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fileSharing readOnlyRecommended="1"/>
  <workbookPr/>
  <mc:AlternateContent xmlns:mc="http://schemas.openxmlformats.org/markup-compatibility/2006">
    <mc:Choice Requires="x15">
      <x15ac:absPath xmlns:x15ac="http://schemas.microsoft.com/office/spreadsheetml/2010/11/ac" url="https://questionmarkgroup.sharepoint.com/sites/Schoonmaak/Gedeelde documenten/General/Projecten algemeen/In behandeling/Pontis onderwijsgroep (voorheen Regius)/2024/Aanbesteding 2024/7. Calculatie/"/>
    </mc:Choice>
  </mc:AlternateContent>
  <xr:revisionPtr revIDLastSave="66" documentId="8_{B3D3128B-71CA-49C0-B8C8-D2F2997D7F03}" xr6:coauthVersionLast="47" xr6:coauthVersionMax="47" xr10:uidLastSave="{20B914BA-97FD-4627-B2D0-EA73BAAD9B77}"/>
  <bookViews>
    <workbookView xWindow="28680" yWindow="-120" windowWidth="29040" windowHeight="15720" tabRatio="946" activeTab="1" xr2:uid="{00000000-000D-0000-FFFF-FFFF00000000}"/>
  </bookViews>
  <sheets>
    <sheet name="1-Uitgangspunten" sheetId="41" r:id="rId1"/>
    <sheet name="2-Kosten per locatie" sheetId="37" r:id="rId2"/>
    <sheet name="3-Productie normen" sheetId="28" r:id="rId3"/>
    <sheet name="4-Basis ruimtestaat" sheetId="2" r:id="rId4"/>
    <sheet name="5-Premies en opslagen" sheetId="17" r:id="rId5"/>
    <sheet name="6-Opbouw uurtarief productie" sheetId="18" r:id="rId6"/>
    <sheet name="7-Opbouw uurtarief toezicht" sheetId="38" r:id="rId7"/>
    <sheet name="8-Additionele kosten" sheetId="31" r:id="rId8"/>
    <sheet name="9-Afroepprijs" sheetId="5" r:id="rId9"/>
    <sheet name="10-Machinekosten" sheetId="40" r:id="rId10"/>
  </sheets>
  <externalReferences>
    <externalReference r:id="rId11"/>
    <externalReference r:id="rId12"/>
    <externalReference r:id="rId13"/>
    <externalReference r:id="rId14"/>
    <externalReference r:id="rId15"/>
    <externalReference r:id="rId16"/>
  </externalReferences>
  <definedNames>
    <definedName name="__1F" hidden="1">[1]Psychiatrie!#REF!</definedName>
    <definedName name="__2_0_F" hidden="1">[1]Psychiatrie!#REF!</definedName>
    <definedName name="_1_________F" hidden="1">[1]Psychiatrie!#REF!</definedName>
    <definedName name="_1F" localSheetId="1"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1" hidden="1">'[2]#REF'!#REF!</definedName>
    <definedName name="_Fill" hidden="1">'[2]#REF'!#REF!</definedName>
    <definedName name="_filll" hidden="1">'[3]#REF'!#REF!</definedName>
    <definedName name="_xlnm._FilterDatabase" localSheetId="1" hidden="1">'2-Kosten per locatie'!$A$14:$H$25</definedName>
    <definedName name="_xlnm._FilterDatabase" localSheetId="3" hidden="1">'4-Basis ruimtestaat'!$B$9:$Q$1264</definedName>
    <definedName name="_Hlk39130726" localSheetId="0">'1-Uitgangspunten'!$A$16</definedName>
    <definedName name="_Key1" localSheetId="1" hidden="1">'[2]#REF'!#REF!</definedName>
    <definedName name="_Key1" hidden="1">'[2]#REF'!#REF!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 name="_Table1_In1" hidden="1">#REF!</definedName>
    <definedName name="_Table1_Out" hidden="1">#REF!</definedName>
    <definedName name="_Toc106114456" localSheetId="0">'1-Uitgangspunten'!$A$2</definedName>
    <definedName name="_Toc106114457" localSheetId="0">'1-Uitgangspunten'!$A$5</definedName>
    <definedName name="_Toc106114458" localSheetId="0">'1-Uitgangspunten'!$A$9</definedName>
    <definedName name="_Toc106114459" localSheetId="0">'1-Uitgangspunten'!$A$13</definedName>
    <definedName name="_Toc518445846" localSheetId="0">'1-Uitgangspunten'!$A$17</definedName>
    <definedName name="AccessDatabase" hidden="1">"C:\data\excel\BASISWP.mdb"</definedName>
    <definedName name="Additioneel" hidden="1">'[4]#REF'!#REF!</definedName>
    <definedName name="_xlnm.Print_Area" localSheetId="1">'2-Kosten per locatie'!$A$3:$AA$24</definedName>
    <definedName name="_xlnm.Print_Area" localSheetId="3">'4-Basis ruimtestaat'!$B$3:$Q$371</definedName>
    <definedName name="_xlnm.Print_Area" localSheetId="4">'5-Premies en opslagen'!$A$3:$E$55</definedName>
    <definedName name="_xlnm.Print_Area" localSheetId="5">'6-Opbouw uurtarief productie'!$A$1:$R$63</definedName>
    <definedName name="_xlnm.Print_Area" localSheetId="8">'9-Afroepprijs'!$A$3:$F$51</definedName>
    <definedName name="_xlnm.Print_Titles" localSheetId="1">'2-Kosten per locatie'!$14:$14</definedName>
    <definedName name="_xlnm.Print_Titles" localSheetId="3">'4-Basis ruimtestaat'!$9:$9</definedName>
    <definedName name="_xlnm.Print_Titles" localSheetId="5">'6-Opbouw uurtarief productie'!$A:$C</definedName>
    <definedName name="_xlnm.Print_Titles" localSheetId="8">'9-Afroepprijs'!$6:$10</definedName>
    <definedName name="berichtok" localSheetId="1">'2-Kosten per locatie'!berichtok</definedName>
    <definedName name="berichtok">'2-Kosten per locatie'!berichtok</definedName>
    <definedName name="berichtoke" localSheetId="1">'2-Kosten per locatie'!berichtoke</definedName>
    <definedName name="berichtoke">'2-Kosten per locatie'!berichtoke</definedName>
    <definedName name="berichtoke1" localSheetId="1">'2-Kosten per locatie'!berichtoke1</definedName>
    <definedName name="berichtoke1">'2-Kosten per locatie'!berichtoke1</definedName>
    <definedName name="Berkt" localSheetId="1">'2-Kosten per locatie'!Berkt</definedName>
    <definedName name="Berkt">'2-Kosten per locatie'!Berkt</definedName>
    <definedName name="dffdf" hidden="1">'[5]#REF'!#REF!</definedName>
    <definedName name="einde" localSheetId="1">'2-Kosten per locatie'!einde</definedName>
    <definedName name="einde">'2-Kosten per locatie'!einde</definedName>
    <definedName name="fghf" hidden="1">'[6]#REF'!#REF!</definedName>
    <definedName name="Gan_R" localSheetId="1">'2-Kosten per locatie'!Gan_R</definedName>
    <definedName name="Gan_R">'2-Kosten per locatie'!Gan_R</definedName>
    <definedName name="gs" hidden="1">'[5]#REF'!#REF!</definedName>
    <definedName name="han" localSheetId="1" hidden="1">'[2]#REF'!#REF!</definedName>
    <definedName name="han" hidden="1">'[2]#REF'!#REF!</definedName>
    <definedName name="HTML_CodePage" hidden="1">1252</definedName>
    <definedName name="HTML_Control" localSheetId="1"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jh" hidden="1">'[6]#REF'!#REF!</definedName>
    <definedName name="Mutatiederdekwartaal" localSheetId="1" hidden="1">{"'ma_vr'!$A$1:$AA$42"}</definedName>
    <definedName name="Mutatiederdekwartaal" hidden="1">{"'ma_vr'!$A$1:$AA$42"}</definedName>
    <definedName name="NvB" hidden="1">'[3]#REF'!#REF!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2" i="31" l="1"/>
  <c r="N11" i="2" l="1"/>
  <c r="N12" i="2"/>
  <c r="N13" i="2"/>
  <c r="N14" i="2"/>
  <c r="N15" i="2"/>
  <c r="N16" i="2"/>
  <c r="N17" i="2"/>
  <c r="N18" i="2"/>
  <c r="N19" i="2"/>
  <c r="N20" i="2"/>
  <c r="N21" i="2"/>
  <c r="N22" i="2"/>
  <c r="N23" i="2"/>
  <c r="N24" i="2"/>
  <c r="N25" i="2"/>
  <c r="N26" i="2"/>
  <c r="N27" i="2"/>
  <c r="N28" i="2"/>
  <c r="N29" i="2"/>
  <c r="N30" i="2"/>
  <c r="N31" i="2"/>
  <c r="N32" i="2"/>
  <c r="N33" i="2"/>
  <c r="N34" i="2"/>
  <c r="N35" i="2"/>
  <c r="N36" i="2"/>
  <c r="N37" i="2"/>
  <c r="N38" i="2"/>
  <c r="N39" i="2"/>
  <c r="N40" i="2"/>
  <c r="N41" i="2"/>
  <c r="N42" i="2"/>
  <c r="N43" i="2"/>
  <c r="N44" i="2"/>
  <c r="N45" i="2"/>
  <c r="N46" i="2"/>
  <c r="N47" i="2"/>
  <c r="N48"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83" i="2"/>
  <c r="N84" i="2"/>
  <c r="N85" i="2"/>
  <c r="N86" i="2"/>
  <c r="N87" i="2"/>
  <c r="N88" i="2"/>
  <c r="N89" i="2"/>
  <c r="N90" i="2"/>
  <c r="N91" i="2"/>
  <c r="N92" i="2"/>
  <c r="N93" i="2"/>
  <c r="N94" i="2"/>
  <c r="N95" i="2"/>
  <c r="N96" i="2"/>
  <c r="N97" i="2"/>
  <c r="N98" i="2"/>
  <c r="N99" i="2"/>
  <c r="N100" i="2"/>
  <c r="N101" i="2"/>
  <c r="N102" i="2"/>
  <c r="N103" i="2"/>
  <c r="N104" i="2"/>
  <c r="N105" i="2"/>
  <c r="N106" i="2"/>
  <c r="N107" i="2"/>
  <c r="N108" i="2"/>
  <c r="N109" i="2"/>
  <c r="N110" i="2"/>
  <c r="N111" i="2"/>
  <c r="N112" i="2"/>
  <c r="N113" i="2"/>
  <c r="N114" i="2"/>
  <c r="N115" i="2"/>
  <c r="N116" i="2"/>
  <c r="N117" i="2"/>
  <c r="N118" i="2"/>
  <c r="N119" i="2"/>
  <c r="N120" i="2"/>
  <c r="N121" i="2"/>
  <c r="N122" i="2"/>
  <c r="N123" i="2"/>
  <c r="N124" i="2"/>
  <c r="N125" i="2"/>
  <c r="N126" i="2"/>
  <c r="N127" i="2"/>
  <c r="N128" i="2"/>
  <c r="N129" i="2"/>
  <c r="N130" i="2"/>
  <c r="N131" i="2"/>
  <c r="N132" i="2"/>
  <c r="N133" i="2"/>
  <c r="N134" i="2"/>
  <c r="N135" i="2"/>
  <c r="N136" i="2"/>
  <c r="N137" i="2"/>
  <c r="N138" i="2"/>
  <c r="N139" i="2"/>
  <c r="N140" i="2"/>
  <c r="N141" i="2"/>
  <c r="N142" i="2"/>
  <c r="N143" i="2"/>
  <c r="N144" i="2"/>
  <c r="N145" i="2"/>
  <c r="N146" i="2"/>
  <c r="N147" i="2"/>
  <c r="N148" i="2"/>
  <c r="N149" i="2"/>
  <c r="N150" i="2"/>
  <c r="N151" i="2"/>
  <c r="N152" i="2"/>
  <c r="N153" i="2"/>
  <c r="N154" i="2"/>
  <c r="N155" i="2"/>
  <c r="N156" i="2"/>
  <c r="N157" i="2"/>
  <c r="N158" i="2"/>
  <c r="N159" i="2"/>
  <c r="N160" i="2"/>
  <c r="N161" i="2"/>
  <c r="N162" i="2"/>
  <c r="N163" i="2"/>
  <c r="N164" i="2"/>
  <c r="N165" i="2"/>
  <c r="N166" i="2"/>
  <c r="N167" i="2"/>
  <c r="N168" i="2"/>
  <c r="N169" i="2"/>
  <c r="N170" i="2"/>
  <c r="N171" i="2"/>
  <c r="N172" i="2"/>
  <c r="N173" i="2"/>
  <c r="N174" i="2"/>
  <c r="N175" i="2"/>
  <c r="N176" i="2"/>
  <c r="N177" i="2"/>
  <c r="N178" i="2"/>
  <c r="N179" i="2"/>
  <c r="N180" i="2"/>
  <c r="N181" i="2"/>
  <c r="N182" i="2"/>
  <c r="N183" i="2"/>
  <c r="N184" i="2"/>
  <c r="N185" i="2"/>
  <c r="N186" i="2"/>
  <c r="N187" i="2"/>
  <c r="N188" i="2"/>
  <c r="N189" i="2"/>
  <c r="N190" i="2"/>
  <c r="N191" i="2"/>
  <c r="N192" i="2"/>
  <c r="N193" i="2"/>
  <c r="N194" i="2"/>
  <c r="N195" i="2"/>
  <c r="N196" i="2"/>
  <c r="N197" i="2"/>
  <c r="N198" i="2"/>
  <c r="N199" i="2"/>
  <c r="N200" i="2"/>
  <c r="N201" i="2"/>
  <c r="N202" i="2"/>
  <c r="N203" i="2"/>
  <c r="N204" i="2"/>
  <c r="N205" i="2"/>
  <c r="N206" i="2"/>
  <c r="N207" i="2"/>
  <c r="N208" i="2"/>
  <c r="N209" i="2"/>
  <c r="N210" i="2"/>
  <c r="N211" i="2"/>
  <c r="N212" i="2"/>
  <c r="N213" i="2"/>
  <c r="N214" i="2"/>
  <c r="N215" i="2"/>
  <c r="N216" i="2"/>
  <c r="N217" i="2"/>
  <c r="N218" i="2"/>
  <c r="N219" i="2"/>
  <c r="N220" i="2"/>
  <c r="N221" i="2"/>
  <c r="N222" i="2"/>
  <c r="N223" i="2"/>
  <c r="N224" i="2"/>
  <c r="N225" i="2"/>
  <c r="N226" i="2"/>
  <c r="N227" i="2"/>
  <c r="N228" i="2"/>
  <c r="N229" i="2"/>
  <c r="N230" i="2"/>
  <c r="N231" i="2"/>
  <c r="N232" i="2"/>
  <c r="N233" i="2"/>
  <c r="N234" i="2"/>
  <c r="N235" i="2"/>
  <c r="N236" i="2"/>
  <c r="N237" i="2"/>
  <c r="N238" i="2"/>
  <c r="N239" i="2"/>
  <c r="N240" i="2"/>
  <c r="N241" i="2"/>
  <c r="N242" i="2"/>
  <c r="N243" i="2"/>
  <c r="N244" i="2"/>
  <c r="N245" i="2"/>
  <c r="N246" i="2"/>
  <c r="N247" i="2"/>
  <c r="N248" i="2"/>
  <c r="N249" i="2"/>
  <c r="N250" i="2"/>
  <c r="N251" i="2"/>
  <c r="N252" i="2"/>
  <c r="N253" i="2"/>
  <c r="N254" i="2"/>
  <c r="N255" i="2"/>
  <c r="N256" i="2"/>
  <c r="N257" i="2"/>
  <c r="N258" i="2"/>
  <c r="N259" i="2"/>
  <c r="N260" i="2"/>
  <c r="N261" i="2"/>
  <c r="N262" i="2"/>
  <c r="N263" i="2"/>
  <c r="N264" i="2"/>
  <c r="N265" i="2"/>
  <c r="N266" i="2"/>
  <c r="N267" i="2"/>
  <c r="N268" i="2"/>
  <c r="N269" i="2"/>
  <c r="N270" i="2"/>
  <c r="N271" i="2"/>
  <c r="N272" i="2"/>
  <c r="N273" i="2"/>
  <c r="N274" i="2"/>
  <c r="N275" i="2"/>
  <c r="N276" i="2"/>
  <c r="N277" i="2"/>
  <c r="N278" i="2"/>
  <c r="N279" i="2"/>
  <c r="N280" i="2"/>
  <c r="N281" i="2"/>
  <c r="N282" i="2"/>
  <c r="N283" i="2"/>
  <c r="N284" i="2"/>
  <c r="N285" i="2"/>
  <c r="N286" i="2"/>
  <c r="N287" i="2"/>
  <c r="N288" i="2"/>
  <c r="N289" i="2"/>
  <c r="N290" i="2"/>
  <c r="N291" i="2"/>
  <c r="N292" i="2"/>
  <c r="N293" i="2"/>
  <c r="N294" i="2"/>
  <c r="N295" i="2"/>
  <c r="N296" i="2"/>
  <c r="N297" i="2"/>
  <c r="N298" i="2"/>
  <c r="N299" i="2"/>
  <c r="N300" i="2"/>
  <c r="N301" i="2"/>
  <c r="N302" i="2"/>
  <c r="N303" i="2"/>
  <c r="N304" i="2"/>
  <c r="N305" i="2"/>
  <c r="N306" i="2"/>
  <c r="N307" i="2"/>
  <c r="N308" i="2"/>
  <c r="N309" i="2"/>
  <c r="N310" i="2"/>
  <c r="N311" i="2"/>
  <c r="N312" i="2"/>
  <c r="N313" i="2"/>
  <c r="N314" i="2"/>
  <c r="N315" i="2"/>
  <c r="N316" i="2"/>
  <c r="N317" i="2"/>
  <c r="N318" i="2"/>
  <c r="N319" i="2"/>
  <c r="N320" i="2"/>
  <c r="N321" i="2"/>
  <c r="N322" i="2"/>
  <c r="N323" i="2"/>
  <c r="N324" i="2"/>
  <c r="N325" i="2"/>
  <c r="N326" i="2"/>
  <c r="N327" i="2"/>
  <c r="N328" i="2"/>
  <c r="N329" i="2"/>
  <c r="N330" i="2"/>
  <c r="N331" i="2"/>
  <c r="N332" i="2"/>
  <c r="N333" i="2"/>
  <c r="N334" i="2"/>
  <c r="N335" i="2"/>
  <c r="N336" i="2"/>
  <c r="N337" i="2"/>
  <c r="N338" i="2"/>
  <c r="N339" i="2"/>
  <c r="N340" i="2"/>
  <c r="N341" i="2"/>
  <c r="N342" i="2"/>
  <c r="N343" i="2"/>
  <c r="N344" i="2"/>
  <c r="N345" i="2"/>
  <c r="N346" i="2"/>
  <c r="N347" i="2"/>
  <c r="N348" i="2"/>
  <c r="N349" i="2"/>
  <c r="N350" i="2"/>
  <c r="N351" i="2"/>
  <c r="N352" i="2"/>
  <c r="N353" i="2"/>
  <c r="N354" i="2"/>
  <c r="N355" i="2"/>
  <c r="N356" i="2"/>
  <c r="N357" i="2"/>
  <c r="N358" i="2"/>
  <c r="N359" i="2"/>
  <c r="N360" i="2"/>
  <c r="N361" i="2"/>
  <c r="N362" i="2"/>
  <c r="N363" i="2"/>
  <c r="N364" i="2"/>
  <c r="N365" i="2"/>
  <c r="N366" i="2"/>
  <c r="N367" i="2"/>
  <c r="N368" i="2"/>
  <c r="N369" i="2"/>
  <c r="N370" i="2"/>
  <c r="N371" i="2"/>
  <c r="N372" i="2"/>
  <c r="N373" i="2"/>
  <c r="N374" i="2"/>
  <c r="N375" i="2"/>
  <c r="N376" i="2"/>
  <c r="N377" i="2"/>
  <c r="N378" i="2"/>
  <c r="N379" i="2"/>
  <c r="N380" i="2"/>
  <c r="N381" i="2"/>
  <c r="N382" i="2"/>
  <c r="N383" i="2"/>
  <c r="N384" i="2"/>
  <c r="N385" i="2"/>
  <c r="N386" i="2"/>
  <c r="N387" i="2"/>
  <c r="N388" i="2"/>
  <c r="N389" i="2"/>
  <c r="N390" i="2"/>
  <c r="N391" i="2"/>
  <c r="N392" i="2"/>
  <c r="N393" i="2"/>
  <c r="N394" i="2"/>
  <c r="N395" i="2"/>
  <c r="N396" i="2"/>
  <c r="N397" i="2"/>
  <c r="N398" i="2"/>
  <c r="N399" i="2"/>
  <c r="N400" i="2"/>
  <c r="N401" i="2"/>
  <c r="N402" i="2"/>
  <c r="N403" i="2"/>
  <c r="N404" i="2"/>
  <c r="N405" i="2"/>
  <c r="N406" i="2"/>
  <c r="N407" i="2"/>
  <c r="N408" i="2"/>
  <c r="N409" i="2"/>
  <c r="N410" i="2"/>
  <c r="N411" i="2"/>
  <c r="N412" i="2"/>
  <c r="N413" i="2"/>
  <c r="N414" i="2"/>
  <c r="N415" i="2"/>
  <c r="N416" i="2"/>
  <c r="N417" i="2"/>
  <c r="N418" i="2"/>
  <c r="N419" i="2"/>
  <c r="N420" i="2"/>
  <c r="N421" i="2"/>
  <c r="N422" i="2"/>
  <c r="N423" i="2"/>
  <c r="N424" i="2"/>
  <c r="N425" i="2"/>
  <c r="N426" i="2"/>
  <c r="N427" i="2"/>
  <c r="N428" i="2"/>
  <c r="N429" i="2"/>
  <c r="N430" i="2"/>
  <c r="N431" i="2"/>
  <c r="N432" i="2"/>
  <c r="N433" i="2"/>
  <c r="N434" i="2"/>
  <c r="N435" i="2"/>
  <c r="N436" i="2"/>
  <c r="N437" i="2"/>
  <c r="N438" i="2"/>
  <c r="N439" i="2"/>
  <c r="N440" i="2"/>
  <c r="N441" i="2"/>
  <c r="N442" i="2"/>
  <c r="N443" i="2"/>
  <c r="N444" i="2"/>
  <c r="N445" i="2"/>
  <c r="N446" i="2"/>
  <c r="N447" i="2"/>
  <c r="N448" i="2"/>
  <c r="N449" i="2"/>
  <c r="N450" i="2"/>
  <c r="N451" i="2"/>
  <c r="N452" i="2"/>
  <c r="N453" i="2"/>
  <c r="N454" i="2"/>
  <c r="N455" i="2"/>
  <c r="N456" i="2"/>
  <c r="N457" i="2"/>
  <c r="N458" i="2"/>
  <c r="N459" i="2"/>
  <c r="N460" i="2"/>
  <c r="N461" i="2"/>
  <c r="N462" i="2"/>
  <c r="N463" i="2"/>
  <c r="N464" i="2"/>
  <c r="N465" i="2"/>
  <c r="N466" i="2"/>
  <c r="N467" i="2"/>
  <c r="N468" i="2"/>
  <c r="N469" i="2"/>
  <c r="N470" i="2"/>
  <c r="N471" i="2"/>
  <c r="N472" i="2"/>
  <c r="N473" i="2"/>
  <c r="N474" i="2"/>
  <c r="N475" i="2"/>
  <c r="N476" i="2"/>
  <c r="N477" i="2"/>
  <c r="N478" i="2"/>
  <c r="N479" i="2"/>
  <c r="N480" i="2"/>
  <c r="N481" i="2"/>
  <c r="N482" i="2"/>
  <c r="N483" i="2"/>
  <c r="N484" i="2"/>
  <c r="N485" i="2"/>
  <c r="N486" i="2"/>
  <c r="N487" i="2"/>
  <c r="N488" i="2"/>
  <c r="N489" i="2"/>
  <c r="N490" i="2"/>
  <c r="N491" i="2"/>
  <c r="N492" i="2"/>
  <c r="N493" i="2"/>
  <c r="N494" i="2"/>
  <c r="N495" i="2"/>
  <c r="N496" i="2"/>
  <c r="N497" i="2"/>
  <c r="N498" i="2"/>
  <c r="N499" i="2"/>
  <c r="N500" i="2"/>
  <c r="N501" i="2"/>
  <c r="N502" i="2"/>
  <c r="N503" i="2"/>
  <c r="N504" i="2"/>
  <c r="N505" i="2"/>
  <c r="N506" i="2"/>
  <c r="N507" i="2"/>
  <c r="N508" i="2"/>
  <c r="N509" i="2"/>
  <c r="N510" i="2"/>
  <c r="N511" i="2"/>
  <c r="N512" i="2"/>
  <c r="N513" i="2"/>
  <c r="N514" i="2"/>
  <c r="N515" i="2"/>
  <c r="N516" i="2"/>
  <c r="N517" i="2"/>
  <c r="N518" i="2"/>
  <c r="N519" i="2"/>
  <c r="N520" i="2"/>
  <c r="N521" i="2"/>
  <c r="N522" i="2"/>
  <c r="N523" i="2"/>
  <c r="N524" i="2"/>
  <c r="N525" i="2"/>
  <c r="N526" i="2"/>
  <c r="N527" i="2"/>
  <c r="N528" i="2"/>
  <c r="N529" i="2"/>
  <c r="N530" i="2"/>
  <c r="N531" i="2"/>
  <c r="N532" i="2"/>
  <c r="N533" i="2"/>
  <c r="N534" i="2"/>
  <c r="N535" i="2"/>
  <c r="N536" i="2"/>
  <c r="N537" i="2"/>
  <c r="N538" i="2"/>
  <c r="N539" i="2"/>
  <c r="N540" i="2"/>
  <c r="N541" i="2"/>
  <c r="N542" i="2"/>
  <c r="N543" i="2"/>
  <c r="N544" i="2"/>
  <c r="N545" i="2"/>
  <c r="N546" i="2"/>
  <c r="N547" i="2"/>
  <c r="N548" i="2"/>
  <c r="N549" i="2"/>
  <c r="N550" i="2"/>
  <c r="N551" i="2"/>
  <c r="N552" i="2"/>
  <c r="N553" i="2"/>
  <c r="N554" i="2"/>
  <c r="N555" i="2"/>
  <c r="N556" i="2"/>
  <c r="N557" i="2"/>
  <c r="N558" i="2"/>
  <c r="N559" i="2"/>
  <c r="N560" i="2"/>
  <c r="N561" i="2"/>
  <c r="N562" i="2"/>
  <c r="N563" i="2"/>
  <c r="N564" i="2"/>
  <c r="N565" i="2"/>
  <c r="N566" i="2"/>
  <c r="N567" i="2"/>
  <c r="N568" i="2"/>
  <c r="N569" i="2"/>
  <c r="N570" i="2"/>
  <c r="N571" i="2"/>
  <c r="N572" i="2"/>
  <c r="N573" i="2"/>
  <c r="N574" i="2"/>
  <c r="N575" i="2"/>
  <c r="N576" i="2"/>
  <c r="N577" i="2"/>
  <c r="N578" i="2"/>
  <c r="N579" i="2"/>
  <c r="N580" i="2"/>
  <c r="N581" i="2"/>
  <c r="N582" i="2"/>
  <c r="N583" i="2"/>
  <c r="N584" i="2"/>
  <c r="N585" i="2"/>
  <c r="N586" i="2"/>
  <c r="N587" i="2"/>
  <c r="N588" i="2"/>
  <c r="N589" i="2"/>
  <c r="N590" i="2"/>
  <c r="N591" i="2"/>
  <c r="N592" i="2"/>
  <c r="N593" i="2"/>
  <c r="N594" i="2"/>
  <c r="N595" i="2"/>
  <c r="N596" i="2"/>
  <c r="N597" i="2"/>
  <c r="N598" i="2"/>
  <c r="N599" i="2"/>
  <c r="N600" i="2"/>
  <c r="N601" i="2"/>
  <c r="N602" i="2"/>
  <c r="N603" i="2"/>
  <c r="N604" i="2"/>
  <c r="N605" i="2"/>
  <c r="N606" i="2"/>
  <c r="N607" i="2"/>
  <c r="N608" i="2"/>
  <c r="N609" i="2"/>
  <c r="N610" i="2"/>
  <c r="N611" i="2"/>
  <c r="N612" i="2"/>
  <c r="N613" i="2"/>
  <c r="N614" i="2"/>
  <c r="N615" i="2"/>
  <c r="N616" i="2"/>
  <c r="N617" i="2"/>
  <c r="N618" i="2"/>
  <c r="N619" i="2"/>
  <c r="N620" i="2"/>
  <c r="N621" i="2"/>
  <c r="N622" i="2"/>
  <c r="N623" i="2"/>
  <c r="N624" i="2"/>
  <c r="N625" i="2"/>
  <c r="N626" i="2"/>
  <c r="N627" i="2"/>
  <c r="N628" i="2"/>
  <c r="N629" i="2"/>
  <c r="N630" i="2"/>
  <c r="N631" i="2"/>
  <c r="N632" i="2"/>
  <c r="N633" i="2"/>
  <c r="N634" i="2"/>
  <c r="N635" i="2"/>
  <c r="N636" i="2"/>
  <c r="N637" i="2"/>
  <c r="N638" i="2"/>
  <c r="N639" i="2"/>
  <c r="N640" i="2"/>
  <c r="N641" i="2"/>
  <c r="N642" i="2"/>
  <c r="N643" i="2"/>
  <c r="N644" i="2"/>
  <c r="N645" i="2"/>
  <c r="N646" i="2"/>
  <c r="N647" i="2"/>
  <c r="N648" i="2"/>
  <c r="N649" i="2"/>
  <c r="N650" i="2"/>
  <c r="N651" i="2"/>
  <c r="N652" i="2"/>
  <c r="N653" i="2"/>
  <c r="N654" i="2"/>
  <c r="N655" i="2"/>
  <c r="N656" i="2"/>
  <c r="N657" i="2"/>
  <c r="N658" i="2"/>
  <c r="N659" i="2"/>
  <c r="N660" i="2"/>
  <c r="N661" i="2"/>
  <c r="N662" i="2"/>
  <c r="N663" i="2"/>
  <c r="N664" i="2"/>
  <c r="N665" i="2"/>
  <c r="N666" i="2"/>
  <c r="N667" i="2"/>
  <c r="N668" i="2"/>
  <c r="N669" i="2"/>
  <c r="N670" i="2"/>
  <c r="N671" i="2"/>
  <c r="N672" i="2"/>
  <c r="N673" i="2"/>
  <c r="N674" i="2"/>
  <c r="N675" i="2"/>
  <c r="N676" i="2"/>
  <c r="N677" i="2"/>
  <c r="N678" i="2"/>
  <c r="N679" i="2"/>
  <c r="N680" i="2"/>
  <c r="N681" i="2"/>
  <c r="N682" i="2"/>
  <c r="N683" i="2"/>
  <c r="N684" i="2"/>
  <c r="N685" i="2"/>
  <c r="N686" i="2"/>
  <c r="N687" i="2"/>
  <c r="N688" i="2"/>
  <c r="N689" i="2"/>
  <c r="N690" i="2"/>
  <c r="N691" i="2"/>
  <c r="N692" i="2"/>
  <c r="N693" i="2"/>
  <c r="N694" i="2"/>
  <c r="N695" i="2"/>
  <c r="N696" i="2"/>
  <c r="N697" i="2"/>
  <c r="N698" i="2"/>
  <c r="N699" i="2"/>
  <c r="N700" i="2"/>
  <c r="N701" i="2"/>
  <c r="N702" i="2"/>
  <c r="N703" i="2"/>
  <c r="N704" i="2"/>
  <c r="N705" i="2"/>
  <c r="N706" i="2"/>
  <c r="N707" i="2"/>
  <c r="N708" i="2"/>
  <c r="N709" i="2"/>
  <c r="N710" i="2"/>
  <c r="N711" i="2"/>
  <c r="N712" i="2"/>
  <c r="N713" i="2"/>
  <c r="N714" i="2"/>
  <c r="N715" i="2"/>
  <c r="N716" i="2"/>
  <c r="N717" i="2"/>
  <c r="N718" i="2"/>
  <c r="N719" i="2"/>
  <c r="N720" i="2"/>
  <c r="N721" i="2"/>
  <c r="N722" i="2"/>
  <c r="N723" i="2"/>
  <c r="N724" i="2"/>
  <c r="N725" i="2"/>
  <c r="N726" i="2"/>
  <c r="N727" i="2"/>
  <c r="N728" i="2"/>
  <c r="N729" i="2"/>
  <c r="N730" i="2"/>
  <c r="N731" i="2"/>
  <c r="N732" i="2"/>
  <c r="N733" i="2"/>
  <c r="N734" i="2"/>
  <c r="N735" i="2"/>
  <c r="N736" i="2"/>
  <c r="N737" i="2"/>
  <c r="N738" i="2"/>
  <c r="N739" i="2"/>
  <c r="N740" i="2"/>
  <c r="N741" i="2"/>
  <c r="N742" i="2"/>
  <c r="N743" i="2"/>
  <c r="N744" i="2"/>
  <c r="N745" i="2"/>
  <c r="N746" i="2"/>
  <c r="N747" i="2"/>
  <c r="N748" i="2"/>
  <c r="N749" i="2"/>
  <c r="N750" i="2"/>
  <c r="N751" i="2"/>
  <c r="N752" i="2"/>
  <c r="N753" i="2"/>
  <c r="N754" i="2"/>
  <c r="N755" i="2"/>
  <c r="N756" i="2"/>
  <c r="N757" i="2"/>
  <c r="N758" i="2"/>
  <c r="N759" i="2"/>
  <c r="N760" i="2"/>
  <c r="N761" i="2"/>
  <c r="N762" i="2"/>
  <c r="N763" i="2"/>
  <c r="N764" i="2"/>
  <c r="N765" i="2"/>
  <c r="N766" i="2"/>
  <c r="N767" i="2"/>
  <c r="N768" i="2"/>
  <c r="N769" i="2"/>
  <c r="N770" i="2"/>
  <c r="N771" i="2"/>
  <c r="N772" i="2"/>
  <c r="N773" i="2"/>
  <c r="N774" i="2"/>
  <c r="N775" i="2"/>
  <c r="N776" i="2"/>
  <c r="N777" i="2"/>
  <c r="N778" i="2"/>
  <c r="N779" i="2"/>
  <c r="N780" i="2"/>
  <c r="N781" i="2"/>
  <c r="N782" i="2"/>
  <c r="N783" i="2"/>
  <c r="N784" i="2"/>
  <c r="N785" i="2"/>
  <c r="N786" i="2"/>
  <c r="N787" i="2"/>
  <c r="N788" i="2"/>
  <c r="N789" i="2"/>
  <c r="N790" i="2"/>
  <c r="N791" i="2"/>
  <c r="N792" i="2"/>
  <c r="N793" i="2"/>
  <c r="N794" i="2"/>
  <c r="N795" i="2"/>
  <c r="N796" i="2"/>
  <c r="N797" i="2"/>
  <c r="N798" i="2"/>
  <c r="N799" i="2"/>
  <c r="N800" i="2"/>
  <c r="N801" i="2"/>
  <c r="N802" i="2"/>
  <c r="N803" i="2"/>
  <c r="N804" i="2"/>
  <c r="N805" i="2"/>
  <c r="N806" i="2"/>
  <c r="N807" i="2"/>
  <c r="N808" i="2"/>
  <c r="N809" i="2"/>
  <c r="N810" i="2"/>
  <c r="N811" i="2"/>
  <c r="N812" i="2"/>
  <c r="N813" i="2"/>
  <c r="N814" i="2"/>
  <c r="N815" i="2"/>
  <c r="N816" i="2"/>
  <c r="N817" i="2"/>
  <c r="N818" i="2"/>
  <c r="N819" i="2"/>
  <c r="N820" i="2"/>
  <c r="N821" i="2"/>
  <c r="N822" i="2"/>
  <c r="N823" i="2"/>
  <c r="N824" i="2"/>
  <c r="N825" i="2"/>
  <c r="N826" i="2"/>
  <c r="N827" i="2"/>
  <c r="N828" i="2"/>
  <c r="N829" i="2"/>
  <c r="N830" i="2"/>
  <c r="N831" i="2"/>
  <c r="N832" i="2"/>
  <c r="N833" i="2"/>
  <c r="N834" i="2"/>
  <c r="N835" i="2"/>
  <c r="N836" i="2"/>
  <c r="N837" i="2"/>
  <c r="N838" i="2"/>
  <c r="N839" i="2"/>
  <c r="N840" i="2"/>
  <c r="N841" i="2"/>
  <c r="N842" i="2"/>
  <c r="N843" i="2"/>
  <c r="N844" i="2"/>
  <c r="N845" i="2"/>
  <c r="N846" i="2"/>
  <c r="N847" i="2"/>
  <c r="N848" i="2"/>
  <c r="N849" i="2"/>
  <c r="N850" i="2"/>
  <c r="N851" i="2"/>
  <c r="N852" i="2"/>
  <c r="N853" i="2"/>
  <c r="N854" i="2"/>
  <c r="N855" i="2"/>
  <c r="N856" i="2"/>
  <c r="N857" i="2"/>
  <c r="N858" i="2"/>
  <c r="N859" i="2"/>
  <c r="N860" i="2"/>
  <c r="N861" i="2"/>
  <c r="N862" i="2"/>
  <c r="N863" i="2"/>
  <c r="N864" i="2"/>
  <c r="N865" i="2"/>
  <c r="N866" i="2"/>
  <c r="N867" i="2"/>
  <c r="N868" i="2"/>
  <c r="N869" i="2"/>
  <c r="N870" i="2"/>
  <c r="N871" i="2"/>
  <c r="N872" i="2"/>
  <c r="N873" i="2"/>
  <c r="N874" i="2"/>
  <c r="N875" i="2"/>
  <c r="N876" i="2"/>
  <c r="N877" i="2"/>
  <c r="N878" i="2"/>
  <c r="N879" i="2"/>
  <c r="N880" i="2"/>
  <c r="N881" i="2"/>
  <c r="N882" i="2"/>
  <c r="N883" i="2"/>
  <c r="N884" i="2"/>
  <c r="N885" i="2"/>
  <c r="N886" i="2"/>
  <c r="N887" i="2"/>
  <c r="N888" i="2"/>
  <c r="N889" i="2"/>
  <c r="N890" i="2"/>
  <c r="N891" i="2"/>
  <c r="N892" i="2"/>
  <c r="N893" i="2"/>
  <c r="N894" i="2"/>
  <c r="N895" i="2"/>
  <c r="N896" i="2"/>
  <c r="N897" i="2"/>
  <c r="N898" i="2"/>
  <c r="N899" i="2"/>
  <c r="N900" i="2"/>
  <c r="N901" i="2"/>
  <c r="N902" i="2"/>
  <c r="N903" i="2"/>
  <c r="N904" i="2"/>
  <c r="N905" i="2"/>
  <c r="N906" i="2"/>
  <c r="N907" i="2"/>
  <c r="N908" i="2"/>
  <c r="N909" i="2"/>
  <c r="N910" i="2"/>
  <c r="N911" i="2"/>
  <c r="N912" i="2"/>
  <c r="N913" i="2"/>
  <c r="N914" i="2"/>
  <c r="N915" i="2"/>
  <c r="N916" i="2"/>
  <c r="N917" i="2"/>
  <c r="N918" i="2"/>
  <c r="N919" i="2"/>
  <c r="N920" i="2"/>
  <c r="N921" i="2"/>
  <c r="N922" i="2"/>
  <c r="N923" i="2"/>
  <c r="N924" i="2"/>
  <c r="N925" i="2"/>
  <c r="N926" i="2"/>
  <c r="N927" i="2"/>
  <c r="N928" i="2"/>
  <c r="N929" i="2"/>
  <c r="N930" i="2"/>
  <c r="N931" i="2"/>
  <c r="N932" i="2"/>
  <c r="N933" i="2"/>
  <c r="N934" i="2"/>
  <c r="N935" i="2"/>
  <c r="N936" i="2"/>
  <c r="N937" i="2"/>
  <c r="N938" i="2"/>
  <c r="N939" i="2"/>
  <c r="N940" i="2"/>
  <c r="N941" i="2"/>
  <c r="N942" i="2"/>
  <c r="N943" i="2"/>
  <c r="N944" i="2"/>
  <c r="N945" i="2"/>
  <c r="N946" i="2"/>
  <c r="N947" i="2"/>
  <c r="N948" i="2"/>
  <c r="N949" i="2"/>
  <c r="N950" i="2"/>
  <c r="N951" i="2"/>
  <c r="N952" i="2"/>
  <c r="N953" i="2"/>
  <c r="N954" i="2"/>
  <c r="N955" i="2"/>
  <c r="N956" i="2"/>
  <c r="N957" i="2"/>
  <c r="N958" i="2"/>
  <c r="N959" i="2"/>
  <c r="N960" i="2"/>
  <c r="N961" i="2"/>
  <c r="N962" i="2"/>
  <c r="N963" i="2"/>
  <c r="N964" i="2"/>
  <c r="N965" i="2"/>
  <c r="N966" i="2"/>
  <c r="N967" i="2"/>
  <c r="N968" i="2"/>
  <c r="N969" i="2"/>
  <c r="N970" i="2"/>
  <c r="N971" i="2"/>
  <c r="N972" i="2"/>
  <c r="N973" i="2"/>
  <c r="N974" i="2"/>
  <c r="N975" i="2"/>
  <c r="N976" i="2"/>
  <c r="N977" i="2"/>
  <c r="N978" i="2"/>
  <c r="N979" i="2"/>
  <c r="N980" i="2"/>
  <c r="N981" i="2"/>
  <c r="N982" i="2"/>
  <c r="N983" i="2"/>
  <c r="N984" i="2"/>
  <c r="N985" i="2"/>
  <c r="N986" i="2"/>
  <c r="N987" i="2"/>
  <c r="N988" i="2"/>
  <c r="N989" i="2"/>
  <c r="N990" i="2"/>
  <c r="N991" i="2"/>
  <c r="N992" i="2"/>
  <c r="N993" i="2"/>
  <c r="N994" i="2"/>
  <c r="N995" i="2"/>
  <c r="N996" i="2"/>
  <c r="N997" i="2"/>
  <c r="N998" i="2"/>
  <c r="N999" i="2"/>
  <c r="N1000" i="2"/>
  <c r="N1001" i="2"/>
  <c r="N1002" i="2"/>
  <c r="N1003" i="2"/>
  <c r="N1004" i="2"/>
  <c r="N1005" i="2"/>
  <c r="N1006" i="2"/>
  <c r="N1007" i="2"/>
  <c r="N1008" i="2"/>
  <c r="N1009" i="2"/>
  <c r="N1010" i="2"/>
  <c r="N1011" i="2"/>
  <c r="N1012" i="2"/>
  <c r="N1013" i="2"/>
  <c r="N1014" i="2"/>
  <c r="N1015" i="2"/>
  <c r="N1016" i="2"/>
  <c r="N1017" i="2"/>
  <c r="N1018" i="2"/>
  <c r="N1019" i="2"/>
  <c r="N1020" i="2"/>
  <c r="N1021" i="2"/>
  <c r="N1022" i="2"/>
  <c r="N1023" i="2"/>
  <c r="N1024" i="2"/>
  <c r="N1025" i="2"/>
  <c r="N1026" i="2"/>
  <c r="N1027" i="2"/>
  <c r="N1028" i="2"/>
  <c r="N1029" i="2"/>
  <c r="N1030" i="2"/>
  <c r="N1031" i="2"/>
  <c r="N1032" i="2"/>
  <c r="N1033" i="2"/>
  <c r="N1034" i="2"/>
  <c r="N1035" i="2"/>
  <c r="N1036" i="2"/>
  <c r="N1037" i="2"/>
  <c r="N1038" i="2"/>
  <c r="N1039" i="2"/>
  <c r="N1040" i="2"/>
  <c r="N1041" i="2"/>
  <c r="N1042" i="2"/>
  <c r="N1043" i="2"/>
  <c r="N1044" i="2"/>
  <c r="N1045" i="2"/>
  <c r="N1046" i="2"/>
  <c r="N1047" i="2"/>
  <c r="N1048" i="2"/>
  <c r="N1049" i="2"/>
  <c r="N1050" i="2"/>
  <c r="N1051" i="2"/>
  <c r="N1052" i="2"/>
  <c r="N1053" i="2"/>
  <c r="N1054" i="2"/>
  <c r="N1055" i="2"/>
  <c r="N1056" i="2"/>
  <c r="N1057" i="2"/>
  <c r="N1058" i="2"/>
  <c r="N1059" i="2"/>
  <c r="N1060" i="2"/>
  <c r="N1061" i="2"/>
  <c r="N1062" i="2"/>
  <c r="N1063" i="2"/>
  <c r="N1064" i="2"/>
  <c r="N1065" i="2"/>
  <c r="N1066" i="2"/>
  <c r="N1067" i="2"/>
  <c r="N1068" i="2"/>
  <c r="N1069" i="2"/>
  <c r="N1070" i="2"/>
  <c r="N1071" i="2"/>
  <c r="N1072" i="2"/>
  <c r="N1073" i="2"/>
  <c r="N1074" i="2"/>
  <c r="N1075" i="2"/>
  <c r="N1076" i="2"/>
  <c r="N1077" i="2"/>
  <c r="N1078" i="2"/>
  <c r="N1079" i="2"/>
  <c r="N1080" i="2"/>
  <c r="N1081" i="2"/>
  <c r="N1082" i="2"/>
  <c r="N1083" i="2"/>
  <c r="N1084" i="2"/>
  <c r="N1085" i="2"/>
  <c r="N1086" i="2"/>
  <c r="N1087" i="2"/>
  <c r="N1088" i="2"/>
  <c r="N1089" i="2"/>
  <c r="N1090" i="2"/>
  <c r="N1091" i="2"/>
  <c r="N1092" i="2"/>
  <c r="N1093" i="2"/>
  <c r="N1094" i="2"/>
  <c r="N1095" i="2"/>
  <c r="N1096" i="2"/>
  <c r="N1097" i="2"/>
  <c r="N1098" i="2"/>
  <c r="N1099" i="2"/>
  <c r="N1100" i="2"/>
  <c r="N1101" i="2"/>
  <c r="N1102" i="2"/>
  <c r="N1103" i="2"/>
  <c r="N1104" i="2"/>
  <c r="N1105" i="2"/>
  <c r="N1106" i="2"/>
  <c r="N1107" i="2"/>
  <c r="N1108" i="2"/>
  <c r="N1109" i="2"/>
  <c r="N1110" i="2"/>
  <c r="N1111" i="2"/>
  <c r="N1112" i="2"/>
  <c r="N1113" i="2"/>
  <c r="N1114" i="2"/>
  <c r="N1115" i="2"/>
  <c r="N1116" i="2"/>
  <c r="N1117" i="2"/>
  <c r="N1118" i="2"/>
  <c r="N1119" i="2"/>
  <c r="N1120" i="2"/>
  <c r="N1121" i="2"/>
  <c r="N1122" i="2"/>
  <c r="N1123" i="2"/>
  <c r="N1124" i="2"/>
  <c r="N1125" i="2"/>
  <c r="N1126" i="2"/>
  <c r="N1127" i="2"/>
  <c r="N1128" i="2"/>
  <c r="N1129" i="2"/>
  <c r="N1130" i="2"/>
  <c r="N1131" i="2"/>
  <c r="N1132" i="2"/>
  <c r="N1133" i="2"/>
  <c r="N1134" i="2"/>
  <c r="N1135" i="2"/>
  <c r="N1136" i="2"/>
  <c r="N1137" i="2"/>
  <c r="N1138" i="2"/>
  <c r="N1139" i="2"/>
  <c r="N1140" i="2"/>
  <c r="N1141" i="2"/>
  <c r="N1142" i="2"/>
  <c r="N1143" i="2"/>
  <c r="N1144" i="2"/>
  <c r="N1145" i="2"/>
  <c r="N1146" i="2"/>
  <c r="N1147" i="2"/>
  <c r="N1148" i="2"/>
  <c r="N1149" i="2"/>
  <c r="N1150" i="2"/>
  <c r="N1151" i="2"/>
  <c r="N1152" i="2"/>
  <c r="N1153" i="2"/>
  <c r="N1154" i="2"/>
  <c r="N1155" i="2"/>
  <c r="N1156" i="2"/>
  <c r="N1157" i="2"/>
  <c r="N1158" i="2"/>
  <c r="N1159" i="2"/>
  <c r="N1160" i="2"/>
  <c r="N1161" i="2"/>
  <c r="N1162" i="2"/>
  <c r="N1163" i="2"/>
  <c r="N1164" i="2"/>
  <c r="N1165" i="2"/>
  <c r="N1166" i="2"/>
  <c r="N1167" i="2"/>
  <c r="N1168" i="2"/>
  <c r="N1169" i="2"/>
  <c r="N1170" i="2"/>
  <c r="N1171" i="2"/>
  <c r="N1172" i="2"/>
  <c r="N1173" i="2"/>
  <c r="N1174" i="2"/>
  <c r="N1175" i="2"/>
  <c r="N1176" i="2"/>
  <c r="N1177" i="2"/>
  <c r="N1178" i="2"/>
  <c r="N1179" i="2"/>
  <c r="N1180" i="2"/>
  <c r="N1181" i="2"/>
  <c r="N1182" i="2"/>
  <c r="N1183" i="2"/>
  <c r="N1184" i="2"/>
  <c r="N1185" i="2"/>
  <c r="N1186" i="2"/>
  <c r="N1187" i="2"/>
  <c r="N1188" i="2"/>
  <c r="N1189" i="2"/>
  <c r="N1190" i="2"/>
  <c r="N1191" i="2"/>
  <c r="N1192" i="2"/>
  <c r="N1193" i="2"/>
  <c r="N1194" i="2"/>
  <c r="N1195" i="2"/>
  <c r="N1196" i="2"/>
  <c r="N1197" i="2"/>
  <c r="N1198" i="2"/>
  <c r="N1199" i="2"/>
  <c r="N1200" i="2"/>
  <c r="N1201" i="2"/>
  <c r="N1202" i="2"/>
  <c r="N1203" i="2"/>
  <c r="N1204" i="2"/>
  <c r="N1205" i="2"/>
  <c r="N1206" i="2"/>
  <c r="N1207" i="2"/>
  <c r="N1208" i="2"/>
  <c r="N1209" i="2"/>
  <c r="N1210" i="2"/>
  <c r="N1211" i="2"/>
  <c r="N1212" i="2"/>
  <c r="N1213" i="2"/>
  <c r="N1214" i="2"/>
  <c r="N1215" i="2"/>
  <c r="N1216" i="2"/>
  <c r="N1217" i="2"/>
  <c r="N1218" i="2"/>
  <c r="N1219" i="2"/>
  <c r="N1220" i="2"/>
  <c r="N1221" i="2"/>
  <c r="N1222" i="2"/>
  <c r="N1223" i="2"/>
  <c r="N1224" i="2"/>
  <c r="N1225" i="2"/>
  <c r="N1226" i="2"/>
  <c r="N1227" i="2"/>
  <c r="N1228" i="2"/>
  <c r="N1229" i="2"/>
  <c r="N1230" i="2"/>
  <c r="N1231" i="2"/>
  <c r="N1232" i="2"/>
  <c r="N1233" i="2"/>
  <c r="N1234" i="2"/>
  <c r="N1235" i="2"/>
  <c r="N1236" i="2"/>
  <c r="N1237" i="2"/>
  <c r="N1238" i="2"/>
  <c r="N1239" i="2"/>
  <c r="N1240" i="2"/>
  <c r="N1241" i="2"/>
  <c r="N1242" i="2"/>
  <c r="N1243" i="2"/>
  <c r="N1244" i="2"/>
  <c r="N1245" i="2"/>
  <c r="N1246" i="2"/>
  <c r="N1247" i="2"/>
  <c r="N1248" i="2"/>
  <c r="N1249" i="2"/>
  <c r="N1250" i="2"/>
  <c r="N1251" i="2"/>
  <c r="N1252" i="2"/>
  <c r="N1253" i="2"/>
  <c r="N1254" i="2"/>
  <c r="N1255" i="2"/>
  <c r="N1256" i="2"/>
  <c r="N1257" i="2"/>
  <c r="N1258" i="2"/>
  <c r="N1259" i="2"/>
  <c r="N1260" i="2"/>
  <c r="N1261" i="2"/>
  <c r="N1262" i="2"/>
  <c r="N1263" i="2"/>
  <c r="N1264" i="2"/>
  <c r="N10" i="2"/>
  <c r="F12" i="31" l="1"/>
  <c r="F11" i="31"/>
  <c r="F23" i="28" l="1"/>
  <c r="F18" i="28" l="1"/>
  <c r="F24" i="28"/>
  <c r="F11" i="28" l="1"/>
  <c r="J793" i="2"/>
  <c r="J794" i="2"/>
  <c r="J795" i="2"/>
  <c r="J796" i="2"/>
  <c r="J797" i="2"/>
  <c r="J798" i="2"/>
  <c r="J799" i="2"/>
  <c r="J800" i="2"/>
  <c r="J801" i="2"/>
  <c r="J802" i="2"/>
  <c r="J803" i="2"/>
  <c r="J804" i="2"/>
  <c r="J805" i="2"/>
  <c r="J806" i="2"/>
  <c r="J807" i="2"/>
  <c r="J808" i="2"/>
  <c r="J809" i="2"/>
  <c r="J810" i="2"/>
  <c r="J811" i="2"/>
  <c r="J812" i="2"/>
  <c r="J813" i="2"/>
  <c r="J814" i="2"/>
  <c r="J815" i="2"/>
  <c r="J816" i="2"/>
  <c r="J817" i="2"/>
  <c r="J818" i="2"/>
  <c r="J819" i="2"/>
  <c r="J820" i="2"/>
  <c r="J821" i="2"/>
  <c r="J822" i="2"/>
  <c r="J823" i="2"/>
  <c r="J824" i="2"/>
  <c r="J825" i="2"/>
  <c r="J826" i="2"/>
  <c r="J827" i="2"/>
  <c r="J828" i="2"/>
  <c r="J829" i="2"/>
  <c r="J830" i="2"/>
  <c r="J831" i="2"/>
  <c r="J832" i="2"/>
  <c r="J833" i="2"/>
  <c r="J834" i="2"/>
  <c r="J835" i="2"/>
  <c r="J836" i="2"/>
  <c r="J837" i="2"/>
  <c r="J838" i="2"/>
  <c r="J839" i="2"/>
  <c r="J840" i="2"/>
  <c r="J841" i="2"/>
  <c r="J842" i="2"/>
  <c r="J843" i="2"/>
  <c r="J844" i="2"/>
  <c r="J845" i="2"/>
  <c r="J846" i="2"/>
  <c r="J847" i="2"/>
  <c r="J848" i="2"/>
  <c r="J849" i="2"/>
  <c r="J850" i="2"/>
  <c r="J851" i="2"/>
  <c r="J852" i="2"/>
  <c r="J853" i="2"/>
  <c r="J854" i="2"/>
  <c r="J855" i="2"/>
  <c r="J856" i="2"/>
  <c r="J857" i="2"/>
  <c r="J858" i="2"/>
  <c r="J859" i="2"/>
  <c r="J860" i="2"/>
  <c r="J861" i="2"/>
  <c r="J862" i="2"/>
  <c r="J863" i="2"/>
  <c r="J864" i="2"/>
  <c r="J865" i="2"/>
  <c r="J866" i="2"/>
  <c r="J867" i="2"/>
  <c r="J868" i="2"/>
  <c r="J869" i="2"/>
  <c r="J870" i="2"/>
  <c r="J871" i="2"/>
  <c r="J872" i="2"/>
  <c r="J873" i="2"/>
  <c r="J874" i="2"/>
  <c r="J875" i="2"/>
  <c r="J876" i="2"/>
  <c r="J877" i="2"/>
  <c r="J878" i="2"/>
  <c r="J879" i="2"/>
  <c r="J880" i="2"/>
  <c r="J881" i="2"/>
  <c r="J882" i="2"/>
  <c r="J883" i="2"/>
  <c r="J884" i="2"/>
  <c r="J885" i="2"/>
  <c r="J886" i="2"/>
  <c r="J887" i="2"/>
  <c r="J888" i="2"/>
  <c r="J889" i="2"/>
  <c r="J890" i="2"/>
  <c r="J891" i="2"/>
  <c r="Q891" i="2" s="1"/>
  <c r="J892" i="2"/>
  <c r="Q892" i="2" s="1"/>
  <c r="J893" i="2"/>
  <c r="Q893" i="2" s="1"/>
  <c r="J894" i="2"/>
  <c r="Q894" i="2" s="1"/>
  <c r="J895" i="2"/>
  <c r="Q895" i="2" s="1"/>
  <c r="J896" i="2"/>
  <c r="Q896" i="2" s="1"/>
  <c r="J897" i="2"/>
  <c r="J898" i="2"/>
  <c r="Q898" i="2" s="1"/>
  <c r="J899" i="2"/>
  <c r="Q899" i="2" s="1"/>
  <c r="J900" i="2"/>
  <c r="Q900" i="2" s="1"/>
  <c r="J901" i="2"/>
  <c r="Q901" i="2" s="1"/>
  <c r="J902" i="2"/>
  <c r="Q902" i="2" s="1"/>
  <c r="J903" i="2"/>
  <c r="Q903" i="2" s="1"/>
  <c r="J904" i="2"/>
  <c r="Q904" i="2" s="1"/>
  <c r="J905" i="2"/>
  <c r="Q905" i="2" s="1"/>
  <c r="J906" i="2"/>
  <c r="Q906" i="2" s="1"/>
  <c r="J907" i="2"/>
  <c r="Q907" i="2" s="1"/>
  <c r="J908" i="2"/>
  <c r="Q908" i="2" s="1"/>
  <c r="J909" i="2"/>
  <c r="Q909" i="2" s="1"/>
  <c r="J910" i="2"/>
  <c r="Q910" i="2" s="1"/>
  <c r="J911" i="2"/>
  <c r="Q911" i="2" s="1"/>
  <c r="J912" i="2"/>
  <c r="Q912" i="2" s="1"/>
  <c r="J913" i="2"/>
  <c r="Q913" i="2" s="1"/>
  <c r="J914" i="2"/>
  <c r="Q914" i="2" s="1"/>
  <c r="J915" i="2"/>
  <c r="Q915" i="2" s="1"/>
  <c r="J916" i="2"/>
  <c r="Q916" i="2" s="1"/>
  <c r="J917" i="2"/>
  <c r="Q917" i="2" s="1"/>
  <c r="J918" i="2"/>
  <c r="Q918" i="2" s="1"/>
  <c r="J919" i="2"/>
  <c r="Q919" i="2" s="1"/>
  <c r="J920" i="2"/>
  <c r="Q920" i="2" s="1"/>
  <c r="J921" i="2"/>
  <c r="Q921" i="2" s="1"/>
  <c r="J922" i="2"/>
  <c r="Q922" i="2" s="1"/>
  <c r="J923" i="2"/>
  <c r="Q923" i="2" s="1"/>
  <c r="J924" i="2"/>
  <c r="Q924" i="2" s="1"/>
  <c r="J925" i="2"/>
  <c r="Q925" i="2" s="1"/>
  <c r="J926" i="2"/>
  <c r="Q926" i="2" s="1"/>
  <c r="J927" i="2"/>
  <c r="Q927" i="2" s="1"/>
  <c r="J928" i="2"/>
  <c r="Q928" i="2" s="1"/>
  <c r="J929" i="2"/>
  <c r="Q929" i="2" s="1"/>
  <c r="J930" i="2"/>
  <c r="Q930" i="2" s="1"/>
  <c r="J931" i="2"/>
  <c r="Q931" i="2" s="1"/>
  <c r="J932" i="2"/>
  <c r="Q932" i="2" s="1"/>
  <c r="J933" i="2"/>
  <c r="Q933" i="2" s="1"/>
  <c r="J934" i="2"/>
  <c r="Q934" i="2" s="1"/>
  <c r="J935" i="2"/>
  <c r="Q935" i="2" s="1"/>
  <c r="J936" i="2"/>
  <c r="Q936" i="2" s="1"/>
  <c r="J937" i="2"/>
  <c r="Q937" i="2" s="1"/>
  <c r="J938" i="2"/>
  <c r="Q938" i="2" s="1"/>
  <c r="J939" i="2"/>
  <c r="Q939" i="2" s="1"/>
  <c r="J940" i="2"/>
  <c r="Q940" i="2" s="1"/>
  <c r="J941" i="2"/>
  <c r="Q941" i="2" s="1"/>
  <c r="J942" i="2"/>
  <c r="Q942" i="2" s="1"/>
  <c r="J943" i="2"/>
  <c r="Q943" i="2" s="1"/>
  <c r="J944" i="2"/>
  <c r="Q944" i="2" s="1"/>
  <c r="J945" i="2"/>
  <c r="Q945" i="2" s="1"/>
  <c r="J946" i="2"/>
  <c r="Q946" i="2" s="1"/>
  <c r="J947" i="2"/>
  <c r="Q947" i="2" s="1"/>
  <c r="J948" i="2"/>
  <c r="Q948" i="2" s="1"/>
  <c r="J949" i="2"/>
  <c r="Q949" i="2" s="1"/>
  <c r="J950" i="2"/>
  <c r="Q950" i="2" s="1"/>
  <c r="J951" i="2"/>
  <c r="Q951" i="2" s="1"/>
  <c r="J952" i="2"/>
  <c r="Q952" i="2" s="1"/>
  <c r="J953" i="2"/>
  <c r="Q953" i="2" s="1"/>
  <c r="J954" i="2"/>
  <c r="Q954" i="2" s="1"/>
  <c r="J955" i="2"/>
  <c r="Q955" i="2" s="1"/>
  <c r="J956" i="2"/>
  <c r="Q956" i="2" s="1"/>
  <c r="J957" i="2"/>
  <c r="Q957" i="2" s="1"/>
  <c r="J958" i="2"/>
  <c r="Q958" i="2" s="1"/>
  <c r="J959" i="2"/>
  <c r="Q959" i="2" s="1"/>
  <c r="J960" i="2"/>
  <c r="Q960" i="2" s="1"/>
  <c r="J961" i="2"/>
  <c r="Q961" i="2" s="1"/>
  <c r="J962" i="2"/>
  <c r="Q962" i="2" s="1"/>
  <c r="J963" i="2"/>
  <c r="Q963" i="2" s="1"/>
  <c r="J964" i="2"/>
  <c r="Q964" i="2" s="1"/>
  <c r="J965" i="2"/>
  <c r="Q965" i="2" s="1"/>
  <c r="J966" i="2"/>
  <c r="Q966" i="2" s="1"/>
  <c r="J967" i="2"/>
  <c r="Q967" i="2" s="1"/>
  <c r="J968" i="2"/>
  <c r="Q968" i="2" s="1"/>
  <c r="J969" i="2"/>
  <c r="Q969" i="2" s="1"/>
  <c r="J970" i="2"/>
  <c r="Q970" i="2" s="1"/>
  <c r="J971" i="2"/>
  <c r="Q971" i="2" s="1"/>
  <c r="J972" i="2"/>
  <c r="Q972" i="2" s="1"/>
  <c r="J973" i="2"/>
  <c r="Q973" i="2" s="1"/>
  <c r="J974" i="2"/>
  <c r="Q974" i="2" s="1"/>
  <c r="J975" i="2"/>
  <c r="Q975" i="2" s="1"/>
  <c r="J976" i="2"/>
  <c r="Q976" i="2" s="1"/>
  <c r="J977" i="2"/>
  <c r="Q977" i="2" s="1"/>
  <c r="J978" i="2"/>
  <c r="Q978" i="2" s="1"/>
  <c r="J979" i="2"/>
  <c r="Q979" i="2" s="1"/>
  <c r="J980" i="2"/>
  <c r="Q980" i="2" s="1"/>
  <c r="J981" i="2"/>
  <c r="Q981" i="2" s="1"/>
  <c r="J982" i="2"/>
  <c r="Q982" i="2" s="1"/>
  <c r="J983" i="2"/>
  <c r="Q983" i="2" s="1"/>
  <c r="J984" i="2"/>
  <c r="Q984" i="2" s="1"/>
  <c r="J985" i="2"/>
  <c r="Q985" i="2" s="1"/>
  <c r="J986" i="2"/>
  <c r="Q986" i="2" s="1"/>
  <c r="J987" i="2"/>
  <c r="Q987" i="2" s="1"/>
  <c r="J988" i="2"/>
  <c r="Q988" i="2" s="1"/>
  <c r="J989" i="2"/>
  <c r="Q989" i="2" s="1"/>
  <c r="J990" i="2"/>
  <c r="Q990" i="2" s="1"/>
  <c r="J991" i="2"/>
  <c r="Q991" i="2" s="1"/>
  <c r="J992" i="2"/>
  <c r="Q992" i="2" s="1"/>
  <c r="J993" i="2"/>
  <c r="Q993" i="2" s="1"/>
  <c r="J994" i="2"/>
  <c r="Q994" i="2" s="1"/>
  <c r="J995" i="2"/>
  <c r="Q995" i="2" s="1"/>
  <c r="J996" i="2"/>
  <c r="Q996" i="2" s="1"/>
  <c r="J997" i="2"/>
  <c r="Q997" i="2" s="1"/>
  <c r="J998" i="2"/>
  <c r="Q998" i="2" s="1"/>
  <c r="J999" i="2"/>
  <c r="Q999" i="2" s="1"/>
  <c r="J1000" i="2"/>
  <c r="Q1000" i="2" s="1"/>
  <c r="J1001" i="2"/>
  <c r="Q1001" i="2" s="1"/>
  <c r="J1002" i="2"/>
  <c r="Q1002" i="2" s="1"/>
  <c r="J1003" i="2"/>
  <c r="Q1003" i="2" s="1"/>
  <c r="J1004" i="2"/>
  <c r="Q1004" i="2" s="1"/>
  <c r="J1005" i="2"/>
  <c r="Q1005" i="2" s="1"/>
  <c r="J1006" i="2"/>
  <c r="Q1006" i="2" s="1"/>
  <c r="J1007" i="2"/>
  <c r="Q1007" i="2" s="1"/>
  <c r="J1008" i="2"/>
  <c r="Q1008" i="2" s="1"/>
  <c r="J1009" i="2"/>
  <c r="Q1009" i="2" s="1"/>
  <c r="J1010" i="2"/>
  <c r="Q1010" i="2" s="1"/>
  <c r="J1011" i="2"/>
  <c r="Q1011" i="2" s="1"/>
  <c r="J1012" i="2"/>
  <c r="Q1012" i="2" s="1"/>
  <c r="J1013" i="2"/>
  <c r="Q1013" i="2" s="1"/>
  <c r="J1014" i="2"/>
  <c r="Q1014" i="2" s="1"/>
  <c r="J1015" i="2"/>
  <c r="Q1015" i="2" s="1"/>
  <c r="J1016" i="2"/>
  <c r="Q1016" i="2" s="1"/>
  <c r="J1017" i="2"/>
  <c r="Q1017" i="2" s="1"/>
  <c r="J1018" i="2"/>
  <c r="Q1018" i="2" s="1"/>
  <c r="J1019" i="2"/>
  <c r="Q1019" i="2" s="1"/>
  <c r="J1020" i="2"/>
  <c r="Q1020" i="2" s="1"/>
  <c r="J1021" i="2"/>
  <c r="Q1021" i="2" s="1"/>
  <c r="J1022" i="2"/>
  <c r="Q1022" i="2" s="1"/>
  <c r="J1023" i="2"/>
  <c r="Q1023" i="2" s="1"/>
  <c r="J1024" i="2"/>
  <c r="Q1024" i="2" s="1"/>
  <c r="J1025" i="2"/>
  <c r="Q1025" i="2" s="1"/>
  <c r="J1026" i="2"/>
  <c r="Q1026" i="2" s="1"/>
  <c r="J1027" i="2"/>
  <c r="Q1027" i="2" s="1"/>
  <c r="J1028" i="2"/>
  <c r="Q1028" i="2" s="1"/>
  <c r="J1029" i="2"/>
  <c r="Q1029" i="2" s="1"/>
  <c r="J1030" i="2"/>
  <c r="Q1030" i="2" s="1"/>
  <c r="J1031" i="2"/>
  <c r="Q1031" i="2" s="1"/>
  <c r="J1032" i="2"/>
  <c r="Q1032" i="2" s="1"/>
  <c r="J1033" i="2"/>
  <c r="Q1033" i="2" s="1"/>
  <c r="J1034" i="2"/>
  <c r="Q1034" i="2" s="1"/>
  <c r="J1035" i="2"/>
  <c r="Q1035" i="2" s="1"/>
  <c r="J1036" i="2"/>
  <c r="Q1036" i="2" s="1"/>
  <c r="J1037" i="2"/>
  <c r="Q1037" i="2" s="1"/>
  <c r="J1038" i="2"/>
  <c r="Q1038" i="2" s="1"/>
  <c r="J1039" i="2"/>
  <c r="Q1039" i="2" s="1"/>
  <c r="J1040" i="2"/>
  <c r="Q1040" i="2" s="1"/>
  <c r="J1041" i="2"/>
  <c r="Q1041" i="2" s="1"/>
  <c r="J1042" i="2"/>
  <c r="Q1042" i="2" s="1"/>
  <c r="J1043" i="2"/>
  <c r="Q1043" i="2" s="1"/>
  <c r="J1044" i="2"/>
  <c r="Q1044" i="2" s="1"/>
  <c r="J1045" i="2"/>
  <c r="Q1045" i="2" s="1"/>
  <c r="J1046" i="2"/>
  <c r="Q1046" i="2" s="1"/>
  <c r="J1047" i="2"/>
  <c r="Q1047" i="2" s="1"/>
  <c r="J1048" i="2"/>
  <c r="Q1048" i="2" s="1"/>
  <c r="J1049" i="2"/>
  <c r="Q1049" i="2" s="1"/>
  <c r="J1050" i="2"/>
  <c r="Q1050" i="2" s="1"/>
  <c r="J1051" i="2"/>
  <c r="Q1051" i="2" s="1"/>
  <c r="J1052" i="2"/>
  <c r="Q1052" i="2" s="1"/>
  <c r="J1053" i="2"/>
  <c r="Q1053" i="2" s="1"/>
  <c r="J1054" i="2"/>
  <c r="Q1054" i="2" s="1"/>
  <c r="J1055" i="2"/>
  <c r="Q1055" i="2" s="1"/>
  <c r="J1056" i="2"/>
  <c r="Q1056" i="2" s="1"/>
  <c r="J1057" i="2"/>
  <c r="Q1057" i="2" s="1"/>
  <c r="J1058" i="2"/>
  <c r="Q1058" i="2" s="1"/>
  <c r="J1059" i="2"/>
  <c r="Q1059" i="2" s="1"/>
  <c r="J1060" i="2"/>
  <c r="Q1060" i="2" s="1"/>
  <c r="J1061" i="2"/>
  <c r="Q1061" i="2" s="1"/>
  <c r="J1062" i="2"/>
  <c r="Q1062" i="2" s="1"/>
  <c r="J1063" i="2"/>
  <c r="Q1063" i="2" s="1"/>
  <c r="J1064" i="2"/>
  <c r="Q1064" i="2" s="1"/>
  <c r="J1065" i="2"/>
  <c r="Q1065" i="2" s="1"/>
  <c r="J1066" i="2"/>
  <c r="Q1066" i="2" s="1"/>
  <c r="J1067" i="2"/>
  <c r="Q1067" i="2" s="1"/>
  <c r="J1068" i="2"/>
  <c r="Q1068" i="2" s="1"/>
  <c r="J1069" i="2"/>
  <c r="Q1069" i="2" s="1"/>
  <c r="J1070" i="2"/>
  <c r="Q1070" i="2" s="1"/>
  <c r="J1071" i="2"/>
  <c r="Q1071" i="2" s="1"/>
  <c r="J1072" i="2"/>
  <c r="Q1072" i="2" s="1"/>
  <c r="J1073" i="2"/>
  <c r="Q1073" i="2" s="1"/>
  <c r="J1074" i="2"/>
  <c r="Q1074" i="2" s="1"/>
  <c r="J1075" i="2"/>
  <c r="Q1075" i="2" s="1"/>
  <c r="J1076" i="2"/>
  <c r="Q1076" i="2" s="1"/>
  <c r="J1077" i="2"/>
  <c r="Q1077" i="2" s="1"/>
  <c r="J1078" i="2"/>
  <c r="Q1078" i="2" s="1"/>
  <c r="J1079" i="2"/>
  <c r="Q1079" i="2" s="1"/>
  <c r="J1080" i="2"/>
  <c r="Q1080" i="2" s="1"/>
  <c r="J1081" i="2"/>
  <c r="Q1081" i="2" s="1"/>
  <c r="J1082" i="2"/>
  <c r="Q1082" i="2" s="1"/>
  <c r="J1083" i="2"/>
  <c r="Q1083" i="2" s="1"/>
  <c r="J1084" i="2"/>
  <c r="Q1084" i="2" s="1"/>
  <c r="J1085" i="2"/>
  <c r="Q1085" i="2" s="1"/>
  <c r="J1086" i="2"/>
  <c r="Q1086" i="2" s="1"/>
  <c r="J1087" i="2"/>
  <c r="Q1087" i="2" s="1"/>
  <c r="J1088" i="2"/>
  <c r="Q1088" i="2" s="1"/>
  <c r="J1089" i="2"/>
  <c r="Q1089" i="2" s="1"/>
  <c r="J1090" i="2"/>
  <c r="Q1090" i="2" s="1"/>
  <c r="J1091" i="2"/>
  <c r="Q1091" i="2" s="1"/>
  <c r="J1092" i="2"/>
  <c r="Q1092" i="2" s="1"/>
  <c r="J1093" i="2"/>
  <c r="Q1093" i="2" s="1"/>
  <c r="J1094" i="2"/>
  <c r="Q1094" i="2" s="1"/>
  <c r="J1095" i="2"/>
  <c r="Q1095" i="2" s="1"/>
  <c r="J1096" i="2"/>
  <c r="Q1096" i="2" s="1"/>
  <c r="J1097" i="2"/>
  <c r="Q1097" i="2" s="1"/>
  <c r="J1098" i="2"/>
  <c r="Q1098" i="2" s="1"/>
  <c r="J1099" i="2"/>
  <c r="Q1099" i="2" s="1"/>
  <c r="J1100" i="2"/>
  <c r="Q1100" i="2" s="1"/>
  <c r="J1101" i="2"/>
  <c r="Q1101" i="2" s="1"/>
  <c r="J1102" i="2"/>
  <c r="Q1102" i="2" s="1"/>
  <c r="J1103" i="2"/>
  <c r="Q1103" i="2" s="1"/>
  <c r="J1104" i="2"/>
  <c r="Q1104" i="2" s="1"/>
  <c r="J1105" i="2"/>
  <c r="Q1105" i="2" s="1"/>
  <c r="J1106" i="2"/>
  <c r="Q1106" i="2" s="1"/>
  <c r="J1107" i="2"/>
  <c r="Q1107" i="2" s="1"/>
  <c r="J1108" i="2"/>
  <c r="Q1108" i="2" s="1"/>
  <c r="J1109" i="2"/>
  <c r="Q1109" i="2" s="1"/>
  <c r="J1110" i="2"/>
  <c r="Q1110" i="2" s="1"/>
  <c r="J1111" i="2"/>
  <c r="Q1111" i="2" s="1"/>
  <c r="J1112" i="2"/>
  <c r="Q1112" i="2" s="1"/>
  <c r="J1113" i="2"/>
  <c r="Q1113" i="2" s="1"/>
  <c r="J1114" i="2"/>
  <c r="Q1114" i="2" s="1"/>
  <c r="J1115" i="2"/>
  <c r="Q1115" i="2" s="1"/>
  <c r="J1116" i="2"/>
  <c r="Q1116" i="2" s="1"/>
  <c r="J1117" i="2"/>
  <c r="Q1117" i="2" s="1"/>
  <c r="J1118" i="2"/>
  <c r="Q1118" i="2" s="1"/>
  <c r="J1119" i="2"/>
  <c r="Q1119" i="2" s="1"/>
  <c r="J1120" i="2"/>
  <c r="Q1120" i="2" s="1"/>
  <c r="J1121" i="2"/>
  <c r="Q1121" i="2" s="1"/>
  <c r="J1122" i="2"/>
  <c r="Q1122" i="2" s="1"/>
  <c r="J1123" i="2"/>
  <c r="Q1123" i="2" s="1"/>
  <c r="J1124" i="2"/>
  <c r="Q1124" i="2" s="1"/>
  <c r="J1125" i="2"/>
  <c r="Q1125" i="2" s="1"/>
  <c r="J1126" i="2"/>
  <c r="Q1126" i="2" s="1"/>
  <c r="J1127" i="2"/>
  <c r="Q1127" i="2" s="1"/>
  <c r="J1128" i="2"/>
  <c r="Q1128" i="2" s="1"/>
  <c r="J1129" i="2"/>
  <c r="Q1129" i="2" s="1"/>
  <c r="J1130" i="2"/>
  <c r="Q1130" i="2" s="1"/>
  <c r="J1131" i="2"/>
  <c r="Q1131" i="2" s="1"/>
  <c r="J1132" i="2"/>
  <c r="Q1132" i="2" s="1"/>
  <c r="J1133" i="2"/>
  <c r="Q1133" i="2" s="1"/>
  <c r="J1134" i="2"/>
  <c r="Q1134" i="2" s="1"/>
  <c r="J1135" i="2"/>
  <c r="Q1135" i="2" s="1"/>
  <c r="J1136" i="2"/>
  <c r="Q1136" i="2" s="1"/>
  <c r="J1137" i="2"/>
  <c r="Q1137" i="2" s="1"/>
  <c r="J1138" i="2"/>
  <c r="Q1138" i="2" s="1"/>
  <c r="J1139" i="2"/>
  <c r="Q1139" i="2" s="1"/>
  <c r="J1140" i="2"/>
  <c r="Q1140" i="2" s="1"/>
  <c r="J1141" i="2"/>
  <c r="Q1141" i="2" s="1"/>
  <c r="J1142" i="2"/>
  <c r="Q1142" i="2" s="1"/>
  <c r="J1143" i="2"/>
  <c r="Q1143" i="2" s="1"/>
  <c r="J1144" i="2"/>
  <c r="Q1144" i="2" s="1"/>
  <c r="J1145" i="2"/>
  <c r="Q1145" i="2" s="1"/>
  <c r="J1146" i="2"/>
  <c r="Q1146" i="2" s="1"/>
  <c r="J1147" i="2"/>
  <c r="Q1147" i="2" s="1"/>
  <c r="J1148" i="2"/>
  <c r="Q1148" i="2" s="1"/>
  <c r="J1149" i="2"/>
  <c r="Q1149" i="2" s="1"/>
  <c r="J1150" i="2"/>
  <c r="Q1150" i="2" s="1"/>
  <c r="J1151" i="2"/>
  <c r="Q1151" i="2" s="1"/>
  <c r="J1152" i="2"/>
  <c r="Q1152" i="2" s="1"/>
  <c r="J1153" i="2"/>
  <c r="Q1153" i="2" s="1"/>
  <c r="J1154" i="2"/>
  <c r="Q1154" i="2" s="1"/>
  <c r="J1155" i="2"/>
  <c r="Q1155" i="2" s="1"/>
  <c r="J1156" i="2"/>
  <c r="Q1156" i="2" s="1"/>
  <c r="J1157" i="2"/>
  <c r="Q1157" i="2" s="1"/>
  <c r="J1158" i="2"/>
  <c r="Q1158" i="2" s="1"/>
  <c r="J1159" i="2"/>
  <c r="Q1159" i="2" s="1"/>
  <c r="J1160" i="2"/>
  <c r="Q1160" i="2" s="1"/>
  <c r="J1161" i="2"/>
  <c r="Q1161" i="2" s="1"/>
  <c r="J1162" i="2"/>
  <c r="Q1162" i="2" s="1"/>
  <c r="J1163" i="2"/>
  <c r="Q1163" i="2" s="1"/>
  <c r="J1164" i="2"/>
  <c r="Q1164" i="2" s="1"/>
  <c r="J1165" i="2"/>
  <c r="Q1165" i="2" s="1"/>
  <c r="J1166" i="2"/>
  <c r="Q1166" i="2" s="1"/>
  <c r="J1167" i="2"/>
  <c r="Q1167" i="2" s="1"/>
  <c r="J1168" i="2"/>
  <c r="Q1168" i="2" s="1"/>
  <c r="J1169" i="2"/>
  <c r="Q1169" i="2" s="1"/>
  <c r="J1170" i="2"/>
  <c r="Q1170" i="2" s="1"/>
  <c r="J1171" i="2"/>
  <c r="Q1171" i="2" s="1"/>
  <c r="J1172" i="2"/>
  <c r="Q1172" i="2" s="1"/>
  <c r="J1173" i="2"/>
  <c r="Q1173" i="2" s="1"/>
  <c r="J1174" i="2"/>
  <c r="Q1174" i="2" s="1"/>
  <c r="J1175" i="2"/>
  <c r="Q1175" i="2" s="1"/>
  <c r="J1176" i="2"/>
  <c r="Q1176" i="2" s="1"/>
  <c r="J1177" i="2"/>
  <c r="Q1177" i="2" s="1"/>
  <c r="J1178" i="2"/>
  <c r="Q1178" i="2" s="1"/>
  <c r="J1179" i="2"/>
  <c r="Q1179" i="2" s="1"/>
  <c r="J1180" i="2"/>
  <c r="Q1180" i="2" s="1"/>
  <c r="J1181" i="2"/>
  <c r="Q1181" i="2" s="1"/>
  <c r="J1182" i="2"/>
  <c r="Q1182" i="2" s="1"/>
  <c r="J1183" i="2"/>
  <c r="Q1183" i="2" s="1"/>
  <c r="J1184" i="2"/>
  <c r="Q1184" i="2" s="1"/>
  <c r="J1185" i="2"/>
  <c r="Q1185" i="2" s="1"/>
  <c r="J1186" i="2"/>
  <c r="Q1186" i="2" s="1"/>
  <c r="J1187" i="2"/>
  <c r="Q1187" i="2" s="1"/>
  <c r="J1188" i="2"/>
  <c r="Q1188" i="2" s="1"/>
  <c r="J1189" i="2"/>
  <c r="Q1189" i="2" s="1"/>
  <c r="J1190" i="2"/>
  <c r="Q1190" i="2" s="1"/>
  <c r="J1191" i="2"/>
  <c r="Q1191" i="2" s="1"/>
  <c r="J1192" i="2"/>
  <c r="Q1192" i="2" s="1"/>
  <c r="J1193" i="2"/>
  <c r="Q1193" i="2" s="1"/>
  <c r="J1194" i="2"/>
  <c r="Q1194" i="2" s="1"/>
  <c r="J1195" i="2"/>
  <c r="Q1195" i="2" s="1"/>
  <c r="J1196" i="2"/>
  <c r="Q1196" i="2" s="1"/>
  <c r="J1197" i="2"/>
  <c r="Q1197" i="2" s="1"/>
  <c r="J1198" i="2"/>
  <c r="Q1198" i="2" s="1"/>
  <c r="J1199" i="2"/>
  <c r="Q1199" i="2" s="1"/>
  <c r="J1200" i="2"/>
  <c r="Q1200" i="2" s="1"/>
  <c r="J1201" i="2"/>
  <c r="Q1201" i="2" s="1"/>
  <c r="J1202" i="2"/>
  <c r="Q1202" i="2" s="1"/>
  <c r="J1203" i="2"/>
  <c r="Q1203" i="2" s="1"/>
  <c r="J1204" i="2"/>
  <c r="Q1204" i="2" s="1"/>
  <c r="J1205" i="2"/>
  <c r="Q1205" i="2" s="1"/>
  <c r="J1206" i="2"/>
  <c r="Q1206" i="2" s="1"/>
  <c r="J1207" i="2"/>
  <c r="Q1207" i="2" s="1"/>
  <c r="J1208" i="2"/>
  <c r="Q1208" i="2" s="1"/>
  <c r="J1209" i="2"/>
  <c r="Q1209" i="2" s="1"/>
  <c r="J1210" i="2"/>
  <c r="Q1210" i="2" s="1"/>
  <c r="J1211" i="2"/>
  <c r="Q1211" i="2" s="1"/>
  <c r="J1212" i="2"/>
  <c r="Q1212" i="2" s="1"/>
  <c r="J1213" i="2"/>
  <c r="Q1213" i="2" s="1"/>
  <c r="J1214" i="2"/>
  <c r="Q1214" i="2" s="1"/>
  <c r="J1215" i="2"/>
  <c r="Q1215" i="2" s="1"/>
  <c r="J1216" i="2"/>
  <c r="Q1216" i="2" s="1"/>
  <c r="J1217" i="2"/>
  <c r="Q1217" i="2" s="1"/>
  <c r="J1218" i="2"/>
  <c r="Q1218" i="2" s="1"/>
  <c r="J1219" i="2"/>
  <c r="Q1219" i="2" s="1"/>
  <c r="J1220" i="2"/>
  <c r="Q1220" i="2" s="1"/>
  <c r="J1221" i="2"/>
  <c r="Q1221" i="2" s="1"/>
  <c r="J1222" i="2"/>
  <c r="Q1222" i="2" s="1"/>
  <c r="J1223" i="2"/>
  <c r="Q1223" i="2" s="1"/>
  <c r="J1224" i="2"/>
  <c r="Q1224" i="2" s="1"/>
  <c r="J1225" i="2"/>
  <c r="Q1225" i="2" s="1"/>
  <c r="J1226" i="2"/>
  <c r="Q1226" i="2" s="1"/>
  <c r="J1227" i="2"/>
  <c r="Q1227" i="2" s="1"/>
  <c r="J1228" i="2"/>
  <c r="Q1228" i="2" s="1"/>
  <c r="J1229" i="2"/>
  <c r="Q1229" i="2" s="1"/>
  <c r="J1230" i="2"/>
  <c r="Q1230" i="2" s="1"/>
  <c r="J1231" i="2"/>
  <c r="Q1231" i="2" s="1"/>
  <c r="J1232" i="2"/>
  <c r="Q1232" i="2" s="1"/>
  <c r="J1233" i="2"/>
  <c r="Q1233" i="2" s="1"/>
  <c r="J1234" i="2"/>
  <c r="Q1234" i="2" s="1"/>
  <c r="J1235" i="2"/>
  <c r="Q1235" i="2" s="1"/>
  <c r="J1236" i="2"/>
  <c r="Q1236" i="2" s="1"/>
  <c r="J1237" i="2"/>
  <c r="Q1237" i="2" s="1"/>
  <c r="J1238" i="2"/>
  <c r="Q1238" i="2" s="1"/>
  <c r="J1239" i="2"/>
  <c r="Q1239" i="2" s="1"/>
  <c r="J1240" i="2"/>
  <c r="Q1240" i="2" s="1"/>
  <c r="J1241" i="2"/>
  <c r="Q1241" i="2" s="1"/>
  <c r="J1242" i="2"/>
  <c r="Q1242" i="2" s="1"/>
  <c r="J1243" i="2"/>
  <c r="Q1243" i="2" s="1"/>
  <c r="J1244" i="2"/>
  <c r="Q1244" i="2" s="1"/>
  <c r="J1245" i="2"/>
  <c r="Q1245" i="2" s="1"/>
  <c r="J1246" i="2"/>
  <c r="Q1246" i="2" s="1"/>
  <c r="J1247" i="2"/>
  <c r="Q1247" i="2" s="1"/>
  <c r="J1248" i="2"/>
  <c r="Q1248" i="2" s="1"/>
  <c r="J1249" i="2"/>
  <c r="Q1249" i="2" s="1"/>
  <c r="J1250" i="2"/>
  <c r="Q1250" i="2" s="1"/>
  <c r="J1251" i="2"/>
  <c r="Q1251" i="2" s="1"/>
  <c r="J1252" i="2"/>
  <c r="Q1252" i="2" s="1"/>
  <c r="J1253" i="2"/>
  <c r="Q1253" i="2" s="1"/>
  <c r="J1254" i="2"/>
  <c r="Q1254" i="2" s="1"/>
  <c r="J1255" i="2"/>
  <c r="Q1255" i="2" s="1"/>
  <c r="J1256" i="2"/>
  <c r="Q1256" i="2" s="1"/>
  <c r="J1257" i="2"/>
  <c r="Q1257" i="2" s="1"/>
  <c r="J1258" i="2"/>
  <c r="Q1258" i="2" s="1"/>
  <c r="J1259" i="2"/>
  <c r="Q1259" i="2" s="1"/>
  <c r="J1260" i="2"/>
  <c r="Q1260" i="2" s="1"/>
  <c r="J1261" i="2"/>
  <c r="Q1261" i="2" s="1"/>
  <c r="J1262" i="2"/>
  <c r="Q1262" i="2" s="1"/>
  <c r="J1263" i="2"/>
  <c r="Q1263" i="2" s="1"/>
  <c r="J1264" i="2"/>
  <c r="Q1264" i="2" s="1"/>
  <c r="L1035" i="2"/>
  <c r="M1035" i="2"/>
  <c r="L1040" i="2"/>
  <c r="M1040" i="2"/>
  <c r="L1081" i="2"/>
  <c r="M1081" i="2"/>
  <c r="M1198" i="2"/>
  <c r="L1198" i="2" s="1"/>
  <c r="M1199" i="2"/>
  <c r="L1199" i="2" s="1"/>
  <c r="M1200" i="2"/>
  <c r="L1200" i="2" s="1"/>
  <c r="M1202" i="2"/>
  <c r="L1202" i="2" s="1"/>
  <c r="L1207" i="2"/>
  <c r="M1207" i="2"/>
  <c r="L1211" i="2"/>
  <c r="M1211" i="2"/>
  <c r="L1214" i="2"/>
  <c r="M1214" i="2"/>
  <c r="L1215" i="2"/>
  <c r="M1215" i="2"/>
  <c r="L1216" i="2"/>
  <c r="M1216" i="2"/>
  <c r="L1225" i="2"/>
  <c r="M1225" i="2"/>
  <c r="L1228" i="2"/>
  <c r="M1228" i="2"/>
  <c r="L1236" i="2"/>
  <c r="M1236" i="2"/>
  <c r="L1253" i="2"/>
  <c r="M1253" i="2"/>
  <c r="L1254" i="2"/>
  <c r="M1254" i="2"/>
  <c r="L1255" i="2"/>
  <c r="M1255" i="2"/>
  <c r="L1256" i="2"/>
  <c r="M1256" i="2"/>
  <c r="L1257" i="2"/>
  <c r="M1257" i="2"/>
  <c r="L1258" i="2"/>
  <c r="M1258" i="2"/>
  <c r="L1259" i="2"/>
  <c r="M1259" i="2"/>
  <c r="L1260" i="2"/>
  <c r="M1260" i="2"/>
  <c r="L1261" i="2"/>
  <c r="M1261" i="2"/>
  <c r="L1262" i="2"/>
  <c r="M1262" i="2"/>
  <c r="L1263" i="2"/>
  <c r="M1263" i="2"/>
  <c r="L1264" i="2"/>
  <c r="M1264" i="2"/>
  <c r="L924" i="2"/>
  <c r="M924" i="2"/>
  <c r="L925" i="2"/>
  <c r="M925" i="2"/>
  <c r="L941" i="2"/>
  <c r="M941" i="2"/>
  <c r="L961" i="2"/>
  <c r="M961" i="2"/>
  <c r="L989" i="2"/>
  <c r="M989" i="2"/>
  <c r="L990" i="2"/>
  <c r="M990" i="2"/>
  <c r="L996" i="2"/>
  <c r="M996" i="2"/>
  <c r="L998" i="2"/>
  <c r="M998" i="2"/>
  <c r="Q897" i="2"/>
  <c r="F17" i="31"/>
  <c r="H17" i="31" s="1"/>
  <c r="F16" i="31"/>
  <c r="H16" i="31" s="1"/>
  <c r="F15" i="31"/>
  <c r="H15" i="31" s="1"/>
  <c r="F14" i="31"/>
  <c r="H14" i="31" s="1"/>
  <c r="F13" i="31"/>
  <c r="H13" i="31" s="1"/>
  <c r="L13" i="2" l="1"/>
  <c r="L18" i="2"/>
  <c r="L19" i="2"/>
  <c r="L28" i="2"/>
  <c r="L36" i="2"/>
  <c r="L38" i="2"/>
  <c r="L39" i="2"/>
  <c r="L41" i="2"/>
  <c r="L42" i="2"/>
  <c r="L47" i="2"/>
  <c r="L48" i="2"/>
  <c r="L54" i="2"/>
  <c r="L55" i="2"/>
  <c r="L57" i="2"/>
  <c r="L61" i="2"/>
  <c r="L62" i="2"/>
  <c r="L63" i="2"/>
  <c r="L64" i="2"/>
  <c r="L77" i="2"/>
  <c r="L86" i="2"/>
  <c r="L89" i="2"/>
  <c r="L101" i="2"/>
  <c r="L102" i="2"/>
  <c r="L104" i="2"/>
  <c r="L105" i="2"/>
  <c r="L122" i="2"/>
  <c r="L126" i="2"/>
  <c r="L127" i="2"/>
  <c r="L129" i="2"/>
  <c r="L130" i="2"/>
  <c r="L144" i="2"/>
  <c r="L148" i="2"/>
  <c r="L155" i="2"/>
  <c r="L156" i="2"/>
  <c r="L157" i="2"/>
  <c r="L158" i="2"/>
  <c r="L159" i="2"/>
  <c r="L160" i="2"/>
  <c r="L161" i="2"/>
  <c r="L162" i="2"/>
  <c r="L163" i="2"/>
  <c r="L164" i="2"/>
  <c r="L165" i="2"/>
  <c r="L166" i="2"/>
  <c r="L167" i="2"/>
  <c r="L168" i="2"/>
  <c r="L181" i="2"/>
  <c r="L182" i="2"/>
  <c r="L183" i="2"/>
  <c r="L201" i="2"/>
  <c r="L202" i="2"/>
  <c r="L203" i="2"/>
  <c r="L204" i="2"/>
  <c r="L205" i="2"/>
  <c r="L206" i="2"/>
  <c r="L237" i="2"/>
  <c r="L246" i="2"/>
  <c r="L247" i="2"/>
  <c r="L248" i="2"/>
  <c r="L249" i="2"/>
  <c r="L259" i="2"/>
  <c r="L282" i="2"/>
  <c r="L284" i="2"/>
  <c r="L285" i="2"/>
  <c r="L340" i="2"/>
  <c r="L356" i="2"/>
  <c r="L360" i="2"/>
  <c r="L362" i="2"/>
  <c r="L364" i="2"/>
  <c r="L369" i="2"/>
  <c r="L374" i="2"/>
  <c r="L379" i="2"/>
  <c r="L413" i="2"/>
  <c r="L415" i="2"/>
  <c r="L416" i="2"/>
  <c r="L424" i="2"/>
  <c r="L435" i="2"/>
  <c r="L443" i="2"/>
  <c r="L444" i="2"/>
  <c r="L446" i="2"/>
  <c r="L448" i="2"/>
  <c r="L449" i="2"/>
  <c r="L455" i="2"/>
  <c r="L471" i="2"/>
  <c r="L472" i="2"/>
  <c r="L473" i="2"/>
  <c r="L478" i="2"/>
  <c r="L480" i="2"/>
  <c r="L481" i="2"/>
  <c r="L485" i="2"/>
  <c r="L490" i="2"/>
  <c r="L491" i="2"/>
  <c r="L510" i="2"/>
  <c r="L513" i="2"/>
  <c r="L515" i="2"/>
  <c r="L517" i="2"/>
  <c r="L522" i="2"/>
  <c r="L523" i="2"/>
  <c r="L526" i="2"/>
  <c r="L537" i="2"/>
  <c r="L538" i="2"/>
  <c r="L546" i="2"/>
  <c r="L554" i="2"/>
  <c r="L568" i="2"/>
  <c r="L572" i="2"/>
  <c r="L584" i="2"/>
  <c r="L586" i="2"/>
  <c r="L608" i="2"/>
  <c r="L616" i="2"/>
  <c r="L618" i="2"/>
  <c r="L621" i="2"/>
  <c r="L637" i="2"/>
  <c r="L644" i="2"/>
  <c r="L655" i="2"/>
  <c r="L663" i="2"/>
  <c r="L665" i="2"/>
  <c r="L667" i="2"/>
  <c r="L691" i="2"/>
  <c r="L703" i="2"/>
  <c r="L717" i="2"/>
  <c r="L730" i="2"/>
  <c r="L734" i="2"/>
  <c r="L741" i="2"/>
  <c r="L742" i="2"/>
  <c r="L745" i="2"/>
  <c r="L753" i="2"/>
  <c r="L758" i="2"/>
  <c r="L763" i="2"/>
  <c r="L770" i="2"/>
  <c r="L779" i="2"/>
  <c r="L782" i="2"/>
  <c r="L785" i="2"/>
  <c r="L787" i="2"/>
  <c r="L788" i="2"/>
  <c r="L789" i="2"/>
  <c r="L791" i="2"/>
  <c r="L793" i="2"/>
  <c r="J728" i="2"/>
  <c r="Q728" i="2" s="1"/>
  <c r="J777" i="2"/>
  <c r="Q777" i="2" s="1"/>
  <c r="J776" i="2"/>
  <c r="Q776" i="2" s="1"/>
  <c r="J775" i="2"/>
  <c r="Q775" i="2" s="1"/>
  <c r="J774" i="2"/>
  <c r="Q774" i="2" s="1"/>
  <c r="J773" i="2"/>
  <c r="Q773" i="2" s="1"/>
  <c r="J772" i="2"/>
  <c r="Q772" i="2" s="1"/>
  <c r="J771" i="2"/>
  <c r="Q771" i="2" s="1"/>
  <c r="M770" i="2"/>
  <c r="J770" i="2"/>
  <c r="Q770" i="2" s="1"/>
  <c r="J769" i="2"/>
  <c r="Q769" i="2" s="1"/>
  <c r="J768" i="2"/>
  <c r="Q768" i="2" s="1"/>
  <c r="J767" i="2"/>
  <c r="Q767" i="2" s="1"/>
  <c r="J766" i="2"/>
  <c r="Q766" i="2" s="1"/>
  <c r="J765" i="2"/>
  <c r="Q765" i="2" s="1"/>
  <c r="J764" i="2"/>
  <c r="Q764" i="2" s="1"/>
  <c r="M763" i="2"/>
  <c r="J763" i="2"/>
  <c r="Q763" i="2" s="1"/>
  <c r="J762" i="2"/>
  <c r="Q762" i="2" s="1"/>
  <c r="J761" i="2"/>
  <c r="Q761" i="2" s="1"/>
  <c r="J760" i="2"/>
  <c r="Q760" i="2" s="1"/>
  <c r="J759" i="2"/>
  <c r="Q759" i="2" s="1"/>
  <c r="M758" i="2"/>
  <c r="J758" i="2"/>
  <c r="Q758" i="2" s="1"/>
  <c r="J757" i="2"/>
  <c r="Q757" i="2" s="1"/>
  <c r="J756" i="2"/>
  <c r="Q756" i="2" s="1"/>
  <c r="J755" i="2"/>
  <c r="Q755" i="2" s="1"/>
  <c r="J754" i="2"/>
  <c r="Q754" i="2" s="1"/>
  <c r="M753" i="2"/>
  <c r="J753" i="2"/>
  <c r="Q753" i="2" s="1"/>
  <c r="J752" i="2"/>
  <c r="Q752" i="2" s="1"/>
  <c r="J751" i="2"/>
  <c r="Q751" i="2" s="1"/>
  <c r="J750" i="2"/>
  <c r="Q750" i="2" s="1"/>
  <c r="J749" i="2"/>
  <c r="Q749" i="2" s="1"/>
  <c r="J748" i="2"/>
  <c r="Q748" i="2" s="1"/>
  <c r="J747" i="2"/>
  <c r="Q747" i="2" s="1"/>
  <c r="J746" i="2"/>
  <c r="Q746" i="2" s="1"/>
  <c r="M745" i="2"/>
  <c r="J745" i="2"/>
  <c r="Q745" i="2" s="1"/>
  <c r="J744" i="2"/>
  <c r="Q744" i="2" s="1"/>
  <c r="J743" i="2"/>
  <c r="Q743" i="2" s="1"/>
  <c r="M742" i="2"/>
  <c r="J742" i="2"/>
  <c r="Q742" i="2" s="1"/>
  <c r="M741" i="2"/>
  <c r="J741" i="2"/>
  <c r="Q741" i="2" s="1"/>
  <c r="J740" i="2"/>
  <c r="Q740" i="2" s="1"/>
  <c r="J739" i="2"/>
  <c r="Q739" i="2" s="1"/>
  <c r="J738" i="2"/>
  <c r="Q738" i="2" s="1"/>
  <c r="J737" i="2"/>
  <c r="Q737" i="2" s="1"/>
  <c r="J736" i="2"/>
  <c r="Q736" i="2" s="1"/>
  <c r="J735" i="2"/>
  <c r="Q735" i="2" s="1"/>
  <c r="M734" i="2"/>
  <c r="J734" i="2"/>
  <c r="Q734" i="2" s="1"/>
  <c r="J733" i="2"/>
  <c r="Q733" i="2" s="1"/>
  <c r="J732" i="2"/>
  <c r="Q732" i="2" s="1"/>
  <c r="J731" i="2"/>
  <c r="Q731" i="2" s="1"/>
  <c r="M730" i="2"/>
  <c r="J730" i="2"/>
  <c r="Q730" i="2" s="1"/>
  <c r="J729" i="2"/>
  <c r="Q729" i="2" s="1"/>
  <c r="M374" i="2"/>
  <c r="M379" i="2"/>
  <c r="M413" i="2"/>
  <c r="M415" i="2"/>
  <c r="M416" i="2"/>
  <c r="M424" i="2"/>
  <c r="M435" i="2"/>
  <c r="M443" i="2"/>
  <c r="M444" i="2"/>
  <c r="M446" i="2"/>
  <c r="M448" i="2"/>
  <c r="M449" i="2"/>
  <c r="M455" i="2"/>
  <c r="M471" i="2"/>
  <c r="M472" i="2"/>
  <c r="M473" i="2"/>
  <c r="M478" i="2"/>
  <c r="M480" i="2"/>
  <c r="M481" i="2"/>
  <c r="M485" i="2"/>
  <c r="M490" i="2"/>
  <c r="M491" i="2"/>
  <c r="M510" i="2"/>
  <c r="M513" i="2"/>
  <c r="M515" i="2"/>
  <c r="M517" i="2"/>
  <c r="M522" i="2"/>
  <c r="M523" i="2"/>
  <c r="M526" i="2"/>
  <c r="M537" i="2"/>
  <c r="M538" i="2"/>
  <c r="M546" i="2"/>
  <c r="M554" i="2"/>
  <c r="M568" i="2"/>
  <c r="M572" i="2"/>
  <c r="M584" i="2"/>
  <c r="M586" i="2"/>
  <c r="M608" i="2"/>
  <c r="M616" i="2"/>
  <c r="M618" i="2"/>
  <c r="M621" i="2"/>
  <c r="M637" i="2"/>
  <c r="M644" i="2"/>
  <c r="M655" i="2"/>
  <c r="M663" i="2"/>
  <c r="M665" i="2"/>
  <c r="M667" i="2"/>
  <c r="M691" i="2"/>
  <c r="M703" i="2"/>
  <c r="M717" i="2"/>
  <c r="M779" i="2"/>
  <c r="M782" i="2"/>
  <c r="M785" i="2"/>
  <c r="M787" i="2"/>
  <c r="M788" i="2"/>
  <c r="M789" i="2"/>
  <c r="M791" i="2"/>
  <c r="M793" i="2"/>
  <c r="J372" i="2"/>
  <c r="Q372" i="2" s="1"/>
  <c r="J373" i="2"/>
  <c r="Q373" i="2" s="1"/>
  <c r="J374" i="2"/>
  <c r="Q374" i="2" s="1"/>
  <c r="J375" i="2"/>
  <c r="Q375" i="2" s="1"/>
  <c r="J376" i="2"/>
  <c r="Q376" i="2" s="1"/>
  <c r="J377" i="2"/>
  <c r="Q377" i="2" s="1"/>
  <c r="J378" i="2"/>
  <c r="Q378" i="2" s="1"/>
  <c r="J379" i="2"/>
  <c r="Q379" i="2" s="1"/>
  <c r="J380" i="2"/>
  <c r="Q380" i="2" s="1"/>
  <c r="J381" i="2"/>
  <c r="Q381" i="2" s="1"/>
  <c r="J382" i="2"/>
  <c r="Q382" i="2" s="1"/>
  <c r="J383" i="2"/>
  <c r="Q383" i="2" s="1"/>
  <c r="J384" i="2"/>
  <c r="Q384" i="2" s="1"/>
  <c r="J385" i="2"/>
  <c r="Q385" i="2" s="1"/>
  <c r="J386" i="2"/>
  <c r="Q386" i="2" s="1"/>
  <c r="J387" i="2"/>
  <c r="Q387" i="2" s="1"/>
  <c r="J388" i="2"/>
  <c r="Q388" i="2" s="1"/>
  <c r="J389" i="2"/>
  <c r="Q389" i="2" s="1"/>
  <c r="J390" i="2"/>
  <c r="Q390" i="2" s="1"/>
  <c r="J391" i="2"/>
  <c r="Q391" i="2" s="1"/>
  <c r="J392" i="2"/>
  <c r="Q392" i="2" s="1"/>
  <c r="J393" i="2"/>
  <c r="Q393" i="2" s="1"/>
  <c r="J394" i="2"/>
  <c r="Q394" i="2" s="1"/>
  <c r="J395" i="2"/>
  <c r="Q395" i="2" s="1"/>
  <c r="J396" i="2"/>
  <c r="Q396" i="2" s="1"/>
  <c r="J397" i="2"/>
  <c r="Q397" i="2" s="1"/>
  <c r="J398" i="2"/>
  <c r="Q398" i="2" s="1"/>
  <c r="J399" i="2"/>
  <c r="Q399" i="2" s="1"/>
  <c r="J400" i="2"/>
  <c r="Q400" i="2" s="1"/>
  <c r="J401" i="2"/>
  <c r="Q401" i="2" s="1"/>
  <c r="J402" i="2"/>
  <c r="Q402" i="2" s="1"/>
  <c r="J403" i="2"/>
  <c r="Q403" i="2" s="1"/>
  <c r="J404" i="2"/>
  <c r="Q404" i="2" s="1"/>
  <c r="J405" i="2"/>
  <c r="Q405" i="2" s="1"/>
  <c r="J406" i="2"/>
  <c r="Q406" i="2" s="1"/>
  <c r="J407" i="2"/>
  <c r="Q407" i="2" s="1"/>
  <c r="J408" i="2"/>
  <c r="Q408" i="2" s="1"/>
  <c r="J409" i="2"/>
  <c r="Q409" i="2" s="1"/>
  <c r="J410" i="2"/>
  <c r="Q410" i="2" s="1"/>
  <c r="J411" i="2"/>
  <c r="Q411" i="2" s="1"/>
  <c r="J412" i="2"/>
  <c r="Q412" i="2" s="1"/>
  <c r="J413" i="2"/>
  <c r="Q413" i="2" s="1"/>
  <c r="J414" i="2"/>
  <c r="Q414" i="2" s="1"/>
  <c r="J415" i="2"/>
  <c r="Q415" i="2" s="1"/>
  <c r="J416" i="2"/>
  <c r="Q416" i="2" s="1"/>
  <c r="J417" i="2"/>
  <c r="Q417" i="2" s="1"/>
  <c r="J418" i="2"/>
  <c r="Q418" i="2" s="1"/>
  <c r="J419" i="2"/>
  <c r="Q419" i="2" s="1"/>
  <c r="J420" i="2"/>
  <c r="Q420" i="2" s="1"/>
  <c r="J421" i="2"/>
  <c r="Q421" i="2" s="1"/>
  <c r="J422" i="2"/>
  <c r="Q422" i="2" s="1"/>
  <c r="J423" i="2"/>
  <c r="Q423" i="2" s="1"/>
  <c r="J424" i="2"/>
  <c r="Q424" i="2" s="1"/>
  <c r="J425" i="2"/>
  <c r="Q425" i="2" s="1"/>
  <c r="J426" i="2"/>
  <c r="Q426" i="2" s="1"/>
  <c r="J427" i="2"/>
  <c r="Q427" i="2" s="1"/>
  <c r="J428" i="2"/>
  <c r="Q428" i="2" s="1"/>
  <c r="J429" i="2"/>
  <c r="Q429" i="2" s="1"/>
  <c r="J430" i="2"/>
  <c r="Q430" i="2" s="1"/>
  <c r="J431" i="2"/>
  <c r="Q431" i="2" s="1"/>
  <c r="J432" i="2"/>
  <c r="Q432" i="2" s="1"/>
  <c r="J433" i="2"/>
  <c r="Q433" i="2" s="1"/>
  <c r="J434" i="2"/>
  <c r="Q434" i="2" s="1"/>
  <c r="J435" i="2"/>
  <c r="Q435" i="2" s="1"/>
  <c r="J436" i="2"/>
  <c r="Q436" i="2" s="1"/>
  <c r="J437" i="2"/>
  <c r="Q437" i="2" s="1"/>
  <c r="J438" i="2"/>
  <c r="Q438" i="2" s="1"/>
  <c r="J439" i="2"/>
  <c r="Q439" i="2" s="1"/>
  <c r="J440" i="2"/>
  <c r="Q440" i="2" s="1"/>
  <c r="J441" i="2"/>
  <c r="Q441" i="2" s="1"/>
  <c r="J442" i="2"/>
  <c r="Q442" i="2" s="1"/>
  <c r="J443" i="2"/>
  <c r="Q443" i="2" s="1"/>
  <c r="J444" i="2"/>
  <c r="Q444" i="2" s="1"/>
  <c r="J445" i="2"/>
  <c r="Q445" i="2" s="1"/>
  <c r="J446" i="2"/>
  <c r="Q446" i="2" s="1"/>
  <c r="J447" i="2"/>
  <c r="Q447" i="2" s="1"/>
  <c r="J448" i="2"/>
  <c r="Q448" i="2" s="1"/>
  <c r="J449" i="2"/>
  <c r="Q449" i="2" s="1"/>
  <c r="J450" i="2"/>
  <c r="Q450" i="2" s="1"/>
  <c r="J451" i="2"/>
  <c r="Q451" i="2" s="1"/>
  <c r="J452" i="2"/>
  <c r="Q452" i="2" s="1"/>
  <c r="J453" i="2"/>
  <c r="Q453" i="2" s="1"/>
  <c r="J454" i="2"/>
  <c r="Q454" i="2" s="1"/>
  <c r="J455" i="2"/>
  <c r="Q455" i="2" s="1"/>
  <c r="J456" i="2"/>
  <c r="Q456" i="2" s="1"/>
  <c r="J457" i="2"/>
  <c r="Q457" i="2" s="1"/>
  <c r="J458" i="2"/>
  <c r="Q458" i="2" s="1"/>
  <c r="J459" i="2"/>
  <c r="Q459" i="2" s="1"/>
  <c r="J460" i="2"/>
  <c r="Q460" i="2" s="1"/>
  <c r="J461" i="2"/>
  <c r="Q461" i="2" s="1"/>
  <c r="J462" i="2"/>
  <c r="Q462" i="2" s="1"/>
  <c r="J463" i="2"/>
  <c r="Q463" i="2" s="1"/>
  <c r="J464" i="2"/>
  <c r="Q464" i="2" s="1"/>
  <c r="J465" i="2"/>
  <c r="Q465" i="2" s="1"/>
  <c r="J466" i="2"/>
  <c r="Q466" i="2" s="1"/>
  <c r="J467" i="2"/>
  <c r="Q467" i="2" s="1"/>
  <c r="J468" i="2"/>
  <c r="Q468" i="2" s="1"/>
  <c r="J469" i="2"/>
  <c r="Q469" i="2" s="1"/>
  <c r="J470" i="2"/>
  <c r="Q470" i="2" s="1"/>
  <c r="J471" i="2"/>
  <c r="Q471" i="2" s="1"/>
  <c r="J472" i="2"/>
  <c r="Q472" i="2" s="1"/>
  <c r="J473" i="2"/>
  <c r="Q473" i="2" s="1"/>
  <c r="J474" i="2"/>
  <c r="Q474" i="2" s="1"/>
  <c r="J475" i="2"/>
  <c r="Q475" i="2" s="1"/>
  <c r="J476" i="2"/>
  <c r="Q476" i="2" s="1"/>
  <c r="J477" i="2"/>
  <c r="Q477" i="2" s="1"/>
  <c r="J478" i="2"/>
  <c r="Q478" i="2" s="1"/>
  <c r="J479" i="2"/>
  <c r="Q479" i="2" s="1"/>
  <c r="J480" i="2"/>
  <c r="Q480" i="2" s="1"/>
  <c r="J481" i="2"/>
  <c r="Q481" i="2" s="1"/>
  <c r="J482" i="2"/>
  <c r="Q482" i="2" s="1"/>
  <c r="J483" i="2"/>
  <c r="Q483" i="2" s="1"/>
  <c r="J484" i="2"/>
  <c r="Q484" i="2" s="1"/>
  <c r="J485" i="2"/>
  <c r="Q485" i="2" s="1"/>
  <c r="J486" i="2"/>
  <c r="Q486" i="2" s="1"/>
  <c r="J487" i="2"/>
  <c r="Q487" i="2" s="1"/>
  <c r="J488" i="2"/>
  <c r="Q488" i="2" s="1"/>
  <c r="J489" i="2"/>
  <c r="Q489" i="2" s="1"/>
  <c r="J490" i="2"/>
  <c r="Q490" i="2" s="1"/>
  <c r="J491" i="2"/>
  <c r="Q491" i="2" s="1"/>
  <c r="J492" i="2"/>
  <c r="Q492" i="2" s="1"/>
  <c r="J493" i="2"/>
  <c r="Q493" i="2" s="1"/>
  <c r="J494" i="2"/>
  <c r="Q494" i="2" s="1"/>
  <c r="J495" i="2"/>
  <c r="Q495" i="2" s="1"/>
  <c r="J496" i="2"/>
  <c r="Q496" i="2" s="1"/>
  <c r="J497" i="2"/>
  <c r="Q497" i="2" s="1"/>
  <c r="J498" i="2"/>
  <c r="Q498" i="2" s="1"/>
  <c r="J499" i="2"/>
  <c r="Q499" i="2" s="1"/>
  <c r="J500" i="2"/>
  <c r="Q500" i="2" s="1"/>
  <c r="J501" i="2"/>
  <c r="Q501" i="2" s="1"/>
  <c r="J502" i="2"/>
  <c r="Q502" i="2" s="1"/>
  <c r="J503" i="2"/>
  <c r="Q503" i="2" s="1"/>
  <c r="J504" i="2"/>
  <c r="Q504" i="2" s="1"/>
  <c r="J505" i="2"/>
  <c r="Q505" i="2" s="1"/>
  <c r="J506" i="2"/>
  <c r="Q506" i="2" s="1"/>
  <c r="J507" i="2"/>
  <c r="Q507" i="2" s="1"/>
  <c r="J508" i="2"/>
  <c r="Q508" i="2" s="1"/>
  <c r="J509" i="2"/>
  <c r="Q509" i="2" s="1"/>
  <c r="J510" i="2"/>
  <c r="Q510" i="2" s="1"/>
  <c r="J511" i="2"/>
  <c r="Q511" i="2" s="1"/>
  <c r="J512" i="2"/>
  <c r="Q512" i="2" s="1"/>
  <c r="J513" i="2"/>
  <c r="Q513" i="2" s="1"/>
  <c r="J514" i="2"/>
  <c r="Q514" i="2" s="1"/>
  <c r="J515" i="2"/>
  <c r="Q515" i="2" s="1"/>
  <c r="J516" i="2"/>
  <c r="Q516" i="2" s="1"/>
  <c r="J517" i="2"/>
  <c r="Q517" i="2" s="1"/>
  <c r="J518" i="2"/>
  <c r="Q518" i="2" s="1"/>
  <c r="J519" i="2"/>
  <c r="Q519" i="2" s="1"/>
  <c r="J520" i="2"/>
  <c r="Q520" i="2" s="1"/>
  <c r="J521" i="2"/>
  <c r="Q521" i="2" s="1"/>
  <c r="J522" i="2"/>
  <c r="Q522" i="2" s="1"/>
  <c r="J523" i="2"/>
  <c r="Q523" i="2" s="1"/>
  <c r="J524" i="2"/>
  <c r="Q524" i="2" s="1"/>
  <c r="J525" i="2"/>
  <c r="Q525" i="2" s="1"/>
  <c r="J526" i="2"/>
  <c r="Q526" i="2" s="1"/>
  <c r="J527" i="2"/>
  <c r="Q527" i="2" s="1"/>
  <c r="J528" i="2"/>
  <c r="Q528" i="2" s="1"/>
  <c r="J529" i="2"/>
  <c r="Q529" i="2" s="1"/>
  <c r="J530" i="2"/>
  <c r="Q530" i="2" s="1"/>
  <c r="J531" i="2"/>
  <c r="Q531" i="2" s="1"/>
  <c r="J532" i="2"/>
  <c r="Q532" i="2" s="1"/>
  <c r="J533" i="2"/>
  <c r="Q533" i="2" s="1"/>
  <c r="J534" i="2"/>
  <c r="Q534" i="2" s="1"/>
  <c r="J535" i="2"/>
  <c r="Q535" i="2" s="1"/>
  <c r="J536" i="2"/>
  <c r="Q536" i="2" s="1"/>
  <c r="J537" i="2"/>
  <c r="Q537" i="2" s="1"/>
  <c r="J538" i="2"/>
  <c r="Q538" i="2" s="1"/>
  <c r="J539" i="2"/>
  <c r="Q539" i="2" s="1"/>
  <c r="J540" i="2"/>
  <c r="Q540" i="2" s="1"/>
  <c r="J541" i="2"/>
  <c r="Q541" i="2" s="1"/>
  <c r="J542" i="2"/>
  <c r="Q542" i="2" s="1"/>
  <c r="J543" i="2"/>
  <c r="Q543" i="2" s="1"/>
  <c r="J544" i="2"/>
  <c r="Q544" i="2" s="1"/>
  <c r="J545" i="2"/>
  <c r="Q545" i="2" s="1"/>
  <c r="J546" i="2"/>
  <c r="Q546" i="2" s="1"/>
  <c r="J547" i="2"/>
  <c r="Q547" i="2" s="1"/>
  <c r="J548" i="2"/>
  <c r="Q548" i="2" s="1"/>
  <c r="J549" i="2"/>
  <c r="Q549" i="2" s="1"/>
  <c r="J550" i="2"/>
  <c r="Q550" i="2" s="1"/>
  <c r="J551" i="2"/>
  <c r="Q551" i="2" s="1"/>
  <c r="J552" i="2"/>
  <c r="Q552" i="2" s="1"/>
  <c r="J553" i="2"/>
  <c r="Q553" i="2" s="1"/>
  <c r="J554" i="2"/>
  <c r="Q554" i="2" s="1"/>
  <c r="J555" i="2"/>
  <c r="Q555" i="2" s="1"/>
  <c r="J556" i="2"/>
  <c r="Q556" i="2" s="1"/>
  <c r="J557" i="2"/>
  <c r="Q557" i="2" s="1"/>
  <c r="J558" i="2"/>
  <c r="Q558" i="2" s="1"/>
  <c r="J559" i="2"/>
  <c r="Q559" i="2" s="1"/>
  <c r="J560" i="2"/>
  <c r="Q560" i="2" s="1"/>
  <c r="J561" i="2"/>
  <c r="Q561" i="2" s="1"/>
  <c r="J562" i="2"/>
  <c r="Q562" i="2" s="1"/>
  <c r="J563" i="2"/>
  <c r="Q563" i="2" s="1"/>
  <c r="J564" i="2"/>
  <c r="Q564" i="2" s="1"/>
  <c r="J565" i="2"/>
  <c r="Q565" i="2" s="1"/>
  <c r="J566" i="2"/>
  <c r="Q566" i="2" s="1"/>
  <c r="J567" i="2"/>
  <c r="Q567" i="2" s="1"/>
  <c r="J568" i="2"/>
  <c r="Q568" i="2" s="1"/>
  <c r="J569" i="2"/>
  <c r="Q569" i="2" s="1"/>
  <c r="J570" i="2"/>
  <c r="Q570" i="2" s="1"/>
  <c r="J571" i="2"/>
  <c r="Q571" i="2" s="1"/>
  <c r="J572" i="2"/>
  <c r="Q572" i="2" s="1"/>
  <c r="J573" i="2"/>
  <c r="Q573" i="2" s="1"/>
  <c r="J574" i="2"/>
  <c r="Q574" i="2" s="1"/>
  <c r="J575" i="2"/>
  <c r="Q575" i="2" s="1"/>
  <c r="J576" i="2"/>
  <c r="Q576" i="2" s="1"/>
  <c r="J577" i="2"/>
  <c r="Q577" i="2" s="1"/>
  <c r="J578" i="2"/>
  <c r="Q578" i="2" s="1"/>
  <c r="J579" i="2"/>
  <c r="Q579" i="2" s="1"/>
  <c r="J580" i="2"/>
  <c r="Q580" i="2" s="1"/>
  <c r="J581" i="2"/>
  <c r="Q581" i="2" s="1"/>
  <c r="J582" i="2"/>
  <c r="Q582" i="2" s="1"/>
  <c r="J583" i="2"/>
  <c r="Q583" i="2" s="1"/>
  <c r="J584" i="2"/>
  <c r="Q584" i="2" s="1"/>
  <c r="J585" i="2"/>
  <c r="Q585" i="2" s="1"/>
  <c r="J586" i="2"/>
  <c r="Q586" i="2" s="1"/>
  <c r="J587" i="2"/>
  <c r="Q587" i="2" s="1"/>
  <c r="J588" i="2"/>
  <c r="Q588" i="2" s="1"/>
  <c r="J589" i="2"/>
  <c r="Q589" i="2" s="1"/>
  <c r="J590" i="2"/>
  <c r="Q590" i="2" s="1"/>
  <c r="J591" i="2"/>
  <c r="Q591" i="2" s="1"/>
  <c r="J592" i="2"/>
  <c r="Q592" i="2" s="1"/>
  <c r="J593" i="2"/>
  <c r="Q593" i="2" s="1"/>
  <c r="J594" i="2"/>
  <c r="Q594" i="2" s="1"/>
  <c r="J595" i="2"/>
  <c r="Q595" i="2" s="1"/>
  <c r="J596" i="2"/>
  <c r="Q596" i="2" s="1"/>
  <c r="J597" i="2"/>
  <c r="Q597" i="2" s="1"/>
  <c r="J598" i="2"/>
  <c r="Q598" i="2" s="1"/>
  <c r="J599" i="2"/>
  <c r="Q599" i="2" s="1"/>
  <c r="J600" i="2"/>
  <c r="Q600" i="2" s="1"/>
  <c r="J601" i="2"/>
  <c r="Q601" i="2" s="1"/>
  <c r="J602" i="2"/>
  <c r="Q602" i="2" s="1"/>
  <c r="J603" i="2"/>
  <c r="Q603" i="2" s="1"/>
  <c r="J604" i="2"/>
  <c r="Q604" i="2" s="1"/>
  <c r="J605" i="2"/>
  <c r="Q605" i="2" s="1"/>
  <c r="J606" i="2"/>
  <c r="Q606" i="2" s="1"/>
  <c r="J607" i="2"/>
  <c r="Q607" i="2" s="1"/>
  <c r="J608" i="2"/>
  <c r="Q608" i="2" s="1"/>
  <c r="J609" i="2"/>
  <c r="Q609" i="2" s="1"/>
  <c r="J610" i="2"/>
  <c r="Q610" i="2" s="1"/>
  <c r="J611" i="2"/>
  <c r="Q611" i="2" s="1"/>
  <c r="J612" i="2"/>
  <c r="Q612" i="2" s="1"/>
  <c r="J613" i="2"/>
  <c r="Q613" i="2" s="1"/>
  <c r="J614" i="2"/>
  <c r="Q614" i="2" s="1"/>
  <c r="J615" i="2"/>
  <c r="Q615" i="2" s="1"/>
  <c r="J616" i="2"/>
  <c r="Q616" i="2" s="1"/>
  <c r="J617" i="2"/>
  <c r="Q617" i="2" s="1"/>
  <c r="J618" i="2"/>
  <c r="Q618" i="2" s="1"/>
  <c r="J619" i="2"/>
  <c r="Q619" i="2" s="1"/>
  <c r="J620" i="2"/>
  <c r="Q620" i="2" s="1"/>
  <c r="J621" i="2"/>
  <c r="Q621" i="2" s="1"/>
  <c r="J622" i="2"/>
  <c r="Q622" i="2" s="1"/>
  <c r="J623" i="2"/>
  <c r="Q623" i="2" s="1"/>
  <c r="J624" i="2"/>
  <c r="Q624" i="2" s="1"/>
  <c r="J625" i="2"/>
  <c r="Q625" i="2" s="1"/>
  <c r="J626" i="2"/>
  <c r="Q626" i="2" s="1"/>
  <c r="J627" i="2"/>
  <c r="Q627" i="2" s="1"/>
  <c r="J628" i="2"/>
  <c r="Q628" i="2" s="1"/>
  <c r="J629" i="2"/>
  <c r="Q629" i="2" s="1"/>
  <c r="J630" i="2"/>
  <c r="Q630" i="2" s="1"/>
  <c r="J631" i="2"/>
  <c r="Q631" i="2" s="1"/>
  <c r="J632" i="2"/>
  <c r="Q632" i="2" s="1"/>
  <c r="J633" i="2"/>
  <c r="Q633" i="2" s="1"/>
  <c r="J634" i="2"/>
  <c r="Q634" i="2" s="1"/>
  <c r="J635" i="2"/>
  <c r="Q635" i="2" s="1"/>
  <c r="J636" i="2"/>
  <c r="Q636" i="2" s="1"/>
  <c r="J637" i="2"/>
  <c r="Q637" i="2" s="1"/>
  <c r="J638" i="2"/>
  <c r="Q638" i="2" s="1"/>
  <c r="J639" i="2"/>
  <c r="Q639" i="2" s="1"/>
  <c r="J640" i="2"/>
  <c r="Q640" i="2" s="1"/>
  <c r="J641" i="2"/>
  <c r="Q641" i="2" s="1"/>
  <c r="J642" i="2"/>
  <c r="Q642" i="2" s="1"/>
  <c r="J643" i="2"/>
  <c r="Q643" i="2" s="1"/>
  <c r="J644" i="2"/>
  <c r="Q644" i="2" s="1"/>
  <c r="J645" i="2"/>
  <c r="Q645" i="2" s="1"/>
  <c r="J646" i="2"/>
  <c r="Q646" i="2" s="1"/>
  <c r="J647" i="2"/>
  <c r="Q647" i="2" s="1"/>
  <c r="J648" i="2"/>
  <c r="Q648" i="2" s="1"/>
  <c r="J649" i="2"/>
  <c r="Q649" i="2" s="1"/>
  <c r="J650" i="2"/>
  <c r="Q650" i="2" s="1"/>
  <c r="J651" i="2"/>
  <c r="Q651" i="2" s="1"/>
  <c r="J652" i="2"/>
  <c r="Q652" i="2" s="1"/>
  <c r="J653" i="2"/>
  <c r="Q653" i="2" s="1"/>
  <c r="J654" i="2"/>
  <c r="Q654" i="2" s="1"/>
  <c r="J655" i="2"/>
  <c r="Q655" i="2" s="1"/>
  <c r="J656" i="2"/>
  <c r="Q656" i="2" s="1"/>
  <c r="J657" i="2"/>
  <c r="Q657" i="2" s="1"/>
  <c r="J658" i="2"/>
  <c r="Q658" i="2" s="1"/>
  <c r="J659" i="2"/>
  <c r="Q659" i="2" s="1"/>
  <c r="J660" i="2"/>
  <c r="Q660" i="2" s="1"/>
  <c r="J661" i="2"/>
  <c r="Q661" i="2" s="1"/>
  <c r="J662" i="2"/>
  <c r="Q662" i="2" s="1"/>
  <c r="J663" i="2"/>
  <c r="Q663" i="2" s="1"/>
  <c r="J664" i="2"/>
  <c r="Q664" i="2" s="1"/>
  <c r="J665" i="2"/>
  <c r="Q665" i="2" s="1"/>
  <c r="J666" i="2"/>
  <c r="Q666" i="2" s="1"/>
  <c r="J667" i="2"/>
  <c r="Q667" i="2" s="1"/>
  <c r="J668" i="2"/>
  <c r="Q668" i="2" s="1"/>
  <c r="J669" i="2"/>
  <c r="Q669" i="2" s="1"/>
  <c r="J670" i="2"/>
  <c r="Q670" i="2" s="1"/>
  <c r="J671" i="2"/>
  <c r="Q671" i="2" s="1"/>
  <c r="J672" i="2"/>
  <c r="Q672" i="2" s="1"/>
  <c r="J673" i="2"/>
  <c r="Q673" i="2" s="1"/>
  <c r="J674" i="2"/>
  <c r="Q674" i="2" s="1"/>
  <c r="J675" i="2"/>
  <c r="Q675" i="2" s="1"/>
  <c r="J676" i="2"/>
  <c r="Q676" i="2" s="1"/>
  <c r="J677" i="2"/>
  <c r="Q677" i="2" s="1"/>
  <c r="J678" i="2"/>
  <c r="Q678" i="2" s="1"/>
  <c r="J679" i="2"/>
  <c r="Q679" i="2" s="1"/>
  <c r="J680" i="2"/>
  <c r="Q680" i="2" s="1"/>
  <c r="J681" i="2"/>
  <c r="Q681" i="2" s="1"/>
  <c r="J682" i="2"/>
  <c r="Q682" i="2" s="1"/>
  <c r="J683" i="2"/>
  <c r="Q683" i="2" s="1"/>
  <c r="J684" i="2"/>
  <c r="Q684" i="2" s="1"/>
  <c r="J685" i="2"/>
  <c r="Q685" i="2" s="1"/>
  <c r="J686" i="2"/>
  <c r="Q686" i="2" s="1"/>
  <c r="J687" i="2"/>
  <c r="Q687" i="2" s="1"/>
  <c r="J688" i="2"/>
  <c r="Q688" i="2" s="1"/>
  <c r="J689" i="2"/>
  <c r="Q689" i="2" s="1"/>
  <c r="J690" i="2"/>
  <c r="Q690" i="2" s="1"/>
  <c r="J691" i="2"/>
  <c r="Q691" i="2" s="1"/>
  <c r="J692" i="2"/>
  <c r="Q692" i="2" s="1"/>
  <c r="J693" i="2"/>
  <c r="Q693" i="2" s="1"/>
  <c r="J694" i="2"/>
  <c r="Q694" i="2" s="1"/>
  <c r="J695" i="2"/>
  <c r="Q695" i="2" s="1"/>
  <c r="J696" i="2"/>
  <c r="Q696" i="2" s="1"/>
  <c r="J697" i="2"/>
  <c r="Q697" i="2" s="1"/>
  <c r="J698" i="2"/>
  <c r="Q698" i="2" s="1"/>
  <c r="J699" i="2"/>
  <c r="Q699" i="2" s="1"/>
  <c r="J700" i="2"/>
  <c r="Q700" i="2" s="1"/>
  <c r="J701" i="2"/>
  <c r="Q701" i="2" s="1"/>
  <c r="J702" i="2"/>
  <c r="Q702" i="2" s="1"/>
  <c r="J703" i="2"/>
  <c r="Q703" i="2" s="1"/>
  <c r="J704" i="2"/>
  <c r="Q704" i="2" s="1"/>
  <c r="J705" i="2"/>
  <c r="Q705" i="2" s="1"/>
  <c r="J706" i="2"/>
  <c r="Q706" i="2" s="1"/>
  <c r="J707" i="2"/>
  <c r="Q707" i="2" s="1"/>
  <c r="J708" i="2"/>
  <c r="Q708" i="2" s="1"/>
  <c r="J709" i="2"/>
  <c r="Q709" i="2" s="1"/>
  <c r="J710" i="2"/>
  <c r="Q710" i="2" s="1"/>
  <c r="J711" i="2"/>
  <c r="Q711" i="2" s="1"/>
  <c r="J712" i="2"/>
  <c r="Q712" i="2" s="1"/>
  <c r="J713" i="2"/>
  <c r="Q713" i="2" s="1"/>
  <c r="J714" i="2"/>
  <c r="Q714" i="2" s="1"/>
  <c r="J715" i="2"/>
  <c r="Q715" i="2" s="1"/>
  <c r="J716" i="2"/>
  <c r="Q716" i="2" s="1"/>
  <c r="J717" i="2"/>
  <c r="Q717" i="2" s="1"/>
  <c r="J718" i="2"/>
  <c r="Q718" i="2" s="1"/>
  <c r="J719" i="2"/>
  <c r="Q719" i="2" s="1"/>
  <c r="J720" i="2"/>
  <c r="Q720" i="2" s="1"/>
  <c r="J721" i="2"/>
  <c r="Q721" i="2" s="1"/>
  <c r="J722" i="2"/>
  <c r="Q722" i="2" s="1"/>
  <c r="J723" i="2"/>
  <c r="Q723" i="2" s="1"/>
  <c r="J724" i="2"/>
  <c r="Q724" i="2" s="1"/>
  <c r="J725" i="2"/>
  <c r="Q725" i="2" s="1"/>
  <c r="J726" i="2"/>
  <c r="Q726" i="2" s="1"/>
  <c r="J727" i="2"/>
  <c r="Q727" i="2" s="1"/>
  <c r="J778" i="2"/>
  <c r="Q778" i="2" s="1"/>
  <c r="J779" i="2"/>
  <c r="Q779" i="2" s="1"/>
  <c r="J780" i="2"/>
  <c r="Q780" i="2" s="1"/>
  <c r="J781" i="2"/>
  <c r="Q781" i="2" s="1"/>
  <c r="J782" i="2"/>
  <c r="Q782" i="2" s="1"/>
  <c r="J783" i="2"/>
  <c r="Q783" i="2" s="1"/>
  <c r="J784" i="2"/>
  <c r="Q784" i="2" s="1"/>
  <c r="J785" i="2"/>
  <c r="Q785" i="2" s="1"/>
  <c r="J786" i="2"/>
  <c r="Q786" i="2" s="1"/>
  <c r="J787" i="2"/>
  <c r="Q787" i="2" s="1"/>
  <c r="J788" i="2"/>
  <c r="Q788" i="2" s="1"/>
  <c r="J789" i="2"/>
  <c r="Q789" i="2" s="1"/>
  <c r="J790" i="2"/>
  <c r="Q790" i="2" s="1"/>
  <c r="J791" i="2"/>
  <c r="Q791" i="2" s="1"/>
  <c r="J792" i="2"/>
  <c r="Q792" i="2" s="1"/>
  <c r="Q793" i="2"/>
  <c r="Q794" i="2"/>
  <c r="Q795" i="2"/>
  <c r="Q796" i="2"/>
  <c r="Q797" i="2"/>
  <c r="Q798" i="2"/>
  <c r="Q799" i="2"/>
  <c r="Q800" i="2"/>
  <c r="Q801" i="2"/>
  <c r="Q802" i="2"/>
  <c r="Q803" i="2"/>
  <c r="Q804" i="2"/>
  <c r="Q805" i="2"/>
  <c r="Q806" i="2"/>
  <c r="Q807" i="2"/>
  <c r="Q808" i="2"/>
  <c r="Q809" i="2"/>
  <c r="Q810" i="2"/>
  <c r="Q811" i="2"/>
  <c r="Q812" i="2"/>
  <c r="Q813" i="2"/>
  <c r="Q814" i="2"/>
  <c r="Q815" i="2"/>
  <c r="Q816" i="2"/>
  <c r="Q817" i="2"/>
  <c r="Q818" i="2"/>
  <c r="Q819" i="2"/>
  <c r="Q820" i="2"/>
  <c r="Q821" i="2"/>
  <c r="Q822" i="2"/>
  <c r="Q823" i="2"/>
  <c r="Q824" i="2"/>
  <c r="Q825" i="2"/>
  <c r="Q826" i="2"/>
  <c r="Q827" i="2"/>
  <c r="Q828" i="2"/>
  <c r="Q829" i="2"/>
  <c r="Q830" i="2"/>
  <c r="Q831" i="2"/>
  <c r="Q832" i="2"/>
  <c r="Q833" i="2"/>
  <c r="Q834" i="2"/>
  <c r="Q835" i="2"/>
  <c r="Q836" i="2"/>
  <c r="Q837" i="2"/>
  <c r="Q838" i="2"/>
  <c r="Q839" i="2"/>
  <c r="Q840" i="2"/>
  <c r="Q841" i="2"/>
  <c r="Q842" i="2"/>
  <c r="Q843" i="2"/>
  <c r="Q844" i="2"/>
  <c r="Q845" i="2"/>
  <c r="Q846" i="2"/>
  <c r="Q847" i="2"/>
  <c r="Q848" i="2"/>
  <c r="Q849" i="2"/>
  <c r="Q850" i="2"/>
  <c r="Q851" i="2"/>
  <c r="Q852" i="2"/>
  <c r="Q853" i="2"/>
  <c r="Q854" i="2"/>
  <c r="Q855" i="2"/>
  <c r="Q856" i="2"/>
  <c r="Q857" i="2"/>
  <c r="Q858" i="2"/>
  <c r="Q859" i="2"/>
  <c r="Q860" i="2"/>
  <c r="Q861" i="2"/>
  <c r="Q862" i="2"/>
  <c r="Q863" i="2"/>
  <c r="Q864" i="2"/>
  <c r="Q865" i="2"/>
  <c r="Q866" i="2"/>
  <c r="Q867" i="2"/>
  <c r="Q868" i="2"/>
  <c r="Q869" i="2"/>
  <c r="Q870" i="2"/>
  <c r="Q871" i="2"/>
  <c r="Q872" i="2"/>
  <c r="Q873" i="2"/>
  <c r="Q874" i="2"/>
  <c r="Q875" i="2"/>
  <c r="Q876" i="2"/>
  <c r="Q877" i="2"/>
  <c r="Q878" i="2"/>
  <c r="Q879" i="2"/>
  <c r="Q880" i="2"/>
  <c r="Q881" i="2"/>
  <c r="Q882" i="2"/>
  <c r="Q883" i="2"/>
  <c r="Q884" i="2"/>
  <c r="Q885" i="2"/>
  <c r="Q886" i="2"/>
  <c r="Q887" i="2"/>
  <c r="Q888" i="2"/>
  <c r="Q889" i="2"/>
  <c r="Q890" i="2"/>
  <c r="A8" i="40" l="1"/>
  <c r="A7" i="40"/>
  <c r="A6" i="40"/>
  <c r="A5" i="40"/>
  <c r="A4" i="40"/>
  <c r="A3" i="40"/>
  <c r="I33" i="18"/>
  <c r="J33" i="18"/>
  <c r="K33" i="18"/>
  <c r="L33" i="18"/>
  <c r="M33" i="18"/>
  <c r="N33" i="18"/>
  <c r="I34" i="18"/>
  <c r="J34" i="18"/>
  <c r="K34" i="18"/>
  <c r="L34" i="18"/>
  <c r="M34" i="18"/>
  <c r="N34" i="18"/>
  <c r="I35" i="18"/>
  <c r="J35" i="18"/>
  <c r="K35" i="18"/>
  <c r="L35" i="18"/>
  <c r="M35" i="18"/>
  <c r="N35" i="18"/>
  <c r="I36" i="18"/>
  <c r="J36" i="18"/>
  <c r="K36" i="18"/>
  <c r="L36" i="18"/>
  <c r="M36" i="18"/>
  <c r="N36" i="18"/>
  <c r="I37" i="18"/>
  <c r="J37" i="18"/>
  <c r="K37" i="18"/>
  <c r="L37" i="18"/>
  <c r="M37" i="18"/>
  <c r="N37" i="18"/>
  <c r="I38" i="18"/>
  <c r="J38" i="18"/>
  <c r="K38" i="18"/>
  <c r="L38" i="18"/>
  <c r="M38" i="18"/>
  <c r="N38" i="18"/>
  <c r="I39" i="18"/>
  <c r="J39" i="18"/>
  <c r="K39" i="18"/>
  <c r="L39" i="18"/>
  <c r="M39" i="18"/>
  <c r="N39" i="18"/>
  <c r="J27" i="2" l="1"/>
  <c r="Q27" i="2" s="1"/>
  <c r="J28" i="2"/>
  <c r="Q28" i="2" s="1"/>
  <c r="J29" i="2"/>
  <c r="Q29" i="2" s="1"/>
  <c r="J30" i="2"/>
  <c r="Q30" i="2" s="1"/>
  <c r="J31" i="2"/>
  <c r="Q31" i="2" s="1"/>
  <c r="J32" i="2"/>
  <c r="Q32" i="2" s="1"/>
  <c r="J33" i="2"/>
  <c r="Q33" i="2" s="1"/>
  <c r="J34" i="2"/>
  <c r="Q34" i="2" s="1"/>
  <c r="J35" i="2"/>
  <c r="Q35" i="2" s="1"/>
  <c r="J36" i="2"/>
  <c r="Q36" i="2" s="1"/>
  <c r="J37" i="2"/>
  <c r="Q37" i="2" s="1"/>
  <c r="J38" i="2"/>
  <c r="Q38" i="2" s="1"/>
  <c r="J39" i="2"/>
  <c r="Q39" i="2" s="1"/>
  <c r="J40" i="2"/>
  <c r="Q40" i="2" s="1"/>
  <c r="J41" i="2"/>
  <c r="Q41" i="2" s="1"/>
  <c r="J42" i="2"/>
  <c r="Q42" i="2" s="1"/>
  <c r="J43" i="2"/>
  <c r="Q43" i="2" s="1"/>
  <c r="J44" i="2"/>
  <c r="Q44" i="2" s="1"/>
  <c r="J45" i="2"/>
  <c r="Q45" i="2" s="1"/>
  <c r="J46" i="2"/>
  <c r="Q46" i="2" s="1"/>
  <c r="J47" i="2"/>
  <c r="Q47" i="2" s="1"/>
  <c r="J48" i="2"/>
  <c r="Q48" i="2" s="1"/>
  <c r="J49" i="2"/>
  <c r="Q49" i="2" s="1"/>
  <c r="J50" i="2"/>
  <c r="Q50" i="2" s="1"/>
  <c r="J51" i="2"/>
  <c r="Q51" i="2" s="1"/>
  <c r="J52" i="2"/>
  <c r="Q52" i="2" s="1"/>
  <c r="J53" i="2"/>
  <c r="Q53" i="2" s="1"/>
  <c r="J54" i="2"/>
  <c r="Q54" i="2" s="1"/>
  <c r="J55" i="2"/>
  <c r="Q55" i="2" s="1"/>
  <c r="J56" i="2"/>
  <c r="Q56" i="2" s="1"/>
  <c r="J57" i="2"/>
  <c r="Q57" i="2" s="1"/>
  <c r="J58" i="2"/>
  <c r="Q58" i="2" s="1"/>
  <c r="J59" i="2"/>
  <c r="Q59" i="2" s="1"/>
  <c r="J60" i="2"/>
  <c r="Q60" i="2" s="1"/>
  <c r="J61" i="2"/>
  <c r="Q61" i="2" s="1"/>
  <c r="J62" i="2"/>
  <c r="Q62" i="2" s="1"/>
  <c r="J63" i="2"/>
  <c r="Q63" i="2" s="1"/>
  <c r="J64" i="2"/>
  <c r="Q64" i="2" s="1"/>
  <c r="J65" i="2"/>
  <c r="Q65" i="2" s="1"/>
  <c r="J66" i="2"/>
  <c r="Q66" i="2" s="1"/>
  <c r="J67" i="2"/>
  <c r="Q67" i="2" s="1"/>
  <c r="J68" i="2"/>
  <c r="Q68" i="2" s="1"/>
  <c r="J69" i="2"/>
  <c r="Q69" i="2" s="1"/>
  <c r="J70" i="2"/>
  <c r="Q70" i="2" s="1"/>
  <c r="J71" i="2"/>
  <c r="Q71" i="2" s="1"/>
  <c r="J72" i="2"/>
  <c r="Q72" i="2" s="1"/>
  <c r="J73" i="2"/>
  <c r="Q73" i="2" s="1"/>
  <c r="J74" i="2"/>
  <c r="Q74" i="2" s="1"/>
  <c r="J75" i="2"/>
  <c r="Q75" i="2" s="1"/>
  <c r="J76" i="2"/>
  <c r="Q76" i="2" s="1"/>
  <c r="J77" i="2"/>
  <c r="Q77" i="2" s="1"/>
  <c r="J78" i="2"/>
  <c r="Q78" i="2" s="1"/>
  <c r="J79" i="2"/>
  <c r="Q79" i="2" s="1"/>
  <c r="J80" i="2"/>
  <c r="Q80" i="2" s="1"/>
  <c r="J81" i="2"/>
  <c r="Q81" i="2" s="1"/>
  <c r="J82" i="2"/>
  <c r="Q82" i="2" s="1"/>
  <c r="J83" i="2"/>
  <c r="Q83" i="2" s="1"/>
  <c r="J84" i="2"/>
  <c r="Q84" i="2" s="1"/>
  <c r="J85" i="2"/>
  <c r="Q85" i="2" s="1"/>
  <c r="J86" i="2"/>
  <c r="Q86" i="2" s="1"/>
  <c r="J87" i="2"/>
  <c r="Q87" i="2" s="1"/>
  <c r="J88" i="2"/>
  <c r="Q88" i="2" s="1"/>
  <c r="J89" i="2"/>
  <c r="Q89" i="2" s="1"/>
  <c r="J90" i="2"/>
  <c r="Q90" i="2" s="1"/>
  <c r="J91" i="2"/>
  <c r="Q91" i="2" s="1"/>
  <c r="J92" i="2"/>
  <c r="Q92" i="2" s="1"/>
  <c r="J93" i="2"/>
  <c r="Q93" i="2" s="1"/>
  <c r="J94" i="2"/>
  <c r="Q94" i="2" s="1"/>
  <c r="J95" i="2"/>
  <c r="Q95" i="2" s="1"/>
  <c r="J96" i="2"/>
  <c r="Q96" i="2" s="1"/>
  <c r="J97" i="2"/>
  <c r="Q97" i="2" s="1"/>
  <c r="J98" i="2"/>
  <c r="Q98" i="2" s="1"/>
  <c r="J99" i="2"/>
  <c r="Q99" i="2" s="1"/>
  <c r="J100" i="2"/>
  <c r="Q100" i="2" s="1"/>
  <c r="J101" i="2"/>
  <c r="Q101" i="2" s="1"/>
  <c r="J102" i="2"/>
  <c r="Q102" i="2" s="1"/>
  <c r="J103" i="2"/>
  <c r="Q103" i="2" s="1"/>
  <c r="J104" i="2"/>
  <c r="Q104" i="2" s="1"/>
  <c r="J105" i="2"/>
  <c r="Q105" i="2" s="1"/>
  <c r="J106" i="2"/>
  <c r="Q106" i="2" s="1"/>
  <c r="J107" i="2"/>
  <c r="Q107" i="2" s="1"/>
  <c r="J108" i="2"/>
  <c r="Q108" i="2" s="1"/>
  <c r="J109" i="2"/>
  <c r="Q109" i="2" s="1"/>
  <c r="J110" i="2"/>
  <c r="Q110" i="2" s="1"/>
  <c r="J111" i="2"/>
  <c r="Q111" i="2" s="1"/>
  <c r="J112" i="2"/>
  <c r="Q112" i="2" s="1"/>
  <c r="J113" i="2"/>
  <c r="Q113" i="2" s="1"/>
  <c r="J114" i="2"/>
  <c r="Q114" i="2" s="1"/>
  <c r="J115" i="2"/>
  <c r="Q115" i="2" s="1"/>
  <c r="J116" i="2"/>
  <c r="Q116" i="2" s="1"/>
  <c r="J117" i="2"/>
  <c r="Q117" i="2" s="1"/>
  <c r="J118" i="2"/>
  <c r="Q118" i="2" s="1"/>
  <c r="J119" i="2"/>
  <c r="Q119" i="2" s="1"/>
  <c r="J120" i="2"/>
  <c r="Q120" i="2" s="1"/>
  <c r="J121" i="2"/>
  <c r="Q121" i="2" s="1"/>
  <c r="J122" i="2"/>
  <c r="Q122" i="2" s="1"/>
  <c r="J123" i="2"/>
  <c r="Q123" i="2" s="1"/>
  <c r="J124" i="2"/>
  <c r="Q124" i="2" s="1"/>
  <c r="J125" i="2"/>
  <c r="Q125" i="2" s="1"/>
  <c r="J126" i="2"/>
  <c r="Q126" i="2" s="1"/>
  <c r="J127" i="2"/>
  <c r="Q127" i="2" s="1"/>
  <c r="J128" i="2"/>
  <c r="Q128" i="2" s="1"/>
  <c r="J129" i="2"/>
  <c r="Q129" i="2" s="1"/>
  <c r="J130" i="2"/>
  <c r="Q130" i="2" s="1"/>
  <c r="J131" i="2"/>
  <c r="Q131" i="2" s="1"/>
  <c r="J132" i="2"/>
  <c r="Q132" i="2" s="1"/>
  <c r="J133" i="2"/>
  <c r="Q133" i="2" s="1"/>
  <c r="J134" i="2"/>
  <c r="Q134" i="2" s="1"/>
  <c r="J135" i="2"/>
  <c r="Q135" i="2" s="1"/>
  <c r="J136" i="2"/>
  <c r="Q136" i="2" s="1"/>
  <c r="J137" i="2"/>
  <c r="Q137" i="2" s="1"/>
  <c r="J138" i="2"/>
  <c r="Q138" i="2" s="1"/>
  <c r="J139" i="2"/>
  <c r="Q139" i="2" s="1"/>
  <c r="J140" i="2"/>
  <c r="Q140" i="2" s="1"/>
  <c r="J141" i="2"/>
  <c r="Q141" i="2" s="1"/>
  <c r="J142" i="2"/>
  <c r="Q142" i="2" s="1"/>
  <c r="J143" i="2"/>
  <c r="Q143" i="2" s="1"/>
  <c r="J144" i="2"/>
  <c r="Q144" i="2" s="1"/>
  <c r="J145" i="2"/>
  <c r="Q145" i="2" s="1"/>
  <c r="J146" i="2"/>
  <c r="Q146" i="2" s="1"/>
  <c r="J147" i="2"/>
  <c r="Q147" i="2" s="1"/>
  <c r="J148" i="2"/>
  <c r="Q148" i="2" s="1"/>
  <c r="J149" i="2"/>
  <c r="Q149" i="2" s="1"/>
  <c r="J150" i="2"/>
  <c r="Q150" i="2" s="1"/>
  <c r="J151" i="2"/>
  <c r="Q151" i="2" s="1"/>
  <c r="J152" i="2"/>
  <c r="Q152" i="2" s="1"/>
  <c r="J153" i="2"/>
  <c r="Q153" i="2" s="1"/>
  <c r="J154" i="2"/>
  <c r="Q154" i="2" s="1"/>
  <c r="J155" i="2"/>
  <c r="Q155" i="2" s="1"/>
  <c r="J156" i="2"/>
  <c r="Q156" i="2" s="1"/>
  <c r="J157" i="2"/>
  <c r="Q157" i="2" s="1"/>
  <c r="J158" i="2"/>
  <c r="Q158" i="2" s="1"/>
  <c r="J159" i="2"/>
  <c r="Q159" i="2" s="1"/>
  <c r="J160" i="2"/>
  <c r="Q160" i="2" s="1"/>
  <c r="J161" i="2"/>
  <c r="Q161" i="2" s="1"/>
  <c r="J162" i="2"/>
  <c r="Q162" i="2" s="1"/>
  <c r="J163" i="2"/>
  <c r="Q163" i="2" s="1"/>
  <c r="J164" i="2"/>
  <c r="Q164" i="2" s="1"/>
  <c r="J165" i="2"/>
  <c r="Q165" i="2" s="1"/>
  <c r="J166" i="2"/>
  <c r="Q166" i="2" s="1"/>
  <c r="J167" i="2"/>
  <c r="Q167" i="2" s="1"/>
  <c r="J168" i="2"/>
  <c r="Q168" i="2" s="1"/>
  <c r="J169" i="2"/>
  <c r="Q169" i="2" s="1"/>
  <c r="J170" i="2"/>
  <c r="Q170" i="2" s="1"/>
  <c r="J171" i="2"/>
  <c r="Q171" i="2" s="1"/>
  <c r="J172" i="2"/>
  <c r="Q172" i="2" s="1"/>
  <c r="J173" i="2"/>
  <c r="Q173" i="2" s="1"/>
  <c r="J174" i="2"/>
  <c r="Q174" i="2" s="1"/>
  <c r="J175" i="2"/>
  <c r="Q175" i="2" s="1"/>
  <c r="J176" i="2"/>
  <c r="Q176" i="2" s="1"/>
  <c r="J177" i="2"/>
  <c r="Q177" i="2" s="1"/>
  <c r="J178" i="2"/>
  <c r="Q178" i="2" s="1"/>
  <c r="J179" i="2"/>
  <c r="Q179" i="2" s="1"/>
  <c r="J180" i="2"/>
  <c r="Q180" i="2" s="1"/>
  <c r="J181" i="2"/>
  <c r="Q181" i="2" s="1"/>
  <c r="J182" i="2"/>
  <c r="Q182" i="2" s="1"/>
  <c r="J183" i="2"/>
  <c r="Q183" i="2" s="1"/>
  <c r="J184" i="2"/>
  <c r="Q184" i="2" s="1"/>
  <c r="J185" i="2"/>
  <c r="Q185" i="2" s="1"/>
  <c r="J186" i="2"/>
  <c r="Q186" i="2" s="1"/>
  <c r="J187" i="2"/>
  <c r="Q187" i="2" s="1"/>
  <c r="J188" i="2"/>
  <c r="Q188" i="2" s="1"/>
  <c r="J189" i="2"/>
  <c r="Q189" i="2" s="1"/>
  <c r="J190" i="2"/>
  <c r="Q190" i="2" s="1"/>
  <c r="J191" i="2"/>
  <c r="Q191" i="2" s="1"/>
  <c r="J192" i="2"/>
  <c r="Q192" i="2" s="1"/>
  <c r="J193" i="2"/>
  <c r="Q193" i="2" s="1"/>
  <c r="J194" i="2"/>
  <c r="Q194" i="2" s="1"/>
  <c r="J195" i="2"/>
  <c r="Q195" i="2" s="1"/>
  <c r="J196" i="2"/>
  <c r="Q196" i="2" s="1"/>
  <c r="J197" i="2"/>
  <c r="Q197" i="2" s="1"/>
  <c r="J198" i="2"/>
  <c r="Q198" i="2" s="1"/>
  <c r="J199" i="2"/>
  <c r="Q199" i="2" s="1"/>
  <c r="J200" i="2"/>
  <c r="Q200" i="2" s="1"/>
  <c r="J201" i="2"/>
  <c r="Q201" i="2" s="1"/>
  <c r="J202" i="2"/>
  <c r="Q202" i="2" s="1"/>
  <c r="J203" i="2"/>
  <c r="Q203" i="2" s="1"/>
  <c r="J204" i="2"/>
  <c r="Q204" i="2" s="1"/>
  <c r="J205" i="2"/>
  <c r="Q205" i="2" s="1"/>
  <c r="J206" i="2"/>
  <c r="Q206" i="2" s="1"/>
  <c r="J207" i="2"/>
  <c r="Q207" i="2" s="1"/>
  <c r="J208" i="2"/>
  <c r="Q208" i="2" s="1"/>
  <c r="J209" i="2"/>
  <c r="Q209" i="2" s="1"/>
  <c r="J210" i="2"/>
  <c r="Q210" i="2" s="1"/>
  <c r="J211" i="2"/>
  <c r="Q211" i="2" s="1"/>
  <c r="J212" i="2"/>
  <c r="Q212" i="2" s="1"/>
  <c r="J213" i="2"/>
  <c r="Q213" i="2" s="1"/>
  <c r="J214" i="2"/>
  <c r="Q214" i="2" s="1"/>
  <c r="J215" i="2"/>
  <c r="Q215" i="2" s="1"/>
  <c r="J216" i="2"/>
  <c r="Q216" i="2" s="1"/>
  <c r="J217" i="2"/>
  <c r="Q217" i="2" s="1"/>
  <c r="J218" i="2"/>
  <c r="Q218" i="2" s="1"/>
  <c r="J219" i="2"/>
  <c r="Q219" i="2" s="1"/>
  <c r="J220" i="2"/>
  <c r="Q220" i="2" s="1"/>
  <c r="J221" i="2"/>
  <c r="Q221" i="2" s="1"/>
  <c r="J222" i="2"/>
  <c r="Q222" i="2" s="1"/>
  <c r="J223" i="2"/>
  <c r="Q223" i="2" s="1"/>
  <c r="J224" i="2"/>
  <c r="Q224" i="2" s="1"/>
  <c r="J225" i="2"/>
  <c r="Q225" i="2" s="1"/>
  <c r="J226" i="2"/>
  <c r="Q226" i="2" s="1"/>
  <c r="J227" i="2"/>
  <c r="Q227" i="2" s="1"/>
  <c r="J228" i="2"/>
  <c r="Q228" i="2" s="1"/>
  <c r="J229" i="2"/>
  <c r="Q229" i="2" s="1"/>
  <c r="J230" i="2"/>
  <c r="Q230" i="2" s="1"/>
  <c r="J231" i="2"/>
  <c r="Q231" i="2" s="1"/>
  <c r="J232" i="2"/>
  <c r="Q232" i="2" s="1"/>
  <c r="J233" i="2"/>
  <c r="Q233" i="2" s="1"/>
  <c r="J234" i="2"/>
  <c r="Q234" i="2" s="1"/>
  <c r="J235" i="2"/>
  <c r="Q235" i="2" s="1"/>
  <c r="J236" i="2"/>
  <c r="Q236" i="2" s="1"/>
  <c r="J237" i="2"/>
  <c r="Q237" i="2" s="1"/>
  <c r="J238" i="2"/>
  <c r="Q238" i="2" s="1"/>
  <c r="J239" i="2"/>
  <c r="Q239" i="2" s="1"/>
  <c r="J240" i="2"/>
  <c r="Q240" i="2" s="1"/>
  <c r="J241" i="2"/>
  <c r="Q241" i="2" s="1"/>
  <c r="J242" i="2"/>
  <c r="Q242" i="2" s="1"/>
  <c r="J243" i="2"/>
  <c r="Q243" i="2" s="1"/>
  <c r="J244" i="2"/>
  <c r="Q244" i="2" s="1"/>
  <c r="J245" i="2"/>
  <c r="Q245" i="2" s="1"/>
  <c r="J246" i="2"/>
  <c r="Q246" i="2" s="1"/>
  <c r="J247" i="2"/>
  <c r="Q247" i="2" s="1"/>
  <c r="J248" i="2"/>
  <c r="Q248" i="2" s="1"/>
  <c r="J249" i="2"/>
  <c r="Q249" i="2" s="1"/>
  <c r="J250" i="2"/>
  <c r="Q250" i="2" s="1"/>
  <c r="J251" i="2"/>
  <c r="Q251" i="2" s="1"/>
  <c r="J252" i="2"/>
  <c r="Q252" i="2" s="1"/>
  <c r="J253" i="2"/>
  <c r="Q253" i="2" s="1"/>
  <c r="J254" i="2"/>
  <c r="Q254" i="2" s="1"/>
  <c r="J255" i="2"/>
  <c r="Q255" i="2" s="1"/>
  <c r="J256" i="2"/>
  <c r="Q256" i="2" s="1"/>
  <c r="J257" i="2"/>
  <c r="Q257" i="2" s="1"/>
  <c r="J258" i="2"/>
  <c r="Q258" i="2" s="1"/>
  <c r="J259" i="2"/>
  <c r="Q259" i="2" s="1"/>
  <c r="J260" i="2"/>
  <c r="Q260" i="2" s="1"/>
  <c r="J261" i="2"/>
  <c r="Q261" i="2" s="1"/>
  <c r="J262" i="2"/>
  <c r="Q262" i="2" s="1"/>
  <c r="J263" i="2"/>
  <c r="Q263" i="2" s="1"/>
  <c r="J264" i="2"/>
  <c r="Q264" i="2" s="1"/>
  <c r="J265" i="2"/>
  <c r="Q265" i="2" s="1"/>
  <c r="J266" i="2"/>
  <c r="Q266" i="2" s="1"/>
  <c r="J267" i="2"/>
  <c r="Q267" i="2" s="1"/>
  <c r="J268" i="2"/>
  <c r="Q268" i="2" s="1"/>
  <c r="J269" i="2"/>
  <c r="Q269" i="2" s="1"/>
  <c r="J270" i="2"/>
  <c r="Q270" i="2" s="1"/>
  <c r="J271" i="2"/>
  <c r="Q271" i="2" s="1"/>
  <c r="J272" i="2"/>
  <c r="Q272" i="2" s="1"/>
  <c r="J273" i="2"/>
  <c r="Q273" i="2" s="1"/>
  <c r="J274" i="2"/>
  <c r="Q274" i="2" s="1"/>
  <c r="J275" i="2"/>
  <c r="Q275" i="2" s="1"/>
  <c r="J276" i="2"/>
  <c r="Q276" i="2" s="1"/>
  <c r="J277" i="2"/>
  <c r="Q277" i="2" s="1"/>
  <c r="J278" i="2"/>
  <c r="Q278" i="2" s="1"/>
  <c r="J279" i="2"/>
  <c r="Q279" i="2" s="1"/>
  <c r="J280" i="2"/>
  <c r="Q280" i="2" s="1"/>
  <c r="J281" i="2"/>
  <c r="Q281" i="2" s="1"/>
  <c r="J282" i="2"/>
  <c r="Q282" i="2" s="1"/>
  <c r="J283" i="2"/>
  <c r="Q283" i="2" s="1"/>
  <c r="J284" i="2"/>
  <c r="Q284" i="2" s="1"/>
  <c r="J285" i="2"/>
  <c r="Q285" i="2" s="1"/>
  <c r="J286" i="2"/>
  <c r="Q286" i="2" s="1"/>
  <c r="J287" i="2"/>
  <c r="Q287" i="2" s="1"/>
  <c r="J288" i="2"/>
  <c r="Q288" i="2" s="1"/>
  <c r="J289" i="2"/>
  <c r="Q289" i="2" s="1"/>
  <c r="J290" i="2"/>
  <c r="Q290" i="2" s="1"/>
  <c r="J291" i="2"/>
  <c r="Q291" i="2" s="1"/>
  <c r="J292" i="2"/>
  <c r="Q292" i="2" s="1"/>
  <c r="J293" i="2"/>
  <c r="Q293" i="2" s="1"/>
  <c r="J294" i="2"/>
  <c r="Q294" i="2" s="1"/>
  <c r="J295" i="2"/>
  <c r="Q295" i="2" s="1"/>
  <c r="J296" i="2"/>
  <c r="Q296" i="2" s="1"/>
  <c r="J297" i="2"/>
  <c r="Q297" i="2" s="1"/>
  <c r="J298" i="2"/>
  <c r="Q298" i="2" s="1"/>
  <c r="J299" i="2"/>
  <c r="Q299" i="2" s="1"/>
  <c r="J300" i="2"/>
  <c r="Q300" i="2" s="1"/>
  <c r="J301" i="2"/>
  <c r="Q301" i="2" s="1"/>
  <c r="J302" i="2"/>
  <c r="Q302" i="2" s="1"/>
  <c r="J303" i="2"/>
  <c r="Q303" i="2" s="1"/>
  <c r="J304" i="2"/>
  <c r="Q304" i="2" s="1"/>
  <c r="J305" i="2"/>
  <c r="Q305" i="2" s="1"/>
  <c r="J306" i="2"/>
  <c r="Q306" i="2" s="1"/>
  <c r="J307" i="2"/>
  <c r="Q307" i="2" s="1"/>
  <c r="J308" i="2"/>
  <c r="Q308" i="2" s="1"/>
  <c r="J309" i="2"/>
  <c r="Q309" i="2" s="1"/>
  <c r="J310" i="2"/>
  <c r="Q310" i="2" s="1"/>
  <c r="J311" i="2"/>
  <c r="Q311" i="2" s="1"/>
  <c r="J312" i="2"/>
  <c r="Q312" i="2" s="1"/>
  <c r="J313" i="2"/>
  <c r="Q313" i="2" s="1"/>
  <c r="J314" i="2"/>
  <c r="Q314" i="2" s="1"/>
  <c r="J315" i="2"/>
  <c r="Q315" i="2" s="1"/>
  <c r="J316" i="2"/>
  <c r="Q316" i="2" s="1"/>
  <c r="J317" i="2"/>
  <c r="Q317" i="2" s="1"/>
  <c r="J318" i="2"/>
  <c r="Q318" i="2" s="1"/>
  <c r="J319" i="2"/>
  <c r="Q319" i="2" s="1"/>
  <c r="J320" i="2"/>
  <c r="Q320" i="2" s="1"/>
  <c r="J321" i="2"/>
  <c r="Q321" i="2" s="1"/>
  <c r="J322" i="2"/>
  <c r="Q322" i="2" s="1"/>
  <c r="J323" i="2"/>
  <c r="Q323" i="2" s="1"/>
  <c r="J324" i="2"/>
  <c r="Q324" i="2" s="1"/>
  <c r="J325" i="2"/>
  <c r="Q325" i="2" s="1"/>
  <c r="J326" i="2"/>
  <c r="Q326" i="2" s="1"/>
  <c r="J327" i="2"/>
  <c r="Q327" i="2" s="1"/>
  <c r="J328" i="2"/>
  <c r="Q328" i="2" s="1"/>
  <c r="J329" i="2"/>
  <c r="Q329" i="2" s="1"/>
  <c r="J330" i="2"/>
  <c r="Q330" i="2" s="1"/>
  <c r="J331" i="2"/>
  <c r="Q331" i="2" s="1"/>
  <c r="J332" i="2"/>
  <c r="Q332" i="2" s="1"/>
  <c r="J333" i="2"/>
  <c r="Q333" i="2" s="1"/>
  <c r="J334" i="2"/>
  <c r="Q334" i="2" s="1"/>
  <c r="J335" i="2"/>
  <c r="Q335" i="2" s="1"/>
  <c r="J336" i="2"/>
  <c r="Q336" i="2" s="1"/>
  <c r="J337" i="2"/>
  <c r="Q337" i="2" s="1"/>
  <c r="J338" i="2"/>
  <c r="Q338" i="2" s="1"/>
  <c r="J339" i="2"/>
  <c r="Q339" i="2" s="1"/>
  <c r="J340" i="2"/>
  <c r="Q340" i="2" s="1"/>
  <c r="J341" i="2"/>
  <c r="Q341" i="2" s="1"/>
  <c r="J342" i="2"/>
  <c r="Q342" i="2" s="1"/>
  <c r="J343" i="2"/>
  <c r="Q343" i="2" s="1"/>
  <c r="J344" i="2"/>
  <c r="Q344" i="2" s="1"/>
  <c r="J345" i="2"/>
  <c r="Q345" i="2" s="1"/>
  <c r="J346" i="2"/>
  <c r="Q346" i="2" s="1"/>
  <c r="J347" i="2"/>
  <c r="Q347" i="2" s="1"/>
  <c r="J348" i="2"/>
  <c r="Q348" i="2" s="1"/>
  <c r="J349" i="2"/>
  <c r="Q349" i="2" s="1"/>
  <c r="J350" i="2"/>
  <c r="Q350" i="2" s="1"/>
  <c r="J351" i="2"/>
  <c r="Q351" i="2" s="1"/>
  <c r="J352" i="2"/>
  <c r="Q352" i="2" s="1"/>
  <c r="J353" i="2"/>
  <c r="Q353" i="2" s="1"/>
  <c r="J354" i="2"/>
  <c r="Q354" i="2" s="1"/>
  <c r="J355" i="2"/>
  <c r="Q355" i="2" s="1"/>
  <c r="J356" i="2"/>
  <c r="Q356" i="2" s="1"/>
  <c r="J357" i="2"/>
  <c r="Q357" i="2" s="1"/>
  <c r="J358" i="2"/>
  <c r="Q358" i="2" s="1"/>
  <c r="J359" i="2"/>
  <c r="Q359" i="2" s="1"/>
  <c r="J360" i="2"/>
  <c r="Q360" i="2" s="1"/>
  <c r="J361" i="2"/>
  <c r="Q361" i="2" s="1"/>
  <c r="J362" i="2"/>
  <c r="Q362" i="2" s="1"/>
  <c r="J363" i="2"/>
  <c r="Q363" i="2" s="1"/>
  <c r="J364" i="2"/>
  <c r="Q364" i="2" s="1"/>
  <c r="J365" i="2"/>
  <c r="Q365" i="2" s="1"/>
  <c r="J366" i="2"/>
  <c r="Q366" i="2" s="1"/>
  <c r="J367" i="2"/>
  <c r="Q367" i="2" s="1"/>
  <c r="J368" i="2"/>
  <c r="Q368" i="2" s="1"/>
  <c r="J369" i="2"/>
  <c r="Q369" i="2" s="1"/>
  <c r="J370" i="2"/>
  <c r="Q370" i="2" s="1"/>
  <c r="J371" i="2"/>
  <c r="Q371" i="2" s="1"/>
  <c r="M13" i="2"/>
  <c r="M18" i="2"/>
  <c r="M19" i="2"/>
  <c r="M28" i="2"/>
  <c r="M36" i="2"/>
  <c r="M38" i="2"/>
  <c r="M39" i="2"/>
  <c r="M41" i="2"/>
  <c r="M42" i="2"/>
  <c r="M47" i="2"/>
  <c r="M48" i="2"/>
  <c r="M54" i="2"/>
  <c r="M55" i="2"/>
  <c r="M57" i="2"/>
  <c r="M61" i="2"/>
  <c r="M62" i="2"/>
  <c r="M63" i="2"/>
  <c r="M64" i="2"/>
  <c r="M77" i="2"/>
  <c r="M86" i="2"/>
  <c r="M89" i="2"/>
  <c r="M101" i="2"/>
  <c r="M102" i="2"/>
  <c r="M104" i="2"/>
  <c r="M105" i="2"/>
  <c r="M122" i="2"/>
  <c r="M126" i="2"/>
  <c r="M127" i="2"/>
  <c r="M129" i="2"/>
  <c r="M130" i="2"/>
  <c r="M144" i="2"/>
  <c r="M148" i="2"/>
  <c r="M155" i="2"/>
  <c r="M156" i="2"/>
  <c r="M157" i="2"/>
  <c r="M158" i="2"/>
  <c r="M159" i="2"/>
  <c r="M160" i="2"/>
  <c r="M161" i="2"/>
  <c r="M162" i="2"/>
  <c r="M163" i="2"/>
  <c r="M164" i="2"/>
  <c r="M165" i="2"/>
  <c r="M166" i="2"/>
  <c r="M167" i="2"/>
  <c r="M168" i="2"/>
  <c r="M181" i="2"/>
  <c r="M182" i="2"/>
  <c r="M183" i="2"/>
  <c r="M201" i="2"/>
  <c r="M202" i="2"/>
  <c r="M203" i="2"/>
  <c r="M204" i="2"/>
  <c r="M205" i="2"/>
  <c r="M206" i="2"/>
  <c r="M237" i="2"/>
  <c r="M246" i="2"/>
  <c r="M247" i="2"/>
  <c r="M248" i="2"/>
  <c r="M249" i="2"/>
  <c r="M259" i="2"/>
  <c r="M282" i="2"/>
  <c r="M284" i="2"/>
  <c r="M285" i="2"/>
  <c r="M340" i="2"/>
  <c r="M356" i="2"/>
  <c r="M360" i="2"/>
  <c r="M362" i="2"/>
  <c r="M364" i="2"/>
  <c r="M369" i="2"/>
  <c r="B4" i="41" l="1"/>
  <c r="B3" i="41"/>
  <c r="B1" i="41" l="1"/>
  <c r="B2" i="41"/>
  <c r="K52" i="38" l="1"/>
  <c r="K60" i="38" l="1"/>
  <c r="K59" i="38"/>
  <c r="K58" i="38"/>
  <c r="K57" i="38"/>
  <c r="K56" i="38"/>
  <c r="K55" i="38"/>
  <c r="K54" i="38"/>
  <c r="K53" i="38"/>
  <c r="K51" i="38"/>
  <c r="K50" i="38"/>
  <c r="E13" i="40"/>
  <c r="E14" i="40"/>
  <c r="E15" i="40"/>
  <c r="E16" i="40"/>
  <c r="E17" i="40"/>
  <c r="E18" i="40"/>
  <c r="E19" i="40"/>
  <c r="E20" i="40"/>
  <c r="E21" i="40"/>
  <c r="E22" i="40"/>
  <c r="E23" i="40"/>
  <c r="E24" i="40"/>
  <c r="E25" i="40"/>
  <c r="E26" i="40"/>
  <c r="E27" i="40"/>
  <c r="E12" i="40"/>
  <c r="B5" i="40"/>
  <c r="B6" i="40"/>
  <c r="B7" i="40"/>
  <c r="B8" i="40"/>
  <c r="B3" i="40"/>
  <c r="P29" i="40" l="1"/>
  <c r="L27" i="40"/>
  <c r="K27" i="40"/>
  <c r="J27" i="40"/>
  <c r="I27" i="40"/>
  <c r="F27" i="40"/>
  <c r="L26" i="40"/>
  <c r="K26" i="40"/>
  <c r="J26" i="40"/>
  <c r="I26" i="40"/>
  <c r="F26" i="40"/>
  <c r="L25" i="40"/>
  <c r="K25" i="40"/>
  <c r="J25" i="40"/>
  <c r="I25" i="40"/>
  <c r="F25" i="40"/>
  <c r="L24" i="40"/>
  <c r="K24" i="40"/>
  <c r="J24" i="40"/>
  <c r="I24" i="40"/>
  <c r="F24" i="40"/>
  <c r="L23" i="40"/>
  <c r="K23" i="40"/>
  <c r="J23" i="40"/>
  <c r="I23" i="40"/>
  <c r="F23" i="40"/>
  <c r="L22" i="40"/>
  <c r="K22" i="40"/>
  <c r="J22" i="40"/>
  <c r="I22" i="40"/>
  <c r="F22" i="40"/>
  <c r="L21" i="40"/>
  <c r="K21" i="40"/>
  <c r="J21" i="40"/>
  <c r="I21" i="40"/>
  <c r="F21" i="40"/>
  <c r="L20" i="40"/>
  <c r="K20" i="40"/>
  <c r="J20" i="40"/>
  <c r="I20" i="40"/>
  <c r="F20" i="40"/>
  <c r="L19" i="40"/>
  <c r="K19" i="40"/>
  <c r="J19" i="40"/>
  <c r="I19" i="40"/>
  <c r="F19" i="40"/>
  <c r="L18" i="40"/>
  <c r="K18" i="40"/>
  <c r="J18" i="40"/>
  <c r="I18" i="40"/>
  <c r="F18" i="40"/>
  <c r="L17" i="40"/>
  <c r="K17" i="40"/>
  <c r="J17" i="40"/>
  <c r="I17" i="40"/>
  <c r="F17" i="40"/>
  <c r="L16" i="40"/>
  <c r="K16" i="40"/>
  <c r="J16" i="40"/>
  <c r="I16" i="40"/>
  <c r="F16" i="40"/>
  <c r="L15" i="40"/>
  <c r="K15" i="40"/>
  <c r="J15" i="40"/>
  <c r="F15" i="40"/>
  <c r="I15" i="40" s="1"/>
  <c r="L14" i="40"/>
  <c r="K14" i="40"/>
  <c r="J14" i="40"/>
  <c r="F14" i="40"/>
  <c r="I14" i="40" s="1"/>
  <c r="L13" i="40"/>
  <c r="K13" i="40"/>
  <c r="J13" i="40"/>
  <c r="F13" i="40"/>
  <c r="I13" i="40" s="1"/>
  <c r="L12" i="40"/>
  <c r="K12" i="40"/>
  <c r="J12" i="40"/>
  <c r="F12" i="40"/>
  <c r="I12" i="40" s="1"/>
  <c r="B4" i="40"/>
  <c r="N26" i="40" l="1"/>
  <c r="Q26" i="40" s="1"/>
  <c r="N13" i="40"/>
  <c r="Q13" i="40" s="1"/>
  <c r="N18" i="40"/>
  <c r="Q18" i="40" s="1"/>
  <c r="N27" i="40"/>
  <c r="Q27" i="40" s="1"/>
  <c r="N16" i="40"/>
  <c r="Q16" i="40" s="1"/>
  <c r="N24" i="40"/>
  <c r="Q24" i="40" s="1"/>
  <c r="N14" i="40"/>
  <c r="Q14" i="40" s="1"/>
  <c r="N15" i="40"/>
  <c r="Q15" i="40" s="1"/>
  <c r="N21" i="40"/>
  <c r="Q21" i="40" s="1"/>
  <c r="N17" i="40"/>
  <c r="Q17" i="40" s="1"/>
  <c r="N19" i="40"/>
  <c r="Q19" i="40" s="1"/>
  <c r="N25" i="40"/>
  <c r="Q25" i="40" s="1"/>
  <c r="N23" i="40"/>
  <c r="Q23" i="40" s="1"/>
  <c r="N22" i="40"/>
  <c r="Q22" i="40" s="1"/>
  <c r="N20" i="40"/>
  <c r="Q20" i="40" s="1"/>
  <c r="N12" i="40"/>
  <c r="Q12" i="40" s="1"/>
  <c r="Q29" i="40" l="1"/>
  <c r="B5" i="5"/>
  <c r="B6" i="5"/>
  <c r="B7" i="5"/>
  <c r="B8" i="5"/>
  <c r="B3" i="5"/>
  <c r="A4" i="5"/>
  <c r="A5" i="5"/>
  <c r="A6" i="5"/>
  <c r="A7" i="5"/>
  <c r="A8" i="5"/>
  <c r="A3" i="5"/>
  <c r="B3" i="31"/>
  <c r="B5" i="31"/>
  <c r="B6" i="31"/>
  <c r="B7" i="31"/>
  <c r="B8" i="31"/>
  <c r="A4" i="31"/>
  <c r="A5" i="31"/>
  <c r="A6" i="31"/>
  <c r="A7" i="31"/>
  <c r="A8" i="31"/>
  <c r="A3" i="31"/>
  <c r="B3" i="38"/>
  <c r="B5" i="38"/>
  <c r="B6" i="38"/>
  <c r="B7" i="38"/>
  <c r="B8" i="38"/>
  <c r="A4" i="38"/>
  <c r="A5" i="38"/>
  <c r="A6" i="38"/>
  <c r="A7" i="38"/>
  <c r="A8" i="38"/>
  <c r="A3" i="38"/>
  <c r="B5" i="18"/>
  <c r="B6" i="18"/>
  <c r="B7" i="18"/>
  <c r="B8" i="18"/>
  <c r="A4" i="18"/>
  <c r="A5" i="18"/>
  <c r="A6" i="18"/>
  <c r="A7" i="18"/>
  <c r="A8" i="18"/>
  <c r="B3" i="18"/>
  <c r="A3" i="18"/>
  <c r="B8" i="17"/>
  <c r="B7" i="17"/>
  <c r="B6" i="17"/>
  <c r="B5" i="17"/>
  <c r="B3" i="17"/>
  <c r="A4" i="17"/>
  <c r="A5" i="17"/>
  <c r="A6" i="17"/>
  <c r="A7" i="17"/>
  <c r="A8" i="17"/>
  <c r="A3" i="17"/>
  <c r="J11" i="2"/>
  <c r="Q11" i="2" s="1"/>
  <c r="J12" i="2"/>
  <c r="Q12" i="2" s="1"/>
  <c r="J13" i="2"/>
  <c r="Q13" i="2" s="1"/>
  <c r="J14" i="2"/>
  <c r="Q14" i="2" s="1"/>
  <c r="J15" i="2"/>
  <c r="Q15" i="2" s="1"/>
  <c r="J16" i="2"/>
  <c r="Q16" i="2" s="1"/>
  <c r="J17" i="2"/>
  <c r="Q17" i="2" s="1"/>
  <c r="J18" i="2"/>
  <c r="Q18" i="2" s="1"/>
  <c r="J19" i="2"/>
  <c r="Q19" i="2" s="1"/>
  <c r="J20" i="2"/>
  <c r="Q20" i="2" s="1"/>
  <c r="J21" i="2"/>
  <c r="Q21" i="2" s="1"/>
  <c r="J22" i="2"/>
  <c r="Q22" i="2" s="1"/>
  <c r="J23" i="2"/>
  <c r="Q23" i="2" s="1"/>
  <c r="J24" i="2"/>
  <c r="Q24" i="2" s="1"/>
  <c r="J25" i="2"/>
  <c r="Q25" i="2" s="1"/>
  <c r="J26" i="2"/>
  <c r="Q26" i="2" s="1"/>
  <c r="J10" i="2"/>
  <c r="Q10" i="2" s="1"/>
  <c r="B6" i="28"/>
  <c r="B5" i="28"/>
  <c r="B3" i="28"/>
  <c r="A4" i="28"/>
  <c r="A5" i="28"/>
  <c r="A6" i="28"/>
  <c r="A3" i="28"/>
  <c r="B7" i="2"/>
  <c r="B6" i="2"/>
  <c r="B5" i="2"/>
  <c r="B4" i="2"/>
  <c r="B3" i="2"/>
  <c r="C7" i="2"/>
  <c r="C6" i="2"/>
  <c r="C5" i="2"/>
  <c r="C3" i="2"/>
  <c r="K54" i="18"/>
  <c r="K55" i="18"/>
  <c r="K56" i="18"/>
  <c r="K57" i="18"/>
  <c r="K58" i="18"/>
  <c r="K59" i="18"/>
  <c r="K60" i="18"/>
  <c r="K53" i="18"/>
  <c r="K51" i="18"/>
  <c r="K50" i="18"/>
  <c r="H24" i="31"/>
  <c r="H23" i="31"/>
  <c r="M83" i="2" l="1"/>
  <c r="L83" i="2" s="1"/>
  <c r="M87" i="2"/>
  <c r="L87" i="2" s="1"/>
  <c r="M78" i="2"/>
  <c r="L78" i="2" s="1"/>
  <c r="M79" i="2"/>
  <c r="L79" i="2" s="1"/>
  <c r="M82" i="2"/>
  <c r="L82" i="2" s="1"/>
  <c r="M80" i="2"/>
  <c r="L80" i="2" s="1"/>
  <c r="M84" i="2"/>
  <c r="L84" i="2" s="1"/>
  <c r="M85" i="2"/>
  <c r="L85" i="2" s="1"/>
  <c r="M1030" i="2"/>
  <c r="L1030" i="2" s="1"/>
  <c r="M1071" i="2"/>
  <c r="L1071" i="2" s="1"/>
  <c r="M1079" i="2"/>
  <c r="L1079" i="2" s="1"/>
  <c r="M1084" i="2"/>
  <c r="L1084" i="2" s="1"/>
  <c r="M1097" i="2"/>
  <c r="L1097" i="2" s="1"/>
  <c r="M1110" i="2"/>
  <c r="L1110" i="2" s="1"/>
  <c r="M1118" i="2"/>
  <c r="L1118" i="2" s="1"/>
  <c r="M1131" i="2"/>
  <c r="L1131" i="2" s="1"/>
  <c r="M1147" i="2"/>
  <c r="L1147" i="2" s="1"/>
  <c r="M1165" i="2"/>
  <c r="L1165" i="2" s="1"/>
  <c r="M1205" i="2"/>
  <c r="L1205" i="2" s="1"/>
  <c r="M1212" i="2"/>
  <c r="L1212" i="2" s="1"/>
  <c r="M1239" i="2"/>
  <c r="L1239" i="2" s="1"/>
  <c r="M1252" i="2"/>
  <c r="L1252" i="2" s="1"/>
  <c r="M898" i="2"/>
  <c r="L898" i="2" s="1"/>
  <c r="M922" i="2"/>
  <c r="L922" i="2" s="1"/>
  <c r="M932" i="2"/>
  <c r="L932" i="2" s="1"/>
  <c r="M940" i="2"/>
  <c r="L940" i="2" s="1"/>
  <c r="M953" i="2"/>
  <c r="L953" i="2" s="1"/>
  <c r="M974" i="2"/>
  <c r="L974" i="2" s="1"/>
  <c r="M992" i="2"/>
  <c r="L992" i="2" s="1"/>
  <c r="M997" i="2"/>
  <c r="L997" i="2" s="1"/>
  <c r="M1002" i="2"/>
  <c r="L1002" i="2" s="1"/>
  <c r="M1010" i="2"/>
  <c r="L1010" i="2" s="1"/>
  <c r="M1018" i="2"/>
  <c r="L1018" i="2" s="1"/>
  <c r="M1116" i="2"/>
  <c r="L1116" i="2" s="1"/>
  <c r="M1222" i="2"/>
  <c r="L1222" i="2" s="1"/>
  <c r="M1250" i="2"/>
  <c r="L1250" i="2" s="1"/>
  <c r="M938" i="2"/>
  <c r="L938" i="2" s="1"/>
  <c r="M918" i="2"/>
  <c r="L918" i="2" s="1"/>
  <c r="M928" i="2"/>
  <c r="L928" i="2" s="1"/>
  <c r="M978" i="2"/>
  <c r="L978" i="2" s="1"/>
  <c r="M1149" i="2"/>
  <c r="L1149" i="2" s="1"/>
  <c r="M1241" i="2"/>
  <c r="L1241" i="2" s="1"/>
  <c r="M1052" i="2"/>
  <c r="L1052" i="2" s="1"/>
  <c r="M1060" i="2"/>
  <c r="L1060" i="2" s="1"/>
  <c r="M1107" i="2"/>
  <c r="L1107" i="2" s="1"/>
  <c r="M1123" i="2"/>
  <c r="L1123" i="2" s="1"/>
  <c r="M1249" i="2"/>
  <c r="L1249" i="2" s="1"/>
  <c r="M942" i="2"/>
  <c r="L942" i="2" s="1"/>
  <c r="M987" i="2"/>
  <c r="L987" i="2" s="1"/>
  <c r="M1025" i="2"/>
  <c r="L1025" i="2" s="1"/>
  <c r="M1050" i="2"/>
  <c r="L1050" i="2" s="1"/>
  <c r="M1058" i="2"/>
  <c r="L1058" i="2" s="1"/>
  <c r="M1074" i="2"/>
  <c r="L1074" i="2" s="1"/>
  <c r="M1092" i="2"/>
  <c r="L1092" i="2" s="1"/>
  <c r="M1113" i="2"/>
  <c r="L1113" i="2" s="1"/>
  <c r="M1129" i="2"/>
  <c r="L1129" i="2" s="1"/>
  <c r="M1134" i="2"/>
  <c r="L1134" i="2" s="1"/>
  <c r="M1142" i="2"/>
  <c r="L1142" i="2" s="1"/>
  <c r="M1150" i="2"/>
  <c r="L1150" i="2" s="1"/>
  <c r="M1155" i="2"/>
  <c r="L1155" i="2" s="1"/>
  <c r="M1168" i="2"/>
  <c r="L1168" i="2" s="1"/>
  <c r="M1192" i="2"/>
  <c r="L1192" i="2" s="1"/>
  <c r="M1210" i="2"/>
  <c r="L1210" i="2" s="1"/>
  <c r="M1219" i="2"/>
  <c r="L1219" i="2" s="1"/>
  <c r="M1247" i="2"/>
  <c r="L1247" i="2" s="1"/>
  <c r="M917" i="2"/>
  <c r="L917" i="2" s="1"/>
  <c r="M935" i="2"/>
  <c r="L935" i="2" s="1"/>
  <c r="M948" i="2"/>
  <c r="L948" i="2" s="1"/>
  <c r="M956" i="2"/>
  <c r="L956" i="2" s="1"/>
  <c r="M969" i="2"/>
  <c r="L969" i="2" s="1"/>
  <c r="M977" i="2"/>
  <c r="L977" i="2" s="1"/>
  <c r="M985" i="2"/>
  <c r="L985" i="2" s="1"/>
  <c r="M1005" i="2"/>
  <c r="L1005" i="2" s="1"/>
  <c r="M1013" i="2"/>
  <c r="L1013" i="2" s="1"/>
  <c r="M1061" i="2"/>
  <c r="L1061" i="2" s="1"/>
  <c r="M896" i="2"/>
  <c r="L896" i="2" s="1"/>
  <c r="M920" i="2"/>
  <c r="L920" i="2" s="1"/>
  <c r="M930" i="2"/>
  <c r="L930" i="2" s="1"/>
  <c r="M951" i="2"/>
  <c r="L951" i="2" s="1"/>
  <c r="M964" i="2"/>
  <c r="L964" i="2" s="1"/>
  <c r="M1000" i="2"/>
  <c r="L1000" i="2" s="1"/>
  <c r="M1008" i="2"/>
  <c r="L1008" i="2" s="1"/>
  <c r="M902" i="2"/>
  <c r="L902" i="2" s="1"/>
  <c r="M1014" i="2"/>
  <c r="L1014" i="2" s="1"/>
  <c r="M1057" i="2"/>
  <c r="L1057" i="2" s="1"/>
  <c r="M934" i="2"/>
  <c r="L934" i="2" s="1"/>
  <c r="M984" i="2"/>
  <c r="L984" i="2" s="1"/>
  <c r="M1226" i="2"/>
  <c r="L1226" i="2" s="1"/>
  <c r="M911" i="2"/>
  <c r="L911" i="2" s="1"/>
  <c r="M1095" i="2"/>
  <c r="L1095" i="2" s="1"/>
  <c r="M1108" i="2"/>
  <c r="L1108" i="2" s="1"/>
  <c r="M1158" i="2"/>
  <c r="L1158" i="2" s="1"/>
  <c r="M1208" i="2"/>
  <c r="L1208" i="2" s="1"/>
  <c r="M1217" i="2"/>
  <c r="L1217" i="2" s="1"/>
  <c r="M1227" i="2"/>
  <c r="L1227" i="2" s="1"/>
  <c r="M1242" i="2"/>
  <c r="L1242" i="2" s="1"/>
  <c r="M912" i="2"/>
  <c r="L912" i="2" s="1"/>
  <c r="M943" i="2"/>
  <c r="L943" i="2" s="1"/>
  <c r="M972" i="2"/>
  <c r="L972" i="2" s="1"/>
  <c r="M1016" i="2"/>
  <c r="L1016" i="2" s="1"/>
  <c r="M936" i="2"/>
  <c r="L936" i="2" s="1"/>
  <c r="M949" i="2"/>
  <c r="L949" i="2" s="1"/>
  <c r="M1128" i="2"/>
  <c r="L1128" i="2" s="1"/>
  <c r="M1191" i="2"/>
  <c r="L1191" i="2" s="1"/>
  <c r="M1218" i="2"/>
  <c r="L1218" i="2" s="1"/>
  <c r="M900" i="2"/>
  <c r="L900" i="2" s="1"/>
  <c r="M955" i="2"/>
  <c r="L955" i="2" s="1"/>
  <c r="M1012" i="2"/>
  <c r="L1012" i="2" s="1"/>
  <c r="M1094" i="2"/>
  <c r="L1094" i="2" s="1"/>
  <c r="M895" i="2"/>
  <c r="L895" i="2" s="1"/>
  <c r="M950" i="2"/>
  <c r="L950" i="2" s="1"/>
  <c r="M971" i="2"/>
  <c r="L971" i="2" s="1"/>
  <c r="M1023" i="2"/>
  <c r="L1023" i="2" s="1"/>
  <c r="M1031" i="2"/>
  <c r="L1031" i="2" s="1"/>
  <c r="M1036" i="2"/>
  <c r="L1036" i="2" s="1"/>
  <c r="M1042" i="2"/>
  <c r="L1042" i="2" s="1"/>
  <c r="M1056" i="2"/>
  <c r="L1056" i="2" s="1"/>
  <c r="M1072" i="2"/>
  <c r="L1072" i="2" s="1"/>
  <c r="M1080" i="2"/>
  <c r="L1080" i="2" s="1"/>
  <c r="M1085" i="2"/>
  <c r="L1085" i="2" s="1"/>
  <c r="M1103" i="2"/>
  <c r="L1103" i="2" s="1"/>
  <c r="M1111" i="2"/>
  <c r="L1111" i="2" s="1"/>
  <c r="M1119" i="2"/>
  <c r="L1119" i="2" s="1"/>
  <c r="M1127" i="2"/>
  <c r="L1127" i="2" s="1"/>
  <c r="M1132" i="2"/>
  <c r="L1132" i="2" s="1"/>
  <c r="M1148" i="2"/>
  <c r="L1148" i="2" s="1"/>
  <c r="M1161" i="2"/>
  <c r="L1161" i="2" s="1"/>
  <c r="M1166" i="2"/>
  <c r="L1166" i="2" s="1"/>
  <c r="M1206" i="2"/>
  <c r="L1206" i="2" s="1"/>
  <c r="M1213" i="2"/>
  <c r="L1213" i="2" s="1"/>
  <c r="M1235" i="2"/>
  <c r="L1235" i="2" s="1"/>
  <c r="M1240" i="2"/>
  <c r="L1240" i="2" s="1"/>
  <c r="M1245" i="2"/>
  <c r="L1245" i="2" s="1"/>
  <c r="M899" i="2"/>
  <c r="L899" i="2" s="1"/>
  <c r="M915" i="2"/>
  <c r="L915" i="2" s="1"/>
  <c r="M923" i="2"/>
  <c r="L923" i="2" s="1"/>
  <c r="M933" i="2"/>
  <c r="L933" i="2" s="1"/>
  <c r="M946" i="2"/>
  <c r="L946" i="2" s="1"/>
  <c r="M954" i="2"/>
  <c r="L954" i="2" s="1"/>
  <c r="M967" i="2"/>
  <c r="L967" i="2" s="1"/>
  <c r="M975" i="2"/>
  <c r="L975" i="2" s="1"/>
  <c r="M993" i="2"/>
  <c r="L993" i="2" s="1"/>
  <c r="M1003" i="2"/>
  <c r="L1003" i="2" s="1"/>
  <c r="M1011" i="2"/>
  <c r="L1011" i="2" s="1"/>
  <c r="M1026" i="2"/>
  <c r="L1026" i="2" s="1"/>
  <c r="M1051" i="2"/>
  <c r="L1051" i="2" s="1"/>
  <c r="M1059" i="2"/>
  <c r="L1059" i="2" s="1"/>
  <c r="M1067" i="2"/>
  <c r="L1067" i="2" s="1"/>
  <c r="M1098" i="2"/>
  <c r="L1098" i="2" s="1"/>
  <c r="M1106" i="2"/>
  <c r="L1106" i="2" s="1"/>
  <c r="M1135" i="2"/>
  <c r="L1135" i="2" s="1"/>
  <c r="M1143" i="2"/>
  <c r="L1143" i="2" s="1"/>
  <c r="M1151" i="2"/>
  <c r="L1151" i="2" s="1"/>
  <c r="M1156" i="2"/>
  <c r="L1156" i="2" s="1"/>
  <c r="M1220" i="2"/>
  <c r="L1220" i="2" s="1"/>
  <c r="M894" i="2"/>
  <c r="L894" i="2" s="1"/>
  <c r="M970" i="2"/>
  <c r="L970" i="2" s="1"/>
  <c r="M986" i="2"/>
  <c r="L986" i="2" s="1"/>
  <c r="M1091" i="2"/>
  <c r="L1091" i="2" s="1"/>
  <c r="M1112" i="2"/>
  <c r="L1112" i="2" s="1"/>
  <c r="M1141" i="2"/>
  <c r="L1141" i="2" s="1"/>
  <c r="M908" i="2"/>
  <c r="L908" i="2" s="1"/>
  <c r="M994" i="2"/>
  <c r="L994" i="2" s="1"/>
  <c r="M1068" i="2"/>
  <c r="L1068" i="2" s="1"/>
  <c r="M1152" i="2"/>
  <c r="L1152" i="2" s="1"/>
  <c r="M929" i="2"/>
  <c r="L929" i="2" s="1"/>
  <c r="M979" i="2"/>
  <c r="L979" i="2" s="1"/>
  <c r="M1021" i="2"/>
  <c r="L1021" i="2" s="1"/>
  <c r="M1029" i="2"/>
  <c r="L1029" i="2" s="1"/>
  <c r="M1062" i="2"/>
  <c r="L1062" i="2" s="1"/>
  <c r="M1070" i="2"/>
  <c r="L1070" i="2" s="1"/>
  <c r="M1078" i="2"/>
  <c r="L1078" i="2" s="1"/>
  <c r="M1096" i="2"/>
  <c r="L1096" i="2" s="1"/>
  <c r="M1109" i="2"/>
  <c r="L1109" i="2" s="1"/>
  <c r="M1117" i="2"/>
  <c r="L1117" i="2" s="1"/>
  <c r="M1125" i="2"/>
  <c r="L1125" i="2" s="1"/>
  <c r="M1130" i="2"/>
  <c r="L1130" i="2" s="1"/>
  <c r="M1138" i="2"/>
  <c r="L1138" i="2" s="1"/>
  <c r="M1146" i="2"/>
  <c r="L1146" i="2" s="1"/>
  <c r="M1164" i="2"/>
  <c r="L1164" i="2" s="1"/>
  <c r="M1209" i="2"/>
  <c r="L1209" i="2" s="1"/>
  <c r="M1238" i="2"/>
  <c r="L1238" i="2" s="1"/>
  <c r="M1243" i="2"/>
  <c r="L1243" i="2" s="1"/>
  <c r="M1251" i="2"/>
  <c r="L1251" i="2" s="1"/>
  <c r="M897" i="2"/>
  <c r="L897" i="2" s="1"/>
  <c r="M913" i="2"/>
  <c r="L913" i="2" s="1"/>
  <c r="M921" i="2"/>
  <c r="L921" i="2" s="1"/>
  <c r="M931" i="2"/>
  <c r="L931" i="2" s="1"/>
  <c r="M939" i="2"/>
  <c r="L939" i="2" s="1"/>
  <c r="M960" i="2"/>
  <c r="L960" i="2" s="1"/>
  <c r="M965" i="2"/>
  <c r="L965" i="2" s="1"/>
  <c r="M973" i="2"/>
  <c r="L973" i="2" s="1"/>
  <c r="M991" i="2"/>
  <c r="L991" i="2" s="1"/>
  <c r="M1009" i="2"/>
  <c r="L1009" i="2" s="1"/>
  <c r="M1073" i="2"/>
  <c r="L1073" i="2" s="1"/>
  <c r="M1104" i="2"/>
  <c r="L1104" i="2" s="1"/>
  <c r="M1154" i="2"/>
  <c r="L1154" i="2" s="1"/>
  <c r="M1167" i="2"/>
  <c r="L1167" i="2" s="1"/>
  <c r="M1246" i="2"/>
  <c r="L1246" i="2" s="1"/>
  <c r="M916" i="2"/>
  <c r="L916" i="2" s="1"/>
  <c r="M947" i="2"/>
  <c r="L947" i="2" s="1"/>
  <c r="M976" i="2"/>
  <c r="L976" i="2" s="1"/>
  <c r="M1115" i="2"/>
  <c r="L1115" i="2" s="1"/>
  <c r="M1144" i="2"/>
  <c r="L1144" i="2" s="1"/>
  <c r="M1162" i="2"/>
  <c r="L1162" i="2" s="1"/>
  <c r="M903" i="2"/>
  <c r="L903" i="2" s="1"/>
  <c r="M958" i="2"/>
  <c r="L958" i="2" s="1"/>
  <c r="M1015" i="2"/>
  <c r="L1015" i="2" s="1"/>
  <c r="M1024" i="2"/>
  <c r="L1024" i="2" s="1"/>
  <c r="M812" i="2"/>
  <c r="L812" i="2" s="1"/>
  <c r="M816" i="2"/>
  <c r="L816" i="2" s="1"/>
  <c r="M849" i="2"/>
  <c r="L849" i="2" s="1"/>
  <c r="M853" i="2"/>
  <c r="L853" i="2" s="1"/>
  <c r="M857" i="2"/>
  <c r="L857" i="2" s="1"/>
  <c r="M865" i="2"/>
  <c r="L865" i="2" s="1"/>
  <c r="M869" i="2"/>
  <c r="L869" i="2" s="1"/>
  <c r="M873" i="2"/>
  <c r="L873" i="2" s="1"/>
  <c r="M881" i="2"/>
  <c r="L881" i="2" s="1"/>
  <c r="M885" i="2"/>
  <c r="L885" i="2" s="1"/>
  <c r="M830" i="2"/>
  <c r="L830" i="2" s="1"/>
  <c r="M888" i="2"/>
  <c r="L888" i="2" s="1"/>
  <c r="M828" i="2"/>
  <c r="L828" i="2" s="1"/>
  <c r="M796" i="2"/>
  <c r="L796" i="2" s="1"/>
  <c r="M825" i="2"/>
  <c r="L825" i="2" s="1"/>
  <c r="M829" i="2"/>
  <c r="L829" i="2" s="1"/>
  <c r="M841" i="2"/>
  <c r="L841" i="2" s="1"/>
  <c r="M845" i="2"/>
  <c r="L845" i="2" s="1"/>
  <c r="M884" i="2"/>
  <c r="L884" i="2" s="1"/>
  <c r="M805" i="2"/>
  <c r="L805" i="2" s="1"/>
  <c r="M817" i="2"/>
  <c r="L817" i="2" s="1"/>
  <c r="M850" i="2"/>
  <c r="L850" i="2" s="1"/>
  <c r="M858" i="2"/>
  <c r="L858" i="2" s="1"/>
  <c r="M874" i="2"/>
  <c r="L874" i="2" s="1"/>
  <c r="M882" i="2"/>
  <c r="L882" i="2" s="1"/>
  <c r="M886" i="2"/>
  <c r="L886" i="2" s="1"/>
  <c r="M890" i="2"/>
  <c r="L890" i="2" s="1"/>
  <c r="M826" i="2"/>
  <c r="L826" i="2" s="1"/>
  <c r="M838" i="2"/>
  <c r="L838" i="2" s="1"/>
  <c r="M880" i="2"/>
  <c r="L880" i="2" s="1"/>
  <c r="M836" i="2"/>
  <c r="L836" i="2" s="1"/>
  <c r="M806" i="2"/>
  <c r="L806" i="2" s="1"/>
  <c r="M851" i="2"/>
  <c r="L851" i="2" s="1"/>
  <c r="M859" i="2"/>
  <c r="L859" i="2" s="1"/>
  <c r="M863" i="2"/>
  <c r="L863" i="2" s="1"/>
  <c r="M883" i="2"/>
  <c r="L883" i="2" s="1"/>
  <c r="M887" i="2"/>
  <c r="L887" i="2" s="1"/>
  <c r="M807" i="2"/>
  <c r="L807" i="2" s="1"/>
  <c r="M848" i="2"/>
  <c r="L848" i="2" s="1"/>
  <c r="M856" i="2"/>
  <c r="L856" i="2" s="1"/>
  <c r="M864" i="2"/>
  <c r="L864" i="2" s="1"/>
  <c r="M872" i="2"/>
  <c r="L872" i="2" s="1"/>
  <c r="M844" i="2"/>
  <c r="L844" i="2" s="1"/>
  <c r="M827" i="2"/>
  <c r="L827" i="2" s="1"/>
  <c r="M839" i="2"/>
  <c r="L839" i="2" s="1"/>
  <c r="M815" i="2"/>
  <c r="L815" i="2" s="1"/>
  <c r="M852" i="2"/>
  <c r="L852" i="2" s="1"/>
  <c r="M860" i="2"/>
  <c r="L860" i="2" s="1"/>
  <c r="M840" i="2"/>
  <c r="L840" i="2" s="1"/>
  <c r="I17" i="37"/>
  <c r="I23" i="37"/>
  <c r="I20" i="37"/>
  <c r="M1048" i="2"/>
  <c r="L1048" i="2" s="1"/>
  <c r="M1038" i="2"/>
  <c r="L1038" i="2" s="1"/>
  <c r="M1049" i="2"/>
  <c r="L1049" i="2" s="1"/>
  <c r="M1037" i="2"/>
  <c r="L1037" i="2" s="1"/>
  <c r="M1039" i="2"/>
  <c r="L1039" i="2" s="1"/>
  <c r="M1047" i="2"/>
  <c r="L1047" i="2" s="1"/>
  <c r="M821" i="2"/>
  <c r="L821" i="2" s="1"/>
  <c r="M846" i="2"/>
  <c r="L846" i="2" s="1"/>
  <c r="M799" i="2"/>
  <c r="L799" i="2" s="1"/>
  <c r="M774" i="2"/>
  <c r="L774" i="2" s="1"/>
  <c r="M754" i="2"/>
  <c r="L754" i="2" s="1"/>
  <c r="M750" i="2"/>
  <c r="L750" i="2" s="1"/>
  <c r="M590" i="2"/>
  <c r="L590" i="2" s="1"/>
  <c r="M594" i="2"/>
  <c r="L594" i="2" s="1"/>
  <c r="M596" i="2"/>
  <c r="L596" i="2" s="1"/>
  <c r="M598" i="2"/>
  <c r="L598" i="2" s="1"/>
  <c r="M600" i="2"/>
  <c r="L600" i="2" s="1"/>
  <c r="M602" i="2"/>
  <c r="L602" i="2" s="1"/>
  <c r="M604" i="2"/>
  <c r="L604" i="2" s="1"/>
  <c r="M606" i="2"/>
  <c r="L606" i="2" s="1"/>
  <c r="M610" i="2"/>
  <c r="L610" i="2" s="1"/>
  <c r="M612" i="2"/>
  <c r="L612" i="2" s="1"/>
  <c r="M614" i="2"/>
  <c r="L614" i="2" s="1"/>
  <c r="M662" i="2"/>
  <c r="L662" i="2" s="1"/>
  <c r="M664" i="2"/>
  <c r="L664" i="2" s="1"/>
  <c r="M666" i="2"/>
  <c r="L666" i="2" s="1"/>
  <c r="M668" i="2"/>
  <c r="L668" i="2" s="1"/>
  <c r="M670" i="2"/>
  <c r="L670" i="2" s="1"/>
  <c r="M672" i="2"/>
  <c r="L672" i="2" s="1"/>
  <c r="M674" i="2"/>
  <c r="L674" i="2" s="1"/>
  <c r="M678" i="2"/>
  <c r="L678" i="2" s="1"/>
  <c r="M680" i="2"/>
  <c r="L680" i="2" s="1"/>
  <c r="M682" i="2"/>
  <c r="L682" i="2" s="1"/>
  <c r="M684" i="2"/>
  <c r="L684" i="2" s="1"/>
  <c r="M686" i="2"/>
  <c r="L686" i="2" s="1"/>
  <c r="M688" i="2"/>
  <c r="L688" i="2" s="1"/>
  <c r="M690" i="2"/>
  <c r="L690" i="2" s="1"/>
  <c r="M692" i="2"/>
  <c r="L692" i="2" s="1"/>
  <c r="M694" i="2"/>
  <c r="L694" i="2" s="1"/>
  <c r="M696" i="2"/>
  <c r="L696" i="2" s="1"/>
  <c r="M738" i="2"/>
  <c r="L738" i="2" s="1"/>
  <c r="M390" i="2"/>
  <c r="L390" i="2" s="1"/>
  <c r="M394" i="2"/>
  <c r="L394" i="2" s="1"/>
  <c r="M396" i="2"/>
  <c r="L396" i="2" s="1"/>
  <c r="M398" i="2"/>
  <c r="L398" i="2" s="1"/>
  <c r="M400" i="2"/>
  <c r="L400" i="2" s="1"/>
  <c r="M402" i="2"/>
  <c r="L402" i="2" s="1"/>
  <c r="M404" i="2"/>
  <c r="L404" i="2" s="1"/>
  <c r="M408" i="2"/>
  <c r="L408" i="2" s="1"/>
  <c r="M410" i="2"/>
  <c r="L410" i="2" s="1"/>
  <c r="M432" i="2"/>
  <c r="L432" i="2" s="1"/>
  <c r="M436" i="2"/>
  <c r="L436" i="2" s="1"/>
  <c r="M438" i="2"/>
  <c r="L438" i="2" s="1"/>
  <c r="M440" i="2"/>
  <c r="L440" i="2" s="1"/>
  <c r="M442" i="2"/>
  <c r="L442" i="2" s="1"/>
  <c r="M462" i="2"/>
  <c r="L462" i="2" s="1"/>
  <c r="M464" i="2"/>
  <c r="L464" i="2" s="1"/>
  <c r="M466" i="2"/>
  <c r="L466" i="2" s="1"/>
  <c r="M474" i="2"/>
  <c r="L474" i="2" s="1"/>
  <c r="M476" i="2"/>
  <c r="L476" i="2" s="1"/>
  <c r="M484" i="2"/>
  <c r="L484" i="2" s="1"/>
  <c r="M486" i="2"/>
  <c r="L486" i="2" s="1"/>
  <c r="M488" i="2"/>
  <c r="L488" i="2" s="1"/>
  <c r="M492" i="2"/>
  <c r="L492" i="2" s="1"/>
  <c r="M496" i="2"/>
  <c r="L496" i="2" s="1"/>
  <c r="M500" i="2"/>
  <c r="L500" i="2" s="1"/>
  <c r="M502" i="2"/>
  <c r="L502" i="2" s="1"/>
  <c r="M504" i="2"/>
  <c r="L504" i="2" s="1"/>
  <c r="M506" i="2"/>
  <c r="L506" i="2" s="1"/>
  <c r="M775" i="2"/>
  <c r="L775" i="2" s="1"/>
  <c r="M771" i="2"/>
  <c r="L771" i="2" s="1"/>
  <c r="M767" i="2"/>
  <c r="L767" i="2" s="1"/>
  <c r="M759" i="2"/>
  <c r="L759" i="2" s="1"/>
  <c r="M755" i="2"/>
  <c r="L755" i="2" s="1"/>
  <c r="M751" i="2"/>
  <c r="L751" i="2" s="1"/>
  <c r="M679" i="2"/>
  <c r="L679" i="2" s="1"/>
  <c r="M695" i="2"/>
  <c r="L695" i="2" s="1"/>
  <c r="M739" i="2"/>
  <c r="L739" i="2" s="1"/>
  <c r="M677" i="2"/>
  <c r="L677" i="2" s="1"/>
  <c r="M689" i="2"/>
  <c r="L689" i="2" s="1"/>
  <c r="M776" i="2"/>
  <c r="L776" i="2" s="1"/>
  <c r="M772" i="2"/>
  <c r="L772" i="2" s="1"/>
  <c r="M768" i="2"/>
  <c r="L768" i="2" s="1"/>
  <c r="M760" i="2"/>
  <c r="L760" i="2" s="1"/>
  <c r="M756" i="2"/>
  <c r="L756" i="2" s="1"/>
  <c r="M752" i="2"/>
  <c r="L752" i="2" s="1"/>
  <c r="M549" i="2"/>
  <c r="L549" i="2" s="1"/>
  <c r="M593" i="2"/>
  <c r="L593" i="2" s="1"/>
  <c r="M595" i="2"/>
  <c r="L595" i="2" s="1"/>
  <c r="M597" i="2"/>
  <c r="L597" i="2" s="1"/>
  <c r="M599" i="2"/>
  <c r="L599" i="2" s="1"/>
  <c r="M603" i="2"/>
  <c r="L603" i="2" s="1"/>
  <c r="M605" i="2"/>
  <c r="L605" i="2" s="1"/>
  <c r="M607" i="2"/>
  <c r="L607" i="2" s="1"/>
  <c r="M611" i="2"/>
  <c r="L611" i="2" s="1"/>
  <c r="M613" i="2"/>
  <c r="L613" i="2" s="1"/>
  <c r="M615" i="2"/>
  <c r="L615" i="2" s="1"/>
  <c r="M617" i="2"/>
  <c r="L617" i="2" s="1"/>
  <c r="M619" i="2"/>
  <c r="L619" i="2" s="1"/>
  <c r="M669" i="2"/>
  <c r="L669" i="2" s="1"/>
  <c r="M671" i="2"/>
  <c r="L671" i="2" s="1"/>
  <c r="M673" i="2"/>
  <c r="L673" i="2" s="1"/>
  <c r="M675" i="2"/>
  <c r="L675" i="2" s="1"/>
  <c r="M681" i="2"/>
  <c r="L681" i="2" s="1"/>
  <c r="M683" i="2"/>
  <c r="L683" i="2" s="1"/>
  <c r="M685" i="2"/>
  <c r="L685" i="2" s="1"/>
  <c r="M687" i="2"/>
  <c r="L687" i="2" s="1"/>
  <c r="M693" i="2"/>
  <c r="L693" i="2" s="1"/>
  <c r="M740" i="2"/>
  <c r="L740" i="2" s="1"/>
  <c r="M389" i="2"/>
  <c r="L389" i="2" s="1"/>
  <c r="M395" i="2"/>
  <c r="L395" i="2" s="1"/>
  <c r="M397" i="2"/>
  <c r="L397" i="2" s="1"/>
  <c r="M399" i="2"/>
  <c r="L399" i="2" s="1"/>
  <c r="M401" i="2"/>
  <c r="L401" i="2" s="1"/>
  <c r="M403" i="2"/>
  <c r="L403" i="2" s="1"/>
  <c r="M405" i="2"/>
  <c r="L405" i="2" s="1"/>
  <c r="M407" i="2"/>
  <c r="L407" i="2" s="1"/>
  <c r="M409" i="2"/>
  <c r="L409" i="2" s="1"/>
  <c r="M411" i="2"/>
  <c r="L411" i="2" s="1"/>
  <c r="M433" i="2"/>
  <c r="L433" i="2" s="1"/>
  <c r="M437" i="2"/>
  <c r="L437" i="2" s="1"/>
  <c r="M463" i="2"/>
  <c r="L463" i="2" s="1"/>
  <c r="M465" i="2"/>
  <c r="L465" i="2" s="1"/>
  <c r="M467" i="2"/>
  <c r="L467" i="2" s="1"/>
  <c r="M469" i="2"/>
  <c r="L469" i="2" s="1"/>
  <c r="M475" i="2"/>
  <c r="L475" i="2" s="1"/>
  <c r="M479" i="2"/>
  <c r="L479" i="2" s="1"/>
  <c r="M487" i="2"/>
  <c r="L487" i="2" s="1"/>
  <c r="M489" i="2"/>
  <c r="L489" i="2" s="1"/>
  <c r="M493" i="2"/>
  <c r="L493" i="2" s="1"/>
  <c r="M501" i="2"/>
  <c r="L501" i="2" s="1"/>
  <c r="M503" i="2"/>
  <c r="L503" i="2" s="1"/>
  <c r="M505" i="2"/>
  <c r="L505" i="2" s="1"/>
  <c r="M507" i="2"/>
  <c r="L507" i="2" s="1"/>
  <c r="M511" i="2"/>
  <c r="L511" i="2" s="1"/>
  <c r="M525" i="2"/>
  <c r="L525" i="2" s="1"/>
  <c r="M773" i="2"/>
  <c r="L773" i="2" s="1"/>
  <c r="M769" i="2"/>
  <c r="L769" i="2" s="1"/>
  <c r="M757" i="2"/>
  <c r="L757" i="2" s="1"/>
  <c r="M784" i="2"/>
  <c r="L784" i="2" s="1"/>
  <c r="M786" i="2"/>
  <c r="L786" i="2" s="1"/>
  <c r="M792" i="2"/>
  <c r="L792" i="2" s="1"/>
  <c r="M17" i="2"/>
  <c r="L17" i="2" s="1"/>
  <c r="M65" i="2"/>
  <c r="L65" i="2" s="1"/>
  <c r="M76" i="2"/>
  <c r="L76" i="2" s="1"/>
  <c r="M121" i="2"/>
  <c r="L121" i="2" s="1"/>
  <c r="M123" i="2"/>
  <c r="L123" i="2" s="1"/>
  <c r="M141" i="2"/>
  <c r="L141" i="2" s="1"/>
  <c r="M187" i="2"/>
  <c r="L187" i="2" s="1"/>
  <c r="M192" i="2"/>
  <c r="L192" i="2" s="1"/>
  <c r="M194" i="2"/>
  <c r="L194" i="2" s="1"/>
  <c r="M270" i="2"/>
  <c r="L270" i="2" s="1"/>
  <c r="M318" i="2"/>
  <c r="L318" i="2" s="1"/>
  <c r="M349" i="2"/>
  <c r="L349" i="2" s="1"/>
  <c r="M300" i="2"/>
  <c r="L300" i="2" s="1"/>
  <c r="M14" i="2"/>
  <c r="L14" i="2" s="1"/>
  <c r="M217" i="2"/>
  <c r="L217" i="2" s="1"/>
  <c r="M56" i="2"/>
  <c r="L56" i="2" s="1"/>
  <c r="M58" i="2"/>
  <c r="L58" i="2" s="1"/>
  <c r="M103" i="2"/>
  <c r="L103" i="2" s="1"/>
  <c r="M143" i="2"/>
  <c r="L143" i="2" s="1"/>
  <c r="M174" i="2"/>
  <c r="L174" i="2" s="1"/>
  <c r="M176" i="2"/>
  <c r="L176" i="2" s="1"/>
  <c r="M178" i="2"/>
  <c r="L178" i="2" s="1"/>
  <c r="M214" i="2"/>
  <c r="L214" i="2" s="1"/>
  <c r="M216" i="2"/>
  <c r="L216" i="2" s="1"/>
  <c r="M218" i="2"/>
  <c r="L218" i="2" s="1"/>
  <c r="M223" i="2"/>
  <c r="L223" i="2" s="1"/>
  <c r="M245" i="2"/>
  <c r="L245" i="2" s="1"/>
  <c r="M254" i="2"/>
  <c r="L254" i="2" s="1"/>
  <c r="M256" i="2"/>
  <c r="L256" i="2" s="1"/>
  <c r="M276" i="2"/>
  <c r="L276" i="2" s="1"/>
  <c r="M287" i="2"/>
  <c r="L287" i="2" s="1"/>
  <c r="M289" i="2"/>
  <c r="L289" i="2" s="1"/>
  <c r="M291" i="2"/>
  <c r="L291" i="2" s="1"/>
  <c r="M313" i="2"/>
  <c r="L313" i="2" s="1"/>
  <c r="M142" i="2"/>
  <c r="L142" i="2" s="1"/>
  <c r="M219" i="2"/>
  <c r="L219" i="2" s="1"/>
  <c r="M301" i="2"/>
  <c r="L301" i="2" s="1"/>
  <c r="M350" i="2"/>
  <c r="L350" i="2" s="1"/>
  <c r="M11" i="2"/>
  <c r="L11" i="2" s="1"/>
  <c r="M98" i="2"/>
  <c r="L98" i="2" s="1"/>
  <c r="M125" i="2"/>
  <c r="L125" i="2" s="1"/>
  <c r="M138" i="2"/>
  <c r="L138" i="2" s="1"/>
  <c r="M171" i="2"/>
  <c r="L171" i="2" s="1"/>
  <c r="M189" i="2"/>
  <c r="L189" i="2" s="1"/>
  <c r="M293" i="2"/>
  <c r="L293" i="2" s="1"/>
  <c r="M302" i="2"/>
  <c r="L302" i="2" s="1"/>
  <c r="M304" i="2"/>
  <c r="L304" i="2" s="1"/>
  <c r="M306" i="2"/>
  <c r="L306" i="2" s="1"/>
  <c r="M346" i="2"/>
  <c r="L346" i="2" s="1"/>
  <c r="M348" i="2"/>
  <c r="L348" i="2" s="1"/>
  <c r="M357" i="2"/>
  <c r="L357" i="2" s="1"/>
  <c r="M366" i="2"/>
  <c r="L366" i="2" s="1"/>
  <c r="M370" i="2"/>
  <c r="L370" i="2" s="1"/>
  <c r="M10" i="2"/>
  <c r="L10" i="2" s="1"/>
  <c r="M188" i="2"/>
  <c r="L188" i="2" s="1"/>
  <c r="M215" i="2"/>
  <c r="L215" i="2" s="1"/>
  <c r="M255" i="2"/>
  <c r="L255" i="2" s="1"/>
  <c r="M312" i="2"/>
  <c r="L312" i="2" s="1"/>
  <c r="M75" i="2"/>
  <c r="L75" i="2" s="1"/>
  <c r="M100" i="2"/>
  <c r="L100" i="2" s="1"/>
  <c r="M131" i="2"/>
  <c r="L131" i="2" s="1"/>
  <c r="M140" i="2"/>
  <c r="L140" i="2" s="1"/>
  <c r="M238" i="2"/>
  <c r="L238" i="2" s="1"/>
  <c r="M240" i="2"/>
  <c r="L240" i="2" s="1"/>
  <c r="M242" i="2"/>
  <c r="L242" i="2" s="1"/>
  <c r="M269" i="2"/>
  <c r="L269" i="2" s="1"/>
  <c r="M278" i="2"/>
  <c r="L278" i="2" s="1"/>
  <c r="M280" i="2"/>
  <c r="L280" i="2" s="1"/>
  <c r="M295" i="2"/>
  <c r="L295" i="2" s="1"/>
  <c r="M297" i="2"/>
  <c r="L297" i="2" s="1"/>
  <c r="M317" i="2"/>
  <c r="L317" i="2" s="1"/>
  <c r="M177" i="2"/>
  <c r="L177" i="2" s="1"/>
  <c r="M354" i="2"/>
  <c r="L354" i="2" s="1"/>
  <c r="M33" i="2"/>
  <c r="L33" i="2" s="1"/>
  <c r="M35" i="2"/>
  <c r="L35" i="2" s="1"/>
  <c r="M120" i="2"/>
  <c r="L120" i="2" s="1"/>
  <c r="M173" i="2"/>
  <c r="L173" i="2" s="1"/>
  <c r="M186" i="2"/>
  <c r="L186" i="2" s="1"/>
  <c r="M191" i="2"/>
  <c r="L191" i="2" s="1"/>
  <c r="M193" i="2"/>
  <c r="L193" i="2" s="1"/>
  <c r="M213" i="2"/>
  <c r="L213" i="2" s="1"/>
  <c r="M222" i="2"/>
  <c r="L222" i="2" s="1"/>
  <c r="M244" i="2"/>
  <c r="L244" i="2" s="1"/>
  <c r="M253" i="2"/>
  <c r="L253" i="2" s="1"/>
  <c r="M275" i="2"/>
  <c r="L275" i="2" s="1"/>
  <c r="M299" i="2"/>
  <c r="L299" i="2" s="1"/>
  <c r="M361" i="2"/>
  <c r="L361" i="2" s="1"/>
  <c r="M224" i="2"/>
  <c r="L224" i="2" s="1"/>
  <c r="M314" i="2"/>
  <c r="L314" i="2" s="1"/>
  <c r="M15" i="2"/>
  <c r="L15" i="2" s="1"/>
  <c r="M37" i="2"/>
  <c r="L37" i="2" s="1"/>
  <c r="M88" i="2"/>
  <c r="L88" i="2" s="1"/>
  <c r="M97" i="2"/>
  <c r="L97" i="2" s="1"/>
  <c r="M99" i="2"/>
  <c r="L99" i="2" s="1"/>
  <c r="M137" i="2"/>
  <c r="L137" i="2" s="1"/>
  <c r="M139" i="2"/>
  <c r="L139" i="2" s="1"/>
  <c r="M170" i="2"/>
  <c r="L170" i="2" s="1"/>
  <c r="M197" i="2"/>
  <c r="L197" i="2" s="1"/>
  <c r="M277" i="2"/>
  <c r="L277" i="2" s="1"/>
  <c r="M292" i="2"/>
  <c r="L292" i="2" s="1"/>
  <c r="M303" i="2"/>
  <c r="L303" i="2" s="1"/>
  <c r="M316" i="2"/>
  <c r="L316" i="2" s="1"/>
  <c r="M343" i="2"/>
  <c r="L343" i="2" s="1"/>
  <c r="M347" i="2"/>
  <c r="L347" i="2" s="1"/>
  <c r="M365" i="2"/>
  <c r="L365" i="2" s="1"/>
  <c r="M315" i="2"/>
  <c r="L315" i="2" s="1"/>
  <c r="M353" i="2"/>
  <c r="L353" i="2" s="1"/>
  <c r="M359" i="2"/>
  <c r="L359" i="2" s="1"/>
  <c r="M124" i="2"/>
  <c r="L124" i="2" s="1"/>
  <c r="M175" i="2"/>
  <c r="L175" i="2" s="1"/>
  <c r="M290" i="2"/>
  <c r="L290" i="2" s="1"/>
  <c r="M352" i="2"/>
  <c r="L352" i="2" s="1"/>
  <c r="M24" i="2"/>
  <c r="L24" i="2" s="1"/>
  <c r="M81" i="2"/>
  <c r="L81" i="2" s="1"/>
  <c r="M128" i="2"/>
  <c r="L128" i="2" s="1"/>
  <c r="M172" i="2"/>
  <c r="L172" i="2" s="1"/>
  <c r="M190" i="2"/>
  <c r="L190" i="2" s="1"/>
  <c r="M212" i="2"/>
  <c r="L212" i="2" s="1"/>
  <c r="M221" i="2"/>
  <c r="L221" i="2" s="1"/>
  <c r="M239" i="2"/>
  <c r="L239" i="2" s="1"/>
  <c r="M241" i="2"/>
  <c r="L241" i="2" s="1"/>
  <c r="M243" i="2"/>
  <c r="L243" i="2" s="1"/>
  <c r="M252" i="2"/>
  <c r="L252" i="2" s="1"/>
  <c r="M279" i="2"/>
  <c r="L279" i="2" s="1"/>
  <c r="M281" i="2"/>
  <c r="L281" i="2" s="1"/>
  <c r="M294" i="2"/>
  <c r="L294" i="2" s="1"/>
  <c r="M296" i="2"/>
  <c r="L296" i="2" s="1"/>
  <c r="M298" i="2"/>
  <c r="L298" i="2" s="1"/>
  <c r="M358" i="2"/>
  <c r="L358" i="2" s="1"/>
  <c r="M311" i="2"/>
  <c r="L311" i="2" s="1"/>
  <c r="M351" i="2"/>
  <c r="L351" i="2" s="1"/>
  <c r="M288" i="2"/>
  <c r="L288" i="2" s="1"/>
  <c r="E23" i="37"/>
  <c r="D19" i="37"/>
  <c r="B18" i="37"/>
  <c r="B19" i="37"/>
  <c r="B20" i="37"/>
  <c r="B21" i="37"/>
  <c r="B22" i="37"/>
  <c r="D22" i="37"/>
  <c r="D23" i="37"/>
  <c r="B23" i="37"/>
  <c r="D20" i="37"/>
  <c r="D18" i="37"/>
  <c r="D21" i="37"/>
  <c r="D15" i="37"/>
  <c r="D16" i="37"/>
  <c r="D17" i="37"/>
  <c r="F23" i="37" l="1"/>
  <c r="I30" i="38"/>
  <c r="I27" i="38"/>
  <c r="J27" i="38"/>
  <c r="K27" i="38"/>
  <c r="L27" i="38"/>
  <c r="M27" i="38"/>
  <c r="N27" i="38"/>
  <c r="I28" i="38"/>
  <c r="J28" i="38"/>
  <c r="K28" i="38"/>
  <c r="L28" i="38"/>
  <c r="M28" i="38"/>
  <c r="N28" i="38"/>
  <c r="I29" i="38"/>
  <c r="J29" i="38"/>
  <c r="K29" i="38"/>
  <c r="L29" i="38"/>
  <c r="M29" i="38"/>
  <c r="N29" i="38"/>
  <c r="C16" i="17" l="1"/>
  <c r="N30" i="38" l="1"/>
  <c r="M30" i="38"/>
  <c r="L30" i="38"/>
  <c r="K30" i="38"/>
  <c r="J30" i="38"/>
  <c r="J31" i="38" l="1"/>
  <c r="I31" i="38"/>
  <c r="M31" i="38"/>
  <c r="L31" i="38"/>
  <c r="I40" i="18"/>
  <c r="N40" i="18"/>
  <c r="M40" i="18"/>
  <c r="F12" i="28"/>
  <c r="F13" i="28"/>
  <c r="F14" i="28"/>
  <c r="F15" i="28"/>
  <c r="F16" i="28"/>
  <c r="F17" i="28"/>
  <c r="F19" i="28"/>
  <c r="F20" i="28"/>
  <c r="F21" i="28"/>
  <c r="F22" i="28"/>
  <c r="F25" i="28"/>
  <c r="F26" i="28"/>
  <c r="F27" i="28"/>
  <c r="F28" i="28"/>
  <c r="F29" i="28"/>
  <c r="F30" i="28"/>
  <c r="F31" i="28"/>
  <c r="F32" i="28"/>
  <c r="F33" i="28"/>
  <c r="F10" i="28"/>
  <c r="N23" i="38"/>
  <c r="M23" i="38"/>
  <c r="L23" i="38"/>
  <c r="K23" i="38"/>
  <c r="J23" i="38"/>
  <c r="I23" i="38"/>
  <c r="B4" i="38"/>
  <c r="B4" i="37"/>
  <c r="B4" i="5"/>
  <c r="B4" i="31"/>
  <c r="N29" i="18"/>
  <c r="M29" i="18"/>
  <c r="L29" i="18"/>
  <c r="K29" i="18"/>
  <c r="J29" i="18"/>
  <c r="I29" i="18"/>
  <c r="F19" i="31"/>
  <c r="H19" i="31" s="1"/>
  <c r="I22" i="37" s="1"/>
  <c r="I16" i="37"/>
  <c r="H12" i="31"/>
  <c r="I19" i="37" s="1"/>
  <c r="F18" i="31"/>
  <c r="H18" i="31" s="1"/>
  <c r="I21" i="37" s="1"/>
  <c r="B4" i="28"/>
  <c r="C4" i="2"/>
  <c r="B4" i="18"/>
  <c r="B4" i="17"/>
  <c r="B41" i="17"/>
  <c r="B47" i="17" s="1"/>
  <c r="B51" i="17" s="1"/>
  <c r="B52" i="17"/>
  <c r="M1102" i="2" l="1"/>
  <c r="L1102" i="2" s="1"/>
  <c r="M1230" i="2"/>
  <c r="L1230" i="2" s="1"/>
  <c r="M1087" i="2"/>
  <c r="L1087" i="2" s="1"/>
  <c r="M1053" i="2"/>
  <c r="L1053" i="2" s="1"/>
  <c r="M1179" i="2"/>
  <c r="L1179" i="2" s="1"/>
  <c r="M1004" i="2"/>
  <c r="L1004" i="2" s="1"/>
  <c r="M1088" i="2"/>
  <c r="L1088" i="2" s="1"/>
  <c r="M1101" i="2"/>
  <c r="L1101" i="2" s="1"/>
  <c r="M919" i="2"/>
  <c r="L919" i="2" s="1"/>
  <c r="M855" i="2"/>
  <c r="L855" i="2" s="1"/>
  <c r="M766" i="2"/>
  <c r="L766" i="2" s="1"/>
  <c r="M576" i="2"/>
  <c r="L576" i="2" s="1"/>
  <c r="M634" i="2"/>
  <c r="L634" i="2" s="1"/>
  <c r="M652" i="2"/>
  <c r="L652" i="2" s="1"/>
  <c r="M700" i="2"/>
  <c r="L700" i="2" s="1"/>
  <c r="M420" i="2"/>
  <c r="L420" i="2" s="1"/>
  <c r="M482" i="2"/>
  <c r="L482" i="2" s="1"/>
  <c r="M540" i="2"/>
  <c r="L540" i="2" s="1"/>
  <c r="M697" i="2"/>
  <c r="L697" i="2" s="1"/>
  <c r="M583" i="2"/>
  <c r="L583" i="2" s="1"/>
  <c r="M633" i="2"/>
  <c r="L633" i="2" s="1"/>
  <c r="M651" i="2"/>
  <c r="L651" i="2" s="1"/>
  <c r="M381" i="2"/>
  <c r="L381" i="2" s="1"/>
  <c r="M417" i="2"/>
  <c r="L417" i="2" s="1"/>
  <c r="M457" i="2"/>
  <c r="L457" i="2" s="1"/>
  <c r="M499" i="2"/>
  <c r="L499" i="2" s="1"/>
  <c r="M521" i="2"/>
  <c r="L521" i="2" s="1"/>
  <c r="M541" i="2"/>
  <c r="L541" i="2" s="1"/>
  <c r="M51" i="2"/>
  <c r="L51" i="2" s="1"/>
  <c r="M180" i="2"/>
  <c r="L180" i="2" s="1"/>
  <c r="M111" i="2"/>
  <c r="L111" i="2" s="1"/>
  <c r="M135" i="2"/>
  <c r="L135" i="2" s="1"/>
  <c r="M46" i="2"/>
  <c r="L46" i="2" s="1"/>
  <c r="M184" i="2"/>
  <c r="L184" i="2" s="1"/>
  <c r="M146" i="2"/>
  <c r="L146" i="2" s="1"/>
  <c r="M115" i="2"/>
  <c r="L115" i="2" s="1"/>
  <c r="M428" i="2"/>
  <c r="L428" i="2" s="1"/>
  <c r="M721" i="2"/>
  <c r="L721" i="2" s="1"/>
  <c r="M423" i="2"/>
  <c r="L423" i="2" s="1"/>
  <c r="M32" i="2"/>
  <c r="L32" i="2" s="1"/>
  <c r="M1203" i="2"/>
  <c r="L1203" i="2" s="1"/>
  <c r="M1136" i="2"/>
  <c r="L1136" i="2" s="1"/>
  <c r="M1001" i="2"/>
  <c r="L1001" i="2" s="1"/>
  <c r="M877" i="2"/>
  <c r="L877" i="2" s="1"/>
  <c r="M558" i="2"/>
  <c r="L558" i="2" s="1"/>
  <c r="M578" i="2"/>
  <c r="L578" i="2" s="1"/>
  <c r="M636" i="2"/>
  <c r="L636" i="2" s="1"/>
  <c r="M654" i="2"/>
  <c r="L654" i="2" s="1"/>
  <c r="M422" i="2"/>
  <c r="L422" i="2" s="1"/>
  <c r="M520" i="2"/>
  <c r="L520" i="2" s="1"/>
  <c r="M542" i="2"/>
  <c r="L542" i="2" s="1"/>
  <c r="M747" i="2"/>
  <c r="L747" i="2" s="1"/>
  <c r="M781" i="2"/>
  <c r="L781" i="2" s="1"/>
  <c r="M635" i="2"/>
  <c r="L635" i="2" s="1"/>
  <c r="M653" i="2"/>
  <c r="L653" i="2" s="1"/>
  <c r="M383" i="2"/>
  <c r="L383" i="2" s="1"/>
  <c r="M419" i="2"/>
  <c r="L419" i="2" s="1"/>
  <c r="M543" i="2"/>
  <c r="L543" i="2" s="1"/>
  <c r="M749" i="2"/>
  <c r="L749" i="2" s="1"/>
  <c r="M110" i="2"/>
  <c r="L110" i="2" s="1"/>
  <c r="M154" i="2"/>
  <c r="L154" i="2" s="1"/>
  <c r="M145" i="2"/>
  <c r="L145" i="2" s="1"/>
  <c r="M52" i="2"/>
  <c r="L52" i="2" s="1"/>
  <c r="M345" i="2"/>
  <c r="L345" i="2" s="1"/>
  <c r="M334" i="2"/>
  <c r="L334" i="2" s="1"/>
  <c r="M658" i="2"/>
  <c r="L658" i="2" s="1"/>
  <c r="M1181" i="2"/>
  <c r="L1181" i="2" s="1"/>
  <c r="M945" i="2"/>
  <c r="L945" i="2" s="1"/>
  <c r="M1170" i="2"/>
  <c r="L1170" i="2" s="1"/>
  <c r="M1033" i="2"/>
  <c r="L1033" i="2" s="1"/>
  <c r="M1175" i="2"/>
  <c r="L1175" i="2" s="1"/>
  <c r="M1054" i="2"/>
  <c r="L1054" i="2" s="1"/>
  <c r="M1180" i="2"/>
  <c r="L1180" i="2" s="1"/>
  <c r="M560" i="2"/>
  <c r="L560" i="2" s="1"/>
  <c r="M580" i="2"/>
  <c r="L580" i="2" s="1"/>
  <c r="M638" i="2"/>
  <c r="L638" i="2" s="1"/>
  <c r="M656" i="2"/>
  <c r="L656" i="2" s="1"/>
  <c r="M715" i="2"/>
  <c r="L715" i="2" s="1"/>
  <c r="M639" i="2"/>
  <c r="L639" i="2" s="1"/>
  <c r="M657" i="2"/>
  <c r="L657" i="2" s="1"/>
  <c r="M421" i="2"/>
  <c r="L421" i="2" s="1"/>
  <c r="M483" i="2"/>
  <c r="L483" i="2" s="1"/>
  <c r="M30" i="2"/>
  <c r="L30" i="2" s="1"/>
  <c r="M272" i="2"/>
  <c r="L272" i="2" s="1"/>
  <c r="M331" i="2"/>
  <c r="L331" i="2" s="1"/>
  <c r="M147" i="2"/>
  <c r="L147" i="2" s="1"/>
  <c r="M235" i="2"/>
  <c r="L235" i="2" s="1"/>
  <c r="M336" i="2"/>
  <c r="L336" i="2" s="1"/>
  <c r="M640" i="2"/>
  <c r="L640" i="2" s="1"/>
  <c r="M376" i="2"/>
  <c r="L376" i="2" s="1"/>
  <c r="M450" i="2"/>
  <c r="L450" i="2" s="1"/>
  <c r="M528" i="2"/>
  <c r="L528" i="2" s="1"/>
  <c r="M557" i="2"/>
  <c r="L557" i="2" s="1"/>
  <c r="M659" i="2"/>
  <c r="L659" i="2" s="1"/>
  <c r="M529" i="2"/>
  <c r="L529" i="2" s="1"/>
  <c r="M716" i="2"/>
  <c r="L716" i="2" s="1"/>
  <c r="M720" i="2"/>
  <c r="L720" i="2" s="1"/>
  <c r="M1189" i="2"/>
  <c r="L1189" i="2" s="1"/>
  <c r="M1232" i="2"/>
  <c r="L1232" i="2" s="1"/>
  <c r="M1186" i="2"/>
  <c r="L1186" i="2" s="1"/>
  <c r="M1176" i="2"/>
  <c r="L1176" i="2" s="1"/>
  <c r="M901" i="2"/>
  <c r="L901" i="2" s="1"/>
  <c r="M1194" i="2"/>
  <c r="L1194" i="2" s="1"/>
  <c r="M1182" i="2"/>
  <c r="L1182" i="2" s="1"/>
  <c r="M1177" i="2"/>
  <c r="L1177" i="2" s="1"/>
  <c r="M1221" i="2"/>
  <c r="L1221" i="2" s="1"/>
  <c r="M1076" i="2"/>
  <c r="L1076" i="2" s="1"/>
  <c r="M854" i="2"/>
  <c r="L854" i="2" s="1"/>
  <c r="M562" i="2"/>
  <c r="L562" i="2" s="1"/>
  <c r="M582" i="2"/>
  <c r="L582" i="2" s="1"/>
  <c r="M1077" i="2"/>
  <c r="L1077" i="2" s="1"/>
  <c r="M1187" i="2"/>
  <c r="L1187" i="2" s="1"/>
  <c r="M1190" i="2"/>
  <c r="L1190" i="2" s="1"/>
  <c r="M1185" i="2"/>
  <c r="L1185" i="2" s="1"/>
  <c r="M1231" i="2"/>
  <c r="L1231" i="2" s="1"/>
  <c r="M1032" i="2"/>
  <c r="L1032" i="2" s="1"/>
  <c r="M889" i="2"/>
  <c r="L889" i="2" s="1"/>
  <c r="M832" i="2"/>
  <c r="L832" i="2" s="1"/>
  <c r="M564" i="2"/>
  <c r="L564" i="2" s="1"/>
  <c r="M626" i="2"/>
  <c r="L626" i="2" s="1"/>
  <c r="M378" i="2"/>
  <c r="L378" i="2" s="1"/>
  <c r="M430" i="2"/>
  <c r="L430" i="2" s="1"/>
  <c r="M452" i="2"/>
  <c r="L452" i="2" s="1"/>
  <c r="M530" i="2"/>
  <c r="L530" i="2" s="1"/>
  <c r="M701" i="2"/>
  <c r="L701" i="2" s="1"/>
  <c r="M559" i="2"/>
  <c r="L559" i="2" s="1"/>
  <c r="M625" i="2"/>
  <c r="L625" i="2" s="1"/>
  <c r="M732" i="2"/>
  <c r="L732" i="2" s="1"/>
  <c r="M531" i="2"/>
  <c r="L531" i="2" s="1"/>
  <c r="M718" i="2"/>
  <c r="L718" i="2" s="1"/>
  <c r="M34" i="2"/>
  <c r="L34" i="2" s="1"/>
  <c r="M309" i="2"/>
  <c r="L309" i="2" s="1"/>
  <c r="M335" i="2"/>
  <c r="L335" i="2" s="1"/>
  <c r="M1153" i="2"/>
  <c r="L1153" i="2" s="1"/>
  <c r="M1204" i="2"/>
  <c r="L1204" i="2" s="1"/>
  <c r="M875" i="2"/>
  <c r="L875" i="2" s="1"/>
  <c r="M831" i="2"/>
  <c r="L831" i="2" s="1"/>
  <c r="M566" i="2"/>
  <c r="L566" i="2" s="1"/>
  <c r="M628" i="2"/>
  <c r="L628" i="2" s="1"/>
  <c r="M380" i="2"/>
  <c r="L380" i="2" s="1"/>
  <c r="M454" i="2"/>
  <c r="L454" i="2" s="1"/>
  <c r="M532" i="2"/>
  <c r="L532" i="2" s="1"/>
  <c r="M731" i="2"/>
  <c r="L731" i="2" s="1"/>
  <c r="M783" i="2"/>
  <c r="L783" i="2" s="1"/>
  <c r="M748" i="2"/>
  <c r="L748" i="2" s="1"/>
  <c r="M561" i="2"/>
  <c r="L561" i="2" s="1"/>
  <c r="M577" i="2"/>
  <c r="L577" i="2" s="1"/>
  <c r="M627" i="2"/>
  <c r="L627" i="2" s="1"/>
  <c r="M533" i="2"/>
  <c r="L533" i="2" s="1"/>
  <c r="M714" i="2"/>
  <c r="L714" i="2" s="1"/>
  <c r="M706" i="2"/>
  <c r="L706" i="2" s="1"/>
  <c r="M702" i="2"/>
  <c r="L702" i="2" s="1"/>
  <c r="M45" i="2"/>
  <c r="L45" i="2" s="1"/>
  <c r="M310" i="2"/>
  <c r="L310" i="2" s="1"/>
  <c r="M236" i="2"/>
  <c r="L236" i="2" s="1"/>
  <c r="M179" i="2"/>
  <c r="L179" i="2" s="1"/>
  <c r="M333" i="2"/>
  <c r="L333" i="2" s="1"/>
  <c r="M20" i="2"/>
  <c r="L20" i="2" s="1"/>
  <c r="M21" i="2"/>
  <c r="L21" i="2" s="1"/>
  <c r="M195" i="2"/>
  <c r="L195" i="2" s="1"/>
  <c r="M982" i="2"/>
  <c r="L982" i="2" s="1"/>
  <c r="M959" i="2"/>
  <c r="L959" i="2" s="1"/>
  <c r="M927" i="2"/>
  <c r="L927" i="2" s="1"/>
  <c r="M910" i="2"/>
  <c r="L910" i="2" s="1"/>
  <c r="M1140" i="2"/>
  <c r="L1140" i="2" s="1"/>
  <c r="M808" i="2"/>
  <c r="L808" i="2" s="1"/>
  <c r="M648" i="2"/>
  <c r="L648" i="2" s="1"/>
  <c r="M382" i="2"/>
  <c r="L382" i="2" s="1"/>
  <c r="M456" i="2"/>
  <c r="L456" i="2" s="1"/>
  <c r="M534" i="2"/>
  <c r="L534" i="2" s="1"/>
  <c r="M713" i="2"/>
  <c r="L713" i="2" s="1"/>
  <c r="M563" i="2"/>
  <c r="L563" i="2" s="1"/>
  <c r="M579" i="2"/>
  <c r="L579" i="2" s="1"/>
  <c r="M629" i="2"/>
  <c r="L629" i="2" s="1"/>
  <c r="M699" i="2"/>
  <c r="L699" i="2" s="1"/>
  <c r="M375" i="2"/>
  <c r="L375" i="2" s="1"/>
  <c r="M393" i="2"/>
  <c r="L393" i="2" s="1"/>
  <c r="M429" i="2"/>
  <c r="L429" i="2" s="1"/>
  <c r="M451" i="2"/>
  <c r="L451" i="2" s="1"/>
  <c r="M535" i="2"/>
  <c r="L535" i="2" s="1"/>
  <c r="M765" i="2"/>
  <c r="L765" i="2" s="1"/>
  <c r="M704" i="2"/>
  <c r="L704" i="2" s="1"/>
  <c r="M26" i="2"/>
  <c r="L26" i="2" s="1"/>
  <c r="M196" i="2"/>
  <c r="L196" i="2" s="1"/>
  <c r="M91" i="2"/>
  <c r="L91" i="2" s="1"/>
  <c r="M22" i="2"/>
  <c r="L22" i="2" s="1"/>
  <c r="M44" i="2"/>
  <c r="L44" i="2" s="1"/>
  <c r="M337" i="2"/>
  <c r="L337" i="2" s="1"/>
  <c r="M29" i="2"/>
  <c r="L29" i="2" s="1"/>
  <c r="M271" i="2"/>
  <c r="L271" i="2" s="1"/>
  <c r="M23" i="2"/>
  <c r="L23" i="2" s="1"/>
  <c r="M307" i="2"/>
  <c r="L307" i="2" s="1"/>
  <c r="M117" i="2"/>
  <c r="L117" i="2" s="1"/>
  <c r="M1160" i="2"/>
  <c r="L1160" i="2" s="1"/>
  <c r="M876" i="2"/>
  <c r="L876" i="2" s="1"/>
  <c r="M565" i="2"/>
  <c r="L565" i="2" s="1"/>
  <c r="M332" i="2"/>
  <c r="L332" i="2" s="1"/>
  <c r="M93" i="2"/>
  <c r="L93" i="2" s="1"/>
  <c r="M1137" i="2"/>
  <c r="L1137" i="2" s="1"/>
  <c r="M1086" i="2"/>
  <c r="L1086" i="2" s="1"/>
  <c r="M809" i="2"/>
  <c r="L809" i="2" s="1"/>
  <c r="M698" i="2"/>
  <c r="L698" i="2" s="1"/>
  <c r="M581" i="2"/>
  <c r="L581" i="2" s="1"/>
  <c r="M705" i="2"/>
  <c r="L705" i="2" s="1"/>
  <c r="M453" i="2"/>
  <c r="L453" i="2" s="1"/>
  <c r="M49" i="2"/>
  <c r="L49" i="2" s="1"/>
  <c r="M53" i="2"/>
  <c r="L53" i="2" s="1"/>
  <c r="M981" i="2"/>
  <c r="L981" i="2" s="1"/>
  <c r="M274" i="2"/>
  <c r="L274" i="2" s="1"/>
  <c r="M1159" i="2"/>
  <c r="L1159" i="2" s="1"/>
  <c r="M458" i="2"/>
  <c r="L458" i="2" s="1"/>
  <c r="M377" i="2"/>
  <c r="L377" i="2" s="1"/>
  <c r="M273" i="2"/>
  <c r="L273" i="2" s="1"/>
  <c r="M650" i="2"/>
  <c r="L650" i="2" s="1"/>
  <c r="M649" i="2"/>
  <c r="L649" i="2" s="1"/>
  <c r="M980" i="2"/>
  <c r="L980" i="2" s="1"/>
  <c r="M536" i="2"/>
  <c r="L536" i="2" s="1"/>
  <c r="M150" i="2"/>
  <c r="L150" i="2" s="1"/>
  <c r="M418" i="2"/>
  <c r="L418" i="2" s="1"/>
  <c r="M719" i="2"/>
  <c r="L719" i="2" s="1"/>
  <c r="M344" i="2"/>
  <c r="L344" i="2" s="1"/>
  <c r="M31" i="2"/>
  <c r="L31" i="2" s="1"/>
  <c r="M632" i="2"/>
  <c r="L632" i="2" s="1"/>
  <c r="M631" i="2"/>
  <c r="L631" i="2" s="1"/>
  <c r="M431" i="2"/>
  <c r="L431" i="2" s="1"/>
  <c r="M149" i="2"/>
  <c r="L149" i="2" s="1"/>
  <c r="M308" i="2"/>
  <c r="L308" i="2" s="1"/>
  <c r="M1195" i="2"/>
  <c r="L1195" i="2" s="1"/>
  <c r="M327" i="2"/>
  <c r="L327" i="2" s="1"/>
  <c r="M524" i="2"/>
  <c r="L524" i="2" s="1"/>
  <c r="M544" i="2"/>
  <c r="L544" i="2" s="1"/>
  <c r="M545" i="2"/>
  <c r="L545" i="2" s="1"/>
  <c r="M119" i="2"/>
  <c r="L119" i="2" s="1"/>
  <c r="M50" i="2"/>
  <c r="L50" i="2" s="1"/>
  <c r="M1197" i="2"/>
  <c r="L1197" i="2" s="1"/>
  <c r="M1196" i="2"/>
  <c r="L1196" i="2" s="1"/>
  <c r="M118" i="2"/>
  <c r="L118" i="2" s="1"/>
  <c r="M326" i="2"/>
  <c r="L326" i="2" s="1"/>
  <c r="M112" i="2"/>
  <c r="L112" i="2" s="1"/>
  <c r="M113" i="2"/>
  <c r="L113" i="2" s="1"/>
  <c r="M114" i="2"/>
  <c r="L114" i="2" s="1"/>
  <c r="M778" i="2"/>
  <c r="L778" i="2" s="1"/>
  <c r="M198" i="2"/>
  <c r="L198" i="2" s="1"/>
  <c r="M199" i="2"/>
  <c r="L199" i="2" s="1"/>
  <c r="M1041" i="2"/>
  <c r="L1041" i="2" s="1"/>
  <c r="M1172" i="2"/>
  <c r="L1172" i="2" s="1"/>
  <c r="M553" i="2"/>
  <c r="L553" i="2" s="1"/>
  <c r="M1034" i="2"/>
  <c r="L1034" i="2" s="1"/>
  <c r="M319" i="2"/>
  <c r="L319" i="2" s="1"/>
  <c r="M1017" i="2"/>
  <c r="L1017" i="2" s="1"/>
  <c r="M819" i="2"/>
  <c r="L819" i="2" s="1"/>
  <c r="M588" i="2"/>
  <c r="L588" i="2" s="1"/>
  <c r="M508" i="2"/>
  <c r="L508" i="2" s="1"/>
  <c r="M729" i="2"/>
  <c r="L729" i="2" s="1"/>
  <c r="M728" i="2"/>
  <c r="L728" i="2" s="1"/>
  <c r="M108" i="2"/>
  <c r="L108" i="2" s="1"/>
  <c r="M1201" i="2"/>
  <c r="L1201" i="2" s="1"/>
  <c r="M59" i="2"/>
  <c r="L59" i="2" s="1"/>
  <c r="M368" i="2"/>
  <c r="L368" i="2" s="1"/>
  <c r="M1093" i="2"/>
  <c r="L1093" i="2" s="1"/>
  <c r="M257" i="2"/>
  <c r="L257" i="2" s="1"/>
  <c r="M589" i="2"/>
  <c r="L589" i="2" s="1"/>
  <c r="M871" i="2"/>
  <c r="L871" i="2" s="1"/>
  <c r="M262" i="2"/>
  <c r="L262" i="2" s="1"/>
  <c r="M305" i="2"/>
  <c r="L305" i="2" s="1"/>
  <c r="M861" i="2"/>
  <c r="L861" i="2" s="1"/>
  <c r="M609" i="2"/>
  <c r="L609" i="2" s="1"/>
  <c r="M391" i="2"/>
  <c r="L391" i="2" s="1"/>
  <c r="M733" i="2"/>
  <c r="L733" i="2" s="1"/>
  <c r="M330" i="2"/>
  <c r="L330" i="2" s="1"/>
  <c r="M260" i="2"/>
  <c r="L260" i="2" s="1"/>
  <c r="M870" i="2"/>
  <c r="L870" i="2" s="1"/>
  <c r="M16" i="2"/>
  <c r="L16" i="2" s="1"/>
  <c r="M325" i="2"/>
  <c r="L325" i="2" s="1"/>
  <c r="M329" i="2"/>
  <c r="L329" i="2" s="1"/>
  <c r="M258" i="2"/>
  <c r="L258" i="2" s="1"/>
  <c r="M116" i="2"/>
  <c r="L116" i="2" s="1"/>
  <c r="M1183" i="2"/>
  <c r="L1183" i="2" s="1"/>
  <c r="M1178" i="2"/>
  <c r="L1178" i="2" s="1"/>
  <c r="M1174" i="2"/>
  <c r="L1174" i="2" s="1"/>
  <c r="M527" i="2"/>
  <c r="L527" i="2" s="1"/>
  <c r="M1188" i="2"/>
  <c r="L1188" i="2" s="1"/>
  <c r="M1184" i="2"/>
  <c r="L1184" i="2" s="1"/>
  <c r="M324" i="2"/>
  <c r="L324" i="2" s="1"/>
  <c r="M109" i="2"/>
  <c r="L109" i="2" s="1"/>
  <c r="M341" i="2"/>
  <c r="L341" i="2" s="1"/>
  <c r="M95" i="2"/>
  <c r="L95" i="2" s="1"/>
  <c r="M1193" i="2"/>
  <c r="L1193" i="2" s="1"/>
  <c r="M220" i="2"/>
  <c r="L220" i="2" s="1"/>
  <c r="M328" i="2"/>
  <c r="L328" i="2" s="1"/>
  <c r="M342" i="2"/>
  <c r="L342" i="2" s="1"/>
  <c r="M323" i="2"/>
  <c r="L323" i="2" s="1"/>
  <c r="M539" i="2"/>
  <c r="L539" i="2" s="1"/>
  <c r="M322" i="2"/>
  <c r="L322" i="2" s="1"/>
  <c r="M94" i="2"/>
  <c r="L94" i="2" s="1"/>
  <c r="M90" i="2"/>
  <c r="L90" i="2" s="1"/>
  <c r="M790" i="2"/>
  <c r="L790" i="2" s="1"/>
  <c r="M261" i="2"/>
  <c r="L261" i="2" s="1"/>
  <c r="M60" i="2"/>
  <c r="L60" i="2" s="1"/>
  <c r="M367" i="2"/>
  <c r="L367" i="2" s="1"/>
  <c r="M509" i="2"/>
  <c r="L509" i="2" s="1"/>
  <c r="M843" i="2"/>
  <c r="L843" i="2" s="1"/>
  <c r="M386" i="2"/>
  <c r="L386" i="2" s="1"/>
  <c r="M460" i="2"/>
  <c r="L460" i="2" s="1"/>
  <c r="M250" i="2"/>
  <c r="L250" i="2" s="1"/>
  <c r="M573" i="2"/>
  <c r="L573" i="2" s="1"/>
  <c r="M777" i="2"/>
  <c r="L777" i="2" s="1"/>
  <c r="M712" i="2"/>
  <c r="L712" i="2" s="1"/>
  <c r="M820" i="2"/>
  <c r="L820" i="2" s="1"/>
  <c r="M762" i="2"/>
  <c r="L762" i="2" s="1"/>
  <c r="M723" i="2"/>
  <c r="L723" i="2" s="1"/>
  <c r="M736" i="2"/>
  <c r="L736" i="2" s="1"/>
  <c r="M893" i="2"/>
  <c r="L893" i="2" s="1"/>
  <c r="M1100" i="2"/>
  <c r="L1100" i="2" s="1"/>
  <c r="M798" i="2"/>
  <c r="L798" i="2" s="1"/>
  <c r="M622" i="2"/>
  <c r="L622" i="2" s="1"/>
  <c r="M372" i="2"/>
  <c r="L372" i="2" s="1"/>
  <c r="M426" i="2"/>
  <c r="L426" i="2" s="1"/>
  <c r="M555" i="2"/>
  <c r="L555" i="2" s="1"/>
  <c r="M571" i="2"/>
  <c r="L571" i="2" s="1"/>
  <c r="M587" i="2"/>
  <c r="L587" i="2" s="1"/>
  <c r="M724" i="2"/>
  <c r="L724" i="2" s="1"/>
  <c r="M708" i="2"/>
  <c r="L708" i="2" s="1"/>
  <c r="M1124" i="2"/>
  <c r="L1124" i="2" s="1"/>
  <c r="M1045" i="2"/>
  <c r="L1045" i="2" s="1"/>
  <c r="M867" i="2"/>
  <c r="L867" i="2" s="1"/>
  <c r="M1121" i="2"/>
  <c r="L1121" i="2" s="1"/>
  <c r="M1064" i="2"/>
  <c r="L1064" i="2" s="1"/>
  <c r="M907" i="2"/>
  <c r="L907" i="2" s="1"/>
  <c r="M814" i="2"/>
  <c r="L814" i="2" s="1"/>
  <c r="M642" i="2"/>
  <c r="L642" i="2" s="1"/>
  <c r="M735" i="2"/>
  <c r="L735" i="2" s="1"/>
  <c r="M727" i="2"/>
  <c r="L727" i="2" s="1"/>
  <c r="M661" i="2"/>
  <c r="L661" i="2" s="1"/>
  <c r="M445" i="2"/>
  <c r="L445" i="2" s="1"/>
  <c r="M283" i="2"/>
  <c r="L283" i="2" s="1"/>
  <c r="M547" i="2"/>
  <c r="L547" i="2" s="1"/>
  <c r="M905" i="2"/>
  <c r="L905" i="2" s="1"/>
  <c r="M412" i="2"/>
  <c r="L412" i="2" s="1"/>
  <c r="M132" i="2"/>
  <c r="L132" i="2" s="1"/>
  <c r="M963" i="2"/>
  <c r="L963" i="2" s="1"/>
  <c r="M1066" i="2"/>
  <c r="L1066" i="2" s="1"/>
  <c r="M1020" i="2"/>
  <c r="L1020" i="2" s="1"/>
  <c r="M1083" i="2"/>
  <c r="L1083" i="2" s="1"/>
  <c r="M835" i="2"/>
  <c r="L835" i="2" s="1"/>
  <c r="M630" i="2"/>
  <c r="L630" i="2" s="1"/>
  <c r="M744" i="2"/>
  <c r="L744" i="2" s="1"/>
  <c r="M647" i="2"/>
  <c r="L647" i="2" s="1"/>
  <c r="M151" i="2"/>
  <c r="L151" i="2" s="1"/>
  <c r="M338" i="2"/>
  <c r="L338" i="2" s="1"/>
  <c r="M153" i="2"/>
  <c r="L153" i="2" s="1"/>
  <c r="M134" i="2"/>
  <c r="L134" i="2" s="1"/>
  <c r="M1171" i="2"/>
  <c r="L1171" i="2" s="1"/>
  <c r="M1028" i="2"/>
  <c r="L1028" i="2" s="1"/>
  <c r="M761" i="2"/>
  <c r="L761" i="2" s="1"/>
  <c r="M441" i="2"/>
  <c r="L441" i="2" s="1"/>
  <c r="M620" i="2"/>
  <c r="L620" i="2" s="1"/>
  <c r="M73" i="2"/>
  <c r="L73" i="2" s="1"/>
  <c r="M72" i="2"/>
  <c r="L72" i="2" s="1"/>
  <c r="M229" i="2"/>
  <c r="L229" i="2" s="1"/>
  <c r="M800" i="2"/>
  <c r="L800" i="2" s="1"/>
  <c r="M267" i="2"/>
  <c r="L267" i="2" s="1"/>
  <c r="M136" i="2"/>
  <c r="L136" i="2" s="1"/>
  <c r="M1122" i="2"/>
  <c r="L1122" i="2" s="1"/>
  <c r="M1046" i="2"/>
  <c r="L1046" i="2" s="1"/>
  <c r="M803" i="2"/>
  <c r="L803" i="2" s="1"/>
  <c r="M200" i="2"/>
  <c r="L200" i="2" s="1"/>
  <c r="M27" i="2"/>
  <c r="L27" i="2" s="1"/>
  <c r="M373" i="2"/>
  <c r="L373" i="2" s="1"/>
  <c r="M570" i="2"/>
  <c r="L570" i="2" s="1"/>
  <c r="M321" i="2"/>
  <c r="L321" i="2" s="1"/>
  <c r="M988" i="2"/>
  <c r="L988" i="2" s="1"/>
  <c r="M518" i="2"/>
  <c r="L518" i="2" s="1"/>
  <c r="M234" i="2"/>
  <c r="L234" i="2" s="1"/>
  <c r="M231" i="2"/>
  <c r="L231" i="2" s="1"/>
  <c r="M233" i="2"/>
  <c r="L233" i="2" s="1"/>
  <c r="M811" i="2"/>
  <c r="L811" i="2" s="1"/>
  <c r="M406" i="2"/>
  <c r="L406" i="2" s="1"/>
  <c r="M439" i="2"/>
  <c r="L439" i="2" s="1"/>
  <c r="M468" i="2"/>
  <c r="L468" i="2" s="1"/>
  <c r="M591" i="2"/>
  <c r="L591" i="2" s="1"/>
  <c r="M266" i="2"/>
  <c r="L266" i="2" s="1"/>
  <c r="M227" i="2"/>
  <c r="L227" i="2" s="1"/>
  <c r="M264" i="2"/>
  <c r="L264" i="2" s="1"/>
  <c r="M837" i="2"/>
  <c r="L837" i="2" s="1"/>
  <c r="M470" i="2"/>
  <c r="L470" i="2" s="1"/>
  <c r="M512" i="2"/>
  <c r="L512" i="2" s="1"/>
  <c r="M355" i="2"/>
  <c r="L355" i="2" s="1"/>
  <c r="M592" i="2"/>
  <c r="L592" i="2" s="1"/>
  <c r="M434" i="2"/>
  <c r="L434" i="2" s="1"/>
  <c r="M514" i="2"/>
  <c r="L514" i="2" s="1"/>
  <c r="M230" i="2"/>
  <c r="L230" i="2" s="1"/>
  <c r="M363" i="2"/>
  <c r="L363" i="2" s="1"/>
  <c r="M232" i="2"/>
  <c r="L232" i="2" s="1"/>
  <c r="M225" i="2"/>
  <c r="L225" i="2" s="1"/>
  <c r="M519" i="2"/>
  <c r="L519" i="2" s="1"/>
  <c r="M226" i="2"/>
  <c r="L226" i="2" s="1"/>
  <c r="M516" i="2"/>
  <c r="L516" i="2" s="1"/>
  <c r="M265" i="2"/>
  <c r="L265" i="2" s="1"/>
  <c r="M228" i="2"/>
  <c r="L228" i="2" s="1"/>
  <c r="M1234" i="2"/>
  <c r="L1234" i="2" s="1"/>
  <c r="M1133" i="2"/>
  <c r="L1133" i="2" s="1"/>
  <c r="M999" i="2"/>
  <c r="L999" i="2" s="1"/>
  <c r="M1229" i="2"/>
  <c r="L1229" i="2" s="1"/>
  <c r="M1069" i="2"/>
  <c r="L1069" i="2" s="1"/>
  <c r="M1090" i="2"/>
  <c r="L1090" i="2" s="1"/>
  <c r="M1019" i="2"/>
  <c r="L1019" i="2" s="1"/>
  <c r="M957" i="2"/>
  <c r="L957" i="2" s="1"/>
  <c r="M1233" i="2"/>
  <c r="L1233" i="2" s="1"/>
  <c r="M797" i="2"/>
  <c r="L797" i="2" s="1"/>
  <c r="M813" i="2"/>
  <c r="L813" i="2" s="1"/>
  <c r="M795" i="2"/>
  <c r="L795" i="2" s="1"/>
  <c r="M556" i="2"/>
  <c r="L556" i="2" s="1"/>
  <c r="M725" i="2"/>
  <c r="L725" i="2" s="1"/>
  <c r="M551" i="2"/>
  <c r="L551" i="2" s="1"/>
  <c r="M567" i="2"/>
  <c r="L567" i="2" s="1"/>
  <c r="M711" i="2"/>
  <c r="L711" i="2" s="1"/>
  <c r="M477" i="2"/>
  <c r="L477" i="2" s="1"/>
  <c r="M152" i="2"/>
  <c r="L152" i="2" s="1"/>
  <c r="M71" i="2"/>
  <c r="L71" i="2" s="1"/>
  <c r="M43" i="2"/>
  <c r="L43" i="2" s="1"/>
  <c r="M641" i="2"/>
  <c r="L641" i="2" s="1"/>
  <c r="M1173" i="2"/>
  <c r="L1173" i="2" s="1"/>
  <c r="M1248" i="2"/>
  <c r="L1248" i="2" s="1"/>
  <c r="M1237" i="2"/>
  <c r="L1237" i="2" s="1"/>
  <c r="M904" i="2"/>
  <c r="L904" i="2" s="1"/>
  <c r="M1089" i="2"/>
  <c r="L1089" i="2" s="1"/>
  <c r="M1120" i="2"/>
  <c r="L1120" i="2" s="1"/>
  <c r="M834" i="2"/>
  <c r="L834" i="2" s="1"/>
  <c r="M878" i="2"/>
  <c r="L878" i="2" s="1"/>
  <c r="M802" i="2"/>
  <c r="L802" i="2" s="1"/>
  <c r="M794" i="2"/>
  <c r="L794" i="2" s="1"/>
  <c r="M388" i="2"/>
  <c r="L388" i="2" s="1"/>
  <c r="M709" i="2"/>
  <c r="L709" i="2" s="1"/>
  <c r="M764" i="2"/>
  <c r="L764" i="2" s="1"/>
  <c r="M569" i="2"/>
  <c r="L569" i="2" s="1"/>
  <c r="M585" i="2"/>
  <c r="L585" i="2" s="1"/>
  <c r="M601" i="2"/>
  <c r="L601" i="2" s="1"/>
  <c r="M459" i="2"/>
  <c r="L459" i="2" s="1"/>
  <c r="M780" i="2"/>
  <c r="L780" i="2" s="1"/>
  <c r="M25" i="2"/>
  <c r="L25" i="2" s="1"/>
  <c r="M106" i="2"/>
  <c r="L106" i="2" s="1"/>
  <c r="M268" i="2"/>
  <c r="L268" i="2" s="1"/>
  <c r="M70" i="2"/>
  <c r="L70" i="2" s="1"/>
  <c r="M1055" i="2"/>
  <c r="L1055" i="2" s="1"/>
  <c r="M1244" i="2"/>
  <c r="L1244" i="2" s="1"/>
  <c r="M1105" i="2"/>
  <c r="L1105" i="2" s="1"/>
  <c r="M1157" i="2"/>
  <c r="L1157" i="2" s="1"/>
  <c r="M891" i="2"/>
  <c r="L891" i="2" s="1"/>
  <c r="M1169" i="2"/>
  <c r="L1169" i="2" s="1"/>
  <c r="M944" i="2"/>
  <c r="L944" i="2" s="1"/>
  <c r="M1027" i="2"/>
  <c r="L1027" i="2" s="1"/>
  <c r="M842" i="2"/>
  <c r="L842" i="2" s="1"/>
  <c r="M743" i="2"/>
  <c r="L743" i="2" s="1"/>
  <c r="M385" i="2"/>
  <c r="L385" i="2" s="1"/>
  <c r="M461" i="2"/>
  <c r="L461" i="2" s="1"/>
  <c r="M737" i="2"/>
  <c r="L737" i="2" s="1"/>
  <c r="M185" i="2"/>
  <c r="L185" i="2" s="1"/>
  <c r="M133" i="2"/>
  <c r="L133" i="2" s="1"/>
  <c r="M263" i="2"/>
  <c r="L263" i="2" s="1"/>
  <c r="M207" i="2"/>
  <c r="L207" i="2" s="1"/>
  <c r="M66" i="2"/>
  <c r="L66" i="2" s="1"/>
  <c r="M392" i="2"/>
  <c r="L392" i="2" s="1"/>
  <c r="M623" i="2"/>
  <c r="L623" i="2" s="1"/>
  <c r="M387" i="2"/>
  <c r="L387" i="2" s="1"/>
  <c r="M1063" i="2"/>
  <c r="L1063" i="2" s="1"/>
  <c r="M1126" i="2"/>
  <c r="L1126" i="2" s="1"/>
  <c r="M1044" i="2"/>
  <c r="L1044" i="2" s="1"/>
  <c r="M952" i="2"/>
  <c r="L952" i="2" s="1"/>
  <c r="M810" i="2"/>
  <c r="L810" i="2" s="1"/>
  <c r="M823" i="2"/>
  <c r="L823" i="2" s="1"/>
  <c r="M624" i="2"/>
  <c r="L624" i="2" s="1"/>
  <c r="M966" i="2"/>
  <c r="L966" i="2" s="1"/>
  <c r="M962" i="2"/>
  <c r="L962" i="2" s="1"/>
  <c r="M968" i="2"/>
  <c r="L968" i="2" s="1"/>
  <c r="M909" i="2"/>
  <c r="L909" i="2" s="1"/>
  <c r="M1145" i="2"/>
  <c r="L1145" i="2" s="1"/>
  <c r="M937" i="2"/>
  <c r="L937" i="2" s="1"/>
  <c r="M983" i="2"/>
  <c r="L983" i="2" s="1"/>
  <c r="M1114" i="2"/>
  <c r="L1114" i="2" s="1"/>
  <c r="M833" i="2"/>
  <c r="L833" i="2" s="1"/>
  <c r="M746" i="2"/>
  <c r="L746" i="2" s="1"/>
  <c r="M660" i="2"/>
  <c r="L660" i="2" s="1"/>
  <c r="M676" i="2"/>
  <c r="L676" i="2" s="1"/>
  <c r="M575" i="2"/>
  <c r="L575" i="2" s="1"/>
  <c r="M643" i="2"/>
  <c r="L643" i="2" s="1"/>
  <c r="M425" i="2"/>
  <c r="L425" i="2" s="1"/>
  <c r="M726" i="2"/>
  <c r="L726" i="2" s="1"/>
  <c r="M211" i="2"/>
  <c r="L211" i="2" s="1"/>
  <c r="M12" i="2"/>
  <c r="L12" i="2" s="1"/>
  <c r="M208" i="2"/>
  <c r="L208" i="2" s="1"/>
  <c r="M371" i="2"/>
  <c r="L371" i="2" s="1"/>
  <c r="M1022" i="2"/>
  <c r="L1022" i="2" s="1"/>
  <c r="M1224" i="2"/>
  <c r="L1224" i="2" s="1"/>
  <c r="M1139" i="2"/>
  <c r="L1139" i="2" s="1"/>
  <c r="M906" i="2"/>
  <c r="L906" i="2" s="1"/>
  <c r="M1082" i="2"/>
  <c r="L1082" i="2" s="1"/>
  <c r="M995" i="2"/>
  <c r="L995" i="2" s="1"/>
  <c r="M1043" i="2"/>
  <c r="L1043" i="2" s="1"/>
  <c r="M892" i="2"/>
  <c r="L892" i="2" s="1"/>
  <c r="M804" i="2"/>
  <c r="L804" i="2" s="1"/>
  <c r="M822" i="2"/>
  <c r="L822" i="2" s="1"/>
  <c r="M801" i="2"/>
  <c r="L801" i="2" s="1"/>
  <c r="M862" i="2"/>
  <c r="L862" i="2" s="1"/>
  <c r="M818" i="2"/>
  <c r="L818" i="2" s="1"/>
  <c r="M548" i="2"/>
  <c r="L548" i="2" s="1"/>
  <c r="M646" i="2"/>
  <c r="L646" i="2" s="1"/>
  <c r="M494" i="2"/>
  <c r="L494" i="2" s="1"/>
  <c r="M707" i="2"/>
  <c r="L707" i="2" s="1"/>
  <c r="M645" i="2"/>
  <c r="L645" i="2" s="1"/>
  <c r="M427" i="2"/>
  <c r="L427" i="2" s="1"/>
  <c r="M447" i="2"/>
  <c r="L447" i="2" s="1"/>
  <c r="M107" i="2"/>
  <c r="L107" i="2" s="1"/>
  <c r="M69" i="2"/>
  <c r="L69" i="2" s="1"/>
  <c r="M92" i="2"/>
  <c r="L92" i="2" s="1"/>
  <c r="M914" i="2"/>
  <c r="L914" i="2" s="1"/>
  <c r="M1006" i="2"/>
  <c r="L1006" i="2" s="1"/>
  <c r="M1163" i="2"/>
  <c r="L1163" i="2" s="1"/>
  <c r="M1065" i="2"/>
  <c r="L1065" i="2" s="1"/>
  <c r="M866" i="2"/>
  <c r="L866" i="2" s="1"/>
  <c r="M847" i="2"/>
  <c r="L847" i="2" s="1"/>
  <c r="M879" i="2"/>
  <c r="L879" i="2" s="1"/>
  <c r="M868" i="2"/>
  <c r="L868" i="2" s="1"/>
  <c r="M550" i="2"/>
  <c r="L550" i="2" s="1"/>
  <c r="M414" i="2"/>
  <c r="L414" i="2" s="1"/>
  <c r="M495" i="2"/>
  <c r="L495" i="2" s="1"/>
  <c r="M320" i="2"/>
  <c r="L320" i="2" s="1"/>
  <c r="M169" i="2"/>
  <c r="L169" i="2" s="1"/>
  <c r="M251" i="2"/>
  <c r="L251" i="2" s="1"/>
  <c r="M210" i="2"/>
  <c r="L210" i="2" s="1"/>
  <c r="M96" i="2"/>
  <c r="L96" i="2" s="1"/>
  <c r="M68" i="2"/>
  <c r="L68" i="2" s="1"/>
  <c r="M74" i="2"/>
  <c r="L74" i="2" s="1"/>
  <c r="M339" i="2"/>
  <c r="L339" i="2" s="1"/>
  <c r="M824" i="2"/>
  <c r="L824" i="2" s="1"/>
  <c r="M552" i="2"/>
  <c r="L552" i="2" s="1"/>
  <c r="M40" i="2"/>
  <c r="L40" i="2" s="1"/>
  <c r="M1075" i="2"/>
  <c r="L1075" i="2" s="1"/>
  <c r="M574" i="2"/>
  <c r="L574" i="2" s="1"/>
  <c r="M926" i="2"/>
  <c r="L926" i="2" s="1"/>
  <c r="M384" i="2"/>
  <c r="L384" i="2" s="1"/>
  <c r="M497" i="2"/>
  <c r="L497" i="2" s="1"/>
  <c r="M710" i="2"/>
  <c r="L710" i="2" s="1"/>
  <c r="M286" i="2"/>
  <c r="L286" i="2" s="1"/>
  <c r="M209" i="2"/>
  <c r="L209" i="2" s="1"/>
  <c r="M722" i="2"/>
  <c r="L722" i="2" s="1"/>
  <c r="M1099" i="2"/>
  <c r="L1099" i="2" s="1"/>
  <c r="M1007" i="2"/>
  <c r="L1007" i="2" s="1"/>
  <c r="M1223" i="2"/>
  <c r="L1223" i="2" s="1"/>
  <c r="M498" i="2"/>
  <c r="L498" i="2" s="1"/>
  <c r="M67" i="2"/>
  <c r="L67" i="2" s="1"/>
  <c r="B16" i="37"/>
  <c r="B15" i="37"/>
  <c r="B17" i="37"/>
  <c r="O29" i="18"/>
  <c r="B49" i="17"/>
  <c r="B50" i="17"/>
  <c r="F35" i="28"/>
  <c r="O23" i="38"/>
  <c r="K31" i="38"/>
  <c r="J40" i="18"/>
  <c r="N31" i="38"/>
  <c r="L40" i="18"/>
  <c r="K40" i="18"/>
  <c r="E21" i="37" l="1"/>
  <c r="F21" i="37" s="1"/>
  <c r="E15" i="37"/>
  <c r="E18" i="37"/>
  <c r="F18" i="37" s="1"/>
  <c r="E16" i="37"/>
  <c r="E22" i="37"/>
  <c r="F22" i="37" s="1"/>
  <c r="E19" i="37"/>
  <c r="F19" i="37" s="1"/>
  <c r="E20" i="37"/>
  <c r="F20" i="37" s="1"/>
  <c r="E17" i="37"/>
  <c r="B24" i="37"/>
  <c r="E12" i="18"/>
  <c r="E14" i="18" s="1"/>
  <c r="B53" i="17"/>
  <c r="E12" i="38"/>
  <c r="E14" i="38" s="1"/>
  <c r="E16" i="38" l="1"/>
  <c r="K46" i="38" s="1"/>
  <c r="K45" i="38"/>
  <c r="F15" i="37"/>
  <c r="F16" i="37"/>
  <c r="E17" i="18"/>
  <c r="K47" i="18" s="1"/>
  <c r="K45" i="18"/>
  <c r="E24" i="37"/>
  <c r="F17" i="37"/>
  <c r="E17" i="38"/>
  <c r="E16" i="18"/>
  <c r="J6" i="28" l="1"/>
  <c r="K52" i="18"/>
  <c r="F24" i="37"/>
  <c r="E18" i="38"/>
  <c r="E20" i="38" s="1"/>
  <c r="K47" i="38"/>
  <c r="E18" i="18"/>
  <c r="E20" i="18" s="1"/>
  <c r="C29" i="17" s="1"/>
  <c r="C31" i="17" s="1"/>
  <c r="C34" i="17" s="1"/>
  <c r="C21" i="17" s="1"/>
  <c r="C24" i="17" s="1"/>
  <c r="K46" i="18"/>
  <c r="E21" i="38" l="1"/>
  <c r="E22" i="38" s="1"/>
  <c r="E24" i="38" s="1"/>
  <c r="E21" i="18"/>
  <c r="K48" i="38" l="1"/>
  <c r="E25" i="38"/>
  <c r="E31" i="38" s="1"/>
  <c r="E42" i="38" s="1"/>
  <c r="K61" i="38" s="1"/>
  <c r="K49" i="38"/>
  <c r="E22" i="18"/>
  <c r="E24" i="18" s="1"/>
  <c r="K48" i="18"/>
  <c r="K63" i="38" l="1"/>
  <c r="E25" i="18"/>
  <c r="E31" i="18" s="1"/>
  <c r="K49" i="18"/>
  <c r="E46" i="38"/>
  <c r="H20" i="37" l="1"/>
  <c r="H18" i="37"/>
  <c r="H19" i="37"/>
  <c r="H23" i="37"/>
  <c r="H21" i="37"/>
  <c r="H22" i="37"/>
  <c r="H17" i="37"/>
  <c r="H16" i="37"/>
  <c r="H15" i="37"/>
  <c r="F34" i="38"/>
  <c r="F35" i="38"/>
  <c r="F36" i="38"/>
  <c r="F37" i="38"/>
  <c r="F38" i="38"/>
  <c r="F39" i="38"/>
  <c r="F40" i="38"/>
  <c r="E48" i="38"/>
  <c r="K65" i="38" s="1"/>
  <c r="F33" i="38"/>
  <c r="E52" i="38"/>
  <c r="F18" i="38"/>
  <c r="F44" i="38"/>
  <c r="F25" i="38"/>
  <c r="E50" i="38"/>
  <c r="F22" i="38"/>
  <c r="F31" i="38"/>
  <c r="F42" i="38"/>
  <c r="E42" i="18"/>
  <c r="K61" i="18" s="1"/>
  <c r="K63" i="18" s="1"/>
  <c r="K69" i="38" l="1"/>
  <c r="K67" i="38"/>
  <c r="H24" i="37"/>
  <c r="F46" i="38"/>
  <c r="E46" i="18"/>
  <c r="G23" i="37" l="1"/>
  <c r="J23" i="37" s="1"/>
  <c r="G21" i="37"/>
  <c r="J21" i="37" s="1"/>
  <c r="G15" i="37"/>
  <c r="G19" i="37"/>
  <c r="J19" i="37" s="1"/>
  <c r="G18" i="37"/>
  <c r="G22" i="37"/>
  <c r="J22" i="37" s="1"/>
  <c r="G20" i="37"/>
  <c r="J20" i="37" s="1"/>
  <c r="G16" i="37"/>
  <c r="J16" i="37" s="1"/>
  <c r="G17" i="37"/>
  <c r="J17" i="37" s="1"/>
  <c r="E48" i="18"/>
  <c r="F34" i="18"/>
  <c r="F35" i="18"/>
  <c r="F36" i="18"/>
  <c r="F37" i="18"/>
  <c r="F38" i="18"/>
  <c r="F39" i="18"/>
  <c r="F40" i="18"/>
  <c r="F33" i="18"/>
  <c r="F41" i="18"/>
  <c r="E50" i="18"/>
  <c r="F44" i="18"/>
  <c r="F18" i="18"/>
  <c r="F22" i="18"/>
  <c r="F25" i="18"/>
  <c r="E52" i="18"/>
  <c r="F31" i="18"/>
  <c r="F42" i="18"/>
  <c r="K69" i="18" l="1"/>
  <c r="K67" i="18"/>
  <c r="K65" i="18"/>
  <c r="G24" i="37"/>
  <c r="F46" i="18"/>
  <c r="K22" i="37" l="1"/>
  <c r="K21" i="37"/>
  <c r="K19" i="37"/>
  <c r="K17" i="37"/>
  <c r="K20" i="37"/>
  <c r="K16" i="37"/>
  <c r="K23" i="37" l="1"/>
  <c r="I18" i="37" l="1"/>
  <c r="J18" i="37" s="1"/>
  <c r="H11" i="31"/>
  <c r="K18" i="37" l="1"/>
  <c r="F26" i="31"/>
  <c r="I15" i="37" l="1"/>
  <c r="J15" i="37" s="1"/>
  <c r="H26" i="31"/>
  <c r="I24" i="37" l="1"/>
  <c r="J24" i="37" l="1"/>
  <c r="P1" i="37" s="1"/>
  <c r="K15" i="37"/>
  <c r="K24" i="37" s="1"/>
  <c r="P2" i="37" l="1"/>
  <c r="P3" i="37" s="1"/>
</calcChain>
</file>

<file path=xl/sharedStrings.xml><?xml version="1.0" encoding="utf-8"?>
<sst xmlns="http://schemas.openxmlformats.org/spreadsheetml/2006/main" count="9005" uniqueCount="1214">
  <si>
    <t>Naam opdrachtgever</t>
  </si>
  <si>
    <t>Calculatie onderdeel</t>
  </si>
  <si>
    <t>Gebouw/plaats</t>
  </si>
  <si>
    <t>Referentie nummer</t>
  </si>
  <si>
    <t>Invoervelden</t>
  </si>
  <si>
    <t>EINDTOTAAL KOSTEN PER JAAR  EXCLUSIEF BTW         INSCHRIJVINGSBEDRAG</t>
  </si>
  <si>
    <t>B.T.W.</t>
  </si>
  <si>
    <t>Totale kosten per jaar inclusief B.T.W.</t>
  </si>
  <si>
    <t>Toezicht percentage</t>
  </si>
  <si>
    <t>per prod. Uur</t>
  </si>
  <si>
    <t>MAXIMALE BOVENGRENS PLAFONDBEDRAG INSCHRIJVINGSBEDRAG</t>
  </si>
  <si>
    <t>MAXIMALE ONDERGRENS INSCHRIJVINGSBEDRAG</t>
  </si>
  <si>
    <t>Naam dienstverlener</t>
  </si>
  <si>
    <t>Prijspeil</t>
  </si>
  <si>
    <t>Versie</t>
  </si>
  <si>
    <t>Aanbesteding</t>
  </si>
  <si>
    <t>Locatie</t>
  </si>
  <si>
    <t>Totaal m2</t>
  </si>
  <si>
    <t>Locatie factor</t>
  </si>
  <si>
    <t>Hoogste frequentie ma t/m vr</t>
  </si>
  <si>
    <t>Productie uren ma t/m vr</t>
  </si>
  <si>
    <t>Toezicht uren per jaar ma t/m vr</t>
  </si>
  <si>
    <t>Algemeen</t>
  </si>
  <si>
    <t>Totaal</t>
  </si>
  <si>
    <t xml:space="preserve">Kosten toezicht per jaar ma t/m vr </t>
  </si>
  <si>
    <t>Kosten Additioneel per jaar</t>
  </si>
  <si>
    <t>Totaal kosten per jaar excl. btw</t>
  </si>
  <si>
    <t>Totaal kosten per maand excl. btw</t>
  </si>
  <si>
    <t>Gewogen prestatie</t>
  </si>
  <si>
    <t>m2/uur</t>
  </si>
  <si>
    <t>Frequentie van uitvoering (per jaar):</t>
  </si>
  <si>
    <t>Ruimtecategorie</t>
  </si>
  <si>
    <t>Prestatienorm in aantal m2 per uur</t>
  </si>
  <si>
    <t>M2 Totaal</t>
  </si>
  <si>
    <t>VSR Code</t>
  </si>
  <si>
    <t>Administratieve ruimten</t>
  </si>
  <si>
    <t>B</t>
  </si>
  <si>
    <t>Sanitaire ruimten</t>
  </si>
  <si>
    <t>S</t>
  </si>
  <si>
    <t>V</t>
  </si>
  <si>
    <t>Kleedruimten</t>
  </si>
  <si>
    <t>Entree</t>
  </si>
  <si>
    <t>Trappenhuis</t>
  </si>
  <si>
    <t>Lift</t>
  </si>
  <si>
    <t>Kolom voor matrix</t>
  </si>
  <si>
    <t>Frequentie verklaring</t>
  </si>
  <si>
    <t>Freq</t>
  </si>
  <si>
    <t>Kolom</t>
  </si>
  <si>
    <t>Verdieping</t>
  </si>
  <si>
    <t>Ruimte nummer</t>
  </si>
  <si>
    <t>Ruimteomschrijving opdrachtgever</t>
  </si>
  <si>
    <t>Ruimte categorie</t>
  </si>
  <si>
    <t>Vloer soort</t>
  </si>
  <si>
    <t xml:space="preserve">M2 vloer </t>
  </si>
  <si>
    <t>Totaal frequentie</t>
  </si>
  <si>
    <t>Freq. ma-vr</t>
  </si>
  <si>
    <t>Uren p/j ma t/m vrij</t>
  </si>
  <si>
    <t>Norm ma t/m vr</t>
  </si>
  <si>
    <t>VSR code</t>
  </si>
  <si>
    <t>Bijzonderheden / opmerkingen</t>
  </si>
  <si>
    <t>M2 per jaar</t>
  </si>
  <si>
    <t>Kleedruimte</t>
  </si>
  <si>
    <t>Sanitair</t>
  </si>
  <si>
    <t xml:space="preserve">Sociale verzekeringen </t>
  </si>
  <si>
    <t>Bedrijfsgemiddelde</t>
  </si>
  <si>
    <t>WIA Basispremie</t>
  </si>
  <si>
    <t>WGA</t>
  </si>
  <si>
    <t>ZW-flex</t>
  </si>
  <si>
    <t>WW premie- Algemeen Werkeloosheidsfonds (Awf)</t>
  </si>
  <si>
    <t>Transitievergoeding</t>
  </si>
  <si>
    <t>Zorgverzekeringswet (Zvw)</t>
  </si>
  <si>
    <t>OP/NP</t>
  </si>
  <si>
    <t>Kinderopvang</t>
  </si>
  <si>
    <t>RAS premie</t>
  </si>
  <si>
    <t>Totaal opslag sociale lasten</t>
  </si>
  <si>
    <t xml:space="preserve">Sociale verzekeringen - Ouderdomspensioen (OP/NP) </t>
  </si>
  <si>
    <t>werkgeversdeel</t>
  </si>
  <si>
    <t>SV uurloon inclusief toeslagen</t>
  </si>
  <si>
    <t>Franchise OP-premie per uur</t>
  </si>
  <si>
    <t>Let op -/- bedrag</t>
  </si>
  <si>
    <t>Grondslag loon voor berekening OP premie</t>
  </si>
  <si>
    <t>Premie Ouderdomspensioen (OP)</t>
  </si>
  <si>
    <t>Effectieve OP premie</t>
  </si>
  <si>
    <t>Berekening werkbare dagen</t>
  </si>
  <si>
    <t>Schoonmaak</t>
  </si>
  <si>
    <t>Aantal kalenderdagen</t>
  </si>
  <si>
    <t>Weekenddagen</t>
  </si>
  <si>
    <t>Werkdagen per jaar</t>
  </si>
  <si>
    <t>Nat. feestdagen, kort verzuim, bijz. CAO</t>
  </si>
  <si>
    <t>Vakantiedagen</t>
  </si>
  <si>
    <t>Ziektedagen</t>
  </si>
  <si>
    <t>Vorstverlet</t>
  </si>
  <si>
    <t>Werkbare dagen per jaar</t>
  </si>
  <si>
    <t>Nat. feestdagen, kort verzuim, bijz CAO</t>
  </si>
  <si>
    <t>Totaal % opslag werkbare dagen</t>
  </si>
  <si>
    <t xml:space="preserve">Het aantal werkbare dagen per jaar is een gemiddelde over 5 jaar. Er vindt geen periodieke verrekening plaats in verband met schrikkeljaren. </t>
  </si>
  <si>
    <t>Tariefopbouw schoonmaak</t>
  </si>
  <si>
    <t>Gemiddeld tarief ma t/m vr</t>
  </si>
  <si>
    <t>Medewerker</t>
  </si>
  <si>
    <t xml:space="preserve"> </t>
  </si>
  <si>
    <t>Basisuurloon</t>
  </si>
  <si>
    <t>CAO gebonden kosten</t>
  </si>
  <si>
    <t>17 jaar en jonger</t>
  </si>
  <si>
    <t>Specialistentoeslag</t>
  </si>
  <si>
    <t>18 jaar</t>
  </si>
  <si>
    <t>19 jaar</t>
  </si>
  <si>
    <t>Bruto uurloon</t>
  </si>
  <si>
    <t>Vakvolwassen 1 dienstjaar</t>
  </si>
  <si>
    <t>Vakvolwassen 2 dienstjaren</t>
  </si>
  <si>
    <t xml:space="preserve">Vakantietoeslag </t>
  </si>
  <si>
    <t>Vakvolwassen 3 dienstjaren</t>
  </si>
  <si>
    <t xml:space="preserve">Structurele eindejaarsuitkering </t>
  </si>
  <si>
    <t>Vakvolwassen 4 dienstjaren</t>
  </si>
  <si>
    <t>Bruto uurloon inclusief toeslagen</t>
  </si>
  <si>
    <t>Percentage per loongroep voor gemiddeld tarief</t>
  </si>
  <si>
    <t>SV-loon grondslag voor berekening sociale verzekeringen</t>
  </si>
  <si>
    <t>Premies Sociale Verzekeringen</t>
  </si>
  <si>
    <t>[zie premies en opslagen]</t>
  </si>
  <si>
    <t>Subtotaal loonkosten per uur inclusief sociale verzekeringen</t>
  </si>
  <si>
    <t>Opslag niet werkbare dagen</t>
  </si>
  <si>
    <t>Totaal loonkosten per uur</t>
  </si>
  <si>
    <t>Materiaal/- en middelen</t>
  </si>
  <si>
    <t>Projectgebonden!</t>
  </si>
  <si>
    <t>Werkkleding en uitrusting</t>
  </si>
  <si>
    <t>Totaal per loongroepen</t>
  </si>
  <si>
    <t>Machinekosten</t>
  </si>
  <si>
    <t>Opbouw gemiddeld tarief</t>
  </si>
  <si>
    <t>Totaal directe kosten</t>
  </si>
  <si>
    <t>Indirect toezicht</t>
  </si>
  <si>
    <t>Managementkosten</t>
  </si>
  <si>
    <t>P.Z. kosten</t>
  </si>
  <si>
    <t>Opleiding</t>
  </si>
  <si>
    <t>Administratiekosten</t>
  </si>
  <si>
    <t>Huisvestingskosten</t>
  </si>
  <si>
    <t>Reiskosten/autokosten</t>
  </si>
  <si>
    <t>Kosten verzuimbegeleiding</t>
  </si>
  <si>
    <t>Totaal indirecte kosten</t>
  </si>
  <si>
    <t>Tarief componenten samenvatting</t>
  </si>
  <si>
    <t>Risico en winst</t>
  </si>
  <si>
    <t>Totaal eindtarief normale werktijden [06.00-21.30 uur]</t>
  </si>
  <si>
    <t>Totaal eindtarief  [incl. 30% toeslag]</t>
  </si>
  <si>
    <t>Totaal eindtarief weekenden [incl. 50% toeslag]</t>
  </si>
  <si>
    <t>Totaal eindtarief feestdagen [incl. 150% toeslag]</t>
  </si>
  <si>
    <t>Tariefopbouw toezicht</t>
  </si>
  <si>
    <t>Gemiddeld tarief  ma t/m vr</t>
  </si>
  <si>
    <t>Maandag - Vrijdag</t>
  </si>
  <si>
    <t>Zaterdag - zondag (incl. 50% toeslag conform cao)</t>
  </si>
  <si>
    <t>Feestdagen (incl. 150% toeslag conform cao)</t>
  </si>
  <si>
    <t>Omschrijving werkzaamheden</t>
  </si>
  <si>
    <t>Aantal of m2</t>
  </si>
  <si>
    <t>frequentie per jaar</t>
  </si>
  <si>
    <t>uren per m2/ beurt</t>
  </si>
  <si>
    <t>uren per jaar</t>
  </si>
  <si>
    <t>uurtarief</t>
  </si>
  <si>
    <t>kosten per jaar</t>
  </si>
  <si>
    <t>Omschrijving kostenaspect</t>
  </si>
  <si>
    <t>Vloerenonderhoud  (inclusief uit-/inruimen van het meubilair)</t>
  </si>
  <si>
    <t>Prijs p/m²  excl. btw</t>
  </si>
  <si>
    <t>Activiteit</t>
  </si>
  <si>
    <t>Toelichting</t>
  </si>
  <si>
    <t>0-100m²</t>
  </si>
  <si>
    <t>101-500m²</t>
  </si>
  <si>
    <t>501-1000m²</t>
  </si>
  <si>
    <t>&gt; 1000m²</t>
  </si>
  <si>
    <t>Lino-/marmoleum top-coaten</t>
  </si>
  <si>
    <t>2 lagen</t>
  </si>
  <si>
    <t>Lino-/marmoleum re-coaten</t>
  </si>
  <si>
    <t>Lino-/marmoleum sprayen</t>
  </si>
  <si>
    <t>geheel</t>
  </si>
  <si>
    <t>Steen/PVC schrobben</t>
  </si>
  <si>
    <t>Tapijt sproeiextraheren</t>
  </si>
  <si>
    <t>Reinigen bureau-elektronica reinigen</t>
  </si>
  <si>
    <t>Prijs p/stuk excl. btw</t>
  </si>
  <si>
    <t>Apparatuur/onderdeel</t>
  </si>
  <si>
    <t>Aantal stuks 0-50</t>
  </si>
  <si>
    <t>Aantal stuks &gt; 50</t>
  </si>
  <si>
    <t>Systeemkast</t>
  </si>
  <si>
    <t>Methode en eindresultaat omschrijven.</t>
  </si>
  <si>
    <t>Monitor</t>
  </si>
  <si>
    <t>Toetsenbord inclusief muis</t>
  </si>
  <si>
    <t>Printer klein</t>
  </si>
  <si>
    <t>Printer groot</t>
  </si>
  <si>
    <t>Reinigen raambekleding</t>
  </si>
  <si>
    <t>Soort</t>
  </si>
  <si>
    <t>Prijs p/m² onder 100m² excl. btw</t>
  </si>
  <si>
    <t>Prijs p/m² boven 100m² excl. btw</t>
  </si>
  <si>
    <t>Vitrage</t>
  </si>
  <si>
    <t>Overgordijnen</t>
  </si>
  <si>
    <t>Verticale lamellen stof</t>
  </si>
  <si>
    <t>Verticale lamellen metaal/kunststof</t>
  </si>
  <si>
    <t>Horizontale lamellen</t>
  </si>
  <si>
    <t>Regietarieven</t>
  </si>
  <si>
    <t>Prijs p/uur excl. btw</t>
  </si>
  <si>
    <t>Schoonmaakonderhoud</t>
  </si>
  <si>
    <t>Glazenwasserswerkzaamheden</t>
  </si>
  <si>
    <t>Opmerking:</t>
  </si>
  <si>
    <t>Alle prijzen inclusief materialen en middelen, voorrijkosten en overige bijkomende kosten.</t>
  </si>
  <si>
    <t>Mits anders aangegeven is de uitvoering op reguliere werktijden: maandag t/m vrijdag [06.00 en 21.30 uur]</t>
  </si>
  <si>
    <t>Tapijt</t>
  </si>
  <si>
    <t>nvt</t>
  </si>
  <si>
    <t>Machine</t>
  </si>
  <si>
    <t>Omschrijving</t>
  </si>
  <si>
    <t>Catalogus prijs</t>
  </si>
  <si>
    <t>Kortings%</t>
  </si>
  <si>
    <t>Netto aanschaf prijs</t>
  </si>
  <si>
    <t xml:space="preserve">Afschrijvings- termijn in jaren </t>
  </si>
  <si>
    <t>Restwaarde</t>
  </si>
  <si>
    <t>Afschrijvings- kosten per jaar</t>
  </si>
  <si>
    <t>Onderhouds- kosten per jaar</t>
  </si>
  <si>
    <t xml:space="preserve">Renteverlies per jaar </t>
  </si>
  <si>
    <t xml:space="preserve">Verzekerings- kosten per jaar </t>
  </si>
  <si>
    <t>Totaal kosten per jaar per machine</t>
  </si>
  <si>
    <t>Inzet van het aantal machines [stuks]</t>
  </si>
  <si>
    <t>Totaal kosten per jaar</t>
  </si>
  <si>
    <t>Pontis onderwijsgroep</t>
  </si>
  <si>
    <t>Schagen en Heerhugowaard</t>
  </si>
  <si>
    <t>SUPPLETIEKOSTEN OVERNAME PERSONEEL</t>
  </si>
  <si>
    <t>** Dit is het maximale bedrag dat door de dienstverlener aan suppletiekosten in rekening wordt gebracht. Indien hier niets wordt ingevuld betekent dit dat er geen suppletiekosten door de dienstverlener in rekening worden gebracht.</t>
  </si>
  <si>
    <t>Hofstraat</t>
  </si>
  <si>
    <t>Emmalaan</t>
  </si>
  <si>
    <t>Emmalaan Sportaccommodatie</t>
  </si>
  <si>
    <t>Oranjelaan</t>
  </si>
  <si>
    <t>Wilhelminalaan</t>
  </si>
  <si>
    <t>College</t>
  </si>
  <si>
    <t>Regius college Schagen</t>
  </si>
  <si>
    <t>001</t>
  </si>
  <si>
    <t>Systeembeheer</t>
  </si>
  <si>
    <t>pvc</t>
  </si>
  <si>
    <t>002</t>
  </si>
  <si>
    <t>Teamleider Bovenbouw</t>
  </si>
  <si>
    <t>002A</t>
  </si>
  <si>
    <t>Hal</t>
  </si>
  <si>
    <t>Gangen en hallen</t>
  </si>
  <si>
    <t>lino</t>
  </si>
  <si>
    <t>003</t>
  </si>
  <si>
    <t>kelder/ cv ruimte</t>
  </si>
  <si>
    <t>Niet van toepassing</t>
  </si>
  <si>
    <t>steen</t>
  </si>
  <si>
    <t>004</t>
  </si>
  <si>
    <t>Teamleider onderbouw</t>
  </si>
  <si>
    <t>leslokaal</t>
  </si>
  <si>
    <t>gietvloer</t>
  </si>
  <si>
    <t>005</t>
  </si>
  <si>
    <t>Personeelskamer</t>
  </si>
  <si>
    <t>Personeelskamer/kantine</t>
  </si>
  <si>
    <t>006</t>
  </si>
  <si>
    <t>Administratie</t>
  </si>
  <si>
    <t>006A</t>
  </si>
  <si>
    <t>Kast</t>
  </si>
  <si>
    <t>006B</t>
  </si>
  <si>
    <t>berging</t>
  </si>
  <si>
    <t>007</t>
  </si>
  <si>
    <t>Toilet Heren</t>
  </si>
  <si>
    <t>007A</t>
  </si>
  <si>
    <t>007B</t>
  </si>
  <si>
    <t>007C</t>
  </si>
  <si>
    <t>008</t>
  </si>
  <si>
    <t>Locatie leider</t>
  </si>
  <si>
    <t>008A</t>
  </si>
  <si>
    <t>008B</t>
  </si>
  <si>
    <t>Toilet dames/heren</t>
  </si>
  <si>
    <t>009</t>
  </si>
  <si>
    <t>lift</t>
  </si>
  <si>
    <t>Liften</t>
  </si>
  <si>
    <t>rubber</t>
  </si>
  <si>
    <t>010</t>
  </si>
  <si>
    <t>Server</t>
  </si>
  <si>
    <t>011</t>
  </si>
  <si>
    <t>Toilet dames</t>
  </si>
  <si>
    <t>011A</t>
  </si>
  <si>
    <t>011B</t>
  </si>
  <si>
    <t>011C</t>
  </si>
  <si>
    <t>012</t>
  </si>
  <si>
    <t>Pedagoog</t>
  </si>
  <si>
    <t>013</t>
  </si>
  <si>
    <t>014</t>
  </si>
  <si>
    <t>Decaan</t>
  </si>
  <si>
    <t>015</t>
  </si>
  <si>
    <t>beton</t>
  </si>
  <si>
    <t>016</t>
  </si>
  <si>
    <t>Leslokaal</t>
  </si>
  <si>
    <t>017</t>
  </si>
  <si>
    <t>opslag schoonmaak</t>
  </si>
  <si>
    <t>018</t>
  </si>
  <si>
    <t>CV Ruimte</t>
  </si>
  <si>
    <t>019</t>
  </si>
  <si>
    <t>020</t>
  </si>
  <si>
    <t>Berging</t>
  </si>
  <si>
    <t>021</t>
  </si>
  <si>
    <t>022</t>
  </si>
  <si>
    <t>023</t>
  </si>
  <si>
    <t>Doucheruimte</t>
  </si>
  <si>
    <t>023A</t>
  </si>
  <si>
    <t>Toilet</t>
  </si>
  <si>
    <t>024</t>
  </si>
  <si>
    <t>024A</t>
  </si>
  <si>
    <t>025</t>
  </si>
  <si>
    <t>025A</t>
  </si>
  <si>
    <t>026</t>
  </si>
  <si>
    <t>Gymzaal</t>
  </si>
  <si>
    <t>descolvloer</t>
  </si>
  <si>
    <t>028</t>
  </si>
  <si>
    <t>Toiletruimte</t>
  </si>
  <si>
    <t>028A</t>
  </si>
  <si>
    <t>028B</t>
  </si>
  <si>
    <t>031</t>
  </si>
  <si>
    <t>Nuon</t>
  </si>
  <si>
    <t>032</t>
  </si>
  <si>
    <t>hout</t>
  </si>
  <si>
    <t>033</t>
  </si>
  <si>
    <t>Kantoor</t>
  </si>
  <si>
    <t>034</t>
  </si>
  <si>
    <t>035</t>
  </si>
  <si>
    <t>Theorielokaal</t>
  </si>
  <si>
    <t>036</t>
  </si>
  <si>
    <t>Kantine</t>
  </si>
  <si>
    <t>037</t>
  </si>
  <si>
    <t>Keuken kantine</t>
  </si>
  <si>
    <t>Pantry/koffiecorner</t>
  </si>
  <si>
    <t>Magazijn</t>
  </si>
  <si>
    <t>Koelcel</t>
  </si>
  <si>
    <t>kantoor</t>
  </si>
  <si>
    <t>090</t>
  </si>
  <si>
    <t>lino/tapijt</t>
  </si>
  <si>
    <t>091</t>
  </si>
  <si>
    <t>Gang</t>
  </si>
  <si>
    <t>092</t>
  </si>
  <si>
    <t>tapijt</t>
  </si>
  <si>
    <t>093</t>
  </si>
  <si>
    <t>094</t>
  </si>
  <si>
    <t>095</t>
  </si>
  <si>
    <t>P001</t>
  </si>
  <si>
    <t>Grootkeuken</t>
  </si>
  <si>
    <t>Keuken/spoelkeuken/uitgifte</t>
  </si>
  <si>
    <t>P003</t>
  </si>
  <si>
    <t>Bakkerij</t>
  </si>
  <si>
    <t>P003A</t>
  </si>
  <si>
    <t>gang</t>
  </si>
  <si>
    <t>P005</t>
  </si>
  <si>
    <t>Restaurant</t>
  </si>
  <si>
    <t>pvc/rubber</t>
  </si>
  <si>
    <t>P05A</t>
  </si>
  <si>
    <t>Therorielokaal</t>
  </si>
  <si>
    <t>P005C</t>
  </si>
  <si>
    <t xml:space="preserve">Kast </t>
  </si>
  <si>
    <t>P006</t>
  </si>
  <si>
    <t>Leslokaal bouw</t>
  </si>
  <si>
    <t>steen/hout</t>
  </si>
  <si>
    <t>P06A</t>
  </si>
  <si>
    <t>P07</t>
  </si>
  <si>
    <t>PI Lokaal</t>
  </si>
  <si>
    <t>kunststof</t>
  </si>
  <si>
    <t>P09</t>
  </si>
  <si>
    <t>P010</t>
  </si>
  <si>
    <t>Leslokaal elektro</t>
  </si>
  <si>
    <t>P011</t>
  </si>
  <si>
    <t>Leslokaal laslokaal</t>
  </si>
  <si>
    <t>P013</t>
  </si>
  <si>
    <t>Leslokaal metaal</t>
  </si>
  <si>
    <t>P013A</t>
  </si>
  <si>
    <t>P013B</t>
  </si>
  <si>
    <t>Berging metaal</t>
  </si>
  <si>
    <t>P14</t>
  </si>
  <si>
    <t>Leslokaal voertuigen</t>
  </si>
  <si>
    <t>P14A</t>
  </si>
  <si>
    <t>Therorielokaal motorvoertuigen</t>
  </si>
  <si>
    <t>P014B</t>
  </si>
  <si>
    <t>Berging staat niet op tekening!</t>
  </si>
  <si>
    <t>P016</t>
  </si>
  <si>
    <t>kleedkamer</t>
  </si>
  <si>
    <t>P020</t>
  </si>
  <si>
    <t>Gang tussen leslokalen</t>
  </si>
  <si>
    <t>PVC</t>
  </si>
  <si>
    <t>Toilet in kweekkas</t>
  </si>
  <si>
    <t>P02 A</t>
  </si>
  <si>
    <t>Lino</t>
  </si>
  <si>
    <t>P02 B</t>
  </si>
  <si>
    <t>P02 C</t>
  </si>
  <si>
    <t>P02 D</t>
  </si>
  <si>
    <t>Greenroom</t>
  </si>
  <si>
    <t>P02 E</t>
  </si>
  <si>
    <t>P02 F</t>
  </si>
  <si>
    <t>P03</t>
  </si>
  <si>
    <t>P022</t>
  </si>
  <si>
    <t>Berging opslag glasflessen</t>
  </si>
  <si>
    <t>P023</t>
  </si>
  <si>
    <t>Berging opslag gasflessen</t>
  </si>
  <si>
    <t>096</t>
  </si>
  <si>
    <t xml:space="preserve">Gang </t>
  </si>
  <si>
    <t>rubber/pvc</t>
  </si>
  <si>
    <t>097</t>
  </si>
  <si>
    <t>0.01</t>
  </si>
  <si>
    <t>Portaal(entree) gymzaal 13</t>
  </si>
  <si>
    <t>Entrée/hal</t>
  </si>
  <si>
    <t>0.02</t>
  </si>
  <si>
    <t>Kleedkamer gymzaal 13</t>
  </si>
  <si>
    <t>0.02A</t>
  </si>
  <si>
    <t>Toilet gymzaal 2</t>
  </si>
  <si>
    <t>0.03</t>
  </si>
  <si>
    <t>Doucheruimte gymzaal 13</t>
  </si>
  <si>
    <t>0.05</t>
  </si>
  <si>
    <t>Berging gymzaal 13</t>
  </si>
  <si>
    <t>0.06</t>
  </si>
  <si>
    <t>0.07</t>
  </si>
  <si>
    <t>0.08</t>
  </si>
  <si>
    <t>0.09</t>
  </si>
  <si>
    <t>Kleedruimten gymzaal 13</t>
  </si>
  <si>
    <t>0.09A</t>
  </si>
  <si>
    <t>Toilet gymzaal 13</t>
  </si>
  <si>
    <t>0.09B</t>
  </si>
  <si>
    <t>0.31</t>
  </si>
  <si>
    <t>Gymzaal gymzaal 13</t>
  </si>
  <si>
    <t xml:space="preserve">Leslokaal </t>
  </si>
  <si>
    <t xml:space="preserve">Opslag </t>
  </si>
  <si>
    <t>106A</t>
  </si>
  <si>
    <t>Opslag magazijn</t>
  </si>
  <si>
    <t>Opslag toa</t>
  </si>
  <si>
    <t>108A</t>
  </si>
  <si>
    <t>Opslag schoonmaakdienst</t>
  </si>
  <si>
    <t xml:space="preserve">kantoor </t>
  </si>
  <si>
    <t xml:space="preserve">Trappenhuis </t>
  </si>
  <si>
    <t>Trappenhuizen</t>
  </si>
  <si>
    <t>steen/lino</t>
  </si>
  <si>
    <t>193</t>
  </si>
  <si>
    <t xml:space="preserve">Toilet dames/heren </t>
  </si>
  <si>
    <t>Kooklokaal</t>
  </si>
  <si>
    <t xml:space="preserve">pc-ruimte docenten </t>
  </si>
  <si>
    <t>Berging schoonmaakdienst</t>
  </si>
  <si>
    <t xml:space="preserve">Toiletvoorruimte </t>
  </si>
  <si>
    <t>211A</t>
  </si>
  <si>
    <t xml:space="preserve">Toilet dames </t>
  </si>
  <si>
    <t>211B</t>
  </si>
  <si>
    <t>211C</t>
  </si>
  <si>
    <t>Toilet schoonmaakdienst</t>
  </si>
  <si>
    <t>212</t>
  </si>
  <si>
    <t xml:space="preserve">Toilet </t>
  </si>
  <si>
    <t>212A</t>
  </si>
  <si>
    <t xml:space="preserve">Toilet Heren </t>
  </si>
  <si>
    <t>lino/steen</t>
  </si>
  <si>
    <t xml:space="preserve">Portaal </t>
  </si>
  <si>
    <t>inloopmat</t>
  </si>
  <si>
    <t>001A</t>
  </si>
  <si>
    <t xml:space="preserve">Meterkast </t>
  </si>
  <si>
    <t>001B</t>
  </si>
  <si>
    <t xml:space="preserve">Kleedruimte dames </t>
  </si>
  <si>
    <t xml:space="preserve">Doucheruimte dames </t>
  </si>
  <si>
    <t xml:space="preserve">Berging </t>
  </si>
  <si>
    <t xml:space="preserve">CV-ruimte </t>
  </si>
  <si>
    <t xml:space="preserve">Doucheruimte heren </t>
  </si>
  <si>
    <t xml:space="preserve">Kleedruimte heren </t>
  </si>
  <si>
    <t>009A</t>
  </si>
  <si>
    <t>009B</t>
  </si>
  <si>
    <t xml:space="preserve">Gymzaal </t>
  </si>
  <si>
    <t>hal</t>
  </si>
  <si>
    <t>tarkett</t>
  </si>
  <si>
    <t>0.04</t>
  </si>
  <si>
    <t>0.10</t>
  </si>
  <si>
    <t>0.11</t>
  </si>
  <si>
    <t>Toiletten</t>
  </si>
  <si>
    <t>0.12</t>
  </si>
  <si>
    <t>0.13</t>
  </si>
  <si>
    <t>Werkkast</t>
  </si>
  <si>
    <t>0.14</t>
  </si>
  <si>
    <t>Technische ruimte</t>
  </si>
  <si>
    <t>0.15</t>
  </si>
  <si>
    <t>0.16</t>
  </si>
  <si>
    <t>MIVA</t>
  </si>
  <si>
    <t>1.01</t>
  </si>
  <si>
    <t>1.02</t>
  </si>
  <si>
    <t>1.03</t>
  </si>
  <si>
    <t>1.04</t>
  </si>
  <si>
    <t>1.05</t>
  </si>
  <si>
    <t>1.06</t>
  </si>
  <si>
    <t>1.07</t>
  </si>
  <si>
    <t>1.08</t>
  </si>
  <si>
    <t>1.09</t>
  </si>
  <si>
    <t>1.10</t>
  </si>
  <si>
    <t>1.11</t>
  </si>
  <si>
    <t>1.12</t>
  </si>
  <si>
    <t>1.13</t>
  </si>
  <si>
    <t>tapijt / steen</t>
  </si>
  <si>
    <t xml:space="preserve">steen </t>
  </si>
  <si>
    <t>0.18</t>
  </si>
  <si>
    <t>gripvloer</t>
  </si>
  <si>
    <t>0.28</t>
  </si>
  <si>
    <t>magazijn</t>
  </si>
  <si>
    <t>0.29</t>
  </si>
  <si>
    <t>Keukentje</t>
  </si>
  <si>
    <t>Noraplan Rubber</t>
  </si>
  <si>
    <t>0.33</t>
  </si>
  <si>
    <t>0.36</t>
  </si>
  <si>
    <t>0.39</t>
  </si>
  <si>
    <t>0.42</t>
  </si>
  <si>
    <t>0.41</t>
  </si>
  <si>
    <t>Marmoleum</t>
  </si>
  <si>
    <t>Lokaal</t>
  </si>
  <si>
    <t>0.26</t>
  </si>
  <si>
    <t>0.17</t>
  </si>
  <si>
    <t>0.20</t>
  </si>
  <si>
    <t>0.22</t>
  </si>
  <si>
    <t>0.24</t>
  </si>
  <si>
    <t>0.32</t>
  </si>
  <si>
    <t>Praktijk lokaal</t>
  </si>
  <si>
    <t>0.19</t>
  </si>
  <si>
    <t>0.23</t>
  </si>
  <si>
    <t>0.25</t>
  </si>
  <si>
    <t>0.27</t>
  </si>
  <si>
    <t>0.37</t>
  </si>
  <si>
    <t>0.21</t>
  </si>
  <si>
    <t>Spreekkamer</t>
  </si>
  <si>
    <t>0.34</t>
  </si>
  <si>
    <t>Leerplein</t>
  </si>
  <si>
    <t>0.35</t>
  </si>
  <si>
    <t>0.40</t>
  </si>
  <si>
    <t>0.43</t>
  </si>
  <si>
    <t>0.44</t>
  </si>
  <si>
    <t>0.45</t>
  </si>
  <si>
    <t>0.46</t>
  </si>
  <si>
    <t>Aula verblijfsruimte</t>
  </si>
  <si>
    <t>Vergaderruimte</t>
  </si>
  <si>
    <t>Uitgifte aula</t>
  </si>
  <si>
    <t>1.15</t>
  </si>
  <si>
    <t>1.20</t>
  </si>
  <si>
    <t>1.21</t>
  </si>
  <si>
    <t>1.29</t>
  </si>
  <si>
    <t>1.24</t>
  </si>
  <si>
    <t>Keuken</t>
  </si>
  <si>
    <t>1.16</t>
  </si>
  <si>
    <t>Ovenruimte</t>
  </si>
  <si>
    <t>1.26</t>
  </si>
  <si>
    <t>Overblijven</t>
  </si>
  <si>
    <t>Pantry</t>
  </si>
  <si>
    <t>Personeelkamer</t>
  </si>
  <si>
    <t>1.27</t>
  </si>
  <si>
    <t>Podium</t>
  </si>
  <si>
    <t>1.14</t>
  </si>
  <si>
    <t>1.17</t>
  </si>
  <si>
    <t>1.18</t>
  </si>
  <si>
    <t>1.22</t>
  </si>
  <si>
    <t>1.23</t>
  </si>
  <si>
    <t>1.25</t>
  </si>
  <si>
    <t>Receptie</t>
  </si>
  <si>
    <t>1.28</t>
  </si>
  <si>
    <t>Reproruimte</t>
  </si>
  <si>
    <t>1.19</t>
  </si>
  <si>
    <t>1.30</t>
  </si>
  <si>
    <t>1.31</t>
  </si>
  <si>
    <t>1.32</t>
  </si>
  <si>
    <t>Sectieruimte sectieruimte</t>
  </si>
  <si>
    <t>prestatieruimte</t>
  </si>
  <si>
    <t>trappenhuis</t>
  </si>
  <si>
    <t>2.20</t>
  </si>
  <si>
    <t>Archief</t>
  </si>
  <si>
    <t>2.23</t>
  </si>
  <si>
    <t>2.27</t>
  </si>
  <si>
    <t>2.30</t>
  </si>
  <si>
    <t>2.07</t>
  </si>
  <si>
    <t>2.09</t>
  </si>
  <si>
    <t>2.10</t>
  </si>
  <si>
    <t>2.11</t>
  </si>
  <si>
    <t>2.12</t>
  </si>
  <si>
    <t>2.13</t>
  </si>
  <si>
    <t>2.14</t>
  </si>
  <si>
    <t>2.15</t>
  </si>
  <si>
    <t>2.16</t>
  </si>
  <si>
    <t>2.17</t>
  </si>
  <si>
    <t>2.18</t>
  </si>
  <si>
    <t>2.19</t>
  </si>
  <si>
    <t>2.01</t>
  </si>
  <si>
    <t>2.02</t>
  </si>
  <si>
    <t>2.03</t>
  </si>
  <si>
    <t>2.04</t>
  </si>
  <si>
    <t>2.21</t>
  </si>
  <si>
    <t>2.22</t>
  </si>
  <si>
    <t>2.31</t>
  </si>
  <si>
    <t>2.08</t>
  </si>
  <si>
    <t>2.05</t>
  </si>
  <si>
    <t>2.24</t>
  </si>
  <si>
    <t>2.25</t>
  </si>
  <si>
    <t>2.26</t>
  </si>
  <si>
    <t>2.28</t>
  </si>
  <si>
    <t>2.29</t>
  </si>
  <si>
    <t>2.32</t>
  </si>
  <si>
    <t>2.33</t>
  </si>
  <si>
    <t>2.06</t>
  </si>
  <si>
    <t>Kleedkamer</t>
  </si>
  <si>
    <t>Scheidsrechterruimte</t>
  </si>
  <si>
    <t>Docentenruimte</t>
  </si>
  <si>
    <t>San Groep</t>
  </si>
  <si>
    <t>Multifunct ruimte</t>
  </si>
  <si>
    <t>B030</t>
  </si>
  <si>
    <t xml:space="preserve">Kantoor </t>
  </si>
  <si>
    <t>B031</t>
  </si>
  <si>
    <t xml:space="preserve">Mediatheek </t>
  </si>
  <si>
    <t>B071</t>
  </si>
  <si>
    <t>B072</t>
  </si>
  <si>
    <t>Leslokaal theorielokaal</t>
  </si>
  <si>
    <t>B073</t>
  </si>
  <si>
    <t>B074</t>
  </si>
  <si>
    <t>B075</t>
  </si>
  <si>
    <t>Kantoor Leerlingen begl.</t>
  </si>
  <si>
    <t>B076</t>
  </si>
  <si>
    <t xml:space="preserve">kopieerruimte </t>
  </si>
  <si>
    <t>B077</t>
  </si>
  <si>
    <t>Leslokaal tekenlokaal</t>
  </si>
  <si>
    <t>B078</t>
  </si>
  <si>
    <t>Leslokaal technieklokaal</t>
  </si>
  <si>
    <t>B079</t>
  </si>
  <si>
    <t>Berging technieklokaal</t>
  </si>
  <si>
    <t>B080</t>
  </si>
  <si>
    <t>B081</t>
  </si>
  <si>
    <t>B082</t>
  </si>
  <si>
    <t>B083</t>
  </si>
  <si>
    <t>Berging handvaardigheid</t>
  </si>
  <si>
    <t>B084</t>
  </si>
  <si>
    <t>Leslokaal muziek</t>
  </si>
  <si>
    <t>B085</t>
  </si>
  <si>
    <t>Berging muziek</t>
  </si>
  <si>
    <t>B086</t>
  </si>
  <si>
    <t>Leslokaal handvaardigheid</t>
  </si>
  <si>
    <t>B086A</t>
  </si>
  <si>
    <t>Berging ovenruimte</t>
  </si>
  <si>
    <t>B087</t>
  </si>
  <si>
    <t>B088</t>
  </si>
  <si>
    <t>kantoor concierge</t>
  </si>
  <si>
    <t>B089</t>
  </si>
  <si>
    <t>B089A</t>
  </si>
  <si>
    <t>portaal voor kantine</t>
  </si>
  <si>
    <t>B089B</t>
  </si>
  <si>
    <t>Berging magazijn</t>
  </si>
  <si>
    <t>B090</t>
  </si>
  <si>
    <t xml:space="preserve">Aula </t>
  </si>
  <si>
    <t>B091</t>
  </si>
  <si>
    <t xml:space="preserve">Hal </t>
  </si>
  <si>
    <t>B092</t>
  </si>
  <si>
    <t>B092A</t>
  </si>
  <si>
    <t xml:space="preserve">Lift </t>
  </si>
  <si>
    <t>B092B</t>
  </si>
  <si>
    <t>B093</t>
  </si>
  <si>
    <t>B093A</t>
  </si>
  <si>
    <t>B093B</t>
  </si>
  <si>
    <t>B093C</t>
  </si>
  <si>
    <t>B093D</t>
  </si>
  <si>
    <t xml:space="preserve">Werkkast </t>
  </si>
  <si>
    <t>B094</t>
  </si>
  <si>
    <t>B094A</t>
  </si>
  <si>
    <t>Toilet invalide</t>
  </si>
  <si>
    <t>B094B</t>
  </si>
  <si>
    <t>B094C</t>
  </si>
  <si>
    <t>B095</t>
  </si>
  <si>
    <t>B096</t>
  </si>
  <si>
    <t>B097</t>
  </si>
  <si>
    <t>B098</t>
  </si>
  <si>
    <t>B099</t>
  </si>
  <si>
    <t>Topshield 2</t>
  </si>
  <si>
    <t>170</t>
  </si>
  <si>
    <t>kantoor decanen</t>
  </si>
  <si>
    <t>171</t>
  </si>
  <si>
    <t xml:space="preserve">personeel </t>
  </si>
  <si>
    <t>172</t>
  </si>
  <si>
    <t xml:space="preserve">garderobe </t>
  </si>
  <si>
    <t>172A</t>
  </si>
  <si>
    <t>Douche</t>
  </si>
  <si>
    <t>173</t>
  </si>
  <si>
    <t>Kantoor decaan</t>
  </si>
  <si>
    <t>174</t>
  </si>
  <si>
    <t>Kantoor vergaderruimte</t>
  </si>
  <si>
    <t>175</t>
  </si>
  <si>
    <t>Kantoor locatieleider</t>
  </si>
  <si>
    <t>176</t>
  </si>
  <si>
    <t>Kantoor administratie</t>
  </si>
  <si>
    <t>177</t>
  </si>
  <si>
    <t>178</t>
  </si>
  <si>
    <t>Leslokaal computer</t>
  </si>
  <si>
    <t>179</t>
  </si>
  <si>
    <t>Kantoor systeembeheer</t>
  </si>
  <si>
    <t>180</t>
  </si>
  <si>
    <t>181</t>
  </si>
  <si>
    <t>Kantoor sectieruimte</t>
  </si>
  <si>
    <t>182</t>
  </si>
  <si>
    <t>183</t>
  </si>
  <si>
    <t>184</t>
  </si>
  <si>
    <t>185</t>
  </si>
  <si>
    <t>186</t>
  </si>
  <si>
    <t>187</t>
  </si>
  <si>
    <t>188</t>
  </si>
  <si>
    <t>189</t>
  </si>
  <si>
    <t>190</t>
  </si>
  <si>
    <t>191</t>
  </si>
  <si>
    <t>trappenhuis lino/steen</t>
  </si>
  <si>
    <t>191B</t>
  </si>
  <si>
    <t>leidingschacht niet van toepassing</t>
  </si>
  <si>
    <t>192</t>
  </si>
  <si>
    <t>Gang lino</t>
  </si>
  <si>
    <t>192A</t>
  </si>
  <si>
    <t>Kast stoppenkast</t>
  </si>
  <si>
    <t>192B</t>
  </si>
  <si>
    <t>193A</t>
  </si>
  <si>
    <t>193B</t>
  </si>
  <si>
    <t>194</t>
  </si>
  <si>
    <t>194A</t>
  </si>
  <si>
    <t>194B</t>
  </si>
  <si>
    <t>194C</t>
  </si>
  <si>
    <t>194D</t>
  </si>
  <si>
    <t xml:space="preserve">werkkast </t>
  </si>
  <si>
    <t xml:space="preserve">195 </t>
  </si>
  <si>
    <t>196</t>
  </si>
  <si>
    <t xml:space="preserve">trappenhuis </t>
  </si>
  <si>
    <t>197</t>
  </si>
  <si>
    <t>198</t>
  </si>
  <si>
    <t xml:space="preserve">toiletruimte </t>
  </si>
  <si>
    <t>198A</t>
  </si>
  <si>
    <t xml:space="preserve">toilet </t>
  </si>
  <si>
    <t>199</t>
  </si>
  <si>
    <t xml:space="preserve">Toiletruimte </t>
  </si>
  <si>
    <t>199A</t>
  </si>
  <si>
    <t>271</t>
  </si>
  <si>
    <t>Leslokaal theorie</t>
  </si>
  <si>
    <t>272</t>
  </si>
  <si>
    <t>273</t>
  </si>
  <si>
    <t>Leslokaal scheikunde</t>
  </si>
  <si>
    <t>274</t>
  </si>
  <si>
    <t>Berging scheikunde</t>
  </si>
  <si>
    <t>275</t>
  </si>
  <si>
    <t>276</t>
  </si>
  <si>
    <t>277</t>
  </si>
  <si>
    <t>278</t>
  </si>
  <si>
    <t>279</t>
  </si>
  <si>
    <t>280</t>
  </si>
  <si>
    <t>281</t>
  </si>
  <si>
    <t>282</t>
  </si>
  <si>
    <t>Berging verzorging</t>
  </si>
  <si>
    <t>283</t>
  </si>
  <si>
    <t>290</t>
  </si>
  <si>
    <t>290B</t>
  </si>
  <si>
    <t>Leidingschacht n.v.t.</t>
  </si>
  <si>
    <t>n.v.t.</t>
  </si>
  <si>
    <t>291</t>
  </si>
  <si>
    <t>291A</t>
  </si>
  <si>
    <t>kast stoppenkast</t>
  </si>
  <si>
    <t>291B</t>
  </si>
  <si>
    <t>292</t>
  </si>
  <si>
    <t>292A</t>
  </si>
  <si>
    <t>292B</t>
  </si>
  <si>
    <t>292C</t>
  </si>
  <si>
    <t>292D</t>
  </si>
  <si>
    <t>294</t>
  </si>
  <si>
    <t>294A</t>
  </si>
  <si>
    <t>294B</t>
  </si>
  <si>
    <t>295</t>
  </si>
  <si>
    <t>296</t>
  </si>
  <si>
    <t>2.34</t>
  </si>
  <si>
    <t>2.35</t>
  </si>
  <si>
    <t>Lokaal 1</t>
  </si>
  <si>
    <t>2.36</t>
  </si>
  <si>
    <t>Lokaal 2</t>
  </si>
  <si>
    <t>2.37</t>
  </si>
  <si>
    <t>Lokaal 3</t>
  </si>
  <si>
    <t>2.38</t>
  </si>
  <si>
    <t>Lokaal 4</t>
  </si>
  <si>
    <t>2.39</t>
  </si>
  <si>
    <t>leslokaal scheikunde</t>
  </si>
  <si>
    <t>leslokaal kabinet</t>
  </si>
  <si>
    <t>Berging opslag repro</t>
  </si>
  <si>
    <t>werkkast t.b.v. concierges</t>
  </si>
  <si>
    <t>leslokaal theorie</t>
  </si>
  <si>
    <t>kantoor locatie administratie</t>
  </si>
  <si>
    <t>B09</t>
  </si>
  <si>
    <t>B09A</t>
  </si>
  <si>
    <t xml:space="preserve">kast </t>
  </si>
  <si>
    <t>kantoor coordinatoren</t>
  </si>
  <si>
    <t>Werkkast schoonmaak</t>
  </si>
  <si>
    <t>toiletruimte personeels toilet</t>
  </si>
  <si>
    <t>toilet personeels toilet</t>
  </si>
  <si>
    <t>berging concierges</t>
  </si>
  <si>
    <t>kantoor concierges</t>
  </si>
  <si>
    <t>kantoor repro</t>
  </si>
  <si>
    <t>kantoor zorgteam</t>
  </si>
  <si>
    <t>werkkast opslag repro</t>
  </si>
  <si>
    <t>B19A</t>
  </si>
  <si>
    <t>B19B</t>
  </si>
  <si>
    <t>kantoor counselers</t>
  </si>
  <si>
    <t>B19D</t>
  </si>
  <si>
    <t>B19E</t>
  </si>
  <si>
    <t xml:space="preserve">hal  </t>
  </si>
  <si>
    <t xml:space="preserve">Invalidetoilet </t>
  </si>
  <si>
    <t>studio muziek</t>
  </si>
  <si>
    <t>B32</t>
  </si>
  <si>
    <t xml:space="preserve">Entrée </t>
  </si>
  <si>
    <t>vloerbedekking</t>
  </si>
  <si>
    <t>keuken keuken</t>
  </si>
  <si>
    <t>leslokaal techniek</t>
  </si>
  <si>
    <t>magazijn magazijn</t>
  </si>
  <si>
    <t>leslokaal handvaardigheid</t>
  </si>
  <si>
    <t>berging magazijn</t>
  </si>
  <si>
    <t>leslokaal biologie</t>
  </si>
  <si>
    <t xml:space="preserve">meterkast </t>
  </si>
  <si>
    <t>leslokaal kabinet biologie</t>
  </si>
  <si>
    <t>Doucheruimte kleedkamer heren</t>
  </si>
  <si>
    <t>berging boekenfonds</t>
  </si>
  <si>
    <t>berging concierges /gym</t>
  </si>
  <si>
    <t xml:space="preserve">gymzaal </t>
  </si>
  <si>
    <t>B62A</t>
  </si>
  <si>
    <t xml:space="preserve">kleedruimte </t>
  </si>
  <si>
    <t>sectieruimte gymdocent</t>
  </si>
  <si>
    <t>werkkast schoonmaak</t>
  </si>
  <si>
    <t>berging ckv</t>
  </si>
  <si>
    <t>B71</t>
  </si>
  <si>
    <t>trappenhuis nooduitgang</t>
  </si>
  <si>
    <t>B77</t>
  </si>
  <si>
    <t xml:space="preserve">gang </t>
  </si>
  <si>
    <t>B77a</t>
  </si>
  <si>
    <t>B78</t>
  </si>
  <si>
    <t>B79</t>
  </si>
  <si>
    <t>B80</t>
  </si>
  <si>
    <t>B81</t>
  </si>
  <si>
    <t>B83</t>
  </si>
  <si>
    <t>B84</t>
  </si>
  <si>
    <t>B87</t>
  </si>
  <si>
    <t>Berging concierges</t>
  </si>
  <si>
    <t>B88</t>
  </si>
  <si>
    <t xml:space="preserve">lift </t>
  </si>
  <si>
    <t>B88B</t>
  </si>
  <si>
    <t>werkkast water afsluiter</t>
  </si>
  <si>
    <t>B89</t>
  </si>
  <si>
    <t>B90</t>
  </si>
  <si>
    <t xml:space="preserve">hal </t>
  </si>
  <si>
    <t xml:space="preserve">B91 </t>
  </si>
  <si>
    <t>B94</t>
  </si>
  <si>
    <t xml:space="preserve">Garderobe </t>
  </si>
  <si>
    <t>B95</t>
  </si>
  <si>
    <t>berging mediatheek</t>
  </si>
  <si>
    <t>B96</t>
  </si>
  <si>
    <t>B97</t>
  </si>
  <si>
    <t>aula verblijfsruimte</t>
  </si>
  <si>
    <t>lino/hout</t>
  </si>
  <si>
    <t>leslokaal theorie/natuurkunde</t>
  </si>
  <si>
    <t>leslokaal kabinet/natuurkunde</t>
  </si>
  <si>
    <t>kantoor loc directie</t>
  </si>
  <si>
    <t>113</t>
  </si>
  <si>
    <t>kantoor kabinet engels</t>
  </si>
  <si>
    <t>kantoor spreekkamer</t>
  </si>
  <si>
    <t>kantoor systeembeheer</t>
  </si>
  <si>
    <t xml:space="preserve">personeelskamer </t>
  </si>
  <si>
    <t>leslokaal tekenlokaal</t>
  </si>
  <si>
    <t>leslokaal computerlokaal</t>
  </si>
  <si>
    <t>151</t>
  </si>
  <si>
    <t>152</t>
  </si>
  <si>
    <t>153</t>
  </si>
  <si>
    <t>toiletruimte personeel</t>
  </si>
  <si>
    <t>156</t>
  </si>
  <si>
    <t>157</t>
  </si>
  <si>
    <t>158</t>
  </si>
  <si>
    <t>159</t>
  </si>
  <si>
    <t xml:space="preserve">stookruimte </t>
  </si>
  <si>
    <t>161</t>
  </si>
  <si>
    <t>162</t>
  </si>
  <si>
    <t>toiletruimte personeel/garderobe</t>
  </si>
  <si>
    <t>toilet personeel</t>
  </si>
  <si>
    <t>166</t>
  </si>
  <si>
    <t>167</t>
  </si>
  <si>
    <t>berging kabinet</t>
  </si>
  <si>
    <t>kantoor werkplek docenten</t>
  </si>
  <si>
    <t xml:space="preserve">ketelruimte </t>
  </si>
  <si>
    <t>kabinet kabinet/theorie</t>
  </si>
  <si>
    <t>216</t>
  </si>
  <si>
    <t>kabinet kabinet</t>
  </si>
  <si>
    <t>kantoor kabinet/fa/du</t>
  </si>
  <si>
    <t>leslokaal kabinet/theorie</t>
  </si>
  <si>
    <t>256</t>
  </si>
  <si>
    <t>257</t>
  </si>
  <si>
    <t>258</t>
  </si>
  <si>
    <t>260</t>
  </si>
  <si>
    <t>261</t>
  </si>
  <si>
    <t>262</t>
  </si>
  <si>
    <t>265</t>
  </si>
  <si>
    <t>gang lino</t>
  </si>
  <si>
    <t>266</t>
  </si>
  <si>
    <t>267</t>
  </si>
  <si>
    <t>268</t>
  </si>
  <si>
    <t>269</t>
  </si>
  <si>
    <t>269A</t>
  </si>
  <si>
    <t>kast</t>
  </si>
  <si>
    <t>archief</t>
  </si>
  <si>
    <t>binnenplaats</t>
  </si>
  <si>
    <t>vide</t>
  </si>
  <si>
    <t>gymzaal 31</t>
  </si>
  <si>
    <t>Aanbouw</t>
  </si>
  <si>
    <t>nio</t>
  </si>
  <si>
    <t>1x per week 41 wkn</t>
  </si>
  <si>
    <t>3x per week 41 wkn</t>
  </si>
  <si>
    <t>5x per week 41 wkn</t>
  </si>
  <si>
    <t>L</t>
  </si>
  <si>
    <t>Hectorlaan 7</t>
  </si>
  <si>
    <t>Beukenlaan 1</t>
  </si>
  <si>
    <t>80a</t>
  </si>
  <si>
    <t>031a</t>
  </si>
  <si>
    <t xml:space="preserve"> Trap</t>
  </si>
  <si>
    <t>17a</t>
  </si>
  <si>
    <t xml:space="preserve"> Counter</t>
  </si>
  <si>
    <t>035a</t>
  </si>
  <si>
    <t xml:space="preserve"> Kantoor</t>
  </si>
  <si>
    <t xml:space="preserve"> Trapportaal</t>
  </si>
  <si>
    <t>043a</t>
  </si>
  <si>
    <t>081B</t>
  </si>
  <si>
    <t>081a</t>
  </si>
  <si>
    <t>085A</t>
  </si>
  <si>
    <t>66a</t>
  </si>
  <si>
    <t>66b</t>
  </si>
  <si>
    <t>66c</t>
  </si>
  <si>
    <t>.093</t>
  </si>
  <si>
    <t>093a</t>
  </si>
  <si>
    <t>193a</t>
  </si>
  <si>
    <t>158z</t>
  </si>
  <si>
    <t xml:space="preserve"> Traphal</t>
  </si>
  <si>
    <t>181A</t>
  </si>
  <si>
    <t>169a</t>
  </si>
  <si>
    <t>101A</t>
  </si>
  <si>
    <t>116A</t>
  </si>
  <si>
    <t>143a</t>
  </si>
  <si>
    <t>131A</t>
  </si>
  <si>
    <t>231A</t>
  </si>
  <si>
    <t>215A</t>
  </si>
  <si>
    <t xml:space="preserve"> Leslokaal</t>
  </si>
  <si>
    <t xml:space="preserve"> Vergaderruimte</t>
  </si>
  <si>
    <t xml:space="preserve"> Gang</t>
  </si>
  <si>
    <t>259A</t>
  </si>
  <si>
    <t>281A</t>
  </si>
  <si>
    <t>222a</t>
  </si>
  <si>
    <t>363A</t>
  </si>
  <si>
    <t>363B</t>
  </si>
  <si>
    <t>363C</t>
  </si>
  <si>
    <t>353A</t>
  </si>
  <si>
    <t>353B</t>
  </si>
  <si>
    <t>353C</t>
  </si>
  <si>
    <t>353D</t>
  </si>
  <si>
    <t>353E</t>
  </si>
  <si>
    <t xml:space="preserve"> Hal</t>
  </si>
  <si>
    <t xml:space="preserve"> Receptie</t>
  </si>
  <si>
    <t xml:space="preserve"> Aula</t>
  </si>
  <si>
    <t xml:space="preserve"> Lockerruimte</t>
  </si>
  <si>
    <t xml:space="preserve"> Lift</t>
  </si>
  <si>
    <t xml:space="preserve"> Drukkerij</t>
  </si>
  <si>
    <t xml:space="preserve"> Muzieklokaal</t>
  </si>
  <si>
    <t xml:space="preserve"> Toiletgroep</t>
  </si>
  <si>
    <t xml:space="preserve"> Handvaardigheidslokaal</t>
  </si>
  <si>
    <t xml:space="preserve"> Tekenlokaal</t>
  </si>
  <si>
    <t xml:space="preserve"> Entree/Hal</t>
  </si>
  <si>
    <t xml:space="preserve"> Oefenlokaal</t>
  </si>
  <si>
    <t xml:space="preserve"> Studieruimte</t>
  </si>
  <si>
    <t xml:space="preserve"> Bhv Ruimte</t>
  </si>
  <si>
    <t xml:space="preserve"> Docenten Werkkamer</t>
  </si>
  <si>
    <t xml:space="preserve"> Personeelskamer</t>
  </si>
  <si>
    <t xml:space="preserve"> Personeelsruimte</t>
  </si>
  <si>
    <t xml:space="preserve"> Kopieerruimte</t>
  </si>
  <si>
    <t xml:space="preserve"> Invalidentoilet</t>
  </si>
  <si>
    <t xml:space="preserve"> Garderobe</t>
  </si>
  <si>
    <t xml:space="preserve"> Archief</t>
  </si>
  <si>
    <t xml:space="preserve"> Toilet</t>
  </si>
  <si>
    <t xml:space="preserve"> Mediatheek</t>
  </si>
  <si>
    <t xml:space="preserve"> Laboratorium</t>
  </si>
  <si>
    <t xml:space="preserve"> Opslag</t>
  </si>
  <si>
    <t xml:space="preserve"> Verkeersruimte</t>
  </si>
  <si>
    <t>Trinitas college Heerhugowaard</t>
  </si>
  <si>
    <t>Schoonloop Mat</t>
  </si>
  <si>
    <t>Rubber nop</t>
  </si>
  <si>
    <t>Vast Tapijt</t>
  </si>
  <si>
    <t>Bolidt</t>
  </si>
  <si>
    <t>Sure step</t>
  </si>
  <si>
    <t>Inloopmat</t>
  </si>
  <si>
    <t>Hout</t>
  </si>
  <si>
    <t>Lino met PU coating</t>
  </si>
  <si>
    <t>094a</t>
  </si>
  <si>
    <t>087a</t>
  </si>
  <si>
    <t xml:space="preserve"> Entree</t>
  </si>
  <si>
    <t>35 RECHTS</t>
  </si>
  <si>
    <t>35 LINKS</t>
  </si>
  <si>
    <t>35a</t>
  </si>
  <si>
    <t>077a</t>
  </si>
  <si>
    <t>5 LINKS</t>
  </si>
  <si>
    <t>5 RECHTS</t>
  </si>
  <si>
    <t>172a</t>
  </si>
  <si>
    <t>105A</t>
  </si>
  <si>
    <t>177a</t>
  </si>
  <si>
    <t>130a</t>
  </si>
  <si>
    <t>130B</t>
  </si>
  <si>
    <t>130c</t>
  </si>
  <si>
    <t>194a</t>
  </si>
  <si>
    <t>132A</t>
  </si>
  <si>
    <t xml:space="preserve"> Studio</t>
  </si>
  <si>
    <t>187a</t>
  </si>
  <si>
    <t>P158C</t>
  </si>
  <si>
    <t>P158A</t>
  </si>
  <si>
    <t>246a</t>
  </si>
  <si>
    <t>C004a</t>
  </si>
  <si>
    <t>G010a</t>
  </si>
  <si>
    <t>G010</t>
  </si>
  <si>
    <t>G011</t>
  </si>
  <si>
    <t>G001</t>
  </si>
  <si>
    <t>G012</t>
  </si>
  <si>
    <t>G013</t>
  </si>
  <si>
    <t>G002</t>
  </si>
  <si>
    <t>G014</t>
  </si>
  <si>
    <t>G015</t>
  </si>
  <si>
    <t>G003</t>
  </si>
  <si>
    <t>G004</t>
  </si>
  <si>
    <t>G01b</t>
  </si>
  <si>
    <t>G017</t>
  </si>
  <si>
    <t>G005</t>
  </si>
  <si>
    <t>G060a</t>
  </si>
  <si>
    <t>G060</t>
  </si>
  <si>
    <t>G06</t>
  </si>
  <si>
    <t>G006</t>
  </si>
  <si>
    <t>Z001</t>
  </si>
  <si>
    <t>Z002</t>
  </si>
  <si>
    <t>Z003</t>
  </si>
  <si>
    <t>- TOESTELBERGING 1</t>
  </si>
  <si>
    <t>- TOESTELBERGING 2</t>
  </si>
  <si>
    <t>- TOESTELBERGING 3</t>
  </si>
  <si>
    <t>P50</t>
  </si>
  <si>
    <t>P002</t>
  </si>
  <si>
    <t>P052</t>
  </si>
  <si>
    <t>P051</t>
  </si>
  <si>
    <t>P051a</t>
  </si>
  <si>
    <t>P52b</t>
  </si>
  <si>
    <t>P052Bouw</t>
  </si>
  <si>
    <t>P052c</t>
  </si>
  <si>
    <t>P052ca</t>
  </si>
  <si>
    <t>P052d</t>
  </si>
  <si>
    <t>P052e</t>
  </si>
  <si>
    <t>P053c</t>
  </si>
  <si>
    <t>P053</t>
  </si>
  <si>
    <t>P053a</t>
  </si>
  <si>
    <t>P052a</t>
  </si>
  <si>
    <t>Printruimte</t>
  </si>
  <si>
    <t>P053f</t>
  </si>
  <si>
    <t>P053g</t>
  </si>
  <si>
    <t>P018</t>
  </si>
  <si>
    <t>P011a</t>
  </si>
  <si>
    <t>G101</t>
  </si>
  <si>
    <t>G102</t>
  </si>
  <si>
    <t>G105</t>
  </si>
  <si>
    <t>G161</t>
  </si>
  <si>
    <t>G160</t>
  </si>
  <si>
    <t>G107</t>
  </si>
  <si>
    <t>G108</t>
  </si>
  <si>
    <t>P102</t>
  </si>
  <si>
    <t>P103</t>
  </si>
  <si>
    <t>- TOILET</t>
  </si>
  <si>
    <t>P101</t>
  </si>
  <si>
    <t>- HAL</t>
  </si>
  <si>
    <t>P150</t>
  </si>
  <si>
    <t>P150a</t>
  </si>
  <si>
    <t>P104</t>
  </si>
  <si>
    <t>P151</t>
  </si>
  <si>
    <t>P153</t>
  </si>
  <si>
    <t>P153a</t>
  </si>
  <si>
    <t>P154</t>
  </si>
  <si>
    <t>P155</t>
  </si>
  <si>
    <t>P156</t>
  </si>
  <si>
    <t>- TRAPPORTAAL</t>
  </si>
  <si>
    <t>P157</t>
  </si>
  <si>
    <t>P157b</t>
  </si>
  <si>
    <t>P157c</t>
  </si>
  <si>
    <t>P157d</t>
  </si>
  <si>
    <t>P157e</t>
  </si>
  <si>
    <t>P157f</t>
  </si>
  <si>
    <t>P157g</t>
  </si>
  <si>
    <t>P159</t>
  </si>
  <si>
    <t xml:space="preserve"> Conciergeruimte</t>
  </si>
  <si>
    <t xml:space="preserve"> Opslagruimte</t>
  </si>
  <si>
    <t>Aula</t>
  </si>
  <si>
    <t xml:space="preserve"> Mivatoilet/Douche</t>
  </si>
  <si>
    <t xml:space="preserve"> Oefenruimte</t>
  </si>
  <si>
    <t xml:space="preserve"> Printerruimte</t>
  </si>
  <si>
    <t xml:space="preserve"> Restaurant</t>
  </si>
  <si>
    <t xml:space="preserve"> Noodtrapportaal</t>
  </si>
  <si>
    <t xml:space="preserve"> Spreekkamer</t>
  </si>
  <si>
    <t xml:space="preserve"> Docentenkamer</t>
  </si>
  <si>
    <t xml:space="preserve"> Docenten Toilet</t>
  </si>
  <si>
    <t xml:space="preserve"> Trappenhuis Vereniging</t>
  </si>
  <si>
    <t xml:space="preserve"> Kleedruimte</t>
  </si>
  <si>
    <t xml:space="preserve"> Doucheruimte</t>
  </si>
  <si>
    <t xml:space="preserve"> Doucheruimte Incl. Toilet</t>
  </si>
  <si>
    <t xml:space="preserve"> E.H.B.O. Ruimte</t>
  </si>
  <si>
    <t xml:space="preserve"> Sportzaal</t>
  </si>
  <si>
    <t xml:space="preserve"> Toestelberging 1</t>
  </si>
  <si>
    <t xml:space="preserve"> Toestelberging 2</t>
  </si>
  <si>
    <t xml:space="preserve"> Toestelberging 3</t>
  </si>
  <si>
    <t xml:space="preserve"> Metaal</t>
  </si>
  <si>
    <t xml:space="preserve"> Magazijn</t>
  </si>
  <si>
    <t xml:space="preserve"> Laslokaal</t>
  </si>
  <si>
    <t xml:space="preserve"> Bouwkunde</t>
  </si>
  <si>
    <t xml:space="preserve"> Machinale Houtbewerking</t>
  </si>
  <si>
    <t xml:space="preserve"> Opslag Werkstukken</t>
  </si>
  <si>
    <t>Docent Werkplek</t>
  </si>
  <si>
    <t xml:space="preserve"> Kamer Pascal</t>
  </si>
  <si>
    <t xml:space="preserve"> Toilet Docenten</t>
  </si>
  <si>
    <t xml:space="preserve"> Leslokaal 1</t>
  </si>
  <si>
    <t xml:space="preserve"> Leslokaal 2</t>
  </si>
  <si>
    <t xml:space="preserve"> Leslokaal 3</t>
  </si>
  <si>
    <t xml:space="preserve"> Leslokaal 4</t>
  </si>
  <si>
    <t xml:space="preserve"> Voorportaal</t>
  </si>
  <si>
    <t>Gietvloer</t>
  </si>
  <si>
    <t>Lino/Hout</t>
  </si>
  <si>
    <t>Descol</t>
  </si>
  <si>
    <t>Lino/Mat</t>
  </si>
  <si>
    <t>Beton</t>
  </si>
  <si>
    <t>1e</t>
  </si>
  <si>
    <t>2e</t>
  </si>
  <si>
    <t>3e</t>
  </si>
  <si>
    <t>BG</t>
  </si>
  <si>
    <t>Handvaardigheidslokaal</t>
  </si>
  <si>
    <t>Leslokaal Praktijk</t>
  </si>
  <si>
    <t>Leslokaal Theorie</t>
  </si>
  <si>
    <t>Kosten productie per jaar ma t/m vr</t>
  </si>
  <si>
    <t>Locatie*</t>
  </si>
  <si>
    <t>* machines worden per locatie gespecificeerd</t>
  </si>
  <si>
    <r>
      <t xml:space="preserve">TN </t>
    </r>
    <r>
      <rPr>
        <sz val="12"/>
        <rFont val="Times New Roman"/>
        <family val="1"/>
      </rPr>
      <t>507699</t>
    </r>
  </si>
  <si>
    <t>Looptijd 600 L. container naar centrale persocontainer</t>
  </si>
  <si>
    <t>Rent Company</t>
  </si>
  <si>
    <t>Uurlonen 1 januari 2026</t>
  </si>
  <si>
    <t>Stelpost schoonmaak eerste en laatste week zomervakantie</t>
  </si>
  <si>
    <t>0.34A</t>
  </si>
  <si>
    <t>0.30</t>
  </si>
  <si>
    <t>0.47</t>
  </si>
  <si>
    <t>0.55 + 0.46A</t>
  </si>
  <si>
    <t>0.44A</t>
  </si>
  <si>
    <t>0.27A</t>
  </si>
  <si>
    <t>0.24 + 0.21</t>
  </si>
  <si>
    <t>0.64</t>
  </si>
  <si>
    <t>0.62</t>
  </si>
  <si>
    <t>0.61</t>
  </si>
  <si>
    <t>0.38</t>
  </si>
  <si>
    <t>0.40A</t>
  </si>
  <si>
    <t>0.40B</t>
  </si>
  <si>
    <t>0.60</t>
  </si>
  <si>
    <t>0.65</t>
  </si>
  <si>
    <t>0.14a</t>
  </si>
  <si>
    <t>0.68</t>
  </si>
  <si>
    <t>0.68B</t>
  </si>
  <si>
    <t>0.68A</t>
  </si>
  <si>
    <t>0.66</t>
  </si>
  <si>
    <t>0.69</t>
  </si>
  <si>
    <t>0.77</t>
  </si>
  <si>
    <t>0.76</t>
  </si>
  <si>
    <t>0.76A</t>
  </si>
  <si>
    <t>0.75B</t>
  </si>
  <si>
    <t>0.75A</t>
  </si>
  <si>
    <t>0.74</t>
  </si>
  <si>
    <t>0.75</t>
  </si>
  <si>
    <t>0.70</t>
  </si>
  <si>
    <t>0.71</t>
  </si>
  <si>
    <t>0.73</t>
  </si>
  <si>
    <t>0.72</t>
  </si>
  <si>
    <t>Geen nr</t>
  </si>
  <si>
    <t>0.00</t>
  </si>
  <si>
    <t>1.36</t>
  </si>
  <si>
    <t>1.34</t>
  </si>
  <si>
    <t>1.41</t>
  </si>
  <si>
    <t>1.37</t>
  </si>
  <si>
    <t>1.35</t>
  </si>
  <si>
    <t>1.33</t>
  </si>
  <si>
    <t>1.14A</t>
  </si>
  <si>
    <t>1.04C</t>
  </si>
  <si>
    <t>1.04A</t>
  </si>
  <si>
    <t>1.04B</t>
  </si>
  <si>
    <t>2.38A</t>
  </si>
  <si>
    <t>2.40</t>
  </si>
  <si>
    <t>2.41</t>
  </si>
  <si>
    <t>2.01A</t>
  </si>
  <si>
    <t>0.52</t>
  </si>
  <si>
    <t>0.53</t>
  </si>
  <si>
    <t>0.54</t>
  </si>
  <si>
    <t>0.56</t>
  </si>
  <si>
    <t>0.59</t>
  </si>
  <si>
    <t>0.51</t>
  </si>
  <si>
    <t>0.50</t>
  </si>
  <si>
    <t>0.49</t>
  </si>
  <si>
    <t>0.57</t>
  </si>
  <si>
    <t>0.48</t>
  </si>
  <si>
    <t>1.42</t>
  </si>
  <si>
    <t>1.47</t>
  </si>
  <si>
    <t>1.48</t>
  </si>
  <si>
    <t>1.49</t>
  </si>
  <si>
    <t>1.44</t>
  </si>
  <si>
    <t>1.45</t>
  </si>
  <si>
    <t>1.46</t>
  </si>
  <si>
    <t>1.51</t>
  </si>
  <si>
    <t>1.52</t>
  </si>
  <si>
    <t>1.54</t>
  </si>
  <si>
    <t>1.56</t>
  </si>
  <si>
    <t>1.57</t>
  </si>
  <si>
    <t>1.58</t>
  </si>
  <si>
    <t>1.55</t>
  </si>
  <si>
    <t>1.53</t>
  </si>
  <si>
    <t>2.42</t>
  </si>
  <si>
    <t>2.47</t>
  </si>
  <si>
    <t>2.48</t>
  </si>
  <si>
    <t>2.44</t>
  </si>
  <si>
    <t>2.45</t>
  </si>
  <si>
    <t>2.46</t>
  </si>
  <si>
    <t>2.50</t>
  </si>
  <si>
    <t>2.51</t>
  </si>
  <si>
    <t>2.53</t>
  </si>
  <si>
    <t>2.56</t>
  </si>
  <si>
    <t>2.57</t>
  </si>
  <si>
    <t>2.54</t>
  </si>
  <si>
    <t>2.52</t>
  </si>
  <si>
    <t>Gaat verbouwd worden, andere indeling</t>
  </si>
  <si>
    <t>Leslokaal Praktijk (vaklokalen)</t>
  </si>
  <si>
    <t>Roostermakers / ll-balie</t>
  </si>
  <si>
    <t>Ketelhuis</t>
  </si>
  <si>
    <t>berging concierge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</si>
</sst>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6">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0"/>
    <numFmt numFmtId="175" formatCode="0.0%"/>
    <numFmt numFmtId="176" formatCode="0.0"/>
    <numFmt numFmtId="177" formatCode="0.000%"/>
    <numFmt numFmtId="178" formatCode="_-[$€-2]\ * #,##0.00_ ;_-[$€-2]\ * \-#,##0.00\ ;_-[$€-2]\ * &quot;-&quot;??_ ;_-@_ "/>
    <numFmt numFmtId="179" formatCode="_([$€-2]\ * #,##0.00_);_([$€-2]\ * \(#,##0.00\);_([$€-2]\ * &quot;-&quot;??_);_(@_)"/>
    <numFmt numFmtId="180" formatCode="_ [$€-413]\ * #,##0.00_ ;_ [$€-413]\ * \-#,##0.00_ ;_ [$€-413]\ * &quot;-&quot;??_ ;_ @_ "/>
    <numFmt numFmtId="181" formatCode="0.0000000"/>
    <numFmt numFmtId="182" formatCode="_-* #,##0.0_-;_-* #,##0.0\-;_-* &quot;-&quot;??_-;_-@_-"/>
    <numFmt numFmtId="183" formatCode="_-* #,##0_-;_-* #,##0\-;_-* &quot;-&quot;_-;_-@_-"/>
    <numFmt numFmtId="184" formatCode="_-[$€]\ * #,##0.00_-;_-[$€]\ * #,##0.00\-;_-[$€]\ * &quot;-&quot;??_-;_-@_-"/>
    <numFmt numFmtId="185" formatCode="_-&quot;€&quot;* #,##0.00_-;\-&quot;€&quot;* #,##0.00_-;_-&quot;€&quot;* &quot;-&quot;??_-;_-@_-"/>
    <numFmt numFmtId="186" formatCode="_-[$€-2]\ * #,##0.00_-;_-[$€-2]\ * #,##0.00\-;_-[$€-2]\ * &quot;-&quot;??_-;_-@_-"/>
    <numFmt numFmtId="187" formatCode="_-&quot;ƒ&quot;\ * #,##0.00_-;_-&quot;ƒ&quot;\ * #,##0.00\-;_-&quot;ƒ&quot;\ * &quot;-&quot;??_-;_-@_-"/>
    <numFmt numFmtId="188" formatCode="[$-413]d\ mmmm\ yyyy;@"/>
    <numFmt numFmtId="189" formatCode="&quot;Fl.&quot;#,##0.00;[Red]\-&quot;Fl.&quot;#,##0.00"/>
    <numFmt numFmtId="190" formatCode="&quot;Fl.&quot;#,##0_);[Red]\(&quot;Fl.&quot;#,##0\)"/>
    <numFmt numFmtId="191" formatCode="_-\F* #,##0.00_-;\-\F* #,##0.00_-;_-\F* &quot;-&quot;??_-;_-@_-"/>
    <numFmt numFmtId="192" formatCode="&quot;fl&quot;\ #,##0_-;[Red]&quot;fl&quot;\ #,##0\-"/>
    <numFmt numFmtId="193" formatCode="_-\€\ * #,##0.00"/>
    <numFmt numFmtId="194" formatCode="0\ &quot;m2&quot;"/>
    <numFmt numFmtId="195" formatCode="_-&quot;F&quot;\ * #,##0.00_-;_-&quot;F&quot;\ * #,##0.00\-;_-&quot;F&quot;\ * &quot;-&quot;??_-;_-@_-"/>
    <numFmt numFmtId="196" formatCode="[$-413]d\-mmm\-yy;@"/>
    <numFmt numFmtId="197" formatCode="_ [$€-2]\ * #,##0.00_ ;_ [$€-2]\ * \-#,##0.00_ ;_ [$€-2]\ * &quot;-&quot;??_ ;_ @_ "/>
  </numFmts>
  <fonts count="143">
    <font>
      <sz val="10"/>
      <name val="MS Sans Serif"/>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indexed="8"/>
      <name val="Century Gothic"/>
      <family val="2"/>
    </font>
    <font>
      <b/>
      <sz val="10"/>
      <name val="Century Gothic"/>
      <family val="2"/>
    </font>
    <font>
      <sz val="10"/>
      <color indexed="18"/>
      <name val="Century Gothic"/>
      <family val="2"/>
    </font>
    <font>
      <b/>
      <sz val="10"/>
      <color rgb="FFFF0000"/>
      <name val="Century Gothic"/>
      <family val="2"/>
    </font>
    <font>
      <i/>
      <sz val="8"/>
      <name val="Century Gothic"/>
      <family val="2"/>
    </font>
    <font>
      <b/>
      <sz val="10"/>
      <color rgb="FFFF0000"/>
      <name val="MS Sans Serif"/>
    </font>
    <font>
      <b/>
      <sz val="12"/>
      <name val="Georgia"/>
      <family val="1"/>
    </font>
    <font>
      <sz val="12"/>
      <name val="Georgia"/>
      <family val="1"/>
    </font>
    <font>
      <b/>
      <sz val="10"/>
      <color theme="1"/>
      <name val="Georgia"/>
      <family val="1"/>
    </font>
    <font>
      <sz val="10"/>
      <name val="Georgia"/>
      <family val="1"/>
    </font>
    <font>
      <b/>
      <sz val="10"/>
      <color theme="0"/>
      <name val="Georgia"/>
      <family val="1"/>
    </font>
    <font>
      <b/>
      <sz val="10"/>
      <name val="Georgia"/>
      <family val="1"/>
    </font>
    <font>
      <b/>
      <sz val="10"/>
      <color rgb="FFFF0000"/>
      <name val="Georgia"/>
      <family val="1"/>
    </font>
    <font>
      <sz val="10"/>
      <color rgb="FFFF0000"/>
      <name val="Georgia"/>
      <family val="1"/>
    </font>
    <font>
      <b/>
      <sz val="12"/>
      <color rgb="FFFF0000"/>
      <name val="Georgia"/>
      <family val="1"/>
    </font>
    <font>
      <sz val="10"/>
      <color theme="1"/>
      <name val="Georgia"/>
      <family val="1"/>
    </font>
    <font>
      <sz val="10"/>
      <color indexed="10"/>
      <name val="Georgia"/>
      <family val="1"/>
    </font>
    <font>
      <sz val="12"/>
      <color theme="1"/>
      <name val="Georgia"/>
      <family val="1"/>
    </font>
    <font>
      <sz val="10"/>
      <color indexed="18"/>
      <name val="Georgia"/>
      <family val="1"/>
    </font>
    <font>
      <sz val="10"/>
      <color indexed="8"/>
      <name val="Georgia"/>
      <family val="1"/>
    </font>
    <font>
      <b/>
      <sz val="10"/>
      <color indexed="10"/>
      <name val="Georgia"/>
      <family val="1"/>
    </font>
    <font>
      <b/>
      <sz val="12"/>
      <color indexed="18"/>
      <name val="Georgia"/>
      <family val="1"/>
    </font>
    <font>
      <sz val="10"/>
      <color theme="0"/>
      <name val="Georgia"/>
      <family val="1"/>
    </font>
    <font>
      <b/>
      <sz val="10"/>
      <color indexed="18"/>
      <name val="Georgia"/>
      <family val="1"/>
    </font>
    <font>
      <b/>
      <sz val="10"/>
      <color indexed="8"/>
      <name val="Georgia"/>
      <family val="1"/>
    </font>
    <font>
      <sz val="11"/>
      <name val="Georgia"/>
      <family val="1"/>
    </font>
    <font>
      <b/>
      <sz val="9"/>
      <color indexed="20"/>
      <name val="Georgia"/>
      <family val="1"/>
    </font>
    <font>
      <b/>
      <sz val="9"/>
      <name val="Georgia"/>
      <family val="1"/>
    </font>
    <font>
      <sz val="14"/>
      <name val="Georgia"/>
      <family val="1"/>
    </font>
    <font>
      <b/>
      <sz val="9"/>
      <color indexed="18"/>
      <name val="Georgia"/>
      <family val="1"/>
    </font>
    <font>
      <sz val="12"/>
      <color indexed="18"/>
      <name val="Georgia"/>
      <family val="1"/>
    </font>
    <font>
      <b/>
      <sz val="8"/>
      <color indexed="18"/>
      <name val="Georgia"/>
      <family val="1"/>
    </font>
    <font>
      <sz val="9"/>
      <color rgb="FFFF0000"/>
      <name val="Georgia"/>
      <family val="1"/>
    </font>
    <font>
      <sz val="9"/>
      <color indexed="10"/>
      <name val="Georgia"/>
      <family val="1"/>
    </font>
    <font>
      <sz val="9"/>
      <color indexed="8"/>
      <name val="Georgia"/>
      <family val="1"/>
    </font>
    <font>
      <sz val="9"/>
      <name val="Georgia"/>
      <family val="1"/>
    </font>
    <font>
      <b/>
      <sz val="9"/>
      <color indexed="10"/>
      <name val="Georgia"/>
      <family val="1"/>
    </font>
    <font>
      <sz val="9"/>
      <color rgb="FF0AAAFF"/>
      <name val="Georgia"/>
      <family val="1"/>
    </font>
    <font>
      <b/>
      <u/>
      <sz val="10"/>
      <name val="Georgia"/>
      <family val="1"/>
    </font>
    <font>
      <u/>
      <sz val="9"/>
      <name val="Georgia"/>
      <family val="1"/>
    </font>
    <font>
      <b/>
      <sz val="12"/>
      <color indexed="10"/>
      <name val="Georgia"/>
      <family val="1"/>
    </font>
    <font>
      <b/>
      <sz val="10"/>
      <color theme="1" tint="0.34998626667073579"/>
      <name val="Georgia"/>
      <family val="1"/>
    </font>
    <font>
      <sz val="10"/>
      <name val="Arial Black"/>
      <family val="2"/>
    </font>
    <font>
      <b/>
      <sz val="10"/>
      <color theme="0"/>
      <name val="Arial Black"/>
      <family val="2"/>
    </font>
    <font>
      <b/>
      <sz val="10"/>
      <color rgb="FFFF0000"/>
      <name val="Arial Black"/>
      <family val="2"/>
    </font>
    <font>
      <sz val="10"/>
      <color indexed="8"/>
      <name val="Arial Black"/>
      <family val="2"/>
    </font>
    <font>
      <b/>
      <sz val="10"/>
      <color indexed="10"/>
      <name val="Arial Black"/>
      <family val="2"/>
    </font>
    <font>
      <b/>
      <sz val="12"/>
      <color indexed="18"/>
      <name val="Arial Black"/>
      <family val="2"/>
    </font>
    <font>
      <b/>
      <sz val="14"/>
      <color theme="0"/>
      <name val="Arial Black"/>
      <family val="2"/>
    </font>
    <font>
      <b/>
      <sz val="12"/>
      <color theme="0"/>
      <name val="Arial Black"/>
      <family val="2"/>
    </font>
    <font>
      <sz val="10"/>
      <color theme="0"/>
      <name val="Arial Black"/>
      <family val="2"/>
    </font>
    <font>
      <b/>
      <sz val="9"/>
      <color theme="0"/>
      <name val="Arial Black"/>
      <family val="2"/>
    </font>
    <font>
      <b/>
      <sz val="9"/>
      <color indexed="18"/>
      <name val="Arial Black"/>
      <family val="2"/>
    </font>
    <font>
      <sz val="9"/>
      <color theme="0"/>
      <name val="Arial Black"/>
      <family val="2"/>
    </font>
    <font>
      <b/>
      <sz val="10"/>
      <color theme="0"/>
      <name val="Times New Roman"/>
      <family val="1"/>
    </font>
    <font>
      <b/>
      <sz val="10"/>
      <name val="Times New Roman"/>
      <family val="1"/>
    </font>
    <font>
      <b/>
      <sz val="10"/>
      <color rgb="FFFF0000"/>
      <name val="Times New Roman"/>
      <family val="1"/>
    </font>
    <font>
      <sz val="10"/>
      <color rgb="FFFF0000"/>
      <name val="Times New Roman"/>
      <family val="1"/>
    </font>
    <font>
      <b/>
      <sz val="12"/>
      <name val="Times New Roman"/>
      <family val="1"/>
    </font>
    <font>
      <sz val="12"/>
      <name val="Times New Roman"/>
      <family val="1"/>
    </font>
    <font>
      <sz val="10"/>
      <color indexed="10"/>
      <name val="Times New Roman"/>
      <family val="1"/>
    </font>
    <font>
      <sz val="10"/>
      <color theme="1"/>
      <name val="Times New Roman"/>
      <family val="1"/>
    </font>
    <font>
      <b/>
      <sz val="10"/>
      <color rgb="FF0AAAFF"/>
      <name val="Times New Roman"/>
      <family val="1"/>
    </font>
    <font>
      <b/>
      <sz val="10"/>
      <color theme="1" tint="0.34998626667073579"/>
      <name val="Times New Roman"/>
      <family val="1"/>
    </font>
    <font>
      <b/>
      <sz val="12"/>
      <color indexed="18"/>
      <name val="Times New Roman"/>
      <family val="1"/>
    </font>
    <font>
      <sz val="10"/>
      <color indexed="8"/>
      <name val="Times New Roman"/>
      <family val="1"/>
    </font>
    <font>
      <sz val="10"/>
      <color indexed="18"/>
      <name val="Times New Roman"/>
      <family val="1"/>
    </font>
    <font>
      <sz val="9"/>
      <color indexed="23"/>
      <name val="Times New Roman"/>
      <family val="1"/>
    </font>
    <font>
      <i/>
      <sz val="10"/>
      <color indexed="10"/>
      <name val="Times New Roman"/>
      <family val="1"/>
    </font>
    <font>
      <sz val="10"/>
      <color theme="0" tint="-0.499984740745262"/>
      <name val="Times New Roman"/>
      <family val="1"/>
    </font>
    <font>
      <b/>
      <sz val="10"/>
      <color indexed="10"/>
      <name val="Times New Roman"/>
      <family val="1"/>
    </font>
    <font>
      <sz val="9"/>
      <color indexed="8"/>
      <name val="Times New Roman"/>
      <family val="1"/>
    </font>
    <font>
      <sz val="9"/>
      <name val="Times New Roman"/>
      <family val="1"/>
    </font>
    <font>
      <sz val="12"/>
      <name val="Timmes"/>
    </font>
    <font>
      <b/>
      <sz val="10"/>
      <color indexed="18"/>
      <name val="Times New Roman"/>
      <family val="1"/>
    </font>
  </fonts>
  <fills count="69">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1" tint="0.34998626667073579"/>
        <bgColor indexed="64"/>
      </patternFill>
    </fill>
    <fill>
      <patternFill patternType="solid">
        <fgColor rgb="FF0A4983"/>
        <bgColor indexed="64"/>
      </patternFill>
    </fill>
    <fill>
      <patternFill patternType="solid">
        <fgColor rgb="FFE8E2D3"/>
        <bgColor indexed="64"/>
      </patternFill>
    </fill>
    <fill>
      <patternFill patternType="solid">
        <fgColor rgb="FFE8E2D3"/>
        <bgColor indexed="24"/>
      </patternFill>
    </fill>
    <fill>
      <patternFill patternType="solid">
        <fgColor rgb="FF92D050"/>
        <bgColor indexed="64"/>
      </patternFill>
    </fill>
    <fill>
      <patternFill patternType="solid">
        <fgColor rgb="FFFF0000"/>
        <bgColor indexed="64"/>
      </patternFill>
    </fill>
    <fill>
      <patternFill patternType="solid">
        <fgColor rgb="FFFFC000"/>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s>
  <cellStyleXfs count="52890">
    <xf numFmtId="0" fontId="0" fillId="0" borderId="0"/>
    <xf numFmtId="164" fontId="4" fillId="0" borderId="0" applyFont="0" applyFill="0" applyBorder="0" applyAlignment="0" applyProtection="0"/>
    <xf numFmtId="165" fontId="4" fillId="0" borderId="0" applyFont="0" applyFill="0" applyBorder="0" applyAlignment="0" applyProtection="0"/>
    <xf numFmtId="169" fontId="4" fillId="0" borderId="0" applyFont="0" applyFill="0" applyBorder="0" applyAlignment="0" applyProtection="0"/>
    <xf numFmtId="171" fontId="4" fillId="0" borderId="0" applyFont="0" applyFill="0" applyBorder="0" applyAlignment="0" applyProtection="0"/>
    <xf numFmtId="168" fontId="6" fillId="0" borderId="0" applyFont="0" applyFill="0" applyBorder="0" applyAlignment="0" applyProtection="0"/>
    <xf numFmtId="168" fontId="4" fillId="0" borderId="0" applyFont="0" applyFill="0" applyBorder="0" applyAlignment="0" applyProtection="0"/>
    <xf numFmtId="0" fontId="12" fillId="0" borderId="0" applyNumberFormat="0" applyFill="0" applyBorder="0" applyAlignment="0" applyProtection="0">
      <alignment vertical="top"/>
      <protection locked="0"/>
    </xf>
    <xf numFmtId="167" fontId="3" fillId="0" borderId="0" applyFont="0" applyFill="0" applyBorder="0" applyAlignment="0" applyProtection="0"/>
    <xf numFmtId="0" fontId="4" fillId="0" borderId="0"/>
    <xf numFmtId="0" fontId="10" fillId="0" borderId="0"/>
    <xf numFmtId="0" fontId="6" fillId="0" borderId="0"/>
    <xf numFmtId="0" fontId="4" fillId="0" borderId="0"/>
    <xf numFmtId="0" fontId="4" fillId="0" borderId="0"/>
    <xf numFmtId="0" fontId="4" fillId="0" borderId="0"/>
    <xf numFmtId="0" fontId="8" fillId="0" borderId="0"/>
    <xf numFmtId="9" fontId="3" fillId="0" borderId="0" applyFont="0" applyFill="0" applyBorder="0" applyAlignment="0" applyProtection="0"/>
    <xf numFmtId="0" fontId="4" fillId="0" borderId="0"/>
    <xf numFmtId="166" fontId="3" fillId="0" borderId="0" applyFont="0" applyFill="0" applyBorder="0" applyAlignment="0" applyProtection="0"/>
    <xf numFmtId="0" fontId="14" fillId="0" borderId="0" applyNumberFormat="0" applyFill="0" applyBorder="0" applyAlignment="0" applyProtection="0"/>
    <xf numFmtId="0" fontId="15" fillId="0" borderId="7" applyNumberFormat="0" applyFill="0" applyAlignment="0" applyProtection="0"/>
    <xf numFmtId="0" fontId="16" fillId="0" borderId="8" applyNumberFormat="0" applyFill="0" applyAlignment="0" applyProtection="0"/>
    <xf numFmtId="0" fontId="17" fillId="0" borderId="9"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10" applyNumberFormat="0" applyAlignment="0" applyProtection="0"/>
    <xf numFmtId="0" fontId="22" fillId="7" borderId="11" applyNumberFormat="0" applyAlignment="0" applyProtection="0"/>
    <xf numFmtId="0" fontId="23" fillId="7" borderId="10" applyNumberFormat="0" applyAlignment="0" applyProtection="0"/>
    <xf numFmtId="0" fontId="24" fillId="0" borderId="12" applyNumberFormat="0" applyFill="0" applyAlignment="0" applyProtection="0"/>
    <xf numFmtId="0" fontId="25" fillId="8" borderId="13"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15" applyNumberFormat="0" applyFill="0" applyAlignment="0" applyProtection="0"/>
    <xf numFmtId="0" fontId="29"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9" fillId="33" borderId="0" applyNumberFormat="0" applyBorder="0" applyAlignment="0" applyProtection="0"/>
    <xf numFmtId="0" fontId="2" fillId="0" borderId="0"/>
    <xf numFmtId="0" fontId="2" fillId="9" borderId="14" applyNumberFormat="0" applyFont="0" applyAlignment="0" applyProtection="0"/>
    <xf numFmtId="0" fontId="7" fillId="0" borderId="0"/>
    <xf numFmtId="0" fontId="30" fillId="0" borderId="0"/>
    <xf numFmtId="0" fontId="30" fillId="0" borderId="0"/>
    <xf numFmtId="0" fontId="3" fillId="0" borderId="0"/>
    <xf numFmtId="9" fontId="3" fillId="0" borderId="0" applyFont="0" applyFill="0" applyBorder="0" applyAlignment="0" applyProtection="0"/>
    <xf numFmtId="44" fontId="3" fillId="0" borderId="0" applyFont="0" applyFill="0" applyBorder="0" applyAlignment="0" applyProtection="0"/>
    <xf numFmtId="183" fontId="3" fillId="0" borderId="0" applyFont="0" applyFill="0" applyBorder="0" applyAlignment="0" applyProtection="0"/>
    <xf numFmtId="166" fontId="7" fillId="0" borderId="0" applyFont="0" applyFill="0" applyBorder="0" applyAlignment="0" applyProtection="0"/>
    <xf numFmtId="166" fontId="7" fillId="0" borderId="0" applyFont="0" applyFill="0" applyBorder="0" applyAlignment="0" applyProtection="0"/>
    <xf numFmtId="184" fontId="31" fillId="0" borderId="0" applyFont="0" applyFill="0" applyBorder="0" applyAlignment="0" applyProtection="0"/>
    <xf numFmtId="184" fontId="31" fillId="0" borderId="0" applyFont="0" applyFill="0" applyBorder="0" applyAlignment="0" applyProtection="0"/>
    <xf numFmtId="185" fontId="7" fillId="0" borderId="0" applyFont="0" applyFill="0" applyBorder="0" applyAlignment="0" applyProtection="0"/>
    <xf numFmtId="183"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43" fontId="1" fillId="0" borderId="0" applyFont="0" applyFill="0" applyBorder="0" applyAlignment="0" applyProtection="0"/>
    <xf numFmtId="0" fontId="32" fillId="34" borderId="0"/>
    <xf numFmtId="186" fontId="3" fillId="0" borderId="0"/>
    <xf numFmtId="0" fontId="10" fillId="0" borderId="0"/>
    <xf numFmtId="0" fontId="8" fillId="0" borderId="0"/>
    <xf numFmtId="9" fontId="3" fillId="0" borderId="0" applyFont="0" applyFill="0" applyBorder="0" applyAlignment="0" applyProtection="0"/>
    <xf numFmtId="9" fontId="7" fillId="0" borderId="0" applyFont="0" applyFill="0" applyBorder="0" applyAlignment="0" applyProtection="0"/>
    <xf numFmtId="0" fontId="3" fillId="0" borderId="0"/>
    <xf numFmtId="0" fontId="3" fillId="0" borderId="0"/>
    <xf numFmtId="0" fontId="33" fillId="0" borderId="0"/>
    <xf numFmtId="0" fontId="7" fillId="0" borderId="0"/>
    <xf numFmtId="0" fontId="1" fillId="0" borderId="0"/>
    <xf numFmtId="0" fontId="3" fillId="0" borderId="0"/>
    <xf numFmtId="0" fontId="34" fillId="0" borderId="0"/>
    <xf numFmtId="0" fontId="34" fillId="0" borderId="0"/>
    <xf numFmtId="0" fontId="3" fillId="0" borderId="0"/>
    <xf numFmtId="0" fontId="3" fillId="0" borderId="0"/>
    <xf numFmtId="0" fontId="34" fillId="0" borderId="0"/>
    <xf numFmtId="0" fontId="34" fillId="0" borderId="0"/>
    <xf numFmtId="0" fontId="7" fillId="0" borderId="0"/>
    <xf numFmtId="0" fontId="3" fillId="0" borderId="0"/>
    <xf numFmtId="0" fontId="13" fillId="0" borderId="0"/>
    <xf numFmtId="0" fontId="5" fillId="0" borderId="0"/>
    <xf numFmtId="187"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0" fontId="7" fillId="0" borderId="0"/>
    <xf numFmtId="166" fontId="7" fillId="0" borderId="0" applyFont="0" applyFill="0" applyBorder="0" applyAlignment="0" applyProtection="0"/>
    <xf numFmtId="167" fontId="7" fillId="0" borderId="0" applyFont="0" applyFill="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34" fillId="37" borderId="0" applyNumberFormat="0" applyBorder="0" applyAlignment="0" applyProtection="0"/>
    <xf numFmtId="0" fontId="34" fillId="37" borderId="0" applyNumberFormat="0" applyBorder="0" applyAlignment="0" applyProtection="0"/>
    <xf numFmtId="0" fontId="34" fillId="38" borderId="0" applyNumberFormat="0" applyBorder="0" applyAlignment="0" applyProtection="0"/>
    <xf numFmtId="0" fontId="34" fillId="38"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4" fillId="42" borderId="0" applyNumberFormat="0" applyBorder="0" applyAlignment="0" applyProtection="0"/>
    <xf numFmtId="0" fontId="34" fillId="42"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6" fillId="46"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36" fillId="51" borderId="0" applyNumberFormat="0" applyBorder="0" applyAlignment="0" applyProtection="0"/>
    <xf numFmtId="0" fontId="36" fillId="52" borderId="0" applyNumberFormat="0" applyBorder="0" applyAlignment="0" applyProtection="0"/>
    <xf numFmtId="0" fontId="36" fillId="47" borderId="0" applyNumberFormat="0" applyBorder="0" applyAlignment="0" applyProtection="0"/>
    <xf numFmtId="0" fontId="36" fillId="48" borderId="0" applyNumberFormat="0" applyBorder="0" applyAlignment="0" applyProtection="0"/>
    <xf numFmtId="0" fontId="36" fillId="53" borderId="0" applyNumberFormat="0" applyBorder="0" applyAlignment="0" applyProtection="0"/>
    <xf numFmtId="0" fontId="37" fillId="39" borderId="0" applyNumberFormat="0" applyBorder="0" applyAlignment="0" applyProtection="0"/>
    <xf numFmtId="0" fontId="38" fillId="4" borderId="0" applyNumberFormat="0" applyBorder="0" applyAlignment="0" applyProtection="0"/>
    <xf numFmtId="0" fontId="39" fillId="54" borderId="17" applyNumberFormat="0" applyAlignment="0" applyProtection="0"/>
    <xf numFmtId="0" fontId="7" fillId="0" borderId="0"/>
    <xf numFmtId="0" fontId="40" fillId="55" borderId="17" applyNumberFormat="0" applyAlignment="0" applyProtection="0"/>
    <xf numFmtId="0" fontId="41" fillId="56" borderId="18" applyNumberFormat="0" applyAlignment="0" applyProtection="0"/>
    <xf numFmtId="0" fontId="41" fillId="56" borderId="18" applyNumberFormat="0" applyAlignment="0" applyProtection="0"/>
    <xf numFmtId="0" fontId="42" fillId="0" borderId="0" applyNumberFormat="0" applyFill="0" applyBorder="0" applyAlignment="0" applyProtection="0"/>
    <xf numFmtId="0" fontId="43" fillId="0" borderId="19" applyNumberFormat="0" applyFill="0" applyAlignment="0" applyProtection="0"/>
    <xf numFmtId="0" fontId="44" fillId="38"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5" fillId="0" borderId="20" applyNumberFormat="0" applyFill="0" applyAlignment="0" applyProtection="0"/>
    <xf numFmtId="0" fontId="46" fillId="0" borderId="21" applyNumberFormat="0" applyFill="0" applyAlignment="0" applyProtection="0"/>
    <xf numFmtId="0" fontId="47" fillId="0" borderId="22" applyNumberFormat="0" applyFill="0" applyAlignment="0" applyProtection="0"/>
    <xf numFmtId="0" fontId="47" fillId="0" borderId="0" applyNumberFormat="0" applyFill="0" applyBorder="0" applyAlignment="0" applyProtection="0"/>
    <xf numFmtId="0" fontId="48" fillId="57" borderId="17" applyNumberFormat="0" applyAlignment="0" applyProtection="0"/>
    <xf numFmtId="0" fontId="35" fillId="58" borderId="1"/>
    <xf numFmtId="0" fontId="49" fillId="0" borderId="23" applyNumberFormat="0" applyFill="0" applyAlignment="0" applyProtection="0"/>
    <xf numFmtId="0" fontId="50" fillId="0" borderId="24" applyNumberFormat="0" applyFill="0" applyAlignment="0" applyProtection="0"/>
    <xf numFmtId="0" fontId="51" fillId="0" borderId="25" applyNumberFormat="0" applyFill="0" applyAlignment="0" applyProtection="0"/>
    <xf numFmtId="0" fontId="51" fillId="0" borderId="0" applyNumberFormat="0" applyFill="0" applyBorder="0" applyAlignment="0" applyProtection="0"/>
    <xf numFmtId="167" fontId="52" fillId="0" borderId="0">
      <alignment horizontal="center" vertical="center" textRotation="90" wrapText="1"/>
    </xf>
    <xf numFmtId="0" fontId="53" fillId="58" borderId="26"/>
    <xf numFmtId="0" fontId="54" fillId="0" borderId="27" applyNumberFormat="0" applyFill="0" applyAlignment="0" applyProtection="0"/>
    <xf numFmtId="189" fontId="3" fillId="0" borderId="0"/>
    <xf numFmtId="0" fontId="55" fillId="57" borderId="0" applyNumberFormat="0" applyBorder="0" applyAlignment="0" applyProtection="0"/>
    <xf numFmtId="0" fontId="55" fillId="57" borderId="0" applyNumberFormat="0" applyBorder="0" applyAlignment="0" applyProtection="0"/>
    <xf numFmtId="0" fontId="33" fillId="0" borderId="0"/>
    <xf numFmtId="0" fontId="3" fillId="59" borderId="28" applyNumberFormat="0" applyFont="0" applyAlignment="0" applyProtection="0"/>
    <xf numFmtId="0" fontId="34" fillId="59" borderId="28" applyNumberFormat="0" applyFont="0" applyAlignment="0" applyProtection="0"/>
    <xf numFmtId="0" fontId="56" fillId="37" borderId="0" applyNumberFormat="0" applyBorder="0" applyAlignment="0" applyProtection="0"/>
    <xf numFmtId="0" fontId="57" fillId="55" borderId="29" applyNumberFormat="0" applyAlignment="0" applyProtection="0"/>
    <xf numFmtId="0" fontId="53" fillId="60" borderId="30" applyNumberFormat="0" applyFont="0" applyBorder="0">
      <alignment horizontal="center"/>
    </xf>
    <xf numFmtId="0" fontId="58" fillId="0" borderId="0" applyNumberFormat="0" applyFill="0" applyBorder="0" applyAlignment="0" applyProtection="0"/>
    <xf numFmtId="0" fontId="59" fillId="0" borderId="0" applyNumberFormat="0" applyFill="0" applyBorder="0" applyAlignment="0" applyProtection="0"/>
    <xf numFmtId="0" fontId="60" fillId="0" borderId="31" applyNumberFormat="0" applyFill="0" applyAlignment="0" applyProtection="0"/>
    <xf numFmtId="0" fontId="60" fillId="0" borderId="32" applyNumberFormat="0" applyFill="0" applyAlignment="0" applyProtection="0"/>
    <xf numFmtId="0" fontId="57" fillId="54" borderId="29" applyNumberFormat="0" applyAlignment="0" applyProtection="0"/>
    <xf numFmtId="190" fontId="3" fillId="0" borderId="0"/>
    <xf numFmtId="191" fontId="7" fillId="0" borderId="0" applyFont="0" applyFill="0" applyBorder="0" applyAlignment="0" applyProtection="0"/>
    <xf numFmtId="170" fontId="3" fillId="0" borderId="0"/>
    <xf numFmtId="0" fontId="42"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38" fontId="5" fillId="0" borderId="0" applyFont="0" applyFill="0" applyBorder="0" applyAlignment="0" applyProtection="0"/>
    <xf numFmtId="192" fontId="5" fillId="0" borderId="0" applyFont="0" applyFill="0" applyBorder="0" applyAlignment="0" applyProtection="0"/>
    <xf numFmtId="184" fontId="7" fillId="0" borderId="0" applyFont="0" applyFill="0" applyBorder="0" applyAlignment="0" applyProtection="0"/>
    <xf numFmtId="184" fontId="7" fillId="0" borderId="0" applyFont="0" applyFill="0" applyBorder="0" applyAlignment="0" applyProtection="0"/>
    <xf numFmtId="193" fontId="35" fillId="0" borderId="0"/>
    <xf numFmtId="193" fontId="35" fillId="0" borderId="0"/>
    <xf numFmtId="0" fontId="62" fillId="0" borderId="0" applyNumberFormat="0" applyFill="0" applyBorder="0" applyAlignment="0" applyProtection="0"/>
    <xf numFmtId="167" fontId="7" fillId="0" borderId="0" applyFont="0" applyFill="0" applyBorder="0" applyAlignment="0" applyProtection="0"/>
    <xf numFmtId="43"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53" fillId="58" borderId="26"/>
    <xf numFmtId="194" fontId="53" fillId="0" borderId="0"/>
    <xf numFmtId="9" fontId="34" fillId="0" borderId="0" applyFont="0" applyFill="0" applyBorder="0" applyAlignment="0" applyProtection="0"/>
    <xf numFmtId="0" fontId="1" fillId="0" borderId="0"/>
    <xf numFmtId="0" fontId="7" fillId="0" borderId="0"/>
    <xf numFmtId="0" fontId="3" fillId="0" borderId="0"/>
    <xf numFmtId="0" fontId="7" fillId="0" borderId="0"/>
    <xf numFmtId="0" fontId="63" fillId="0" borderId="0"/>
    <xf numFmtId="0" fontId="7" fillId="0" borderId="0"/>
    <xf numFmtId="0" fontId="3" fillId="0" borderId="0"/>
    <xf numFmtId="0" fontId="1" fillId="0" borderId="0"/>
    <xf numFmtId="0" fontId="1" fillId="0" borderId="0"/>
    <xf numFmtId="0" fontId="7" fillId="0" borderId="0"/>
    <xf numFmtId="0" fontId="3" fillId="0" borderId="0"/>
    <xf numFmtId="166" fontId="7" fillId="0" borderId="0" applyFont="0" applyFill="0" applyBorder="0" applyAlignment="0" applyProtection="0"/>
    <xf numFmtId="166" fontId="34" fillId="0" borderId="0" applyFont="0" applyFill="0" applyBorder="0" applyAlignment="0" applyProtection="0"/>
    <xf numFmtId="166" fontId="7" fillId="0" borderId="0" applyFont="0" applyFill="0" applyBorder="0" applyAlignment="0" applyProtection="0"/>
    <xf numFmtId="195" fontId="7" fillId="0" borderId="0" applyFont="0" applyFill="0" applyBorder="0" applyAlignment="0" applyProtection="0"/>
    <xf numFmtId="0" fontId="1" fillId="0" borderId="0"/>
    <xf numFmtId="0" fontId="10" fillId="0" borderId="0"/>
    <xf numFmtId="0" fontId="10" fillId="0" borderId="0"/>
    <xf numFmtId="0" fontId="1" fillId="0" borderId="0"/>
  </cellStyleXfs>
  <cellXfs count="481">
    <xf numFmtId="0" fontId="0" fillId="0" borderId="0" xfId="0"/>
    <xf numFmtId="0" fontId="65" fillId="0" borderId="0" xfId="13" applyFont="1" applyProtection="1">
      <protection hidden="1"/>
    </xf>
    <xf numFmtId="0" fontId="65" fillId="0" borderId="0" xfId="0" applyFont="1"/>
    <xf numFmtId="2" fontId="65" fillId="0" borderId="0" xfId="11" applyNumberFormat="1" applyFont="1" applyProtection="1">
      <protection hidden="1"/>
    </xf>
    <xf numFmtId="0" fontId="65" fillId="0" borderId="0" xfId="13" applyFont="1" applyAlignment="1" applyProtection="1">
      <alignment vertical="center"/>
      <protection hidden="1"/>
    </xf>
    <xf numFmtId="0" fontId="66" fillId="0" borderId="0" xfId="13" applyFont="1" applyAlignment="1" applyProtection="1">
      <alignment horizontal="right" vertical="center"/>
      <protection hidden="1"/>
    </xf>
    <xf numFmtId="176" fontId="65" fillId="0" borderId="0" xfId="13" applyNumberFormat="1" applyFont="1" applyAlignment="1" applyProtection="1">
      <alignment vertical="center"/>
      <protection hidden="1"/>
    </xf>
    <xf numFmtId="0" fontId="68" fillId="0" borderId="0" xfId="13" applyFont="1" applyAlignment="1" applyProtection="1">
      <alignment vertical="center"/>
      <protection hidden="1"/>
    </xf>
    <xf numFmtId="2" fontId="65" fillId="0" borderId="0" xfId="0" applyNumberFormat="1" applyFont="1" applyAlignment="1">
      <alignment vertical="center"/>
    </xf>
    <xf numFmtId="176" fontId="70" fillId="0" borderId="0" xfId="13" applyNumberFormat="1" applyFont="1" applyAlignment="1" applyProtection="1">
      <alignment vertical="center"/>
      <protection hidden="1"/>
    </xf>
    <xf numFmtId="177" fontId="65" fillId="0" borderId="0" xfId="13" applyNumberFormat="1" applyFont="1" applyAlignment="1" applyProtection="1">
      <alignment horizontal="right" vertical="center"/>
      <protection hidden="1"/>
    </xf>
    <xf numFmtId="0" fontId="65" fillId="0" borderId="0" xfId="13" applyFont="1" applyAlignment="1" applyProtection="1">
      <alignment horizontal="right" vertical="center"/>
      <protection hidden="1"/>
    </xf>
    <xf numFmtId="0" fontId="65" fillId="0" borderId="0" xfId="89" applyFont="1"/>
    <xf numFmtId="0" fontId="69" fillId="0" borderId="0" xfId="0" applyFont="1"/>
    <xf numFmtId="0" fontId="67" fillId="0" borderId="0" xfId="0" applyFont="1"/>
    <xf numFmtId="0" fontId="65" fillId="0" borderId="0" xfId="0" applyFont="1" applyAlignment="1">
      <alignment vertical="center"/>
    </xf>
    <xf numFmtId="2" fontId="65" fillId="0" borderId="0" xfId="13" applyNumberFormat="1" applyFont="1" applyAlignment="1" applyProtection="1">
      <alignment vertical="center"/>
      <protection hidden="1"/>
    </xf>
    <xf numFmtId="177" fontId="65" fillId="2" borderId="0" xfId="11" applyNumberFormat="1" applyFont="1" applyFill="1" applyAlignment="1" applyProtection="1">
      <alignment vertical="center"/>
      <protection hidden="1"/>
    </xf>
    <xf numFmtId="10" fontId="68" fillId="0" borderId="0" xfId="16" applyNumberFormat="1" applyFont="1" applyFill="1" applyBorder="1" applyAlignment="1" applyProtection="1">
      <alignment horizontal="right" vertical="center"/>
      <protection hidden="1"/>
    </xf>
    <xf numFmtId="10" fontId="64" fillId="0" borderId="0" xfId="16" applyNumberFormat="1" applyFont="1" applyFill="1" applyBorder="1" applyAlignment="1"/>
    <xf numFmtId="179" fontId="65" fillId="0" borderId="0" xfId="13" applyNumberFormat="1" applyFont="1" applyAlignment="1" applyProtection="1">
      <alignment vertical="center"/>
      <protection hidden="1"/>
    </xf>
    <xf numFmtId="0" fontId="65" fillId="0" borderId="0" xfId="0" applyFont="1" applyAlignment="1">
      <alignment horizontal="center" wrapText="1"/>
    </xf>
    <xf numFmtId="0" fontId="65" fillId="0" borderId="0" xfId="84" applyFont="1"/>
    <xf numFmtId="0" fontId="71" fillId="0" borderId="0" xfId="13" applyFont="1" applyProtection="1">
      <protection hidden="1"/>
    </xf>
    <xf numFmtId="0" fontId="71" fillId="0" borderId="0" xfId="13" applyFont="1" applyAlignment="1" applyProtection="1">
      <alignment horizontal="right" vertical="center"/>
      <protection hidden="1"/>
    </xf>
    <xf numFmtId="2" fontId="71" fillId="0" borderId="0" xfId="13" applyNumberFormat="1" applyFont="1" applyAlignment="1" applyProtection="1">
      <alignment vertical="center"/>
      <protection hidden="1"/>
    </xf>
    <xf numFmtId="0" fontId="71" fillId="0" borderId="0" xfId="13" applyFont="1" applyAlignment="1" applyProtection="1">
      <alignment vertical="center"/>
      <protection hidden="1"/>
    </xf>
    <xf numFmtId="0" fontId="71" fillId="0" borderId="0" xfId="0" applyFont="1"/>
    <xf numFmtId="0" fontId="65" fillId="0" borderId="0" xfId="84" applyFont="1" applyAlignment="1">
      <alignment wrapText="1"/>
    </xf>
    <xf numFmtId="0" fontId="72" fillId="0" borderId="0" xfId="84" applyFont="1"/>
    <xf numFmtId="0" fontId="73" fillId="0" borderId="0" xfId="0" applyFont="1"/>
    <xf numFmtId="2" fontId="74" fillId="0" borderId="0" xfId="12" applyNumberFormat="1" applyFont="1"/>
    <xf numFmtId="2" fontId="75" fillId="2" borderId="0" xfId="12" applyNumberFormat="1" applyFont="1" applyFill="1"/>
    <xf numFmtId="0" fontId="77" fillId="0" borderId="0" xfId="89" applyFont="1"/>
    <xf numFmtId="167" fontId="77" fillId="0" borderId="0" xfId="8" applyFont="1"/>
    <xf numFmtId="173" fontId="79" fillId="0" borderId="0" xfId="8" applyNumberFormat="1" applyFont="1" applyAlignment="1">
      <alignment horizontal="center"/>
    </xf>
    <xf numFmtId="167" fontId="77" fillId="0" borderId="35" xfId="8" applyFont="1" applyBorder="1"/>
    <xf numFmtId="49" fontId="81" fillId="0" borderId="0" xfId="63" applyNumberFormat="1" applyFont="1"/>
    <xf numFmtId="0" fontId="81" fillId="0" borderId="0" xfId="63" applyFont="1"/>
    <xf numFmtId="10" fontId="81" fillId="0" borderId="0" xfId="63" applyNumberFormat="1" applyFont="1" applyAlignment="1">
      <alignment horizontal="left"/>
    </xf>
    <xf numFmtId="2" fontId="75" fillId="0" borderId="0" xfId="12" applyNumberFormat="1" applyFont="1"/>
    <xf numFmtId="188" fontId="82" fillId="0" borderId="0" xfId="63" applyNumberFormat="1" applyFont="1" applyAlignment="1">
      <alignment horizontal="left"/>
    </xf>
    <xf numFmtId="0" fontId="77" fillId="0" borderId="0" xfId="63" applyFont="1"/>
    <xf numFmtId="2" fontId="82" fillId="0" borderId="0" xfId="12" applyNumberFormat="1" applyFont="1"/>
    <xf numFmtId="0" fontId="81" fillId="0" borderId="0" xfId="89" applyFont="1"/>
    <xf numFmtId="167" fontId="81" fillId="0" borderId="0" xfId="8" applyFont="1"/>
    <xf numFmtId="2" fontId="79" fillId="0" borderId="0" xfId="89" applyNumberFormat="1" applyFont="1"/>
    <xf numFmtId="0" fontId="84" fillId="0" borderId="0" xfId="89" applyFont="1"/>
    <xf numFmtId="0" fontId="79" fillId="0" borderId="0" xfId="89" applyFont="1"/>
    <xf numFmtId="0" fontId="77" fillId="0" borderId="0" xfId="0" applyFont="1"/>
    <xf numFmtId="0" fontId="77" fillId="0" borderId="0" xfId="0" applyFont="1" applyAlignment="1">
      <alignment horizontal="center" vertical="center"/>
    </xf>
    <xf numFmtId="2" fontId="85" fillId="0" borderId="0" xfId="12" applyNumberFormat="1" applyFont="1"/>
    <xf numFmtId="0" fontId="77" fillId="0" borderId="0" xfId="17" applyFont="1" applyAlignment="1">
      <alignment horizontal="center"/>
    </xf>
    <xf numFmtId="2" fontId="77" fillId="0" borderId="0" xfId="8" applyNumberFormat="1" applyFont="1" applyAlignment="1">
      <alignment horizontal="left"/>
    </xf>
    <xf numFmtId="172" fontId="77" fillId="0" borderId="0" xfId="17" applyNumberFormat="1" applyFont="1" applyAlignment="1">
      <alignment horizontal="center"/>
    </xf>
    <xf numFmtId="172" fontId="86" fillId="0" borderId="0" xfId="12" applyNumberFormat="1" applyFont="1"/>
    <xf numFmtId="3" fontId="86" fillId="0" borderId="0" xfId="12" applyNumberFormat="1" applyFont="1" applyAlignment="1">
      <alignment horizontal="right"/>
    </xf>
    <xf numFmtId="3" fontId="77" fillId="0" borderId="0" xfId="8" applyNumberFormat="1" applyFont="1" applyAlignment="1">
      <alignment horizontal="right"/>
    </xf>
    <xf numFmtId="0" fontId="77" fillId="0" borderId="0" xfId="17" applyFont="1"/>
    <xf numFmtId="0" fontId="87" fillId="0" borderId="0" xfId="17" applyFont="1"/>
    <xf numFmtId="0" fontId="77" fillId="0" borderId="37" xfId="0" applyFont="1" applyBorder="1"/>
    <xf numFmtId="0" fontId="81" fillId="0" borderId="0" xfId="0" applyFont="1"/>
    <xf numFmtId="0" fontId="84" fillId="0" borderId="0" xfId="0" applyFont="1" applyAlignment="1">
      <alignment horizontal="center"/>
    </xf>
    <xf numFmtId="2" fontId="88" fillId="0" borderId="0" xfId="0" applyNumberFormat="1" applyFont="1"/>
    <xf numFmtId="2" fontId="79" fillId="0" borderId="0" xfId="0" applyNumberFormat="1" applyFont="1" applyAlignment="1">
      <alignment horizontal="center"/>
    </xf>
    <xf numFmtId="2" fontId="79" fillId="0" borderId="0" xfId="0" applyNumberFormat="1" applyFont="1"/>
    <xf numFmtId="0" fontId="79" fillId="0" borderId="0" xfId="0" applyFont="1"/>
    <xf numFmtId="1" fontId="79" fillId="0" borderId="0" xfId="0" applyNumberFormat="1" applyFont="1" applyAlignment="1">
      <alignment horizontal="center"/>
    </xf>
    <xf numFmtId="0" fontId="80" fillId="0" borderId="0" xfId="0" applyFont="1"/>
    <xf numFmtId="0" fontId="76" fillId="0" borderId="0" xfId="0" applyFont="1"/>
    <xf numFmtId="167" fontId="79" fillId="0" borderId="0" xfId="8" applyFont="1"/>
    <xf numFmtId="0" fontId="77" fillId="0" borderId="0" xfId="0" applyFont="1" applyAlignment="1">
      <alignment horizontal="center"/>
    </xf>
    <xf numFmtId="0" fontId="77" fillId="0" borderId="4" xfId="0" applyFont="1" applyBorder="1"/>
    <xf numFmtId="0" fontId="77" fillId="0" borderId="16" xfId="0" applyFont="1" applyBorder="1" applyAlignment="1">
      <alignment wrapText="1"/>
    </xf>
    <xf numFmtId="0" fontId="77" fillId="0" borderId="16" xfId="0" applyFont="1" applyBorder="1"/>
    <xf numFmtId="0" fontId="77" fillId="2" borderId="16" xfId="0" applyFont="1" applyFill="1" applyBorder="1" applyAlignment="1">
      <alignment wrapText="1"/>
    </xf>
    <xf numFmtId="0" fontId="83" fillId="0" borderId="16" xfId="59" applyFont="1" applyBorder="1" applyAlignment="1">
      <alignment wrapText="1"/>
    </xf>
    <xf numFmtId="0" fontId="83" fillId="0" borderId="0" xfId="0" applyFont="1"/>
    <xf numFmtId="0" fontId="84" fillId="0" borderId="0" xfId="13" applyFont="1" applyProtection="1">
      <protection hidden="1"/>
    </xf>
    <xf numFmtId="0" fontId="77" fillId="0" borderId="0" xfId="13" applyFont="1" applyProtection="1">
      <protection hidden="1"/>
    </xf>
    <xf numFmtId="0" fontId="79" fillId="0" borderId="0" xfId="0" applyFont="1" applyAlignment="1">
      <alignment horizontal="center"/>
    </xf>
    <xf numFmtId="2" fontId="77" fillId="0" borderId="0" xfId="13" applyNumberFormat="1" applyFont="1" applyAlignment="1" applyProtection="1">
      <alignment vertical="center"/>
      <protection hidden="1"/>
    </xf>
    <xf numFmtId="2" fontId="77" fillId="0" borderId="3" xfId="11" applyNumberFormat="1" applyFont="1" applyBorder="1" applyProtection="1">
      <protection hidden="1"/>
    </xf>
    <xf numFmtId="2" fontId="77" fillId="0" borderId="0" xfId="11" applyNumberFormat="1" applyFont="1" applyProtection="1">
      <protection hidden="1"/>
    </xf>
    <xf numFmtId="0" fontId="77" fillId="0" borderId="36" xfId="0" applyFont="1" applyBorder="1"/>
    <xf numFmtId="0" fontId="77" fillId="0" borderId="35" xfId="0" applyFont="1" applyBorder="1" applyAlignment="1">
      <alignment horizontal="left"/>
    </xf>
    <xf numFmtId="0" fontId="91" fillId="0" borderId="3" xfId="13" applyFont="1" applyBorder="1" applyAlignment="1" applyProtection="1">
      <alignment horizontal="left" vertical="center"/>
      <protection hidden="1"/>
    </xf>
    <xf numFmtId="0" fontId="77" fillId="0" borderId="0" xfId="0" applyFont="1" applyAlignment="1">
      <alignment vertical="center"/>
    </xf>
    <xf numFmtId="0" fontId="91" fillId="0" borderId="0" xfId="13" applyFont="1" applyAlignment="1" applyProtection="1">
      <alignment horizontal="left" vertical="center"/>
      <protection hidden="1"/>
    </xf>
    <xf numFmtId="0" fontId="81" fillId="0" borderId="35" xfId="0" applyFont="1" applyBorder="1"/>
    <xf numFmtId="0" fontId="77" fillId="0" borderId="2" xfId="0" applyFont="1" applyBorder="1"/>
    <xf numFmtId="0" fontId="88" fillId="0" borderId="0" xfId="13" applyFont="1" applyProtection="1">
      <protection hidden="1"/>
    </xf>
    <xf numFmtId="0" fontId="93" fillId="0" borderId="0" xfId="0" applyFont="1" applyAlignment="1">
      <alignment horizontal="left" indent="3"/>
    </xf>
    <xf numFmtId="0" fontId="93" fillId="0" borderId="0" xfId="0" applyFont="1"/>
    <xf numFmtId="0" fontId="93" fillId="0" borderId="0" xfId="0" applyFont="1" applyAlignment="1">
      <alignment horizontal="left" indent="1"/>
    </xf>
    <xf numFmtId="180" fontId="93" fillId="0" borderId="0" xfId="0" applyNumberFormat="1" applyFont="1"/>
    <xf numFmtId="179" fontId="93" fillId="0" borderId="0" xfId="0" applyNumberFormat="1" applyFont="1"/>
    <xf numFmtId="0" fontId="94" fillId="0" borderId="0" xfId="13" applyFont="1" applyAlignment="1" applyProtection="1">
      <alignment horizontal="center"/>
      <protection hidden="1"/>
    </xf>
    <xf numFmtId="0" fontId="94" fillId="0" borderId="0" xfId="13" applyFont="1" applyAlignment="1" applyProtection="1">
      <alignment horizontal="right"/>
      <protection hidden="1"/>
    </xf>
    <xf numFmtId="169" fontId="94" fillId="0" borderId="0" xfId="3" applyFont="1" applyFill="1" applyBorder="1" applyAlignment="1" applyProtection="1">
      <alignment horizontal="center"/>
      <protection hidden="1"/>
    </xf>
    <xf numFmtId="175" fontId="94" fillId="0" borderId="0" xfId="3" applyNumberFormat="1" applyFont="1" applyFill="1" applyBorder="1" applyAlignment="1" applyProtection="1">
      <alignment horizontal="center"/>
      <protection hidden="1"/>
    </xf>
    <xf numFmtId="2" fontId="75" fillId="0" borderId="0" xfId="0" applyNumberFormat="1" applyFont="1"/>
    <xf numFmtId="0" fontId="95" fillId="0" borderId="0" xfId="13" applyFont="1" applyAlignment="1" applyProtection="1">
      <alignment horizontal="right"/>
      <protection hidden="1"/>
    </xf>
    <xf numFmtId="0" fontId="96" fillId="0" borderId="0" xfId="0" applyFont="1" applyAlignment="1">
      <alignment horizontal="center" vertical="center"/>
    </xf>
    <xf numFmtId="175" fontId="96" fillId="0" borderId="0" xfId="0" applyNumberFormat="1" applyFont="1" applyAlignment="1">
      <alignment horizontal="center" vertical="center"/>
    </xf>
    <xf numFmtId="1" fontId="75" fillId="0" borderId="0" xfId="0" applyNumberFormat="1" applyFont="1" applyAlignment="1">
      <alignment horizontal="left"/>
    </xf>
    <xf numFmtId="2" fontId="95" fillId="0" borderId="0" xfId="13" applyNumberFormat="1" applyFont="1" applyAlignment="1" applyProtection="1">
      <alignment horizontal="right"/>
      <protection hidden="1"/>
    </xf>
    <xf numFmtId="2" fontId="97" fillId="0" borderId="0" xfId="13" applyNumberFormat="1" applyFont="1" applyAlignment="1" applyProtection="1">
      <alignment horizontal="center"/>
      <protection hidden="1"/>
    </xf>
    <xf numFmtId="0" fontId="77" fillId="0" borderId="0" xfId="0" applyFont="1" applyAlignment="1">
      <alignment vertical="top" wrapText="1"/>
    </xf>
    <xf numFmtId="0" fontId="77" fillId="0" borderId="0" xfId="0" applyFont="1" applyAlignment="1">
      <alignment horizontal="center" wrapText="1"/>
    </xf>
    <xf numFmtId="2" fontId="89" fillId="0" borderId="0" xfId="0" applyNumberFormat="1" applyFont="1"/>
    <xf numFmtId="1" fontId="98" fillId="0" borderId="0" xfId="0" applyNumberFormat="1" applyFont="1" applyAlignment="1">
      <alignment horizontal="left"/>
    </xf>
    <xf numFmtId="2" fontId="97" fillId="0" borderId="0" xfId="13" applyNumberFormat="1" applyFont="1" applyAlignment="1" applyProtection="1">
      <alignment horizontal="right"/>
      <protection hidden="1"/>
    </xf>
    <xf numFmtId="2" fontId="86" fillId="0" borderId="0" xfId="0" applyNumberFormat="1" applyFont="1" applyAlignment="1">
      <alignment horizontal="center" vertical="center"/>
    </xf>
    <xf numFmtId="175" fontId="86" fillId="0" borderId="0" xfId="0" applyNumberFormat="1" applyFont="1" applyAlignment="1">
      <alignment horizontal="center" vertical="center"/>
    </xf>
    <xf numFmtId="2" fontId="87" fillId="0" borderId="37" xfId="3" applyNumberFormat="1" applyFont="1" applyFill="1" applyBorder="1" applyAlignment="1" applyProtection="1">
      <protection hidden="1"/>
    </xf>
    <xf numFmtId="1" fontId="79" fillId="0" borderId="37" xfId="13" applyNumberFormat="1" applyFont="1" applyBorder="1" applyAlignment="1" applyProtection="1">
      <alignment horizontal="center"/>
      <protection hidden="1"/>
    </xf>
    <xf numFmtId="0" fontId="77" fillId="0" borderId="36" xfId="13" applyFont="1" applyBorder="1" applyProtection="1">
      <protection hidden="1"/>
    </xf>
    <xf numFmtId="0" fontId="102" fillId="0" borderId="35" xfId="13" applyFont="1" applyBorder="1" applyAlignment="1" applyProtection="1">
      <alignment horizontal="right"/>
      <protection hidden="1"/>
    </xf>
    <xf numFmtId="2" fontId="95" fillId="0" borderId="0" xfId="13" applyNumberFormat="1" applyFont="1" applyAlignment="1" applyProtection="1">
      <alignment horizontal="center"/>
      <protection hidden="1"/>
    </xf>
    <xf numFmtId="2" fontId="104" fillId="0" borderId="0" xfId="13" applyNumberFormat="1" applyFont="1" applyAlignment="1" applyProtection="1">
      <alignment horizontal="center"/>
      <protection hidden="1"/>
    </xf>
    <xf numFmtId="0" fontId="84" fillId="0" borderId="0" xfId="0" applyFont="1"/>
    <xf numFmtId="2" fontId="77" fillId="0" borderId="36" xfId="13" applyNumberFormat="1" applyFont="1" applyBorder="1" applyProtection="1">
      <protection hidden="1"/>
    </xf>
    <xf numFmtId="0" fontId="79" fillId="0" borderId="37" xfId="0" applyFont="1" applyBorder="1"/>
    <xf numFmtId="0" fontId="103" fillId="0" borderId="0" xfId="0" applyFont="1"/>
    <xf numFmtId="0" fontId="106" fillId="0" borderId="36" xfId="13" applyFont="1" applyBorder="1" applyProtection="1">
      <protection hidden="1"/>
    </xf>
    <xf numFmtId="0" fontId="107" fillId="0" borderId="38" xfId="13" applyFont="1" applyBorder="1" applyProtection="1">
      <protection hidden="1"/>
    </xf>
    <xf numFmtId="0" fontId="107" fillId="0" borderId="35" xfId="13" applyFont="1" applyBorder="1" applyAlignment="1" applyProtection="1">
      <alignment horizontal="right"/>
      <protection hidden="1"/>
    </xf>
    <xf numFmtId="0" fontId="87" fillId="0" borderId="34" xfId="13" applyFont="1" applyBorder="1" applyProtection="1">
      <protection hidden="1"/>
    </xf>
    <xf numFmtId="10" fontId="101" fillId="0" borderId="2" xfId="13" applyNumberFormat="1" applyFont="1" applyBorder="1" applyAlignment="1" applyProtection="1">
      <alignment horizontal="right"/>
      <protection hidden="1"/>
    </xf>
    <xf numFmtId="175" fontId="102" fillId="0" borderId="6" xfId="16" applyNumberFormat="1" applyFont="1" applyFill="1" applyBorder="1" applyAlignment="1" applyProtection="1">
      <alignment horizontal="right"/>
      <protection hidden="1"/>
    </xf>
    <xf numFmtId="0" fontId="101" fillId="0" borderId="0" xfId="0" applyFont="1"/>
    <xf numFmtId="0" fontId="101" fillId="0" borderId="5" xfId="0" applyFont="1" applyBorder="1" applyAlignment="1">
      <alignment horizontal="right"/>
    </xf>
    <xf numFmtId="0" fontId="101" fillId="0" borderId="0" xfId="0" applyFont="1" applyAlignment="1">
      <alignment horizontal="right"/>
    </xf>
    <xf numFmtId="175" fontId="84" fillId="0" borderId="0" xfId="0" applyNumberFormat="1" applyFont="1"/>
    <xf numFmtId="0" fontId="84" fillId="0" borderId="0" xfId="0" applyFont="1" applyAlignment="1">
      <alignment horizontal="right"/>
    </xf>
    <xf numFmtId="2" fontId="75" fillId="0" borderId="0" xfId="63" applyNumberFormat="1" applyFont="1"/>
    <xf numFmtId="0" fontId="77" fillId="0" borderId="34" xfId="0" applyFont="1" applyBorder="1" applyAlignment="1">
      <alignment horizontal="center"/>
    </xf>
    <xf numFmtId="0" fontId="77" fillId="0" borderId="2" xfId="0" applyFont="1" applyBorder="1" applyAlignment="1">
      <alignment horizontal="center"/>
    </xf>
    <xf numFmtId="0" fontId="77" fillId="0" borderId="6" xfId="0" applyFont="1" applyBorder="1" applyAlignment="1">
      <alignment horizontal="center"/>
    </xf>
    <xf numFmtId="0" fontId="103" fillId="0" borderId="0" xfId="10" applyFont="1"/>
    <xf numFmtId="179" fontId="103" fillId="0" borderId="0" xfId="10" applyNumberFormat="1" applyFont="1"/>
    <xf numFmtId="2" fontId="103" fillId="0" borderId="0" xfId="10" applyNumberFormat="1" applyFont="1"/>
    <xf numFmtId="2" fontId="89" fillId="0" borderId="0" xfId="10" applyNumberFormat="1" applyFont="1" applyAlignment="1">
      <alignment vertical="center"/>
    </xf>
    <xf numFmtId="2" fontId="89" fillId="0" borderId="0" xfId="10" applyNumberFormat="1" applyFont="1" applyAlignment="1">
      <alignment horizontal="right" vertical="center"/>
    </xf>
    <xf numFmtId="2" fontId="89" fillId="0" borderId="0" xfId="12" applyNumberFormat="1" applyFont="1"/>
    <xf numFmtId="2" fontId="98" fillId="0" borderId="0" xfId="10" applyNumberFormat="1" applyFont="1" applyAlignment="1">
      <alignment vertical="center"/>
    </xf>
    <xf numFmtId="0" fontId="86" fillId="0" borderId="0" xfId="14" applyFont="1"/>
    <xf numFmtId="2" fontId="86" fillId="0" borderId="0" xfId="14" applyNumberFormat="1" applyFont="1"/>
    <xf numFmtId="0" fontId="77" fillId="0" borderId="0" xfId="10" applyFont="1"/>
    <xf numFmtId="0" fontId="79" fillId="0" borderId="0" xfId="9" applyFont="1" applyAlignment="1" applyProtection="1">
      <alignment horizontal="left" vertical="center"/>
      <protection hidden="1"/>
    </xf>
    <xf numFmtId="0" fontId="77" fillId="0" borderId="0" xfId="9" applyFont="1" applyAlignment="1" applyProtection="1">
      <alignment horizontal="center"/>
      <protection hidden="1"/>
    </xf>
    <xf numFmtId="0" fontId="77" fillId="0" borderId="0" xfId="9" applyFont="1" applyAlignment="1" applyProtection="1">
      <alignment horizontal="left"/>
      <protection hidden="1"/>
    </xf>
    <xf numFmtId="0" fontId="77" fillId="0" borderId="2" xfId="10" applyFont="1" applyBorder="1"/>
    <xf numFmtId="0" fontId="77" fillId="0" borderId="0" xfId="0" applyFont="1" applyAlignment="1">
      <alignment horizontal="left" vertical="center" indent="6"/>
    </xf>
    <xf numFmtId="0" fontId="77" fillId="0" borderId="0" xfId="84" applyFont="1"/>
    <xf numFmtId="0" fontId="77" fillId="0" borderId="0" xfId="97" applyFont="1"/>
    <xf numFmtId="2" fontId="89" fillId="0" borderId="0" xfId="63" applyNumberFormat="1" applyFont="1"/>
    <xf numFmtId="196" fontId="108" fillId="0" borderId="0" xfId="63" applyNumberFormat="1" applyFont="1" applyAlignment="1">
      <alignment horizontal="left"/>
    </xf>
    <xf numFmtId="0" fontId="79" fillId="0" borderId="36" xfId="84" applyFont="1" applyBorder="1"/>
    <xf numFmtId="0" fontId="79" fillId="0" borderId="38" xfId="84" applyFont="1" applyBorder="1"/>
    <xf numFmtId="0" fontId="78" fillId="63" borderId="37" xfId="0" applyFont="1" applyFill="1" applyBorder="1" applyAlignment="1">
      <alignment wrapText="1"/>
    </xf>
    <xf numFmtId="0" fontId="78" fillId="63" borderId="37" xfId="0" applyFont="1" applyFill="1" applyBorder="1"/>
    <xf numFmtId="2" fontId="75" fillId="64" borderId="0" xfId="12" applyNumberFormat="1" applyFont="1" applyFill="1"/>
    <xf numFmtId="2" fontId="74" fillId="64" borderId="0" xfId="12" applyNumberFormat="1" applyFont="1" applyFill="1"/>
    <xf numFmtId="0" fontId="77" fillId="64" borderId="2" xfId="10" applyFont="1" applyFill="1" applyBorder="1"/>
    <xf numFmtId="3" fontId="87" fillId="64" borderId="37" xfId="62" applyNumberFormat="1" applyFont="1" applyFill="1" applyBorder="1" applyAlignment="1" applyProtection="1">
      <alignment horizontal="left" wrapText="1"/>
      <protection hidden="1"/>
    </xf>
    <xf numFmtId="3" fontId="87" fillId="64" borderId="37" xfId="62" applyNumberFormat="1" applyFont="1" applyFill="1" applyBorder="1" applyAlignment="1" applyProtection="1">
      <alignment horizontal="left" vertical="top" wrapText="1"/>
      <protection hidden="1"/>
    </xf>
    <xf numFmtId="167" fontId="111" fillId="63" borderId="33" xfId="8" applyFont="1" applyFill="1" applyBorder="1" applyAlignment="1">
      <alignment horizontal="center" vertical="top" wrapText="1"/>
    </xf>
    <xf numFmtId="0" fontId="110" fillId="0" borderId="0" xfId="0" applyFont="1" applyAlignment="1">
      <alignment horizontal="center" vertical="center"/>
    </xf>
    <xf numFmtId="0" fontId="113" fillId="0" borderId="0" xfId="17" applyFont="1"/>
    <xf numFmtId="2" fontId="114" fillId="0" borderId="0" xfId="0" applyNumberFormat="1" applyFont="1"/>
    <xf numFmtId="2" fontId="112" fillId="63" borderId="33" xfId="0" applyNumberFormat="1" applyFont="1" applyFill="1" applyBorder="1" applyAlignment="1">
      <alignment horizontal="center" vertical="top" wrapText="1"/>
    </xf>
    <xf numFmtId="0" fontId="110" fillId="0" borderId="0" xfId="0" applyFont="1" applyAlignment="1">
      <alignment horizontal="center"/>
    </xf>
    <xf numFmtId="2" fontId="115" fillId="0" borderId="0" xfId="13" applyNumberFormat="1" applyFont="1" applyAlignment="1" applyProtection="1">
      <alignment vertical="center"/>
      <protection locked="0"/>
    </xf>
    <xf numFmtId="2" fontId="120" fillId="0" borderId="0" xfId="13" applyNumberFormat="1" applyFont="1" applyAlignment="1" applyProtection="1">
      <alignment horizontal="center" wrapText="1"/>
      <protection hidden="1"/>
    </xf>
    <xf numFmtId="0" fontId="110" fillId="0" borderId="0" xfId="0" applyFont="1" applyAlignment="1">
      <alignment horizontal="center" wrapText="1"/>
    </xf>
    <xf numFmtId="2" fontId="119" fillId="63" borderId="36" xfId="13" applyNumberFormat="1" applyFont="1" applyFill="1" applyBorder="1" applyAlignment="1" applyProtection="1">
      <alignment horizontal="left" vertical="center" wrapText="1"/>
      <protection hidden="1"/>
    </xf>
    <xf numFmtId="2" fontId="119" fillId="63" borderId="37" xfId="3" applyNumberFormat="1" applyFont="1" applyFill="1" applyBorder="1" applyAlignment="1" applyProtection="1">
      <alignment vertical="center" wrapText="1"/>
      <protection hidden="1"/>
    </xf>
    <xf numFmtId="0" fontId="111" fillId="63" borderId="36" xfId="59" applyFont="1" applyFill="1" applyBorder="1" applyAlignment="1">
      <alignment horizontal="left" vertical="top" wrapText="1"/>
    </xf>
    <xf numFmtId="0" fontId="111" fillId="63" borderId="38" xfId="59" applyFont="1" applyFill="1" applyBorder="1" applyAlignment="1">
      <alignment horizontal="left" vertical="top" wrapText="1"/>
    </xf>
    <xf numFmtId="0" fontId="111" fillId="63" borderId="35" xfId="59" applyFont="1" applyFill="1" applyBorder="1" applyAlignment="1">
      <alignment horizontal="left" vertical="top" wrapText="1"/>
    </xf>
    <xf numFmtId="0" fontId="82" fillId="0" borderId="0" xfId="9" applyFont="1" applyAlignment="1" applyProtection="1">
      <alignment horizontal="left" vertical="center"/>
      <protection hidden="1"/>
    </xf>
    <xf numFmtId="2" fontId="111" fillId="63" borderId="33" xfId="0" applyNumberFormat="1" applyFont="1" applyFill="1" applyBorder="1" applyAlignment="1">
      <alignment horizontal="left" vertical="top" wrapText="1"/>
    </xf>
    <xf numFmtId="0" fontId="110" fillId="0" borderId="0" xfId="84" applyFont="1"/>
    <xf numFmtId="166" fontId="124" fillId="2" borderId="35" xfId="18" applyFont="1" applyFill="1" applyBorder="1" applyAlignment="1"/>
    <xf numFmtId="0" fontId="125" fillId="0" borderId="0" xfId="63" applyFont="1"/>
    <xf numFmtId="178" fontId="125" fillId="0" borderId="2" xfId="6" applyNumberFormat="1" applyFont="1" applyFill="1" applyBorder="1" applyAlignment="1"/>
    <xf numFmtId="44" fontId="125" fillId="0" borderId="0" xfId="63" applyNumberFormat="1" applyFont="1"/>
    <xf numFmtId="44" fontId="122" fillId="63" borderId="35" xfId="63" applyNumberFormat="1" applyFont="1" applyFill="1" applyBorder="1"/>
    <xf numFmtId="2" fontId="35" fillId="64" borderId="37" xfId="8" applyNumberFormat="1" applyFont="1" applyFill="1" applyBorder="1" applyAlignment="1">
      <alignment horizontal="center"/>
    </xf>
    <xf numFmtId="1" fontId="123" fillId="2" borderId="37" xfId="8" applyNumberFormat="1" applyFont="1" applyFill="1" applyBorder="1" applyAlignment="1">
      <alignment horizontal="center"/>
    </xf>
    <xf numFmtId="173" fontId="123" fillId="2" borderId="37" xfId="8" applyNumberFormat="1" applyFont="1" applyFill="1" applyBorder="1"/>
    <xf numFmtId="167" fontId="123" fillId="2" borderId="37" xfId="8" applyFont="1" applyFill="1" applyBorder="1"/>
    <xf numFmtId="166" fontId="35" fillId="0" borderId="37" xfId="18" applyFont="1" applyBorder="1"/>
    <xf numFmtId="173" fontId="78" fillId="63" borderId="36" xfId="8" applyNumberFormat="1" applyFont="1" applyFill="1" applyBorder="1" applyAlignment="1">
      <alignment horizontal="left"/>
    </xf>
    <xf numFmtId="167" fontId="78" fillId="63" borderId="35" xfId="8" applyFont="1" applyFill="1" applyBorder="1"/>
    <xf numFmtId="49" fontId="80" fillId="0" borderId="36" xfId="63" applyNumberFormat="1" applyFont="1" applyBorder="1" applyAlignment="1">
      <alignment vertical="top"/>
    </xf>
    <xf numFmtId="0" fontId="77" fillId="0" borderId="38" xfId="63" applyFont="1" applyBorder="1"/>
    <xf numFmtId="49" fontId="79" fillId="0" borderId="38" xfId="63" applyNumberFormat="1" applyFont="1" applyBorder="1"/>
    <xf numFmtId="49" fontId="78" fillId="63" borderId="36" xfId="63" applyNumberFormat="1" applyFont="1" applyFill="1" applyBorder="1"/>
    <xf numFmtId="0" fontId="78" fillId="63" borderId="38" xfId="63" applyFont="1" applyFill="1" applyBorder="1"/>
    <xf numFmtId="173" fontId="78" fillId="63" borderId="37" xfId="8" applyNumberFormat="1" applyFont="1" applyFill="1" applyBorder="1" applyAlignment="1">
      <alignment vertical="top" wrapText="1"/>
    </xf>
    <xf numFmtId="173" fontId="78" fillId="63" borderId="37" xfId="8" applyNumberFormat="1" applyFont="1" applyFill="1" applyBorder="1" applyAlignment="1">
      <alignment horizontal="center" vertical="top" wrapText="1"/>
    </xf>
    <xf numFmtId="167" fontId="78" fillId="63" borderId="37" xfId="8" applyFont="1" applyFill="1" applyBorder="1" applyAlignment="1">
      <alignment horizontal="center" vertical="top" wrapText="1"/>
    </xf>
    <xf numFmtId="167" fontId="78" fillId="63" borderId="33" xfId="8" applyFont="1" applyFill="1" applyBorder="1" applyAlignment="1">
      <alignment horizontal="center" vertical="top" wrapText="1"/>
    </xf>
    <xf numFmtId="0" fontId="35" fillId="0" borderId="0" xfId="17" applyFont="1"/>
    <xf numFmtId="0" fontId="123" fillId="0" borderId="0" xfId="17" applyFont="1"/>
    <xf numFmtId="0" fontId="35" fillId="0" borderId="0" xfId="0" applyFont="1"/>
    <xf numFmtId="0" fontId="35" fillId="0" borderId="16" xfId="0" applyFont="1" applyBorder="1" applyAlignment="1">
      <alignment wrapText="1"/>
    </xf>
    <xf numFmtId="0" fontId="129" fillId="0" borderId="16" xfId="59" applyFont="1" applyBorder="1" applyAlignment="1">
      <alignment wrapText="1"/>
    </xf>
    <xf numFmtId="0" fontId="35" fillId="0" borderId="0" xfId="0" applyFont="1" applyAlignment="1">
      <alignment horizontal="center"/>
    </xf>
    <xf numFmtId="2" fontId="123" fillId="0" borderId="0" xfId="0" applyNumberFormat="1" applyFont="1" applyAlignment="1">
      <alignment horizontal="center"/>
    </xf>
    <xf numFmtId="2" fontId="126" fillId="0" borderId="0" xfId="0" applyNumberFormat="1" applyFont="1" applyAlignment="1">
      <alignment horizontal="center"/>
    </xf>
    <xf numFmtId="2" fontId="132" fillId="0" borderId="0" xfId="12" applyNumberFormat="1" applyFont="1" applyAlignment="1">
      <alignment horizontal="center"/>
    </xf>
    <xf numFmtId="174" fontId="35" fillId="0" borderId="4" xfId="0" applyNumberFormat="1" applyFont="1" applyBorder="1" applyAlignment="1">
      <alignment horizontal="center"/>
    </xf>
    <xf numFmtId="0" fontId="35" fillId="0" borderId="16" xfId="0" applyFont="1" applyBorder="1" applyAlignment="1">
      <alignment horizontal="center" wrapText="1"/>
    </xf>
    <xf numFmtId="0" fontId="129" fillId="0" borderId="16" xfId="59" applyFont="1" applyBorder="1" applyAlignment="1">
      <alignment horizontal="center" wrapText="1"/>
    </xf>
    <xf numFmtId="43" fontId="128" fillId="0" borderId="37" xfId="8" applyNumberFormat="1" applyFont="1" applyFill="1" applyBorder="1" applyAlignment="1">
      <alignment horizontal="center"/>
    </xf>
    <xf numFmtId="1" fontId="129" fillId="0" borderId="37" xfId="0" applyNumberFormat="1" applyFont="1" applyBorder="1" applyAlignment="1">
      <alignment horizontal="center"/>
    </xf>
    <xf numFmtId="14" fontId="127" fillId="0" borderId="0" xfId="12" applyNumberFormat="1" applyFont="1" applyAlignment="1">
      <alignment horizontal="left"/>
    </xf>
    <xf numFmtId="177" fontId="35" fillId="64" borderId="37" xfId="11" applyNumberFormat="1" applyFont="1" applyFill="1" applyBorder="1" applyAlignment="1" applyProtection="1">
      <alignment vertical="center"/>
      <protection hidden="1"/>
    </xf>
    <xf numFmtId="179" fontId="133" fillId="0" borderId="6" xfId="13" applyNumberFormat="1" applyFont="1" applyBorder="1" applyAlignment="1" applyProtection="1">
      <alignment horizontal="left" vertical="center"/>
      <protection hidden="1"/>
    </xf>
    <xf numFmtId="181" fontId="35" fillId="0" borderId="0" xfId="11" applyNumberFormat="1" applyFont="1" applyProtection="1">
      <protection hidden="1"/>
    </xf>
    <xf numFmtId="2" fontId="133" fillId="0" borderId="37" xfId="3" applyNumberFormat="1" applyFont="1" applyFill="1" applyBorder="1" applyAlignment="1" applyProtection="1">
      <protection hidden="1"/>
    </xf>
    <xf numFmtId="166" fontId="133" fillId="35" borderId="37" xfId="18" applyFont="1" applyFill="1" applyBorder="1" applyAlignment="1" applyProtection="1">
      <protection locked="0"/>
    </xf>
    <xf numFmtId="175" fontId="134" fillId="0" borderId="5" xfId="0" applyNumberFormat="1" applyFont="1" applyBorder="1" applyAlignment="1">
      <alignment horizontal="center" vertical="center"/>
    </xf>
    <xf numFmtId="166" fontId="133" fillId="65" borderId="37" xfId="18" applyFont="1" applyFill="1" applyBorder="1" applyAlignment="1" applyProtection="1">
      <protection locked="0"/>
    </xf>
    <xf numFmtId="179" fontId="123" fillId="0" borderId="37" xfId="3" applyNumberFormat="1" applyFont="1" applyFill="1" applyBorder="1" applyAlignment="1" applyProtection="1">
      <protection hidden="1"/>
    </xf>
    <xf numFmtId="169" fontId="133" fillId="0" borderId="37" xfId="3" applyFont="1" applyFill="1" applyBorder="1" applyAlignment="1" applyProtection="1">
      <protection hidden="1"/>
    </xf>
    <xf numFmtId="166" fontId="133" fillId="0" borderId="37" xfId="18" applyFont="1" applyFill="1" applyBorder="1" applyAlignment="1" applyProtection="1">
      <protection locked="0"/>
    </xf>
    <xf numFmtId="169" fontId="133" fillId="0" borderId="37" xfId="3" applyFont="1" applyFill="1" applyBorder="1" applyAlignment="1" applyProtection="1">
      <protection locked="0"/>
    </xf>
    <xf numFmtId="166" fontId="136" fillId="2" borderId="37" xfId="18" applyFont="1" applyFill="1" applyBorder="1" applyAlignment="1" applyProtection="1">
      <alignment horizontal="right"/>
      <protection locked="0"/>
    </xf>
    <xf numFmtId="175" fontId="128" fillId="0" borderId="5" xfId="0" applyNumberFormat="1" applyFont="1" applyBorder="1" applyAlignment="1">
      <alignment horizontal="center" vertical="center"/>
    </xf>
    <xf numFmtId="175" fontId="137" fillId="0" borderId="5" xfId="0" applyNumberFormat="1" applyFont="1" applyBorder="1" applyAlignment="1">
      <alignment horizontal="center" vertical="center"/>
    </xf>
    <xf numFmtId="175" fontId="35" fillId="0" borderId="5" xfId="0" applyNumberFormat="1" applyFont="1" applyBorder="1"/>
    <xf numFmtId="179" fontId="123" fillId="0" borderId="4" xfId="5" applyNumberFormat="1" applyFont="1" applyFill="1" applyBorder="1" applyAlignment="1" applyProtection="1">
      <protection hidden="1"/>
    </xf>
    <xf numFmtId="175" fontId="35" fillId="0" borderId="6" xfId="0" applyNumberFormat="1" applyFont="1" applyBorder="1" applyAlignment="1">
      <alignment horizontal="center" vertical="center"/>
    </xf>
    <xf numFmtId="175" fontId="35" fillId="0" borderId="0" xfId="0" applyNumberFormat="1" applyFont="1"/>
    <xf numFmtId="179" fontId="138" fillId="0" borderId="37" xfId="5" applyNumberFormat="1" applyFont="1" applyFill="1" applyBorder="1" applyAlignment="1" applyProtection="1">
      <protection hidden="1"/>
    </xf>
    <xf numFmtId="179" fontId="128" fillId="0" borderId="0" xfId="0" applyNumberFormat="1" applyFont="1"/>
    <xf numFmtId="0" fontId="128" fillId="0" borderId="0" xfId="0" applyFont="1"/>
    <xf numFmtId="14" fontId="127" fillId="0" borderId="0" xfId="0" applyNumberFormat="1" applyFont="1" applyAlignment="1">
      <alignment horizontal="left"/>
    </xf>
    <xf numFmtId="166" fontId="35" fillId="0" borderId="36" xfId="18" applyFont="1" applyFill="1" applyBorder="1" applyAlignment="1" applyProtection="1">
      <protection hidden="1"/>
    </xf>
    <xf numFmtId="166" fontId="123" fillId="0" borderId="37" xfId="18" applyFont="1" applyBorder="1"/>
    <xf numFmtId="1" fontId="123" fillId="0" borderId="37" xfId="13" applyNumberFormat="1" applyFont="1" applyBorder="1" applyAlignment="1" applyProtection="1">
      <alignment horizontal="center"/>
      <protection hidden="1"/>
    </xf>
    <xf numFmtId="166" fontId="35" fillId="64" borderId="37" xfId="18" applyFont="1" applyFill="1" applyBorder="1"/>
    <xf numFmtId="2" fontId="35" fillId="0" borderId="36" xfId="13" applyNumberFormat="1" applyFont="1" applyBorder="1" applyProtection="1">
      <protection hidden="1"/>
    </xf>
    <xf numFmtId="44" fontId="35" fillId="65" borderId="35" xfId="66" applyFont="1" applyFill="1" applyBorder="1" applyAlignment="1" applyProtection="1">
      <protection locked="0"/>
    </xf>
    <xf numFmtId="14" fontId="127" fillId="0" borderId="0" xfId="63" applyNumberFormat="1" applyFont="1" applyAlignment="1">
      <alignment horizontal="left"/>
    </xf>
    <xf numFmtId="166" fontId="35" fillId="64" borderId="37" xfId="18" applyFont="1" applyFill="1" applyBorder="1" applyAlignment="1">
      <alignment horizontal="center"/>
    </xf>
    <xf numFmtId="14" fontId="141" fillId="0" borderId="0" xfId="63" applyNumberFormat="1" applyFont="1" applyAlignment="1">
      <alignment horizontal="left"/>
    </xf>
    <xf numFmtId="0" fontId="133" fillId="0" borderId="33" xfId="62" applyFont="1" applyBorder="1" applyAlignment="1" applyProtection="1">
      <alignment horizontal="left" textRotation="90"/>
      <protection hidden="1"/>
    </xf>
    <xf numFmtId="175" fontId="133" fillId="64" borderId="33" xfId="65" applyNumberFormat="1" applyFont="1" applyFill="1" applyBorder="1" applyAlignment="1" applyProtection="1">
      <alignment horizontal="center"/>
      <protection hidden="1"/>
    </xf>
    <xf numFmtId="0" fontId="133" fillId="0" borderId="0" xfId="62" applyFont="1" applyAlignment="1" applyProtection="1">
      <alignment horizontal="left" textRotation="90"/>
      <protection hidden="1"/>
    </xf>
    <xf numFmtId="0" fontId="35" fillId="0" borderId="0" xfId="84" applyFont="1"/>
    <xf numFmtId="0" fontId="142" fillId="0" borderId="0" xfId="62" applyFont="1" applyAlignment="1" applyProtection="1">
      <alignment horizontal="left" textRotation="90"/>
      <protection hidden="1"/>
    </xf>
    <xf numFmtId="179" fontId="133" fillId="64" borderId="37" xfId="62" applyNumberFormat="1" applyFont="1" applyFill="1" applyBorder="1" applyAlignment="1" applyProtection="1">
      <alignment horizontal="center"/>
      <protection hidden="1"/>
    </xf>
    <xf numFmtId="179" fontId="133" fillId="2" borderId="37" xfId="62" applyNumberFormat="1" applyFont="1" applyFill="1" applyBorder="1" applyAlignment="1" applyProtection="1">
      <alignment horizontal="center"/>
      <protection hidden="1"/>
    </xf>
    <xf numFmtId="179" fontId="133" fillId="0" borderId="37" xfId="62" applyNumberFormat="1" applyFont="1" applyBorder="1" applyAlignment="1" applyProtection="1">
      <alignment horizontal="center"/>
      <protection hidden="1"/>
    </xf>
    <xf numFmtId="3" fontId="133" fillId="64" borderId="37" xfId="62" applyNumberFormat="1" applyFont="1" applyFill="1" applyBorder="1" applyAlignment="1" applyProtection="1">
      <alignment horizontal="center"/>
      <protection hidden="1"/>
    </xf>
    <xf numFmtId="166" fontId="35" fillId="0" borderId="37" xfId="102" applyFont="1" applyBorder="1"/>
    <xf numFmtId="180" fontId="35" fillId="0" borderId="37" xfId="84" applyNumberFormat="1" applyFont="1" applyBorder="1"/>
    <xf numFmtId="197" fontId="35" fillId="0" borderId="37" xfId="84" applyNumberFormat="1" applyFont="1" applyBorder="1"/>
    <xf numFmtId="166" fontId="35" fillId="0" borderId="37" xfId="84" applyNumberFormat="1" applyFont="1" applyBorder="1"/>
    <xf numFmtId="0" fontId="123" fillId="0" borderId="38" xfId="84" applyFont="1" applyBorder="1"/>
    <xf numFmtId="0" fontId="123" fillId="0" borderId="35" xfId="84" applyFont="1" applyBorder="1"/>
    <xf numFmtId="49" fontId="123" fillId="0" borderId="37" xfId="8" applyNumberFormat="1" applyFont="1" applyBorder="1" applyAlignment="1">
      <alignment horizontal="center"/>
    </xf>
    <xf numFmtId="166" fontId="123" fillId="0" borderId="37" xfId="84" applyNumberFormat="1" applyFont="1" applyBorder="1"/>
    <xf numFmtId="49" fontId="76" fillId="65" borderId="37" xfId="62" applyNumberFormat="1" applyFont="1" applyFill="1" applyBorder="1" applyAlignment="1" applyProtection="1">
      <alignment horizontal="left" vertical="top"/>
      <protection hidden="1"/>
    </xf>
    <xf numFmtId="2" fontId="78" fillId="63" borderId="37" xfId="89" applyNumberFormat="1" applyFont="1" applyFill="1" applyBorder="1" applyAlignment="1">
      <alignment vertical="top" wrapText="1"/>
    </xf>
    <xf numFmtId="2" fontId="77" fillId="0" borderId="37" xfId="0" applyNumberFormat="1" applyFont="1" applyBorder="1"/>
    <xf numFmtId="2" fontId="77" fillId="0" borderId="37" xfId="89" applyNumberFormat="1" applyFont="1" applyBorder="1"/>
    <xf numFmtId="0" fontId="83" fillId="0" borderId="37" xfId="0" applyFont="1" applyBorder="1"/>
    <xf numFmtId="0" fontId="79" fillId="0" borderId="37" xfId="89" applyFont="1" applyBorder="1"/>
    <xf numFmtId="166" fontId="35" fillId="2" borderId="37" xfId="18" applyFont="1" applyFill="1" applyBorder="1" applyAlignment="1">
      <alignment horizontal="center"/>
    </xf>
    <xf numFmtId="166" fontId="123" fillId="2" borderId="37" xfId="18" applyFont="1" applyFill="1" applyBorder="1"/>
    <xf numFmtId="1" fontId="109" fillId="0" borderId="36" xfId="0" applyNumberFormat="1" applyFont="1" applyBorder="1" applyAlignment="1">
      <alignment horizontal="left" vertical="center"/>
    </xf>
    <xf numFmtId="1" fontId="109" fillId="0" borderId="38" xfId="0" applyNumberFormat="1" applyFont="1" applyBorder="1" applyAlignment="1">
      <alignment horizontal="left" vertical="center"/>
    </xf>
    <xf numFmtId="1" fontId="131" fillId="0" borderId="38" xfId="0" applyNumberFormat="1" applyFont="1" applyBorder="1" applyAlignment="1">
      <alignment horizontal="center" vertical="center" wrapText="1"/>
    </xf>
    <xf numFmtId="1" fontId="109" fillId="0" borderId="35" xfId="0" applyNumberFormat="1" applyFont="1" applyBorder="1" applyAlignment="1">
      <alignment horizontal="center" vertical="center" wrapText="1"/>
    </xf>
    <xf numFmtId="2" fontId="111" fillId="63" borderId="37" xfId="0" applyNumberFormat="1" applyFont="1" applyFill="1" applyBorder="1" applyAlignment="1">
      <alignment horizontal="left" vertical="center" wrapText="1"/>
    </xf>
    <xf numFmtId="1" fontId="111" fillId="63" borderId="37" xfId="0" applyNumberFormat="1" applyFont="1" applyFill="1" applyBorder="1" applyAlignment="1">
      <alignment horizontal="center" vertical="center" wrapText="1"/>
    </xf>
    <xf numFmtId="0" fontId="111" fillId="63" borderId="37" xfId="0" applyFont="1" applyFill="1" applyBorder="1" applyAlignment="1">
      <alignment horizontal="left" vertical="center" wrapText="1"/>
    </xf>
    <xf numFmtId="2" fontId="111" fillId="63" borderId="37" xfId="0" applyNumberFormat="1" applyFont="1" applyFill="1" applyBorder="1" applyAlignment="1">
      <alignment horizontal="center" vertical="center" wrapText="1"/>
    </xf>
    <xf numFmtId="0" fontId="77" fillId="2" borderId="37" xfId="0" applyFont="1" applyFill="1" applyBorder="1" applyAlignment="1">
      <alignment vertical="center"/>
    </xf>
    <xf numFmtId="173" fontId="123" fillId="64" borderId="37" xfId="8" applyNumberFormat="1" applyFont="1" applyFill="1" applyBorder="1" applyAlignment="1">
      <alignment horizontal="center"/>
    </xf>
    <xf numFmtId="173" fontId="35" fillId="0" borderId="37" xfId="8" applyNumberFormat="1" applyFont="1" applyFill="1" applyBorder="1" applyAlignment="1">
      <alignment horizontal="center" vertical="center"/>
    </xf>
    <xf numFmtId="0" fontId="77" fillId="0" borderId="37" xfId="0" applyFont="1" applyBorder="1" applyAlignment="1">
      <alignment horizontal="center" vertical="center"/>
    </xf>
    <xf numFmtId="0" fontId="77" fillId="0" borderId="37" xfId="0" applyFont="1" applyBorder="1" applyAlignment="1">
      <alignment vertical="center"/>
    </xf>
    <xf numFmtId="49" fontId="35" fillId="0" borderId="37" xfId="0" applyNumberFormat="1" applyFont="1" applyBorder="1" applyAlignment="1">
      <alignment horizontal="center"/>
    </xf>
    <xf numFmtId="49" fontId="130" fillId="0" borderId="37" xfId="17" applyNumberFormat="1" applyFont="1" applyBorder="1" applyAlignment="1">
      <alignment horizontal="center"/>
    </xf>
    <xf numFmtId="0" fontId="79" fillId="0" borderId="37" xfId="0" applyFont="1" applyBorder="1" applyAlignment="1">
      <alignment vertical="center"/>
    </xf>
    <xf numFmtId="0" fontId="123" fillId="0" borderId="37" xfId="0" applyFont="1" applyBorder="1"/>
    <xf numFmtId="0" fontId="130" fillId="0" borderId="37" xfId="17" applyFont="1" applyBorder="1" applyAlignment="1">
      <alignment horizontal="left"/>
    </xf>
    <xf numFmtId="173" fontId="123" fillId="0" borderId="37" xfId="8" applyNumberFormat="1" applyFont="1" applyFill="1" applyBorder="1" applyAlignment="1">
      <alignment horizontal="center" vertical="center"/>
    </xf>
    <xf numFmtId="0" fontId="79" fillId="0" borderId="37" xfId="0" applyFont="1" applyBorder="1" applyAlignment="1">
      <alignment horizontal="center" vertical="center"/>
    </xf>
    <xf numFmtId="1" fontId="111" fillId="63" borderId="37" xfId="0" applyNumberFormat="1" applyFont="1" applyFill="1" applyBorder="1" applyAlignment="1">
      <alignment horizontal="left"/>
    </xf>
    <xf numFmtId="1" fontId="111" fillId="63" borderId="37" xfId="0" applyNumberFormat="1" applyFont="1" applyFill="1" applyBorder="1" applyAlignment="1">
      <alignment horizontal="center"/>
    </xf>
    <xf numFmtId="0" fontId="111" fillId="63" borderId="33" xfId="0" applyFont="1" applyFill="1" applyBorder="1" applyAlignment="1">
      <alignment horizontal="left" vertical="top" wrapText="1"/>
    </xf>
    <xf numFmtId="182" fontId="111" fillId="63" borderId="33" xfId="8" applyNumberFormat="1" applyFont="1" applyFill="1" applyBorder="1" applyAlignment="1">
      <alignment horizontal="left" vertical="top" wrapText="1"/>
    </xf>
    <xf numFmtId="167" fontId="112" fillId="63" borderId="33" xfId="8" applyFont="1" applyFill="1" applyBorder="1" applyAlignment="1">
      <alignment horizontal="center" vertical="top" wrapText="1"/>
    </xf>
    <xf numFmtId="174" fontId="35" fillId="0" borderId="37" xfId="0" applyNumberFormat="1" applyFont="1" applyBorder="1" applyAlignment="1">
      <alignment horizontal="center"/>
    </xf>
    <xf numFmtId="2" fontId="35" fillId="0" borderId="37" xfId="0" applyNumberFormat="1" applyFont="1" applyBorder="1" applyAlignment="1">
      <alignment horizontal="right"/>
    </xf>
    <xf numFmtId="1" fontId="125" fillId="0" borderId="37" xfId="0" applyNumberFormat="1" applyFont="1" applyBorder="1" applyAlignment="1">
      <alignment horizontal="center"/>
    </xf>
    <xf numFmtId="1" fontId="128" fillId="0" borderId="37" xfId="8" applyNumberFormat="1" applyFont="1" applyFill="1" applyBorder="1" applyAlignment="1">
      <alignment horizontal="center"/>
    </xf>
    <xf numFmtId="2" fontId="84" fillId="0" borderId="37" xfId="8" applyNumberFormat="1" applyFont="1" applyFill="1" applyBorder="1" applyAlignment="1">
      <alignment horizontal="center"/>
    </xf>
    <xf numFmtId="173" fontId="128" fillId="0" borderId="37" xfId="8" applyNumberFormat="1" applyFont="1" applyFill="1" applyBorder="1" applyAlignment="1">
      <alignment horizontal="center"/>
    </xf>
    <xf numFmtId="0" fontId="77" fillId="0" borderId="35" xfId="0" applyFont="1" applyBorder="1"/>
    <xf numFmtId="1" fontId="35" fillId="0" borderId="37" xfId="0" applyNumberFormat="1" applyFont="1" applyBorder="1" applyAlignment="1">
      <alignment horizontal="right"/>
    </xf>
    <xf numFmtId="0" fontId="77" fillId="0" borderId="33" xfId="0" applyFont="1" applyBorder="1"/>
    <xf numFmtId="2" fontId="35" fillId="0" borderId="35" xfId="0" applyNumberFormat="1" applyFont="1" applyBorder="1" applyAlignment="1">
      <alignment horizontal="right"/>
    </xf>
    <xf numFmtId="2" fontId="116" fillId="63" borderId="36" xfId="13" applyNumberFormat="1" applyFont="1" applyFill="1" applyBorder="1" applyAlignment="1" applyProtection="1">
      <alignment horizontal="left" vertical="center"/>
      <protection hidden="1"/>
    </xf>
    <xf numFmtId="2" fontId="90" fillId="63" borderId="38" xfId="11" applyNumberFormat="1" applyFont="1" applyFill="1" applyBorder="1" applyProtection="1">
      <protection hidden="1"/>
    </xf>
    <xf numFmtId="2" fontId="90" fillId="63" borderId="35" xfId="11" applyNumberFormat="1" applyFont="1" applyFill="1" applyBorder="1" applyProtection="1">
      <protection hidden="1"/>
    </xf>
    <xf numFmtId="2" fontId="77" fillId="0" borderId="36" xfId="11" applyNumberFormat="1" applyFont="1" applyBorder="1" applyProtection="1">
      <protection hidden="1"/>
    </xf>
    <xf numFmtId="2" fontId="77" fillId="0" borderId="35" xfId="11" applyNumberFormat="1" applyFont="1" applyBorder="1" applyProtection="1">
      <protection hidden="1"/>
    </xf>
    <xf numFmtId="0" fontId="79" fillId="0" borderId="36" xfId="0" applyFont="1" applyBorder="1"/>
    <xf numFmtId="0" fontId="79" fillId="0" borderId="35" xfId="0" applyFont="1" applyBorder="1"/>
    <xf numFmtId="177" fontId="123" fillId="0" borderId="37" xfId="11" applyNumberFormat="1" applyFont="1" applyBorder="1" applyAlignment="1" applyProtection="1">
      <alignment vertical="center"/>
      <protection hidden="1"/>
    </xf>
    <xf numFmtId="177" fontId="35" fillId="0" borderId="37" xfId="11" applyNumberFormat="1" applyFont="1" applyBorder="1" applyAlignment="1" applyProtection="1">
      <alignment vertical="center"/>
      <protection hidden="1"/>
    </xf>
    <xf numFmtId="10" fontId="123" fillId="0" borderId="35" xfId="0" applyNumberFormat="1" applyFont="1" applyBorder="1"/>
    <xf numFmtId="2" fontId="79" fillId="0" borderId="37" xfId="11" applyNumberFormat="1" applyFont="1" applyBorder="1" applyAlignment="1" applyProtection="1">
      <alignment horizontal="center"/>
      <protection hidden="1"/>
    </xf>
    <xf numFmtId="179" fontId="133" fillId="0" borderId="37" xfId="13" applyNumberFormat="1" applyFont="1" applyBorder="1" applyAlignment="1" applyProtection="1">
      <alignment horizontal="left" vertical="center"/>
      <protection hidden="1"/>
    </xf>
    <xf numFmtId="166" fontId="133" fillId="64" borderId="37" xfId="18" applyFont="1" applyFill="1" applyBorder="1" applyAlignment="1" applyProtection="1">
      <alignment horizontal="right" vertical="center"/>
      <protection hidden="1"/>
    </xf>
    <xf numFmtId="0" fontId="77" fillId="0" borderId="36" xfId="11" applyFont="1" applyBorder="1" applyAlignment="1" applyProtection="1">
      <alignment vertical="center"/>
      <protection hidden="1"/>
    </xf>
    <xf numFmtId="10" fontId="35" fillId="64" borderId="37" xfId="11" applyNumberFormat="1" applyFont="1" applyFill="1" applyBorder="1" applyAlignment="1" applyProtection="1">
      <alignment vertical="center"/>
      <protection hidden="1"/>
    </xf>
    <xf numFmtId="0" fontId="77" fillId="0" borderId="38" xfId="0" applyFont="1" applyBorder="1"/>
    <xf numFmtId="0" fontId="79" fillId="0" borderId="36" xfId="13" applyFont="1" applyBorder="1" applyAlignment="1" applyProtection="1">
      <alignment vertical="center"/>
      <protection hidden="1"/>
    </xf>
    <xf numFmtId="0" fontId="79" fillId="0" borderId="38" xfId="0" applyFont="1" applyBorder="1"/>
    <xf numFmtId="10" fontId="123" fillId="0" borderId="37" xfId="16" applyNumberFormat="1" applyFont="1" applyFill="1" applyBorder="1" applyAlignment="1"/>
    <xf numFmtId="0" fontId="116" fillId="63" borderId="36" xfId="13" applyFont="1" applyFill="1" applyBorder="1" applyAlignment="1" applyProtection="1">
      <alignment horizontal="left" vertical="center"/>
      <protection hidden="1"/>
    </xf>
    <xf numFmtId="0" fontId="117" fillId="63" borderId="38" xfId="13" applyFont="1" applyFill="1" applyBorder="1" applyAlignment="1" applyProtection="1">
      <alignment horizontal="left" vertical="center"/>
      <protection hidden="1"/>
    </xf>
    <xf numFmtId="9" fontId="118" fillId="63" borderId="35" xfId="13" applyNumberFormat="1" applyFont="1" applyFill="1" applyBorder="1" applyAlignment="1" applyProtection="1">
      <alignment vertical="center"/>
      <protection hidden="1"/>
    </xf>
    <xf numFmtId="0" fontId="87" fillId="0" borderId="37" xfId="13" applyFont="1" applyBorder="1" applyAlignment="1" applyProtection="1">
      <alignment horizontal="left" vertical="center"/>
      <protection hidden="1"/>
    </xf>
    <xf numFmtId="2" fontId="133" fillId="2" borderId="37" xfId="13" applyNumberFormat="1" applyFont="1" applyFill="1" applyBorder="1" applyAlignment="1" applyProtection="1">
      <alignment horizontal="right" vertical="center"/>
      <protection hidden="1"/>
    </xf>
    <xf numFmtId="0" fontId="79" fillId="0" borderId="37" xfId="13" applyFont="1" applyBorder="1" applyAlignment="1" applyProtection="1">
      <alignment vertical="center"/>
      <protection hidden="1"/>
    </xf>
    <xf numFmtId="2" fontId="123" fillId="0" borderId="37" xfId="13" applyNumberFormat="1" applyFont="1" applyBorder="1" applyAlignment="1" applyProtection="1">
      <alignment vertical="center"/>
      <protection hidden="1"/>
    </xf>
    <xf numFmtId="0" fontId="91" fillId="0" borderId="37" xfId="13" applyFont="1" applyBorder="1" applyAlignment="1" applyProtection="1">
      <alignment vertical="center"/>
      <protection hidden="1"/>
    </xf>
    <xf numFmtId="0" fontId="35" fillId="0" borderId="37" xfId="0" applyFont="1" applyBorder="1" applyAlignment="1">
      <alignment vertical="center"/>
    </xf>
    <xf numFmtId="2" fontId="133" fillId="64" borderId="37" xfId="13" applyNumberFormat="1" applyFont="1" applyFill="1" applyBorder="1" applyAlignment="1" applyProtection="1">
      <alignment horizontal="right" vertical="center"/>
      <protection hidden="1"/>
    </xf>
    <xf numFmtId="0" fontId="92" fillId="0" borderId="37" xfId="13" applyFont="1" applyBorder="1" applyAlignment="1" applyProtection="1">
      <alignment vertical="center"/>
      <protection hidden="1"/>
    </xf>
    <xf numFmtId="0" fontId="77" fillId="0" borderId="37" xfId="13" applyFont="1" applyBorder="1" applyAlignment="1" applyProtection="1">
      <alignment vertical="center"/>
      <protection hidden="1"/>
    </xf>
    <xf numFmtId="10" fontId="133" fillId="0" borderId="37" xfId="16" applyNumberFormat="1" applyFont="1" applyFill="1" applyBorder="1" applyAlignment="1" applyProtection="1">
      <alignment vertical="center"/>
      <protection hidden="1"/>
    </xf>
    <xf numFmtId="10" fontId="123" fillId="0" borderId="37" xfId="16" applyNumberFormat="1" applyFont="1" applyFill="1" applyBorder="1" applyAlignment="1" applyProtection="1">
      <alignment vertical="center"/>
      <protection hidden="1"/>
    </xf>
    <xf numFmtId="2" fontId="119" fillId="63" borderId="38" xfId="13" applyNumberFormat="1" applyFont="1" applyFill="1" applyBorder="1" applyAlignment="1" applyProtection="1">
      <alignment horizontal="center" wrapText="1"/>
      <protection hidden="1"/>
    </xf>
    <xf numFmtId="2" fontId="119" fillId="63" borderId="35" xfId="13" applyNumberFormat="1" applyFont="1" applyFill="1" applyBorder="1" applyAlignment="1" applyProtection="1">
      <alignment horizontal="right" wrapText="1"/>
      <protection hidden="1"/>
    </xf>
    <xf numFmtId="2" fontId="99" fillId="0" borderId="38" xfId="3" applyNumberFormat="1" applyFont="1" applyFill="1" applyBorder="1" applyAlignment="1" applyProtection="1">
      <alignment horizontal="center" vertical="center"/>
      <protection hidden="1"/>
    </xf>
    <xf numFmtId="2" fontId="99" fillId="0" borderId="35" xfId="3" applyNumberFormat="1" applyFont="1" applyFill="1" applyBorder="1" applyAlignment="1" applyProtection="1">
      <alignment horizontal="right" vertical="center"/>
      <protection hidden="1"/>
    </xf>
    <xf numFmtId="175" fontId="134" fillId="0" borderId="40" xfId="0" applyNumberFormat="1" applyFont="1" applyBorder="1" applyAlignment="1">
      <alignment horizontal="center" vertical="center"/>
    </xf>
    <xf numFmtId="2" fontId="100" fillId="0" borderId="38" xfId="3" applyNumberFormat="1" applyFont="1" applyFill="1" applyBorder="1" applyAlignment="1" applyProtection="1">
      <alignment horizontal="left" vertical="center"/>
      <protection hidden="1"/>
    </xf>
    <xf numFmtId="2" fontId="94" fillId="0" borderId="35" xfId="3" applyNumberFormat="1" applyFont="1" applyFill="1" applyBorder="1" applyAlignment="1" applyProtection="1">
      <alignment horizontal="right" vertical="center"/>
      <protection hidden="1"/>
    </xf>
    <xf numFmtId="10" fontId="101" fillId="0" borderId="35" xfId="16" applyNumberFormat="1" applyFont="1" applyFill="1" applyBorder="1" applyAlignment="1" applyProtection="1">
      <alignment horizontal="right"/>
      <protection hidden="1"/>
    </xf>
    <xf numFmtId="0" fontId="79" fillId="0" borderId="36" xfId="13" applyFont="1" applyBorder="1" applyProtection="1">
      <protection hidden="1"/>
    </xf>
    <xf numFmtId="0" fontId="103" fillId="0" borderId="38" xfId="13" applyFont="1" applyBorder="1" applyProtection="1">
      <protection hidden="1"/>
    </xf>
    <xf numFmtId="0" fontId="103" fillId="0" borderId="35" xfId="13" applyFont="1" applyBorder="1" applyAlignment="1" applyProtection="1">
      <alignment horizontal="right"/>
      <protection hidden="1"/>
    </xf>
    <xf numFmtId="0" fontId="101" fillId="0" borderId="38" xfId="13" applyFont="1" applyBorder="1" applyAlignment="1" applyProtection="1">
      <alignment horizontal="right"/>
      <protection hidden="1"/>
    </xf>
    <xf numFmtId="0" fontId="101" fillId="0" borderId="35" xfId="13" applyFont="1" applyBorder="1" applyAlignment="1" applyProtection="1">
      <alignment horizontal="right"/>
      <protection hidden="1"/>
    </xf>
    <xf numFmtId="0" fontId="87" fillId="0" borderId="36" xfId="13" applyFont="1" applyBorder="1" applyProtection="1">
      <protection hidden="1"/>
    </xf>
    <xf numFmtId="10" fontId="139" fillId="64" borderId="37" xfId="16" applyNumberFormat="1" applyFont="1" applyFill="1" applyBorder="1" applyAlignment="1" applyProtection="1">
      <alignment horizontal="right"/>
      <protection hidden="1"/>
    </xf>
    <xf numFmtId="0" fontId="102" fillId="0" borderId="38" xfId="13" applyFont="1" applyBorder="1" applyAlignment="1" applyProtection="1">
      <alignment horizontal="center"/>
      <protection hidden="1"/>
    </xf>
    <xf numFmtId="175" fontId="135" fillId="0" borderId="37" xfId="16" applyNumberFormat="1" applyFont="1" applyFill="1" applyBorder="1" applyAlignment="1" applyProtection="1">
      <alignment horizontal="center"/>
      <protection hidden="1"/>
    </xf>
    <xf numFmtId="0" fontId="84" fillId="0" borderId="36" xfId="13" applyFont="1" applyBorder="1" applyProtection="1">
      <protection hidden="1"/>
    </xf>
    <xf numFmtId="10" fontId="101" fillId="0" borderId="38" xfId="13" applyNumberFormat="1" applyFont="1" applyBorder="1" applyAlignment="1" applyProtection="1">
      <alignment horizontal="right"/>
      <protection hidden="1"/>
    </xf>
    <xf numFmtId="175" fontId="102" fillId="0" borderId="35" xfId="16" applyNumberFormat="1" applyFont="1" applyFill="1" applyBorder="1" applyAlignment="1" applyProtection="1">
      <alignment horizontal="right"/>
      <protection hidden="1"/>
    </xf>
    <xf numFmtId="9" fontId="133" fillId="64" borderId="37" xfId="16" applyFont="1" applyFill="1" applyBorder="1" applyAlignment="1" applyProtection="1">
      <alignment horizontal="center"/>
      <protection hidden="1"/>
    </xf>
    <xf numFmtId="0" fontId="105" fillId="0" borderId="38" xfId="13" applyFont="1" applyBorder="1" applyAlignment="1" applyProtection="1">
      <alignment horizontal="center"/>
      <protection hidden="1"/>
    </xf>
    <xf numFmtId="169" fontId="102" fillId="0" borderId="38" xfId="13" applyNumberFormat="1" applyFont="1" applyBorder="1" applyAlignment="1" applyProtection="1">
      <alignment horizontal="center"/>
      <protection hidden="1"/>
    </xf>
    <xf numFmtId="165" fontId="102" fillId="0" borderId="38" xfId="13" applyNumberFormat="1" applyFont="1" applyBorder="1" applyAlignment="1" applyProtection="1">
      <alignment horizontal="center"/>
      <protection hidden="1"/>
    </xf>
    <xf numFmtId="9" fontId="123" fillId="0" borderId="37" xfId="0" applyNumberFormat="1" applyFont="1" applyBorder="1" applyAlignment="1">
      <alignment horizontal="center"/>
    </xf>
    <xf numFmtId="9" fontId="123" fillId="61" borderId="37" xfId="65" applyFont="1" applyFill="1" applyBorder="1" applyAlignment="1">
      <alignment horizontal="center"/>
    </xf>
    <xf numFmtId="0" fontId="77" fillId="64" borderId="36" xfId="13" applyFont="1" applyFill="1" applyBorder="1" applyProtection="1">
      <protection hidden="1"/>
    </xf>
    <xf numFmtId="0" fontId="102" fillId="64" borderId="38" xfId="13" applyFont="1" applyFill="1" applyBorder="1" applyAlignment="1" applyProtection="1">
      <alignment horizontal="center"/>
      <protection hidden="1"/>
    </xf>
    <xf numFmtId="0" fontId="102" fillId="64" borderId="35" xfId="13" applyFont="1" applyFill="1" applyBorder="1" applyAlignment="1" applyProtection="1">
      <alignment horizontal="right"/>
      <protection hidden="1"/>
    </xf>
    <xf numFmtId="167" fontId="102" fillId="0" borderId="35" xfId="8" applyFont="1" applyFill="1" applyBorder="1" applyAlignment="1" applyProtection="1">
      <alignment horizontal="right"/>
      <protection hidden="1"/>
    </xf>
    <xf numFmtId="10" fontId="102" fillId="0" borderId="35" xfId="16" applyNumberFormat="1" applyFont="1" applyFill="1" applyBorder="1" applyAlignment="1" applyProtection="1">
      <alignment horizontal="right"/>
      <protection hidden="1"/>
    </xf>
    <xf numFmtId="10" fontId="102" fillId="64" borderId="35" xfId="16" applyNumberFormat="1" applyFont="1" applyFill="1" applyBorder="1" applyAlignment="1" applyProtection="1">
      <alignment horizontal="right"/>
      <protection hidden="1"/>
    </xf>
    <xf numFmtId="0" fontId="102" fillId="0" borderId="38" xfId="13" applyFont="1" applyBorder="1" applyProtection="1">
      <protection hidden="1"/>
    </xf>
    <xf numFmtId="169" fontId="103" fillId="0" borderId="38" xfId="13" applyNumberFormat="1" applyFont="1" applyBorder="1" applyProtection="1">
      <protection hidden="1"/>
    </xf>
    <xf numFmtId="169" fontId="102" fillId="0" borderId="35" xfId="13" applyNumberFormat="1" applyFont="1" applyBorder="1" applyAlignment="1" applyProtection="1">
      <alignment horizontal="right"/>
      <protection hidden="1"/>
    </xf>
    <xf numFmtId="0" fontId="103" fillId="0" borderId="40" xfId="0" applyFont="1" applyBorder="1" applyAlignment="1">
      <alignment horizontal="right"/>
    </xf>
    <xf numFmtId="0" fontId="88" fillId="0" borderId="36" xfId="13" applyFont="1" applyBorder="1" applyProtection="1">
      <protection hidden="1"/>
    </xf>
    <xf numFmtId="169" fontId="101" fillId="0" borderId="38" xfId="13" applyNumberFormat="1" applyFont="1" applyBorder="1" applyProtection="1">
      <protection hidden="1"/>
    </xf>
    <xf numFmtId="169" fontId="101" fillId="0" borderId="35" xfId="13" applyNumberFormat="1" applyFont="1" applyBorder="1" applyAlignment="1" applyProtection="1">
      <alignment horizontal="right"/>
      <protection hidden="1"/>
    </xf>
    <xf numFmtId="2" fontId="117" fillId="63" borderId="36" xfId="13" applyNumberFormat="1" applyFont="1" applyFill="1" applyBorder="1" applyAlignment="1" applyProtection="1">
      <alignment horizontal="left" vertical="center" wrapText="1"/>
      <protection hidden="1"/>
    </xf>
    <xf numFmtId="175" fontId="86" fillId="0" borderId="40" xfId="0" applyNumberFormat="1" applyFont="1" applyBorder="1" applyAlignment="1">
      <alignment horizontal="center" vertical="center"/>
    </xf>
    <xf numFmtId="166" fontId="123" fillId="0" borderId="37" xfId="18" applyFont="1" applyBorder="1" applyAlignment="1">
      <alignment horizontal="center"/>
    </xf>
    <xf numFmtId="0" fontId="111" fillId="63" borderId="37" xfId="59" applyFont="1" applyFill="1" applyBorder="1" applyAlignment="1">
      <alignment horizontal="left" vertical="top" wrapText="1"/>
    </xf>
    <xf numFmtId="0" fontId="35" fillId="0" borderId="37" xfId="0" applyFont="1" applyBorder="1" applyAlignment="1">
      <alignment horizontal="center"/>
    </xf>
    <xf numFmtId="167" fontId="35" fillId="0" borderId="37" xfId="8" applyFont="1" applyBorder="1"/>
    <xf numFmtId="167" fontId="123" fillId="0" borderId="37" xfId="8" applyFont="1" applyBorder="1"/>
    <xf numFmtId="0" fontId="117" fillId="63" borderId="36" xfId="9" applyFont="1" applyFill="1" applyBorder="1" applyAlignment="1" applyProtection="1">
      <alignment horizontal="left" vertical="center"/>
      <protection hidden="1"/>
    </xf>
    <xf numFmtId="0" fontId="118" fillId="63" borderId="38" xfId="10" applyFont="1" applyFill="1" applyBorder="1"/>
    <xf numFmtId="0" fontId="121" fillId="63" borderId="38" xfId="10" applyFont="1" applyFill="1" applyBorder="1"/>
    <xf numFmtId="0" fontId="121" fillId="63" borderId="35" xfId="10" applyFont="1" applyFill="1" applyBorder="1"/>
    <xf numFmtId="0" fontId="77" fillId="0" borderId="36" xfId="9" applyFont="1" applyBorder="1" applyAlignment="1" applyProtection="1">
      <alignment horizontal="left"/>
      <protection hidden="1"/>
    </xf>
    <xf numFmtId="0" fontId="77" fillId="0" borderId="35" xfId="9" applyFont="1" applyBorder="1" applyAlignment="1" applyProtection="1">
      <alignment horizontal="left"/>
      <protection hidden="1"/>
    </xf>
    <xf numFmtId="0" fontId="77" fillId="0" borderId="37" xfId="9" applyFont="1" applyBorder="1" applyAlignment="1" applyProtection="1">
      <alignment horizontal="left"/>
      <protection hidden="1"/>
    </xf>
    <xf numFmtId="0" fontId="35" fillId="0" borderId="37" xfId="9" applyFont="1" applyBorder="1" applyAlignment="1" applyProtection="1">
      <alignment horizontal="center"/>
      <protection hidden="1"/>
    </xf>
    <xf numFmtId="0" fontId="77" fillId="0" borderId="37" xfId="10" applyFont="1" applyBorder="1"/>
    <xf numFmtId="179" fontId="140" fillId="64" borderId="37" xfId="10" applyNumberFormat="1" applyFont="1" applyFill="1" applyBorder="1"/>
    <xf numFmtId="0" fontId="77" fillId="64" borderId="37" xfId="10" applyFont="1" applyFill="1" applyBorder="1"/>
    <xf numFmtId="0" fontId="90" fillId="63" borderId="38" xfId="10" applyFont="1" applyFill="1" applyBorder="1"/>
    <xf numFmtId="0" fontId="90" fillId="63" borderId="35" xfId="10" applyFont="1" applyFill="1" applyBorder="1"/>
    <xf numFmtId="0" fontId="77" fillId="0" borderId="36" xfId="9" applyFont="1" applyBorder="1" applyAlignment="1" applyProtection="1">
      <alignment horizontal="left" vertical="top"/>
      <protection hidden="1"/>
    </xf>
    <xf numFmtId="0" fontId="77" fillId="0" borderId="38" xfId="9" applyFont="1" applyBorder="1" applyAlignment="1" applyProtection="1">
      <alignment horizontal="left" vertical="top"/>
      <protection hidden="1"/>
    </xf>
    <xf numFmtId="0" fontId="77" fillId="0" borderId="35" xfId="9" applyFont="1" applyBorder="1" applyAlignment="1" applyProtection="1">
      <alignment horizontal="center" vertical="top"/>
      <protection hidden="1"/>
    </xf>
    <xf numFmtId="0" fontId="77" fillId="0" borderId="37" xfId="9" applyFont="1" applyBorder="1" applyAlignment="1" applyProtection="1">
      <alignment horizontal="center"/>
      <protection hidden="1"/>
    </xf>
    <xf numFmtId="0" fontId="77" fillId="64" borderId="38" xfId="10" applyFont="1" applyFill="1" applyBorder="1"/>
    <xf numFmtId="0" fontId="77" fillId="64" borderId="36" xfId="10" applyFont="1" applyFill="1" applyBorder="1"/>
    <xf numFmtId="0" fontId="77" fillId="0" borderId="38" xfId="10" applyFont="1" applyBorder="1"/>
    <xf numFmtId="0" fontId="77" fillId="0" borderId="37" xfId="9" applyFont="1" applyBorder="1" applyAlignment="1" applyProtection="1">
      <alignment horizontal="left" vertical="center"/>
      <protection hidden="1"/>
    </xf>
    <xf numFmtId="0" fontId="77" fillId="0" borderId="36" xfId="9" applyFont="1" applyBorder="1" applyAlignment="1" applyProtection="1">
      <alignment horizontal="left" vertical="center"/>
      <protection hidden="1"/>
    </xf>
    <xf numFmtId="0" fontId="77" fillId="0" borderId="37" xfId="9" applyFont="1" applyBorder="1" applyAlignment="1" applyProtection="1">
      <alignment horizontal="left" wrapText="1"/>
      <protection hidden="1"/>
    </xf>
    <xf numFmtId="0" fontId="77" fillId="0" borderId="35" xfId="9" applyFont="1" applyBorder="1" applyAlignment="1" applyProtection="1">
      <alignment horizontal="left" wrapText="1"/>
      <protection hidden="1"/>
    </xf>
    <xf numFmtId="0" fontId="77" fillId="0" borderId="37" xfId="9" applyFont="1" applyBorder="1" applyAlignment="1" applyProtection="1">
      <alignment horizontal="right"/>
      <protection hidden="1"/>
    </xf>
    <xf numFmtId="3" fontId="35" fillId="2" borderId="37" xfId="8" applyNumberFormat="1" applyFont="1" applyFill="1" applyBorder="1" applyAlignment="1">
      <alignment horizontal="center"/>
    </xf>
    <xf numFmtId="3" fontId="123" fillId="2" borderId="37" xfId="8" applyNumberFormat="1" applyFont="1" applyFill="1" applyBorder="1" applyAlignment="1">
      <alignment horizontal="center"/>
    </xf>
    <xf numFmtId="4" fontId="35" fillId="2" borderId="37" xfId="8" applyNumberFormat="1" applyFont="1" applyFill="1" applyBorder="1" applyAlignment="1">
      <alignment horizontal="center"/>
    </xf>
    <xf numFmtId="4" fontId="123" fillId="2" borderId="37" xfId="8" applyNumberFormat="1" applyFont="1" applyFill="1" applyBorder="1" applyAlignment="1">
      <alignment horizontal="center"/>
    </xf>
    <xf numFmtId="49" fontId="76" fillId="65" borderId="37" xfId="9" applyNumberFormat="1" applyFont="1" applyFill="1" applyBorder="1" applyAlignment="1" applyProtection="1">
      <alignment horizontal="left" vertical="top"/>
      <protection hidden="1"/>
    </xf>
    <xf numFmtId="0" fontId="79" fillId="64" borderId="37" xfId="13" applyFont="1" applyFill="1" applyBorder="1" applyProtection="1">
      <protection hidden="1"/>
    </xf>
    <xf numFmtId="2" fontId="74" fillId="2" borderId="0" xfId="12" applyNumberFormat="1" applyFont="1" applyFill="1"/>
    <xf numFmtId="1" fontId="35" fillId="0" borderId="37" xfId="61" applyNumberFormat="1" applyFont="1" applyBorder="1" applyAlignment="1">
      <alignment horizontal="center"/>
    </xf>
    <xf numFmtId="1" fontId="123" fillId="0" borderId="37" xfId="61" applyNumberFormat="1" applyFont="1" applyBorder="1" applyAlignment="1">
      <alignment horizontal="center"/>
    </xf>
    <xf numFmtId="1" fontId="133" fillId="0" borderId="37" xfId="61" applyNumberFormat="1" applyFont="1" applyBorder="1" applyAlignment="1">
      <alignment horizontal="center"/>
    </xf>
    <xf numFmtId="3" fontId="133" fillId="2" borderId="37" xfId="62" applyNumberFormat="1" applyFont="1" applyFill="1" applyBorder="1" applyAlignment="1" applyProtection="1">
      <alignment horizontal="center"/>
      <protection hidden="1"/>
    </xf>
    <xf numFmtId="0" fontId="77" fillId="0" borderId="0" xfId="0" applyFont="1" applyAlignment="1">
      <alignment horizontal="center" vertical="top"/>
    </xf>
    <xf numFmtId="2" fontId="79" fillId="0" borderId="0" xfId="0" applyNumberFormat="1" applyFont="1" applyAlignment="1">
      <alignment horizontal="center" vertical="top"/>
    </xf>
    <xf numFmtId="1" fontId="77" fillId="0" borderId="37" xfId="0" applyNumberFormat="1" applyFont="1" applyBorder="1" applyAlignment="1">
      <alignment horizontal="center" vertical="top"/>
    </xf>
    <xf numFmtId="0" fontId="77" fillId="0" borderId="16" xfId="0" applyFont="1" applyBorder="1" applyAlignment="1">
      <alignment horizontal="center" vertical="top" wrapText="1"/>
    </xf>
    <xf numFmtId="1" fontId="77" fillId="0" borderId="4" xfId="0" applyNumberFormat="1" applyFont="1" applyBorder="1" applyAlignment="1">
      <alignment horizontal="center" vertical="top"/>
    </xf>
    <xf numFmtId="49" fontId="35" fillId="0" borderId="37" xfId="0" applyNumberFormat="1" applyFont="1" applyBorder="1" applyAlignment="1">
      <alignment horizontal="center" vertical="center"/>
    </xf>
    <xf numFmtId="0" fontId="35" fillId="0" borderId="0" xfId="17" applyFont="1" applyAlignment="1">
      <alignment vertical="center"/>
    </xf>
    <xf numFmtId="10" fontId="35" fillId="64" borderId="37" xfId="16" applyNumberFormat="1" applyFont="1" applyFill="1" applyBorder="1" applyAlignment="1">
      <alignment horizontal="center"/>
    </xf>
    <xf numFmtId="0" fontId="111" fillId="63" borderId="37" xfId="13" applyFont="1" applyFill="1" applyBorder="1" applyAlignment="1" applyProtection="1">
      <alignment horizontal="center" vertical="center"/>
      <protection hidden="1"/>
    </xf>
    <xf numFmtId="166" fontId="35" fillId="0" borderId="37" xfId="18" applyFont="1" applyFill="1" applyBorder="1" applyAlignment="1" applyProtection="1">
      <protection hidden="1"/>
    </xf>
    <xf numFmtId="166" fontId="35" fillId="2" borderId="37" xfId="18" applyFont="1" applyFill="1" applyBorder="1" applyAlignment="1">
      <alignment horizontal="right"/>
    </xf>
    <xf numFmtId="0" fontId="128" fillId="0" borderId="0" xfId="89" applyFont="1"/>
    <xf numFmtId="0" fontId="123" fillId="0" borderId="0" xfId="89" applyFont="1"/>
    <xf numFmtId="167" fontId="35" fillId="0" borderId="0" xfId="8" applyFont="1"/>
    <xf numFmtId="167" fontId="123" fillId="0" borderId="0" xfId="8" applyFont="1"/>
    <xf numFmtId="0" fontId="35" fillId="2" borderId="37" xfId="0" applyFont="1" applyFill="1" applyBorder="1" applyAlignment="1">
      <alignment horizontal="center"/>
    </xf>
    <xf numFmtId="167" fontId="133" fillId="2" borderId="37" xfId="8" applyFont="1" applyFill="1" applyBorder="1" applyAlignment="1" applyProtection="1">
      <alignment horizontal="center"/>
      <protection hidden="1"/>
    </xf>
    <xf numFmtId="4" fontId="133" fillId="64" borderId="37" xfId="62" applyNumberFormat="1" applyFont="1" applyFill="1" applyBorder="1" applyAlignment="1" applyProtection="1">
      <alignment horizontal="center"/>
      <protection hidden="1"/>
    </xf>
    <xf numFmtId="0" fontId="80" fillId="0" borderId="0" xfId="84" applyFont="1"/>
    <xf numFmtId="0" fontId="35" fillId="2" borderId="16" xfId="0" applyFont="1" applyFill="1" applyBorder="1" applyAlignment="1">
      <alignment horizontal="center" wrapText="1"/>
    </xf>
    <xf numFmtId="0" fontId="35" fillId="66" borderId="16" xfId="0" applyFont="1" applyFill="1" applyBorder="1" applyAlignment="1">
      <alignment horizontal="center" wrapText="1"/>
    </xf>
    <xf numFmtId="0" fontId="35" fillId="67" borderId="16" xfId="0" applyFont="1" applyFill="1" applyBorder="1" applyAlignment="1">
      <alignment horizontal="center" wrapText="1"/>
    </xf>
    <xf numFmtId="0" fontId="35" fillId="68" borderId="16" xfId="0" applyFont="1" applyFill="1" applyBorder="1" applyAlignment="1">
      <alignment horizontal="center" wrapText="1"/>
    </xf>
    <xf numFmtId="0" fontId="77" fillId="0" borderId="0" xfId="0" applyFont="1" applyAlignment="1">
      <alignment horizontal="left"/>
    </xf>
    <xf numFmtId="2" fontId="79" fillId="0" borderId="0" xfId="0" applyNumberFormat="1" applyFont="1" applyAlignment="1">
      <alignment horizontal="left"/>
    </xf>
    <xf numFmtId="2" fontId="112" fillId="63" borderId="33" xfId="0" applyNumberFormat="1" applyFont="1" applyFill="1" applyBorder="1" applyAlignment="1">
      <alignment horizontal="left" vertical="top" wrapText="1"/>
    </xf>
    <xf numFmtId="2" fontId="84" fillId="0" borderId="37" xfId="8" applyNumberFormat="1" applyFont="1" applyFill="1" applyBorder="1" applyAlignment="1">
      <alignment horizontal="left"/>
    </xf>
    <xf numFmtId="0" fontId="81" fillId="0" borderId="39" xfId="0" applyFont="1" applyBorder="1" applyAlignment="1">
      <alignment horizontal="left" vertical="top" wrapText="1"/>
    </xf>
    <xf numFmtId="0" fontId="81" fillId="0" borderId="0" xfId="0" applyFont="1" applyAlignment="1">
      <alignment horizontal="left" vertical="top" wrapText="1"/>
    </xf>
    <xf numFmtId="49" fontId="111" fillId="63" borderId="36" xfId="63" applyNumberFormat="1" applyFont="1" applyFill="1" applyBorder="1" applyAlignment="1">
      <alignment horizontal="left" vertical="top" wrapText="1"/>
    </xf>
    <xf numFmtId="49" fontId="111" fillId="62" borderId="38" xfId="63" applyNumberFormat="1" applyFont="1" applyFill="1" applyBorder="1" applyAlignment="1">
      <alignment horizontal="left" vertical="top" wrapText="1"/>
    </xf>
    <xf numFmtId="49" fontId="111" fillId="62" borderId="35" xfId="63" applyNumberFormat="1" applyFont="1" applyFill="1" applyBorder="1" applyAlignment="1">
      <alignment horizontal="left" vertical="top" wrapText="1"/>
    </xf>
    <xf numFmtId="0" fontId="77" fillId="0" borderId="36" xfId="0" applyFont="1" applyBorder="1" applyAlignment="1">
      <alignment horizontal="left"/>
    </xf>
    <xf numFmtId="0" fontId="77" fillId="0" borderId="35" xfId="0" applyFont="1" applyBorder="1" applyAlignment="1">
      <alignment horizontal="left"/>
    </xf>
    <xf numFmtId="0" fontId="79" fillId="0" borderId="36" xfId="13" applyFont="1" applyBorder="1" applyAlignment="1" applyProtection="1">
      <alignment horizontal="left" vertical="center"/>
      <protection hidden="1"/>
    </xf>
    <xf numFmtId="0" fontId="79" fillId="0" borderId="35" xfId="13" applyFont="1" applyBorder="1" applyAlignment="1" applyProtection="1">
      <alignment horizontal="left" vertical="center"/>
      <protection hidden="1"/>
    </xf>
    <xf numFmtId="2" fontId="119" fillId="63" borderId="37" xfId="13" applyNumberFormat="1" applyFont="1" applyFill="1" applyBorder="1" applyAlignment="1" applyProtection="1">
      <alignment horizontal="center" vertical="center" wrapText="1"/>
      <protection hidden="1"/>
    </xf>
    <xf numFmtId="2" fontId="119" fillId="62" borderId="37" xfId="13" applyNumberFormat="1" applyFont="1" applyFill="1" applyBorder="1" applyAlignment="1" applyProtection="1">
      <alignment horizontal="center" vertical="center" wrapText="1"/>
      <protection hidden="1"/>
    </xf>
    <xf numFmtId="2" fontId="119" fillId="63" borderId="36" xfId="3" applyNumberFormat="1" applyFont="1" applyFill="1" applyBorder="1" applyAlignment="1" applyProtection="1">
      <alignment horizontal="center" vertical="center" wrapText="1"/>
      <protection hidden="1"/>
    </xf>
    <xf numFmtId="0" fontId="111" fillId="62" borderId="35" xfId="0" applyFont="1" applyFill="1" applyBorder="1" applyAlignment="1">
      <alignment horizontal="center" vertical="center" wrapText="1"/>
    </xf>
    <xf numFmtId="0" fontId="77" fillId="0" borderId="0" xfId="0" applyFont="1" applyAlignment="1">
      <alignment horizontal="left" vertical="top" wrapText="1"/>
    </xf>
    <xf numFmtId="2" fontId="119" fillId="63" borderId="36" xfId="13" applyNumberFormat="1" applyFont="1" applyFill="1" applyBorder="1" applyAlignment="1" applyProtection="1">
      <alignment horizontal="center" vertical="center" wrapText="1"/>
      <protection hidden="1"/>
    </xf>
    <xf numFmtId="2" fontId="119" fillId="62" borderId="38" xfId="13" applyNumberFormat="1" applyFont="1" applyFill="1" applyBorder="1" applyAlignment="1" applyProtection="1">
      <alignment horizontal="center" vertical="center" wrapText="1"/>
      <protection hidden="1"/>
    </xf>
    <xf numFmtId="2" fontId="119" fillId="62" borderId="35" xfId="13" applyNumberFormat="1" applyFont="1" applyFill="1" applyBorder="1" applyAlignment="1" applyProtection="1">
      <alignment horizontal="center" vertical="center" wrapText="1"/>
      <protection hidden="1"/>
    </xf>
    <xf numFmtId="2" fontId="119" fillId="63" borderId="38" xfId="13" applyNumberFormat="1" applyFont="1" applyFill="1" applyBorder="1" applyAlignment="1" applyProtection="1">
      <alignment horizontal="center" vertical="center" wrapText="1"/>
      <protection hidden="1"/>
    </xf>
    <xf numFmtId="2" fontId="119" fillId="63" borderId="35" xfId="13" applyNumberFormat="1" applyFont="1" applyFill="1" applyBorder="1" applyAlignment="1" applyProtection="1">
      <alignment horizontal="center" vertical="center" wrapText="1"/>
      <protection hidden="1"/>
    </xf>
    <xf numFmtId="0" fontId="77" fillId="0" borderId="36" xfId="9" applyFont="1" applyBorder="1" applyAlignment="1" applyProtection="1">
      <alignment horizontal="center"/>
      <protection hidden="1"/>
    </xf>
    <xf numFmtId="0" fontId="77" fillId="0" borderId="38" xfId="9" applyFont="1" applyBorder="1" applyAlignment="1" applyProtection="1">
      <alignment horizontal="center"/>
      <protection hidden="1"/>
    </xf>
    <xf numFmtId="0" fontId="77" fillId="0" borderId="35" xfId="9" applyFont="1" applyBorder="1" applyAlignment="1" applyProtection="1">
      <alignment horizontal="center"/>
      <protection hidden="1"/>
    </xf>
    <xf numFmtId="2" fontId="111" fillId="63" borderId="36" xfId="0" applyNumberFormat="1" applyFont="1" applyFill="1" applyBorder="1" applyAlignment="1">
      <alignment horizontal="center" vertical="center" wrapText="1"/>
    </xf>
    <xf numFmtId="2" fontId="111" fillId="63" borderId="38" xfId="0" applyNumberFormat="1" applyFont="1" applyFill="1" applyBorder="1" applyAlignment="1">
      <alignment horizontal="center" vertical="center" wrapText="1"/>
    </xf>
    <xf numFmtId="2" fontId="111" fillId="63" borderId="35" xfId="0" applyNumberFormat="1" applyFont="1" applyFill="1" applyBorder="1" applyAlignment="1">
      <alignment horizontal="center" vertical="center" wrapText="1"/>
    </xf>
    <xf numFmtId="166" fontId="133" fillId="2" borderId="37" xfId="18" applyFont="1" applyFill="1" applyBorder="1" applyAlignment="1" applyProtection="1">
      <alignment horizontal="center"/>
      <protection hidden="1"/>
    </xf>
    <xf numFmtId="166" fontId="35" fillId="2" borderId="37" xfId="18" applyFont="1" applyFill="1" applyBorder="1"/>
  </cellXfs>
  <cellStyles count="52890">
    <cellStyle name="20% - Accent1" xfId="36" builtinId="30" customBuiltin="1"/>
    <cellStyle name="20% - Accent1 10" xfId="199" xr:uid="{00000000-0005-0000-0000-000001000000}"/>
    <cellStyle name="20% - Accent1 10 10" xfId="200" xr:uid="{00000000-0005-0000-0000-000002000000}"/>
    <cellStyle name="20% - Accent1 10 10 2" xfId="201" xr:uid="{00000000-0005-0000-0000-000003000000}"/>
    <cellStyle name="20% - Accent1 10 11" xfId="202" xr:uid="{00000000-0005-0000-0000-000004000000}"/>
    <cellStyle name="20% - Accent1 10 11 2" xfId="203" xr:uid="{00000000-0005-0000-0000-000005000000}"/>
    <cellStyle name="20% - Accent1 10 12" xfId="204" xr:uid="{00000000-0005-0000-0000-000006000000}"/>
    <cellStyle name="20% - Accent1 10 2" xfId="205" xr:uid="{00000000-0005-0000-0000-000007000000}"/>
    <cellStyle name="20% - Accent1 10 2 10" xfId="206" xr:uid="{00000000-0005-0000-0000-000008000000}"/>
    <cellStyle name="20% - Accent1 10 2 10 2" xfId="207" xr:uid="{00000000-0005-0000-0000-000009000000}"/>
    <cellStyle name="20% - Accent1 10 2 11" xfId="208" xr:uid="{00000000-0005-0000-0000-00000A000000}"/>
    <cellStyle name="20% - Accent1 10 2 2" xfId="209" xr:uid="{00000000-0005-0000-0000-00000B000000}"/>
    <cellStyle name="20% - Accent1 10 2 2 2" xfId="210" xr:uid="{00000000-0005-0000-0000-00000C000000}"/>
    <cellStyle name="20% - Accent1 10 2 2 2 2" xfId="211" xr:uid="{00000000-0005-0000-0000-00000D000000}"/>
    <cellStyle name="20% - Accent1 10 2 2 2 2 2" xfId="212" xr:uid="{00000000-0005-0000-0000-00000E000000}"/>
    <cellStyle name="20% - Accent1 10 2 2 2 2 2 2" xfId="213" xr:uid="{00000000-0005-0000-0000-00000F000000}"/>
    <cellStyle name="20% - Accent1 10 2 2 2 2 3" xfId="214" xr:uid="{00000000-0005-0000-0000-000010000000}"/>
    <cellStyle name="20% - Accent1 10 2 2 2 3" xfId="215" xr:uid="{00000000-0005-0000-0000-000011000000}"/>
    <cellStyle name="20% - Accent1 10 2 2 2 3 2" xfId="216" xr:uid="{00000000-0005-0000-0000-000012000000}"/>
    <cellStyle name="20% - Accent1 10 2 2 2 4" xfId="217" xr:uid="{00000000-0005-0000-0000-000013000000}"/>
    <cellStyle name="20% - Accent1 10 2 2 3" xfId="218" xr:uid="{00000000-0005-0000-0000-000014000000}"/>
    <cellStyle name="20% - Accent1 10 2 2 3 2" xfId="219" xr:uid="{00000000-0005-0000-0000-000015000000}"/>
    <cellStyle name="20% - Accent1 10 2 2 3 2 2" xfId="220" xr:uid="{00000000-0005-0000-0000-000016000000}"/>
    <cellStyle name="20% - Accent1 10 2 2 3 2 2 2" xfId="221" xr:uid="{00000000-0005-0000-0000-000017000000}"/>
    <cellStyle name="20% - Accent1 10 2 2 3 2 3" xfId="222" xr:uid="{00000000-0005-0000-0000-000018000000}"/>
    <cellStyle name="20% - Accent1 10 2 2 3 3" xfId="223" xr:uid="{00000000-0005-0000-0000-000019000000}"/>
    <cellStyle name="20% - Accent1 10 2 2 3 3 2" xfId="224" xr:uid="{00000000-0005-0000-0000-00001A000000}"/>
    <cellStyle name="20% - Accent1 10 2 2 3 4" xfId="225" xr:uid="{00000000-0005-0000-0000-00001B000000}"/>
    <cellStyle name="20% - Accent1 10 2 2 4" xfId="226" xr:uid="{00000000-0005-0000-0000-00001C000000}"/>
    <cellStyle name="20% - Accent1 10 2 2 4 2" xfId="227" xr:uid="{00000000-0005-0000-0000-00001D000000}"/>
    <cellStyle name="20% - Accent1 10 2 2 4 2 2" xfId="228" xr:uid="{00000000-0005-0000-0000-00001E000000}"/>
    <cellStyle name="20% - Accent1 10 2 2 4 2 2 2" xfId="229" xr:uid="{00000000-0005-0000-0000-00001F000000}"/>
    <cellStyle name="20% - Accent1 10 2 2 4 2 3" xfId="230" xr:uid="{00000000-0005-0000-0000-000020000000}"/>
    <cellStyle name="20% - Accent1 10 2 2 4 3" xfId="231" xr:uid="{00000000-0005-0000-0000-000021000000}"/>
    <cellStyle name="20% - Accent1 10 2 2 4 3 2" xfId="232" xr:uid="{00000000-0005-0000-0000-000022000000}"/>
    <cellStyle name="20% - Accent1 10 2 2 4 4" xfId="233" xr:uid="{00000000-0005-0000-0000-000023000000}"/>
    <cellStyle name="20% - Accent1 10 2 2 5" xfId="234" xr:uid="{00000000-0005-0000-0000-000024000000}"/>
    <cellStyle name="20% - Accent1 10 2 2 5 2" xfId="235" xr:uid="{00000000-0005-0000-0000-000025000000}"/>
    <cellStyle name="20% - Accent1 10 2 2 5 2 2" xfId="236" xr:uid="{00000000-0005-0000-0000-000026000000}"/>
    <cellStyle name="20% - Accent1 10 2 2 5 3" xfId="237" xr:uid="{00000000-0005-0000-0000-000027000000}"/>
    <cellStyle name="20% - Accent1 10 2 2 6" xfId="238" xr:uid="{00000000-0005-0000-0000-000028000000}"/>
    <cellStyle name="20% - Accent1 10 2 2 6 2" xfId="239" xr:uid="{00000000-0005-0000-0000-000029000000}"/>
    <cellStyle name="20% - Accent1 10 2 2 6 2 2" xfId="240" xr:uid="{00000000-0005-0000-0000-00002A000000}"/>
    <cellStyle name="20% - Accent1 10 2 2 6 3" xfId="241" xr:uid="{00000000-0005-0000-0000-00002B000000}"/>
    <cellStyle name="20% - Accent1 10 2 2 7" xfId="242" xr:uid="{00000000-0005-0000-0000-00002C000000}"/>
    <cellStyle name="20% - Accent1 10 2 2 7 2" xfId="243" xr:uid="{00000000-0005-0000-0000-00002D000000}"/>
    <cellStyle name="20% - Accent1 10 2 2 8" xfId="244" xr:uid="{00000000-0005-0000-0000-00002E000000}"/>
    <cellStyle name="20% - Accent1 10 2 2 8 2" xfId="245" xr:uid="{00000000-0005-0000-0000-00002F000000}"/>
    <cellStyle name="20% - Accent1 10 2 2 9" xfId="246" xr:uid="{00000000-0005-0000-0000-000030000000}"/>
    <cellStyle name="20% - Accent1 10 2 3" xfId="247" xr:uid="{00000000-0005-0000-0000-000031000000}"/>
    <cellStyle name="20% - Accent1 10 2 3 2" xfId="248" xr:uid="{00000000-0005-0000-0000-000032000000}"/>
    <cellStyle name="20% - Accent1 10 2 3 2 2" xfId="249" xr:uid="{00000000-0005-0000-0000-000033000000}"/>
    <cellStyle name="20% - Accent1 10 2 3 2 2 2" xfId="250" xr:uid="{00000000-0005-0000-0000-000034000000}"/>
    <cellStyle name="20% - Accent1 10 2 3 2 2 2 2" xfId="251" xr:uid="{00000000-0005-0000-0000-000035000000}"/>
    <cellStyle name="20% - Accent1 10 2 3 2 2 3" xfId="252" xr:uid="{00000000-0005-0000-0000-000036000000}"/>
    <cellStyle name="20% - Accent1 10 2 3 2 3" xfId="253" xr:uid="{00000000-0005-0000-0000-000037000000}"/>
    <cellStyle name="20% - Accent1 10 2 3 2 3 2" xfId="254" xr:uid="{00000000-0005-0000-0000-000038000000}"/>
    <cellStyle name="20% - Accent1 10 2 3 2 4" xfId="255" xr:uid="{00000000-0005-0000-0000-000039000000}"/>
    <cellStyle name="20% - Accent1 10 2 3 3" xfId="256" xr:uid="{00000000-0005-0000-0000-00003A000000}"/>
    <cellStyle name="20% - Accent1 10 2 3 3 2" xfId="257" xr:uid="{00000000-0005-0000-0000-00003B000000}"/>
    <cellStyle name="20% - Accent1 10 2 3 3 2 2" xfId="258" xr:uid="{00000000-0005-0000-0000-00003C000000}"/>
    <cellStyle name="20% - Accent1 10 2 3 3 2 2 2" xfId="259" xr:uid="{00000000-0005-0000-0000-00003D000000}"/>
    <cellStyle name="20% - Accent1 10 2 3 3 2 3" xfId="260" xr:uid="{00000000-0005-0000-0000-00003E000000}"/>
    <cellStyle name="20% - Accent1 10 2 3 3 3" xfId="261" xr:uid="{00000000-0005-0000-0000-00003F000000}"/>
    <cellStyle name="20% - Accent1 10 2 3 3 3 2" xfId="262" xr:uid="{00000000-0005-0000-0000-000040000000}"/>
    <cellStyle name="20% - Accent1 10 2 3 3 4" xfId="263" xr:uid="{00000000-0005-0000-0000-000041000000}"/>
    <cellStyle name="20% - Accent1 10 2 3 4" xfId="264" xr:uid="{00000000-0005-0000-0000-000042000000}"/>
    <cellStyle name="20% - Accent1 10 2 3 4 2" xfId="265" xr:uid="{00000000-0005-0000-0000-000043000000}"/>
    <cellStyle name="20% - Accent1 10 2 3 4 2 2" xfId="266" xr:uid="{00000000-0005-0000-0000-000044000000}"/>
    <cellStyle name="20% - Accent1 10 2 3 4 2 2 2" xfId="267" xr:uid="{00000000-0005-0000-0000-000045000000}"/>
    <cellStyle name="20% - Accent1 10 2 3 4 2 3" xfId="268" xr:uid="{00000000-0005-0000-0000-000046000000}"/>
    <cellStyle name="20% - Accent1 10 2 3 4 3" xfId="269" xr:uid="{00000000-0005-0000-0000-000047000000}"/>
    <cellStyle name="20% - Accent1 10 2 3 4 3 2" xfId="270" xr:uid="{00000000-0005-0000-0000-000048000000}"/>
    <cellStyle name="20% - Accent1 10 2 3 4 4" xfId="271" xr:uid="{00000000-0005-0000-0000-000049000000}"/>
    <cellStyle name="20% - Accent1 10 2 3 5" xfId="272" xr:uid="{00000000-0005-0000-0000-00004A000000}"/>
    <cellStyle name="20% - Accent1 10 2 3 5 2" xfId="273" xr:uid="{00000000-0005-0000-0000-00004B000000}"/>
    <cellStyle name="20% - Accent1 10 2 3 5 2 2" xfId="274" xr:uid="{00000000-0005-0000-0000-00004C000000}"/>
    <cellStyle name="20% - Accent1 10 2 3 5 3" xfId="275" xr:uid="{00000000-0005-0000-0000-00004D000000}"/>
    <cellStyle name="20% - Accent1 10 2 3 6" xfId="276" xr:uid="{00000000-0005-0000-0000-00004E000000}"/>
    <cellStyle name="20% - Accent1 10 2 3 6 2" xfId="277" xr:uid="{00000000-0005-0000-0000-00004F000000}"/>
    <cellStyle name="20% - Accent1 10 2 3 6 2 2" xfId="278" xr:uid="{00000000-0005-0000-0000-000050000000}"/>
    <cellStyle name="20% - Accent1 10 2 3 6 3" xfId="279" xr:uid="{00000000-0005-0000-0000-000051000000}"/>
    <cellStyle name="20% - Accent1 10 2 3 7" xfId="280" xr:uid="{00000000-0005-0000-0000-000052000000}"/>
    <cellStyle name="20% - Accent1 10 2 3 7 2" xfId="281" xr:uid="{00000000-0005-0000-0000-000053000000}"/>
    <cellStyle name="20% - Accent1 10 2 3 8" xfId="282" xr:uid="{00000000-0005-0000-0000-000054000000}"/>
    <cellStyle name="20% - Accent1 10 2 3 8 2" xfId="283" xr:uid="{00000000-0005-0000-0000-000055000000}"/>
    <cellStyle name="20% - Accent1 10 2 3 9" xfId="284" xr:uid="{00000000-0005-0000-0000-000056000000}"/>
    <cellStyle name="20% - Accent1 10 2 4" xfId="285" xr:uid="{00000000-0005-0000-0000-000057000000}"/>
    <cellStyle name="20% - Accent1 10 2 4 2" xfId="286" xr:uid="{00000000-0005-0000-0000-000058000000}"/>
    <cellStyle name="20% - Accent1 10 2 4 2 2" xfId="287" xr:uid="{00000000-0005-0000-0000-000059000000}"/>
    <cellStyle name="20% - Accent1 10 2 4 2 2 2" xfId="288" xr:uid="{00000000-0005-0000-0000-00005A000000}"/>
    <cellStyle name="20% - Accent1 10 2 4 2 3" xfId="289" xr:uid="{00000000-0005-0000-0000-00005B000000}"/>
    <cellStyle name="20% - Accent1 10 2 4 3" xfId="290" xr:uid="{00000000-0005-0000-0000-00005C000000}"/>
    <cellStyle name="20% - Accent1 10 2 4 3 2" xfId="291" xr:uid="{00000000-0005-0000-0000-00005D000000}"/>
    <cellStyle name="20% - Accent1 10 2 4 4" xfId="292" xr:uid="{00000000-0005-0000-0000-00005E000000}"/>
    <cellStyle name="20% - Accent1 10 2 5" xfId="293" xr:uid="{00000000-0005-0000-0000-00005F000000}"/>
    <cellStyle name="20% - Accent1 10 2 5 2" xfId="294" xr:uid="{00000000-0005-0000-0000-000060000000}"/>
    <cellStyle name="20% - Accent1 10 2 5 2 2" xfId="295" xr:uid="{00000000-0005-0000-0000-000061000000}"/>
    <cellStyle name="20% - Accent1 10 2 5 2 2 2" xfId="296" xr:uid="{00000000-0005-0000-0000-000062000000}"/>
    <cellStyle name="20% - Accent1 10 2 5 2 3" xfId="297" xr:uid="{00000000-0005-0000-0000-000063000000}"/>
    <cellStyle name="20% - Accent1 10 2 5 3" xfId="298" xr:uid="{00000000-0005-0000-0000-000064000000}"/>
    <cellStyle name="20% - Accent1 10 2 5 3 2" xfId="299" xr:uid="{00000000-0005-0000-0000-000065000000}"/>
    <cellStyle name="20% - Accent1 10 2 5 4" xfId="300" xr:uid="{00000000-0005-0000-0000-000066000000}"/>
    <cellStyle name="20% - Accent1 10 2 6" xfId="301" xr:uid="{00000000-0005-0000-0000-000067000000}"/>
    <cellStyle name="20% - Accent1 10 2 6 2" xfId="302" xr:uid="{00000000-0005-0000-0000-000068000000}"/>
    <cellStyle name="20% - Accent1 10 2 6 2 2" xfId="303" xr:uid="{00000000-0005-0000-0000-000069000000}"/>
    <cellStyle name="20% - Accent1 10 2 6 2 2 2" xfId="304" xr:uid="{00000000-0005-0000-0000-00006A000000}"/>
    <cellStyle name="20% - Accent1 10 2 6 2 3" xfId="305" xr:uid="{00000000-0005-0000-0000-00006B000000}"/>
    <cellStyle name="20% - Accent1 10 2 6 3" xfId="306" xr:uid="{00000000-0005-0000-0000-00006C000000}"/>
    <cellStyle name="20% - Accent1 10 2 6 3 2" xfId="307" xr:uid="{00000000-0005-0000-0000-00006D000000}"/>
    <cellStyle name="20% - Accent1 10 2 6 4" xfId="308" xr:uid="{00000000-0005-0000-0000-00006E000000}"/>
    <cellStyle name="20% - Accent1 10 2 7" xfId="309" xr:uid="{00000000-0005-0000-0000-00006F000000}"/>
    <cellStyle name="20% - Accent1 10 2 7 2" xfId="310" xr:uid="{00000000-0005-0000-0000-000070000000}"/>
    <cellStyle name="20% - Accent1 10 2 7 2 2" xfId="311" xr:uid="{00000000-0005-0000-0000-000071000000}"/>
    <cellStyle name="20% - Accent1 10 2 7 3" xfId="312" xr:uid="{00000000-0005-0000-0000-000072000000}"/>
    <cellStyle name="20% - Accent1 10 2 8" xfId="313" xr:uid="{00000000-0005-0000-0000-000073000000}"/>
    <cellStyle name="20% - Accent1 10 2 8 2" xfId="314" xr:uid="{00000000-0005-0000-0000-000074000000}"/>
    <cellStyle name="20% - Accent1 10 2 8 2 2" xfId="315" xr:uid="{00000000-0005-0000-0000-000075000000}"/>
    <cellStyle name="20% - Accent1 10 2 8 3" xfId="316" xr:uid="{00000000-0005-0000-0000-000076000000}"/>
    <cellStyle name="20% - Accent1 10 2 9" xfId="317" xr:uid="{00000000-0005-0000-0000-000077000000}"/>
    <cellStyle name="20% - Accent1 10 2 9 2" xfId="318" xr:uid="{00000000-0005-0000-0000-000078000000}"/>
    <cellStyle name="20% - Accent1 10 3" xfId="319" xr:uid="{00000000-0005-0000-0000-000079000000}"/>
    <cellStyle name="20% - Accent1 10 3 2" xfId="320" xr:uid="{00000000-0005-0000-0000-00007A000000}"/>
    <cellStyle name="20% - Accent1 10 3 2 2" xfId="321" xr:uid="{00000000-0005-0000-0000-00007B000000}"/>
    <cellStyle name="20% - Accent1 10 3 2 2 2" xfId="322" xr:uid="{00000000-0005-0000-0000-00007C000000}"/>
    <cellStyle name="20% - Accent1 10 3 2 2 2 2" xfId="323" xr:uid="{00000000-0005-0000-0000-00007D000000}"/>
    <cellStyle name="20% - Accent1 10 3 2 2 3" xfId="324" xr:uid="{00000000-0005-0000-0000-00007E000000}"/>
    <cellStyle name="20% - Accent1 10 3 2 3" xfId="325" xr:uid="{00000000-0005-0000-0000-00007F000000}"/>
    <cellStyle name="20% - Accent1 10 3 2 3 2" xfId="326" xr:uid="{00000000-0005-0000-0000-000080000000}"/>
    <cellStyle name="20% - Accent1 10 3 2 4" xfId="327" xr:uid="{00000000-0005-0000-0000-000081000000}"/>
    <cellStyle name="20% - Accent1 10 3 3" xfId="328" xr:uid="{00000000-0005-0000-0000-000082000000}"/>
    <cellStyle name="20% - Accent1 10 3 3 2" xfId="329" xr:uid="{00000000-0005-0000-0000-000083000000}"/>
    <cellStyle name="20% - Accent1 10 3 3 2 2" xfId="330" xr:uid="{00000000-0005-0000-0000-000084000000}"/>
    <cellStyle name="20% - Accent1 10 3 3 2 2 2" xfId="331" xr:uid="{00000000-0005-0000-0000-000085000000}"/>
    <cellStyle name="20% - Accent1 10 3 3 2 3" xfId="332" xr:uid="{00000000-0005-0000-0000-000086000000}"/>
    <cellStyle name="20% - Accent1 10 3 3 3" xfId="333" xr:uid="{00000000-0005-0000-0000-000087000000}"/>
    <cellStyle name="20% - Accent1 10 3 3 3 2" xfId="334" xr:uid="{00000000-0005-0000-0000-000088000000}"/>
    <cellStyle name="20% - Accent1 10 3 3 4" xfId="335" xr:uid="{00000000-0005-0000-0000-000089000000}"/>
    <cellStyle name="20% - Accent1 10 3 4" xfId="336" xr:uid="{00000000-0005-0000-0000-00008A000000}"/>
    <cellStyle name="20% - Accent1 10 3 4 2" xfId="337" xr:uid="{00000000-0005-0000-0000-00008B000000}"/>
    <cellStyle name="20% - Accent1 10 3 4 2 2" xfId="338" xr:uid="{00000000-0005-0000-0000-00008C000000}"/>
    <cellStyle name="20% - Accent1 10 3 4 2 2 2" xfId="339" xr:uid="{00000000-0005-0000-0000-00008D000000}"/>
    <cellStyle name="20% - Accent1 10 3 4 2 3" xfId="340" xr:uid="{00000000-0005-0000-0000-00008E000000}"/>
    <cellStyle name="20% - Accent1 10 3 4 3" xfId="341" xr:uid="{00000000-0005-0000-0000-00008F000000}"/>
    <cellStyle name="20% - Accent1 10 3 4 3 2" xfId="342" xr:uid="{00000000-0005-0000-0000-000090000000}"/>
    <cellStyle name="20% - Accent1 10 3 4 4" xfId="343" xr:uid="{00000000-0005-0000-0000-000091000000}"/>
    <cellStyle name="20% - Accent1 10 3 5" xfId="344" xr:uid="{00000000-0005-0000-0000-000092000000}"/>
    <cellStyle name="20% - Accent1 10 3 5 2" xfId="345" xr:uid="{00000000-0005-0000-0000-000093000000}"/>
    <cellStyle name="20% - Accent1 10 3 5 2 2" xfId="346" xr:uid="{00000000-0005-0000-0000-000094000000}"/>
    <cellStyle name="20% - Accent1 10 3 5 3" xfId="347" xr:uid="{00000000-0005-0000-0000-000095000000}"/>
    <cellStyle name="20% - Accent1 10 3 6" xfId="348" xr:uid="{00000000-0005-0000-0000-000096000000}"/>
    <cellStyle name="20% - Accent1 10 3 6 2" xfId="349" xr:uid="{00000000-0005-0000-0000-000097000000}"/>
    <cellStyle name="20% - Accent1 10 3 6 2 2" xfId="350" xr:uid="{00000000-0005-0000-0000-000098000000}"/>
    <cellStyle name="20% - Accent1 10 3 6 3" xfId="351" xr:uid="{00000000-0005-0000-0000-000099000000}"/>
    <cellStyle name="20% - Accent1 10 3 7" xfId="352" xr:uid="{00000000-0005-0000-0000-00009A000000}"/>
    <cellStyle name="20% - Accent1 10 3 7 2" xfId="353" xr:uid="{00000000-0005-0000-0000-00009B000000}"/>
    <cellStyle name="20% - Accent1 10 3 8" xfId="354" xr:uid="{00000000-0005-0000-0000-00009C000000}"/>
    <cellStyle name="20% - Accent1 10 3 8 2" xfId="355" xr:uid="{00000000-0005-0000-0000-00009D000000}"/>
    <cellStyle name="20% - Accent1 10 3 9" xfId="356" xr:uid="{00000000-0005-0000-0000-00009E000000}"/>
    <cellStyle name="20% - Accent1 10 4" xfId="357" xr:uid="{00000000-0005-0000-0000-00009F000000}"/>
    <cellStyle name="20% - Accent1 10 4 2" xfId="358" xr:uid="{00000000-0005-0000-0000-0000A0000000}"/>
    <cellStyle name="20% - Accent1 10 4 2 2" xfId="359" xr:uid="{00000000-0005-0000-0000-0000A1000000}"/>
    <cellStyle name="20% - Accent1 10 4 2 2 2" xfId="360" xr:uid="{00000000-0005-0000-0000-0000A2000000}"/>
    <cellStyle name="20% - Accent1 10 4 2 2 2 2" xfId="361" xr:uid="{00000000-0005-0000-0000-0000A3000000}"/>
    <cellStyle name="20% - Accent1 10 4 2 2 3" xfId="362" xr:uid="{00000000-0005-0000-0000-0000A4000000}"/>
    <cellStyle name="20% - Accent1 10 4 2 3" xfId="363" xr:uid="{00000000-0005-0000-0000-0000A5000000}"/>
    <cellStyle name="20% - Accent1 10 4 2 3 2" xfId="364" xr:uid="{00000000-0005-0000-0000-0000A6000000}"/>
    <cellStyle name="20% - Accent1 10 4 2 4" xfId="365" xr:uid="{00000000-0005-0000-0000-0000A7000000}"/>
    <cellStyle name="20% - Accent1 10 4 3" xfId="366" xr:uid="{00000000-0005-0000-0000-0000A8000000}"/>
    <cellStyle name="20% - Accent1 10 4 3 2" xfId="367" xr:uid="{00000000-0005-0000-0000-0000A9000000}"/>
    <cellStyle name="20% - Accent1 10 4 3 2 2" xfId="368" xr:uid="{00000000-0005-0000-0000-0000AA000000}"/>
    <cellStyle name="20% - Accent1 10 4 3 2 2 2" xfId="369" xr:uid="{00000000-0005-0000-0000-0000AB000000}"/>
    <cellStyle name="20% - Accent1 10 4 3 2 3" xfId="370" xr:uid="{00000000-0005-0000-0000-0000AC000000}"/>
    <cellStyle name="20% - Accent1 10 4 3 3" xfId="371" xr:uid="{00000000-0005-0000-0000-0000AD000000}"/>
    <cellStyle name="20% - Accent1 10 4 3 3 2" xfId="372" xr:uid="{00000000-0005-0000-0000-0000AE000000}"/>
    <cellStyle name="20% - Accent1 10 4 3 4" xfId="373" xr:uid="{00000000-0005-0000-0000-0000AF000000}"/>
    <cellStyle name="20% - Accent1 10 4 4" xfId="374" xr:uid="{00000000-0005-0000-0000-0000B0000000}"/>
    <cellStyle name="20% - Accent1 10 4 4 2" xfId="375" xr:uid="{00000000-0005-0000-0000-0000B1000000}"/>
    <cellStyle name="20% - Accent1 10 4 4 2 2" xfId="376" xr:uid="{00000000-0005-0000-0000-0000B2000000}"/>
    <cellStyle name="20% - Accent1 10 4 4 2 2 2" xfId="377" xr:uid="{00000000-0005-0000-0000-0000B3000000}"/>
    <cellStyle name="20% - Accent1 10 4 4 2 3" xfId="378" xr:uid="{00000000-0005-0000-0000-0000B4000000}"/>
    <cellStyle name="20% - Accent1 10 4 4 3" xfId="379" xr:uid="{00000000-0005-0000-0000-0000B5000000}"/>
    <cellStyle name="20% - Accent1 10 4 4 3 2" xfId="380" xr:uid="{00000000-0005-0000-0000-0000B6000000}"/>
    <cellStyle name="20% - Accent1 10 4 4 4" xfId="381" xr:uid="{00000000-0005-0000-0000-0000B7000000}"/>
    <cellStyle name="20% - Accent1 10 4 5" xfId="382" xr:uid="{00000000-0005-0000-0000-0000B8000000}"/>
    <cellStyle name="20% - Accent1 10 4 5 2" xfId="383" xr:uid="{00000000-0005-0000-0000-0000B9000000}"/>
    <cellStyle name="20% - Accent1 10 4 5 2 2" xfId="384" xr:uid="{00000000-0005-0000-0000-0000BA000000}"/>
    <cellStyle name="20% - Accent1 10 4 5 3" xfId="385" xr:uid="{00000000-0005-0000-0000-0000BB000000}"/>
    <cellStyle name="20% - Accent1 10 4 6" xfId="386" xr:uid="{00000000-0005-0000-0000-0000BC000000}"/>
    <cellStyle name="20% - Accent1 10 4 6 2" xfId="387" xr:uid="{00000000-0005-0000-0000-0000BD000000}"/>
    <cellStyle name="20% - Accent1 10 4 6 2 2" xfId="388" xr:uid="{00000000-0005-0000-0000-0000BE000000}"/>
    <cellStyle name="20% - Accent1 10 4 6 3" xfId="389" xr:uid="{00000000-0005-0000-0000-0000BF000000}"/>
    <cellStyle name="20% - Accent1 10 4 7" xfId="390" xr:uid="{00000000-0005-0000-0000-0000C0000000}"/>
    <cellStyle name="20% - Accent1 10 4 7 2" xfId="391" xr:uid="{00000000-0005-0000-0000-0000C1000000}"/>
    <cellStyle name="20% - Accent1 10 4 8" xfId="392" xr:uid="{00000000-0005-0000-0000-0000C2000000}"/>
    <cellStyle name="20% - Accent1 10 4 8 2" xfId="393" xr:uid="{00000000-0005-0000-0000-0000C3000000}"/>
    <cellStyle name="20% - Accent1 10 4 9" xfId="394" xr:uid="{00000000-0005-0000-0000-0000C4000000}"/>
    <cellStyle name="20% - Accent1 10 5" xfId="395" xr:uid="{00000000-0005-0000-0000-0000C5000000}"/>
    <cellStyle name="20% - Accent1 10 5 2" xfId="396" xr:uid="{00000000-0005-0000-0000-0000C6000000}"/>
    <cellStyle name="20% - Accent1 10 5 2 2" xfId="397" xr:uid="{00000000-0005-0000-0000-0000C7000000}"/>
    <cellStyle name="20% - Accent1 10 5 2 2 2" xfId="398" xr:uid="{00000000-0005-0000-0000-0000C8000000}"/>
    <cellStyle name="20% - Accent1 10 5 2 3" xfId="399" xr:uid="{00000000-0005-0000-0000-0000C9000000}"/>
    <cellStyle name="20% - Accent1 10 5 3" xfId="400" xr:uid="{00000000-0005-0000-0000-0000CA000000}"/>
    <cellStyle name="20% - Accent1 10 5 3 2" xfId="401" xr:uid="{00000000-0005-0000-0000-0000CB000000}"/>
    <cellStyle name="20% - Accent1 10 5 4" xfId="402" xr:uid="{00000000-0005-0000-0000-0000CC000000}"/>
    <cellStyle name="20% - Accent1 10 6" xfId="403" xr:uid="{00000000-0005-0000-0000-0000CD000000}"/>
    <cellStyle name="20% - Accent1 10 6 2" xfId="404" xr:uid="{00000000-0005-0000-0000-0000CE000000}"/>
    <cellStyle name="20% - Accent1 10 6 2 2" xfId="405" xr:uid="{00000000-0005-0000-0000-0000CF000000}"/>
    <cellStyle name="20% - Accent1 10 6 2 2 2" xfId="406" xr:uid="{00000000-0005-0000-0000-0000D0000000}"/>
    <cellStyle name="20% - Accent1 10 6 2 3" xfId="407" xr:uid="{00000000-0005-0000-0000-0000D1000000}"/>
    <cellStyle name="20% - Accent1 10 6 3" xfId="408" xr:uid="{00000000-0005-0000-0000-0000D2000000}"/>
    <cellStyle name="20% - Accent1 10 6 3 2" xfId="409" xr:uid="{00000000-0005-0000-0000-0000D3000000}"/>
    <cellStyle name="20% - Accent1 10 6 4" xfId="410" xr:uid="{00000000-0005-0000-0000-0000D4000000}"/>
    <cellStyle name="20% - Accent1 10 7" xfId="411" xr:uid="{00000000-0005-0000-0000-0000D5000000}"/>
    <cellStyle name="20% - Accent1 10 7 2" xfId="412" xr:uid="{00000000-0005-0000-0000-0000D6000000}"/>
    <cellStyle name="20% - Accent1 10 7 2 2" xfId="413" xr:uid="{00000000-0005-0000-0000-0000D7000000}"/>
    <cellStyle name="20% - Accent1 10 7 2 2 2" xfId="414" xr:uid="{00000000-0005-0000-0000-0000D8000000}"/>
    <cellStyle name="20% - Accent1 10 7 2 3" xfId="415" xr:uid="{00000000-0005-0000-0000-0000D9000000}"/>
    <cellStyle name="20% - Accent1 10 7 3" xfId="416" xr:uid="{00000000-0005-0000-0000-0000DA000000}"/>
    <cellStyle name="20% - Accent1 10 7 3 2" xfId="417" xr:uid="{00000000-0005-0000-0000-0000DB000000}"/>
    <cellStyle name="20% - Accent1 10 7 4" xfId="418" xr:uid="{00000000-0005-0000-0000-0000DC000000}"/>
    <cellStyle name="20% - Accent1 10 8" xfId="419" xr:uid="{00000000-0005-0000-0000-0000DD000000}"/>
    <cellStyle name="20% - Accent1 10 8 2" xfId="420" xr:uid="{00000000-0005-0000-0000-0000DE000000}"/>
    <cellStyle name="20% - Accent1 10 8 2 2" xfId="421" xr:uid="{00000000-0005-0000-0000-0000DF000000}"/>
    <cellStyle name="20% - Accent1 10 8 3" xfId="422" xr:uid="{00000000-0005-0000-0000-0000E0000000}"/>
    <cellStyle name="20% - Accent1 10 9" xfId="423" xr:uid="{00000000-0005-0000-0000-0000E1000000}"/>
    <cellStyle name="20% - Accent1 10 9 2" xfId="424" xr:uid="{00000000-0005-0000-0000-0000E2000000}"/>
    <cellStyle name="20% - Accent1 10 9 2 2" xfId="425" xr:uid="{00000000-0005-0000-0000-0000E3000000}"/>
    <cellStyle name="20% - Accent1 10 9 3" xfId="426" xr:uid="{00000000-0005-0000-0000-0000E4000000}"/>
    <cellStyle name="20% - Accent1 11" xfId="427" xr:uid="{00000000-0005-0000-0000-0000E5000000}"/>
    <cellStyle name="20% - Accent1 11 10" xfId="428" xr:uid="{00000000-0005-0000-0000-0000E6000000}"/>
    <cellStyle name="20% - Accent1 11 10 2" xfId="429" xr:uid="{00000000-0005-0000-0000-0000E7000000}"/>
    <cellStyle name="20% - Accent1 11 11" xfId="430" xr:uid="{00000000-0005-0000-0000-0000E8000000}"/>
    <cellStyle name="20% - Accent1 11 2" xfId="431" xr:uid="{00000000-0005-0000-0000-0000E9000000}"/>
    <cellStyle name="20% - Accent1 11 2 2" xfId="432" xr:uid="{00000000-0005-0000-0000-0000EA000000}"/>
    <cellStyle name="20% - Accent1 11 2 2 2" xfId="433" xr:uid="{00000000-0005-0000-0000-0000EB000000}"/>
    <cellStyle name="20% - Accent1 11 2 2 2 2" xfId="434" xr:uid="{00000000-0005-0000-0000-0000EC000000}"/>
    <cellStyle name="20% - Accent1 11 2 2 2 2 2" xfId="435" xr:uid="{00000000-0005-0000-0000-0000ED000000}"/>
    <cellStyle name="20% - Accent1 11 2 2 2 3" xfId="436" xr:uid="{00000000-0005-0000-0000-0000EE000000}"/>
    <cellStyle name="20% - Accent1 11 2 2 3" xfId="437" xr:uid="{00000000-0005-0000-0000-0000EF000000}"/>
    <cellStyle name="20% - Accent1 11 2 2 3 2" xfId="438" xr:uid="{00000000-0005-0000-0000-0000F0000000}"/>
    <cellStyle name="20% - Accent1 11 2 2 4" xfId="439" xr:uid="{00000000-0005-0000-0000-0000F1000000}"/>
    <cellStyle name="20% - Accent1 11 2 3" xfId="440" xr:uid="{00000000-0005-0000-0000-0000F2000000}"/>
    <cellStyle name="20% - Accent1 11 2 3 2" xfId="441" xr:uid="{00000000-0005-0000-0000-0000F3000000}"/>
    <cellStyle name="20% - Accent1 11 2 3 2 2" xfId="442" xr:uid="{00000000-0005-0000-0000-0000F4000000}"/>
    <cellStyle name="20% - Accent1 11 2 3 2 2 2" xfId="443" xr:uid="{00000000-0005-0000-0000-0000F5000000}"/>
    <cellStyle name="20% - Accent1 11 2 3 2 3" xfId="444" xr:uid="{00000000-0005-0000-0000-0000F6000000}"/>
    <cellStyle name="20% - Accent1 11 2 3 3" xfId="445" xr:uid="{00000000-0005-0000-0000-0000F7000000}"/>
    <cellStyle name="20% - Accent1 11 2 3 3 2" xfId="446" xr:uid="{00000000-0005-0000-0000-0000F8000000}"/>
    <cellStyle name="20% - Accent1 11 2 3 4" xfId="447" xr:uid="{00000000-0005-0000-0000-0000F9000000}"/>
    <cellStyle name="20% - Accent1 11 2 4" xfId="448" xr:uid="{00000000-0005-0000-0000-0000FA000000}"/>
    <cellStyle name="20% - Accent1 11 2 4 2" xfId="449" xr:uid="{00000000-0005-0000-0000-0000FB000000}"/>
    <cellStyle name="20% - Accent1 11 2 4 2 2" xfId="450" xr:uid="{00000000-0005-0000-0000-0000FC000000}"/>
    <cellStyle name="20% - Accent1 11 2 4 2 2 2" xfId="451" xr:uid="{00000000-0005-0000-0000-0000FD000000}"/>
    <cellStyle name="20% - Accent1 11 2 4 2 3" xfId="452" xr:uid="{00000000-0005-0000-0000-0000FE000000}"/>
    <cellStyle name="20% - Accent1 11 2 4 3" xfId="453" xr:uid="{00000000-0005-0000-0000-0000FF000000}"/>
    <cellStyle name="20% - Accent1 11 2 4 3 2" xfId="454" xr:uid="{00000000-0005-0000-0000-000000010000}"/>
    <cellStyle name="20% - Accent1 11 2 4 4" xfId="455" xr:uid="{00000000-0005-0000-0000-000001010000}"/>
    <cellStyle name="20% - Accent1 11 2 5" xfId="456" xr:uid="{00000000-0005-0000-0000-000002010000}"/>
    <cellStyle name="20% - Accent1 11 2 5 2" xfId="457" xr:uid="{00000000-0005-0000-0000-000003010000}"/>
    <cellStyle name="20% - Accent1 11 2 5 2 2" xfId="458" xr:uid="{00000000-0005-0000-0000-000004010000}"/>
    <cellStyle name="20% - Accent1 11 2 5 3" xfId="459" xr:uid="{00000000-0005-0000-0000-000005010000}"/>
    <cellStyle name="20% - Accent1 11 2 6" xfId="460" xr:uid="{00000000-0005-0000-0000-000006010000}"/>
    <cellStyle name="20% - Accent1 11 2 6 2" xfId="461" xr:uid="{00000000-0005-0000-0000-000007010000}"/>
    <cellStyle name="20% - Accent1 11 2 6 2 2" xfId="462" xr:uid="{00000000-0005-0000-0000-000008010000}"/>
    <cellStyle name="20% - Accent1 11 2 6 3" xfId="463" xr:uid="{00000000-0005-0000-0000-000009010000}"/>
    <cellStyle name="20% - Accent1 11 2 7" xfId="464" xr:uid="{00000000-0005-0000-0000-00000A010000}"/>
    <cellStyle name="20% - Accent1 11 2 7 2" xfId="465" xr:uid="{00000000-0005-0000-0000-00000B010000}"/>
    <cellStyle name="20% - Accent1 11 2 8" xfId="466" xr:uid="{00000000-0005-0000-0000-00000C010000}"/>
    <cellStyle name="20% - Accent1 11 2 8 2" xfId="467" xr:uid="{00000000-0005-0000-0000-00000D010000}"/>
    <cellStyle name="20% - Accent1 11 2 9" xfId="468" xr:uid="{00000000-0005-0000-0000-00000E010000}"/>
    <cellStyle name="20% - Accent1 11 3" xfId="469" xr:uid="{00000000-0005-0000-0000-00000F010000}"/>
    <cellStyle name="20% - Accent1 11 3 2" xfId="470" xr:uid="{00000000-0005-0000-0000-000010010000}"/>
    <cellStyle name="20% - Accent1 11 3 2 2" xfId="471" xr:uid="{00000000-0005-0000-0000-000011010000}"/>
    <cellStyle name="20% - Accent1 11 3 2 2 2" xfId="472" xr:uid="{00000000-0005-0000-0000-000012010000}"/>
    <cellStyle name="20% - Accent1 11 3 2 2 2 2" xfId="473" xr:uid="{00000000-0005-0000-0000-000013010000}"/>
    <cellStyle name="20% - Accent1 11 3 2 2 3" xfId="474" xr:uid="{00000000-0005-0000-0000-000014010000}"/>
    <cellStyle name="20% - Accent1 11 3 2 3" xfId="475" xr:uid="{00000000-0005-0000-0000-000015010000}"/>
    <cellStyle name="20% - Accent1 11 3 2 3 2" xfId="476" xr:uid="{00000000-0005-0000-0000-000016010000}"/>
    <cellStyle name="20% - Accent1 11 3 2 4" xfId="477" xr:uid="{00000000-0005-0000-0000-000017010000}"/>
    <cellStyle name="20% - Accent1 11 3 3" xfId="478" xr:uid="{00000000-0005-0000-0000-000018010000}"/>
    <cellStyle name="20% - Accent1 11 3 3 2" xfId="479" xr:uid="{00000000-0005-0000-0000-000019010000}"/>
    <cellStyle name="20% - Accent1 11 3 3 2 2" xfId="480" xr:uid="{00000000-0005-0000-0000-00001A010000}"/>
    <cellStyle name="20% - Accent1 11 3 3 2 2 2" xfId="481" xr:uid="{00000000-0005-0000-0000-00001B010000}"/>
    <cellStyle name="20% - Accent1 11 3 3 2 3" xfId="482" xr:uid="{00000000-0005-0000-0000-00001C010000}"/>
    <cellStyle name="20% - Accent1 11 3 3 3" xfId="483" xr:uid="{00000000-0005-0000-0000-00001D010000}"/>
    <cellStyle name="20% - Accent1 11 3 3 3 2" xfId="484" xr:uid="{00000000-0005-0000-0000-00001E010000}"/>
    <cellStyle name="20% - Accent1 11 3 3 4" xfId="485" xr:uid="{00000000-0005-0000-0000-00001F010000}"/>
    <cellStyle name="20% - Accent1 11 3 4" xfId="486" xr:uid="{00000000-0005-0000-0000-000020010000}"/>
    <cellStyle name="20% - Accent1 11 3 4 2" xfId="487" xr:uid="{00000000-0005-0000-0000-000021010000}"/>
    <cellStyle name="20% - Accent1 11 3 4 2 2" xfId="488" xr:uid="{00000000-0005-0000-0000-000022010000}"/>
    <cellStyle name="20% - Accent1 11 3 4 2 2 2" xfId="489" xr:uid="{00000000-0005-0000-0000-000023010000}"/>
    <cellStyle name="20% - Accent1 11 3 4 2 3" xfId="490" xr:uid="{00000000-0005-0000-0000-000024010000}"/>
    <cellStyle name="20% - Accent1 11 3 4 3" xfId="491" xr:uid="{00000000-0005-0000-0000-000025010000}"/>
    <cellStyle name="20% - Accent1 11 3 4 3 2" xfId="492" xr:uid="{00000000-0005-0000-0000-000026010000}"/>
    <cellStyle name="20% - Accent1 11 3 4 4" xfId="493" xr:uid="{00000000-0005-0000-0000-000027010000}"/>
    <cellStyle name="20% - Accent1 11 3 5" xfId="494" xr:uid="{00000000-0005-0000-0000-000028010000}"/>
    <cellStyle name="20% - Accent1 11 3 5 2" xfId="495" xr:uid="{00000000-0005-0000-0000-000029010000}"/>
    <cellStyle name="20% - Accent1 11 3 5 2 2" xfId="496" xr:uid="{00000000-0005-0000-0000-00002A010000}"/>
    <cellStyle name="20% - Accent1 11 3 5 3" xfId="497" xr:uid="{00000000-0005-0000-0000-00002B010000}"/>
    <cellStyle name="20% - Accent1 11 3 6" xfId="498" xr:uid="{00000000-0005-0000-0000-00002C010000}"/>
    <cellStyle name="20% - Accent1 11 3 6 2" xfId="499" xr:uid="{00000000-0005-0000-0000-00002D010000}"/>
    <cellStyle name="20% - Accent1 11 3 6 2 2" xfId="500" xr:uid="{00000000-0005-0000-0000-00002E010000}"/>
    <cellStyle name="20% - Accent1 11 3 6 3" xfId="501" xr:uid="{00000000-0005-0000-0000-00002F010000}"/>
    <cellStyle name="20% - Accent1 11 3 7" xfId="502" xr:uid="{00000000-0005-0000-0000-000030010000}"/>
    <cellStyle name="20% - Accent1 11 3 7 2" xfId="503" xr:uid="{00000000-0005-0000-0000-000031010000}"/>
    <cellStyle name="20% - Accent1 11 3 8" xfId="504" xr:uid="{00000000-0005-0000-0000-000032010000}"/>
    <cellStyle name="20% - Accent1 11 3 8 2" xfId="505" xr:uid="{00000000-0005-0000-0000-000033010000}"/>
    <cellStyle name="20% - Accent1 11 3 9" xfId="506" xr:uid="{00000000-0005-0000-0000-000034010000}"/>
    <cellStyle name="20% - Accent1 11 4" xfId="507" xr:uid="{00000000-0005-0000-0000-000035010000}"/>
    <cellStyle name="20% - Accent1 11 4 2" xfId="508" xr:uid="{00000000-0005-0000-0000-000036010000}"/>
    <cellStyle name="20% - Accent1 11 4 2 2" xfId="509" xr:uid="{00000000-0005-0000-0000-000037010000}"/>
    <cellStyle name="20% - Accent1 11 4 2 2 2" xfId="510" xr:uid="{00000000-0005-0000-0000-000038010000}"/>
    <cellStyle name="20% - Accent1 11 4 2 3" xfId="511" xr:uid="{00000000-0005-0000-0000-000039010000}"/>
    <cellStyle name="20% - Accent1 11 4 3" xfId="512" xr:uid="{00000000-0005-0000-0000-00003A010000}"/>
    <cellStyle name="20% - Accent1 11 4 3 2" xfId="513" xr:uid="{00000000-0005-0000-0000-00003B010000}"/>
    <cellStyle name="20% - Accent1 11 4 4" xfId="514" xr:uid="{00000000-0005-0000-0000-00003C010000}"/>
    <cellStyle name="20% - Accent1 11 5" xfId="515" xr:uid="{00000000-0005-0000-0000-00003D010000}"/>
    <cellStyle name="20% - Accent1 11 5 2" xfId="516" xr:uid="{00000000-0005-0000-0000-00003E010000}"/>
    <cellStyle name="20% - Accent1 11 5 2 2" xfId="517" xr:uid="{00000000-0005-0000-0000-00003F010000}"/>
    <cellStyle name="20% - Accent1 11 5 2 2 2" xfId="518" xr:uid="{00000000-0005-0000-0000-000040010000}"/>
    <cellStyle name="20% - Accent1 11 5 2 3" xfId="519" xr:uid="{00000000-0005-0000-0000-000041010000}"/>
    <cellStyle name="20% - Accent1 11 5 3" xfId="520" xr:uid="{00000000-0005-0000-0000-000042010000}"/>
    <cellStyle name="20% - Accent1 11 5 3 2" xfId="521" xr:uid="{00000000-0005-0000-0000-000043010000}"/>
    <cellStyle name="20% - Accent1 11 5 4" xfId="522" xr:uid="{00000000-0005-0000-0000-000044010000}"/>
    <cellStyle name="20% - Accent1 11 6" xfId="523" xr:uid="{00000000-0005-0000-0000-000045010000}"/>
    <cellStyle name="20% - Accent1 11 6 2" xfId="524" xr:uid="{00000000-0005-0000-0000-000046010000}"/>
    <cellStyle name="20% - Accent1 11 6 2 2" xfId="525" xr:uid="{00000000-0005-0000-0000-000047010000}"/>
    <cellStyle name="20% - Accent1 11 6 2 2 2" xfId="526" xr:uid="{00000000-0005-0000-0000-000048010000}"/>
    <cellStyle name="20% - Accent1 11 6 2 3" xfId="527" xr:uid="{00000000-0005-0000-0000-000049010000}"/>
    <cellStyle name="20% - Accent1 11 6 3" xfId="528" xr:uid="{00000000-0005-0000-0000-00004A010000}"/>
    <cellStyle name="20% - Accent1 11 6 3 2" xfId="529" xr:uid="{00000000-0005-0000-0000-00004B010000}"/>
    <cellStyle name="20% - Accent1 11 6 4" xfId="530" xr:uid="{00000000-0005-0000-0000-00004C010000}"/>
    <cellStyle name="20% - Accent1 11 7" xfId="531" xr:uid="{00000000-0005-0000-0000-00004D010000}"/>
    <cellStyle name="20% - Accent1 11 7 2" xfId="532" xr:uid="{00000000-0005-0000-0000-00004E010000}"/>
    <cellStyle name="20% - Accent1 11 7 2 2" xfId="533" xr:uid="{00000000-0005-0000-0000-00004F010000}"/>
    <cellStyle name="20% - Accent1 11 7 3" xfId="534" xr:uid="{00000000-0005-0000-0000-000050010000}"/>
    <cellStyle name="20% - Accent1 11 8" xfId="535" xr:uid="{00000000-0005-0000-0000-000051010000}"/>
    <cellStyle name="20% - Accent1 11 8 2" xfId="536" xr:uid="{00000000-0005-0000-0000-000052010000}"/>
    <cellStyle name="20% - Accent1 11 8 2 2" xfId="537" xr:uid="{00000000-0005-0000-0000-000053010000}"/>
    <cellStyle name="20% - Accent1 11 8 3" xfId="538" xr:uid="{00000000-0005-0000-0000-000054010000}"/>
    <cellStyle name="20% - Accent1 11 9" xfId="539" xr:uid="{00000000-0005-0000-0000-000055010000}"/>
    <cellStyle name="20% - Accent1 11 9 2" xfId="540" xr:uid="{00000000-0005-0000-0000-000056010000}"/>
    <cellStyle name="20% - Accent1 12" xfId="541" xr:uid="{00000000-0005-0000-0000-000057010000}"/>
    <cellStyle name="20% - Accent1 12 10" xfId="542" xr:uid="{00000000-0005-0000-0000-000058010000}"/>
    <cellStyle name="20% - Accent1 12 10 2" xfId="543" xr:uid="{00000000-0005-0000-0000-000059010000}"/>
    <cellStyle name="20% - Accent1 12 11" xfId="544" xr:uid="{00000000-0005-0000-0000-00005A010000}"/>
    <cellStyle name="20% - Accent1 12 2" xfId="545" xr:uid="{00000000-0005-0000-0000-00005B010000}"/>
    <cellStyle name="20% - Accent1 12 2 2" xfId="546" xr:uid="{00000000-0005-0000-0000-00005C010000}"/>
    <cellStyle name="20% - Accent1 12 2 2 2" xfId="547" xr:uid="{00000000-0005-0000-0000-00005D010000}"/>
    <cellStyle name="20% - Accent1 12 2 2 2 2" xfId="548" xr:uid="{00000000-0005-0000-0000-00005E010000}"/>
    <cellStyle name="20% - Accent1 12 2 2 2 2 2" xfId="549" xr:uid="{00000000-0005-0000-0000-00005F010000}"/>
    <cellStyle name="20% - Accent1 12 2 2 2 3" xfId="550" xr:uid="{00000000-0005-0000-0000-000060010000}"/>
    <cellStyle name="20% - Accent1 12 2 2 3" xfId="551" xr:uid="{00000000-0005-0000-0000-000061010000}"/>
    <cellStyle name="20% - Accent1 12 2 2 3 2" xfId="552" xr:uid="{00000000-0005-0000-0000-000062010000}"/>
    <cellStyle name="20% - Accent1 12 2 2 4" xfId="553" xr:uid="{00000000-0005-0000-0000-000063010000}"/>
    <cellStyle name="20% - Accent1 12 2 3" xfId="554" xr:uid="{00000000-0005-0000-0000-000064010000}"/>
    <cellStyle name="20% - Accent1 12 2 3 2" xfId="555" xr:uid="{00000000-0005-0000-0000-000065010000}"/>
    <cellStyle name="20% - Accent1 12 2 3 2 2" xfId="556" xr:uid="{00000000-0005-0000-0000-000066010000}"/>
    <cellStyle name="20% - Accent1 12 2 3 2 2 2" xfId="557" xr:uid="{00000000-0005-0000-0000-000067010000}"/>
    <cellStyle name="20% - Accent1 12 2 3 2 3" xfId="558" xr:uid="{00000000-0005-0000-0000-000068010000}"/>
    <cellStyle name="20% - Accent1 12 2 3 3" xfId="559" xr:uid="{00000000-0005-0000-0000-000069010000}"/>
    <cellStyle name="20% - Accent1 12 2 3 3 2" xfId="560" xr:uid="{00000000-0005-0000-0000-00006A010000}"/>
    <cellStyle name="20% - Accent1 12 2 3 4" xfId="561" xr:uid="{00000000-0005-0000-0000-00006B010000}"/>
    <cellStyle name="20% - Accent1 12 2 4" xfId="562" xr:uid="{00000000-0005-0000-0000-00006C010000}"/>
    <cellStyle name="20% - Accent1 12 2 4 2" xfId="563" xr:uid="{00000000-0005-0000-0000-00006D010000}"/>
    <cellStyle name="20% - Accent1 12 2 4 2 2" xfId="564" xr:uid="{00000000-0005-0000-0000-00006E010000}"/>
    <cellStyle name="20% - Accent1 12 2 4 2 2 2" xfId="565" xr:uid="{00000000-0005-0000-0000-00006F010000}"/>
    <cellStyle name="20% - Accent1 12 2 4 2 3" xfId="566" xr:uid="{00000000-0005-0000-0000-000070010000}"/>
    <cellStyle name="20% - Accent1 12 2 4 3" xfId="567" xr:uid="{00000000-0005-0000-0000-000071010000}"/>
    <cellStyle name="20% - Accent1 12 2 4 3 2" xfId="568" xr:uid="{00000000-0005-0000-0000-000072010000}"/>
    <cellStyle name="20% - Accent1 12 2 4 4" xfId="569" xr:uid="{00000000-0005-0000-0000-000073010000}"/>
    <cellStyle name="20% - Accent1 12 2 5" xfId="570" xr:uid="{00000000-0005-0000-0000-000074010000}"/>
    <cellStyle name="20% - Accent1 12 2 5 2" xfId="571" xr:uid="{00000000-0005-0000-0000-000075010000}"/>
    <cellStyle name="20% - Accent1 12 2 5 2 2" xfId="572" xr:uid="{00000000-0005-0000-0000-000076010000}"/>
    <cellStyle name="20% - Accent1 12 2 5 3" xfId="573" xr:uid="{00000000-0005-0000-0000-000077010000}"/>
    <cellStyle name="20% - Accent1 12 2 6" xfId="574" xr:uid="{00000000-0005-0000-0000-000078010000}"/>
    <cellStyle name="20% - Accent1 12 2 6 2" xfId="575" xr:uid="{00000000-0005-0000-0000-000079010000}"/>
    <cellStyle name="20% - Accent1 12 2 6 2 2" xfId="576" xr:uid="{00000000-0005-0000-0000-00007A010000}"/>
    <cellStyle name="20% - Accent1 12 2 6 3" xfId="577" xr:uid="{00000000-0005-0000-0000-00007B010000}"/>
    <cellStyle name="20% - Accent1 12 2 7" xfId="578" xr:uid="{00000000-0005-0000-0000-00007C010000}"/>
    <cellStyle name="20% - Accent1 12 2 7 2" xfId="579" xr:uid="{00000000-0005-0000-0000-00007D010000}"/>
    <cellStyle name="20% - Accent1 12 2 8" xfId="580" xr:uid="{00000000-0005-0000-0000-00007E010000}"/>
    <cellStyle name="20% - Accent1 12 2 8 2" xfId="581" xr:uid="{00000000-0005-0000-0000-00007F010000}"/>
    <cellStyle name="20% - Accent1 12 2 9" xfId="582" xr:uid="{00000000-0005-0000-0000-000080010000}"/>
    <cellStyle name="20% - Accent1 12 3" xfId="583" xr:uid="{00000000-0005-0000-0000-000081010000}"/>
    <cellStyle name="20% - Accent1 12 3 2" xfId="584" xr:uid="{00000000-0005-0000-0000-000082010000}"/>
    <cellStyle name="20% - Accent1 12 3 2 2" xfId="585" xr:uid="{00000000-0005-0000-0000-000083010000}"/>
    <cellStyle name="20% - Accent1 12 3 2 2 2" xfId="586" xr:uid="{00000000-0005-0000-0000-000084010000}"/>
    <cellStyle name="20% - Accent1 12 3 2 2 2 2" xfId="587" xr:uid="{00000000-0005-0000-0000-000085010000}"/>
    <cellStyle name="20% - Accent1 12 3 2 2 3" xfId="588" xr:uid="{00000000-0005-0000-0000-000086010000}"/>
    <cellStyle name="20% - Accent1 12 3 2 3" xfId="589" xr:uid="{00000000-0005-0000-0000-000087010000}"/>
    <cellStyle name="20% - Accent1 12 3 2 3 2" xfId="590" xr:uid="{00000000-0005-0000-0000-000088010000}"/>
    <cellStyle name="20% - Accent1 12 3 2 4" xfId="591" xr:uid="{00000000-0005-0000-0000-000089010000}"/>
    <cellStyle name="20% - Accent1 12 3 3" xfId="592" xr:uid="{00000000-0005-0000-0000-00008A010000}"/>
    <cellStyle name="20% - Accent1 12 3 3 2" xfId="593" xr:uid="{00000000-0005-0000-0000-00008B010000}"/>
    <cellStyle name="20% - Accent1 12 3 3 2 2" xfId="594" xr:uid="{00000000-0005-0000-0000-00008C010000}"/>
    <cellStyle name="20% - Accent1 12 3 3 2 2 2" xfId="595" xr:uid="{00000000-0005-0000-0000-00008D010000}"/>
    <cellStyle name="20% - Accent1 12 3 3 2 3" xfId="596" xr:uid="{00000000-0005-0000-0000-00008E010000}"/>
    <cellStyle name="20% - Accent1 12 3 3 3" xfId="597" xr:uid="{00000000-0005-0000-0000-00008F010000}"/>
    <cellStyle name="20% - Accent1 12 3 3 3 2" xfId="598" xr:uid="{00000000-0005-0000-0000-000090010000}"/>
    <cellStyle name="20% - Accent1 12 3 3 4" xfId="599" xr:uid="{00000000-0005-0000-0000-000091010000}"/>
    <cellStyle name="20% - Accent1 12 3 4" xfId="600" xr:uid="{00000000-0005-0000-0000-000092010000}"/>
    <cellStyle name="20% - Accent1 12 3 4 2" xfId="601" xr:uid="{00000000-0005-0000-0000-000093010000}"/>
    <cellStyle name="20% - Accent1 12 3 4 2 2" xfId="602" xr:uid="{00000000-0005-0000-0000-000094010000}"/>
    <cellStyle name="20% - Accent1 12 3 4 2 2 2" xfId="603" xr:uid="{00000000-0005-0000-0000-000095010000}"/>
    <cellStyle name="20% - Accent1 12 3 4 2 3" xfId="604" xr:uid="{00000000-0005-0000-0000-000096010000}"/>
    <cellStyle name="20% - Accent1 12 3 4 3" xfId="605" xr:uid="{00000000-0005-0000-0000-000097010000}"/>
    <cellStyle name="20% - Accent1 12 3 4 3 2" xfId="606" xr:uid="{00000000-0005-0000-0000-000098010000}"/>
    <cellStyle name="20% - Accent1 12 3 4 4" xfId="607" xr:uid="{00000000-0005-0000-0000-000099010000}"/>
    <cellStyle name="20% - Accent1 12 3 5" xfId="608" xr:uid="{00000000-0005-0000-0000-00009A010000}"/>
    <cellStyle name="20% - Accent1 12 3 5 2" xfId="609" xr:uid="{00000000-0005-0000-0000-00009B010000}"/>
    <cellStyle name="20% - Accent1 12 3 5 2 2" xfId="610" xr:uid="{00000000-0005-0000-0000-00009C010000}"/>
    <cellStyle name="20% - Accent1 12 3 5 3" xfId="611" xr:uid="{00000000-0005-0000-0000-00009D010000}"/>
    <cellStyle name="20% - Accent1 12 3 6" xfId="612" xr:uid="{00000000-0005-0000-0000-00009E010000}"/>
    <cellStyle name="20% - Accent1 12 3 6 2" xfId="613" xr:uid="{00000000-0005-0000-0000-00009F010000}"/>
    <cellStyle name="20% - Accent1 12 3 6 2 2" xfId="614" xr:uid="{00000000-0005-0000-0000-0000A0010000}"/>
    <cellStyle name="20% - Accent1 12 3 6 3" xfId="615" xr:uid="{00000000-0005-0000-0000-0000A1010000}"/>
    <cellStyle name="20% - Accent1 12 3 7" xfId="616" xr:uid="{00000000-0005-0000-0000-0000A2010000}"/>
    <cellStyle name="20% - Accent1 12 3 7 2" xfId="617" xr:uid="{00000000-0005-0000-0000-0000A3010000}"/>
    <cellStyle name="20% - Accent1 12 3 8" xfId="618" xr:uid="{00000000-0005-0000-0000-0000A4010000}"/>
    <cellStyle name="20% - Accent1 12 3 8 2" xfId="619" xr:uid="{00000000-0005-0000-0000-0000A5010000}"/>
    <cellStyle name="20% - Accent1 12 3 9" xfId="620" xr:uid="{00000000-0005-0000-0000-0000A6010000}"/>
    <cellStyle name="20% - Accent1 12 4" xfId="621" xr:uid="{00000000-0005-0000-0000-0000A7010000}"/>
    <cellStyle name="20% - Accent1 12 4 2" xfId="622" xr:uid="{00000000-0005-0000-0000-0000A8010000}"/>
    <cellStyle name="20% - Accent1 12 4 2 2" xfId="623" xr:uid="{00000000-0005-0000-0000-0000A9010000}"/>
    <cellStyle name="20% - Accent1 12 4 2 2 2" xfId="624" xr:uid="{00000000-0005-0000-0000-0000AA010000}"/>
    <cellStyle name="20% - Accent1 12 4 2 3" xfId="625" xr:uid="{00000000-0005-0000-0000-0000AB010000}"/>
    <cellStyle name="20% - Accent1 12 4 3" xfId="626" xr:uid="{00000000-0005-0000-0000-0000AC010000}"/>
    <cellStyle name="20% - Accent1 12 4 3 2" xfId="627" xr:uid="{00000000-0005-0000-0000-0000AD010000}"/>
    <cellStyle name="20% - Accent1 12 4 4" xfId="628" xr:uid="{00000000-0005-0000-0000-0000AE010000}"/>
    <cellStyle name="20% - Accent1 12 5" xfId="629" xr:uid="{00000000-0005-0000-0000-0000AF010000}"/>
    <cellStyle name="20% - Accent1 12 5 2" xfId="630" xr:uid="{00000000-0005-0000-0000-0000B0010000}"/>
    <cellStyle name="20% - Accent1 12 5 2 2" xfId="631" xr:uid="{00000000-0005-0000-0000-0000B1010000}"/>
    <cellStyle name="20% - Accent1 12 5 2 2 2" xfId="632" xr:uid="{00000000-0005-0000-0000-0000B2010000}"/>
    <cellStyle name="20% - Accent1 12 5 2 3" xfId="633" xr:uid="{00000000-0005-0000-0000-0000B3010000}"/>
    <cellStyle name="20% - Accent1 12 5 3" xfId="634" xr:uid="{00000000-0005-0000-0000-0000B4010000}"/>
    <cellStyle name="20% - Accent1 12 5 3 2" xfId="635" xr:uid="{00000000-0005-0000-0000-0000B5010000}"/>
    <cellStyle name="20% - Accent1 12 5 4" xfId="636" xr:uid="{00000000-0005-0000-0000-0000B6010000}"/>
    <cellStyle name="20% - Accent1 12 6" xfId="637" xr:uid="{00000000-0005-0000-0000-0000B7010000}"/>
    <cellStyle name="20% - Accent1 12 6 2" xfId="638" xr:uid="{00000000-0005-0000-0000-0000B8010000}"/>
    <cellStyle name="20% - Accent1 12 6 2 2" xfId="639" xr:uid="{00000000-0005-0000-0000-0000B9010000}"/>
    <cellStyle name="20% - Accent1 12 6 2 2 2" xfId="640" xr:uid="{00000000-0005-0000-0000-0000BA010000}"/>
    <cellStyle name="20% - Accent1 12 6 2 3" xfId="641" xr:uid="{00000000-0005-0000-0000-0000BB010000}"/>
    <cellStyle name="20% - Accent1 12 6 3" xfId="642" xr:uid="{00000000-0005-0000-0000-0000BC010000}"/>
    <cellStyle name="20% - Accent1 12 6 3 2" xfId="643" xr:uid="{00000000-0005-0000-0000-0000BD010000}"/>
    <cellStyle name="20% - Accent1 12 6 4" xfId="644" xr:uid="{00000000-0005-0000-0000-0000BE010000}"/>
    <cellStyle name="20% - Accent1 12 7" xfId="645" xr:uid="{00000000-0005-0000-0000-0000BF010000}"/>
    <cellStyle name="20% - Accent1 12 7 2" xfId="646" xr:uid="{00000000-0005-0000-0000-0000C0010000}"/>
    <cellStyle name="20% - Accent1 12 7 2 2" xfId="647" xr:uid="{00000000-0005-0000-0000-0000C1010000}"/>
    <cellStyle name="20% - Accent1 12 7 3" xfId="648" xr:uid="{00000000-0005-0000-0000-0000C2010000}"/>
    <cellStyle name="20% - Accent1 12 8" xfId="649" xr:uid="{00000000-0005-0000-0000-0000C3010000}"/>
    <cellStyle name="20% - Accent1 12 8 2" xfId="650" xr:uid="{00000000-0005-0000-0000-0000C4010000}"/>
    <cellStyle name="20% - Accent1 12 8 2 2" xfId="651" xr:uid="{00000000-0005-0000-0000-0000C5010000}"/>
    <cellStyle name="20% - Accent1 12 8 3" xfId="652" xr:uid="{00000000-0005-0000-0000-0000C6010000}"/>
    <cellStyle name="20% - Accent1 12 9" xfId="653" xr:uid="{00000000-0005-0000-0000-0000C7010000}"/>
    <cellStyle name="20% - Accent1 12 9 2" xfId="654" xr:uid="{00000000-0005-0000-0000-0000C8010000}"/>
    <cellStyle name="20% - Accent1 13" xfId="655" xr:uid="{00000000-0005-0000-0000-0000C9010000}"/>
    <cellStyle name="20% - Accent1 13 10" xfId="656" xr:uid="{00000000-0005-0000-0000-0000CA010000}"/>
    <cellStyle name="20% - Accent1 13 10 2" xfId="657" xr:uid="{00000000-0005-0000-0000-0000CB010000}"/>
    <cellStyle name="20% - Accent1 13 11" xfId="658" xr:uid="{00000000-0005-0000-0000-0000CC010000}"/>
    <cellStyle name="20% - Accent1 13 2" xfId="659" xr:uid="{00000000-0005-0000-0000-0000CD010000}"/>
    <cellStyle name="20% - Accent1 13 2 2" xfId="660" xr:uid="{00000000-0005-0000-0000-0000CE010000}"/>
    <cellStyle name="20% - Accent1 13 2 2 2" xfId="661" xr:uid="{00000000-0005-0000-0000-0000CF010000}"/>
    <cellStyle name="20% - Accent1 13 2 2 2 2" xfId="662" xr:uid="{00000000-0005-0000-0000-0000D0010000}"/>
    <cellStyle name="20% - Accent1 13 2 2 2 2 2" xfId="663" xr:uid="{00000000-0005-0000-0000-0000D1010000}"/>
    <cellStyle name="20% - Accent1 13 2 2 2 3" xfId="664" xr:uid="{00000000-0005-0000-0000-0000D2010000}"/>
    <cellStyle name="20% - Accent1 13 2 2 3" xfId="665" xr:uid="{00000000-0005-0000-0000-0000D3010000}"/>
    <cellStyle name="20% - Accent1 13 2 2 3 2" xfId="666" xr:uid="{00000000-0005-0000-0000-0000D4010000}"/>
    <cellStyle name="20% - Accent1 13 2 2 4" xfId="667" xr:uid="{00000000-0005-0000-0000-0000D5010000}"/>
    <cellStyle name="20% - Accent1 13 2 3" xfId="668" xr:uid="{00000000-0005-0000-0000-0000D6010000}"/>
    <cellStyle name="20% - Accent1 13 2 3 2" xfId="669" xr:uid="{00000000-0005-0000-0000-0000D7010000}"/>
    <cellStyle name="20% - Accent1 13 2 3 2 2" xfId="670" xr:uid="{00000000-0005-0000-0000-0000D8010000}"/>
    <cellStyle name="20% - Accent1 13 2 3 2 2 2" xfId="671" xr:uid="{00000000-0005-0000-0000-0000D9010000}"/>
    <cellStyle name="20% - Accent1 13 2 3 2 3" xfId="672" xr:uid="{00000000-0005-0000-0000-0000DA010000}"/>
    <cellStyle name="20% - Accent1 13 2 3 3" xfId="673" xr:uid="{00000000-0005-0000-0000-0000DB010000}"/>
    <cellStyle name="20% - Accent1 13 2 3 3 2" xfId="674" xr:uid="{00000000-0005-0000-0000-0000DC010000}"/>
    <cellStyle name="20% - Accent1 13 2 3 4" xfId="675" xr:uid="{00000000-0005-0000-0000-0000DD010000}"/>
    <cellStyle name="20% - Accent1 13 2 4" xfId="676" xr:uid="{00000000-0005-0000-0000-0000DE010000}"/>
    <cellStyle name="20% - Accent1 13 2 4 2" xfId="677" xr:uid="{00000000-0005-0000-0000-0000DF010000}"/>
    <cellStyle name="20% - Accent1 13 2 4 2 2" xfId="678" xr:uid="{00000000-0005-0000-0000-0000E0010000}"/>
    <cellStyle name="20% - Accent1 13 2 4 2 2 2" xfId="679" xr:uid="{00000000-0005-0000-0000-0000E1010000}"/>
    <cellStyle name="20% - Accent1 13 2 4 2 3" xfId="680" xr:uid="{00000000-0005-0000-0000-0000E2010000}"/>
    <cellStyle name="20% - Accent1 13 2 4 3" xfId="681" xr:uid="{00000000-0005-0000-0000-0000E3010000}"/>
    <cellStyle name="20% - Accent1 13 2 4 3 2" xfId="682" xr:uid="{00000000-0005-0000-0000-0000E4010000}"/>
    <cellStyle name="20% - Accent1 13 2 4 4" xfId="683" xr:uid="{00000000-0005-0000-0000-0000E5010000}"/>
    <cellStyle name="20% - Accent1 13 2 5" xfId="684" xr:uid="{00000000-0005-0000-0000-0000E6010000}"/>
    <cellStyle name="20% - Accent1 13 2 5 2" xfId="685" xr:uid="{00000000-0005-0000-0000-0000E7010000}"/>
    <cellStyle name="20% - Accent1 13 2 5 2 2" xfId="686" xr:uid="{00000000-0005-0000-0000-0000E8010000}"/>
    <cellStyle name="20% - Accent1 13 2 5 3" xfId="687" xr:uid="{00000000-0005-0000-0000-0000E9010000}"/>
    <cellStyle name="20% - Accent1 13 2 6" xfId="688" xr:uid="{00000000-0005-0000-0000-0000EA010000}"/>
    <cellStyle name="20% - Accent1 13 2 6 2" xfId="689" xr:uid="{00000000-0005-0000-0000-0000EB010000}"/>
    <cellStyle name="20% - Accent1 13 2 6 2 2" xfId="690" xr:uid="{00000000-0005-0000-0000-0000EC010000}"/>
    <cellStyle name="20% - Accent1 13 2 6 3" xfId="691" xr:uid="{00000000-0005-0000-0000-0000ED010000}"/>
    <cellStyle name="20% - Accent1 13 2 7" xfId="692" xr:uid="{00000000-0005-0000-0000-0000EE010000}"/>
    <cellStyle name="20% - Accent1 13 2 7 2" xfId="693" xr:uid="{00000000-0005-0000-0000-0000EF010000}"/>
    <cellStyle name="20% - Accent1 13 2 8" xfId="694" xr:uid="{00000000-0005-0000-0000-0000F0010000}"/>
    <cellStyle name="20% - Accent1 13 2 8 2" xfId="695" xr:uid="{00000000-0005-0000-0000-0000F1010000}"/>
    <cellStyle name="20% - Accent1 13 2 9" xfId="696" xr:uid="{00000000-0005-0000-0000-0000F2010000}"/>
    <cellStyle name="20% - Accent1 13 3" xfId="697" xr:uid="{00000000-0005-0000-0000-0000F3010000}"/>
    <cellStyle name="20% - Accent1 13 3 2" xfId="698" xr:uid="{00000000-0005-0000-0000-0000F4010000}"/>
    <cellStyle name="20% - Accent1 13 3 2 2" xfId="699" xr:uid="{00000000-0005-0000-0000-0000F5010000}"/>
    <cellStyle name="20% - Accent1 13 3 2 2 2" xfId="700" xr:uid="{00000000-0005-0000-0000-0000F6010000}"/>
    <cellStyle name="20% - Accent1 13 3 2 2 2 2" xfId="701" xr:uid="{00000000-0005-0000-0000-0000F7010000}"/>
    <cellStyle name="20% - Accent1 13 3 2 2 3" xfId="702" xr:uid="{00000000-0005-0000-0000-0000F8010000}"/>
    <cellStyle name="20% - Accent1 13 3 2 3" xfId="703" xr:uid="{00000000-0005-0000-0000-0000F9010000}"/>
    <cellStyle name="20% - Accent1 13 3 2 3 2" xfId="704" xr:uid="{00000000-0005-0000-0000-0000FA010000}"/>
    <cellStyle name="20% - Accent1 13 3 2 4" xfId="705" xr:uid="{00000000-0005-0000-0000-0000FB010000}"/>
    <cellStyle name="20% - Accent1 13 3 3" xfId="706" xr:uid="{00000000-0005-0000-0000-0000FC010000}"/>
    <cellStyle name="20% - Accent1 13 3 3 2" xfId="707" xr:uid="{00000000-0005-0000-0000-0000FD010000}"/>
    <cellStyle name="20% - Accent1 13 3 3 2 2" xfId="708" xr:uid="{00000000-0005-0000-0000-0000FE010000}"/>
    <cellStyle name="20% - Accent1 13 3 3 2 2 2" xfId="709" xr:uid="{00000000-0005-0000-0000-0000FF010000}"/>
    <cellStyle name="20% - Accent1 13 3 3 2 3" xfId="710" xr:uid="{00000000-0005-0000-0000-000000020000}"/>
    <cellStyle name="20% - Accent1 13 3 3 3" xfId="711" xr:uid="{00000000-0005-0000-0000-000001020000}"/>
    <cellStyle name="20% - Accent1 13 3 3 3 2" xfId="712" xr:uid="{00000000-0005-0000-0000-000002020000}"/>
    <cellStyle name="20% - Accent1 13 3 3 4" xfId="713" xr:uid="{00000000-0005-0000-0000-000003020000}"/>
    <cellStyle name="20% - Accent1 13 3 4" xfId="714" xr:uid="{00000000-0005-0000-0000-000004020000}"/>
    <cellStyle name="20% - Accent1 13 3 4 2" xfId="715" xr:uid="{00000000-0005-0000-0000-000005020000}"/>
    <cellStyle name="20% - Accent1 13 3 4 2 2" xfId="716" xr:uid="{00000000-0005-0000-0000-000006020000}"/>
    <cellStyle name="20% - Accent1 13 3 4 2 2 2" xfId="717" xr:uid="{00000000-0005-0000-0000-000007020000}"/>
    <cellStyle name="20% - Accent1 13 3 4 2 3" xfId="718" xr:uid="{00000000-0005-0000-0000-000008020000}"/>
    <cellStyle name="20% - Accent1 13 3 4 3" xfId="719" xr:uid="{00000000-0005-0000-0000-000009020000}"/>
    <cellStyle name="20% - Accent1 13 3 4 3 2" xfId="720" xr:uid="{00000000-0005-0000-0000-00000A020000}"/>
    <cellStyle name="20% - Accent1 13 3 4 4" xfId="721" xr:uid="{00000000-0005-0000-0000-00000B020000}"/>
    <cellStyle name="20% - Accent1 13 3 5" xfId="722" xr:uid="{00000000-0005-0000-0000-00000C020000}"/>
    <cellStyle name="20% - Accent1 13 3 5 2" xfId="723" xr:uid="{00000000-0005-0000-0000-00000D020000}"/>
    <cellStyle name="20% - Accent1 13 3 5 2 2" xfId="724" xr:uid="{00000000-0005-0000-0000-00000E020000}"/>
    <cellStyle name="20% - Accent1 13 3 5 3" xfId="725" xr:uid="{00000000-0005-0000-0000-00000F020000}"/>
    <cellStyle name="20% - Accent1 13 3 6" xfId="726" xr:uid="{00000000-0005-0000-0000-000010020000}"/>
    <cellStyle name="20% - Accent1 13 3 6 2" xfId="727" xr:uid="{00000000-0005-0000-0000-000011020000}"/>
    <cellStyle name="20% - Accent1 13 3 6 2 2" xfId="728" xr:uid="{00000000-0005-0000-0000-000012020000}"/>
    <cellStyle name="20% - Accent1 13 3 6 3" xfId="729" xr:uid="{00000000-0005-0000-0000-000013020000}"/>
    <cellStyle name="20% - Accent1 13 3 7" xfId="730" xr:uid="{00000000-0005-0000-0000-000014020000}"/>
    <cellStyle name="20% - Accent1 13 3 7 2" xfId="731" xr:uid="{00000000-0005-0000-0000-000015020000}"/>
    <cellStyle name="20% - Accent1 13 3 8" xfId="732" xr:uid="{00000000-0005-0000-0000-000016020000}"/>
    <cellStyle name="20% - Accent1 13 3 8 2" xfId="733" xr:uid="{00000000-0005-0000-0000-000017020000}"/>
    <cellStyle name="20% - Accent1 13 3 9" xfId="734" xr:uid="{00000000-0005-0000-0000-000018020000}"/>
    <cellStyle name="20% - Accent1 13 4" xfId="735" xr:uid="{00000000-0005-0000-0000-000019020000}"/>
    <cellStyle name="20% - Accent1 13 4 2" xfId="736" xr:uid="{00000000-0005-0000-0000-00001A020000}"/>
    <cellStyle name="20% - Accent1 13 4 2 2" xfId="737" xr:uid="{00000000-0005-0000-0000-00001B020000}"/>
    <cellStyle name="20% - Accent1 13 4 2 2 2" xfId="738" xr:uid="{00000000-0005-0000-0000-00001C020000}"/>
    <cellStyle name="20% - Accent1 13 4 2 3" xfId="739" xr:uid="{00000000-0005-0000-0000-00001D020000}"/>
    <cellStyle name="20% - Accent1 13 4 3" xfId="740" xr:uid="{00000000-0005-0000-0000-00001E020000}"/>
    <cellStyle name="20% - Accent1 13 4 3 2" xfId="741" xr:uid="{00000000-0005-0000-0000-00001F020000}"/>
    <cellStyle name="20% - Accent1 13 4 4" xfId="742" xr:uid="{00000000-0005-0000-0000-000020020000}"/>
    <cellStyle name="20% - Accent1 13 5" xfId="743" xr:uid="{00000000-0005-0000-0000-000021020000}"/>
    <cellStyle name="20% - Accent1 13 5 2" xfId="744" xr:uid="{00000000-0005-0000-0000-000022020000}"/>
    <cellStyle name="20% - Accent1 13 5 2 2" xfId="745" xr:uid="{00000000-0005-0000-0000-000023020000}"/>
    <cellStyle name="20% - Accent1 13 5 2 2 2" xfId="746" xr:uid="{00000000-0005-0000-0000-000024020000}"/>
    <cellStyle name="20% - Accent1 13 5 2 3" xfId="747" xr:uid="{00000000-0005-0000-0000-000025020000}"/>
    <cellStyle name="20% - Accent1 13 5 3" xfId="748" xr:uid="{00000000-0005-0000-0000-000026020000}"/>
    <cellStyle name="20% - Accent1 13 5 3 2" xfId="749" xr:uid="{00000000-0005-0000-0000-000027020000}"/>
    <cellStyle name="20% - Accent1 13 5 4" xfId="750" xr:uid="{00000000-0005-0000-0000-000028020000}"/>
    <cellStyle name="20% - Accent1 13 6" xfId="751" xr:uid="{00000000-0005-0000-0000-000029020000}"/>
    <cellStyle name="20% - Accent1 13 6 2" xfId="752" xr:uid="{00000000-0005-0000-0000-00002A020000}"/>
    <cellStyle name="20% - Accent1 13 6 2 2" xfId="753" xr:uid="{00000000-0005-0000-0000-00002B020000}"/>
    <cellStyle name="20% - Accent1 13 6 2 2 2" xfId="754" xr:uid="{00000000-0005-0000-0000-00002C020000}"/>
    <cellStyle name="20% - Accent1 13 6 2 3" xfId="755" xr:uid="{00000000-0005-0000-0000-00002D020000}"/>
    <cellStyle name="20% - Accent1 13 6 3" xfId="756" xr:uid="{00000000-0005-0000-0000-00002E020000}"/>
    <cellStyle name="20% - Accent1 13 6 3 2" xfId="757" xr:uid="{00000000-0005-0000-0000-00002F020000}"/>
    <cellStyle name="20% - Accent1 13 6 4" xfId="758" xr:uid="{00000000-0005-0000-0000-000030020000}"/>
    <cellStyle name="20% - Accent1 13 7" xfId="759" xr:uid="{00000000-0005-0000-0000-000031020000}"/>
    <cellStyle name="20% - Accent1 13 7 2" xfId="760" xr:uid="{00000000-0005-0000-0000-000032020000}"/>
    <cellStyle name="20% - Accent1 13 7 2 2" xfId="761" xr:uid="{00000000-0005-0000-0000-000033020000}"/>
    <cellStyle name="20% - Accent1 13 7 3" xfId="762" xr:uid="{00000000-0005-0000-0000-000034020000}"/>
    <cellStyle name="20% - Accent1 13 8" xfId="763" xr:uid="{00000000-0005-0000-0000-000035020000}"/>
    <cellStyle name="20% - Accent1 13 8 2" xfId="764" xr:uid="{00000000-0005-0000-0000-000036020000}"/>
    <cellStyle name="20% - Accent1 13 8 2 2" xfId="765" xr:uid="{00000000-0005-0000-0000-000037020000}"/>
    <cellStyle name="20% - Accent1 13 8 3" xfId="766" xr:uid="{00000000-0005-0000-0000-000038020000}"/>
    <cellStyle name="20% - Accent1 13 9" xfId="767" xr:uid="{00000000-0005-0000-0000-000039020000}"/>
    <cellStyle name="20% - Accent1 13 9 2" xfId="768" xr:uid="{00000000-0005-0000-0000-00003A020000}"/>
    <cellStyle name="20% - Accent1 14" xfId="769" xr:uid="{00000000-0005-0000-0000-00003B020000}"/>
    <cellStyle name="20% - Accent1 14 2" xfId="770" xr:uid="{00000000-0005-0000-0000-00003C020000}"/>
    <cellStyle name="20% - Accent1 14 2 2" xfId="771" xr:uid="{00000000-0005-0000-0000-00003D020000}"/>
    <cellStyle name="20% - Accent1 14 2 2 2" xfId="772" xr:uid="{00000000-0005-0000-0000-00003E020000}"/>
    <cellStyle name="20% - Accent1 14 2 2 2 2" xfId="773" xr:uid="{00000000-0005-0000-0000-00003F020000}"/>
    <cellStyle name="20% - Accent1 14 2 2 3" xfId="774" xr:uid="{00000000-0005-0000-0000-000040020000}"/>
    <cellStyle name="20% - Accent1 14 2 3" xfId="775" xr:uid="{00000000-0005-0000-0000-000041020000}"/>
    <cellStyle name="20% - Accent1 14 2 3 2" xfId="776" xr:uid="{00000000-0005-0000-0000-000042020000}"/>
    <cellStyle name="20% - Accent1 14 2 4" xfId="777" xr:uid="{00000000-0005-0000-0000-000043020000}"/>
    <cellStyle name="20% - Accent1 14 3" xfId="778" xr:uid="{00000000-0005-0000-0000-000044020000}"/>
    <cellStyle name="20% - Accent1 14 3 2" xfId="779" xr:uid="{00000000-0005-0000-0000-000045020000}"/>
    <cellStyle name="20% - Accent1 14 3 2 2" xfId="780" xr:uid="{00000000-0005-0000-0000-000046020000}"/>
    <cellStyle name="20% - Accent1 14 3 2 2 2" xfId="781" xr:uid="{00000000-0005-0000-0000-000047020000}"/>
    <cellStyle name="20% - Accent1 14 3 2 3" xfId="782" xr:uid="{00000000-0005-0000-0000-000048020000}"/>
    <cellStyle name="20% - Accent1 14 3 3" xfId="783" xr:uid="{00000000-0005-0000-0000-000049020000}"/>
    <cellStyle name="20% - Accent1 14 3 3 2" xfId="784" xr:uid="{00000000-0005-0000-0000-00004A020000}"/>
    <cellStyle name="20% - Accent1 14 3 4" xfId="785" xr:uid="{00000000-0005-0000-0000-00004B020000}"/>
    <cellStyle name="20% - Accent1 14 4" xfId="786" xr:uid="{00000000-0005-0000-0000-00004C020000}"/>
    <cellStyle name="20% - Accent1 14 4 2" xfId="787" xr:uid="{00000000-0005-0000-0000-00004D020000}"/>
    <cellStyle name="20% - Accent1 14 4 2 2" xfId="788" xr:uid="{00000000-0005-0000-0000-00004E020000}"/>
    <cellStyle name="20% - Accent1 14 4 2 2 2" xfId="789" xr:uid="{00000000-0005-0000-0000-00004F020000}"/>
    <cellStyle name="20% - Accent1 14 4 2 3" xfId="790" xr:uid="{00000000-0005-0000-0000-000050020000}"/>
    <cellStyle name="20% - Accent1 14 4 3" xfId="791" xr:uid="{00000000-0005-0000-0000-000051020000}"/>
    <cellStyle name="20% - Accent1 14 4 3 2" xfId="792" xr:uid="{00000000-0005-0000-0000-000052020000}"/>
    <cellStyle name="20% - Accent1 14 4 4" xfId="793" xr:uid="{00000000-0005-0000-0000-000053020000}"/>
    <cellStyle name="20% - Accent1 14 5" xfId="794" xr:uid="{00000000-0005-0000-0000-000054020000}"/>
    <cellStyle name="20% - Accent1 14 5 2" xfId="795" xr:uid="{00000000-0005-0000-0000-000055020000}"/>
    <cellStyle name="20% - Accent1 14 5 2 2" xfId="796" xr:uid="{00000000-0005-0000-0000-000056020000}"/>
    <cellStyle name="20% - Accent1 14 5 3" xfId="797" xr:uid="{00000000-0005-0000-0000-000057020000}"/>
    <cellStyle name="20% - Accent1 14 6" xfId="798" xr:uid="{00000000-0005-0000-0000-000058020000}"/>
    <cellStyle name="20% - Accent1 14 6 2" xfId="799" xr:uid="{00000000-0005-0000-0000-000059020000}"/>
    <cellStyle name="20% - Accent1 14 6 2 2" xfId="800" xr:uid="{00000000-0005-0000-0000-00005A020000}"/>
    <cellStyle name="20% - Accent1 14 6 3" xfId="801" xr:uid="{00000000-0005-0000-0000-00005B020000}"/>
    <cellStyle name="20% - Accent1 14 7" xfId="802" xr:uid="{00000000-0005-0000-0000-00005C020000}"/>
    <cellStyle name="20% - Accent1 14 7 2" xfId="803" xr:uid="{00000000-0005-0000-0000-00005D020000}"/>
    <cellStyle name="20% - Accent1 14 8" xfId="804" xr:uid="{00000000-0005-0000-0000-00005E020000}"/>
    <cellStyle name="20% - Accent1 14 8 2" xfId="805" xr:uid="{00000000-0005-0000-0000-00005F020000}"/>
    <cellStyle name="20% - Accent1 14 9" xfId="806" xr:uid="{00000000-0005-0000-0000-000060020000}"/>
    <cellStyle name="20% - Accent1 15" xfId="807" xr:uid="{00000000-0005-0000-0000-000061020000}"/>
    <cellStyle name="20% - Accent1 15 2" xfId="808" xr:uid="{00000000-0005-0000-0000-000062020000}"/>
    <cellStyle name="20% - Accent1 15 2 2" xfId="809" xr:uid="{00000000-0005-0000-0000-000063020000}"/>
    <cellStyle name="20% - Accent1 15 2 2 2" xfId="810" xr:uid="{00000000-0005-0000-0000-000064020000}"/>
    <cellStyle name="20% - Accent1 15 2 2 2 2" xfId="811" xr:uid="{00000000-0005-0000-0000-000065020000}"/>
    <cellStyle name="20% - Accent1 15 2 2 3" xfId="812" xr:uid="{00000000-0005-0000-0000-000066020000}"/>
    <cellStyle name="20% - Accent1 15 2 3" xfId="813" xr:uid="{00000000-0005-0000-0000-000067020000}"/>
    <cellStyle name="20% - Accent1 15 2 3 2" xfId="814" xr:uid="{00000000-0005-0000-0000-000068020000}"/>
    <cellStyle name="20% - Accent1 15 2 4" xfId="815" xr:uid="{00000000-0005-0000-0000-000069020000}"/>
    <cellStyle name="20% - Accent1 15 3" xfId="816" xr:uid="{00000000-0005-0000-0000-00006A020000}"/>
    <cellStyle name="20% - Accent1 15 3 2" xfId="817" xr:uid="{00000000-0005-0000-0000-00006B020000}"/>
    <cellStyle name="20% - Accent1 15 3 2 2" xfId="818" xr:uid="{00000000-0005-0000-0000-00006C020000}"/>
    <cellStyle name="20% - Accent1 15 3 2 2 2" xfId="819" xr:uid="{00000000-0005-0000-0000-00006D020000}"/>
    <cellStyle name="20% - Accent1 15 3 2 3" xfId="820" xr:uid="{00000000-0005-0000-0000-00006E020000}"/>
    <cellStyle name="20% - Accent1 15 3 3" xfId="821" xr:uid="{00000000-0005-0000-0000-00006F020000}"/>
    <cellStyle name="20% - Accent1 15 3 3 2" xfId="822" xr:uid="{00000000-0005-0000-0000-000070020000}"/>
    <cellStyle name="20% - Accent1 15 3 4" xfId="823" xr:uid="{00000000-0005-0000-0000-000071020000}"/>
    <cellStyle name="20% - Accent1 15 4" xfId="824" xr:uid="{00000000-0005-0000-0000-000072020000}"/>
    <cellStyle name="20% - Accent1 15 4 2" xfId="825" xr:uid="{00000000-0005-0000-0000-000073020000}"/>
    <cellStyle name="20% - Accent1 15 4 2 2" xfId="826" xr:uid="{00000000-0005-0000-0000-000074020000}"/>
    <cellStyle name="20% - Accent1 15 4 2 2 2" xfId="827" xr:uid="{00000000-0005-0000-0000-000075020000}"/>
    <cellStyle name="20% - Accent1 15 4 2 3" xfId="828" xr:uid="{00000000-0005-0000-0000-000076020000}"/>
    <cellStyle name="20% - Accent1 15 4 3" xfId="829" xr:uid="{00000000-0005-0000-0000-000077020000}"/>
    <cellStyle name="20% - Accent1 15 4 3 2" xfId="830" xr:uid="{00000000-0005-0000-0000-000078020000}"/>
    <cellStyle name="20% - Accent1 15 4 4" xfId="831" xr:uid="{00000000-0005-0000-0000-000079020000}"/>
    <cellStyle name="20% - Accent1 15 5" xfId="832" xr:uid="{00000000-0005-0000-0000-00007A020000}"/>
    <cellStyle name="20% - Accent1 15 5 2" xfId="833" xr:uid="{00000000-0005-0000-0000-00007B020000}"/>
    <cellStyle name="20% - Accent1 15 5 2 2" xfId="834" xr:uid="{00000000-0005-0000-0000-00007C020000}"/>
    <cellStyle name="20% - Accent1 15 5 3" xfId="835" xr:uid="{00000000-0005-0000-0000-00007D020000}"/>
    <cellStyle name="20% - Accent1 15 6" xfId="836" xr:uid="{00000000-0005-0000-0000-00007E020000}"/>
    <cellStyle name="20% - Accent1 15 6 2" xfId="837" xr:uid="{00000000-0005-0000-0000-00007F020000}"/>
    <cellStyle name="20% - Accent1 15 6 2 2" xfId="838" xr:uid="{00000000-0005-0000-0000-000080020000}"/>
    <cellStyle name="20% - Accent1 15 6 3" xfId="839" xr:uid="{00000000-0005-0000-0000-000081020000}"/>
    <cellStyle name="20% - Accent1 15 7" xfId="840" xr:uid="{00000000-0005-0000-0000-000082020000}"/>
    <cellStyle name="20% - Accent1 15 7 2" xfId="841" xr:uid="{00000000-0005-0000-0000-000083020000}"/>
    <cellStyle name="20% - Accent1 15 8" xfId="842" xr:uid="{00000000-0005-0000-0000-000084020000}"/>
    <cellStyle name="20% - Accent1 15 8 2" xfId="843" xr:uid="{00000000-0005-0000-0000-000085020000}"/>
    <cellStyle name="20% - Accent1 15 9" xfId="844" xr:uid="{00000000-0005-0000-0000-000086020000}"/>
    <cellStyle name="20% - Accent1 16" xfId="845" xr:uid="{00000000-0005-0000-0000-000087020000}"/>
    <cellStyle name="20% - Accent1 16 2" xfId="846" xr:uid="{00000000-0005-0000-0000-000088020000}"/>
    <cellStyle name="20% - Accent1 16 2 2" xfId="847" xr:uid="{00000000-0005-0000-0000-000089020000}"/>
    <cellStyle name="20% - Accent1 16 2 2 2" xfId="848" xr:uid="{00000000-0005-0000-0000-00008A020000}"/>
    <cellStyle name="20% - Accent1 16 2 3" xfId="849" xr:uid="{00000000-0005-0000-0000-00008B020000}"/>
    <cellStyle name="20% - Accent1 16 3" xfId="850" xr:uid="{00000000-0005-0000-0000-00008C020000}"/>
    <cellStyle name="20% - Accent1 16 3 2" xfId="851" xr:uid="{00000000-0005-0000-0000-00008D020000}"/>
    <cellStyle name="20% - Accent1 16 4" xfId="852" xr:uid="{00000000-0005-0000-0000-00008E020000}"/>
    <cellStyle name="20% - Accent1 17" xfId="853" xr:uid="{00000000-0005-0000-0000-00008F020000}"/>
    <cellStyle name="20% - Accent1 17 2" xfId="854" xr:uid="{00000000-0005-0000-0000-000090020000}"/>
    <cellStyle name="20% - Accent1 17 2 2" xfId="855" xr:uid="{00000000-0005-0000-0000-000091020000}"/>
    <cellStyle name="20% - Accent1 17 2 2 2" xfId="856" xr:uid="{00000000-0005-0000-0000-000092020000}"/>
    <cellStyle name="20% - Accent1 17 2 3" xfId="857" xr:uid="{00000000-0005-0000-0000-000093020000}"/>
    <cellStyle name="20% - Accent1 17 3" xfId="858" xr:uid="{00000000-0005-0000-0000-000094020000}"/>
    <cellStyle name="20% - Accent1 17 3 2" xfId="859" xr:uid="{00000000-0005-0000-0000-000095020000}"/>
    <cellStyle name="20% - Accent1 17 4" xfId="860" xr:uid="{00000000-0005-0000-0000-000096020000}"/>
    <cellStyle name="20% - Accent1 18" xfId="861" xr:uid="{00000000-0005-0000-0000-000097020000}"/>
    <cellStyle name="20% - Accent1 18 2" xfId="862" xr:uid="{00000000-0005-0000-0000-000098020000}"/>
    <cellStyle name="20% - Accent1 18 2 2" xfId="863" xr:uid="{00000000-0005-0000-0000-000099020000}"/>
    <cellStyle name="20% - Accent1 18 2 2 2" xfId="864" xr:uid="{00000000-0005-0000-0000-00009A020000}"/>
    <cellStyle name="20% - Accent1 18 2 3" xfId="865" xr:uid="{00000000-0005-0000-0000-00009B020000}"/>
    <cellStyle name="20% - Accent1 18 3" xfId="866" xr:uid="{00000000-0005-0000-0000-00009C020000}"/>
    <cellStyle name="20% - Accent1 18 3 2" xfId="867" xr:uid="{00000000-0005-0000-0000-00009D020000}"/>
    <cellStyle name="20% - Accent1 18 4" xfId="868" xr:uid="{00000000-0005-0000-0000-00009E020000}"/>
    <cellStyle name="20% - Accent1 19" xfId="869" xr:uid="{00000000-0005-0000-0000-00009F020000}"/>
    <cellStyle name="20% - Accent1 19 2" xfId="870" xr:uid="{00000000-0005-0000-0000-0000A0020000}"/>
    <cellStyle name="20% - Accent1 19 2 2" xfId="871" xr:uid="{00000000-0005-0000-0000-0000A1020000}"/>
    <cellStyle name="20% - Accent1 19 3" xfId="872" xr:uid="{00000000-0005-0000-0000-0000A2020000}"/>
    <cellStyle name="20% - Accent1 2" xfId="106" xr:uid="{00000000-0005-0000-0000-0000A3020000}"/>
    <cellStyle name="20% - Accent1 2 10" xfId="873" xr:uid="{00000000-0005-0000-0000-0000A4020000}"/>
    <cellStyle name="20% - Accent1 2 10 10" xfId="874" xr:uid="{00000000-0005-0000-0000-0000A5020000}"/>
    <cellStyle name="20% - Accent1 2 10 10 2" xfId="875" xr:uid="{00000000-0005-0000-0000-0000A6020000}"/>
    <cellStyle name="20% - Accent1 2 10 11" xfId="876" xr:uid="{00000000-0005-0000-0000-0000A7020000}"/>
    <cellStyle name="20% - Accent1 2 10 2" xfId="877" xr:uid="{00000000-0005-0000-0000-0000A8020000}"/>
    <cellStyle name="20% - Accent1 2 10 2 2" xfId="878" xr:uid="{00000000-0005-0000-0000-0000A9020000}"/>
    <cellStyle name="20% - Accent1 2 10 2 2 2" xfId="879" xr:uid="{00000000-0005-0000-0000-0000AA020000}"/>
    <cellStyle name="20% - Accent1 2 10 2 2 2 2" xfId="880" xr:uid="{00000000-0005-0000-0000-0000AB020000}"/>
    <cellStyle name="20% - Accent1 2 10 2 2 2 2 2" xfId="881" xr:uid="{00000000-0005-0000-0000-0000AC020000}"/>
    <cellStyle name="20% - Accent1 2 10 2 2 2 3" xfId="882" xr:uid="{00000000-0005-0000-0000-0000AD020000}"/>
    <cellStyle name="20% - Accent1 2 10 2 2 3" xfId="883" xr:uid="{00000000-0005-0000-0000-0000AE020000}"/>
    <cellStyle name="20% - Accent1 2 10 2 2 3 2" xfId="884" xr:uid="{00000000-0005-0000-0000-0000AF020000}"/>
    <cellStyle name="20% - Accent1 2 10 2 2 4" xfId="885" xr:uid="{00000000-0005-0000-0000-0000B0020000}"/>
    <cellStyle name="20% - Accent1 2 10 2 3" xfId="886" xr:uid="{00000000-0005-0000-0000-0000B1020000}"/>
    <cellStyle name="20% - Accent1 2 10 2 3 2" xfId="887" xr:uid="{00000000-0005-0000-0000-0000B2020000}"/>
    <cellStyle name="20% - Accent1 2 10 2 3 2 2" xfId="888" xr:uid="{00000000-0005-0000-0000-0000B3020000}"/>
    <cellStyle name="20% - Accent1 2 10 2 3 2 2 2" xfId="889" xr:uid="{00000000-0005-0000-0000-0000B4020000}"/>
    <cellStyle name="20% - Accent1 2 10 2 3 2 3" xfId="890" xr:uid="{00000000-0005-0000-0000-0000B5020000}"/>
    <cellStyle name="20% - Accent1 2 10 2 3 3" xfId="891" xr:uid="{00000000-0005-0000-0000-0000B6020000}"/>
    <cellStyle name="20% - Accent1 2 10 2 3 3 2" xfId="892" xr:uid="{00000000-0005-0000-0000-0000B7020000}"/>
    <cellStyle name="20% - Accent1 2 10 2 3 4" xfId="893" xr:uid="{00000000-0005-0000-0000-0000B8020000}"/>
    <cellStyle name="20% - Accent1 2 10 2 4" xfId="894" xr:uid="{00000000-0005-0000-0000-0000B9020000}"/>
    <cellStyle name="20% - Accent1 2 10 2 4 2" xfId="895" xr:uid="{00000000-0005-0000-0000-0000BA020000}"/>
    <cellStyle name="20% - Accent1 2 10 2 4 2 2" xfId="896" xr:uid="{00000000-0005-0000-0000-0000BB020000}"/>
    <cellStyle name="20% - Accent1 2 10 2 4 2 2 2" xfId="897" xr:uid="{00000000-0005-0000-0000-0000BC020000}"/>
    <cellStyle name="20% - Accent1 2 10 2 4 2 3" xfId="898" xr:uid="{00000000-0005-0000-0000-0000BD020000}"/>
    <cellStyle name="20% - Accent1 2 10 2 4 3" xfId="899" xr:uid="{00000000-0005-0000-0000-0000BE020000}"/>
    <cellStyle name="20% - Accent1 2 10 2 4 3 2" xfId="900" xr:uid="{00000000-0005-0000-0000-0000BF020000}"/>
    <cellStyle name="20% - Accent1 2 10 2 4 4" xfId="901" xr:uid="{00000000-0005-0000-0000-0000C0020000}"/>
    <cellStyle name="20% - Accent1 2 10 2 5" xfId="902" xr:uid="{00000000-0005-0000-0000-0000C1020000}"/>
    <cellStyle name="20% - Accent1 2 10 2 5 2" xfId="903" xr:uid="{00000000-0005-0000-0000-0000C2020000}"/>
    <cellStyle name="20% - Accent1 2 10 2 5 2 2" xfId="904" xr:uid="{00000000-0005-0000-0000-0000C3020000}"/>
    <cellStyle name="20% - Accent1 2 10 2 5 3" xfId="905" xr:uid="{00000000-0005-0000-0000-0000C4020000}"/>
    <cellStyle name="20% - Accent1 2 10 2 6" xfId="107" xr:uid="{00000000-0005-0000-0000-0000C5020000}"/>
    <cellStyle name="20% - Accent1 2 10 2 6 2" xfId="108" xr:uid="{00000000-0005-0000-0000-0000C6020000}"/>
    <cellStyle name="20% - Accent1 2 10 2 6 2 2" xfId="906" xr:uid="{00000000-0005-0000-0000-0000C7020000}"/>
    <cellStyle name="20% - Accent1 2 10 2 6 3" xfId="109" xr:uid="{00000000-0005-0000-0000-0000C8020000}"/>
    <cellStyle name="20% - Accent1 2 10 2 6 4" xfId="907" xr:uid="{00000000-0005-0000-0000-0000C9020000}"/>
    <cellStyle name="20% - Accent1 2 10 2 7" xfId="110" xr:uid="{00000000-0005-0000-0000-0000CA020000}"/>
    <cellStyle name="20% - Accent1 2 10 2 7 2" xfId="111" xr:uid="{00000000-0005-0000-0000-0000CB020000}"/>
    <cellStyle name="20% - Accent1 2 10 2 7 3" xfId="112" xr:uid="{00000000-0005-0000-0000-0000CC020000}"/>
    <cellStyle name="20% - Accent1 2 10 2 8" xfId="908" xr:uid="{00000000-0005-0000-0000-0000CD020000}"/>
    <cellStyle name="20% - Accent1 2 10 2 8 2" xfId="909" xr:uid="{00000000-0005-0000-0000-0000CE020000}"/>
    <cellStyle name="20% - Accent1 2 10 2 9" xfId="910" xr:uid="{00000000-0005-0000-0000-0000CF020000}"/>
    <cellStyle name="20% - Accent1 2 10 3" xfId="911" xr:uid="{00000000-0005-0000-0000-0000D0020000}"/>
    <cellStyle name="20% - Accent1 2 10 3 2" xfId="912" xr:uid="{00000000-0005-0000-0000-0000D1020000}"/>
    <cellStyle name="20% - Accent1 2 10 3 2 2" xfId="913" xr:uid="{00000000-0005-0000-0000-0000D2020000}"/>
    <cellStyle name="20% - Accent1 2 10 3 2 2 2" xfId="914" xr:uid="{00000000-0005-0000-0000-0000D3020000}"/>
    <cellStyle name="20% - Accent1 2 10 3 2 2 2 2" xfId="915" xr:uid="{00000000-0005-0000-0000-0000D4020000}"/>
    <cellStyle name="20% - Accent1 2 10 3 2 2 3" xfId="916" xr:uid="{00000000-0005-0000-0000-0000D5020000}"/>
    <cellStyle name="20% - Accent1 2 10 3 2 3" xfId="917" xr:uid="{00000000-0005-0000-0000-0000D6020000}"/>
    <cellStyle name="20% - Accent1 2 10 3 2 3 2" xfId="918" xr:uid="{00000000-0005-0000-0000-0000D7020000}"/>
    <cellStyle name="20% - Accent1 2 10 3 2 4" xfId="919" xr:uid="{00000000-0005-0000-0000-0000D8020000}"/>
    <cellStyle name="20% - Accent1 2 10 3 3" xfId="920" xr:uid="{00000000-0005-0000-0000-0000D9020000}"/>
    <cellStyle name="20% - Accent1 2 10 3 3 2" xfId="921" xr:uid="{00000000-0005-0000-0000-0000DA020000}"/>
    <cellStyle name="20% - Accent1 2 10 3 3 2 2" xfId="922" xr:uid="{00000000-0005-0000-0000-0000DB020000}"/>
    <cellStyle name="20% - Accent1 2 10 3 3 2 2 2" xfId="923" xr:uid="{00000000-0005-0000-0000-0000DC020000}"/>
    <cellStyle name="20% - Accent1 2 10 3 3 2 3" xfId="924" xr:uid="{00000000-0005-0000-0000-0000DD020000}"/>
    <cellStyle name="20% - Accent1 2 10 3 3 3" xfId="925" xr:uid="{00000000-0005-0000-0000-0000DE020000}"/>
    <cellStyle name="20% - Accent1 2 10 3 3 3 2" xfId="926" xr:uid="{00000000-0005-0000-0000-0000DF020000}"/>
    <cellStyle name="20% - Accent1 2 10 3 3 4" xfId="927" xr:uid="{00000000-0005-0000-0000-0000E0020000}"/>
    <cellStyle name="20% - Accent1 2 10 3 4" xfId="928" xr:uid="{00000000-0005-0000-0000-0000E1020000}"/>
    <cellStyle name="20% - Accent1 2 10 3 4 2" xfId="929" xr:uid="{00000000-0005-0000-0000-0000E2020000}"/>
    <cellStyle name="20% - Accent1 2 10 3 4 2 2" xfId="930" xr:uid="{00000000-0005-0000-0000-0000E3020000}"/>
    <cellStyle name="20% - Accent1 2 10 3 4 2 2 2" xfId="931" xr:uid="{00000000-0005-0000-0000-0000E4020000}"/>
    <cellStyle name="20% - Accent1 2 10 3 4 2 3" xfId="932" xr:uid="{00000000-0005-0000-0000-0000E5020000}"/>
    <cellStyle name="20% - Accent1 2 10 3 4 3" xfId="933" xr:uid="{00000000-0005-0000-0000-0000E6020000}"/>
    <cellStyle name="20% - Accent1 2 10 3 4 3 2" xfId="934" xr:uid="{00000000-0005-0000-0000-0000E7020000}"/>
    <cellStyle name="20% - Accent1 2 10 3 4 4" xfId="935" xr:uid="{00000000-0005-0000-0000-0000E8020000}"/>
    <cellStyle name="20% - Accent1 2 10 3 5" xfId="936" xr:uid="{00000000-0005-0000-0000-0000E9020000}"/>
    <cellStyle name="20% - Accent1 2 10 3 5 2" xfId="937" xr:uid="{00000000-0005-0000-0000-0000EA020000}"/>
    <cellStyle name="20% - Accent1 2 10 3 5 2 2" xfId="938" xr:uid="{00000000-0005-0000-0000-0000EB020000}"/>
    <cellStyle name="20% - Accent1 2 10 3 5 3" xfId="939" xr:uid="{00000000-0005-0000-0000-0000EC020000}"/>
    <cellStyle name="20% - Accent1 2 10 3 6" xfId="940" xr:uid="{00000000-0005-0000-0000-0000ED020000}"/>
    <cellStyle name="20% - Accent1 2 10 3 6 2" xfId="941" xr:uid="{00000000-0005-0000-0000-0000EE020000}"/>
    <cellStyle name="20% - Accent1 2 10 3 6 2 2" xfId="942" xr:uid="{00000000-0005-0000-0000-0000EF020000}"/>
    <cellStyle name="20% - Accent1 2 10 3 6 3" xfId="943" xr:uid="{00000000-0005-0000-0000-0000F0020000}"/>
    <cellStyle name="20% - Accent1 2 10 3 7" xfId="944" xr:uid="{00000000-0005-0000-0000-0000F1020000}"/>
    <cellStyle name="20% - Accent1 2 10 3 7 2" xfId="945" xr:uid="{00000000-0005-0000-0000-0000F2020000}"/>
    <cellStyle name="20% - Accent1 2 10 3 8" xfId="946" xr:uid="{00000000-0005-0000-0000-0000F3020000}"/>
    <cellStyle name="20% - Accent1 2 10 3 8 2" xfId="947" xr:uid="{00000000-0005-0000-0000-0000F4020000}"/>
    <cellStyle name="20% - Accent1 2 10 3 9" xfId="948" xr:uid="{00000000-0005-0000-0000-0000F5020000}"/>
    <cellStyle name="20% - Accent1 2 10 4" xfId="949" xr:uid="{00000000-0005-0000-0000-0000F6020000}"/>
    <cellStyle name="20% - Accent1 2 10 4 2" xfId="950" xr:uid="{00000000-0005-0000-0000-0000F7020000}"/>
    <cellStyle name="20% - Accent1 2 10 4 2 2" xfId="951" xr:uid="{00000000-0005-0000-0000-0000F8020000}"/>
    <cellStyle name="20% - Accent1 2 10 4 2 2 2" xfId="952" xr:uid="{00000000-0005-0000-0000-0000F9020000}"/>
    <cellStyle name="20% - Accent1 2 10 4 2 3" xfId="953" xr:uid="{00000000-0005-0000-0000-0000FA020000}"/>
    <cellStyle name="20% - Accent1 2 10 4 3" xfId="954" xr:uid="{00000000-0005-0000-0000-0000FB020000}"/>
    <cellStyle name="20% - Accent1 2 10 4 3 2" xfId="955" xr:uid="{00000000-0005-0000-0000-0000FC020000}"/>
    <cellStyle name="20% - Accent1 2 10 4 4" xfId="956" xr:uid="{00000000-0005-0000-0000-0000FD020000}"/>
    <cellStyle name="20% - Accent1 2 10 5" xfId="957" xr:uid="{00000000-0005-0000-0000-0000FE020000}"/>
    <cellStyle name="20% - Accent1 2 10 5 2" xfId="958" xr:uid="{00000000-0005-0000-0000-0000FF020000}"/>
    <cellStyle name="20% - Accent1 2 10 5 2 2" xfId="959" xr:uid="{00000000-0005-0000-0000-000000030000}"/>
    <cellStyle name="20% - Accent1 2 10 5 2 2 2" xfId="960" xr:uid="{00000000-0005-0000-0000-000001030000}"/>
    <cellStyle name="20% - Accent1 2 10 5 2 3" xfId="961" xr:uid="{00000000-0005-0000-0000-000002030000}"/>
    <cellStyle name="20% - Accent1 2 10 5 3" xfId="962" xr:uid="{00000000-0005-0000-0000-000003030000}"/>
    <cellStyle name="20% - Accent1 2 10 5 3 2" xfId="963" xr:uid="{00000000-0005-0000-0000-000004030000}"/>
    <cellStyle name="20% - Accent1 2 10 5 4" xfId="964" xr:uid="{00000000-0005-0000-0000-000005030000}"/>
    <cellStyle name="20% - Accent1 2 10 6" xfId="965" xr:uid="{00000000-0005-0000-0000-000006030000}"/>
    <cellStyle name="20% - Accent1 2 10 6 2" xfId="966" xr:uid="{00000000-0005-0000-0000-000007030000}"/>
    <cellStyle name="20% - Accent1 2 10 6 2 2" xfId="967" xr:uid="{00000000-0005-0000-0000-000008030000}"/>
    <cellStyle name="20% - Accent1 2 10 6 2 2 2" xfId="968" xr:uid="{00000000-0005-0000-0000-000009030000}"/>
    <cellStyle name="20% - Accent1 2 10 6 2 3" xfId="969" xr:uid="{00000000-0005-0000-0000-00000A030000}"/>
    <cellStyle name="20% - Accent1 2 10 6 3" xfId="970" xr:uid="{00000000-0005-0000-0000-00000B030000}"/>
    <cellStyle name="20% - Accent1 2 10 6 3 2" xfId="971" xr:uid="{00000000-0005-0000-0000-00000C030000}"/>
    <cellStyle name="20% - Accent1 2 10 6 4" xfId="972" xr:uid="{00000000-0005-0000-0000-00000D030000}"/>
    <cellStyle name="20% - Accent1 2 10 7" xfId="973" xr:uid="{00000000-0005-0000-0000-00000E030000}"/>
    <cellStyle name="20% - Accent1 2 10 7 2" xfId="974" xr:uid="{00000000-0005-0000-0000-00000F030000}"/>
    <cellStyle name="20% - Accent1 2 10 7 2 2" xfId="975" xr:uid="{00000000-0005-0000-0000-000010030000}"/>
    <cellStyle name="20% - Accent1 2 10 7 3" xfId="976" xr:uid="{00000000-0005-0000-0000-000011030000}"/>
    <cellStyle name="20% - Accent1 2 10 8" xfId="977" xr:uid="{00000000-0005-0000-0000-000012030000}"/>
    <cellStyle name="20% - Accent1 2 10 8 2" xfId="978" xr:uid="{00000000-0005-0000-0000-000013030000}"/>
    <cellStyle name="20% - Accent1 2 10 8 2 2" xfId="979" xr:uid="{00000000-0005-0000-0000-000014030000}"/>
    <cellStyle name="20% - Accent1 2 10 8 3" xfId="980" xr:uid="{00000000-0005-0000-0000-000015030000}"/>
    <cellStyle name="20% - Accent1 2 10 9" xfId="981" xr:uid="{00000000-0005-0000-0000-000016030000}"/>
    <cellStyle name="20% - Accent1 2 10 9 2" xfId="982" xr:uid="{00000000-0005-0000-0000-000017030000}"/>
    <cellStyle name="20% - Accent1 2 11" xfId="983" xr:uid="{00000000-0005-0000-0000-000018030000}"/>
    <cellStyle name="20% - Accent1 2 11 10" xfId="984" xr:uid="{00000000-0005-0000-0000-000019030000}"/>
    <cellStyle name="20% - Accent1 2 11 10 2" xfId="985" xr:uid="{00000000-0005-0000-0000-00001A030000}"/>
    <cellStyle name="20% - Accent1 2 11 11" xfId="986" xr:uid="{00000000-0005-0000-0000-00001B030000}"/>
    <cellStyle name="20% - Accent1 2 11 2" xfId="987" xr:uid="{00000000-0005-0000-0000-00001C030000}"/>
    <cellStyle name="20% - Accent1 2 11 2 2" xfId="988" xr:uid="{00000000-0005-0000-0000-00001D030000}"/>
    <cellStyle name="20% - Accent1 2 11 2 2 2" xfId="989" xr:uid="{00000000-0005-0000-0000-00001E030000}"/>
    <cellStyle name="20% - Accent1 2 11 2 2 2 2" xfId="990" xr:uid="{00000000-0005-0000-0000-00001F030000}"/>
    <cellStyle name="20% - Accent1 2 11 2 2 2 2 2" xfId="991" xr:uid="{00000000-0005-0000-0000-000020030000}"/>
    <cellStyle name="20% - Accent1 2 11 2 2 2 3" xfId="992" xr:uid="{00000000-0005-0000-0000-000021030000}"/>
    <cellStyle name="20% - Accent1 2 11 2 2 3" xfId="993" xr:uid="{00000000-0005-0000-0000-000022030000}"/>
    <cellStyle name="20% - Accent1 2 11 2 2 3 2" xfId="994" xr:uid="{00000000-0005-0000-0000-000023030000}"/>
    <cellStyle name="20% - Accent1 2 11 2 2 4" xfId="995" xr:uid="{00000000-0005-0000-0000-000024030000}"/>
    <cellStyle name="20% - Accent1 2 11 2 3" xfId="996" xr:uid="{00000000-0005-0000-0000-000025030000}"/>
    <cellStyle name="20% - Accent1 2 11 2 3 2" xfId="997" xr:uid="{00000000-0005-0000-0000-000026030000}"/>
    <cellStyle name="20% - Accent1 2 11 2 3 2 2" xfId="998" xr:uid="{00000000-0005-0000-0000-000027030000}"/>
    <cellStyle name="20% - Accent1 2 11 2 3 2 2 2" xfId="999" xr:uid="{00000000-0005-0000-0000-000028030000}"/>
    <cellStyle name="20% - Accent1 2 11 2 3 2 3" xfId="1000" xr:uid="{00000000-0005-0000-0000-000029030000}"/>
    <cellStyle name="20% - Accent1 2 11 2 3 3" xfId="1001" xr:uid="{00000000-0005-0000-0000-00002A030000}"/>
    <cellStyle name="20% - Accent1 2 11 2 3 3 2" xfId="1002" xr:uid="{00000000-0005-0000-0000-00002B030000}"/>
    <cellStyle name="20% - Accent1 2 11 2 3 4" xfId="1003" xr:uid="{00000000-0005-0000-0000-00002C030000}"/>
    <cellStyle name="20% - Accent1 2 11 2 4" xfId="1004" xr:uid="{00000000-0005-0000-0000-00002D030000}"/>
    <cellStyle name="20% - Accent1 2 11 2 4 2" xfId="1005" xr:uid="{00000000-0005-0000-0000-00002E030000}"/>
    <cellStyle name="20% - Accent1 2 11 2 4 2 2" xfId="1006" xr:uid="{00000000-0005-0000-0000-00002F030000}"/>
    <cellStyle name="20% - Accent1 2 11 2 4 2 2 2" xfId="1007" xr:uid="{00000000-0005-0000-0000-000030030000}"/>
    <cellStyle name="20% - Accent1 2 11 2 4 2 3" xfId="1008" xr:uid="{00000000-0005-0000-0000-000031030000}"/>
    <cellStyle name="20% - Accent1 2 11 2 4 3" xfId="1009" xr:uid="{00000000-0005-0000-0000-000032030000}"/>
    <cellStyle name="20% - Accent1 2 11 2 4 3 2" xfId="1010" xr:uid="{00000000-0005-0000-0000-000033030000}"/>
    <cellStyle name="20% - Accent1 2 11 2 4 4" xfId="1011" xr:uid="{00000000-0005-0000-0000-000034030000}"/>
    <cellStyle name="20% - Accent1 2 11 2 5" xfId="1012" xr:uid="{00000000-0005-0000-0000-000035030000}"/>
    <cellStyle name="20% - Accent1 2 11 2 5 2" xfId="1013" xr:uid="{00000000-0005-0000-0000-000036030000}"/>
    <cellStyle name="20% - Accent1 2 11 2 5 2 2" xfId="1014" xr:uid="{00000000-0005-0000-0000-000037030000}"/>
    <cellStyle name="20% - Accent1 2 11 2 5 3" xfId="1015" xr:uid="{00000000-0005-0000-0000-000038030000}"/>
    <cellStyle name="20% - Accent1 2 11 2 6" xfId="1016" xr:uid="{00000000-0005-0000-0000-000039030000}"/>
    <cellStyle name="20% - Accent1 2 11 2 6 2" xfId="1017" xr:uid="{00000000-0005-0000-0000-00003A030000}"/>
    <cellStyle name="20% - Accent1 2 11 2 6 2 2" xfId="1018" xr:uid="{00000000-0005-0000-0000-00003B030000}"/>
    <cellStyle name="20% - Accent1 2 11 2 6 3" xfId="1019" xr:uid="{00000000-0005-0000-0000-00003C030000}"/>
    <cellStyle name="20% - Accent1 2 11 2 7" xfId="1020" xr:uid="{00000000-0005-0000-0000-00003D030000}"/>
    <cellStyle name="20% - Accent1 2 11 2 7 2" xfId="1021" xr:uid="{00000000-0005-0000-0000-00003E030000}"/>
    <cellStyle name="20% - Accent1 2 11 2 8" xfId="1022" xr:uid="{00000000-0005-0000-0000-00003F030000}"/>
    <cellStyle name="20% - Accent1 2 11 2 8 2" xfId="1023" xr:uid="{00000000-0005-0000-0000-000040030000}"/>
    <cellStyle name="20% - Accent1 2 11 2 9" xfId="1024" xr:uid="{00000000-0005-0000-0000-000041030000}"/>
    <cellStyle name="20% - Accent1 2 11 3" xfId="1025" xr:uid="{00000000-0005-0000-0000-000042030000}"/>
    <cellStyle name="20% - Accent1 2 11 3 2" xfId="1026" xr:uid="{00000000-0005-0000-0000-000043030000}"/>
    <cellStyle name="20% - Accent1 2 11 3 2 2" xfId="1027" xr:uid="{00000000-0005-0000-0000-000044030000}"/>
    <cellStyle name="20% - Accent1 2 11 3 2 2 2" xfId="1028" xr:uid="{00000000-0005-0000-0000-000045030000}"/>
    <cellStyle name="20% - Accent1 2 11 3 2 2 2 2" xfId="1029" xr:uid="{00000000-0005-0000-0000-000046030000}"/>
    <cellStyle name="20% - Accent1 2 11 3 2 2 3" xfId="1030" xr:uid="{00000000-0005-0000-0000-000047030000}"/>
    <cellStyle name="20% - Accent1 2 11 3 2 3" xfId="1031" xr:uid="{00000000-0005-0000-0000-000048030000}"/>
    <cellStyle name="20% - Accent1 2 11 3 2 3 2" xfId="1032" xr:uid="{00000000-0005-0000-0000-000049030000}"/>
    <cellStyle name="20% - Accent1 2 11 3 2 4" xfId="1033" xr:uid="{00000000-0005-0000-0000-00004A030000}"/>
    <cellStyle name="20% - Accent1 2 11 3 3" xfId="1034" xr:uid="{00000000-0005-0000-0000-00004B030000}"/>
    <cellStyle name="20% - Accent1 2 11 3 3 2" xfId="1035" xr:uid="{00000000-0005-0000-0000-00004C030000}"/>
    <cellStyle name="20% - Accent1 2 11 3 3 2 2" xfId="1036" xr:uid="{00000000-0005-0000-0000-00004D030000}"/>
    <cellStyle name="20% - Accent1 2 11 3 3 2 2 2" xfId="1037" xr:uid="{00000000-0005-0000-0000-00004E030000}"/>
    <cellStyle name="20% - Accent1 2 11 3 3 2 3" xfId="1038" xr:uid="{00000000-0005-0000-0000-00004F030000}"/>
    <cellStyle name="20% - Accent1 2 11 3 3 3" xfId="1039" xr:uid="{00000000-0005-0000-0000-000050030000}"/>
    <cellStyle name="20% - Accent1 2 11 3 3 3 2" xfId="1040" xr:uid="{00000000-0005-0000-0000-000051030000}"/>
    <cellStyle name="20% - Accent1 2 11 3 3 4" xfId="1041" xr:uid="{00000000-0005-0000-0000-000052030000}"/>
    <cellStyle name="20% - Accent1 2 11 3 4" xfId="1042" xr:uid="{00000000-0005-0000-0000-000053030000}"/>
    <cellStyle name="20% - Accent1 2 11 3 4 2" xfId="1043" xr:uid="{00000000-0005-0000-0000-000054030000}"/>
    <cellStyle name="20% - Accent1 2 11 3 4 2 2" xfId="1044" xr:uid="{00000000-0005-0000-0000-000055030000}"/>
    <cellStyle name="20% - Accent1 2 11 3 4 2 2 2" xfId="1045" xr:uid="{00000000-0005-0000-0000-000056030000}"/>
    <cellStyle name="20% - Accent1 2 11 3 4 2 3" xfId="1046" xr:uid="{00000000-0005-0000-0000-000057030000}"/>
    <cellStyle name="20% - Accent1 2 11 3 4 3" xfId="1047" xr:uid="{00000000-0005-0000-0000-000058030000}"/>
    <cellStyle name="20% - Accent1 2 11 3 4 3 2" xfId="1048" xr:uid="{00000000-0005-0000-0000-000059030000}"/>
    <cellStyle name="20% - Accent1 2 11 3 4 4" xfId="1049" xr:uid="{00000000-0005-0000-0000-00005A030000}"/>
    <cellStyle name="20% - Accent1 2 11 3 5" xfId="1050" xr:uid="{00000000-0005-0000-0000-00005B030000}"/>
    <cellStyle name="20% - Accent1 2 11 3 5 2" xfId="1051" xr:uid="{00000000-0005-0000-0000-00005C030000}"/>
    <cellStyle name="20% - Accent1 2 11 3 5 2 2" xfId="1052" xr:uid="{00000000-0005-0000-0000-00005D030000}"/>
    <cellStyle name="20% - Accent1 2 11 3 5 3" xfId="1053" xr:uid="{00000000-0005-0000-0000-00005E030000}"/>
    <cellStyle name="20% - Accent1 2 11 3 6" xfId="1054" xr:uid="{00000000-0005-0000-0000-00005F030000}"/>
    <cellStyle name="20% - Accent1 2 11 3 6 2" xfId="1055" xr:uid="{00000000-0005-0000-0000-000060030000}"/>
    <cellStyle name="20% - Accent1 2 11 3 6 2 2" xfId="1056" xr:uid="{00000000-0005-0000-0000-000061030000}"/>
    <cellStyle name="20% - Accent1 2 11 3 6 3" xfId="1057" xr:uid="{00000000-0005-0000-0000-000062030000}"/>
    <cellStyle name="20% - Accent1 2 11 3 7" xfId="1058" xr:uid="{00000000-0005-0000-0000-000063030000}"/>
    <cellStyle name="20% - Accent1 2 11 3 7 2" xfId="1059" xr:uid="{00000000-0005-0000-0000-000064030000}"/>
    <cellStyle name="20% - Accent1 2 11 3 8" xfId="1060" xr:uid="{00000000-0005-0000-0000-000065030000}"/>
    <cellStyle name="20% - Accent1 2 11 3 8 2" xfId="1061" xr:uid="{00000000-0005-0000-0000-000066030000}"/>
    <cellStyle name="20% - Accent1 2 11 3 9" xfId="1062" xr:uid="{00000000-0005-0000-0000-000067030000}"/>
    <cellStyle name="20% - Accent1 2 11 4" xfId="1063" xr:uid="{00000000-0005-0000-0000-000068030000}"/>
    <cellStyle name="20% - Accent1 2 11 4 2" xfId="1064" xr:uid="{00000000-0005-0000-0000-000069030000}"/>
    <cellStyle name="20% - Accent1 2 11 4 2 2" xfId="1065" xr:uid="{00000000-0005-0000-0000-00006A030000}"/>
    <cellStyle name="20% - Accent1 2 11 4 2 2 2" xfId="1066" xr:uid="{00000000-0005-0000-0000-00006B030000}"/>
    <cellStyle name="20% - Accent1 2 11 4 2 3" xfId="1067" xr:uid="{00000000-0005-0000-0000-00006C030000}"/>
    <cellStyle name="20% - Accent1 2 11 4 3" xfId="1068" xr:uid="{00000000-0005-0000-0000-00006D030000}"/>
    <cellStyle name="20% - Accent1 2 11 4 3 2" xfId="1069" xr:uid="{00000000-0005-0000-0000-00006E030000}"/>
    <cellStyle name="20% - Accent1 2 11 4 4" xfId="1070" xr:uid="{00000000-0005-0000-0000-00006F030000}"/>
    <cellStyle name="20% - Accent1 2 11 5" xfId="1071" xr:uid="{00000000-0005-0000-0000-000070030000}"/>
    <cellStyle name="20% - Accent1 2 11 5 2" xfId="1072" xr:uid="{00000000-0005-0000-0000-000071030000}"/>
    <cellStyle name="20% - Accent1 2 11 5 2 2" xfId="1073" xr:uid="{00000000-0005-0000-0000-000072030000}"/>
    <cellStyle name="20% - Accent1 2 11 5 2 2 2" xfId="1074" xr:uid="{00000000-0005-0000-0000-000073030000}"/>
    <cellStyle name="20% - Accent1 2 11 5 2 3" xfId="1075" xr:uid="{00000000-0005-0000-0000-000074030000}"/>
    <cellStyle name="20% - Accent1 2 11 5 3" xfId="1076" xr:uid="{00000000-0005-0000-0000-000075030000}"/>
    <cellStyle name="20% - Accent1 2 11 5 3 2" xfId="1077" xr:uid="{00000000-0005-0000-0000-000076030000}"/>
    <cellStyle name="20% - Accent1 2 11 5 4" xfId="1078" xr:uid="{00000000-0005-0000-0000-000077030000}"/>
    <cellStyle name="20% - Accent1 2 11 6" xfId="1079" xr:uid="{00000000-0005-0000-0000-000078030000}"/>
    <cellStyle name="20% - Accent1 2 11 6 2" xfId="1080" xr:uid="{00000000-0005-0000-0000-000079030000}"/>
    <cellStyle name="20% - Accent1 2 11 6 2 2" xfId="1081" xr:uid="{00000000-0005-0000-0000-00007A030000}"/>
    <cellStyle name="20% - Accent1 2 11 6 2 2 2" xfId="1082" xr:uid="{00000000-0005-0000-0000-00007B030000}"/>
    <cellStyle name="20% - Accent1 2 11 6 2 3" xfId="1083" xr:uid="{00000000-0005-0000-0000-00007C030000}"/>
    <cellStyle name="20% - Accent1 2 11 6 3" xfId="1084" xr:uid="{00000000-0005-0000-0000-00007D030000}"/>
    <cellStyle name="20% - Accent1 2 11 6 3 2" xfId="1085" xr:uid="{00000000-0005-0000-0000-00007E030000}"/>
    <cellStyle name="20% - Accent1 2 11 6 4" xfId="1086" xr:uid="{00000000-0005-0000-0000-00007F030000}"/>
    <cellStyle name="20% - Accent1 2 11 7" xfId="1087" xr:uid="{00000000-0005-0000-0000-000080030000}"/>
    <cellStyle name="20% - Accent1 2 11 7 2" xfId="1088" xr:uid="{00000000-0005-0000-0000-000081030000}"/>
    <cellStyle name="20% - Accent1 2 11 7 2 2" xfId="1089" xr:uid="{00000000-0005-0000-0000-000082030000}"/>
    <cellStyle name="20% - Accent1 2 11 7 3" xfId="1090" xr:uid="{00000000-0005-0000-0000-000083030000}"/>
    <cellStyle name="20% - Accent1 2 11 8" xfId="1091" xr:uid="{00000000-0005-0000-0000-000084030000}"/>
    <cellStyle name="20% - Accent1 2 11 8 2" xfId="1092" xr:uid="{00000000-0005-0000-0000-000085030000}"/>
    <cellStyle name="20% - Accent1 2 11 8 2 2" xfId="1093" xr:uid="{00000000-0005-0000-0000-000086030000}"/>
    <cellStyle name="20% - Accent1 2 11 8 3" xfId="1094" xr:uid="{00000000-0005-0000-0000-000087030000}"/>
    <cellStyle name="20% - Accent1 2 11 9" xfId="1095" xr:uid="{00000000-0005-0000-0000-000088030000}"/>
    <cellStyle name="20% - Accent1 2 11 9 2" xfId="1096" xr:uid="{00000000-0005-0000-0000-000089030000}"/>
    <cellStyle name="20% - Accent1 2 12" xfId="1097" xr:uid="{00000000-0005-0000-0000-00008A030000}"/>
    <cellStyle name="20% - Accent1 2 12 2" xfId="1098" xr:uid="{00000000-0005-0000-0000-00008B030000}"/>
    <cellStyle name="20% - Accent1 2 12 2 2" xfId="1099" xr:uid="{00000000-0005-0000-0000-00008C030000}"/>
    <cellStyle name="20% - Accent1 2 12 2 2 2" xfId="1100" xr:uid="{00000000-0005-0000-0000-00008D030000}"/>
    <cellStyle name="20% - Accent1 2 12 2 2 2 2" xfId="1101" xr:uid="{00000000-0005-0000-0000-00008E030000}"/>
    <cellStyle name="20% - Accent1 2 12 2 2 3" xfId="1102" xr:uid="{00000000-0005-0000-0000-00008F030000}"/>
    <cellStyle name="20% - Accent1 2 12 2 3" xfId="1103" xr:uid="{00000000-0005-0000-0000-000090030000}"/>
    <cellStyle name="20% - Accent1 2 12 2 3 2" xfId="1104" xr:uid="{00000000-0005-0000-0000-000091030000}"/>
    <cellStyle name="20% - Accent1 2 12 2 4" xfId="1105" xr:uid="{00000000-0005-0000-0000-000092030000}"/>
    <cellStyle name="20% - Accent1 2 12 3" xfId="1106" xr:uid="{00000000-0005-0000-0000-000093030000}"/>
    <cellStyle name="20% - Accent1 2 12 3 2" xfId="1107" xr:uid="{00000000-0005-0000-0000-000094030000}"/>
    <cellStyle name="20% - Accent1 2 12 3 2 2" xfId="1108" xr:uid="{00000000-0005-0000-0000-000095030000}"/>
    <cellStyle name="20% - Accent1 2 12 3 2 2 2" xfId="1109" xr:uid="{00000000-0005-0000-0000-000096030000}"/>
    <cellStyle name="20% - Accent1 2 12 3 2 3" xfId="1110" xr:uid="{00000000-0005-0000-0000-000097030000}"/>
    <cellStyle name="20% - Accent1 2 12 3 3" xfId="1111" xr:uid="{00000000-0005-0000-0000-000098030000}"/>
    <cellStyle name="20% - Accent1 2 12 3 3 2" xfId="1112" xr:uid="{00000000-0005-0000-0000-000099030000}"/>
    <cellStyle name="20% - Accent1 2 12 3 4" xfId="1113" xr:uid="{00000000-0005-0000-0000-00009A030000}"/>
    <cellStyle name="20% - Accent1 2 12 4" xfId="1114" xr:uid="{00000000-0005-0000-0000-00009B030000}"/>
    <cellStyle name="20% - Accent1 2 12 4 2" xfId="1115" xr:uid="{00000000-0005-0000-0000-00009C030000}"/>
    <cellStyle name="20% - Accent1 2 12 4 2 2" xfId="1116" xr:uid="{00000000-0005-0000-0000-00009D030000}"/>
    <cellStyle name="20% - Accent1 2 12 4 2 2 2" xfId="1117" xr:uid="{00000000-0005-0000-0000-00009E030000}"/>
    <cellStyle name="20% - Accent1 2 12 4 2 3" xfId="1118" xr:uid="{00000000-0005-0000-0000-00009F030000}"/>
    <cellStyle name="20% - Accent1 2 12 4 3" xfId="1119" xr:uid="{00000000-0005-0000-0000-0000A0030000}"/>
    <cellStyle name="20% - Accent1 2 12 4 3 2" xfId="1120" xr:uid="{00000000-0005-0000-0000-0000A1030000}"/>
    <cellStyle name="20% - Accent1 2 12 4 4" xfId="1121" xr:uid="{00000000-0005-0000-0000-0000A2030000}"/>
    <cellStyle name="20% - Accent1 2 12 5" xfId="1122" xr:uid="{00000000-0005-0000-0000-0000A3030000}"/>
    <cellStyle name="20% - Accent1 2 12 5 2" xfId="1123" xr:uid="{00000000-0005-0000-0000-0000A4030000}"/>
    <cellStyle name="20% - Accent1 2 12 5 2 2" xfId="1124" xr:uid="{00000000-0005-0000-0000-0000A5030000}"/>
    <cellStyle name="20% - Accent1 2 12 5 3" xfId="1125" xr:uid="{00000000-0005-0000-0000-0000A6030000}"/>
    <cellStyle name="20% - Accent1 2 12 6" xfId="1126" xr:uid="{00000000-0005-0000-0000-0000A7030000}"/>
    <cellStyle name="20% - Accent1 2 12 6 2" xfId="1127" xr:uid="{00000000-0005-0000-0000-0000A8030000}"/>
    <cellStyle name="20% - Accent1 2 12 6 2 2" xfId="1128" xr:uid="{00000000-0005-0000-0000-0000A9030000}"/>
    <cellStyle name="20% - Accent1 2 12 6 3" xfId="1129" xr:uid="{00000000-0005-0000-0000-0000AA030000}"/>
    <cellStyle name="20% - Accent1 2 12 7" xfId="1130" xr:uid="{00000000-0005-0000-0000-0000AB030000}"/>
    <cellStyle name="20% - Accent1 2 12 7 2" xfId="1131" xr:uid="{00000000-0005-0000-0000-0000AC030000}"/>
    <cellStyle name="20% - Accent1 2 12 8" xfId="1132" xr:uid="{00000000-0005-0000-0000-0000AD030000}"/>
    <cellStyle name="20% - Accent1 2 12 8 2" xfId="1133" xr:uid="{00000000-0005-0000-0000-0000AE030000}"/>
    <cellStyle name="20% - Accent1 2 12 9" xfId="1134" xr:uid="{00000000-0005-0000-0000-0000AF030000}"/>
    <cellStyle name="20% - Accent1 2 13" xfId="1135" xr:uid="{00000000-0005-0000-0000-0000B0030000}"/>
    <cellStyle name="20% - Accent1 2 13 2" xfId="1136" xr:uid="{00000000-0005-0000-0000-0000B1030000}"/>
    <cellStyle name="20% - Accent1 2 13 2 2" xfId="1137" xr:uid="{00000000-0005-0000-0000-0000B2030000}"/>
    <cellStyle name="20% - Accent1 2 13 2 2 2" xfId="1138" xr:uid="{00000000-0005-0000-0000-0000B3030000}"/>
    <cellStyle name="20% - Accent1 2 13 2 2 2 2" xfId="1139" xr:uid="{00000000-0005-0000-0000-0000B4030000}"/>
    <cellStyle name="20% - Accent1 2 13 2 2 3" xfId="1140" xr:uid="{00000000-0005-0000-0000-0000B5030000}"/>
    <cellStyle name="20% - Accent1 2 13 2 3" xfId="1141" xr:uid="{00000000-0005-0000-0000-0000B6030000}"/>
    <cellStyle name="20% - Accent1 2 13 2 3 2" xfId="1142" xr:uid="{00000000-0005-0000-0000-0000B7030000}"/>
    <cellStyle name="20% - Accent1 2 13 2 4" xfId="1143" xr:uid="{00000000-0005-0000-0000-0000B8030000}"/>
    <cellStyle name="20% - Accent1 2 13 3" xfId="1144" xr:uid="{00000000-0005-0000-0000-0000B9030000}"/>
    <cellStyle name="20% - Accent1 2 13 3 2" xfId="1145" xr:uid="{00000000-0005-0000-0000-0000BA030000}"/>
    <cellStyle name="20% - Accent1 2 13 3 2 2" xfId="1146" xr:uid="{00000000-0005-0000-0000-0000BB030000}"/>
    <cellStyle name="20% - Accent1 2 13 3 2 2 2" xfId="1147" xr:uid="{00000000-0005-0000-0000-0000BC030000}"/>
    <cellStyle name="20% - Accent1 2 13 3 2 3" xfId="1148" xr:uid="{00000000-0005-0000-0000-0000BD030000}"/>
    <cellStyle name="20% - Accent1 2 13 3 3" xfId="1149" xr:uid="{00000000-0005-0000-0000-0000BE030000}"/>
    <cellStyle name="20% - Accent1 2 13 3 3 2" xfId="1150" xr:uid="{00000000-0005-0000-0000-0000BF030000}"/>
    <cellStyle name="20% - Accent1 2 13 3 4" xfId="1151" xr:uid="{00000000-0005-0000-0000-0000C0030000}"/>
    <cellStyle name="20% - Accent1 2 13 4" xfId="1152" xr:uid="{00000000-0005-0000-0000-0000C1030000}"/>
    <cellStyle name="20% - Accent1 2 13 4 2" xfId="1153" xr:uid="{00000000-0005-0000-0000-0000C2030000}"/>
    <cellStyle name="20% - Accent1 2 13 4 2 2" xfId="1154" xr:uid="{00000000-0005-0000-0000-0000C3030000}"/>
    <cellStyle name="20% - Accent1 2 13 4 2 2 2" xfId="1155" xr:uid="{00000000-0005-0000-0000-0000C4030000}"/>
    <cellStyle name="20% - Accent1 2 13 4 2 3" xfId="1156" xr:uid="{00000000-0005-0000-0000-0000C5030000}"/>
    <cellStyle name="20% - Accent1 2 13 4 3" xfId="1157" xr:uid="{00000000-0005-0000-0000-0000C6030000}"/>
    <cellStyle name="20% - Accent1 2 13 4 3 2" xfId="1158" xr:uid="{00000000-0005-0000-0000-0000C7030000}"/>
    <cellStyle name="20% - Accent1 2 13 4 4" xfId="1159" xr:uid="{00000000-0005-0000-0000-0000C8030000}"/>
    <cellStyle name="20% - Accent1 2 13 5" xfId="1160" xr:uid="{00000000-0005-0000-0000-0000C9030000}"/>
    <cellStyle name="20% - Accent1 2 13 5 2" xfId="1161" xr:uid="{00000000-0005-0000-0000-0000CA030000}"/>
    <cellStyle name="20% - Accent1 2 13 5 2 2" xfId="1162" xr:uid="{00000000-0005-0000-0000-0000CB030000}"/>
    <cellStyle name="20% - Accent1 2 13 5 3" xfId="1163" xr:uid="{00000000-0005-0000-0000-0000CC030000}"/>
    <cellStyle name="20% - Accent1 2 13 6" xfId="1164" xr:uid="{00000000-0005-0000-0000-0000CD030000}"/>
    <cellStyle name="20% - Accent1 2 13 6 2" xfId="1165" xr:uid="{00000000-0005-0000-0000-0000CE030000}"/>
    <cellStyle name="20% - Accent1 2 13 6 2 2" xfId="1166" xr:uid="{00000000-0005-0000-0000-0000CF030000}"/>
    <cellStyle name="20% - Accent1 2 13 6 3" xfId="1167" xr:uid="{00000000-0005-0000-0000-0000D0030000}"/>
    <cellStyle name="20% - Accent1 2 13 7" xfId="1168" xr:uid="{00000000-0005-0000-0000-0000D1030000}"/>
    <cellStyle name="20% - Accent1 2 13 7 2" xfId="1169" xr:uid="{00000000-0005-0000-0000-0000D2030000}"/>
    <cellStyle name="20% - Accent1 2 13 8" xfId="1170" xr:uid="{00000000-0005-0000-0000-0000D3030000}"/>
    <cellStyle name="20% - Accent1 2 13 8 2" xfId="1171" xr:uid="{00000000-0005-0000-0000-0000D4030000}"/>
    <cellStyle name="20% - Accent1 2 13 9" xfId="1172" xr:uid="{00000000-0005-0000-0000-0000D5030000}"/>
    <cellStyle name="20% - Accent1 2 14" xfId="1173" xr:uid="{00000000-0005-0000-0000-0000D6030000}"/>
    <cellStyle name="20% - Accent1 2 14 2" xfId="1174" xr:uid="{00000000-0005-0000-0000-0000D7030000}"/>
    <cellStyle name="20% - Accent1 2 14 2 2" xfId="1175" xr:uid="{00000000-0005-0000-0000-0000D8030000}"/>
    <cellStyle name="20% - Accent1 2 14 2 2 2" xfId="1176" xr:uid="{00000000-0005-0000-0000-0000D9030000}"/>
    <cellStyle name="20% - Accent1 2 14 2 3" xfId="1177" xr:uid="{00000000-0005-0000-0000-0000DA030000}"/>
    <cellStyle name="20% - Accent1 2 14 3" xfId="1178" xr:uid="{00000000-0005-0000-0000-0000DB030000}"/>
    <cellStyle name="20% - Accent1 2 14 3 2" xfId="1179" xr:uid="{00000000-0005-0000-0000-0000DC030000}"/>
    <cellStyle name="20% - Accent1 2 14 4" xfId="1180" xr:uid="{00000000-0005-0000-0000-0000DD030000}"/>
    <cellStyle name="20% - Accent1 2 15" xfId="1181" xr:uid="{00000000-0005-0000-0000-0000DE030000}"/>
    <cellStyle name="20% - Accent1 2 15 2" xfId="1182" xr:uid="{00000000-0005-0000-0000-0000DF030000}"/>
    <cellStyle name="20% - Accent1 2 15 2 2" xfId="1183" xr:uid="{00000000-0005-0000-0000-0000E0030000}"/>
    <cellStyle name="20% - Accent1 2 15 2 2 2" xfId="1184" xr:uid="{00000000-0005-0000-0000-0000E1030000}"/>
    <cellStyle name="20% - Accent1 2 15 2 3" xfId="1185" xr:uid="{00000000-0005-0000-0000-0000E2030000}"/>
    <cellStyle name="20% - Accent1 2 15 3" xfId="1186" xr:uid="{00000000-0005-0000-0000-0000E3030000}"/>
    <cellStyle name="20% - Accent1 2 15 3 2" xfId="1187" xr:uid="{00000000-0005-0000-0000-0000E4030000}"/>
    <cellStyle name="20% - Accent1 2 15 4" xfId="1188" xr:uid="{00000000-0005-0000-0000-0000E5030000}"/>
    <cellStyle name="20% - Accent1 2 16" xfId="1189" xr:uid="{00000000-0005-0000-0000-0000E6030000}"/>
    <cellStyle name="20% - Accent1 2 16 2" xfId="1190" xr:uid="{00000000-0005-0000-0000-0000E7030000}"/>
    <cellStyle name="20% - Accent1 2 16 2 2" xfId="1191" xr:uid="{00000000-0005-0000-0000-0000E8030000}"/>
    <cellStyle name="20% - Accent1 2 16 2 2 2" xfId="1192" xr:uid="{00000000-0005-0000-0000-0000E9030000}"/>
    <cellStyle name="20% - Accent1 2 16 2 3" xfId="1193" xr:uid="{00000000-0005-0000-0000-0000EA030000}"/>
    <cellStyle name="20% - Accent1 2 16 3" xfId="1194" xr:uid="{00000000-0005-0000-0000-0000EB030000}"/>
    <cellStyle name="20% - Accent1 2 16 3 2" xfId="1195" xr:uid="{00000000-0005-0000-0000-0000EC030000}"/>
    <cellStyle name="20% - Accent1 2 16 4" xfId="1196" xr:uid="{00000000-0005-0000-0000-0000ED030000}"/>
    <cellStyle name="20% - Accent1 2 17" xfId="1197" xr:uid="{00000000-0005-0000-0000-0000EE030000}"/>
    <cellStyle name="20% - Accent1 2 17 2" xfId="1198" xr:uid="{00000000-0005-0000-0000-0000EF030000}"/>
    <cellStyle name="20% - Accent1 2 17 2 2" xfId="1199" xr:uid="{00000000-0005-0000-0000-0000F0030000}"/>
    <cellStyle name="20% - Accent1 2 17 3" xfId="1200" xr:uid="{00000000-0005-0000-0000-0000F1030000}"/>
    <cellStyle name="20% - Accent1 2 18" xfId="113" xr:uid="{00000000-0005-0000-0000-0000F2030000}"/>
    <cellStyle name="20% - Accent1 2 18 2" xfId="114" xr:uid="{00000000-0005-0000-0000-0000F3030000}"/>
    <cellStyle name="20% - Accent1 2 18 2 2" xfId="1201" xr:uid="{00000000-0005-0000-0000-0000F4030000}"/>
    <cellStyle name="20% - Accent1 2 18 3" xfId="115" xr:uid="{00000000-0005-0000-0000-0000F5030000}"/>
    <cellStyle name="20% - Accent1 2 18 4" xfId="1202" xr:uid="{00000000-0005-0000-0000-0000F6030000}"/>
    <cellStyle name="20% - Accent1 2 19" xfId="1203" xr:uid="{00000000-0005-0000-0000-0000F7030000}"/>
    <cellStyle name="20% - Accent1 2 19 2" xfId="1204" xr:uid="{00000000-0005-0000-0000-0000F8030000}"/>
    <cellStyle name="20% - Accent1 2 2" xfId="1205" xr:uid="{00000000-0005-0000-0000-0000F9030000}"/>
    <cellStyle name="20% - Accent1 2 2 10" xfId="1206" xr:uid="{00000000-0005-0000-0000-0000FA030000}"/>
    <cellStyle name="20% - Accent1 2 2 10 10" xfId="1207" xr:uid="{00000000-0005-0000-0000-0000FB030000}"/>
    <cellStyle name="20% - Accent1 2 2 10 10 2" xfId="1208" xr:uid="{00000000-0005-0000-0000-0000FC030000}"/>
    <cellStyle name="20% - Accent1 2 2 10 11" xfId="1209" xr:uid="{00000000-0005-0000-0000-0000FD030000}"/>
    <cellStyle name="20% - Accent1 2 2 10 2" xfId="1210" xr:uid="{00000000-0005-0000-0000-0000FE030000}"/>
    <cellStyle name="20% - Accent1 2 2 10 2 2" xfId="1211" xr:uid="{00000000-0005-0000-0000-0000FF030000}"/>
    <cellStyle name="20% - Accent1 2 2 10 2 2 2" xfId="1212" xr:uid="{00000000-0005-0000-0000-000000040000}"/>
    <cellStyle name="20% - Accent1 2 2 10 2 2 2 2" xfId="1213" xr:uid="{00000000-0005-0000-0000-000001040000}"/>
    <cellStyle name="20% - Accent1 2 2 10 2 2 2 2 2" xfId="1214" xr:uid="{00000000-0005-0000-0000-000002040000}"/>
    <cellStyle name="20% - Accent1 2 2 10 2 2 2 3" xfId="1215" xr:uid="{00000000-0005-0000-0000-000003040000}"/>
    <cellStyle name="20% - Accent1 2 2 10 2 2 3" xfId="1216" xr:uid="{00000000-0005-0000-0000-000004040000}"/>
    <cellStyle name="20% - Accent1 2 2 10 2 2 3 2" xfId="1217" xr:uid="{00000000-0005-0000-0000-000005040000}"/>
    <cellStyle name="20% - Accent1 2 2 10 2 2 4" xfId="1218" xr:uid="{00000000-0005-0000-0000-000006040000}"/>
    <cellStyle name="20% - Accent1 2 2 10 2 3" xfId="1219" xr:uid="{00000000-0005-0000-0000-000007040000}"/>
    <cellStyle name="20% - Accent1 2 2 10 2 3 2" xfId="1220" xr:uid="{00000000-0005-0000-0000-000008040000}"/>
    <cellStyle name="20% - Accent1 2 2 10 2 3 2 2" xfId="1221" xr:uid="{00000000-0005-0000-0000-000009040000}"/>
    <cellStyle name="20% - Accent1 2 2 10 2 3 2 2 2" xfId="1222" xr:uid="{00000000-0005-0000-0000-00000A040000}"/>
    <cellStyle name="20% - Accent1 2 2 10 2 3 2 3" xfId="1223" xr:uid="{00000000-0005-0000-0000-00000B040000}"/>
    <cellStyle name="20% - Accent1 2 2 10 2 3 3" xfId="1224" xr:uid="{00000000-0005-0000-0000-00000C040000}"/>
    <cellStyle name="20% - Accent1 2 2 10 2 3 3 2" xfId="1225" xr:uid="{00000000-0005-0000-0000-00000D040000}"/>
    <cellStyle name="20% - Accent1 2 2 10 2 3 4" xfId="1226" xr:uid="{00000000-0005-0000-0000-00000E040000}"/>
    <cellStyle name="20% - Accent1 2 2 10 2 4" xfId="1227" xr:uid="{00000000-0005-0000-0000-00000F040000}"/>
    <cellStyle name="20% - Accent1 2 2 10 2 4 2" xfId="1228" xr:uid="{00000000-0005-0000-0000-000010040000}"/>
    <cellStyle name="20% - Accent1 2 2 10 2 4 2 2" xfId="1229" xr:uid="{00000000-0005-0000-0000-000011040000}"/>
    <cellStyle name="20% - Accent1 2 2 10 2 4 2 2 2" xfId="1230" xr:uid="{00000000-0005-0000-0000-000012040000}"/>
    <cellStyle name="20% - Accent1 2 2 10 2 4 2 3" xfId="1231" xr:uid="{00000000-0005-0000-0000-000013040000}"/>
    <cellStyle name="20% - Accent1 2 2 10 2 4 3" xfId="1232" xr:uid="{00000000-0005-0000-0000-000014040000}"/>
    <cellStyle name="20% - Accent1 2 2 10 2 4 3 2" xfId="1233" xr:uid="{00000000-0005-0000-0000-000015040000}"/>
    <cellStyle name="20% - Accent1 2 2 10 2 4 4" xfId="1234" xr:uid="{00000000-0005-0000-0000-000016040000}"/>
    <cellStyle name="20% - Accent1 2 2 10 2 5" xfId="1235" xr:uid="{00000000-0005-0000-0000-000017040000}"/>
    <cellStyle name="20% - Accent1 2 2 10 2 5 2" xfId="1236" xr:uid="{00000000-0005-0000-0000-000018040000}"/>
    <cellStyle name="20% - Accent1 2 2 10 2 5 2 2" xfId="1237" xr:uid="{00000000-0005-0000-0000-000019040000}"/>
    <cellStyle name="20% - Accent1 2 2 10 2 5 3" xfId="1238" xr:uid="{00000000-0005-0000-0000-00001A040000}"/>
    <cellStyle name="20% - Accent1 2 2 10 2 6" xfId="1239" xr:uid="{00000000-0005-0000-0000-00001B040000}"/>
    <cellStyle name="20% - Accent1 2 2 10 2 6 2" xfId="1240" xr:uid="{00000000-0005-0000-0000-00001C040000}"/>
    <cellStyle name="20% - Accent1 2 2 10 2 6 2 2" xfId="1241" xr:uid="{00000000-0005-0000-0000-00001D040000}"/>
    <cellStyle name="20% - Accent1 2 2 10 2 6 3" xfId="1242" xr:uid="{00000000-0005-0000-0000-00001E040000}"/>
    <cellStyle name="20% - Accent1 2 2 10 2 7" xfId="1243" xr:uid="{00000000-0005-0000-0000-00001F040000}"/>
    <cellStyle name="20% - Accent1 2 2 10 2 7 2" xfId="1244" xr:uid="{00000000-0005-0000-0000-000020040000}"/>
    <cellStyle name="20% - Accent1 2 2 10 2 8" xfId="1245" xr:uid="{00000000-0005-0000-0000-000021040000}"/>
    <cellStyle name="20% - Accent1 2 2 10 2 8 2" xfId="1246" xr:uid="{00000000-0005-0000-0000-000022040000}"/>
    <cellStyle name="20% - Accent1 2 2 10 2 9" xfId="1247" xr:uid="{00000000-0005-0000-0000-000023040000}"/>
    <cellStyle name="20% - Accent1 2 2 10 3" xfId="1248" xr:uid="{00000000-0005-0000-0000-000024040000}"/>
    <cellStyle name="20% - Accent1 2 2 10 3 2" xfId="1249" xr:uid="{00000000-0005-0000-0000-000025040000}"/>
    <cellStyle name="20% - Accent1 2 2 10 3 2 2" xfId="1250" xr:uid="{00000000-0005-0000-0000-000026040000}"/>
    <cellStyle name="20% - Accent1 2 2 10 3 2 2 2" xfId="1251" xr:uid="{00000000-0005-0000-0000-000027040000}"/>
    <cellStyle name="20% - Accent1 2 2 10 3 2 2 2 2" xfId="1252" xr:uid="{00000000-0005-0000-0000-000028040000}"/>
    <cellStyle name="20% - Accent1 2 2 10 3 2 2 3" xfId="1253" xr:uid="{00000000-0005-0000-0000-000029040000}"/>
    <cellStyle name="20% - Accent1 2 2 10 3 2 3" xfId="1254" xr:uid="{00000000-0005-0000-0000-00002A040000}"/>
    <cellStyle name="20% - Accent1 2 2 10 3 2 3 2" xfId="1255" xr:uid="{00000000-0005-0000-0000-00002B040000}"/>
    <cellStyle name="20% - Accent1 2 2 10 3 2 4" xfId="1256" xr:uid="{00000000-0005-0000-0000-00002C040000}"/>
    <cellStyle name="20% - Accent1 2 2 10 3 3" xfId="1257" xr:uid="{00000000-0005-0000-0000-00002D040000}"/>
    <cellStyle name="20% - Accent1 2 2 10 3 3 2" xfId="1258" xr:uid="{00000000-0005-0000-0000-00002E040000}"/>
    <cellStyle name="20% - Accent1 2 2 10 3 3 2 2" xfId="1259" xr:uid="{00000000-0005-0000-0000-00002F040000}"/>
    <cellStyle name="20% - Accent1 2 2 10 3 3 2 2 2" xfId="1260" xr:uid="{00000000-0005-0000-0000-000030040000}"/>
    <cellStyle name="20% - Accent1 2 2 10 3 3 2 3" xfId="1261" xr:uid="{00000000-0005-0000-0000-000031040000}"/>
    <cellStyle name="20% - Accent1 2 2 10 3 3 3" xfId="1262" xr:uid="{00000000-0005-0000-0000-000032040000}"/>
    <cellStyle name="20% - Accent1 2 2 10 3 3 3 2" xfId="1263" xr:uid="{00000000-0005-0000-0000-000033040000}"/>
    <cellStyle name="20% - Accent1 2 2 10 3 3 4" xfId="1264" xr:uid="{00000000-0005-0000-0000-000034040000}"/>
    <cellStyle name="20% - Accent1 2 2 10 3 4" xfId="1265" xr:uid="{00000000-0005-0000-0000-000035040000}"/>
    <cellStyle name="20% - Accent1 2 2 10 3 4 2" xfId="1266" xr:uid="{00000000-0005-0000-0000-000036040000}"/>
    <cellStyle name="20% - Accent1 2 2 10 3 4 2 2" xfId="1267" xr:uid="{00000000-0005-0000-0000-000037040000}"/>
    <cellStyle name="20% - Accent1 2 2 10 3 4 2 2 2" xfId="1268" xr:uid="{00000000-0005-0000-0000-000038040000}"/>
    <cellStyle name="20% - Accent1 2 2 10 3 4 2 3" xfId="1269" xr:uid="{00000000-0005-0000-0000-000039040000}"/>
    <cellStyle name="20% - Accent1 2 2 10 3 4 3" xfId="1270" xr:uid="{00000000-0005-0000-0000-00003A040000}"/>
    <cellStyle name="20% - Accent1 2 2 10 3 4 3 2" xfId="1271" xr:uid="{00000000-0005-0000-0000-00003B040000}"/>
    <cellStyle name="20% - Accent1 2 2 10 3 4 4" xfId="1272" xr:uid="{00000000-0005-0000-0000-00003C040000}"/>
    <cellStyle name="20% - Accent1 2 2 10 3 5" xfId="1273" xr:uid="{00000000-0005-0000-0000-00003D040000}"/>
    <cellStyle name="20% - Accent1 2 2 10 3 5 2" xfId="1274" xr:uid="{00000000-0005-0000-0000-00003E040000}"/>
    <cellStyle name="20% - Accent1 2 2 10 3 5 2 2" xfId="1275" xr:uid="{00000000-0005-0000-0000-00003F040000}"/>
    <cellStyle name="20% - Accent1 2 2 10 3 5 3" xfId="1276" xr:uid="{00000000-0005-0000-0000-000040040000}"/>
    <cellStyle name="20% - Accent1 2 2 10 3 6" xfId="1277" xr:uid="{00000000-0005-0000-0000-000041040000}"/>
    <cellStyle name="20% - Accent1 2 2 10 3 6 2" xfId="1278" xr:uid="{00000000-0005-0000-0000-000042040000}"/>
    <cellStyle name="20% - Accent1 2 2 10 3 6 2 2" xfId="1279" xr:uid="{00000000-0005-0000-0000-000043040000}"/>
    <cellStyle name="20% - Accent1 2 2 10 3 6 3" xfId="1280" xr:uid="{00000000-0005-0000-0000-000044040000}"/>
    <cellStyle name="20% - Accent1 2 2 10 3 7" xfId="1281" xr:uid="{00000000-0005-0000-0000-000045040000}"/>
    <cellStyle name="20% - Accent1 2 2 10 3 7 2" xfId="1282" xr:uid="{00000000-0005-0000-0000-000046040000}"/>
    <cellStyle name="20% - Accent1 2 2 10 3 8" xfId="1283" xr:uid="{00000000-0005-0000-0000-000047040000}"/>
    <cellStyle name="20% - Accent1 2 2 10 3 8 2" xfId="1284" xr:uid="{00000000-0005-0000-0000-000048040000}"/>
    <cellStyle name="20% - Accent1 2 2 10 3 9" xfId="1285" xr:uid="{00000000-0005-0000-0000-000049040000}"/>
    <cellStyle name="20% - Accent1 2 2 10 4" xfId="1286" xr:uid="{00000000-0005-0000-0000-00004A040000}"/>
    <cellStyle name="20% - Accent1 2 2 10 4 2" xfId="1287" xr:uid="{00000000-0005-0000-0000-00004B040000}"/>
    <cellStyle name="20% - Accent1 2 2 10 4 2 2" xfId="1288" xr:uid="{00000000-0005-0000-0000-00004C040000}"/>
    <cellStyle name="20% - Accent1 2 2 10 4 2 2 2" xfId="1289" xr:uid="{00000000-0005-0000-0000-00004D040000}"/>
    <cellStyle name="20% - Accent1 2 2 10 4 2 3" xfId="1290" xr:uid="{00000000-0005-0000-0000-00004E040000}"/>
    <cellStyle name="20% - Accent1 2 2 10 4 3" xfId="1291" xr:uid="{00000000-0005-0000-0000-00004F040000}"/>
    <cellStyle name="20% - Accent1 2 2 10 4 3 2" xfId="1292" xr:uid="{00000000-0005-0000-0000-000050040000}"/>
    <cellStyle name="20% - Accent1 2 2 10 4 4" xfId="1293" xr:uid="{00000000-0005-0000-0000-000051040000}"/>
    <cellStyle name="20% - Accent1 2 2 10 5" xfId="1294" xr:uid="{00000000-0005-0000-0000-000052040000}"/>
    <cellStyle name="20% - Accent1 2 2 10 5 2" xfId="1295" xr:uid="{00000000-0005-0000-0000-000053040000}"/>
    <cellStyle name="20% - Accent1 2 2 10 5 2 2" xfId="1296" xr:uid="{00000000-0005-0000-0000-000054040000}"/>
    <cellStyle name="20% - Accent1 2 2 10 5 2 2 2" xfId="1297" xr:uid="{00000000-0005-0000-0000-000055040000}"/>
    <cellStyle name="20% - Accent1 2 2 10 5 2 3" xfId="1298" xr:uid="{00000000-0005-0000-0000-000056040000}"/>
    <cellStyle name="20% - Accent1 2 2 10 5 3" xfId="1299" xr:uid="{00000000-0005-0000-0000-000057040000}"/>
    <cellStyle name="20% - Accent1 2 2 10 5 3 2" xfId="1300" xr:uid="{00000000-0005-0000-0000-000058040000}"/>
    <cellStyle name="20% - Accent1 2 2 10 5 4" xfId="1301" xr:uid="{00000000-0005-0000-0000-000059040000}"/>
    <cellStyle name="20% - Accent1 2 2 10 6" xfId="1302" xr:uid="{00000000-0005-0000-0000-00005A040000}"/>
    <cellStyle name="20% - Accent1 2 2 10 6 2" xfId="1303" xr:uid="{00000000-0005-0000-0000-00005B040000}"/>
    <cellStyle name="20% - Accent1 2 2 10 6 2 2" xfId="1304" xr:uid="{00000000-0005-0000-0000-00005C040000}"/>
    <cellStyle name="20% - Accent1 2 2 10 6 2 2 2" xfId="1305" xr:uid="{00000000-0005-0000-0000-00005D040000}"/>
    <cellStyle name="20% - Accent1 2 2 10 6 2 3" xfId="1306" xr:uid="{00000000-0005-0000-0000-00005E040000}"/>
    <cellStyle name="20% - Accent1 2 2 10 6 3" xfId="1307" xr:uid="{00000000-0005-0000-0000-00005F040000}"/>
    <cellStyle name="20% - Accent1 2 2 10 6 3 2" xfId="1308" xr:uid="{00000000-0005-0000-0000-000060040000}"/>
    <cellStyle name="20% - Accent1 2 2 10 6 4" xfId="1309" xr:uid="{00000000-0005-0000-0000-000061040000}"/>
    <cellStyle name="20% - Accent1 2 2 10 7" xfId="1310" xr:uid="{00000000-0005-0000-0000-000062040000}"/>
    <cellStyle name="20% - Accent1 2 2 10 7 2" xfId="1311" xr:uid="{00000000-0005-0000-0000-000063040000}"/>
    <cellStyle name="20% - Accent1 2 2 10 7 2 2" xfId="1312" xr:uid="{00000000-0005-0000-0000-000064040000}"/>
    <cellStyle name="20% - Accent1 2 2 10 7 3" xfId="1313" xr:uid="{00000000-0005-0000-0000-000065040000}"/>
    <cellStyle name="20% - Accent1 2 2 10 8" xfId="1314" xr:uid="{00000000-0005-0000-0000-000066040000}"/>
    <cellStyle name="20% - Accent1 2 2 10 8 2" xfId="1315" xr:uid="{00000000-0005-0000-0000-000067040000}"/>
    <cellStyle name="20% - Accent1 2 2 10 8 2 2" xfId="1316" xr:uid="{00000000-0005-0000-0000-000068040000}"/>
    <cellStyle name="20% - Accent1 2 2 10 8 3" xfId="1317" xr:uid="{00000000-0005-0000-0000-000069040000}"/>
    <cellStyle name="20% - Accent1 2 2 10 9" xfId="1318" xr:uid="{00000000-0005-0000-0000-00006A040000}"/>
    <cellStyle name="20% - Accent1 2 2 10 9 2" xfId="1319" xr:uid="{00000000-0005-0000-0000-00006B040000}"/>
    <cellStyle name="20% - Accent1 2 2 11" xfId="1320" xr:uid="{00000000-0005-0000-0000-00006C040000}"/>
    <cellStyle name="20% - Accent1 2 2 11 2" xfId="1321" xr:uid="{00000000-0005-0000-0000-00006D040000}"/>
    <cellStyle name="20% - Accent1 2 2 11 2 2" xfId="1322" xr:uid="{00000000-0005-0000-0000-00006E040000}"/>
    <cellStyle name="20% - Accent1 2 2 11 2 2 2" xfId="1323" xr:uid="{00000000-0005-0000-0000-00006F040000}"/>
    <cellStyle name="20% - Accent1 2 2 11 2 2 2 2" xfId="1324" xr:uid="{00000000-0005-0000-0000-000070040000}"/>
    <cellStyle name="20% - Accent1 2 2 11 2 2 3" xfId="1325" xr:uid="{00000000-0005-0000-0000-000071040000}"/>
    <cellStyle name="20% - Accent1 2 2 11 2 3" xfId="1326" xr:uid="{00000000-0005-0000-0000-000072040000}"/>
    <cellStyle name="20% - Accent1 2 2 11 2 3 2" xfId="1327" xr:uid="{00000000-0005-0000-0000-000073040000}"/>
    <cellStyle name="20% - Accent1 2 2 11 2 4" xfId="1328" xr:uid="{00000000-0005-0000-0000-000074040000}"/>
    <cellStyle name="20% - Accent1 2 2 11 3" xfId="1329" xr:uid="{00000000-0005-0000-0000-000075040000}"/>
    <cellStyle name="20% - Accent1 2 2 11 3 2" xfId="1330" xr:uid="{00000000-0005-0000-0000-000076040000}"/>
    <cellStyle name="20% - Accent1 2 2 11 3 2 2" xfId="1331" xr:uid="{00000000-0005-0000-0000-000077040000}"/>
    <cellStyle name="20% - Accent1 2 2 11 3 2 2 2" xfId="1332" xr:uid="{00000000-0005-0000-0000-000078040000}"/>
    <cellStyle name="20% - Accent1 2 2 11 3 2 3" xfId="1333" xr:uid="{00000000-0005-0000-0000-000079040000}"/>
    <cellStyle name="20% - Accent1 2 2 11 3 3" xfId="1334" xr:uid="{00000000-0005-0000-0000-00007A040000}"/>
    <cellStyle name="20% - Accent1 2 2 11 3 3 2" xfId="1335" xr:uid="{00000000-0005-0000-0000-00007B040000}"/>
    <cellStyle name="20% - Accent1 2 2 11 3 4" xfId="1336" xr:uid="{00000000-0005-0000-0000-00007C040000}"/>
    <cellStyle name="20% - Accent1 2 2 11 4" xfId="1337" xr:uid="{00000000-0005-0000-0000-00007D040000}"/>
    <cellStyle name="20% - Accent1 2 2 11 4 2" xfId="1338" xr:uid="{00000000-0005-0000-0000-00007E040000}"/>
    <cellStyle name="20% - Accent1 2 2 11 4 2 2" xfId="1339" xr:uid="{00000000-0005-0000-0000-00007F040000}"/>
    <cellStyle name="20% - Accent1 2 2 11 4 2 2 2" xfId="1340" xr:uid="{00000000-0005-0000-0000-000080040000}"/>
    <cellStyle name="20% - Accent1 2 2 11 4 2 3" xfId="1341" xr:uid="{00000000-0005-0000-0000-000081040000}"/>
    <cellStyle name="20% - Accent1 2 2 11 4 3" xfId="1342" xr:uid="{00000000-0005-0000-0000-000082040000}"/>
    <cellStyle name="20% - Accent1 2 2 11 4 3 2" xfId="1343" xr:uid="{00000000-0005-0000-0000-000083040000}"/>
    <cellStyle name="20% - Accent1 2 2 11 4 4" xfId="1344" xr:uid="{00000000-0005-0000-0000-000084040000}"/>
    <cellStyle name="20% - Accent1 2 2 11 5" xfId="1345" xr:uid="{00000000-0005-0000-0000-000085040000}"/>
    <cellStyle name="20% - Accent1 2 2 11 5 2" xfId="1346" xr:uid="{00000000-0005-0000-0000-000086040000}"/>
    <cellStyle name="20% - Accent1 2 2 11 5 2 2" xfId="1347" xr:uid="{00000000-0005-0000-0000-000087040000}"/>
    <cellStyle name="20% - Accent1 2 2 11 5 3" xfId="1348" xr:uid="{00000000-0005-0000-0000-000088040000}"/>
    <cellStyle name="20% - Accent1 2 2 11 6" xfId="1349" xr:uid="{00000000-0005-0000-0000-000089040000}"/>
    <cellStyle name="20% - Accent1 2 2 11 6 2" xfId="1350" xr:uid="{00000000-0005-0000-0000-00008A040000}"/>
    <cellStyle name="20% - Accent1 2 2 11 6 2 2" xfId="1351" xr:uid="{00000000-0005-0000-0000-00008B040000}"/>
    <cellStyle name="20% - Accent1 2 2 11 6 3" xfId="1352" xr:uid="{00000000-0005-0000-0000-00008C040000}"/>
    <cellStyle name="20% - Accent1 2 2 11 7" xfId="1353" xr:uid="{00000000-0005-0000-0000-00008D040000}"/>
    <cellStyle name="20% - Accent1 2 2 11 7 2" xfId="1354" xr:uid="{00000000-0005-0000-0000-00008E040000}"/>
    <cellStyle name="20% - Accent1 2 2 11 8" xfId="1355" xr:uid="{00000000-0005-0000-0000-00008F040000}"/>
    <cellStyle name="20% - Accent1 2 2 11 8 2" xfId="1356" xr:uid="{00000000-0005-0000-0000-000090040000}"/>
    <cellStyle name="20% - Accent1 2 2 11 9" xfId="1357" xr:uid="{00000000-0005-0000-0000-000091040000}"/>
    <cellStyle name="20% - Accent1 2 2 12" xfId="1358" xr:uid="{00000000-0005-0000-0000-000092040000}"/>
    <cellStyle name="20% - Accent1 2 2 12 2" xfId="1359" xr:uid="{00000000-0005-0000-0000-000093040000}"/>
    <cellStyle name="20% - Accent1 2 2 12 2 2" xfId="1360" xr:uid="{00000000-0005-0000-0000-000094040000}"/>
    <cellStyle name="20% - Accent1 2 2 12 2 2 2" xfId="1361" xr:uid="{00000000-0005-0000-0000-000095040000}"/>
    <cellStyle name="20% - Accent1 2 2 12 2 2 2 2" xfId="1362" xr:uid="{00000000-0005-0000-0000-000096040000}"/>
    <cellStyle name="20% - Accent1 2 2 12 2 2 3" xfId="1363" xr:uid="{00000000-0005-0000-0000-000097040000}"/>
    <cellStyle name="20% - Accent1 2 2 12 2 3" xfId="1364" xr:uid="{00000000-0005-0000-0000-000098040000}"/>
    <cellStyle name="20% - Accent1 2 2 12 2 3 2" xfId="1365" xr:uid="{00000000-0005-0000-0000-000099040000}"/>
    <cellStyle name="20% - Accent1 2 2 12 2 4" xfId="1366" xr:uid="{00000000-0005-0000-0000-00009A040000}"/>
    <cellStyle name="20% - Accent1 2 2 12 3" xfId="1367" xr:uid="{00000000-0005-0000-0000-00009B040000}"/>
    <cellStyle name="20% - Accent1 2 2 12 3 2" xfId="1368" xr:uid="{00000000-0005-0000-0000-00009C040000}"/>
    <cellStyle name="20% - Accent1 2 2 12 3 2 2" xfId="1369" xr:uid="{00000000-0005-0000-0000-00009D040000}"/>
    <cellStyle name="20% - Accent1 2 2 12 3 2 2 2" xfId="1370" xr:uid="{00000000-0005-0000-0000-00009E040000}"/>
    <cellStyle name="20% - Accent1 2 2 12 3 2 3" xfId="1371" xr:uid="{00000000-0005-0000-0000-00009F040000}"/>
    <cellStyle name="20% - Accent1 2 2 12 3 3" xfId="1372" xr:uid="{00000000-0005-0000-0000-0000A0040000}"/>
    <cellStyle name="20% - Accent1 2 2 12 3 3 2" xfId="1373" xr:uid="{00000000-0005-0000-0000-0000A1040000}"/>
    <cellStyle name="20% - Accent1 2 2 12 3 4" xfId="1374" xr:uid="{00000000-0005-0000-0000-0000A2040000}"/>
    <cellStyle name="20% - Accent1 2 2 12 4" xfId="1375" xr:uid="{00000000-0005-0000-0000-0000A3040000}"/>
    <cellStyle name="20% - Accent1 2 2 12 4 2" xfId="1376" xr:uid="{00000000-0005-0000-0000-0000A4040000}"/>
    <cellStyle name="20% - Accent1 2 2 12 4 2 2" xfId="1377" xr:uid="{00000000-0005-0000-0000-0000A5040000}"/>
    <cellStyle name="20% - Accent1 2 2 12 4 2 2 2" xfId="1378" xr:uid="{00000000-0005-0000-0000-0000A6040000}"/>
    <cellStyle name="20% - Accent1 2 2 12 4 2 3" xfId="1379" xr:uid="{00000000-0005-0000-0000-0000A7040000}"/>
    <cellStyle name="20% - Accent1 2 2 12 4 3" xfId="1380" xr:uid="{00000000-0005-0000-0000-0000A8040000}"/>
    <cellStyle name="20% - Accent1 2 2 12 4 3 2" xfId="1381" xr:uid="{00000000-0005-0000-0000-0000A9040000}"/>
    <cellStyle name="20% - Accent1 2 2 12 4 4" xfId="1382" xr:uid="{00000000-0005-0000-0000-0000AA040000}"/>
    <cellStyle name="20% - Accent1 2 2 12 5" xfId="1383" xr:uid="{00000000-0005-0000-0000-0000AB040000}"/>
    <cellStyle name="20% - Accent1 2 2 12 5 2" xfId="1384" xr:uid="{00000000-0005-0000-0000-0000AC040000}"/>
    <cellStyle name="20% - Accent1 2 2 12 5 2 2" xfId="1385" xr:uid="{00000000-0005-0000-0000-0000AD040000}"/>
    <cellStyle name="20% - Accent1 2 2 12 5 3" xfId="1386" xr:uid="{00000000-0005-0000-0000-0000AE040000}"/>
    <cellStyle name="20% - Accent1 2 2 12 6" xfId="1387" xr:uid="{00000000-0005-0000-0000-0000AF040000}"/>
    <cellStyle name="20% - Accent1 2 2 12 6 2" xfId="1388" xr:uid="{00000000-0005-0000-0000-0000B0040000}"/>
    <cellStyle name="20% - Accent1 2 2 12 6 2 2" xfId="1389" xr:uid="{00000000-0005-0000-0000-0000B1040000}"/>
    <cellStyle name="20% - Accent1 2 2 12 6 3" xfId="1390" xr:uid="{00000000-0005-0000-0000-0000B2040000}"/>
    <cellStyle name="20% - Accent1 2 2 12 7" xfId="1391" xr:uid="{00000000-0005-0000-0000-0000B3040000}"/>
    <cellStyle name="20% - Accent1 2 2 12 7 2" xfId="1392" xr:uid="{00000000-0005-0000-0000-0000B4040000}"/>
    <cellStyle name="20% - Accent1 2 2 12 8" xfId="1393" xr:uid="{00000000-0005-0000-0000-0000B5040000}"/>
    <cellStyle name="20% - Accent1 2 2 12 8 2" xfId="1394" xr:uid="{00000000-0005-0000-0000-0000B6040000}"/>
    <cellStyle name="20% - Accent1 2 2 12 9" xfId="1395" xr:uid="{00000000-0005-0000-0000-0000B7040000}"/>
    <cellStyle name="20% - Accent1 2 2 13" xfId="1396" xr:uid="{00000000-0005-0000-0000-0000B8040000}"/>
    <cellStyle name="20% - Accent1 2 2 13 2" xfId="1397" xr:uid="{00000000-0005-0000-0000-0000B9040000}"/>
    <cellStyle name="20% - Accent1 2 2 13 2 2" xfId="1398" xr:uid="{00000000-0005-0000-0000-0000BA040000}"/>
    <cellStyle name="20% - Accent1 2 2 13 2 2 2" xfId="1399" xr:uid="{00000000-0005-0000-0000-0000BB040000}"/>
    <cellStyle name="20% - Accent1 2 2 13 2 3" xfId="1400" xr:uid="{00000000-0005-0000-0000-0000BC040000}"/>
    <cellStyle name="20% - Accent1 2 2 13 3" xfId="1401" xr:uid="{00000000-0005-0000-0000-0000BD040000}"/>
    <cellStyle name="20% - Accent1 2 2 13 3 2" xfId="1402" xr:uid="{00000000-0005-0000-0000-0000BE040000}"/>
    <cellStyle name="20% - Accent1 2 2 13 4" xfId="1403" xr:uid="{00000000-0005-0000-0000-0000BF040000}"/>
    <cellStyle name="20% - Accent1 2 2 14" xfId="1404" xr:uid="{00000000-0005-0000-0000-0000C0040000}"/>
    <cellStyle name="20% - Accent1 2 2 14 2" xfId="1405" xr:uid="{00000000-0005-0000-0000-0000C1040000}"/>
    <cellStyle name="20% - Accent1 2 2 14 2 2" xfId="1406" xr:uid="{00000000-0005-0000-0000-0000C2040000}"/>
    <cellStyle name="20% - Accent1 2 2 14 2 2 2" xfId="1407" xr:uid="{00000000-0005-0000-0000-0000C3040000}"/>
    <cellStyle name="20% - Accent1 2 2 14 2 3" xfId="1408" xr:uid="{00000000-0005-0000-0000-0000C4040000}"/>
    <cellStyle name="20% - Accent1 2 2 14 3" xfId="1409" xr:uid="{00000000-0005-0000-0000-0000C5040000}"/>
    <cellStyle name="20% - Accent1 2 2 14 3 2" xfId="1410" xr:uid="{00000000-0005-0000-0000-0000C6040000}"/>
    <cellStyle name="20% - Accent1 2 2 14 4" xfId="1411" xr:uid="{00000000-0005-0000-0000-0000C7040000}"/>
    <cellStyle name="20% - Accent1 2 2 15" xfId="1412" xr:uid="{00000000-0005-0000-0000-0000C8040000}"/>
    <cellStyle name="20% - Accent1 2 2 15 2" xfId="1413" xr:uid="{00000000-0005-0000-0000-0000C9040000}"/>
    <cellStyle name="20% - Accent1 2 2 15 2 2" xfId="1414" xr:uid="{00000000-0005-0000-0000-0000CA040000}"/>
    <cellStyle name="20% - Accent1 2 2 15 2 2 2" xfId="1415" xr:uid="{00000000-0005-0000-0000-0000CB040000}"/>
    <cellStyle name="20% - Accent1 2 2 15 2 3" xfId="1416" xr:uid="{00000000-0005-0000-0000-0000CC040000}"/>
    <cellStyle name="20% - Accent1 2 2 15 3" xfId="1417" xr:uid="{00000000-0005-0000-0000-0000CD040000}"/>
    <cellStyle name="20% - Accent1 2 2 15 3 2" xfId="1418" xr:uid="{00000000-0005-0000-0000-0000CE040000}"/>
    <cellStyle name="20% - Accent1 2 2 15 4" xfId="1419" xr:uid="{00000000-0005-0000-0000-0000CF040000}"/>
    <cellStyle name="20% - Accent1 2 2 16" xfId="1420" xr:uid="{00000000-0005-0000-0000-0000D0040000}"/>
    <cellStyle name="20% - Accent1 2 2 16 2" xfId="1421" xr:uid="{00000000-0005-0000-0000-0000D1040000}"/>
    <cellStyle name="20% - Accent1 2 2 16 2 2" xfId="1422" xr:uid="{00000000-0005-0000-0000-0000D2040000}"/>
    <cellStyle name="20% - Accent1 2 2 16 3" xfId="1423" xr:uid="{00000000-0005-0000-0000-0000D3040000}"/>
    <cellStyle name="20% - Accent1 2 2 17" xfId="1424" xr:uid="{00000000-0005-0000-0000-0000D4040000}"/>
    <cellStyle name="20% - Accent1 2 2 17 2" xfId="1425" xr:uid="{00000000-0005-0000-0000-0000D5040000}"/>
    <cellStyle name="20% - Accent1 2 2 17 2 2" xfId="1426" xr:uid="{00000000-0005-0000-0000-0000D6040000}"/>
    <cellStyle name="20% - Accent1 2 2 17 3" xfId="1427" xr:uid="{00000000-0005-0000-0000-0000D7040000}"/>
    <cellStyle name="20% - Accent1 2 2 18" xfId="1428" xr:uid="{00000000-0005-0000-0000-0000D8040000}"/>
    <cellStyle name="20% - Accent1 2 2 18 2" xfId="1429" xr:uid="{00000000-0005-0000-0000-0000D9040000}"/>
    <cellStyle name="20% - Accent1 2 2 19" xfId="1430" xr:uid="{00000000-0005-0000-0000-0000DA040000}"/>
    <cellStyle name="20% - Accent1 2 2 19 2" xfId="1431" xr:uid="{00000000-0005-0000-0000-0000DB040000}"/>
    <cellStyle name="20% - Accent1 2 2 2" xfId="1432" xr:uid="{00000000-0005-0000-0000-0000DC040000}"/>
    <cellStyle name="20% - Accent1 2 2 2 10" xfId="1433" xr:uid="{00000000-0005-0000-0000-0000DD040000}"/>
    <cellStyle name="20% - Accent1 2 2 2 10 2" xfId="1434" xr:uid="{00000000-0005-0000-0000-0000DE040000}"/>
    <cellStyle name="20% - Accent1 2 2 2 10 2 2" xfId="1435" xr:uid="{00000000-0005-0000-0000-0000DF040000}"/>
    <cellStyle name="20% - Accent1 2 2 2 10 2 2 2" xfId="1436" xr:uid="{00000000-0005-0000-0000-0000E0040000}"/>
    <cellStyle name="20% - Accent1 2 2 2 10 2 3" xfId="1437" xr:uid="{00000000-0005-0000-0000-0000E1040000}"/>
    <cellStyle name="20% - Accent1 2 2 2 10 3" xfId="1438" xr:uid="{00000000-0005-0000-0000-0000E2040000}"/>
    <cellStyle name="20% - Accent1 2 2 2 10 3 2" xfId="1439" xr:uid="{00000000-0005-0000-0000-0000E3040000}"/>
    <cellStyle name="20% - Accent1 2 2 2 10 4" xfId="1440" xr:uid="{00000000-0005-0000-0000-0000E4040000}"/>
    <cellStyle name="20% - Accent1 2 2 2 11" xfId="1441" xr:uid="{00000000-0005-0000-0000-0000E5040000}"/>
    <cellStyle name="20% - Accent1 2 2 2 11 2" xfId="1442" xr:uid="{00000000-0005-0000-0000-0000E6040000}"/>
    <cellStyle name="20% - Accent1 2 2 2 11 2 2" xfId="1443" xr:uid="{00000000-0005-0000-0000-0000E7040000}"/>
    <cellStyle name="20% - Accent1 2 2 2 11 2 2 2" xfId="1444" xr:uid="{00000000-0005-0000-0000-0000E8040000}"/>
    <cellStyle name="20% - Accent1 2 2 2 11 2 3" xfId="1445" xr:uid="{00000000-0005-0000-0000-0000E9040000}"/>
    <cellStyle name="20% - Accent1 2 2 2 11 3" xfId="1446" xr:uid="{00000000-0005-0000-0000-0000EA040000}"/>
    <cellStyle name="20% - Accent1 2 2 2 11 3 2" xfId="1447" xr:uid="{00000000-0005-0000-0000-0000EB040000}"/>
    <cellStyle name="20% - Accent1 2 2 2 11 4" xfId="1448" xr:uid="{00000000-0005-0000-0000-0000EC040000}"/>
    <cellStyle name="20% - Accent1 2 2 2 12" xfId="1449" xr:uid="{00000000-0005-0000-0000-0000ED040000}"/>
    <cellStyle name="20% - Accent1 2 2 2 12 2" xfId="1450" xr:uid="{00000000-0005-0000-0000-0000EE040000}"/>
    <cellStyle name="20% - Accent1 2 2 2 12 2 2" xfId="1451" xr:uid="{00000000-0005-0000-0000-0000EF040000}"/>
    <cellStyle name="20% - Accent1 2 2 2 12 3" xfId="1452" xr:uid="{00000000-0005-0000-0000-0000F0040000}"/>
    <cellStyle name="20% - Accent1 2 2 2 13" xfId="1453" xr:uid="{00000000-0005-0000-0000-0000F1040000}"/>
    <cellStyle name="20% - Accent1 2 2 2 13 2" xfId="1454" xr:uid="{00000000-0005-0000-0000-0000F2040000}"/>
    <cellStyle name="20% - Accent1 2 2 2 13 2 2" xfId="1455" xr:uid="{00000000-0005-0000-0000-0000F3040000}"/>
    <cellStyle name="20% - Accent1 2 2 2 13 3" xfId="1456" xr:uid="{00000000-0005-0000-0000-0000F4040000}"/>
    <cellStyle name="20% - Accent1 2 2 2 14" xfId="1457" xr:uid="{00000000-0005-0000-0000-0000F5040000}"/>
    <cellStyle name="20% - Accent1 2 2 2 14 2" xfId="1458" xr:uid="{00000000-0005-0000-0000-0000F6040000}"/>
    <cellStyle name="20% - Accent1 2 2 2 15" xfId="1459" xr:uid="{00000000-0005-0000-0000-0000F7040000}"/>
    <cellStyle name="20% - Accent1 2 2 2 15 2" xfId="1460" xr:uid="{00000000-0005-0000-0000-0000F8040000}"/>
    <cellStyle name="20% - Accent1 2 2 2 16" xfId="1461" xr:uid="{00000000-0005-0000-0000-0000F9040000}"/>
    <cellStyle name="20% - Accent1 2 2 2 2" xfId="1462" xr:uid="{00000000-0005-0000-0000-0000FA040000}"/>
    <cellStyle name="20% - Accent1 2 2 2 2 10" xfId="1463" xr:uid="{00000000-0005-0000-0000-0000FB040000}"/>
    <cellStyle name="20% - Accent1 2 2 2 2 10 2" xfId="1464" xr:uid="{00000000-0005-0000-0000-0000FC040000}"/>
    <cellStyle name="20% - Accent1 2 2 2 2 10 2 2" xfId="1465" xr:uid="{00000000-0005-0000-0000-0000FD040000}"/>
    <cellStyle name="20% - Accent1 2 2 2 2 10 2 2 2" xfId="1466" xr:uid="{00000000-0005-0000-0000-0000FE040000}"/>
    <cellStyle name="20% - Accent1 2 2 2 2 10 2 3" xfId="1467" xr:uid="{00000000-0005-0000-0000-0000FF040000}"/>
    <cellStyle name="20% - Accent1 2 2 2 2 10 3" xfId="1468" xr:uid="{00000000-0005-0000-0000-000000050000}"/>
    <cellStyle name="20% - Accent1 2 2 2 2 10 3 2" xfId="1469" xr:uid="{00000000-0005-0000-0000-000001050000}"/>
    <cellStyle name="20% - Accent1 2 2 2 2 10 4" xfId="1470" xr:uid="{00000000-0005-0000-0000-000002050000}"/>
    <cellStyle name="20% - Accent1 2 2 2 2 11" xfId="1471" xr:uid="{00000000-0005-0000-0000-000003050000}"/>
    <cellStyle name="20% - Accent1 2 2 2 2 11 2" xfId="1472" xr:uid="{00000000-0005-0000-0000-000004050000}"/>
    <cellStyle name="20% - Accent1 2 2 2 2 11 2 2" xfId="1473" xr:uid="{00000000-0005-0000-0000-000005050000}"/>
    <cellStyle name="20% - Accent1 2 2 2 2 11 3" xfId="1474" xr:uid="{00000000-0005-0000-0000-000006050000}"/>
    <cellStyle name="20% - Accent1 2 2 2 2 12" xfId="1475" xr:uid="{00000000-0005-0000-0000-000007050000}"/>
    <cellStyle name="20% - Accent1 2 2 2 2 12 2" xfId="1476" xr:uid="{00000000-0005-0000-0000-000008050000}"/>
    <cellStyle name="20% - Accent1 2 2 2 2 12 2 2" xfId="1477" xr:uid="{00000000-0005-0000-0000-000009050000}"/>
    <cellStyle name="20% - Accent1 2 2 2 2 12 3" xfId="1478" xr:uid="{00000000-0005-0000-0000-00000A050000}"/>
    <cellStyle name="20% - Accent1 2 2 2 2 13" xfId="1479" xr:uid="{00000000-0005-0000-0000-00000B050000}"/>
    <cellStyle name="20% - Accent1 2 2 2 2 13 2" xfId="1480" xr:uid="{00000000-0005-0000-0000-00000C050000}"/>
    <cellStyle name="20% - Accent1 2 2 2 2 14" xfId="1481" xr:uid="{00000000-0005-0000-0000-00000D050000}"/>
    <cellStyle name="20% - Accent1 2 2 2 2 14 2" xfId="1482" xr:uid="{00000000-0005-0000-0000-00000E050000}"/>
    <cellStyle name="20% - Accent1 2 2 2 2 15" xfId="1483" xr:uid="{00000000-0005-0000-0000-00000F050000}"/>
    <cellStyle name="20% - Accent1 2 2 2 2 2" xfId="1484" xr:uid="{00000000-0005-0000-0000-000010050000}"/>
    <cellStyle name="20% - Accent1 2 2 2 2 2 10" xfId="1485" xr:uid="{00000000-0005-0000-0000-000011050000}"/>
    <cellStyle name="20% - Accent1 2 2 2 2 2 10 2" xfId="1486" xr:uid="{00000000-0005-0000-0000-000012050000}"/>
    <cellStyle name="20% - Accent1 2 2 2 2 2 10 2 2" xfId="1487" xr:uid="{00000000-0005-0000-0000-000013050000}"/>
    <cellStyle name="20% - Accent1 2 2 2 2 2 10 3" xfId="1488" xr:uid="{00000000-0005-0000-0000-000014050000}"/>
    <cellStyle name="20% - Accent1 2 2 2 2 2 11" xfId="1489" xr:uid="{00000000-0005-0000-0000-000015050000}"/>
    <cellStyle name="20% - Accent1 2 2 2 2 2 11 2" xfId="1490" xr:uid="{00000000-0005-0000-0000-000016050000}"/>
    <cellStyle name="20% - Accent1 2 2 2 2 2 11 2 2" xfId="1491" xr:uid="{00000000-0005-0000-0000-000017050000}"/>
    <cellStyle name="20% - Accent1 2 2 2 2 2 11 3" xfId="1492" xr:uid="{00000000-0005-0000-0000-000018050000}"/>
    <cellStyle name="20% - Accent1 2 2 2 2 2 12" xfId="1493" xr:uid="{00000000-0005-0000-0000-000019050000}"/>
    <cellStyle name="20% - Accent1 2 2 2 2 2 12 2" xfId="1494" xr:uid="{00000000-0005-0000-0000-00001A050000}"/>
    <cellStyle name="20% - Accent1 2 2 2 2 2 13" xfId="1495" xr:uid="{00000000-0005-0000-0000-00001B050000}"/>
    <cellStyle name="20% - Accent1 2 2 2 2 2 13 2" xfId="1496" xr:uid="{00000000-0005-0000-0000-00001C050000}"/>
    <cellStyle name="20% - Accent1 2 2 2 2 2 14" xfId="1497" xr:uid="{00000000-0005-0000-0000-00001D050000}"/>
    <cellStyle name="20% - Accent1 2 2 2 2 2 2" xfId="1498" xr:uid="{00000000-0005-0000-0000-00001E050000}"/>
    <cellStyle name="20% - Accent1 2 2 2 2 2 2 10" xfId="1499" xr:uid="{00000000-0005-0000-0000-00001F050000}"/>
    <cellStyle name="20% - Accent1 2 2 2 2 2 2 10 2" xfId="1500" xr:uid="{00000000-0005-0000-0000-000020050000}"/>
    <cellStyle name="20% - Accent1 2 2 2 2 2 2 11" xfId="1501" xr:uid="{00000000-0005-0000-0000-000021050000}"/>
    <cellStyle name="20% - Accent1 2 2 2 2 2 2 2" xfId="1502" xr:uid="{00000000-0005-0000-0000-000022050000}"/>
    <cellStyle name="20% - Accent1 2 2 2 2 2 2 2 2" xfId="1503" xr:uid="{00000000-0005-0000-0000-000023050000}"/>
    <cellStyle name="20% - Accent1 2 2 2 2 2 2 2 2 2" xfId="1504" xr:uid="{00000000-0005-0000-0000-000024050000}"/>
    <cellStyle name="20% - Accent1 2 2 2 2 2 2 2 2 2 2" xfId="1505" xr:uid="{00000000-0005-0000-0000-000025050000}"/>
    <cellStyle name="20% - Accent1 2 2 2 2 2 2 2 2 2 2 2" xfId="1506" xr:uid="{00000000-0005-0000-0000-000026050000}"/>
    <cellStyle name="20% - Accent1 2 2 2 2 2 2 2 2 2 3" xfId="1507" xr:uid="{00000000-0005-0000-0000-000027050000}"/>
    <cellStyle name="20% - Accent1 2 2 2 2 2 2 2 2 3" xfId="1508" xr:uid="{00000000-0005-0000-0000-000028050000}"/>
    <cellStyle name="20% - Accent1 2 2 2 2 2 2 2 2 3 2" xfId="1509" xr:uid="{00000000-0005-0000-0000-000029050000}"/>
    <cellStyle name="20% - Accent1 2 2 2 2 2 2 2 2 4" xfId="1510" xr:uid="{00000000-0005-0000-0000-00002A050000}"/>
    <cellStyle name="20% - Accent1 2 2 2 2 2 2 2 3" xfId="1511" xr:uid="{00000000-0005-0000-0000-00002B050000}"/>
    <cellStyle name="20% - Accent1 2 2 2 2 2 2 2 3 2" xfId="1512" xr:uid="{00000000-0005-0000-0000-00002C050000}"/>
    <cellStyle name="20% - Accent1 2 2 2 2 2 2 2 3 2 2" xfId="1513" xr:uid="{00000000-0005-0000-0000-00002D050000}"/>
    <cellStyle name="20% - Accent1 2 2 2 2 2 2 2 3 2 2 2" xfId="1514" xr:uid="{00000000-0005-0000-0000-00002E050000}"/>
    <cellStyle name="20% - Accent1 2 2 2 2 2 2 2 3 2 3" xfId="1515" xr:uid="{00000000-0005-0000-0000-00002F050000}"/>
    <cellStyle name="20% - Accent1 2 2 2 2 2 2 2 3 3" xfId="1516" xr:uid="{00000000-0005-0000-0000-000030050000}"/>
    <cellStyle name="20% - Accent1 2 2 2 2 2 2 2 3 3 2" xfId="1517" xr:uid="{00000000-0005-0000-0000-000031050000}"/>
    <cellStyle name="20% - Accent1 2 2 2 2 2 2 2 3 4" xfId="1518" xr:uid="{00000000-0005-0000-0000-000032050000}"/>
    <cellStyle name="20% - Accent1 2 2 2 2 2 2 2 4" xfId="1519" xr:uid="{00000000-0005-0000-0000-000033050000}"/>
    <cellStyle name="20% - Accent1 2 2 2 2 2 2 2 4 2" xfId="1520" xr:uid="{00000000-0005-0000-0000-000034050000}"/>
    <cellStyle name="20% - Accent1 2 2 2 2 2 2 2 4 2 2" xfId="1521" xr:uid="{00000000-0005-0000-0000-000035050000}"/>
    <cellStyle name="20% - Accent1 2 2 2 2 2 2 2 4 2 2 2" xfId="1522" xr:uid="{00000000-0005-0000-0000-000036050000}"/>
    <cellStyle name="20% - Accent1 2 2 2 2 2 2 2 4 2 3" xfId="1523" xr:uid="{00000000-0005-0000-0000-000037050000}"/>
    <cellStyle name="20% - Accent1 2 2 2 2 2 2 2 4 3" xfId="1524" xr:uid="{00000000-0005-0000-0000-000038050000}"/>
    <cellStyle name="20% - Accent1 2 2 2 2 2 2 2 4 3 2" xfId="1525" xr:uid="{00000000-0005-0000-0000-000039050000}"/>
    <cellStyle name="20% - Accent1 2 2 2 2 2 2 2 4 4" xfId="1526" xr:uid="{00000000-0005-0000-0000-00003A050000}"/>
    <cellStyle name="20% - Accent1 2 2 2 2 2 2 2 5" xfId="1527" xr:uid="{00000000-0005-0000-0000-00003B050000}"/>
    <cellStyle name="20% - Accent1 2 2 2 2 2 2 2 5 2" xfId="1528" xr:uid="{00000000-0005-0000-0000-00003C050000}"/>
    <cellStyle name="20% - Accent1 2 2 2 2 2 2 2 5 2 2" xfId="1529" xr:uid="{00000000-0005-0000-0000-00003D050000}"/>
    <cellStyle name="20% - Accent1 2 2 2 2 2 2 2 5 3" xfId="1530" xr:uid="{00000000-0005-0000-0000-00003E050000}"/>
    <cellStyle name="20% - Accent1 2 2 2 2 2 2 2 6" xfId="1531" xr:uid="{00000000-0005-0000-0000-00003F050000}"/>
    <cellStyle name="20% - Accent1 2 2 2 2 2 2 2 6 2" xfId="1532" xr:uid="{00000000-0005-0000-0000-000040050000}"/>
    <cellStyle name="20% - Accent1 2 2 2 2 2 2 2 6 2 2" xfId="1533" xr:uid="{00000000-0005-0000-0000-000041050000}"/>
    <cellStyle name="20% - Accent1 2 2 2 2 2 2 2 6 3" xfId="1534" xr:uid="{00000000-0005-0000-0000-000042050000}"/>
    <cellStyle name="20% - Accent1 2 2 2 2 2 2 2 7" xfId="1535" xr:uid="{00000000-0005-0000-0000-000043050000}"/>
    <cellStyle name="20% - Accent1 2 2 2 2 2 2 2 7 2" xfId="1536" xr:uid="{00000000-0005-0000-0000-000044050000}"/>
    <cellStyle name="20% - Accent1 2 2 2 2 2 2 2 8" xfId="1537" xr:uid="{00000000-0005-0000-0000-000045050000}"/>
    <cellStyle name="20% - Accent1 2 2 2 2 2 2 2 8 2" xfId="1538" xr:uid="{00000000-0005-0000-0000-000046050000}"/>
    <cellStyle name="20% - Accent1 2 2 2 2 2 2 2 9" xfId="1539" xr:uid="{00000000-0005-0000-0000-000047050000}"/>
    <cellStyle name="20% - Accent1 2 2 2 2 2 2 3" xfId="1540" xr:uid="{00000000-0005-0000-0000-000048050000}"/>
    <cellStyle name="20% - Accent1 2 2 2 2 2 2 3 2" xfId="1541" xr:uid="{00000000-0005-0000-0000-000049050000}"/>
    <cellStyle name="20% - Accent1 2 2 2 2 2 2 3 2 2" xfId="1542" xr:uid="{00000000-0005-0000-0000-00004A050000}"/>
    <cellStyle name="20% - Accent1 2 2 2 2 2 2 3 2 2 2" xfId="1543" xr:uid="{00000000-0005-0000-0000-00004B050000}"/>
    <cellStyle name="20% - Accent1 2 2 2 2 2 2 3 2 2 2 2" xfId="1544" xr:uid="{00000000-0005-0000-0000-00004C050000}"/>
    <cellStyle name="20% - Accent1 2 2 2 2 2 2 3 2 2 3" xfId="1545" xr:uid="{00000000-0005-0000-0000-00004D050000}"/>
    <cellStyle name="20% - Accent1 2 2 2 2 2 2 3 2 3" xfId="1546" xr:uid="{00000000-0005-0000-0000-00004E050000}"/>
    <cellStyle name="20% - Accent1 2 2 2 2 2 2 3 2 3 2" xfId="1547" xr:uid="{00000000-0005-0000-0000-00004F050000}"/>
    <cellStyle name="20% - Accent1 2 2 2 2 2 2 3 2 4" xfId="1548" xr:uid="{00000000-0005-0000-0000-000050050000}"/>
    <cellStyle name="20% - Accent1 2 2 2 2 2 2 3 3" xfId="1549" xr:uid="{00000000-0005-0000-0000-000051050000}"/>
    <cellStyle name="20% - Accent1 2 2 2 2 2 2 3 3 2" xfId="1550" xr:uid="{00000000-0005-0000-0000-000052050000}"/>
    <cellStyle name="20% - Accent1 2 2 2 2 2 2 3 3 2 2" xfId="1551" xr:uid="{00000000-0005-0000-0000-000053050000}"/>
    <cellStyle name="20% - Accent1 2 2 2 2 2 2 3 3 2 2 2" xfId="1552" xr:uid="{00000000-0005-0000-0000-000054050000}"/>
    <cellStyle name="20% - Accent1 2 2 2 2 2 2 3 3 2 3" xfId="1553" xr:uid="{00000000-0005-0000-0000-000055050000}"/>
    <cellStyle name="20% - Accent1 2 2 2 2 2 2 3 3 3" xfId="1554" xr:uid="{00000000-0005-0000-0000-000056050000}"/>
    <cellStyle name="20% - Accent1 2 2 2 2 2 2 3 3 3 2" xfId="1555" xr:uid="{00000000-0005-0000-0000-000057050000}"/>
    <cellStyle name="20% - Accent1 2 2 2 2 2 2 3 3 4" xfId="1556" xr:uid="{00000000-0005-0000-0000-000058050000}"/>
    <cellStyle name="20% - Accent1 2 2 2 2 2 2 3 4" xfId="1557" xr:uid="{00000000-0005-0000-0000-000059050000}"/>
    <cellStyle name="20% - Accent1 2 2 2 2 2 2 3 4 2" xfId="1558" xr:uid="{00000000-0005-0000-0000-00005A050000}"/>
    <cellStyle name="20% - Accent1 2 2 2 2 2 2 3 4 2 2" xfId="1559" xr:uid="{00000000-0005-0000-0000-00005B050000}"/>
    <cellStyle name="20% - Accent1 2 2 2 2 2 2 3 4 2 2 2" xfId="1560" xr:uid="{00000000-0005-0000-0000-00005C050000}"/>
    <cellStyle name="20% - Accent1 2 2 2 2 2 2 3 4 2 3" xfId="1561" xr:uid="{00000000-0005-0000-0000-00005D050000}"/>
    <cellStyle name="20% - Accent1 2 2 2 2 2 2 3 4 3" xfId="1562" xr:uid="{00000000-0005-0000-0000-00005E050000}"/>
    <cellStyle name="20% - Accent1 2 2 2 2 2 2 3 4 3 2" xfId="1563" xr:uid="{00000000-0005-0000-0000-00005F050000}"/>
    <cellStyle name="20% - Accent1 2 2 2 2 2 2 3 4 4" xfId="1564" xr:uid="{00000000-0005-0000-0000-000060050000}"/>
    <cellStyle name="20% - Accent1 2 2 2 2 2 2 3 5" xfId="1565" xr:uid="{00000000-0005-0000-0000-000061050000}"/>
    <cellStyle name="20% - Accent1 2 2 2 2 2 2 3 5 2" xfId="1566" xr:uid="{00000000-0005-0000-0000-000062050000}"/>
    <cellStyle name="20% - Accent1 2 2 2 2 2 2 3 5 2 2" xfId="1567" xr:uid="{00000000-0005-0000-0000-000063050000}"/>
    <cellStyle name="20% - Accent1 2 2 2 2 2 2 3 5 3" xfId="1568" xr:uid="{00000000-0005-0000-0000-000064050000}"/>
    <cellStyle name="20% - Accent1 2 2 2 2 2 2 3 6" xfId="1569" xr:uid="{00000000-0005-0000-0000-000065050000}"/>
    <cellStyle name="20% - Accent1 2 2 2 2 2 2 3 6 2" xfId="1570" xr:uid="{00000000-0005-0000-0000-000066050000}"/>
    <cellStyle name="20% - Accent1 2 2 2 2 2 2 3 6 2 2" xfId="1571" xr:uid="{00000000-0005-0000-0000-000067050000}"/>
    <cellStyle name="20% - Accent1 2 2 2 2 2 2 3 6 3" xfId="1572" xr:uid="{00000000-0005-0000-0000-000068050000}"/>
    <cellStyle name="20% - Accent1 2 2 2 2 2 2 3 7" xfId="1573" xr:uid="{00000000-0005-0000-0000-000069050000}"/>
    <cellStyle name="20% - Accent1 2 2 2 2 2 2 3 7 2" xfId="1574" xr:uid="{00000000-0005-0000-0000-00006A050000}"/>
    <cellStyle name="20% - Accent1 2 2 2 2 2 2 3 8" xfId="1575" xr:uid="{00000000-0005-0000-0000-00006B050000}"/>
    <cellStyle name="20% - Accent1 2 2 2 2 2 2 3 8 2" xfId="1576" xr:uid="{00000000-0005-0000-0000-00006C050000}"/>
    <cellStyle name="20% - Accent1 2 2 2 2 2 2 3 9" xfId="1577" xr:uid="{00000000-0005-0000-0000-00006D050000}"/>
    <cellStyle name="20% - Accent1 2 2 2 2 2 2 4" xfId="1578" xr:uid="{00000000-0005-0000-0000-00006E050000}"/>
    <cellStyle name="20% - Accent1 2 2 2 2 2 2 4 2" xfId="1579" xr:uid="{00000000-0005-0000-0000-00006F050000}"/>
    <cellStyle name="20% - Accent1 2 2 2 2 2 2 4 2 2" xfId="1580" xr:uid="{00000000-0005-0000-0000-000070050000}"/>
    <cellStyle name="20% - Accent1 2 2 2 2 2 2 4 2 2 2" xfId="1581" xr:uid="{00000000-0005-0000-0000-000071050000}"/>
    <cellStyle name="20% - Accent1 2 2 2 2 2 2 4 2 3" xfId="1582" xr:uid="{00000000-0005-0000-0000-000072050000}"/>
    <cellStyle name="20% - Accent1 2 2 2 2 2 2 4 3" xfId="1583" xr:uid="{00000000-0005-0000-0000-000073050000}"/>
    <cellStyle name="20% - Accent1 2 2 2 2 2 2 4 3 2" xfId="1584" xr:uid="{00000000-0005-0000-0000-000074050000}"/>
    <cellStyle name="20% - Accent1 2 2 2 2 2 2 4 4" xfId="1585" xr:uid="{00000000-0005-0000-0000-000075050000}"/>
    <cellStyle name="20% - Accent1 2 2 2 2 2 2 5" xfId="1586" xr:uid="{00000000-0005-0000-0000-000076050000}"/>
    <cellStyle name="20% - Accent1 2 2 2 2 2 2 5 2" xfId="1587" xr:uid="{00000000-0005-0000-0000-000077050000}"/>
    <cellStyle name="20% - Accent1 2 2 2 2 2 2 5 2 2" xfId="1588" xr:uid="{00000000-0005-0000-0000-000078050000}"/>
    <cellStyle name="20% - Accent1 2 2 2 2 2 2 5 2 2 2" xfId="1589" xr:uid="{00000000-0005-0000-0000-000079050000}"/>
    <cellStyle name="20% - Accent1 2 2 2 2 2 2 5 2 3" xfId="1590" xr:uid="{00000000-0005-0000-0000-00007A050000}"/>
    <cellStyle name="20% - Accent1 2 2 2 2 2 2 5 3" xfId="1591" xr:uid="{00000000-0005-0000-0000-00007B050000}"/>
    <cellStyle name="20% - Accent1 2 2 2 2 2 2 5 3 2" xfId="1592" xr:uid="{00000000-0005-0000-0000-00007C050000}"/>
    <cellStyle name="20% - Accent1 2 2 2 2 2 2 5 4" xfId="1593" xr:uid="{00000000-0005-0000-0000-00007D050000}"/>
    <cellStyle name="20% - Accent1 2 2 2 2 2 2 6" xfId="1594" xr:uid="{00000000-0005-0000-0000-00007E050000}"/>
    <cellStyle name="20% - Accent1 2 2 2 2 2 2 6 2" xfId="1595" xr:uid="{00000000-0005-0000-0000-00007F050000}"/>
    <cellStyle name="20% - Accent1 2 2 2 2 2 2 6 2 2" xfId="1596" xr:uid="{00000000-0005-0000-0000-000080050000}"/>
    <cellStyle name="20% - Accent1 2 2 2 2 2 2 6 2 2 2" xfId="1597" xr:uid="{00000000-0005-0000-0000-000081050000}"/>
    <cellStyle name="20% - Accent1 2 2 2 2 2 2 6 2 3" xfId="1598" xr:uid="{00000000-0005-0000-0000-000082050000}"/>
    <cellStyle name="20% - Accent1 2 2 2 2 2 2 6 3" xfId="1599" xr:uid="{00000000-0005-0000-0000-000083050000}"/>
    <cellStyle name="20% - Accent1 2 2 2 2 2 2 6 3 2" xfId="1600" xr:uid="{00000000-0005-0000-0000-000084050000}"/>
    <cellStyle name="20% - Accent1 2 2 2 2 2 2 6 4" xfId="1601" xr:uid="{00000000-0005-0000-0000-000085050000}"/>
    <cellStyle name="20% - Accent1 2 2 2 2 2 2 7" xfId="1602" xr:uid="{00000000-0005-0000-0000-000086050000}"/>
    <cellStyle name="20% - Accent1 2 2 2 2 2 2 7 2" xfId="1603" xr:uid="{00000000-0005-0000-0000-000087050000}"/>
    <cellStyle name="20% - Accent1 2 2 2 2 2 2 7 2 2" xfId="1604" xr:uid="{00000000-0005-0000-0000-000088050000}"/>
    <cellStyle name="20% - Accent1 2 2 2 2 2 2 7 3" xfId="1605" xr:uid="{00000000-0005-0000-0000-000089050000}"/>
    <cellStyle name="20% - Accent1 2 2 2 2 2 2 8" xfId="1606" xr:uid="{00000000-0005-0000-0000-00008A050000}"/>
    <cellStyle name="20% - Accent1 2 2 2 2 2 2 8 2" xfId="1607" xr:uid="{00000000-0005-0000-0000-00008B050000}"/>
    <cellStyle name="20% - Accent1 2 2 2 2 2 2 8 2 2" xfId="1608" xr:uid="{00000000-0005-0000-0000-00008C050000}"/>
    <cellStyle name="20% - Accent1 2 2 2 2 2 2 8 3" xfId="1609" xr:uid="{00000000-0005-0000-0000-00008D050000}"/>
    <cellStyle name="20% - Accent1 2 2 2 2 2 2 9" xfId="1610" xr:uid="{00000000-0005-0000-0000-00008E050000}"/>
    <cellStyle name="20% - Accent1 2 2 2 2 2 2 9 2" xfId="1611" xr:uid="{00000000-0005-0000-0000-00008F050000}"/>
    <cellStyle name="20% - Accent1 2 2 2 2 2 3" xfId="1612" xr:uid="{00000000-0005-0000-0000-000090050000}"/>
    <cellStyle name="20% - Accent1 2 2 2 2 2 3 10" xfId="1613" xr:uid="{00000000-0005-0000-0000-000091050000}"/>
    <cellStyle name="20% - Accent1 2 2 2 2 2 3 10 2" xfId="1614" xr:uid="{00000000-0005-0000-0000-000092050000}"/>
    <cellStyle name="20% - Accent1 2 2 2 2 2 3 11" xfId="1615" xr:uid="{00000000-0005-0000-0000-000093050000}"/>
    <cellStyle name="20% - Accent1 2 2 2 2 2 3 2" xfId="1616" xr:uid="{00000000-0005-0000-0000-000094050000}"/>
    <cellStyle name="20% - Accent1 2 2 2 2 2 3 2 2" xfId="1617" xr:uid="{00000000-0005-0000-0000-000095050000}"/>
    <cellStyle name="20% - Accent1 2 2 2 2 2 3 2 2 2" xfId="1618" xr:uid="{00000000-0005-0000-0000-000096050000}"/>
    <cellStyle name="20% - Accent1 2 2 2 2 2 3 2 2 2 2" xfId="1619" xr:uid="{00000000-0005-0000-0000-000097050000}"/>
    <cellStyle name="20% - Accent1 2 2 2 2 2 3 2 2 2 2 2" xfId="1620" xr:uid="{00000000-0005-0000-0000-000098050000}"/>
    <cellStyle name="20% - Accent1 2 2 2 2 2 3 2 2 2 3" xfId="1621" xr:uid="{00000000-0005-0000-0000-000099050000}"/>
    <cellStyle name="20% - Accent1 2 2 2 2 2 3 2 2 3" xfId="1622" xr:uid="{00000000-0005-0000-0000-00009A050000}"/>
    <cellStyle name="20% - Accent1 2 2 2 2 2 3 2 2 3 2" xfId="1623" xr:uid="{00000000-0005-0000-0000-00009B050000}"/>
    <cellStyle name="20% - Accent1 2 2 2 2 2 3 2 2 4" xfId="1624" xr:uid="{00000000-0005-0000-0000-00009C050000}"/>
    <cellStyle name="20% - Accent1 2 2 2 2 2 3 2 3" xfId="1625" xr:uid="{00000000-0005-0000-0000-00009D050000}"/>
    <cellStyle name="20% - Accent1 2 2 2 2 2 3 2 3 2" xfId="1626" xr:uid="{00000000-0005-0000-0000-00009E050000}"/>
    <cellStyle name="20% - Accent1 2 2 2 2 2 3 2 3 2 2" xfId="1627" xr:uid="{00000000-0005-0000-0000-00009F050000}"/>
    <cellStyle name="20% - Accent1 2 2 2 2 2 3 2 3 2 2 2" xfId="1628" xr:uid="{00000000-0005-0000-0000-0000A0050000}"/>
    <cellStyle name="20% - Accent1 2 2 2 2 2 3 2 3 2 3" xfId="1629" xr:uid="{00000000-0005-0000-0000-0000A1050000}"/>
    <cellStyle name="20% - Accent1 2 2 2 2 2 3 2 3 3" xfId="1630" xr:uid="{00000000-0005-0000-0000-0000A2050000}"/>
    <cellStyle name="20% - Accent1 2 2 2 2 2 3 2 3 3 2" xfId="1631" xr:uid="{00000000-0005-0000-0000-0000A3050000}"/>
    <cellStyle name="20% - Accent1 2 2 2 2 2 3 2 3 4" xfId="1632" xr:uid="{00000000-0005-0000-0000-0000A4050000}"/>
    <cellStyle name="20% - Accent1 2 2 2 2 2 3 2 4" xfId="1633" xr:uid="{00000000-0005-0000-0000-0000A5050000}"/>
    <cellStyle name="20% - Accent1 2 2 2 2 2 3 2 4 2" xfId="1634" xr:uid="{00000000-0005-0000-0000-0000A6050000}"/>
    <cellStyle name="20% - Accent1 2 2 2 2 2 3 2 4 2 2" xfId="1635" xr:uid="{00000000-0005-0000-0000-0000A7050000}"/>
    <cellStyle name="20% - Accent1 2 2 2 2 2 3 2 4 2 2 2" xfId="1636" xr:uid="{00000000-0005-0000-0000-0000A8050000}"/>
    <cellStyle name="20% - Accent1 2 2 2 2 2 3 2 4 2 3" xfId="1637" xr:uid="{00000000-0005-0000-0000-0000A9050000}"/>
    <cellStyle name="20% - Accent1 2 2 2 2 2 3 2 4 3" xfId="1638" xr:uid="{00000000-0005-0000-0000-0000AA050000}"/>
    <cellStyle name="20% - Accent1 2 2 2 2 2 3 2 4 3 2" xfId="1639" xr:uid="{00000000-0005-0000-0000-0000AB050000}"/>
    <cellStyle name="20% - Accent1 2 2 2 2 2 3 2 4 4" xfId="1640" xr:uid="{00000000-0005-0000-0000-0000AC050000}"/>
    <cellStyle name="20% - Accent1 2 2 2 2 2 3 2 5" xfId="1641" xr:uid="{00000000-0005-0000-0000-0000AD050000}"/>
    <cellStyle name="20% - Accent1 2 2 2 2 2 3 2 5 2" xfId="1642" xr:uid="{00000000-0005-0000-0000-0000AE050000}"/>
    <cellStyle name="20% - Accent1 2 2 2 2 2 3 2 5 2 2" xfId="1643" xr:uid="{00000000-0005-0000-0000-0000AF050000}"/>
    <cellStyle name="20% - Accent1 2 2 2 2 2 3 2 5 3" xfId="1644" xr:uid="{00000000-0005-0000-0000-0000B0050000}"/>
    <cellStyle name="20% - Accent1 2 2 2 2 2 3 2 6" xfId="1645" xr:uid="{00000000-0005-0000-0000-0000B1050000}"/>
    <cellStyle name="20% - Accent1 2 2 2 2 2 3 2 6 2" xfId="1646" xr:uid="{00000000-0005-0000-0000-0000B2050000}"/>
    <cellStyle name="20% - Accent1 2 2 2 2 2 3 2 6 2 2" xfId="1647" xr:uid="{00000000-0005-0000-0000-0000B3050000}"/>
    <cellStyle name="20% - Accent1 2 2 2 2 2 3 2 6 3" xfId="1648" xr:uid="{00000000-0005-0000-0000-0000B4050000}"/>
    <cellStyle name="20% - Accent1 2 2 2 2 2 3 2 7" xfId="1649" xr:uid="{00000000-0005-0000-0000-0000B5050000}"/>
    <cellStyle name="20% - Accent1 2 2 2 2 2 3 2 7 2" xfId="1650" xr:uid="{00000000-0005-0000-0000-0000B6050000}"/>
    <cellStyle name="20% - Accent1 2 2 2 2 2 3 2 8" xfId="1651" xr:uid="{00000000-0005-0000-0000-0000B7050000}"/>
    <cellStyle name="20% - Accent1 2 2 2 2 2 3 2 8 2" xfId="1652" xr:uid="{00000000-0005-0000-0000-0000B8050000}"/>
    <cellStyle name="20% - Accent1 2 2 2 2 2 3 2 9" xfId="1653" xr:uid="{00000000-0005-0000-0000-0000B9050000}"/>
    <cellStyle name="20% - Accent1 2 2 2 2 2 3 3" xfId="1654" xr:uid="{00000000-0005-0000-0000-0000BA050000}"/>
    <cellStyle name="20% - Accent1 2 2 2 2 2 3 3 2" xfId="1655" xr:uid="{00000000-0005-0000-0000-0000BB050000}"/>
    <cellStyle name="20% - Accent1 2 2 2 2 2 3 3 2 2" xfId="1656" xr:uid="{00000000-0005-0000-0000-0000BC050000}"/>
    <cellStyle name="20% - Accent1 2 2 2 2 2 3 3 2 2 2" xfId="1657" xr:uid="{00000000-0005-0000-0000-0000BD050000}"/>
    <cellStyle name="20% - Accent1 2 2 2 2 2 3 3 2 2 2 2" xfId="1658" xr:uid="{00000000-0005-0000-0000-0000BE050000}"/>
    <cellStyle name="20% - Accent1 2 2 2 2 2 3 3 2 2 3" xfId="1659" xr:uid="{00000000-0005-0000-0000-0000BF050000}"/>
    <cellStyle name="20% - Accent1 2 2 2 2 2 3 3 2 3" xfId="1660" xr:uid="{00000000-0005-0000-0000-0000C0050000}"/>
    <cellStyle name="20% - Accent1 2 2 2 2 2 3 3 2 3 2" xfId="1661" xr:uid="{00000000-0005-0000-0000-0000C1050000}"/>
    <cellStyle name="20% - Accent1 2 2 2 2 2 3 3 2 4" xfId="1662" xr:uid="{00000000-0005-0000-0000-0000C2050000}"/>
    <cellStyle name="20% - Accent1 2 2 2 2 2 3 3 3" xfId="1663" xr:uid="{00000000-0005-0000-0000-0000C3050000}"/>
    <cellStyle name="20% - Accent1 2 2 2 2 2 3 3 3 2" xfId="1664" xr:uid="{00000000-0005-0000-0000-0000C4050000}"/>
    <cellStyle name="20% - Accent1 2 2 2 2 2 3 3 3 2 2" xfId="1665" xr:uid="{00000000-0005-0000-0000-0000C5050000}"/>
    <cellStyle name="20% - Accent1 2 2 2 2 2 3 3 3 2 2 2" xfId="1666" xr:uid="{00000000-0005-0000-0000-0000C6050000}"/>
    <cellStyle name="20% - Accent1 2 2 2 2 2 3 3 3 2 3" xfId="1667" xr:uid="{00000000-0005-0000-0000-0000C7050000}"/>
    <cellStyle name="20% - Accent1 2 2 2 2 2 3 3 3 3" xfId="1668" xr:uid="{00000000-0005-0000-0000-0000C8050000}"/>
    <cellStyle name="20% - Accent1 2 2 2 2 2 3 3 3 3 2" xfId="1669" xr:uid="{00000000-0005-0000-0000-0000C9050000}"/>
    <cellStyle name="20% - Accent1 2 2 2 2 2 3 3 3 4" xfId="1670" xr:uid="{00000000-0005-0000-0000-0000CA050000}"/>
    <cellStyle name="20% - Accent1 2 2 2 2 2 3 3 4" xfId="1671" xr:uid="{00000000-0005-0000-0000-0000CB050000}"/>
    <cellStyle name="20% - Accent1 2 2 2 2 2 3 3 4 2" xfId="1672" xr:uid="{00000000-0005-0000-0000-0000CC050000}"/>
    <cellStyle name="20% - Accent1 2 2 2 2 2 3 3 4 2 2" xfId="1673" xr:uid="{00000000-0005-0000-0000-0000CD050000}"/>
    <cellStyle name="20% - Accent1 2 2 2 2 2 3 3 4 2 2 2" xfId="1674" xr:uid="{00000000-0005-0000-0000-0000CE050000}"/>
    <cellStyle name="20% - Accent1 2 2 2 2 2 3 3 4 2 3" xfId="1675" xr:uid="{00000000-0005-0000-0000-0000CF050000}"/>
    <cellStyle name="20% - Accent1 2 2 2 2 2 3 3 4 3" xfId="1676" xr:uid="{00000000-0005-0000-0000-0000D0050000}"/>
    <cellStyle name="20% - Accent1 2 2 2 2 2 3 3 4 3 2" xfId="1677" xr:uid="{00000000-0005-0000-0000-0000D1050000}"/>
    <cellStyle name="20% - Accent1 2 2 2 2 2 3 3 4 4" xfId="1678" xr:uid="{00000000-0005-0000-0000-0000D2050000}"/>
    <cellStyle name="20% - Accent1 2 2 2 2 2 3 3 5" xfId="1679" xr:uid="{00000000-0005-0000-0000-0000D3050000}"/>
    <cellStyle name="20% - Accent1 2 2 2 2 2 3 3 5 2" xfId="1680" xr:uid="{00000000-0005-0000-0000-0000D4050000}"/>
    <cellStyle name="20% - Accent1 2 2 2 2 2 3 3 5 2 2" xfId="1681" xr:uid="{00000000-0005-0000-0000-0000D5050000}"/>
    <cellStyle name="20% - Accent1 2 2 2 2 2 3 3 5 3" xfId="1682" xr:uid="{00000000-0005-0000-0000-0000D6050000}"/>
    <cellStyle name="20% - Accent1 2 2 2 2 2 3 3 6" xfId="1683" xr:uid="{00000000-0005-0000-0000-0000D7050000}"/>
    <cellStyle name="20% - Accent1 2 2 2 2 2 3 3 6 2" xfId="1684" xr:uid="{00000000-0005-0000-0000-0000D8050000}"/>
    <cellStyle name="20% - Accent1 2 2 2 2 2 3 3 6 2 2" xfId="1685" xr:uid="{00000000-0005-0000-0000-0000D9050000}"/>
    <cellStyle name="20% - Accent1 2 2 2 2 2 3 3 6 3" xfId="1686" xr:uid="{00000000-0005-0000-0000-0000DA050000}"/>
    <cellStyle name="20% - Accent1 2 2 2 2 2 3 3 7" xfId="1687" xr:uid="{00000000-0005-0000-0000-0000DB050000}"/>
    <cellStyle name="20% - Accent1 2 2 2 2 2 3 3 7 2" xfId="1688" xr:uid="{00000000-0005-0000-0000-0000DC050000}"/>
    <cellStyle name="20% - Accent1 2 2 2 2 2 3 3 8" xfId="1689" xr:uid="{00000000-0005-0000-0000-0000DD050000}"/>
    <cellStyle name="20% - Accent1 2 2 2 2 2 3 3 8 2" xfId="1690" xr:uid="{00000000-0005-0000-0000-0000DE050000}"/>
    <cellStyle name="20% - Accent1 2 2 2 2 2 3 3 9" xfId="1691" xr:uid="{00000000-0005-0000-0000-0000DF050000}"/>
    <cellStyle name="20% - Accent1 2 2 2 2 2 3 4" xfId="1692" xr:uid="{00000000-0005-0000-0000-0000E0050000}"/>
    <cellStyle name="20% - Accent1 2 2 2 2 2 3 4 2" xfId="1693" xr:uid="{00000000-0005-0000-0000-0000E1050000}"/>
    <cellStyle name="20% - Accent1 2 2 2 2 2 3 4 2 2" xfId="1694" xr:uid="{00000000-0005-0000-0000-0000E2050000}"/>
    <cellStyle name="20% - Accent1 2 2 2 2 2 3 4 2 2 2" xfId="1695" xr:uid="{00000000-0005-0000-0000-0000E3050000}"/>
    <cellStyle name="20% - Accent1 2 2 2 2 2 3 4 2 3" xfId="1696" xr:uid="{00000000-0005-0000-0000-0000E4050000}"/>
    <cellStyle name="20% - Accent1 2 2 2 2 2 3 4 3" xfId="1697" xr:uid="{00000000-0005-0000-0000-0000E5050000}"/>
    <cellStyle name="20% - Accent1 2 2 2 2 2 3 4 3 2" xfId="1698" xr:uid="{00000000-0005-0000-0000-0000E6050000}"/>
    <cellStyle name="20% - Accent1 2 2 2 2 2 3 4 4" xfId="1699" xr:uid="{00000000-0005-0000-0000-0000E7050000}"/>
    <cellStyle name="20% - Accent1 2 2 2 2 2 3 5" xfId="1700" xr:uid="{00000000-0005-0000-0000-0000E8050000}"/>
    <cellStyle name="20% - Accent1 2 2 2 2 2 3 5 2" xfId="1701" xr:uid="{00000000-0005-0000-0000-0000E9050000}"/>
    <cellStyle name="20% - Accent1 2 2 2 2 2 3 5 2 2" xfId="1702" xr:uid="{00000000-0005-0000-0000-0000EA050000}"/>
    <cellStyle name="20% - Accent1 2 2 2 2 2 3 5 2 2 2" xfId="1703" xr:uid="{00000000-0005-0000-0000-0000EB050000}"/>
    <cellStyle name="20% - Accent1 2 2 2 2 2 3 5 2 3" xfId="1704" xr:uid="{00000000-0005-0000-0000-0000EC050000}"/>
    <cellStyle name="20% - Accent1 2 2 2 2 2 3 5 3" xfId="1705" xr:uid="{00000000-0005-0000-0000-0000ED050000}"/>
    <cellStyle name="20% - Accent1 2 2 2 2 2 3 5 3 2" xfId="1706" xr:uid="{00000000-0005-0000-0000-0000EE050000}"/>
    <cellStyle name="20% - Accent1 2 2 2 2 2 3 5 4" xfId="1707" xr:uid="{00000000-0005-0000-0000-0000EF050000}"/>
    <cellStyle name="20% - Accent1 2 2 2 2 2 3 6" xfId="1708" xr:uid="{00000000-0005-0000-0000-0000F0050000}"/>
    <cellStyle name="20% - Accent1 2 2 2 2 2 3 6 2" xfId="1709" xr:uid="{00000000-0005-0000-0000-0000F1050000}"/>
    <cellStyle name="20% - Accent1 2 2 2 2 2 3 6 2 2" xfId="1710" xr:uid="{00000000-0005-0000-0000-0000F2050000}"/>
    <cellStyle name="20% - Accent1 2 2 2 2 2 3 6 2 2 2" xfId="1711" xr:uid="{00000000-0005-0000-0000-0000F3050000}"/>
    <cellStyle name="20% - Accent1 2 2 2 2 2 3 6 2 3" xfId="1712" xr:uid="{00000000-0005-0000-0000-0000F4050000}"/>
    <cellStyle name="20% - Accent1 2 2 2 2 2 3 6 3" xfId="1713" xr:uid="{00000000-0005-0000-0000-0000F5050000}"/>
    <cellStyle name="20% - Accent1 2 2 2 2 2 3 6 3 2" xfId="1714" xr:uid="{00000000-0005-0000-0000-0000F6050000}"/>
    <cellStyle name="20% - Accent1 2 2 2 2 2 3 6 4" xfId="1715" xr:uid="{00000000-0005-0000-0000-0000F7050000}"/>
    <cellStyle name="20% - Accent1 2 2 2 2 2 3 7" xfId="1716" xr:uid="{00000000-0005-0000-0000-0000F8050000}"/>
    <cellStyle name="20% - Accent1 2 2 2 2 2 3 7 2" xfId="1717" xr:uid="{00000000-0005-0000-0000-0000F9050000}"/>
    <cellStyle name="20% - Accent1 2 2 2 2 2 3 7 2 2" xfId="1718" xr:uid="{00000000-0005-0000-0000-0000FA050000}"/>
    <cellStyle name="20% - Accent1 2 2 2 2 2 3 7 3" xfId="1719" xr:uid="{00000000-0005-0000-0000-0000FB050000}"/>
    <cellStyle name="20% - Accent1 2 2 2 2 2 3 8" xfId="1720" xr:uid="{00000000-0005-0000-0000-0000FC050000}"/>
    <cellStyle name="20% - Accent1 2 2 2 2 2 3 8 2" xfId="1721" xr:uid="{00000000-0005-0000-0000-0000FD050000}"/>
    <cellStyle name="20% - Accent1 2 2 2 2 2 3 8 2 2" xfId="1722" xr:uid="{00000000-0005-0000-0000-0000FE050000}"/>
    <cellStyle name="20% - Accent1 2 2 2 2 2 3 8 3" xfId="1723" xr:uid="{00000000-0005-0000-0000-0000FF050000}"/>
    <cellStyle name="20% - Accent1 2 2 2 2 2 3 9" xfId="1724" xr:uid="{00000000-0005-0000-0000-000000060000}"/>
    <cellStyle name="20% - Accent1 2 2 2 2 2 3 9 2" xfId="1725" xr:uid="{00000000-0005-0000-0000-000001060000}"/>
    <cellStyle name="20% - Accent1 2 2 2 2 2 4" xfId="1726" xr:uid="{00000000-0005-0000-0000-000002060000}"/>
    <cellStyle name="20% - Accent1 2 2 2 2 2 4 10" xfId="1727" xr:uid="{00000000-0005-0000-0000-000003060000}"/>
    <cellStyle name="20% - Accent1 2 2 2 2 2 4 10 2" xfId="1728" xr:uid="{00000000-0005-0000-0000-000004060000}"/>
    <cellStyle name="20% - Accent1 2 2 2 2 2 4 11" xfId="1729" xr:uid="{00000000-0005-0000-0000-000005060000}"/>
    <cellStyle name="20% - Accent1 2 2 2 2 2 4 2" xfId="1730" xr:uid="{00000000-0005-0000-0000-000006060000}"/>
    <cellStyle name="20% - Accent1 2 2 2 2 2 4 2 2" xfId="1731" xr:uid="{00000000-0005-0000-0000-000007060000}"/>
    <cellStyle name="20% - Accent1 2 2 2 2 2 4 2 2 2" xfId="1732" xr:uid="{00000000-0005-0000-0000-000008060000}"/>
    <cellStyle name="20% - Accent1 2 2 2 2 2 4 2 2 2 2" xfId="1733" xr:uid="{00000000-0005-0000-0000-000009060000}"/>
    <cellStyle name="20% - Accent1 2 2 2 2 2 4 2 2 2 2 2" xfId="1734" xr:uid="{00000000-0005-0000-0000-00000A060000}"/>
    <cellStyle name="20% - Accent1 2 2 2 2 2 4 2 2 2 3" xfId="1735" xr:uid="{00000000-0005-0000-0000-00000B060000}"/>
    <cellStyle name="20% - Accent1 2 2 2 2 2 4 2 2 3" xfId="1736" xr:uid="{00000000-0005-0000-0000-00000C060000}"/>
    <cellStyle name="20% - Accent1 2 2 2 2 2 4 2 2 3 2" xfId="1737" xr:uid="{00000000-0005-0000-0000-00000D060000}"/>
    <cellStyle name="20% - Accent1 2 2 2 2 2 4 2 2 4" xfId="1738" xr:uid="{00000000-0005-0000-0000-00000E060000}"/>
    <cellStyle name="20% - Accent1 2 2 2 2 2 4 2 3" xfId="1739" xr:uid="{00000000-0005-0000-0000-00000F060000}"/>
    <cellStyle name="20% - Accent1 2 2 2 2 2 4 2 3 2" xfId="1740" xr:uid="{00000000-0005-0000-0000-000010060000}"/>
    <cellStyle name="20% - Accent1 2 2 2 2 2 4 2 3 2 2" xfId="1741" xr:uid="{00000000-0005-0000-0000-000011060000}"/>
    <cellStyle name="20% - Accent1 2 2 2 2 2 4 2 3 2 2 2" xfId="1742" xr:uid="{00000000-0005-0000-0000-000012060000}"/>
    <cellStyle name="20% - Accent1 2 2 2 2 2 4 2 3 2 3" xfId="1743" xr:uid="{00000000-0005-0000-0000-000013060000}"/>
    <cellStyle name="20% - Accent1 2 2 2 2 2 4 2 3 3" xfId="1744" xr:uid="{00000000-0005-0000-0000-000014060000}"/>
    <cellStyle name="20% - Accent1 2 2 2 2 2 4 2 3 3 2" xfId="1745" xr:uid="{00000000-0005-0000-0000-000015060000}"/>
    <cellStyle name="20% - Accent1 2 2 2 2 2 4 2 3 4" xfId="1746" xr:uid="{00000000-0005-0000-0000-000016060000}"/>
    <cellStyle name="20% - Accent1 2 2 2 2 2 4 2 4" xfId="1747" xr:uid="{00000000-0005-0000-0000-000017060000}"/>
    <cellStyle name="20% - Accent1 2 2 2 2 2 4 2 4 2" xfId="1748" xr:uid="{00000000-0005-0000-0000-000018060000}"/>
    <cellStyle name="20% - Accent1 2 2 2 2 2 4 2 4 2 2" xfId="1749" xr:uid="{00000000-0005-0000-0000-000019060000}"/>
    <cellStyle name="20% - Accent1 2 2 2 2 2 4 2 4 2 2 2" xfId="1750" xr:uid="{00000000-0005-0000-0000-00001A060000}"/>
    <cellStyle name="20% - Accent1 2 2 2 2 2 4 2 4 2 3" xfId="1751" xr:uid="{00000000-0005-0000-0000-00001B060000}"/>
    <cellStyle name="20% - Accent1 2 2 2 2 2 4 2 4 3" xfId="1752" xr:uid="{00000000-0005-0000-0000-00001C060000}"/>
    <cellStyle name="20% - Accent1 2 2 2 2 2 4 2 4 3 2" xfId="1753" xr:uid="{00000000-0005-0000-0000-00001D060000}"/>
    <cellStyle name="20% - Accent1 2 2 2 2 2 4 2 4 4" xfId="1754" xr:uid="{00000000-0005-0000-0000-00001E060000}"/>
    <cellStyle name="20% - Accent1 2 2 2 2 2 4 2 5" xfId="1755" xr:uid="{00000000-0005-0000-0000-00001F060000}"/>
    <cellStyle name="20% - Accent1 2 2 2 2 2 4 2 5 2" xfId="1756" xr:uid="{00000000-0005-0000-0000-000020060000}"/>
    <cellStyle name="20% - Accent1 2 2 2 2 2 4 2 5 2 2" xfId="1757" xr:uid="{00000000-0005-0000-0000-000021060000}"/>
    <cellStyle name="20% - Accent1 2 2 2 2 2 4 2 5 3" xfId="1758" xr:uid="{00000000-0005-0000-0000-000022060000}"/>
    <cellStyle name="20% - Accent1 2 2 2 2 2 4 2 6" xfId="1759" xr:uid="{00000000-0005-0000-0000-000023060000}"/>
    <cellStyle name="20% - Accent1 2 2 2 2 2 4 2 6 2" xfId="1760" xr:uid="{00000000-0005-0000-0000-000024060000}"/>
    <cellStyle name="20% - Accent1 2 2 2 2 2 4 2 6 2 2" xfId="1761" xr:uid="{00000000-0005-0000-0000-000025060000}"/>
    <cellStyle name="20% - Accent1 2 2 2 2 2 4 2 6 3" xfId="1762" xr:uid="{00000000-0005-0000-0000-000026060000}"/>
    <cellStyle name="20% - Accent1 2 2 2 2 2 4 2 7" xfId="1763" xr:uid="{00000000-0005-0000-0000-000027060000}"/>
    <cellStyle name="20% - Accent1 2 2 2 2 2 4 2 7 2" xfId="1764" xr:uid="{00000000-0005-0000-0000-000028060000}"/>
    <cellStyle name="20% - Accent1 2 2 2 2 2 4 2 8" xfId="1765" xr:uid="{00000000-0005-0000-0000-000029060000}"/>
    <cellStyle name="20% - Accent1 2 2 2 2 2 4 2 8 2" xfId="1766" xr:uid="{00000000-0005-0000-0000-00002A060000}"/>
    <cellStyle name="20% - Accent1 2 2 2 2 2 4 2 9" xfId="1767" xr:uid="{00000000-0005-0000-0000-00002B060000}"/>
    <cellStyle name="20% - Accent1 2 2 2 2 2 4 3" xfId="1768" xr:uid="{00000000-0005-0000-0000-00002C060000}"/>
    <cellStyle name="20% - Accent1 2 2 2 2 2 4 3 2" xfId="1769" xr:uid="{00000000-0005-0000-0000-00002D060000}"/>
    <cellStyle name="20% - Accent1 2 2 2 2 2 4 3 2 2" xfId="1770" xr:uid="{00000000-0005-0000-0000-00002E060000}"/>
    <cellStyle name="20% - Accent1 2 2 2 2 2 4 3 2 2 2" xfId="1771" xr:uid="{00000000-0005-0000-0000-00002F060000}"/>
    <cellStyle name="20% - Accent1 2 2 2 2 2 4 3 2 2 2 2" xfId="1772" xr:uid="{00000000-0005-0000-0000-000030060000}"/>
    <cellStyle name="20% - Accent1 2 2 2 2 2 4 3 2 2 3" xfId="1773" xr:uid="{00000000-0005-0000-0000-000031060000}"/>
    <cellStyle name="20% - Accent1 2 2 2 2 2 4 3 2 3" xfId="1774" xr:uid="{00000000-0005-0000-0000-000032060000}"/>
    <cellStyle name="20% - Accent1 2 2 2 2 2 4 3 2 3 2" xfId="1775" xr:uid="{00000000-0005-0000-0000-000033060000}"/>
    <cellStyle name="20% - Accent1 2 2 2 2 2 4 3 2 4" xfId="1776" xr:uid="{00000000-0005-0000-0000-000034060000}"/>
    <cellStyle name="20% - Accent1 2 2 2 2 2 4 3 3" xfId="1777" xr:uid="{00000000-0005-0000-0000-000035060000}"/>
    <cellStyle name="20% - Accent1 2 2 2 2 2 4 3 3 2" xfId="1778" xr:uid="{00000000-0005-0000-0000-000036060000}"/>
    <cellStyle name="20% - Accent1 2 2 2 2 2 4 3 3 2 2" xfId="1779" xr:uid="{00000000-0005-0000-0000-000037060000}"/>
    <cellStyle name="20% - Accent1 2 2 2 2 2 4 3 3 2 2 2" xfId="1780" xr:uid="{00000000-0005-0000-0000-000038060000}"/>
    <cellStyle name="20% - Accent1 2 2 2 2 2 4 3 3 2 3" xfId="1781" xr:uid="{00000000-0005-0000-0000-000039060000}"/>
    <cellStyle name="20% - Accent1 2 2 2 2 2 4 3 3 3" xfId="1782" xr:uid="{00000000-0005-0000-0000-00003A060000}"/>
    <cellStyle name="20% - Accent1 2 2 2 2 2 4 3 3 3 2" xfId="1783" xr:uid="{00000000-0005-0000-0000-00003B060000}"/>
    <cellStyle name="20% - Accent1 2 2 2 2 2 4 3 3 4" xfId="1784" xr:uid="{00000000-0005-0000-0000-00003C060000}"/>
    <cellStyle name="20% - Accent1 2 2 2 2 2 4 3 4" xfId="1785" xr:uid="{00000000-0005-0000-0000-00003D060000}"/>
    <cellStyle name="20% - Accent1 2 2 2 2 2 4 3 4 2" xfId="1786" xr:uid="{00000000-0005-0000-0000-00003E060000}"/>
    <cellStyle name="20% - Accent1 2 2 2 2 2 4 3 4 2 2" xfId="1787" xr:uid="{00000000-0005-0000-0000-00003F060000}"/>
    <cellStyle name="20% - Accent1 2 2 2 2 2 4 3 4 2 2 2" xfId="1788" xr:uid="{00000000-0005-0000-0000-000040060000}"/>
    <cellStyle name="20% - Accent1 2 2 2 2 2 4 3 4 2 3" xfId="1789" xr:uid="{00000000-0005-0000-0000-000041060000}"/>
    <cellStyle name="20% - Accent1 2 2 2 2 2 4 3 4 3" xfId="1790" xr:uid="{00000000-0005-0000-0000-000042060000}"/>
    <cellStyle name="20% - Accent1 2 2 2 2 2 4 3 4 3 2" xfId="1791" xr:uid="{00000000-0005-0000-0000-000043060000}"/>
    <cellStyle name="20% - Accent1 2 2 2 2 2 4 3 4 4" xfId="1792" xr:uid="{00000000-0005-0000-0000-000044060000}"/>
    <cellStyle name="20% - Accent1 2 2 2 2 2 4 3 5" xfId="1793" xr:uid="{00000000-0005-0000-0000-000045060000}"/>
    <cellStyle name="20% - Accent1 2 2 2 2 2 4 3 5 2" xfId="1794" xr:uid="{00000000-0005-0000-0000-000046060000}"/>
    <cellStyle name="20% - Accent1 2 2 2 2 2 4 3 5 2 2" xfId="1795" xr:uid="{00000000-0005-0000-0000-000047060000}"/>
    <cellStyle name="20% - Accent1 2 2 2 2 2 4 3 5 3" xfId="1796" xr:uid="{00000000-0005-0000-0000-000048060000}"/>
    <cellStyle name="20% - Accent1 2 2 2 2 2 4 3 6" xfId="1797" xr:uid="{00000000-0005-0000-0000-000049060000}"/>
    <cellStyle name="20% - Accent1 2 2 2 2 2 4 3 6 2" xfId="1798" xr:uid="{00000000-0005-0000-0000-00004A060000}"/>
    <cellStyle name="20% - Accent1 2 2 2 2 2 4 3 6 2 2" xfId="1799" xr:uid="{00000000-0005-0000-0000-00004B060000}"/>
    <cellStyle name="20% - Accent1 2 2 2 2 2 4 3 6 3" xfId="1800" xr:uid="{00000000-0005-0000-0000-00004C060000}"/>
    <cellStyle name="20% - Accent1 2 2 2 2 2 4 3 7" xfId="1801" xr:uid="{00000000-0005-0000-0000-00004D060000}"/>
    <cellStyle name="20% - Accent1 2 2 2 2 2 4 3 7 2" xfId="1802" xr:uid="{00000000-0005-0000-0000-00004E060000}"/>
    <cellStyle name="20% - Accent1 2 2 2 2 2 4 3 8" xfId="1803" xr:uid="{00000000-0005-0000-0000-00004F060000}"/>
    <cellStyle name="20% - Accent1 2 2 2 2 2 4 3 8 2" xfId="1804" xr:uid="{00000000-0005-0000-0000-000050060000}"/>
    <cellStyle name="20% - Accent1 2 2 2 2 2 4 3 9" xfId="1805" xr:uid="{00000000-0005-0000-0000-000051060000}"/>
    <cellStyle name="20% - Accent1 2 2 2 2 2 4 4" xfId="1806" xr:uid="{00000000-0005-0000-0000-000052060000}"/>
    <cellStyle name="20% - Accent1 2 2 2 2 2 4 4 2" xfId="1807" xr:uid="{00000000-0005-0000-0000-000053060000}"/>
    <cellStyle name="20% - Accent1 2 2 2 2 2 4 4 2 2" xfId="1808" xr:uid="{00000000-0005-0000-0000-000054060000}"/>
    <cellStyle name="20% - Accent1 2 2 2 2 2 4 4 2 2 2" xfId="1809" xr:uid="{00000000-0005-0000-0000-000055060000}"/>
    <cellStyle name="20% - Accent1 2 2 2 2 2 4 4 2 3" xfId="1810" xr:uid="{00000000-0005-0000-0000-000056060000}"/>
    <cellStyle name="20% - Accent1 2 2 2 2 2 4 4 3" xfId="1811" xr:uid="{00000000-0005-0000-0000-000057060000}"/>
    <cellStyle name="20% - Accent1 2 2 2 2 2 4 4 3 2" xfId="1812" xr:uid="{00000000-0005-0000-0000-000058060000}"/>
    <cellStyle name="20% - Accent1 2 2 2 2 2 4 4 4" xfId="1813" xr:uid="{00000000-0005-0000-0000-000059060000}"/>
    <cellStyle name="20% - Accent1 2 2 2 2 2 4 5" xfId="1814" xr:uid="{00000000-0005-0000-0000-00005A060000}"/>
    <cellStyle name="20% - Accent1 2 2 2 2 2 4 5 2" xfId="1815" xr:uid="{00000000-0005-0000-0000-00005B060000}"/>
    <cellStyle name="20% - Accent1 2 2 2 2 2 4 5 2 2" xfId="1816" xr:uid="{00000000-0005-0000-0000-00005C060000}"/>
    <cellStyle name="20% - Accent1 2 2 2 2 2 4 5 2 2 2" xfId="1817" xr:uid="{00000000-0005-0000-0000-00005D060000}"/>
    <cellStyle name="20% - Accent1 2 2 2 2 2 4 5 2 3" xfId="1818" xr:uid="{00000000-0005-0000-0000-00005E060000}"/>
    <cellStyle name="20% - Accent1 2 2 2 2 2 4 5 3" xfId="1819" xr:uid="{00000000-0005-0000-0000-00005F060000}"/>
    <cellStyle name="20% - Accent1 2 2 2 2 2 4 5 3 2" xfId="1820" xr:uid="{00000000-0005-0000-0000-000060060000}"/>
    <cellStyle name="20% - Accent1 2 2 2 2 2 4 5 4" xfId="1821" xr:uid="{00000000-0005-0000-0000-000061060000}"/>
    <cellStyle name="20% - Accent1 2 2 2 2 2 4 6" xfId="1822" xr:uid="{00000000-0005-0000-0000-000062060000}"/>
    <cellStyle name="20% - Accent1 2 2 2 2 2 4 6 2" xfId="1823" xr:uid="{00000000-0005-0000-0000-000063060000}"/>
    <cellStyle name="20% - Accent1 2 2 2 2 2 4 6 2 2" xfId="1824" xr:uid="{00000000-0005-0000-0000-000064060000}"/>
    <cellStyle name="20% - Accent1 2 2 2 2 2 4 6 2 2 2" xfId="1825" xr:uid="{00000000-0005-0000-0000-000065060000}"/>
    <cellStyle name="20% - Accent1 2 2 2 2 2 4 6 2 3" xfId="1826" xr:uid="{00000000-0005-0000-0000-000066060000}"/>
    <cellStyle name="20% - Accent1 2 2 2 2 2 4 6 3" xfId="1827" xr:uid="{00000000-0005-0000-0000-000067060000}"/>
    <cellStyle name="20% - Accent1 2 2 2 2 2 4 6 3 2" xfId="1828" xr:uid="{00000000-0005-0000-0000-000068060000}"/>
    <cellStyle name="20% - Accent1 2 2 2 2 2 4 6 4" xfId="1829" xr:uid="{00000000-0005-0000-0000-000069060000}"/>
    <cellStyle name="20% - Accent1 2 2 2 2 2 4 7" xfId="1830" xr:uid="{00000000-0005-0000-0000-00006A060000}"/>
    <cellStyle name="20% - Accent1 2 2 2 2 2 4 7 2" xfId="1831" xr:uid="{00000000-0005-0000-0000-00006B060000}"/>
    <cellStyle name="20% - Accent1 2 2 2 2 2 4 7 2 2" xfId="1832" xr:uid="{00000000-0005-0000-0000-00006C060000}"/>
    <cellStyle name="20% - Accent1 2 2 2 2 2 4 7 3" xfId="1833" xr:uid="{00000000-0005-0000-0000-00006D060000}"/>
    <cellStyle name="20% - Accent1 2 2 2 2 2 4 8" xfId="1834" xr:uid="{00000000-0005-0000-0000-00006E060000}"/>
    <cellStyle name="20% - Accent1 2 2 2 2 2 4 8 2" xfId="1835" xr:uid="{00000000-0005-0000-0000-00006F060000}"/>
    <cellStyle name="20% - Accent1 2 2 2 2 2 4 8 2 2" xfId="1836" xr:uid="{00000000-0005-0000-0000-000070060000}"/>
    <cellStyle name="20% - Accent1 2 2 2 2 2 4 8 3" xfId="1837" xr:uid="{00000000-0005-0000-0000-000071060000}"/>
    <cellStyle name="20% - Accent1 2 2 2 2 2 4 9" xfId="1838" xr:uid="{00000000-0005-0000-0000-000072060000}"/>
    <cellStyle name="20% - Accent1 2 2 2 2 2 4 9 2" xfId="1839" xr:uid="{00000000-0005-0000-0000-000073060000}"/>
    <cellStyle name="20% - Accent1 2 2 2 2 2 5" xfId="1840" xr:uid="{00000000-0005-0000-0000-000074060000}"/>
    <cellStyle name="20% - Accent1 2 2 2 2 2 5 2" xfId="1841" xr:uid="{00000000-0005-0000-0000-000075060000}"/>
    <cellStyle name="20% - Accent1 2 2 2 2 2 5 2 2" xfId="1842" xr:uid="{00000000-0005-0000-0000-000076060000}"/>
    <cellStyle name="20% - Accent1 2 2 2 2 2 5 2 2 2" xfId="1843" xr:uid="{00000000-0005-0000-0000-000077060000}"/>
    <cellStyle name="20% - Accent1 2 2 2 2 2 5 2 2 2 2" xfId="1844" xr:uid="{00000000-0005-0000-0000-000078060000}"/>
    <cellStyle name="20% - Accent1 2 2 2 2 2 5 2 2 3" xfId="1845" xr:uid="{00000000-0005-0000-0000-000079060000}"/>
    <cellStyle name="20% - Accent1 2 2 2 2 2 5 2 3" xfId="1846" xr:uid="{00000000-0005-0000-0000-00007A060000}"/>
    <cellStyle name="20% - Accent1 2 2 2 2 2 5 2 3 2" xfId="1847" xr:uid="{00000000-0005-0000-0000-00007B060000}"/>
    <cellStyle name="20% - Accent1 2 2 2 2 2 5 2 4" xfId="1848" xr:uid="{00000000-0005-0000-0000-00007C060000}"/>
    <cellStyle name="20% - Accent1 2 2 2 2 2 5 3" xfId="1849" xr:uid="{00000000-0005-0000-0000-00007D060000}"/>
    <cellStyle name="20% - Accent1 2 2 2 2 2 5 3 2" xfId="1850" xr:uid="{00000000-0005-0000-0000-00007E060000}"/>
    <cellStyle name="20% - Accent1 2 2 2 2 2 5 3 2 2" xfId="1851" xr:uid="{00000000-0005-0000-0000-00007F060000}"/>
    <cellStyle name="20% - Accent1 2 2 2 2 2 5 3 2 2 2" xfId="1852" xr:uid="{00000000-0005-0000-0000-000080060000}"/>
    <cellStyle name="20% - Accent1 2 2 2 2 2 5 3 2 3" xfId="1853" xr:uid="{00000000-0005-0000-0000-000081060000}"/>
    <cellStyle name="20% - Accent1 2 2 2 2 2 5 3 3" xfId="1854" xr:uid="{00000000-0005-0000-0000-000082060000}"/>
    <cellStyle name="20% - Accent1 2 2 2 2 2 5 3 3 2" xfId="1855" xr:uid="{00000000-0005-0000-0000-000083060000}"/>
    <cellStyle name="20% - Accent1 2 2 2 2 2 5 3 4" xfId="1856" xr:uid="{00000000-0005-0000-0000-000084060000}"/>
    <cellStyle name="20% - Accent1 2 2 2 2 2 5 4" xfId="1857" xr:uid="{00000000-0005-0000-0000-000085060000}"/>
    <cellStyle name="20% - Accent1 2 2 2 2 2 5 4 2" xfId="1858" xr:uid="{00000000-0005-0000-0000-000086060000}"/>
    <cellStyle name="20% - Accent1 2 2 2 2 2 5 4 2 2" xfId="1859" xr:uid="{00000000-0005-0000-0000-000087060000}"/>
    <cellStyle name="20% - Accent1 2 2 2 2 2 5 4 2 2 2" xfId="1860" xr:uid="{00000000-0005-0000-0000-000088060000}"/>
    <cellStyle name="20% - Accent1 2 2 2 2 2 5 4 2 3" xfId="1861" xr:uid="{00000000-0005-0000-0000-000089060000}"/>
    <cellStyle name="20% - Accent1 2 2 2 2 2 5 4 3" xfId="1862" xr:uid="{00000000-0005-0000-0000-00008A060000}"/>
    <cellStyle name="20% - Accent1 2 2 2 2 2 5 4 3 2" xfId="1863" xr:uid="{00000000-0005-0000-0000-00008B060000}"/>
    <cellStyle name="20% - Accent1 2 2 2 2 2 5 4 4" xfId="1864" xr:uid="{00000000-0005-0000-0000-00008C060000}"/>
    <cellStyle name="20% - Accent1 2 2 2 2 2 5 5" xfId="1865" xr:uid="{00000000-0005-0000-0000-00008D060000}"/>
    <cellStyle name="20% - Accent1 2 2 2 2 2 5 5 2" xfId="1866" xr:uid="{00000000-0005-0000-0000-00008E060000}"/>
    <cellStyle name="20% - Accent1 2 2 2 2 2 5 5 2 2" xfId="1867" xr:uid="{00000000-0005-0000-0000-00008F060000}"/>
    <cellStyle name="20% - Accent1 2 2 2 2 2 5 5 3" xfId="1868" xr:uid="{00000000-0005-0000-0000-000090060000}"/>
    <cellStyle name="20% - Accent1 2 2 2 2 2 5 6" xfId="1869" xr:uid="{00000000-0005-0000-0000-000091060000}"/>
    <cellStyle name="20% - Accent1 2 2 2 2 2 5 6 2" xfId="1870" xr:uid="{00000000-0005-0000-0000-000092060000}"/>
    <cellStyle name="20% - Accent1 2 2 2 2 2 5 6 2 2" xfId="1871" xr:uid="{00000000-0005-0000-0000-000093060000}"/>
    <cellStyle name="20% - Accent1 2 2 2 2 2 5 6 3" xfId="1872" xr:uid="{00000000-0005-0000-0000-000094060000}"/>
    <cellStyle name="20% - Accent1 2 2 2 2 2 5 7" xfId="1873" xr:uid="{00000000-0005-0000-0000-000095060000}"/>
    <cellStyle name="20% - Accent1 2 2 2 2 2 5 7 2" xfId="1874" xr:uid="{00000000-0005-0000-0000-000096060000}"/>
    <cellStyle name="20% - Accent1 2 2 2 2 2 5 8" xfId="1875" xr:uid="{00000000-0005-0000-0000-000097060000}"/>
    <cellStyle name="20% - Accent1 2 2 2 2 2 5 8 2" xfId="1876" xr:uid="{00000000-0005-0000-0000-000098060000}"/>
    <cellStyle name="20% - Accent1 2 2 2 2 2 5 9" xfId="1877" xr:uid="{00000000-0005-0000-0000-000099060000}"/>
    <cellStyle name="20% - Accent1 2 2 2 2 2 6" xfId="1878" xr:uid="{00000000-0005-0000-0000-00009A060000}"/>
    <cellStyle name="20% - Accent1 2 2 2 2 2 6 2" xfId="1879" xr:uid="{00000000-0005-0000-0000-00009B060000}"/>
    <cellStyle name="20% - Accent1 2 2 2 2 2 6 2 2" xfId="1880" xr:uid="{00000000-0005-0000-0000-00009C060000}"/>
    <cellStyle name="20% - Accent1 2 2 2 2 2 6 2 2 2" xfId="1881" xr:uid="{00000000-0005-0000-0000-00009D060000}"/>
    <cellStyle name="20% - Accent1 2 2 2 2 2 6 2 2 2 2" xfId="1882" xr:uid="{00000000-0005-0000-0000-00009E060000}"/>
    <cellStyle name="20% - Accent1 2 2 2 2 2 6 2 2 3" xfId="1883" xr:uid="{00000000-0005-0000-0000-00009F060000}"/>
    <cellStyle name="20% - Accent1 2 2 2 2 2 6 2 3" xfId="1884" xr:uid="{00000000-0005-0000-0000-0000A0060000}"/>
    <cellStyle name="20% - Accent1 2 2 2 2 2 6 2 3 2" xfId="1885" xr:uid="{00000000-0005-0000-0000-0000A1060000}"/>
    <cellStyle name="20% - Accent1 2 2 2 2 2 6 2 4" xfId="1886" xr:uid="{00000000-0005-0000-0000-0000A2060000}"/>
    <cellStyle name="20% - Accent1 2 2 2 2 2 6 3" xfId="1887" xr:uid="{00000000-0005-0000-0000-0000A3060000}"/>
    <cellStyle name="20% - Accent1 2 2 2 2 2 6 3 2" xfId="1888" xr:uid="{00000000-0005-0000-0000-0000A4060000}"/>
    <cellStyle name="20% - Accent1 2 2 2 2 2 6 3 2 2" xfId="1889" xr:uid="{00000000-0005-0000-0000-0000A5060000}"/>
    <cellStyle name="20% - Accent1 2 2 2 2 2 6 3 2 2 2" xfId="1890" xr:uid="{00000000-0005-0000-0000-0000A6060000}"/>
    <cellStyle name="20% - Accent1 2 2 2 2 2 6 3 2 3" xfId="1891" xr:uid="{00000000-0005-0000-0000-0000A7060000}"/>
    <cellStyle name="20% - Accent1 2 2 2 2 2 6 3 3" xfId="1892" xr:uid="{00000000-0005-0000-0000-0000A8060000}"/>
    <cellStyle name="20% - Accent1 2 2 2 2 2 6 3 3 2" xfId="1893" xr:uid="{00000000-0005-0000-0000-0000A9060000}"/>
    <cellStyle name="20% - Accent1 2 2 2 2 2 6 3 4" xfId="1894" xr:uid="{00000000-0005-0000-0000-0000AA060000}"/>
    <cellStyle name="20% - Accent1 2 2 2 2 2 6 4" xfId="1895" xr:uid="{00000000-0005-0000-0000-0000AB060000}"/>
    <cellStyle name="20% - Accent1 2 2 2 2 2 6 4 2" xfId="1896" xr:uid="{00000000-0005-0000-0000-0000AC060000}"/>
    <cellStyle name="20% - Accent1 2 2 2 2 2 6 4 2 2" xfId="1897" xr:uid="{00000000-0005-0000-0000-0000AD060000}"/>
    <cellStyle name="20% - Accent1 2 2 2 2 2 6 4 2 2 2" xfId="1898" xr:uid="{00000000-0005-0000-0000-0000AE060000}"/>
    <cellStyle name="20% - Accent1 2 2 2 2 2 6 4 2 3" xfId="1899" xr:uid="{00000000-0005-0000-0000-0000AF060000}"/>
    <cellStyle name="20% - Accent1 2 2 2 2 2 6 4 3" xfId="1900" xr:uid="{00000000-0005-0000-0000-0000B0060000}"/>
    <cellStyle name="20% - Accent1 2 2 2 2 2 6 4 3 2" xfId="1901" xr:uid="{00000000-0005-0000-0000-0000B1060000}"/>
    <cellStyle name="20% - Accent1 2 2 2 2 2 6 4 4" xfId="1902" xr:uid="{00000000-0005-0000-0000-0000B2060000}"/>
    <cellStyle name="20% - Accent1 2 2 2 2 2 6 5" xfId="1903" xr:uid="{00000000-0005-0000-0000-0000B3060000}"/>
    <cellStyle name="20% - Accent1 2 2 2 2 2 6 5 2" xfId="1904" xr:uid="{00000000-0005-0000-0000-0000B4060000}"/>
    <cellStyle name="20% - Accent1 2 2 2 2 2 6 5 2 2" xfId="1905" xr:uid="{00000000-0005-0000-0000-0000B5060000}"/>
    <cellStyle name="20% - Accent1 2 2 2 2 2 6 5 3" xfId="1906" xr:uid="{00000000-0005-0000-0000-0000B6060000}"/>
    <cellStyle name="20% - Accent1 2 2 2 2 2 6 6" xfId="1907" xr:uid="{00000000-0005-0000-0000-0000B7060000}"/>
    <cellStyle name="20% - Accent1 2 2 2 2 2 6 6 2" xfId="1908" xr:uid="{00000000-0005-0000-0000-0000B8060000}"/>
    <cellStyle name="20% - Accent1 2 2 2 2 2 6 6 2 2" xfId="1909" xr:uid="{00000000-0005-0000-0000-0000B9060000}"/>
    <cellStyle name="20% - Accent1 2 2 2 2 2 6 6 3" xfId="1910" xr:uid="{00000000-0005-0000-0000-0000BA060000}"/>
    <cellStyle name="20% - Accent1 2 2 2 2 2 6 7" xfId="1911" xr:uid="{00000000-0005-0000-0000-0000BB060000}"/>
    <cellStyle name="20% - Accent1 2 2 2 2 2 6 7 2" xfId="1912" xr:uid="{00000000-0005-0000-0000-0000BC060000}"/>
    <cellStyle name="20% - Accent1 2 2 2 2 2 6 8" xfId="1913" xr:uid="{00000000-0005-0000-0000-0000BD060000}"/>
    <cellStyle name="20% - Accent1 2 2 2 2 2 6 8 2" xfId="1914" xr:uid="{00000000-0005-0000-0000-0000BE060000}"/>
    <cellStyle name="20% - Accent1 2 2 2 2 2 6 9" xfId="1915" xr:uid="{00000000-0005-0000-0000-0000BF060000}"/>
    <cellStyle name="20% - Accent1 2 2 2 2 2 7" xfId="1916" xr:uid="{00000000-0005-0000-0000-0000C0060000}"/>
    <cellStyle name="20% - Accent1 2 2 2 2 2 7 2" xfId="1917" xr:uid="{00000000-0005-0000-0000-0000C1060000}"/>
    <cellStyle name="20% - Accent1 2 2 2 2 2 7 2 2" xfId="1918" xr:uid="{00000000-0005-0000-0000-0000C2060000}"/>
    <cellStyle name="20% - Accent1 2 2 2 2 2 7 2 2 2" xfId="1919" xr:uid="{00000000-0005-0000-0000-0000C3060000}"/>
    <cellStyle name="20% - Accent1 2 2 2 2 2 7 2 3" xfId="1920" xr:uid="{00000000-0005-0000-0000-0000C4060000}"/>
    <cellStyle name="20% - Accent1 2 2 2 2 2 7 3" xfId="1921" xr:uid="{00000000-0005-0000-0000-0000C5060000}"/>
    <cellStyle name="20% - Accent1 2 2 2 2 2 7 3 2" xfId="1922" xr:uid="{00000000-0005-0000-0000-0000C6060000}"/>
    <cellStyle name="20% - Accent1 2 2 2 2 2 7 4" xfId="1923" xr:uid="{00000000-0005-0000-0000-0000C7060000}"/>
    <cellStyle name="20% - Accent1 2 2 2 2 2 8" xfId="1924" xr:uid="{00000000-0005-0000-0000-0000C8060000}"/>
    <cellStyle name="20% - Accent1 2 2 2 2 2 8 2" xfId="1925" xr:uid="{00000000-0005-0000-0000-0000C9060000}"/>
    <cellStyle name="20% - Accent1 2 2 2 2 2 8 2 2" xfId="1926" xr:uid="{00000000-0005-0000-0000-0000CA060000}"/>
    <cellStyle name="20% - Accent1 2 2 2 2 2 8 2 2 2" xfId="1927" xr:uid="{00000000-0005-0000-0000-0000CB060000}"/>
    <cellStyle name="20% - Accent1 2 2 2 2 2 8 2 3" xfId="1928" xr:uid="{00000000-0005-0000-0000-0000CC060000}"/>
    <cellStyle name="20% - Accent1 2 2 2 2 2 8 3" xfId="1929" xr:uid="{00000000-0005-0000-0000-0000CD060000}"/>
    <cellStyle name="20% - Accent1 2 2 2 2 2 8 3 2" xfId="1930" xr:uid="{00000000-0005-0000-0000-0000CE060000}"/>
    <cellStyle name="20% - Accent1 2 2 2 2 2 8 4" xfId="1931" xr:uid="{00000000-0005-0000-0000-0000CF060000}"/>
    <cellStyle name="20% - Accent1 2 2 2 2 2 9" xfId="1932" xr:uid="{00000000-0005-0000-0000-0000D0060000}"/>
    <cellStyle name="20% - Accent1 2 2 2 2 2 9 2" xfId="1933" xr:uid="{00000000-0005-0000-0000-0000D1060000}"/>
    <cellStyle name="20% - Accent1 2 2 2 2 2 9 2 2" xfId="1934" xr:uid="{00000000-0005-0000-0000-0000D2060000}"/>
    <cellStyle name="20% - Accent1 2 2 2 2 2 9 2 2 2" xfId="1935" xr:uid="{00000000-0005-0000-0000-0000D3060000}"/>
    <cellStyle name="20% - Accent1 2 2 2 2 2 9 2 3" xfId="1936" xr:uid="{00000000-0005-0000-0000-0000D4060000}"/>
    <cellStyle name="20% - Accent1 2 2 2 2 2 9 3" xfId="1937" xr:uid="{00000000-0005-0000-0000-0000D5060000}"/>
    <cellStyle name="20% - Accent1 2 2 2 2 2 9 3 2" xfId="1938" xr:uid="{00000000-0005-0000-0000-0000D6060000}"/>
    <cellStyle name="20% - Accent1 2 2 2 2 2 9 4" xfId="1939" xr:uid="{00000000-0005-0000-0000-0000D7060000}"/>
    <cellStyle name="20% - Accent1 2 2 2 2 3" xfId="1940" xr:uid="{00000000-0005-0000-0000-0000D8060000}"/>
    <cellStyle name="20% - Accent1 2 2 2 2 3 10" xfId="1941" xr:uid="{00000000-0005-0000-0000-0000D9060000}"/>
    <cellStyle name="20% - Accent1 2 2 2 2 3 10 2" xfId="1942" xr:uid="{00000000-0005-0000-0000-0000DA060000}"/>
    <cellStyle name="20% - Accent1 2 2 2 2 3 11" xfId="1943" xr:uid="{00000000-0005-0000-0000-0000DB060000}"/>
    <cellStyle name="20% - Accent1 2 2 2 2 3 2" xfId="1944" xr:uid="{00000000-0005-0000-0000-0000DC060000}"/>
    <cellStyle name="20% - Accent1 2 2 2 2 3 2 2" xfId="1945" xr:uid="{00000000-0005-0000-0000-0000DD060000}"/>
    <cellStyle name="20% - Accent1 2 2 2 2 3 2 2 2" xfId="1946" xr:uid="{00000000-0005-0000-0000-0000DE060000}"/>
    <cellStyle name="20% - Accent1 2 2 2 2 3 2 2 2 2" xfId="1947" xr:uid="{00000000-0005-0000-0000-0000DF060000}"/>
    <cellStyle name="20% - Accent1 2 2 2 2 3 2 2 2 2 2" xfId="1948" xr:uid="{00000000-0005-0000-0000-0000E0060000}"/>
    <cellStyle name="20% - Accent1 2 2 2 2 3 2 2 2 3" xfId="1949" xr:uid="{00000000-0005-0000-0000-0000E1060000}"/>
    <cellStyle name="20% - Accent1 2 2 2 2 3 2 2 3" xfId="1950" xr:uid="{00000000-0005-0000-0000-0000E2060000}"/>
    <cellStyle name="20% - Accent1 2 2 2 2 3 2 2 3 2" xfId="1951" xr:uid="{00000000-0005-0000-0000-0000E3060000}"/>
    <cellStyle name="20% - Accent1 2 2 2 2 3 2 2 4" xfId="1952" xr:uid="{00000000-0005-0000-0000-0000E4060000}"/>
    <cellStyle name="20% - Accent1 2 2 2 2 3 2 3" xfId="1953" xr:uid="{00000000-0005-0000-0000-0000E5060000}"/>
    <cellStyle name="20% - Accent1 2 2 2 2 3 2 3 2" xfId="1954" xr:uid="{00000000-0005-0000-0000-0000E6060000}"/>
    <cellStyle name="20% - Accent1 2 2 2 2 3 2 3 2 2" xfId="1955" xr:uid="{00000000-0005-0000-0000-0000E7060000}"/>
    <cellStyle name="20% - Accent1 2 2 2 2 3 2 3 2 2 2" xfId="1956" xr:uid="{00000000-0005-0000-0000-0000E8060000}"/>
    <cellStyle name="20% - Accent1 2 2 2 2 3 2 3 2 3" xfId="1957" xr:uid="{00000000-0005-0000-0000-0000E9060000}"/>
    <cellStyle name="20% - Accent1 2 2 2 2 3 2 3 3" xfId="1958" xr:uid="{00000000-0005-0000-0000-0000EA060000}"/>
    <cellStyle name="20% - Accent1 2 2 2 2 3 2 3 3 2" xfId="1959" xr:uid="{00000000-0005-0000-0000-0000EB060000}"/>
    <cellStyle name="20% - Accent1 2 2 2 2 3 2 3 4" xfId="1960" xr:uid="{00000000-0005-0000-0000-0000EC060000}"/>
    <cellStyle name="20% - Accent1 2 2 2 2 3 2 4" xfId="1961" xr:uid="{00000000-0005-0000-0000-0000ED060000}"/>
    <cellStyle name="20% - Accent1 2 2 2 2 3 2 4 2" xfId="1962" xr:uid="{00000000-0005-0000-0000-0000EE060000}"/>
    <cellStyle name="20% - Accent1 2 2 2 2 3 2 4 2 2" xfId="1963" xr:uid="{00000000-0005-0000-0000-0000EF060000}"/>
    <cellStyle name="20% - Accent1 2 2 2 2 3 2 4 2 2 2" xfId="1964" xr:uid="{00000000-0005-0000-0000-0000F0060000}"/>
    <cellStyle name="20% - Accent1 2 2 2 2 3 2 4 2 3" xfId="1965" xr:uid="{00000000-0005-0000-0000-0000F1060000}"/>
    <cellStyle name="20% - Accent1 2 2 2 2 3 2 4 3" xfId="1966" xr:uid="{00000000-0005-0000-0000-0000F2060000}"/>
    <cellStyle name="20% - Accent1 2 2 2 2 3 2 4 3 2" xfId="1967" xr:uid="{00000000-0005-0000-0000-0000F3060000}"/>
    <cellStyle name="20% - Accent1 2 2 2 2 3 2 4 4" xfId="1968" xr:uid="{00000000-0005-0000-0000-0000F4060000}"/>
    <cellStyle name="20% - Accent1 2 2 2 2 3 2 5" xfId="1969" xr:uid="{00000000-0005-0000-0000-0000F5060000}"/>
    <cellStyle name="20% - Accent1 2 2 2 2 3 2 5 2" xfId="1970" xr:uid="{00000000-0005-0000-0000-0000F6060000}"/>
    <cellStyle name="20% - Accent1 2 2 2 2 3 2 5 2 2" xfId="1971" xr:uid="{00000000-0005-0000-0000-0000F7060000}"/>
    <cellStyle name="20% - Accent1 2 2 2 2 3 2 5 3" xfId="1972" xr:uid="{00000000-0005-0000-0000-0000F8060000}"/>
    <cellStyle name="20% - Accent1 2 2 2 2 3 2 6" xfId="1973" xr:uid="{00000000-0005-0000-0000-0000F9060000}"/>
    <cellStyle name="20% - Accent1 2 2 2 2 3 2 6 2" xfId="1974" xr:uid="{00000000-0005-0000-0000-0000FA060000}"/>
    <cellStyle name="20% - Accent1 2 2 2 2 3 2 6 2 2" xfId="1975" xr:uid="{00000000-0005-0000-0000-0000FB060000}"/>
    <cellStyle name="20% - Accent1 2 2 2 2 3 2 6 3" xfId="1976" xr:uid="{00000000-0005-0000-0000-0000FC060000}"/>
    <cellStyle name="20% - Accent1 2 2 2 2 3 2 7" xfId="1977" xr:uid="{00000000-0005-0000-0000-0000FD060000}"/>
    <cellStyle name="20% - Accent1 2 2 2 2 3 2 7 2" xfId="1978" xr:uid="{00000000-0005-0000-0000-0000FE060000}"/>
    <cellStyle name="20% - Accent1 2 2 2 2 3 2 8" xfId="1979" xr:uid="{00000000-0005-0000-0000-0000FF060000}"/>
    <cellStyle name="20% - Accent1 2 2 2 2 3 2 8 2" xfId="1980" xr:uid="{00000000-0005-0000-0000-000000070000}"/>
    <cellStyle name="20% - Accent1 2 2 2 2 3 2 9" xfId="1981" xr:uid="{00000000-0005-0000-0000-000001070000}"/>
    <cellStyle name="20% - Accent1 2 2 2 2 3 3" xfId="1982" xr:uid="{00000000-0005-0000-0000-000002070000}"/>
    <cellStyle name="20% - Accent1 2 2 2 2 3 3 2" xfId="1983" xr:uid="{00000000-0005-0000-0000-000003070000}"/>
    <cellStyle name="20% - Accent1 2 2 2 2 3 3 2 2" xfId="1984" xr:uid="{00000000-0005-0000-0000-000004070000}"/>
    <cellStyle name="20% - Accent1 2 2 2 2 3 3 2 2 2" xfId="1985" xr:uid="{00000000-0005-0000-0000-000005070000}"/>
    <cellStyle name="20% - Accent1 2 2 2 2 3 3 2 2 2 2" xfId="1986" xr:uid="{00000000-0005-0000-0000-000006070000}"/>
    <cellStyle name="20% - Accent1 2 2 2 2 3 3 2 2 3" xfId="1987" xr:uid="{00000000-0005-0000-0000-000007070000}"/>
    <cellStyle name="20% - Accent1 2 2 2 2 3 3 2 3" xfId="1988" xr:uid="{00000000-0005-0000-0000-000008070000}"/>
    <cellStyle name="20% - Accent1 2 2 2 2 3 3 2 3 2" xfId="1989" xr:uid="{00000000-0005-0000-0000-000009070000}"/>
    <cellStyle name="20% - Accent1 2 2 2 2 3 3 2 4" xfId="1990" xr:uid="{00000000-0005-0000-0000-00000A070000}"/>
    <cellStyle name="20% - Accent1 2 2 2 2 3 3 3" xfId="1991" xr:uid="{00000000-0005-0000-0000-00000B070000}"/>
    <cellStyle name="20% - Accent1 2 2 2 2 3 3 3 2" xfId="1992" xr:uid="{00000000-0005-0000-0000-00000C070000}"/>
    <cellStyle name="20% - Accent1 2 2 2 2 3 3 3 2 2" xfId="1993" xr:uid="{00000000-0005-0000-0000-00000D070000}"/>
    <cellStyle name="20% - Accent1 2 2 2 2 3 3 3 2 2 2" xfId="1994" xr:uid="{00000000-0005-0000-0000-00000E070000}"/>
    <cellStyle name="20% - Accent1 2 2 2 2 3 3 3 2 3" xfId="1995" xr:uid="{00000000-0005-0000-0000-00000F070000}"/>
    <cellStyle name="20% - Accent1 2 2 2 2 3 3 3 3" xfId="1996" xr:uid="{00000000-0005-0000-0000-000010070000}"/>
    <cellStyle name="20% - Accent1 2 2 2 2 3 3 3 3 2" xfId="1997" xr:uid="{00000000-0005-0000-0000-000011070000}"/>
    <cellStyle name="20% - Accent1 2 2 2 2 3 3 3 4" xfId="1998" xr:uid="{00000000-0005-0000-0000-000012070000}"/>
    <cellStyle name="20% - Accent1 2 2 2 2 3 3 4" xfId="1999" xr:uid="{00000000-0005-0000-0000-000013070000}"/>
    <cellStyle name="20% - Accent1 2 2 2 2 3 3 4 2" xfId="2000" xr:uid="{00000000-0005-0000-0000-000014070000}"/>
    <cellStyle name="20% - Accent1 2 2 2 2 3 3 4 2 2" xfId="2001" xr:uid="{00000000-0005-0000-0000-000015070000}"/>
    <cellStyle name="20% - Accent1 2 2 2 2 3 3 4 2 2 2" xfId="2002" xr:uid="{00000000-0005-0000-0000-000016070000}"/>
    <cellStyle name="20% - Accent1 2 2 2 2 3 3 4 2 3" xfId="2003" xr:uid="{00000000-0005-0000-0000-000017070000}"/>
    <cellStyle name="20% - Accent1 2 2 2 2 3 3 4 3" xfId="2004" xr:uid="{00000000-0005-0000-0000-000018070000}"/>
    <cellStyle name="20% - Accent1 2 2 2 2 3 3 4 3 2" xfId="2005" xr:uid="{00000000-0005-0000-0000-000019070000}"/>
    <cellStyle name="20% - Accent1 2 2 2 2 3 3 4 4" xfId="2006" xr:uid="{00000000-0005-0000-0000-00001A070000}"/>
    <cellStyle name="20% - Accent1 2 2 2 2 3 3 5" xfId="2007" xr:uid="{00000000-0005-0000-0000-00001B070000}"/>
    <cellStyle name="20% - Accent1 2 2 2 2 3 3 5 2" xfId="2008" xr:uid="{00000000-0005-0000-0000-00001C070000}"/>
    <cellStyle name="20% - Accent1 2 2 2 2 3 3 5 2 2" xfId="2009" xr:uid="{00000000-0005-0000-0000-00001D070000}"/>
    <cellStyle name="20% - Accent1 2 2 2 2 3 3 5 3" xfId="2010" xr:uid="{00000000-0005-0000-0000-00001E070000}"/>
    <cellStyle name="20% - Accent1 2 2 2 2 3 3 6" xfId="2011" xr:uid="{00000000-0005-0000-0000-00001F070000}"/>
    <cellStyle name="20% - Accent1 2 2 2 2 3 3 6 2" xfId="2012" xr:uid="{00000000-0005-0000-0000-000020070000}"/>
    <cellStyle name="20% - Accent1 2 2 2 2 3 3 6 2 2" xfId="2013" xr:uid="{00000000-0005-0000-0000-000021070000}"/>
    <cellStyle name="20% - Accent1 2 2 2 2 3 3 6 3" xfId="2014" xr:uid="{00000000-0005-0000-0000-000022070000}"/>
    <cellStyle name="20% - Accent1 2 2 2 2 3 3 7" xfId="2015" xr:uid="{00000000-0005-0000-0000-000023070000}"/>
    <cellStyle name="20% - Accent1 2 2 2 2 3 3 7 2" xfId="2016" xr:uid="{00000000-0005-0000-0000-000024070000}"/>
    <cellStyle name="20% - Accent1 2 2 2 2 3 3 8" xfId="2017" xr:uid="{00000000-0005-0000-0000-000025070000}"/>
    <cellStyle name="20% - Accent1 2 2 2 2 3 3 8 2" xfId="2018" xr:uid="{00000000-0005-0000-0000-000026070000}"/>
    <cellStyle name="20% - Accent1 2 2 2 2 3 3 9" xfId="2019" xr:uid="{00000000-0005-0000-0000-000027070000}"/>
    <cellStyle name="20% - Accent1 2 2 2 2 3 4" xfId="2020" xr:uid="{00000000-0005-0000-0000-000028070000}"/>
    <cellStyle name="20% - Accent1 2 2 2 2 3 4 2" xfId="2021" xr:uid="{00000000-0005-0000-0000-000029070000}"/>
    <cellStyle name="20% - Accent1 2 2 2 2 3 4 2 2" xfId="2022" xr:uid="{00000000-0005-0000-0000-00002A070000}"/>
    <cellStyle name="20% - Accent1 2 2 2 2 3 4 2 2 2" xfId="2023" xr:uid="{00000000-0005-0000-0000-00002B070000}"/>
    <cellStyle name="20% - Accent1 2 2 2 2 3 4 2 3" xfId="2024" xr:uid="{00000000-0005-0000-0000-00002C070000}"/>
    <cellStyle name="20% - Accent1 2 2 2 2 3 4 3" xfId="2025" xr:uid="{00000000-0005-0000-0000-00002D070000}"/>
    <cellStyle name="20% - Accent1 2 2 2 2 3 4 3 2" xfId="2026" xr:uid="{00000000-0005-0000-0000-00002E070000}"/>
    <cellStyle name="20% - Accent1 2 2 2 2 3 4 4" xfId="2027" xr:uid="{00000000-0005-0000-0000-00002F070000}"/>
    <cellStyle name="20% - Accent1 2 2 2 2 3 5" xfId="2028" xr:uid="{00000000-0005-0000-0000-000030070000}"/>
    <cellStyle name="20% - Accent1 2 2 2 2 3 5 2" xfId="2029" xr:uid="{00000000-0005-0000-0000-000031070000}"/>
    <cellStyle name="20% - Accent1 2 2 2 2 3 5 2 2" xfId="2030" xr:uid="{00000000-0005-0000-0000-000032070000}"/>
    <cellStyle name="20% - Accent1 2 2 2 2 3 5 2 2 2" xfId="2031" xr:uid="{00000000-0005-0000-0000-000033070000}"/>
    <cellStyle name="20% - Accent1 2 2 2 2 3 5 2 3" xfId="2032" xr:uid="{00000000-0005-0000-0000-000034070000}"/>
    <cellStyle name="20% - Accent1 2 2 2 2 3 5 3" xfId="2033" xr:uid="{00000000-0005-0000-0000-000035070000}"/>
    <cellStyle name="20% - Accent1 2 2 2 2 3 5 3 2" xfId="2034" xr:uid="{00000000-0005-0000-0000-000036070000}"/>
    <cellStyle name="20% - Accent1 2 2 2 2 3 5 4" xfId="2035" xr:uid="{00000000-0005-0000-0000-000037070000}"/>
    <cellStyle name="20% - Accent1 2 2 2 2 3 6" xfId="2036" xr:uid="{00000000-0005-0000-0000-000038070000}"/>
    <cellStyle name="20% - Accent1 2 2 2 2 3 6 2" xfId="2037" xr:uid="{00000000-0005-0000-0000-000039070000}"/>
    <cellStyle name="20% - Accent1 2 2 2 2 3 6 2 2" xfId="2038" xr:uid="{00000000-0005-0000-0000-00003A070000}"/>
    <cellStyle name="20% - Accent1 2 2 2 2 3 6 2 2 2" xfId="2039" xr:uid="{00000000-0005-0000-0000-00003B070000}"/>
    <cellStyle name="20% - Accent1 2 2 2 2 3 6 2 3" xfId="2040" xr:uid="{00000000-0005-0000-0000-00003C070000}"/>
    <cellStyle name="20% - Accent1 2 2 2 2 3 6 3" xfId="2041" xr:uid="{00000000-0005-0000-0000-00003D070000}"/>
    <cellStyle name="20% - Accent1 2 2 2 2 3 6 3 2" xfId="2042" xr:uid="{00000000-0005-0000-0000-00003E070000}"/>
    <cellStyle name="20% - Accent1 2 2 2 2 3 6 4" xfId="2043" xr:uid="{00000000-0005-0000-0000-00003F070000}"/>
    <cellStyle name="20% - Accent1 2 2 2 2 3 7" xfId="2044" xr:uid="{00000000-0005-0000-0000-000040070000}"/>
    <cellStyle name="20% - Accent1 2 2 2 2 3 7 2" xfId="2045" xr:uid="{00000000-0005-0000-0000-000041070000}"/>
    <cellStyle name="20% - Accent1 2 2 2 2 3 7 2 2" xfId="2046" xr:uid="{00000000-0005-0000-0000-000042070000}"/>
    <cellStyle name="20% - Accent1 2 2 2 2 3 7 3" xfId="2047" xr:uid="{00000000-0005-0000-0000-000043070000}"/>
    <cellStyle name="20% - Accent1 2 2 2 2 3 8" xfId="2048" xr:uid="{00000000-0005-0000-0000-000044070000}"/>
    <cellStyle name="20% - Accent1 2 2 2 2 3 8 2" xfId="2049" xr:uid="{00000000-0005-0000-0000-000045070000}"/>
    <cellStyle name="20% - Accent1 2 2 2 2 3 8 2 2" xfId="2050" xr:uid="{00000000-0005-0000-0000-000046070000}"/>
    <cellStyle name="20% - Accent1 2 2 2 2 3 8 3" xfId="2051" xr:uid="{00000000-0005-0000-0000-000047070000}"/>
    <cellStyle name="20% - Accent1 2 2 2 2 3 9" xfId="2052" xr:uid="{00000000-0005-0000-0000-000048070000}"/>
    <cellStyle name="20% - Accent1 2 2 2 2 3 9 2" xfId="2053" xr:uid="{00000000-0005-0000-0000-000049070000}"/>
    <cellStyle name="20% - Accent1 2 2 2 2 4" xfId="2054" xr:uid="{00000000-0005-0000-0000-00004A070000}"/>
    <cellStyle name="20% - Accent1 2 2 2 2 4 10" xfId="2055" xr:uid="{00000000-0005-0000-0000-00004B070000}"/>
    <cellStyle name="20% - Accent1 2 2 2 2 4 10 2" xfId="2056" xr:uid="{00000000-0005-0000-0000-00004C070000}"/>
    <cellStyle name="20% - Accent1 2 2 2 2 4 11" xfId="2057" xr:uid="{00000000-0005-0000-0000-00004D070000}"/>
    <cellStyle name="20% - Accent1 2 2 2 2 4 2" xfId="2058" xr:uid="{00000000-0005-0000-0000-00004E070000}"/>
    <cellStyle name="20% - Accent1 2 2 2 2 4 2 2" xfId="2059" xr:uid="{00000000-0005-0000-0000-00004F070000}"/>
    <cellStyle name="20% - Accent1 2 2 2 2 4 2 2 2" xfId="2060" xr:uid="{00000000-0005-0000-0000-000050070000}"/>
    <cellStyle name="20% - Accent1 2 2 2 2 4 2 2 2 2" xfId="2061" xr:uid="{00000000-0005-0000-0000-000051070000}"/>
    <cellStyle name="20% - Accent1 2 2 2 2 4 2 2 2 2 2" xfId="2062" xr:uid="{00000000-0005-0000-0000-000052070000}"/>
    <cellStyle name="20% - Accent1 2 2 2 2 4 2 2 2 3" xfId="2063" xr:uid="{00000000-0005-0000-0000-000053070000}"/>
    <cellStyle name="20% - Accent1 2 2 2 2 4 2 2 3" xfId="2064" xr:uid="{00000000-0005-0000-0000-000054070000}"/>
    <cellStyle name="20% - Accent1 2 2 2 2 4 2 2 3 2" xfId="2065" xr:uid="{00000000-0005-0000-0000-000055070000}"/>
    <cellStyle name="20% - Accent1 2 2 2 2 4 2 2 4" xfId="2066" xr:uid="{00000000-0005-0000-0000-000056070000}"/>
    <cellStyle name="20% - Accent1 2 2 2 2 4 2 3" xfId="2067" xr:uid="{00000000-0005-0000-0000-000057070000}"/>
    <cellStyle name="20% - Accent1 2 2 2 2 4 2 3 2" xfId="2068" xr:uid="{00000000-0005-0000-0000-000058070000}"/>
    <cellStyle name="20% - Accent1 2 2 2 2 4 2 3 2 2" xfId="2069" xr:uid="{00000000-0005-0000-0000-000059070000}"/>
    <cellStyle name="20% - Accent1 2 2 2 2 4 2 3 2 2 2" xfId="2070" xr:uid="{00000000-0005-0000-0000-00005A070000}"/>
    <cellStyle name="20% - Accent1 2 2 2 2 4 2 3 2 3" xfId="2071" xr:uid="{00000000-0005-0000-0000-00005B070000}"/>
    <cellStyle name="20% - Accent1 2 2 2 2 4 2 3 3" xfId="2072" xr:uid="{00000000-0005-0000-0000-00005C070000}"/>
    <cellStyle name="20% - Accent1 2 2 2 2 4 2 3 3 2" xfId="2073" xr:uid="{00000000-0005-0000-0000-00005D070000}"/>
    <cellStyle name="20% - Accent1 2 2 2 2 4 2 3 4" xfId="2074" xr:uid="{00000000-0005-0000-0000-00005E070000}"/>
    <cellStyle name="20% - Accent1 2 2 2 2 4 2 4" xfId="2075" xr:uid="{00000000-0005-0000-0000-00005F070000}"/>
    <cellStyle name="20% - Accent1 2 2 2 2 4 2 4 2" xfId="2076" xr:uid="{00000000-0005-0000-0000-000060070000}"/>
    <cellStyle name="20% - Accent1 2 2 2 2 4 2 4 2 2" xfId="2077" xr:uid="{00000000-0005-0000-0000-000061070000}"/>
    <cellStyle name="20% - Accent1 2 2 2 2 4 2 4 2 2 2" xfId="2078" xr:uid="{00000000-0005-0000-0000-000062070000}"/>
    <cellStyle name="20% - Accent1 2 2 2 2 4 2 4 2 3" xfId="2079" xr:uid="{00000000-0005-0000-0000-000063070000}"/>
    <cellStyle name="20% - Accent1 2 2 2 2 4 2 4 3" xfId="2080" xr:uid="{00000000-0005-0000-0000-000064070000}"/>
    <cellStyle name="20% - Accent1 2 2 2 2 4 2 4 3 2" xfId="2081" xr:uid="{00000000-0005-0000-0000-000065070000}"/>
    <cellStyle name="20% - Accent1 2 2 2 2 4 2 4 4" xfId="2082" xr:uid="{00000000-0005-0000-0000-000066070000}"/>
    <cellStyle name="20% - Accent1 2 2 2 2 4 2 5" xfId="2083" xr:uid="{00000000-0005-0000-0000-000067070000}"/>
    <cellStyle name="20% - Accent1 2 2 2 2 4 2 5 2" xfId="2084" xr:uid="{00000000-0005-0000-0000-000068070000}"/>
    <cellStyle name="20% - Accent1 2 2 2 2 4 2 5 2 2" xfId="2085" xr:uid="{00000000-0005-0000-0000-000069070000}"/>
    <cellStyle name="20% - Accent1 2 2 2 2 4 2 5 3" xfId="2086" xr:uid="{00000000-0005-0000-0000-00006A070000}"/>
    <cellStyle name="20% - Accent1 2 2 2 2 4 2 6" xfId="2087" xr:uid="{00000000-0005-0000-0000-00006B070000}"/>
    <cellStyle name="20% - Accent1 2 2 2 2 4 2 6 2" xfId="2088" xr:uid="{00000000-0005-0000-0000-00006C070000}"/>
    <cellStyle name="20% - Accent1 2 2 2 2 4 2 6 2 2" xfId="2089" xr:uid="{00000000-0005-0000-0000-00006D070000}"/>
    <cellStyle name="20% - Accent1 2 2 2 2 4 2 6 3" xfId="2090" xr:uid="{00000000-0005-0000-0000-00006E070000}"/>
    <cellStyle name="20% - Accent1 2 2 2 2 4 2 7" xfId="2091" xr:uid="{00000000-0005-0000-0000-00006F070000}"/>
    <cellStyle name="20% - Accent1 2 2 2 2 4 2 7 2" xfId="2092" xr:uid="{00000000-0005-0000-0000-000070070000}"/>
    <cellStyle name="20% - Accent1 2 2 2 2 4 2 8" xfId="2093" xr:uid="{00000000-0005-0000-0000-000071070000}"/>
    <cellStyle name="20% - Accent1 2 2 2 2 4 2 8 2" xfId="2094" xr:uid="{00000000-0005-0000-0000-000072070000}"/>
    <cellStyle name="20% - Accent1 2 2 2 2 4 2 9" xfId="2095" xr:uid="{00000000-0005-0000-0000-000073070000}"/>
    <cellStyle name="20% - Accent1 2 2 2 2 4 3" xfId="2096" xr:uid="{00000000-0005-0000-0000-000074070000}"/>
    <cellStyle name="20% - Accent1 2 2 2 2 4 3 2" xfId="2097" xr:uid="{00000000-0005-0000-0000-000075070000}"/>
    <cellStyle name="20% - Accent1 2 2 2 2 4 3 2 2" xfId="2098" xr:uid="{00000000-0005-0000-0000-000076070000}"/>
    <cellStyle name="20% - Accent1 2 2 2 2 4 3 2 2 2" xfId="2099" xr:uid="{00000000-0005-0000-0000-000077070000}"/>
    <cellStyle name="20% - Accent1 2 2 2 2 4 3 2 2 2 2" xfId="2100" xr:uid="{00000000-0005-0000-0000-000078070000}"/>
    <cellStyle name="20% - Accent1 2 2 2 2 4 3 2 2 3" xfId="2101" xr:uid="{00000000-0005-0000-0000-000079070000}"/>
    <cellStyle name="20% - Accent1 2 2 2 2 4 3 2 3" xfId="2102" xr:uid="{00000000-0005-0000-0000-00007A070000}"/>
    <cellStyle name="20% - Accent1 2 2 2 2 4 3 2 3 2" xfId="2103" xr:uid="{00000000-0005-0000-0000-00007B070000}"/>
    <cellStyle name="20% - Accent1 2 2 2 2 4 3 2 4" xfId="2104" xr:uid="{00000000-0005-0000-0000-00007C070000}"/>
    <cellStyle name="20% - Accent1 2 2 2 2 4 3 3" xfId="2105" xr:uid="{00000000-0005-0000-0000-00007D070000}"/>
    <cellStyle name="20% - Accent1 2 2 2 2 4 3 3 2" xfId="2106" xr:uid="{00000000-0005-0000-0000-00007E070000}"/>
    <cellStyle name="20% - Accent1 2 2 2 2 4 3 3 2 2" xfId="2107" xr:uid="{00000000-0005-0000-0000-00007F070000}"/>
    <cellStyle name="20% - Accent1 2 2 2 2 4 3 3 2 2 2" xfId="2108" xr:uid="{00000000-0005-0000-0000-000080070000}"/>
    <cellStyle name="20% - Accent1 2 2 2 2 4 3 3 2 3" xfId="2109" xr:uid="{00000000-0005-0000-0000-000081070000}"/>
    <cellStyle name="20% - Accent1 2 2 2 2 4 3 3 3" xfId="2110" xr:uid="{00000000-0005-0000-0000-000082070000}"/>
    <cellStyle name="20% - Accent1 2 2 2 2 4 3 3 3 2" xfId="2111" xr:uid="{00000000-0005-0000-0000-000083070000}"/>
    <cellStyle name="20% - Accent1 2 2 2 2 4 3 3 4" xfId="2112" xr:uid="{00000000-0005-0000-0000-000084070000}"/>
    <cellStyle name="20% - Accent1 2 2 2 2 4 3 4" xfId="2113" xr:uid="{00000000-0005-0000-0000-000085070000}"/>
    <cellStyle name="20% - Accent1 2 2 2 2 4 3 4 2" xfId="2114" xr:uid="{00000000-0005-0000-0000-000086070000}"/>
    <cellStyle name="20% - Accent1 2 2 2 2 4 3 4 2 2" xfId="2115" xr:uid="{00000000-0005-0000-0000-000087070000}"/>
    <cellStyle name="20% - Accent1 2 2 2 2 4 3 4 2 2 2" xfId="2116" xr:uid="{00000000-0005-0000-0000-000088070000}"/>
    <cellStyle name="20% - Accent1 2 2 2 2 4 3 4 2 3" xfId="2117" xr:uid="{00000000-0005-0000-0000-000089070000}"/>
    <cellStyle name="20% - Accent1 2 2 2 2 4 3 4 3" xfId="2118" xr:uid="{00000000-0005-0000-0000-00008A070000}"/>
    <cellStyle name="20% - Accent1 2 2 2 2 4 3 4 3 2" xfId="2119" xr:uid="{00000000-0005-0000-0000-00008B070000}"/>
    <cellStyle name="20% - Accent1 2 2 2 2 4 3 4 4" xfId="2120" xr:uid="{00000000-0005-0000-0000-00008C070000}"/>
    <cellStyle name="20% - Accent1 2 2 2 2 4 3 5" xfId="2121" xr:uid="{00000000-0005-0000-0000-00008D070000}"/>
    <cellStyle name="20% - Accent1 2 2 2 2 4 3 5 2" xfId="2122" xr:uid="{00000000-0005-0000-0000-00008E070000}"/>
    <cellStyle name="20% - Accent1 2 2 2 2 4 3 5 2 2" xfId="2123" xr:uid="{00000000-0005-0000-0000-00008F070000}"/>
    <cellStyle name="20% - Accent1 2 2 2 2 4 3 5 3" xfId="2124" xr:uid="{00000000-0005-0000-0000-000090070000}"/>
    <cellStyle name="20% - Accent1 2 2 2 2 4 3 6" xfId="2125" xr:uid="{00000000-0005-0000-0000-000091070000}"/>
    <cellStyle name="20% - Accent1 2 2 2 2 4 3 6 2" xfId="2126" xr:uid="{00000000-0005-0000-0000-000092070000}"/>
    <cellStyle name="20% - Accent1 2 2 2 2 4 3 6 2 2" xfId="2127" xr:uid="{00000000-0005-0000-0000-000093070000}"/>
    <cellStyle name="20% - Accent1 2 2 2 2 4 3 6 3" xfId="2128" xr:uid="{00000000-0005-0000-0000-000094070000}"/>
    <cellStyle name="20% - Accent1 2 2 2 2 4 3 7" xfId="2129" xr:uid="{00000000-0005-0000-0000-000095070000}"/>
    <cellStyle name="20% - Accent1 2 2 2 2 4 3 7 2" xfId="2130" xr:uid="{00000000-0005-0000-0000-000096070000}"/>
    <cellStyle name="20% - Accent1 2 2 2 2 4 3 8" xfId="2131" xr:uid="{00000000-0005-0000-0000-000097070000}"/>
    <cellStyle name="20% - Accent1 2 2 2 2 4 3 8 2" xfId="2132" xr:uid="{00000000-0005-0000-0000-000098070000}"/>
    <cellStyle name="20% - Accent1 2 2 2 2 4 3 9" xfId="2133" xr:uid="{00000000-0005-0000-0000-000099070000}"/>
    <cellStyle name="20% - Accent1 2 2 2 2 4 4" xfId="2134" xr:uid="{00000000-0005-0000-0000-00009A070000}"/>
    <cellStyle name="20% - Accent1 2 2 2 2 4 4 2" xfId="2135" xr:uid="{00000000-0005-0000-0000-00009B070000}"/>
    <cellStyle name="20% - Accent1 2 2 2 2 4 4 2 2" xfId="2136" xr:uid="{00000000-0005-0000-0000-00009C070000}"/>
    <cellStyle name="20% - Accent1 2 2 2 2 4 4 2 2 2" xfId="2137" xr:uid="{00000000-0005-0000-0000-00009D070000}"/>
    <cellStyle name="20% - Accent1 2 2 2 2 4 4 2 3" xfId="2138" xr:uid="{00000000-0005-0000-0000-00009E070000}"/>
    <cellStyle name="20% - Accent1 2 2 2 2 4 4 3" xfId="2139" xr:uid="{00000000-0005-0000-0000-00009F070000}"/>
    <cellStyle name="20% - Accent1 2 2 2 2 4 4 3 2" xfId="2140" xr:uid="{00000000-0005-0000-0000-0000A0070000}"/>
    <cellStyle name="20% - Accent1 2 2 2 2 4 4 4" xfId="2141" xr:uid="{00000000-0005-0000-0000-0000A1070000}"/>
    <cellStyle name="20% - Accent1 2 2 2 2 4 5" xfId="2142" xr:uid="{00000000-0005-0000-0000-0000A2070000}"/>
    <cellStyle name="20% - Accent1 2 2 2 2 4 5 2" xfId="2143" xr:uid="{00000000-0005-0000-0000-0000A3070000}"/>
    <cellStyle name="20% - Accent1 2 2 2 2 4 5 2 2" xfId="2144" xr:uid="{00000000-0005-0000-0000-0000A4070000}"/>
    <cellStyle name="20% - Accent1 2 2 2 2 4 5 2 2 2" xfId="2145" xr:uid="{00000000-0005-0000-0000-0000A5070000}"/>
    <cellStyle name="20% - Accent1 2 2 2 2 4 5 2 3" xfId="2146" xr:uid="{00000000-0005-0000-0000-0000A6070000}"/>
    <cellStyle name="20% - Accent1 2 2 2 2 4 5 3" xfId="2147" xr:uid="{00000000-0005-0000-0000-0000A7070000}"/>
    <cellStyle name="20% - Accent1 2 2 2 2 4 5 3 2" xfId="2148" xr:uid="{00000000-0005-0000-0000-0000A8070000}"/>
    <cellStyle name="20% - Accent1 2 2 2 2 4 5 4" xfId="2149" xr:uid="{00000000-0005-0000-0000-0000A9070000}"/>
    <cellStyle name="20% - Accent1 2 2 2 2 4 6" xfId="2150" xr:uid="{00000000-0005-0000-0000-0000AA070000}"/>
    <cellStyle name="20% - Accent1 2 2 2 2 4 6 2" xfId="2151" xr:uid="{00000000-0005-0000-0000-0000AB070000}"/>
    <cellStyle name="20% - Accent1 2 2 2 2 4 6 2 2" xfId="2152" xr:uid="{00000000-0005-0000-0000-0000AC070000}"/>
    <cellStyle name="20% - Accent1 2 2 2 2 4 6 2 2 2" xfId="2153" xr:uid="{00000000-0005-0000-0000-0000AD070000}"/>
    <cellStyle name="20% - Accent1 2 2 2 2 4 6 2 3" xfId="2154" xr:uid="{00000000-0005-0000-0000-0000AE070000}"/>
    <cellStyle name="20% - Accent1 2 2 2 2 4 6 3" xfId="2155" xr:uid="{00000000-0005-0000-0000-0000AF070000}"/>
    <cellStyle name="20% - Accent1 2 2 2 2 4 6 3 2" xfId="2156" xr:uid="{00000000-0005-0000-0000-0000B0070000}"/>
    <cellStyle name="20% - Accent1 2 2 2 2 4 6 4" xfId="2157" xr:uid="{00000000-0005-0000-0000-0000B1070000}"/>
    <cellStyle name="20% - Accent1 2 2 2 2 4 7" xfId="2158" xr:uid="{00000000-0005-0000-0000-0000B2070000}"/>
    <cellStyle name="20% - Accent1 2 2 2 2 4 7 2" xfId="2159" xr:uid="{00000000-0005-0000-0000-0000B3070000}"/>
    <cellStyle name="20% - Accent1 2 2 2 2 4 7 2 2" xfId="2160" xr:uid="{00000000-0005-0000-0000-0000B4070000}"/>
    <cellStyle name="20% - Accent1 2 2 2 2 4 7 3" xfId="2161" xr:uid="{00000000-0005-0000-0000-0000B5070000}"/>
    <cellStyle name="20% - Accent1 2 2 2 2 4 8" xfId="2162" xr:uid="{00000000-0005-0000-0000-0000B6070000}"/>
    <cellStyle name="20% - Accent1 2 2 2 2 4 8 2" xfId="2163" xr:uid="{00000000-0005-0000-0000-0000B7070000}"/>
    <cellStyle name="20% - Accent1 2 2 2 2 4 8 2 2" xfId="2164" xr:uid="{00000000-0005-0000-0000-0000B8070000}"/>
    <cellStyle name="20% - Accent1 2 2 2 2 4 8 3" xfId="2165" xr:uid="{00000000-0005-0000-0000-0000B9070000}"/>
    <cellStyle name="20% - Accent1 2 2 2 2 4 9" xfId="2166" xr:uid="{00000000-0005-0000-0000-0000BA070000}"/>
    <cellStyle name="20% - Accent1 2 2 2 2 4 9 2" xfId="2167" xr:uid="{00000000-0005-0000-0000-0000BB070000}"/>
    <cellStyle name="20% - Accent1 2 2 2 2 5" xfId="2168" xr:uid="{00000000-0005-0000-0000-0000BC070000}"/>
    <cellStyle name="20% - Accent1 2 2 2 2 5 10" xfId="2169" xr:uid="{00000000-0005-0000-0000-0000BD070000}"/>
    <cellStyle name="20% - Accent1 2 2 2 2 5 10 2" xfId="2170" xr:uid="{00000000-0005-0000-0000-0000BE070000}"/>
    <cellStyle name="20% - Accent1 2 2 2 2 5 11" xfId="2171" xr:uid="{00000000-0005-0000-0000-0000BF070000}"/>
    <cellStyle name="20% - Accent1 2 2 2 2 5 2" xfId="2172" xr:uid="{00000000-0005-0000-0000-0000C0070000}"/>
    <cellStyle name="20% - Accent1 2 2 2 2 5 2 2" xfId="2173" xr:uid="{00000000-0005-0000-0000-0000C1070000}"/>
    <cellStyle name="20% - Accent1 2 2 2 2 5 2 2 2" xfId="2174" xr:uid="{00000000-0005-0000-0000-0000C2070000}"/>
    <cellStyle name="20% - Accent1 2 2 2 2 5 2 2 2 2" xfId="2175" xr:uid="{00000000-0005-0000-0000-0000C3070000}"/>
    <cellStyle name="20% - Accent1 2 2 2 2 5 2 2 2 2 2" xfId="2176" xr:uid="{00000000-0005-0000-0000-0000C4070000}"/>
    <cellStyle name="20% - Accent1 2 2 2 2 5 2 2 2 3" xfId="2177" xr:uid="{00000000-0005-0000-0000-0000C5070000}"/>
    <cellStyle name="20% - Accent1 2 2 2 2 5 2 2 3" xfId="2178" xr:uid="{00000000-0005-0000-0000-0000C6070000}"/>
    <cellStyle name="20% - Accent1 2 2 2 2 5 2 2 3 2" xfId="2179" xr:uid="{00000000-0005-0000-0000-0000C7070000}"/>
    <cellStyle name="20% - Accent1 2 2 2 2 5 2 2 4" xfId="2180" xr:uid="{00000000-0005-0000-0000-0000C8070000}"/>
    <cellStyle name="20% - Accent1 2 2 2 2 5 2 3" xfId="2181" xr:uid="{00000000-0005-0000-0000-0000C9070000}"/>
    <cellStyle name="20% - Accent1 2 2 2 2 5 2 3 2" xfId="2182" xr:uid="{00000000-0005-0000-0000-0000CA070000}"/>
    <cellStyle name="20% - Accent1 2 2 2 2 5 2 3 2 2" xfId="2183" xr:uid="{00000000-0005-0000-0000-0000CB070000}"/>
    <cellStyle name="20% - Accent1 2 2 2 2 5 2 3 2 2 2" xfId="2184" xr:uid="{00000000-0005-0000-0000-0000CC070000}"/>
    <cellStyle name="20% - Accent1 2 2 2 2 5 2 3 2 3" xfId="2185" xr:uid="{00000000-0005-0000-0000-0000CD070000}"/>
    <cellStyle name="20% - Accent1 2 2 2 2 5 2 3 3" xfId="2186" xr:uid="{00000000-0005-0000-0000-0000CE070000}"/>
    <cellStyle name="20% - Accent1 2 2 2 2 5 2 3 3 2" xfId="2187" xr:uid="{00000000-0005-0000-0000-0000CF070000}"/>
    <cellStyle name="20% - Accent1 2 2 2 2 5 2 3 4" xfId="2188" xr:uid="{00000000-0005-0000-0000-0000D0070000}"/>
    <cellStyle name="20% - Accent1 2 2 2 2 5 2 4" xfId="2189" xr:uid="{00000000-0005-0000-0000-0000D1070000}"/>
    <cellStyle name="20% - Accent1 2 2 2 2 5 2 4 2" xfId="2190" xr:uid="{00000000-0005-0000-0000-0000D2070000}"/>
    <cellStyle name="20% - Accent1 2 2 2 2 5 2 4 2 2" xfId="2191" xr:uid="{00000000-0005-0000-0000-0000D3070000}"/>
    <cellStyle name="20% - Accent1 2 2 2 2 5 2 4 2 2 2" xfId="2192" xr:uid="{00000000-0005-0000-0000-0000D4070000}"/>
    <cellStyle name="20% - Accent1 2 2 2 2 5 2 4 2 3" xfId="2193" xr:uid="{00000000-0005-0000-0000-0000D5070000}"/>
    <cellStyle name="20% - Accent1 2 2 2 2 5 2 4 3" xfId="2194" xr:uid="{00000000-0005-0000-0000-0000D6070000}"/>
    <cellStyle name="20% - Accent1 2 2 2 2 5 2 4 3 2" xfId="2195" xr:uid="{00000000-0005-0000-0000-0000D7070000}"/>
    <cellStyle name="20% - Accent1 2 2 2 2 5 2 4 4" xfId="2196" xr:uid="{00000000-0005-0000-0000-0000D8070000}"/>
    <cellStyle name="20% - Accent1 2 2 2 2 5 2 5" xfId="2197" xr:uid="{00000000-0005-0000-0000-0000D9070000}"/>
    <cellStyle name="20% - Accent1 2 2 2 2 5 2 5 2" xfId="2198" xr:uid="{00000000-0005-0000-0000-0000DA070000}"/>
    <cellStyle name="20% - Accent1 2 2 2 2 5 2 5 2 2" xfId="2199" xr:uid="{00000000-0005-0000-0000-0000DB070000}"/>
    <cellStyle name="20% - Accent1 2 2 2 2 5 2 5 3" xfId="2200" xr:uid="{00000000-0005-0000-0000-0000DC070000}"/>
    <cellStyle name="20% - Accent1 2 2 2 2 5 2 6" xfId="2201" xr:uid="{00000000-0005-0000-0000-0000DD070000}"/>
    <cellStyle name="20% - Accent1 2 2 2 2 5 2 6 2" xfId="2202" xr:uid="{00000000-0005-0000-0000-0000DE070000}"/>
    <cellStyle name="20% - Accent1 2 2 2 2 5 2 6 2 2" xfId="2203" xr:uid="{00000000-0005-0000-0000-0000DF070000}"/>
    <cellStyle name="20% - Accent1 2 2 2 2 5 2 6 3" xfId="2204" xr:uid="{00000000-0005-0000-0000-0000E0070000}"/>
    <cellStyle name="20% - Accent1 2 2 2 2 5 2 7" xfId="2205" xr:uid="{00000000-0005-0000-0000-0000E1070000}"/>
    <cellStyle name="20% - Accent1 2 2 2 2 5 2 7 2" xfId="2206" xr:uid="{00000000-0005-0000-0000-0000E2070000}"/>
    <cellStyle name="20% - Accent1 2 2 2 2 5 2 8" xfId="2207" xr:uid="{00000000-0005-0000-0000-0000E3070000}"/>
    <cellStyle name="20% - Accent1 2 2 2 2 5 2 8 2" xfId="2208" xr:uid="{00000000-0005-0000-0000-0000E4070000}"/>
    <cellStyle name="20% - Accent1 2 2 2 2 5 2 9" xfId="2209" xr:uid="{00000000-0005-0000-0000-0000E5070000}"/>
    <cellStyle name="20% - Accent1 2 2 2 2 5 3" xfId="2210" xr:uid="{00000000-0005-0000-0000-0000E6070000}"/>
    <cellStyle name="20% - Accent1 2 2 2 2 5 3 2" xfId="2211" xr:uid="{00000000-0005-0000-0000-0000E7070000}"/>
    <cellStyle name="20% - Accent1 2 2 2 2 5 3 2 2" xfId="2212" xr:uid="{00000000-0005-0000-0000-0000E8070000}"/>
    <cellStyle name="20% - Accent1 2 2 2 2 5 3 2 2 2" xfId="2213" xr:uid="{00000000-0005-0000-0000-0000E9070000}"/>
    <cellStyle name="20% - Accent1 2 2 2 2 5 3 2 2 2 2" xfId="2214" xr:uid="{00000000-0005-0000-0000-0000EA070000}"/>
    <cellStyle name="20% - Accent1 2 2 2 2 5 3 2 2 3" xfId="2215" xr:uid="{00000000-0005-0000-0000-0000EB070000}"/>
    <cellStyle name="20% - Accent1 2 2 2 2 5 3 2 3" xfId="2216" xr:uid="{00000000-0005-0000-0000-0000EC070000}"/>
    <cellStyle name="20% - Accent1 2 2 2 2 5 3 2 3 2" xfId="2217" xr:uid="{00000000-0005-0000-0000-0000ED070000}"/>
    <cellStyle name="20% - Accent1 2 2 2 2 5 3 2 4" xfId="2218" xr:uid="{00000000-0005-0000-0000-0000EE070000}"/>
    <cellStyle name="20% - Accent1 2 2 2 2 5 3 3" xfId="2219" xr:uid="{00000000-0005-0000-0000-0000EF070000}"/>
    <cellStyle name="20% - Accent1 2 2 2 2 5 3 3 2" xfId="2220" xr:uid="{00000000-0005-0000-0000-0000F0070000}"/>
    <cellStyle name="20% - Accent1 2 2 2 2 5 3 3 2 2" xfId="2221" xr:uid="{00000000-0005-0000-0000-0000F1070000}"/>
    <cellStyle name="20% - Accent1 2 2 2 2 5 3 3 2 2 2" xfId="2222" xr:uid="{00000000-0005-0000-0000-0000F2070000}"/>
    <cellStyle name="20% - Accent1 2 2 2 2 5 3 3 2 3" xfId="2223" xr:uid="{00000000-0005-0000-0000-0000F3070000}"/>
    <cellStyle name="20% - Accent1 2 2 2 2 5 3 3 3" xfId="2224" xr:uid="{00000000-0005-0000-0000-0000F4070000}"/>
    <cellStyle name="20% - Accent1 2 2 2 2 5 3 3 3 2" xfId="2225" xr:uid="{00000000-0005-0000-0000-0000F5070000}"/>
    <cellStyle name="20% - Accent1 2 2 2 2 5 3 3 4" xfId="2226" xr:uid="{00000000-0005-0000-0000-0000F6070000}"/>
    <cellStyle name="20% - Accent1 2 2 2 2 5 3 4" xfId="2227" xr:uid="{00000000-0005-0000-0000-0000F7070000}"/>
    <cellStyle name="20% - Accent1 2 2 2 2 5 3 4 2" xfId="2228" xr:uid="{00000000-0005-0000-0000-0000F8070000}"/>
    <cellStyle name="20% - Accent1 2 2 2 2 5 3 4 2 2" xfId="2229" xr:uid="{00000000-0005-0000-0000-0000F9070000}"/>
    <cellStyle name="20% - Accent1 2 2 2 2 5 3 4 2 2 2" xfId="2230" xr:uid="{00000000-0005-0000-0000-0000FA070000}"/>
    <cellStyle name="20% - Accent1 2 2 2 2 5 3 4 2 3" xfId="2231" xr:uid="{00000000-0005-0000-0000-0000FB070000}"/>
    <cellStyle name="20% - Accent1 2 2 2 2 5 3 4 3" xfId="2232" xr:uid="{00000000-0005-0000-0000-0000FC070000}"/>
    <cellStyle name="20% - Accent1 2 2 2 2 5 3 4 3 2" xfId="2233" xr:uid="{00000000-0005-0000-0000-0000FD070000}"/>
    <cellStyle name="20% - Accent1 2 2 2 2 5 3 4 4" xfId="2234" xr:uid="{00000000-0005-0000-0000-0000FE070000}"/>
    <cellStyle name="20% - Accent1 2 2 2 2 5 3 5" xfId="2235" xr:uid="{00000000-0005-0000-0000-0000FF070000}"/>
    <cellStyle name="20% - Accent1 2 2 2 2 5 3 5 2" xfId="2236" xr:uid="{00000000-0005-0000-0000-000000080000}"/>
    <cellStyle name="20% - Accent1 2 2 2 2 5 3 5 2 2" xfId="2237" xr:uid="{00000000-0005-0000-0000-000001080000}"/>
    <cellStyle name="20% - Accent1 2 2 2 2 5 3 5 3" xfId="2238" xr:uid="{00000000-0005-0000-0000-000002080000}"/>
    <cellStyle name="20% - Accent1 2 2 2 2 5 3 6" xfId="2239" xr:uid="{00000000-0005-0000-0000-000003080000}"/>
    <cellStyle name="20% - Accent1 2 2 2 2 5 3 6 2" xfId="2240" xr:uid="{00000000-0005-0000-0000-000004080000}"/>
    <cellStyle name="20% - Accent1 2 2 2 2 5 3 6 2 2" xfId="2241" xr:uid="{00000000-0005-0000-0000-000005080000}"/>
    <cellStyle name="20% - Accent1 2 2 2 2 5 3 6 3" xfId="2242" xr:uid="{00000000-0005-0000-0000-000006080000}"/>
    <cellStyle name="20% - Accent1 2 2 2 2 5 3 7" xfId="2243" xr:uid="{00000000-0005-0000-0000-000007080000}"/>
    <cellStyle name="20% - Accent1 2 2 2 2 5 3 7 2" xfId="2244" xr:uid="{00000000-0005-0000-0000-000008080000}"/>
    <cellStyle name="20% - Accent1 2 2 2 2 5 3 8" xfId="2245" xr:uid="{00000000-0005-0000-0000-000009080000}"/>
    <cellStyle name="20% - Accent1 2 2 2 2 5 3 8 2" xfId="2246" xr:uid="{00000000-0005-0000-0000-00000A080000}"/>
    <cellStyle name="20% - Accent1 2 2 2 2 5 3 9" xfId="2247" xr:uid="{00000000-0005-0000-0000-00000B080000}"/>
    <cellStyle name="20% - Accent1 2 2 2 2 5 4" xfId="2248" xr:uid="{00000000-0005-0000-0000-00000C080000}"/>
    <cellStyle name="20% - Accent1 2 2 2 2 5 4 2" xfId="2249" xr:uid="{00000000-0005-0000-0000-00000D080000}"/>
    <cellStyle name="20% - Accent1 2 2 2 2 5 4 2 2" xfId="2250" xr:uid="{00000000-0005-0000-0000-00000E080000}"/>
    <cellStyle name="20% - Accent1 2 2 2 2 5 4 2 2 2" xfId="2251" xr:uid="{00000000-0005-0000-0000-00000F080000}"/>
    <cellStyle name="20% - Accent1 2 2 2 2 5 4 2 3" xfId="2252" xr:uid="{00000000-0005-0000-0000-000010080000}"/>
    <cellStyle name="20% - Accent1 2 2 2 2 5 4 3" xfId="2253" xr:uid="{00000000-0005-0000-0000-000011080000}"/>
    <cellStyle name="20% - Accent1 2 2 2 2 5 4 3 2" xfId="2254" xr:uid="{00000000-0005-0000-0000-000012080000}"/>
    <cellStyle name="20% - Accent1 2 2 2 2 5 4 4" xfId="2255" xr:uid="{00000000-0005-0000-0000-000013080000}"/>
    <cellStyle name="20% - Accent1 2 2 2 2 5 5" xfId="2256" xr:uid="{00000000-0005-0000-0000-000014080000}"/>
    <cellStyle name="20% - Accent1 2 2 2 2 5 5 2" xfId="2257" xr:uid="{00000000-0005-0000-0000-000015080000}"/>
    <cellStyle name="20% - Accent1 2 2 2 2 5 5 2 2" xfId="2258" xr:uid="{00000000-0005-0000-0000-000016080000}"/>
    <cellStyle name="20% - Accent1 2 2 2 2 5 5 2 2 2" xfId="2259" xr:uid="{00000000-0005-0000-0000-000017080000}"/>
    <cellStyle name="20% - Accent1 2 2 2 2 5 5 2 3" xfId="2260" xr:uid="{00000000-0005-0000-0000-000018080000}"/>
    <cellStyle name="20% - Accent1 2 2 2 2 5 5 3" xfId="2261" xr:uid="{00000000-0005-0000-0000-000019080000}"/>
    <cellStyle name="20% - Accent1 2 2 2 2 5 5 3 2" xfId="2262" xr:uid="{00000000-0005-0000-0000-00001A080000}"/>
    <cellStyle name="20% - Accent1 2 2 2 2 5 5 4" xfId="2263" xr:uid="{00000000-0005-0000-0000-00001B080000}"/>
    <cellStyle name="20% - Accent1 2 2 2 2 5 6" xfId="2264" xr:uid="{00000000-0005-0000-0000-00001C080000}"/>
    <cellStyle name="20% - Accent1 2 2 2 2 5 6 2" xfId="2265" xr:uid="{00000000-0005-0000-0000-00001D080000}"/>
    <cellStyle name="20% - Accent1 2 2 2 2 5 6 2 2" xfId="2266" xr:uid="{00000000-0005-0000-0000-00001E080000}"/>
    <cellStyle name="20% - Accent1 2 2 2 2 5 6 2 2 2" xfId="2267" xr:uid="{00000000-0005-0000-0000-00001F080000}"/>
    <cellStyle name="20% - Accent1 2 2 2 2 5 6 2 3" xfId="2268" xr:uid="{00000000-0005-0000-0000-000020080000}"/>
    <cellStyle name="20% - Accent1 2 2 2 2 5 6 3" xfId="2269" xr:uid="{00000000-0005-0000-0000-000021080000}"/>
    <cellStyle name="20% - Accent1 2 2 2 2 5 6 3 2" xfId="2270" xr:uid="{00000000-0005-0000-0000-000022080000}"/>
    <cellStyle name="20% - Accent1 2 2 2 2 5 6 4" xfId="2271" xr:uid="{00000000-0005-0000-0000-000023080000}"/>
    <cellStyle name="20% - Accent1 2 2 2 2 5 7" xfId="2272" xr:uid="{00000000-0005-0000-0000-000024080000}"/>
    <cellStyle name="20% - Accent1 2 2 2 2 5 7 2" xfId="2273" xr:uid="{00000000-0005-0000-0000-000025080000}"/>
    <cellStyle name="20% - Accent1 2 2 2 2 5 7 2 2" xfId="2274" xr:uid="{00000000-0005-0000-0000-000026080000}"/>
    <cellStyle name="20% - Accent1 2 2 2 2 5 7 3" xfId="2275" xr:uid="{00000000-0005-0000-0000-000027080000}"/>
    <cellStyle name="20% - Accent1 2 2 2 2 5 8" xfId="2276" xr:uid="{00000000-0005-0000-0000-000028080000}"/>
    <cellStyle name="20% - Accent1 2 2 2 2 5 8 2" xfId="2277" xr:uid="{00000000-0005-0000-0000-000029080000}"/>
    <cellStyle name="20% - Accent1 2 2 2 2 5 8 2 2" xfId="2278" xr:uid="{00000000-0005-0000-0000-00002A080000}"/>
    <cellStyle name="20% - Accent1 2 2 2 2 5 8 3" xfId="2279" xr:uid="{00000000-0005-0000-0000-00002B080000}"/>
    <cellStyle name="20% - Accent1 2 2 2 2 5 9" xfId="2280" xr:uid="{00000000-0005-0000-0000-00002C080000}"/>
    <cellStyle name="20% - Accent1 2 2 2 2 5 9 2" xfId="2281" xr:uid="{00000000-0005-0000-0000-00002D080000}"/>
    <cellStyle name="20% - Accent1 2 2 2 2 6" xfId="2282" xr:uid="{00000000-0005-0000-0000-00002E080000}"/>
    <cellStyle name="20% - Accent1 2 2 2 2 6 2" xfId="2283" xr:uid="{00000000-0005-0000-0000-00002F080000}"/>
    <cellStyle name="20% - Accent1 2 2 2 2 6 2 2" xfId="2284" xr:uid="{00000000-0005-0000-0000-000030080000}"/>
    <cellStyle name="20% - Accent1 2 2 2 2 6 2 2 2" xfId="2285" xr:uid="{00000000-0005-0000-0000-000031080000}"/>
    <cellStyle name="20% - Accent1 2 2 2 2 6 2 2 2 2" xfId="2286" xr:uid="{00000000-0005-0000-0000-000032080000}"/>
    <cellStyle name="20% - Accent1 2 2 2 2 6 2 2 3" xfId="2287" xr:uid="{00000000-0005-0000-0000-000033080000}"/>
    <cellStyle name="20% - Accent1 2 2 2 2 6 2 3" xfId="2288" xr:uid="{00000000-0005-0000-0000-000034080000}"/>
    <cellStyle name="20% - Accent1 2 2 2 2 6 2 3 2" xfId="2289" xr:uid="{00000000-0005-0000-0000-000035080000}"/>
    <cellStyle name="20% - Accent1 2 2 2 2 6 2 4" xfId="2290" xr:uid="{00000000-0005-0000-0000-000036080000}"/>
    <cellStyle name="20% - Accent1 2 2 2 2 6 3" xfId="2291" xr:uid="{00000000-0005-0000-0000-000037080000}"/>
    <cellStyle name="20% - Accent1 2 2 2 2 6 3 2" xfId="2292" xr:uid="{00000000-0005-0000-0000-000038080000}"/>
    <cellStyle name="20% - Accent1 2 2 2 2 6 3 2 2" xfId="2293" xr:uid="{00000000-0005-0000-0000-000039080000}"/>
    <cellStyle name="20% - Accent1 2 2 2 2 6 3 2 2 2" xfId="2294" xr:uid="{00000000-0005-0000-0000-00003A080000}"/>
    <cellStyle name="20% - Accent1 2 2 2 2 6 3 2 3" xfId="2295" xr:uid="{00000000-0005-0000-0000-00003B080000}"/>
    <cellStyle name="20% - Accent1 2 2 2 2 6 3 3" xfId="2296" xr:uid="{00000000-0005-0000-0000-00003C080000}"/>
    <cellStyle name="20% - Accent1 2 2 2 2 6 3 3 2" xfId="2297" xr:uid="{00000000-0005-0000-0000-00003D080000}"/>
    <cellStyle name="20% - Accent1 2 2 2 2 6 3 4" xfId="2298" xr:uid="{00000000-0005-0000-0000-00003E080000}"/>
    <cellStyle name="20% - Accent1 2 2 2 2 6 4" xfId="2299" xr:uid="{00000000-0005-0000-0000-00003F080000}"/>
    <cellStyle name="20% - Accent1 2 2 2 2 6 4 2" xfId="2300" xr:uid="{00000000-0005-0000-0000-000040080000}"/>
    <cellStyle name="20% - Accent1 2 2 2 2 6 4 2 2" xfId="2301" xr:uid="{00000000-0005-0000-0000-000041080000}"/>
    <cellStyle name="20% - Accent1 2 2 2 2 6 4 2 2 2" xfId="2302" xr:uid="{00000000-0005-0000-0000-000042080000}"/>
    <cellStyle name="20% - Accent1 2 2 2 2 6 4 2 3" xfId="2303" xr:uid="{00000000-0005-0000-0000-000043080000}"/>
    <cellStyle name="20% - Accent1 2 2 2 2 6 4 3" xfId="2304" xr:uid="{00000000-0005-0000-0000-000044080000}"/>
    <cellStyle name="20% - Accent1 2 2 2 2 6 4 3 2" xfId="2305" xr:uid="{00000000-0005-0000-0000-000045080000}"/>
    <cellStyle name="20% - Accent1 2 2 2 2 6 4 4" xfId="2306" xr:uid="{00000000-0005-0000-0000-000046080000}"/>
    <cellStyle name="20% - Accent1 2 2 2 2 6 5" xfId="2307" xr:uid="{00000000-0005-0000-0000-000047080000}"/>
    <cellStyle name="20% - Accent1 2 2 2 2 6 5 2" xfId="2308" xr:uid="{00000000-0005-0000-0000-000048080000}"/>
    <cellStyle name="20% - Accent1 2 2 2 2 6 5 2 2" xfId="2309" xr:uid="{00000000-0005-0000-0000-000049080000}"/>
    <cellStyle name="20% - Accent1 2 2 2 2 6 5 3" xfId="2310" xr:uid="{00000000-0005-0000-0000-00004A080000}"/>
    <cellStyle name="20% - Accent1 2 2 2 2 6 6" xfId="2311" xr:uid="{00000000-0005-0000-0000-00004B080000}"/>
    <cellStyle name="20% - Accent1 2 2 2 2 6 6 2" xfId="2312" xr:uid="{00000000-0005-0000-0000-00004C080000}"/>
    <cellStyle name="20% - Accent1 2 2 2 2 6 6 2 2" xfId="2313" xr:uid="{00000000-0005-0000-0000-00004D080000}"/>
    <cellStyle name="20% - Accent1 2 2 2 2 6 6 3" xfId="2314" xr:uid="{00000000-0005-0000-0000-00004E080000}"/>
    <cellStyle name="20% - Accent1 2 2 2 2 6 7" xfId="2315" xr:uid="{00000000-0005-0000-0000-00004F080000}"/>
    <cellStyle name="20% - Accent1 2 2 2 2 6 7 2" xfId="2316" xr:uid="{00000000-0005-0000-0000-000050080000}"/>
    <cellStyle name="20% - Accent1 2 2 2 2 6 8" xfId="2317" xr:uid="{00000000-0005-0000-0000-000051080000}"/>
    <cellStyle name="20% - Accent1 2 2 2 2 6 8 2" xfId="2318" xr:uid="{00000000-0005-0000-0000-000052080000}"/>
    <cellStyle name="20% - Accent1 2 2 2 2 6 9" xfId="2319" xr:uid="{00000000-0005-0000-0000-000053080000}"/>
    <cellStyle name="20% - Accent1 2 2 2 2 7" xfId="2320" xr:uid="{00000000-0005-0000-0000-000054080000}"/>
    <cellStyle name="20% - Accent1 2 2 2 2 7 2" xfId="2321" xr:uid="{00000000-0005-0000-0000-000055080000}"/>
    <cellStyle name="20% - Accent1 2 2 2 2 7 2 2" xfId="2322" xr:uid="{00000000-0005-0000-0000-000056080000}"/>
    <cellStyle name="20% - Accent1 2 2 2 2 7 2 2 2" xfId="2323" xr:uid="{00000000-0005-0000-0000-000057080000}"/>
    <cellStyle name="20% - Accent1 2 2 2 2 7 2 2 2 2" xfId="2324" xr:uid="{00000000-0005-0000-0000-000058080000}"/>
    <cellStyle name="20% - Accent1 2 2 2 2 7 2 2 3" xfId="2325" xr:uid="{00000000-0005-0000-0000-000059080000}"/>
    <cellStyle name="20% - Accent1 2 2 2 2 7 2 3" xfId="2326" xr:uid="{00000000-0005-0000-0000-00005A080000}"/>
    <cellStyle name="20% - Accent1 2 2 2 2 7 2 3 2" xfId="2327" xr:uid="{00000000-0005-0000-0000-00005B080000}"/>
    <cellStyle name="20% - Accent1 2 2 2 2 7 2 4" xfId="2328" xr:uid="{00000000-0005-0000-0000-00005C080000}"/>
    <cellStyle name="20% - Accent1 2 2 2 2 7 3" xfId="2329" xr:uid="{00000000-0005-0000-0000-00005D080000}"/>
    <cellStyle name="20% - Accent1 2 2 2 2 7 3 2" xfId="2330" xr:uid="{00000000-0005-0000-0000-00005E080000}"/>
    <cellStyle name="20% - Accent1 2 2 2 2 7 3 2 2" xfId="2331" xr:uid="{00000000-0005-0000-0000-00005F080000}"/>
    <cellStyle name="20% - Accent1 2 2 2 2 7 3 2 2 2" xfId="2332" xr:uid="{00000000-0005-0000-0000-000060080000}"/>
    <cellStyle name="20% - Accent1 2 2 2 2 7 3 2 3" xfId="2333" xr:uid="{00000000-0005-0000-0000-000061080000}"/>
    <cellStyle name="20% - Accent1 2 2 2 2 7 3 3" xfId="2334" xr:uid="{00000000-0005-0000-0000-000062080000}"/>
    <cellStyle name="20% - Accent1 2 2 2 2 7 3 3 2" xfId="2335" xr:uid="{00000000-0005-0000-0000-000063080000}"/>
    <cellStyle name="20% - Accent1 2 2 2 2 7 3 4" xfId="2336" xr:uid="{00000000-0005-0000-0000-000064080000}"/>
    <cellStyle name="20% - Accent1 2 2 2 2 7 4" xfId="2337" xr:uid="{00000000-0005-0000-0000-000065080000}"/>
    <cellStyle name="20% - Accent1 2 2 2 2 7 4 2" xfId="2338" xr:uid="{00000000-0005-0000-0000-000066080000}"/>
    <cellStyle name="20% - Accent1 2 2 2 2 7 4 2 2" xfId="2339" xr:uid="{00000000-0005-0000-0000-000067080000}"/>
    <cellStyle name="20% - Accent1 2 2 2 2 7 4 2 2 2" xfId="2340" xr:uid="{00000000-0005-0000-0000-000068080000}"/>
    <cellStyle name="20% - Accent1 2 2 2 2 7 4 2 3" xfId="2341" xr:uid="{00000000-0005-0000-0000-000069080000}"/>
    <cellStyle name="20% - Accent1 2 2 2 2 7 4 3" xfId="2342" xr:uid="{00000000-0005-0000-0000-00006A080000}"/>
    <cellStyle name="20% - Accent1 2 2 2 2 7 4 3 2" xfId="2343" xr:uid="{00000000-0005-0000-0000-00006B080000}"/>
    <cellStyle name="20% - Accent1 2 2 2 2 7 4 4" xfId="2344" xr:uid="{00000000-0005-0000-0000-00006C080000}"/>
    <cellStyle name="20% - Accent1 2 2 2 2 7 5" xfId="2345" xr:uid="{00000000-0005-0000-0000-00006D080000}"/>
    <cellStyle name="20% - Accent1 2 2 2 2 7 5 2" xfId="2346" xr:uid="{00000000-0005-0000-0000-00006E080000}"/>
    <cellStyle name="20% - Accent1 2 2 2 2 7 5 2 2" xfId="2347" xr:uid="{00000000-0005-0000-0000-00006F080000}"/>
    <cellStyle name="20% - Accent1 2 2 2 2 7 5 3" xfId="2348" xr:uid="{00000000-0005-0000-0000-000070080000}"/>
    <cellStyle name="20% - Accent1 2 2 2 2 7 6" xfId="2349" xr:uid="{00000000-0005-0000-0000-000071080000}"/>
    <cellStyle name="20% - Accent1 2 2 2 2 7 6 2" xfId="2350" xr:uid="{00000000-0005-0000-0000-000072080000}"/>
    <cellStyle name="20% - Accent1 2 2 2 2 7 6 2 2" xfId="2351" xr:uid="{00000000-0005-0000-0000-000073080000}"/>
    <cellStyle name="20% - Accent1 2 2 2 2 7 6 3" xfId="2352" xr:uid="{00000000-0005-0000-0000-000074080000}"/>
    <cellStyle name="20% - Accent1 2 2 2 2 7 7" xfId="2353" xr:uid="{00000000-0005-0000-0000-000075080000}"/>
    <cellStyle name="20% - Accent1 2 2 2 2 7 7 2" xfId="2354" xr:uid="{00000000-0005-0000-0000-000076080000}"/>
    <cellStyle name="20% - Accent1 2 2 2 2 7 8" xfId="2355" xr:uid="{00000000-0005-0000-0000-000077080000}"/>
    <cellStyle name="20% - Accent1 2 2 2 2 7 8 2" xfId="2356" xr:uid="{00000000-0005-0000-0000-000078080000}"/>
    <cellStyle name="20% - Accent1 2 2 2 2 7 9" xfId="2357" xr:uid="{00000000-0005-0000-0000-000079080000}"/>
    <cellStyle name="20% - Accent1 2 2 2 2 8" xfId="2358" xr:uid="{00000000-0005-0000-0000-00007A080000}"/>
    <cellStyle name="20% - Accent1 2 2 2 2 8 2" xfId="2359" xr:uid="{00000000-0005-0000-0000-00007B080000}"/>
    <cellStyle name="20% - Accent1 2 2 2 2 8 2 2" xfId="2360" xr:uid="{00000000-0005-0000-0000-00007C080000}"/>
    <cellStyle name="20% - Accent1 2 2 2 2 8 2 2 2" xfId="2361" xr:uid="{00000000-0005-0000-0000-00007D080000}"/>
    <cellStyle name="20% - Accent1 2 2 2 2 8 2 3" xfId="2362" xr:uid="{00000000-0005-0000-0000-00007E080000}"/>
    <cellStyle name="20% - Accent1 2 2 2 2 8 3" xfId="2363" xr:uid="{00000000-0005-0000-0000-00007F080000}"/>
    <cellStyle name="20% - Accent1 2 2 2 2 8 3 2" xfId="2364" xr:uid="{00000000-0005-0000-0000-000080080000}"/>
    <cellStyle name="20% - Accent1 2 2 2 2 8 4" xfId="2365" xr:uid="{00000000-0005-0000-0000-000081080000}"/>
    <cellStyle name="20% - Accent1 2 2 2 2 9" xfId="2366" xr:uid="{00000000-0005-0000-0000-000082080000}"/>
    <cellStyle name="20% - Accent1 2 2 2 2 9 2" xfId="2367" xr:uid="{00000000-0005-0000-0000-000083080000}"/>
    <cellStyle name="20% - Accent1 2 2 2 2 9 2 2" xfId="2368" xr:uid="{00000000-0005-0000-0000-000084080000}"/>
    <cellStyle name="20% - Accent1 2 2 2 2 9 2 2 2" xfId="2369" xr:uid="{00000000-0005-0000-0000-000085080000}"/>
    <cellStyle name="20% - Accent1 2 2 2 2 9 2 3" xfId="2370" xr:uid="{00000000-0005-0000-0000-000086080000}"/>
    <cellStyle name="20% - Accent1 2 2 2 2 9 3" xfId="2371" xr:uid="{00000000-0005-0000-0000-000087080000}"/>
    <cellStyle name="20% - Accent1 2 2 2 2 9 3 2" xfId="2372" xr:uid="{00000000-0005-0000-0000-000088080000}"/>
    <cellStyle name="20% - Accent1 2 2 2 2 9 4" xfId="2373" xr:uid="{00000000-0005-0000-0000-000089080000}"/>
    <cellStyle name="20% - Accent1 2 2 2 3" xfId="2374" xr:uid="{00000000-0005-0000-0000-00008A080000}"/>
    <cellStyle name="20% - Accent1 2 2 2 3 10" xfId="2375" xr:uid="{00000000-0005-0000-0000-00008B080000}"/>
    <cellStyle name="20% - Accent1 2 2 2 3 10 2" xfId="2376" xr:uid="{00000000-0005-0000-0000-00008C080000}"/>
    <cellStyle name="20% - Accent1 2 2 2 3 10 2 2" xfId="2377" xr:uid="{00000000-0005-0000-0000-00008D080000}"/>
    <cellStyle name="20% - Accent1 2 2 2 3 10 3" xfId="2378" xr:uid="{00000000-0005-0000-0000-00008E080000}"/>
    <cellStyle name="20% - Accent1 2 2 2 3 11" xfId="2379" xr:uid="{00000000-0005-0000-0000-00008F080000}"/>
    <cellStyle name="20% - Accent1 2 2 2 3 11 2" xfId="2380" xr:uid="{00000000-0005-0000-0000-000090080000}"/>
    <cellStyle name="20% - Accent1 2 2 2 3 11 2 2" xfId="2381" xr:uid="{00000000-0005-0000-0000-000091080000}"/>
    <cellStyle name="20% - Accent1 2 2 2 3 11 3" xfId="2382" xr:uid="{00000000-0005-0000-0000-000092080000}"/>
    <cellStyle name="20% - Accent1 2 2 2 3 12" xfId="2383" xr:uid="{00000000-0005-0000-0000-000093080000}"/>
    <cellStyle name="20% - Accent1 2 2 2 3 12 2" xfId="2384" xr:uid="{00000000-0005-0000-0000-000094080000}"/>
    <cellStyle name="20% - Accent1 2 2 2 3 13" xfId="2385" xr:uid="{00000000-0005-0000-0000-000095080000}"/>
    <cellStyle name="20% - Accent1 2 2 2 3 13 2" xfId="2386" xr:uid="{00000000-0005-0000-0000-000096080000}"/>
    <cellStyle name="20% - Accent1 2 2 2 3 14" xfId="2387" xr:uid="{00000000-0005-0000-0000-000097080000}"/>
    <cellStyle name="20% - Accent1 2 2 2 3 2" xfId="2388" xr:uid="{00000000-0005-0000-0000-000098080000}"/>
    <cellStyle name="20% - Accent1 2 2 2 3 2 10" xfId="2389" xr:uid="{00000000-0005-0000-0000-000099080000}"/>
    <cellStyle name="20% - Accent1 2 2 2 3 2 10 2" xfId="2390" xr:uid="{00000000-0005-0000-0000-00009A080000}"/>
    <cellStyle name="20% - Accent1 2 2 2 3 2 11" xfId="2391" xr:uid="{00000000-0005-0000-0000-00009B080000}"/>
    <cellStyle name="20% - Accent1 2 2 2 3 2 2" xfId="2392" xr:uid="{00000000-0005-0000-0000-00009C080000}"/>
    <cellStyle name="20% - Accent1 2 2 2 3 2 2 2" xfId="2393" xr:uid="{00000000-0005-0000-0000-00009D080000}"/>
    <cellStyle name="20% - Accent1 2 2 2 3 2 2 2 2" xfId="2394" xr:uid="{00000000-0005-0000-0000-00009E080000}"/>
    <cellStyle name="20% - Accent1 2 2 2 3 2 2 2 2 2" xfId="2395" xr:uid="{00000000-0005-0000-0000-00009F080000}"/>
    <cellStyle name="20% - Accent1 2 2 2 3 2 2 2 2 2 2" xfId="2396" xr:uid="{00000000-0005-0000-0000-0000A0080000}"/>
    <cellStyle name="20% - Accent1 2 2 2 3 2 2 2 2 3" xfId="2397" xr:uid="{00000000-0005-0000-0000-0000A1080000}"/>
    <cellStyle name="20% - Accent1 2 2 2 3 2 2 2 3" xfId="2398" xr:uid="{00000000-0005-0000-0000-0000A2080000}"/>
    <cellStyle name="20% - Accent1 2 2 2 3 2 2 2 3 2" xfId="2399" xr:uid="{00000000-0005-0000-0000-0000A3080000}"/>
    <cellStyle name="20% - Accent1 2 2 2 3 2 2 2 4" xfId="2400" xr:uid="{00000000-0005-0000-0000-0000A4080000}"/>
    <cellStyle name="20% - Accent1 2 2 2 3 2 2 3" xfId="2401" xr:uid="{00000000-0005-0000-0000-0000A5080000}"/>
    <cellStyle name="20% - Accent1 2 2 2 3 2 2 3 2" xfId="2402" xr:uid="{00000000-0005-0000-0000-0000A6080000}"/>
    <cellStyle name="20% - Accent1 2 2 2 3 2 2 3 2 2" xfId="2403" xr:uid="{00000000-0005-0000-0000-0000A7080000}"/>
    <cellStyle name="20% - Accent1 2 2 2 3 2 2 3 2 2 2" xfId="2404" xr:uid="{00000000-0005-0000-0000-0000A8080000}"/>
    <cellStyle name="20% - Accent1 2 2 2 3 2 2 3 2 3" xfId="2405" xr:uid="{00000000-0005-0000-0000-0000A9080000}"/>
    <cellStyle name="20% - Accent1 2 2 2 3 2 2 3 3" xfId="2406" xr:uid="{00000000-0005-0000-0000-0000AA080000}"/>
    <cellStyle name="20% - Accent1 2 2 2 3 2 2 3 3 2" xfId="2407" xr:uid="{00000000-0005-0000-0000-0000AB080000}"/>
    <cellStyle name="20% - Accent1 2 2 2 3 2 2 3 4" xfId="2408" xr:uid="{00000000-0005-0000-0000-0000AC080000}"/>
    <cellStyle name="20% - Accent1 2 2 2 3 2 2 4" xfId="2409" xr:uid="{00000000-0005-0000-0000-0000AD080000}"/>
    <cellStyle name="20% - Accent1 2 2 2 3 2 2 4 2" xfId="2410" xr:uid="{00000000-0005-0000-0000-0000AE080000}"/>
    <cellStyle name="20% - Accent1 2 2 2 3 2 2 4 2 2" xfId="2411" xr:uid="{00000000-0005-0000-0000-0000AF080000}"/>
    <cellStyle name="20% - Accent1 2 2 2 3 2 2 4 2 2 2" xfId="2412" xr:uid="{00000000-0005-0000-0000-0000B0080000}"/>
    <cellStyle name="20% - Accent1 2 2 2 3 2 2 4 2 3" xfId="2413" xr:uid="{00000000-0005-0000-0000-0000B1080000}"/>
    <cellStyle name="20% - Accent1 2 2 2 3 2 2 4 3" xfId="2414" xr:uid="{00000000-0005-0000-0000-0000B2080000}"/>
    <cellStyle name="20% - Accent1 2 2 2 3 2 2 4 3 2" xfId="2415" xr:uid="{00000000-0005-0000-0000-0000B3080000}"/>
    <cellStyle name="20% - Accent1 2 2 2 3 2 2 4 4" xfId="2416" xr:uid="{00000000-0005-0000-0000-0000B4080000}"/>
    <cellStyle name="20% - Accent1 2 2 2 3 2 2 5" xfId="2417" xr:uid="{00000000-0005-0000-0000-0000B5080000}"/>
    <cellStyle name="20% - Accent1 2 2 2 3 2 2 5 2" xfId="2418" xr:uid="{00000000-0005-0000-0000-0000B6080000}"/>
    <cellStyle name="20% - Accent1 2 2 2 3 2 2 5 2 2" xfId="2419" xr:uid="{00000000-0005-0000-0000-0000B7080000}"/>
    <cellStyle name="20% - Accent1 2 2 2 3 2 2 5 3" xfId="2420" xr:uid="{00000000-0005-0000-0000-0000B8080000}"/>
    <cellStyle name="20% - Accent1 2 2 2 3 2 2 6" xfId="2421" xr:uid="{00000000-0005-0000-0000-0000B9080000}"/>
    <cellStyle name="20% - Accent1 2 2 2 3 2 2 6 2" xfId="2422" xr:uid="{00000000-0005-0000-0000-0000BA080000}"/>
    <cellStyle name="20% - Accent1 2 2 2 3 2 2 6 2 2" xfId="2423" xr:uid="{00000000-0005-0000-0000-0000BB080000}"/>
    <cellStyle name="20% - Accent1 2 2 2 3 2 2 6 3" xfId="2424" xr:uid="{00000000-0005-0000-0000-0000BC080000}"/>
    <cellStyle name="20% - Accent1 2 2 2 3 2 2 7" xfId="2425" xr:uid="{00000000-0005-0000-0000-0000BD080000}"/>
    <cellStyle name="20% - Accent1 2 2 2 3 2 2 7 2" xfId="2426" xr:uid="{00000000-0005-0000-0000-0000BE080000}"/>
    <cellStyle name="20% - Accent1 2 2 2 3 2 2 8" xfId="2427" xr:uid="{00000000-0005-0000-0000-0000BF080000}"/>
    <cellStyle name="20% - Accent1 2 2 2 3 2 2 8 2" xfId="2428" xr:uid="{00000000-0005-0000-0000-0000C0080000}"/>
    <cellStyle name="20% - Accent1 2 2 2 3 2 2 9" xfId="2429" xr:uid="{00000000-0005-0000-0000-0000C1080000}"/>
    <cellStyle name="20% - Accent1 2 2 2 3 2 3" xfId="2430" xr:uid="{00000000-0005-0000-0000-0000C2080000}"/>
    <cellStyle name="20% - Accent1 2 2 2 3 2 3 2" xfId="2431" xr:uid="{00000000-0005-0000-0000-0000C3080000}"/>
    <cellStyle name="20% - Accent1 2 2 2 3 2 3 2 2" xfId="2432" xr:uid="{00000000-0005-0000-0000-0000C4080000}"/>
    <cellStyle name="20% - Accent1 2 2 2 3 2 3 2 2 2" xfId="2433" xr:uid="{00000000-0005-0000-0000-0000C5080000}"/>
    <cellStyle name="20% - Accent1 2 2 2 3 2 3 2 2 2 2" xfId="2434" xr:uid="{00000000-0005-0000-0000-0000C6080000}"/>
    <cellStyle name="20% - Accent1 2 2 2 3 2 3 2 2 3" xfId="2435" xr:uid="{00000000-0005-0000-0000-0000C7080000}"/>
    <cellStyle name="20% - Accent1 2 2 2 3 2 3 2 3" xfId="2436" xr:uid="{00000000-0005-0000-0000-0000C8080000}"/>
    <cellStyle name="20% - Accent1 2 2 2 3 2 3 2 3 2" xfId="2437" xr:uid="{00000000-0005-0000-0000-0000C9080000}"/>
    <cellStyle name="20% - Accent1 2 2 2 3 2 3 2 4" xfId="2438" xr:uid="{00000000-0005-0000-0000-0000CA080000}"/>
    <cellStyle name="20% - Accent1 2 2 2 3 2 3 3" xfId="2439" xr:uid="{00000000-0005-0000-0000-0000CB080000}"/>
    <cellStyle name="20% - Accent1 2 2 2 3 2 3 3 2" xfId="2440" xr:uid="{00000000-0005-0000-0000-0000CC080000}"/>
    <cellStyle name="20% - Accent1 2 2 2 3 2 3 3 2 2" xfId="2441" xr:uid="{00000000-0005-0000-0000-0000CD080000}"/>
    <cellStyle name="20% - Accent1 2 2 2 3 2 3 3 2 2 2" xfId="2442" xr:uid="{00000000-0005-0000-0000-0000CE080000}"/>
    <cellStyle name="20% - Accent1 2 2 2 3 2 3 3 2 3" xfId="2443" xr:uid="{00000000-0005-0000-0000-0000CF080000}"/>
    <cellStyle name="20% - Accent1 2 2 2 3 2 3 3 3" xfId="2444" xr:uid="{00000000-0005-0000-0000-0000D0080000}"/>
    <cellStyle name="20% - Accent1 2 2 2 3 2 3 3 3 2" xfId="2445" xr:uid="{00000000-0005-0000-0000-0000D1080000}"/>
    <cellStyle name="20% - Accent1 2 2 2 3 2 3 3 4" xfId="2446" xr:uid="{00000000-0005-0000-0000-0000D2080000}"/>
    <cellStyle name="20% - Accent1 2 2 2 3 2 3 4" xfId="2447" xr:uid="{00000000-0005-0000-0000-0000D3080000}"/>
    <cellStyle name="20% - Accent1 2 2 2 3 2 3 4 2" xfId="2448" xr:uid="{00000000-0005-0000-0000-0000D4080000}"/>
    <cellStyle name="20% - Accent1 2 2 2 3 2 3 4 2 2" xfId="2449" xr:uid="{00000000-0005-0000-0000-0000D5080000}"/>
    <cellStyle name="20% - Accent1 2 2 2 3 2 3 4 2 2 2" xfId="2450" xr:uid="{00000000-0005-0000-0000-0000D6080000}"/>
    <cellStyle name="20% - Accent1 2 2 2 3 2 3 4 2 3" xfId="2451" xr:uid="{00000000-0005-0000-0000-0000D7080000}"/>
    <cellStyle name="20% - Accent1 2 2 2 3 2 3 4 3" xfId="2452" xr:uid="{00000000-0005-0000-0000-0000D8080000}"/>
    <cellStyle name="20% - Accent1 2 2 2 3 2 3 4 3 2" xfId="2453" xr:uid="{00000000-0005-0000-0000-0000D9080000}"/>
    <cellStyle name="20% - Accent1 2 2 2 3 2 3 4 4" xfId="2454" xr:uid="{00000000-0005-0000-0000-0000DA080000}"/>
    <cellStyle name="20% - Accent1 2 2 2 3 2 3 5" xfId="2455" xr:uid="{00000000-0005-0000-0000-0000DB080000}"/>
    <cellStyle name="20% - Accent1 2 2 2 3 2 3 5 2" xfId="2456" xr:uid="{00000000-0005-0000-0000-0000DC080000}"/>
    <cellStyle name="20% - Accent1 2 2 2 3 2 3 5 2 2" xfId="2457" xr:uid="{00000000-0005-0000-0000-0000DD080000}"/>
    <cellStyle name="20% - Accent1 2 2 2 3 2 3 5 3" xfId="2458" xr:uid="{00000000-0005-0000-0000-0000DE080000}"/>
    <cellStyle name="20% - Accent1 2 2 2 3 2 3 6" xfId="2459" xr:uid="{00000000-0005-0000-0000-0000DF080000}"/>
    <cellStyle name="20% - Accent1 2 2 2 3 2 3 6 2" xfId="2460" xr:uid="{00000000-0005-0000-0000-0000E0080000}"/>
    <cellStyle name="20% - Accent1 2 2 2 3 2 3 6 2 2" xfId="2461" xr:uid="{00000000-0005-0000-0000-0000E1080000}"/>
    <cellStyle name="20% - Accent1 2 2 2 3 2 3 6 3" xfId="2462" xr:uid="{00000000-0005-0000-0000-0000E2080000}"/>
    <cellStyle name="20% - Accent1 2 2 2 3 2 3 7" xfId="2463" xr:uid="{00000000-0005-0000-0000-0000E3080000}"/>
    <cellStyle name="20% - Accent1 2 2 2 3 2 3 7 2" xfId="2464" xr:uid="{00000000-0005-0000-0000-0000E4080000}"/>
    <cellStyle name="20% - Accent1 2 2 2 3 2 3 8" xfId="2465" xr:uid="{00000000-0005-0000-0000-0000E5080000}"/>
    <cellStyle name="20% - Accent1 2 2 2 3 2 3 8 2" xfId="2466" xr:uid="{00000000-0005-0000-0000-0000E6080000}"/>
    <cellStyle name="20% - Accent1 2 2 2 3 2 3 9" xfId="2467" xr:uid="{00000000-0005-0000-0000-0000E7080000}"/>
    <cellStyle name="20% - Accent1 2 2 2 3 2 4" xfId="2468" xr:uid="{00000000-0005-0000-0000-0000E8080000}"/>
    <cellStyle name="20% - Accent1 2 2 2 3 2 4 2" xfId="2469" xr:uid="{00000000-0005-0000-0000-0000E9080000}"/>
    <cellStyle name="20% - Accent1 2 2 2 3 2 4 2 2" xfId="2470" xr:uid="{00000000-0005-0000-0000-0000EA080000}"/>
    <cellStyle name="20% - Accent1 2 2 2 3 2 4 2 2 2" xfId="2471" xr:uid="{00000000-0005-0000-0000-0000EB080000}"/>
    <cellStyle name="20% - Accent1 2 2 2 3 2 4 2 3" xfId="2472" xr:uid="{00000000-0005-0000-0000-0000EC080000}"/>
    <cellStyle name="20% - Accent1 2 2 2 3 2 4 3" xfId="2473" xr:uid="{00000000-0005-0000-0000-0000ED080000}"/>
    <cellStyle name="20% - Accent1 2 2 2 3 2 4 3 2" xfId="2474" xr:uid="{00000000-0005-0000-0000-0000EE080000}"/>
    <cellStyle name="20% - Accent1 2 2 2 3 2 4 4" xfId="2475" xr:uid="{00000000-0005-0000-0000-0000EF080000}"/>
    <cellStyle name="20% - Accent1 2 2 2 3 2 5" xfId="2476" xr:uid="{00000000-0005-0000-0000-0000F0080000}"/>
    <cellStyle name="20% - Accent1 2 2 2 3 2 5 2" xfId="2477" xr:uid="{00000000-0005-0000-0000-0000F1080000}"/>
    <cellStyle name="20% - Accent1 2 2 2 3 2 5 2 2" xfId="2478" xr:uid="{00000000-0005-0000-0000-0000F2080000}"/>
    <cellStyle name="20% - Accent1 2 2 2 3 2 5 2 2 2" xfId="2479" xr:uid="{00000000-0005-0000-0000-0000F3080000}"/>
    <cellStyle name="20% - Accent1 2 2 2 3 2 5 2 3" xfId="2480" xr:uid="{00000000-0005-0000-0000-0000F4080000}"/>
    <cellStyle name="20% - Accent1 2 2 2 3 2 5 3" xfId="2481" xr:uid="{00000000-0005-0000-0000-0000F5080000}"/>
    <cellStyle name="20% - Accent1 2 2 2 3 2 5 3 2" xfId="2482" xr:uid="{00000000-0005-0000-0000-0000F6080000}"/>
    <cellStyle name="20% - Accent1 2 2 2 3 2 5 4" xfId="2483" xr:uid="{00000000-0005-0000-0000-0000F7080000}"/>
    <cellStyle name="20% - Accent1 2 2 2 3 2 6" xfId="2484" xr:uid="{00000000-0005-0000-0000-0000F8080000}"/>
    <cellStyle name="20% - Accent1 2 2 2 3 2 6 2" xfId="2485" xr:uid="{00000000-0005-0000-0000-0000F9080000}"/>
    <cellStyle name="20% - Accent1 2 2 2 3 2 6 2 2" xfId="2486" xr:uid="{00000000-0005-0000-0000-0000FA080000}"/>
    <cellStyle name="20% - Accent1 2 2 2 3 2 6 2 2 2" xfId="2487" xr:uid="{00000000-0005-0000-0000-0000FB080000}"/>
    <cellStyle name="20% - Accent1 2 2 2 3 2 6 2 3" xfId="2488" xr:uid="{00000000-0005-0000-0000-0000FC080000}"/>
    <cellStyle name="20% - Accent1 2 2 2 3 2 6 3" xfId="2489" xr:uid="{00000000-0005-0000-0000-0000FD080000}"/>
    <cellStyle name="20% - Accent1 2 2 2 3 2 6 3 2" xfId="2490" xr:uid="{00000000-0005-0000-0000-0000FE080000}"/>
    <cellStyle name="20% - Accent1 2 2 2 3 2 6 4" xfId="2491" xr:uid="{00000000-0005-0000-0000-0000FF080000}"/>
    <cellStyle name="20% - Accent1 2 2 2 3 2 7" xfId="2492" xr:uid="{00000000-0005-0000-0000-000000090000}"/>
    <cellStyle name="20% - Accent1 2 2 2 3 2 7 2" xfId="2493" xr:uid="{00000000-0005-0000-0000-000001090000}"/>
    <cellStyle name="20% - Accent1 2 2 2 3 2 7 2 2" xfId="2494" xr:uid="{00000000-0005-0000-0000-000002090000}"/>
    <cellStyle name="20% - Accent1 2 2 2 3 2 7 3" xfId="2495" xr:uid="{00000000-0005-0000-0000-000003090000}"/>
    <cellStyle name="20% - Accent1 2 2 2 3 2 8" xfId="2496" xr:uid="{00000000-0005-0000-0000-000004090000}"/>
    <cellStyle name="20% - Accent1 2 2 2 3 2 8 2" xfId="2497" xr:uid="{00000000-0005-0000-0000-000005090000}"/>
    <cellStyle name="20% - Accent1 2 2 2 3 2 8 2 2" xfId="2498" xr:uid="{00000000-0005-0000-0000-000006090000}"/>
    <cellStyle name="20% - Accent1 2 2 2 3 2 8 3" xfId="2499" xr:uid="{00000000-0005-0000-0000-000007090000}"/>
    <cellStyle name="20% - Accent1 2 2 2 3 2 9" xfId="2500" xr:uid="{00000000-0005-0000-0000-000008090000}"/>
    <cellStyle name="20% - Accent1 2 2 2 3 2 9 2" xfId="2501" xr:uid="{00000000-0005-0000-0000-000009090000}"/>
    <cellStyle name="20% - Accent1 2 2 2 3 3" xfId="2502" xr:uid="{00000000-0005-0000-0000-00000A090000}"/>
    <cellStyle name="20% - Accent1 2 2 2 3 3 10" xfId="2503" xr:uid="{00000000-0005-0000-0000-00000B090000}"/>
    <cellStyle name="20% - Accent1 2 2 2 3 3 10 2" xfId="2504" xr:uid="{00000000-0005-0000-0000-00000C090000}"/>
    <cellStyle name="20% - Accent1 2 2 2 3 3 11" xfId="2505" xr:uid="{00000000-0005-0000-0000-00000D090000}"/>
    <cellStyle name="20% - Accent1 2 2 2 3 3 2" xfId="2506" xr:uid="{00000000-0005-0000-0000-00000E090000}"/>
    <cellStyle name="20% - Accent1 2 2 2 3 3 2 2" xfId="2507" xr:uid="{00000000-0005-0000-0000-00000F090000}"/>
    <cellStyle name="20% - Accent1 2 2 2 3 3 2 2 2" xfId="2508" xr:uid="{00000000-0005-0000-0000-000010090000}"/>
    <cellStyle name="20% - Accent1 2 2 2 3 3 2 2 2 2" xfId="2509" xr:uid="{00000000-0005-0000-0000-000011090000}"/>
    <cellStyle name="20% - Accent1 2 2 2 3 3 2 2 2 2 2" xfId="2510" xr:uid="{00000000-0005-0000-0000-000012090000}"/>
    <cellStyle name="20% - Accent1 2 2 2 3 3 2 2 2 3" xfId="2511" xr:uid="{00000000-0005-0000-0000-000013090000}"/>
    <cellStyle name="20% - Accent1 2 2 2 3 3 2 2 3" xfId="2512" xr:uid="{00000000-0005-0000-0000-000014090000}"/>
    <cellStyle name="20% - Accent1 2 2 2 3 3 2 2 3 2" xfId="2513" xr:uid="{00000000-0005-0000-0000-000015090000}"/>
    <cellStyle name="20% - Accent1 2 2 2 3 3 2 2 4" xfId="2514" xr:uid="{00000000-0005-0000-0000-000016090000}"/>
    <cellStyle name="20% - Accent1 2 2 2 3 3 2 3" xfId="2515" xr:uid="{00000000-0005-0000-0000-000017090000}"/>
    <cellStyle name="20% - Accent1 2 2 2 3 3 2 3 2" xfId="2516" xr:uid="{00000000-0005-0000-0000-000018090000}"/>
    <cellStyle name="20% - Accent1 2 2 2 3 3 2 3 2 2" xfId="2517" xr:uid="{00000000-0005-0000-0000-000019090000}"/>
    <cellStyle name="20% - Accent1 2 2 2 3 3 2 3 2 2 2" xfId="2518" xr:uid="{00000000-0005-0000-0000-00001A090000}"/>
    <cellStyle name="20% - Accent1 2 2 2 3 3 2 3 2 3" xfId="2519" xr:uid="{00000000-0005-0000-0000-00001B090000}"/>
    <cellStyle name="20% - Accent1 2 2 2 3 3 2 3 3" xfId="2520" xr:uid="{00000000-0005-0000-0000-00001C090000}"/>
    <cellStyle name="20% - Accent1 2 2 2 3 3 2 3 3 2" xfId="2521" xr:uid="{00000000-0005-0000-0000-00001D090000}"/>
    <cellStyle name="20% - Accent1 2 2 2 3 3 2 3 4" xfId="2522" xr:uid="{00000000-0005-0000-0000-00001E090000}"/>
    <cellStyle name="20% - Accent1 2 2 2 3 3 2 4" xfId="2523" xr:uid="{00000000-0005-0000-0000-00001F090000}"/>
    <cellStyle name="20% - Accent1 2 2 2 3 3 2 4 2" xfId="2524" xr:uid="{00000000-0005-0000-0000-000020090000}"/>
    <cellStyle name="20% - Accent1 2 2 2 3 3 2 4 2 2" xfId="2525" xr:uid="{00000000-0005-0000-0000-000021090000}"/>
    <cellStyle name="20% - Accent1 2 2 2 3 3 2 4 2 2 2" xfId="2526" xr:uid="{00000000-0005-0000-0000-000022090000}"/>
    <cellStyle name="20% - Accent1 2 2 2 3 3 2 4 2 3" xfId="2527" xr:uid="{00000000-0005-0000-0000-000023090000}"/>
    <cellStyle name="20% - Accent1 2 2 2 3 3 2 4 3" xfId="2528" xr:uid="{00000000-0005-0000-0000-000024090000}"/>
    <cellStyle name="20% - Accent1 2 2 2 3 3 2 4 3 2" xfId="2529" xr:uid="{00000000-0005-0000-0000-000025090000}"/>
    <cellStyle name="20% - Accent1 2 2 2 3 3 2 4 4" xfId="2530" xr:uid="{00000000-0005-0000-0000-000026090000}"/>
    <cellStyle name="20% - Accent1 2 2 2 3 3 2 5" xfId="2531" xr:uid="{00000000-0005-0000-0000-000027090000}"/>
    <cellStyle name="20% - Accent1 2 2 2 3 3 2 5 2" xfId="2532" xr:uid="{00000000-0005-0000-0000-000028090000}"/>
    <cellStyle name="20% - Accent1 2 2 2 3 3 2 5 2 2" xfId="2533" xr:uid="{00000000-0005-0000-0000-000029090000}"/>
    <cellStyle name="20% - Accent1 2 2 2 3 3 2 5 3" xfId="2534" xr:uid="{00000000-0005-0000-0000-00002A090000}"/>
    <cellStyle name="20% - Accent1 2 2 2 3 3 2 6" xfId="2535" xr:uid="{00000000-0005-0000-0000-00002B090000}"/>
    <cellStyle name="20% - Accent1 2 2 2 3 3 2 6 2" xfId="2536" xr:uid="{00000000-0005-0000-0000-00002C090000}"/>
    <cellStyle name="20% - Accent1 2 2 2 3 3 2 6 2 2" xfId="2537" xr:uid="{00000000-0005-0000-0000-00002D090000}"/>
    <cellStyle name="20% - Accent1 2 2 2 3 3 2 6 3" xfId="2538" xr:uid="{00000000-0005-0000-0000-00002E090000}"/>
    <cellStyle name="20% - Accent1 2 2 2 3 3 2 7" xfId="2539" xr:uid="{00000000-0005-0000-0000-00002F090000}"/>
    <cellStyle name="20% - Accent1 2 2 2 3 3 2 7 2" xfId="2540" xr:uid="{00000000-0005-0000-0000-000030090000}"/>
    <cellStyle name="20% - Accent1 2 2 2 3 3 2 8" xfId="2541" xr:uid="{00000000-0005-0000-0000-000031090000}"/>
    <cellStyle name="20% - Accent1 2 2 2 3 3 2 8 2" xfId="2542" xr:uid="{00000000-0005-0000-0000-000032090000}"/>
    <cellStyle name="20% - Accent1 2 2 2 3 3 2 9" xfId="2543" xr:uid="{00000000-0005-0000-0000-000033090000}"/>
    <cellStyle name="20% - Accent1 2 2 2 3 3 3" xfId="2544" xr:uid="{00000000-0005-0000-0000-000034090000}"/>
    <cellStyle name="20% - Accent1 2 2 2 3 3 3 2" xfId="2545" xr:uid="{00000000-0005-0000-0000-000035090000}"/>
    <cellStyle name="20% - Accent1 2 2 2 3 3 3 2 2" xfId="2546" xr:uid="{00000000-0005-0000-0000-000036090000}"/>
    <cellStyle name="20% - Accent1 2 2 2 3 3 3 2 2 2" xfId="2547" xr:uid="{00000000-0005-0000-0000-000037090000}"/>
    <cellStyle name="20% - Accent1 2 2 2 3 3 3 2 2 2 2" xfId="2548" xr:uid="{00000000-0005-0000-0000-000038090000}"/>
    <cellStyle name="20% - Accent1 2 2 2 3 3 3 2 2 3" xfId="2549" xr:uid="{00000000-0005-0000-0000-000039090000}"/>
    <cellStyle name="20% - Accent1 2 2 2 3 3 3 2 3" xfId="2550" xr:uid="{00000000-0005-0000-0000-00003A090000}"/>
    <cellStyle name="20% - Accent1 2 2 2 3 3 3 2 3 2" xfId="2551" xr:uid="{00000000-0005-0000-0000-00003B090000}"/>
    <cellStyle name="20% - Accent1 2 2 2 3 3 3 2 4" xfId="2552" xr:uid="{00000000-0005-0000-0000-00003C090000}"/>
    <cellStyle name="20% - Accent1 2 2 2 3 3 3 3" xfId="2553" xr:uid="{00000000-0005-0000-0000-00003D090000}"/>
    <cellStyle name="20% - Accent1 2 2 2 3 3 3 3 2" xfId="2554" xr:uid="{00000000-0005-0000-0000-00003E090000}"/>
    <cellStyle name="20% - Accent1 2 2 2 3 3 3 3 2 2" xfId="2555" xr:uid="{00000000-0005-0000-0000-00003F090000}"/>
    <cellStyle name="20% - Accent1 2 2 2 3 3 3 3 2 2 2" xfId="2556" xr:uid="{00000000-0005-0000-0000-000040090000}"/>
    <cellStyle name="20% - Accent1 2 2 2 3 3 3 3 2 3" xfId="2557" xr:uid="{00000000-0005-0000-0000-000041090000}"/>
    <cellStyle name="20% - Accent1 2 2 2 3 3 3 3 3" xfId="2558" xr:uid="{00000000-0005-0000-0000-000042090000}"/>
    <cellStyle name="20% - Accent1 2 2 2 3 3 3 3 3 2" xfId="2559" xr:uid="{00000000-0005-0000-0000-000043090000}"/>
    <cellStyle name="20% - Accent1 2 2 2 3 3 3 3 4" xfId="2560" xr:uid="{00000000-0005-0000-0000-000044090000}"/>
    <cellStyle name="20% - Accent1 2 2 2 3 3 3 4" xfId="2561" xr:uid="{00000000-0005-0000-0000-000045090000}"/>
    <cellStyle name="20% - Accent1 2 2 2 3 3 3 4 2" xfId="2562" xr:uid="{00000000-0005-0000-0000-000046090000}"/>
    <cellStyle name="20% - Accent1 2 2 2 3 3 3 4 2 2" xfId="2563" xr:uid="{00000000-0005-0000-0000-000047090000}"/>
    <cellStyle name="20% - Accent1 2 2 2 3 3 3 4 2 2 2" xfId="2564" xr:uid="{00000000-0005-0000-0000-000048090000}"/>
    <cellStyle name="20% - Accent1 2 2 2 3 3 3 4 2 3" xfId="2565" xr:uid="{00000000-0005-0000-0000-000049090000}"/>
    <cellStyle name="20% - Accent1 2 2 2 3 3 3 4 3" xfId="2566" xr:uid="{00000000-0005-0000-0000-00004A090000}"/>
    <cellStyle name="20% - Accent1 2 2 2 3 3 3 4 3 2" xfId="2567" xr:uid="{00000000-0005-0000-0000-00004B090000}"/>
    <cellStyle name="20% - Accent1 2 2 2 3 3 3 4 4" xfId="2568" xr:uid="{00000000-0005-0000-0000-00004C090000}"/>
    <cellStyle name="20% - Accent1 2 2 2 3 3 3 5" xfId="2569" xr:uid="{00000000-0005-0000-0000-00004D090000}"/>
    <cellStyle name="20% - Accent1 2 2 2 3 3 3 5 2" xfId="2570" xr:uid="{00000000-0005-0000-0000-00004E090000}"/>
    <cellStyle name="20% - Accent1 2 2 2 3 3 3 5 2 2" xfId="2571" xr:uid="{00000000-0005-0000-0000-00004F090000}"/>
    <cellStyle name="20% - Accent1 2 2 2 3 3 3 5 3" xfId="2572" xr:uid="{00000000-0005-0000-0000-000050090000}"/>
    <cellStyle name="20% - Accent1 2 2 2 3 3 3 6" xfId="2573" xr:uid="{00000000-0005-0000-0000-000051090000}"/>
    <cellStyle name="20% - Accent1 2 2 2 3 3 3 6 2" xfId="2574" xr:uid="{00000000-0005-0000-0000-000052090000}"/>
    <cellStyle name="20% - Accent1 2 2 2 3 3 3 6 2 2" xfId="2575" xr:uid="{00000000-0005-0000-0000-000053090000}"/>
    <cellStyle name="20% - Accent1 2 2 2 3 3 3 6 3" xfId="2576" xr:uid="{00000000-0005-0000-0000-000054090000}"/>
    <cellStyle name="20% - Accent1 2 2 2 3 3 3 7" xfId="2577" xr:uid="{00000000-0005-0000-0000-000055090000}"/>
    <cellStyle name="20% - Accent1 2 2 2 3 3 3 7 2" xfId="2578" xr:uid="{00000000-0005-0000-0000-000056090000}"/>
    <cellStyle name="20% - Accent1 2 2 2 3 3 3 8" xfId="2579" xr:uid="{00000000-0005-0000-0000-000057090000}"/>
    <cellStyle name="20% - Accent1 2 2 2 3 3 3 8 2" xfId="2580" xr:uid="{00000000-0005-0000-0000-000058090000}"/>
    <cellStyle name="20% - Accent1 2 2 2 3 3 3 9" xfId="2581" xr:uid="{00000000-0005-0000-0000-000059090000}"/>
    <cellStyle name="20% - Accent1 2 2 2 3 3 4" xfId="2582" xr:uid="{00000000-0005-0000-0000-00005A090000}"/>
    <cellStyle name="20% - Accent1 2 2 2 3 3 4 2" xfId="2583" xr:uid="{00000000-0005-0000-0000-00005B090000}"/>
    <cellStyle name="20% - Accent1 2 2 2 3 3 4 2 2" xfId="2584" xr:uid="{00000000-0005-0000-0000-00005C090000}"/>
    <cellStyle name="20% - Accent1 2 2 2 3 3 4 2 2 2" xfId="2585" xr:uid="{00000000-0005-0000-0000-00005D090000}"/>
    <cellStyle name="20% - Accent1 2 2 2 3 3 4 2 3" xfId="2586" xr:uid="{00000000-0005-0000-0000-00005E090000}"/>
    <cellStyle name="20% - Accent1 2 2 2 3 3 4 3" xfId="2587" xr:uid="{00000000-0005-0000-0000-00005F090000}"/>
    <cellStyle name="20% - Accent1 2 2 2 3 3 4 3 2" xfId="2588" xr:uid="{00000000-0005-0000-0000-000060090000}"/>
    <cellStyle name="20% - Accent1 2 2 2 3 3 4 4" xfId="2589" xr:uid="{00000000-0005-0000-0000-000061090000}"/>
    <cellStyle name="20% - Accent1 2 2 2 3 3 5" xfId="2590" xr:uid="{00000000-0005-0000-0000-000062090000}"/>
    <cellStyle name="20% - Accent1 2 2 2 3 3 5 2" xfId="2591" xr:uid="{00000000-0005-0000-0000-000063090000}"/>
    <cellStyle name="20% - Accent1 2 2 2 3 3 5 2 2" xfId="2592" xr:uid="{00000000-0005-0000-0000-000064090000}"/>
    <cellStyle name="20% - Accent1 2 2 2 3 3 5 2 2 2" xfId="2593" xr:uid="{00000000-0005-0000-0000-000065090000}"/>
    <cellStyle name="20% - Accent1 2 2 2 3 3 5 2 3" xfId="2594" xr:uid="{00000000-0005-0000-0000-000066090000}"/>
    <cellStyle name="20% - Accent1 2 2 2 3 3 5 3" xfId="2595" xr:uid="{00000000-0005-0000-0000-000067090000}"/>
    <cellStyle name="20% - Accent1 2 2 2 3 3 5 3 2" xfId="2596" xr:uid="{00000000-0005-0000-0000-000068090000}"/>
    <cellStyle name="20% - Accent1 2 2 2 3 3 5 4" xfId="2597" xr:uid="{00000000-0005-0000-0000-000069090000}"/>
    <cellStyle name="20% - Accent1 2 2 2 3 3 6" xfId="2598" xr:uid="{00000000-0005-0000-0000-00006A090000}"/>
    <cellStyle name="20% - Accent1 2 2 2 3 3 6 2" xfId="2599" xr:uid="{00000000-0005-0000-0000-00006B090000}"/>
    <cellStyle name="20% - Accent1 2 2 2 3 3 6 2 2" xfId="2600" xr:uid="{00000000-0005-0000-0000-00006C090000}"/>
    <cellStyle name="20% - Accent1 2 2 2 3 3 6 2 2 2" xfId="2601" xr:uid="{00000000-0005-0000-0000-00006D090000}"/>
    <cellStyle name="20% - Accent1 2 2 2 3 3 6 2 3" xfId="2602" xr:uid="{00000000-0005-0000-0000-00006E090000}"/>
    <cellStyle name="20% - Accent1 2 2 2 3 3 6 3" xfId="2603" xr:uid="{00000000-0005-0000-0000-00006F090000}"/>
    <cellStyle name="20% - Accent1 2 2 2 3 3 6 3 2" xfId="2604" xr:uid="{00000000-0005-0000-0000-000070090000}"/>
    <cellStyle name="20% - Accent1 2 2 2 3 3 6 4" xfId="2605" xr:uid="{00000000-0005-0000-0000-000071090000}"/>
    <cellStyle name="20% - Accent1 2 2 2 3 3 7" xfId="2606" xr:uid="{00000000-0005-0000-0000-000072090000}"/>
    <cellStyle name="20% - Accent1 2 2 2 3 3 7 2" xfId="2607" xr:uid="{00000000-0005-0000-0000-000073090000}"/>
    <cellStyle name="20% - Accent1 2 2 2 3 3 7 2 2" xfId="2608" xr:uid="{00000000-0005-0000-0000-000074090000}"/>
    <cellStyle name="20% - Accent1 2 2 2 3 3 7 3" xfId="2609" xr:uid="{00000000-0005-0000-0000-000075090000}"/>
    <cellStyle name="20% - Accent1 2 2 2 3 3 8" xfId="2610" xr:uid="{00000000-0005-0000-0000-000076090000}"/>
    <cellStyle name="20% - Accent1 2 2 2 3 3 8 2" xfId="2611" xr:uid="{00000000-0005-0000-0000-000077090000}"/>
    <cellStyle name="20% - Accent1 2 2 2 3 3 8 2 2" xfId="2612" xr:uid="{00000000-0005-0000-0000-000078090000}"/>
    <cellStyle name="20% - Accent1 2 2 2 3 3 8 3" xfId="2613" xr:uid="{00000000-0005-0000-0000-000079090000}"/>
    <cellStyle name="20% - Accent1 2 2 2 3 3 9" xfId="2614" xr:uid="{00000000-0005-0000-0000-00007A090000}"/>
    <cellStyle name="20% - Accent1 2 2 2 3 3 9 2" xfId="2615" xr:uid="{00000000-0005-0000-0000-00007B090000}"/>
    <cellStyle name="20% - Accent1 2 2 2 3 4" xfId="2616" xr:uid="{00000000-0005-0000-0000-00007C090000}"/>
    <cellStyle name="20% - Accent1 2 2 2 3 4 10" xfId="2617" xr:uid="{00000000-0005-0000-0000-00007D090000}"/>
    <cellStyle name="20% - Accent1 2 2 2 3 4 10 2" xfId="2618" xr:uid="{00000000-0005-0000-0000-00007E090000}"/>
    <cellStyle name="20% - Accent1 2 2 2 3 4 11" xfId="2619" xr:uid="{00000000-0005-0000-0000-00007F090000}"/>
    <cellStyle name="20% - Accent1 2 2 2 3 4 2" xfId="2620" xr:uid="{00000000-0005-0000-0000-000080090000}"/>
    <cellStyle name="20% - Accent1 2 2 2 3 4 2 2" xfId="2621" xr:uid="{00000000-0005-0000-0000-000081090000}"/>
    <cellStyle name="20% - Accent1 2 2 2 3 4 2 2 2" xfId="2622" xr:uid="{00000000-0005-0000-0000-000082090000}"/>
    <cellStyle name="20% - Accent1 2 2 2 3 4 2 2 2 2" xfId="2623" xr:uid="{00000000-0005-0000-0000-000083090000}"/>
    <cellStyle name="20% - Accent1 2 2 2 3 4 2 2 2 2 2" xfId="2624" xr:uid="{00000000-0005-0000-0000-000084090000}"/>
    <cellStyle name="20% - Accent1 2 2 2 3 4 2 2 2 3" xfId="2625" xr:uid="{00000000-0005-0000-0000-000085090000}"/>
    <cellStyle name="20% - Accent1 2 2 2 3 4 2 2 3" xfId="2626" xr:uid="{00000000-0005-0000-0000-000086090000}"/>
    <cellStyle name="20% - Accent1 2 2 2 3 4 2 2 3 2" xfId="2627" xr:uid="{00000000-0005-0000-0000-000087090000}"/>
    <cellStyle name="20% - Accent1 2 2 2 3 4 2 2 4" xfId="2628" xr:uid="{00000000-0005-0000-0000-000088090000}"/>
    <cellStyle name="20% - Accent1 2 2 2 3 4 2 3" xfId="2629" xr:uid="{00000000-0005-0000-0000-000089090000}"/>
    <cellStyle name="20% - Accent1 2 2 2 3 4 2 3 2" xfId="2630" xr:uid="{00000000-0005-0000-0000-00008A090000}"/>
    <cellStyle name="20% - Accent1 2 2 2 3 4 2 3 2 2" xfId="2631" xr:uid="{00000000-0005-0000-0000-00008B090000}"/>
    <cellStyle name="20% - Accent1 2 2 2 3 4 2 3 2 2 2" xfId="2632" xr:uid="{00000000-0005-0000-0000-00008C090000}"/>
    <cellStyle name="20% - Accent1 2 2 2 3 4 2 3 2 3" xfId="2633" xr:uid="{00000000-0005-0000-0000-00008D090000}"/>
    <cellStyle name="20% - Accent1 2 2 2 3 4 2 3 3" xfId="2634" xr:uid="{00000000-0005-0000-0000-00008E090000}"/>
    <cellStyle name="20% - Accent1 2 2 2 3 4 2 3 3 2" xfId="2635" xr:uid="{00000000-0005-0000-0000-00008F090000}"/>
    <cellStyle name="20% - Accent1 2 2 2 3 4 2 3 4" xfId="2636" xr:uid="{00000000-0005-0000-0000-000090090000}"/>
    <cellStyle name="20% - Accent1 2 2 2 3 4 2 4" xfId="2637" xr:uid="{00000000-0005-0000-0000-000091090000}"/>
    <cellStyle name="20% - Accent1 2 2 2 3 4 2 4 2" xfId="2638" xr:uid="{00000000-0005-0000-0000-000092090000}"/>
    <cellStyle name="20% - Accent1 2 2 2 3 4 2 4 2 2" xfId="2639" xr:uid="{00000000-0005-0000-0000-000093090000}"/>
    <cellStyle name="20% - Accent1 2 2 2 3 4 2 4 2 2 2" xfId="2640" xr:uid="{00000000-0005-0000-0000-000094090000}"/>
    <cellStyle name="20% - Accent1 2 2 2 3 4 2 4 2 3" xfId="2641" xr:uid="{00000000-0005-0000-0000-000095090000}"/>
    <cellStyle name="20% - Accent1 2 2 2 3 4 2 4 3" xfId="2642" xr:uid="{00000000-0005-0000-0000-000096090000}"/>
    <cellStyle name="20% - Accent1 2 2 2 3 4 2 4 3 2" xfId="2643" xr:uid="{00000000-0005-0000-0000-000097090000}"/>
    <cellStyle name="20% - Accent1 2 2 2 3 4 2 4 4" xfId="2644" xr:uid="{00000000-0005-0000-0000-000098090000}"/>
    <cellStyle name="20% - Accent1 2 2 2 3 4 2 5" xfId="2645" xr:uid="{00000000-0005-0000-0000-000099090000}"/>
    <cellStyle name="20% - Accent1 2 2 2 3 4 2 5 2" xfId="2646" xr:uid="{00000000-0005-0000-0000-00009A090000}"/>
    <cellStyle name="20% - Accent1 2 2 2 3 4 2 5 2 2" xfId="2647" xr:uid="{00000000-0005-0000-0000-00009B090000}"/>
    <cellStyle name="20% - Accent1 2 2 2 3 4 2 5 3" xfId="2648" xr:uid="{00000000-0005-0000-0000-00009C090000}"/>
    <cellStyle name="20% - Accent1 2 2 2 3 4 2 6" xfId="2649" xr:uid="{00000000-0005-0000-0000-00009D090000}"/>
    <cellStyle name="20% - Accent1 2 2 2 3 4 2 6 2" xfId="2650" xr:uid="{00000000-0005-0000-0000-00009E090000}"/>
    <cellStyle name="20% - Accent1 2 2 2 3 4 2 6 2 2" xfId="2651" xr:uid="{00000000-0005-0000-0000-00009F090000}"/>
    <cellStyle name="20% - Accent1 2 2 2 3 4 2 6 3" xfId="2652" xr:uid="{00000000-0005-0000-0000-0000A0090000}"/>
    <cellStyle name="20% - Accent1 2 2 2 3 4 2 7" xfId="2653" xr:uid="{00000000-0005-0000-0000-0000A1090000}"/>
    <cellStyle name="20% - Accent1 2 2 2 3 4 2 7 2" xfId="2654" xr:uid="{00000000-0005-0000-0000-0000A2090000}"/>
    <cellStyle name="20% - Accent1 2 2 2 3 4 2 8" xfId="2655" xr:uid="{00000000-0005-0000-0000-0000A3090000}"/>
    <cellStyle name="20% - Accent1 2 2 2 3 4 2 8 2" xfId="2656" xr:uid="{00000000-0005-0000-0000-0000A4090000}"/>
    <cellStyle name="20% - Accent1 2 2 2 3 4 2 9" xfId="2657" xr:uid="{00000000-0005-0000-0000-0000A5090000}"/>
    <cellStyle name="20% - Accent1 2 2 2 3 4 3" xfId="2658" xr:uid="{00000000-0005-0000-0000-0000A6090000}"/>
    <cellStyle name="20% - Accent1 2 2 2 3 4 3 2" xfId="2659" xr:uid="{00000000-0005-0000-0000-0000A7090000}"/>
    <cellStyle name="20% - Accent1 2 2 2 3 4 3 2 2" xfId="2660" xr:uid="{00000000-0005-0000-0000-0000A8090000}"/>
    <cellStyle name="20% - Accent1 2 2 2 3 4 3 2 2 2" xfId="2661" xr:uid="{00000000-0005-0000-0000-0000A9090000}"/>
    <cellStyle name="20% - Accent1 2 2 2 3 4 3 2 2 2 2" xfId="2662" xr:uid="{00000000-0005-0000-0000-0000AA090000}"/>
    <cellStyle name="20% - Accent1 2 2 2 3 4 3 2 2 3" xfId="2663" xr:uid="{00000000-0005-0000-0000-0000AB090000}"/>
    <cellStyle name="20% - Accent1 2 2 2 3 4 3 2 3" xfId="2664" xr:uid="{00000000-0005-0000-0000-0000AC090000}"/>
    <cellStyle name="20% - Accent1 2 2 2 3 4 3 2 3 2" xfId="2665" xr:uid="{00000000-0005-0000-0000-0000AD090000}"/>
    <cellStyle name="20% - Accent1 2 2 2 3 4 3 2 4" xfId="2666" xr:uid="{00000000-0005-0000-0000-0000AE090000}"/>
    <cellStyle name="20% - Accent1 2 2 2 3 4 3 3" xfId="2667" xr:uid="{00000000-0005-0000-0000-0000AF090000}"/>
    <cellStyle name="20% - Accent1 2 2 2 3 4 3 3 2" xfId="2668" xr:uid="{00000000-0005-0000-0000-0000B0090000}"/>
    <cellStyle name="20% - Accent1 2 2 2 3 4 3 3 2 2" xfId="2669" xr:uid="{00000000-0005-0000-0000-0000B1090000}"/>
    <cellStyle name="20% - Accent1 2 2 2 3 4 3 3 2 2 2" xfId="2670" xr:uid="{00000000-0005-0000-0000-0000B2090000}"/>
    <cellStyle name="20% - Accent1 2 2 2 3 4 3 3 2 3" xfId="2671" xr:uid="{00000000-0005-0000-0000-0000B3090000}"/>
    <cellStyle name="20% - Accent1 2 2 2 3 4 3 3 3" xfId="2672" xr:uid="{00000000-0005-0000-0000-0000B4090000}"/>
    <cellStyle name="20% - Accent1 2 2 2 3 4 3 3 3 2" xfId="2673" xr:uid="{00000000-0005-0000-0000-0000B5090000}"/>
    <cellStyle name="20% - Accent1 2 2 2 3 4 3 3 4" xfId="2674" xr:uid="{00000000-0005-0000-0000-0000B6090000}"/>
    <cellStyle name="20% - Accent1 2 2 2 3 4 3 4" xfId="2675" xr:uid="{00000000-0005-0000-0000-0000B7090000}"/>
    <cellStyle name="20% - Accent1 2 2 2 3 4 3 4 2" xfId="2676" xr:uid="{00000000-0005-0000-0000-0000B8090000}"/>
    <cellStyle name="20% - Accent1 2 2 2 3 4 3 4 2 2" xfId="2677" xr:uid="{00000000-0005-0000-0000-0000B9090000}"/>
    <cellStyle name="20% - Accent1 2 2 2 3 4 3 4 2 2 2" xfId="2678" xr:uid="{00000000-0005-0000-0000-0000BA090000}"/>
    <cellStyle name="20% - Accent1 2 2 2 3 4 3 4 2 3" xfId="2679" xr:uid="{00000000-0005-0000-0000-0000BB090000}"/>
    <cellStyle name="20% - Accent1 2 2 2 3 4 3 4 3" xfId="2680" xr:uid="{00000000-0005-0000-0000-0000BC090000}"/>
    <cellStyle name="20% - Accent1 2 2 2 3 4 3 4 3 2" xfId="2681" xr:uid="{00000000-0005-0000-0000-0000BD090000}"/>
    <cellStyle name="20% - Accent1 2 2 2 3 4 3 4 4" xfId="2682" xr:uid="{00000000-0005-0000-0000-0000BE090000}"/>
    <cellStyle name="20% - Accent1 2 2 2 3 4 3 5" xfId="2683" xr:uid="{00000000-0005-0000-0000-0000BF090000}"/>
    <cellStyle name="20% - Accent1 2 2 2 3 4 3 5 2" xfId="2684" xr:uid="{00000000-0005-0000-0000-0000C0090000}"/>
    <cellStyle name="20% - Accent1 2 2 2 3 4 3 5 2 2" xfId="2685" xr:uid="{00000000-0005-0000-0000-0000C1090000}"/>
    <cellStyle name="20% - Accent1 2 2 2 3 4 3 5 3" xfId="2686" xr:uid="{00000000-0005-0000-0000-0000C2090000}"/>
    <cellStyle name="20% - Accent1 2 2 2 3 4 3 6" xfId="2687" xr:uid="{00000000-0005-0000-0000-0000C3090000}"/>
    <cellStyle name="20% - Accent1 2 2 2 3 4 3 6 2" xfId="2688" xr:uid="{00000000-0005-0000-0000-0000C4090000}"/>
    <cellStyle name="20% - Accent1 2 2 2 3 4 3 6 2 2" xfId="2689" xr:uid="{00000000-0005-0000-0000-0000C5090000}"/>
    <cellStyle name="20% - Accent1 2 2 2 3 4 3 6 3" xfId="2690" xr:uid="{00000000-0005-0000-0000-0000C6090000}"/>
    <cellStyle name="20% - Accent1 2 2 2 3 4 3 7" xfId="2691" xr:uid="{00000000-0005-0000-0000-0000C7090000}"/>
    <cellStyle name="20% - Accent1 2 2 2 3 4 3 7 2" xfId="2692" xr:uid="{00000000-0005-0000-0000-0000C8090000}"/>
    <cellStyle name="20% - Accent1 2 2 2 3 4 3 8" xfId="2693" xr:uid="{00000000-0005-0000-0000-0000C9090000}"/>
    <cellStyle name="20% - Accent1 2 2 2 3 4 3 8 2" xfId="2694" xr:uid="{00000000-0005-0000-0000-0000CA090000}"/>
    <cellStyle name="20% - Accent1 2 2 2 3 4 3 9" xfId="2695" xr:uid="{00000000-0005-0000-0000-0000CB090000}"/>
    <cellStyle name="20% - Accent1 2 2 2 3 4 4" xfId="2696" xr:uid="{00000000-0005-0000-0000-0000CC090000}"/>
    <cellStyle name="20% - Accent1 2 2 2 3 4 4 2" xfId="2697" xr:uid="{00000000-0005-0000-0000-0000CD090000}"/>
    <cellStyle name="20% - Accent1 2 2 2 3 4 4 2 2" xfId="2698" xr:uid="{00000000-0005-0000-0000-0000CE090000}"/>
    <cellStyle name="20% - Accent1 2 2 2 3 4 4 2 2 2" xfId="2699" xr:uid="{00000000-0005-0000-0000-0000CF090000}"/>
    <cellStyle name="20% - Accent1 2 2 2 3 4 4 2 3" xfId="2700" xr:uid="{00000000-0005-0000-0000-0000D0090000}"/>
    <cellStyle name="20% - Accent1 2 2 2 3 4 4 3" xfId="2701" xr:uid="{00000000-0005-0000-0000-0000D1090000}"/>
    <cellStyle name="20% - Accent1 2 2 2 3 4 4 3 2" xfId="2702" xr:uid="{00000000-0005-0000-0000-0000D2090000}"/>
    <cellStyle name="20% - Accent1 2 2 2 3 4 4 4" xfId="2703" xr:uid="{00000000-0005-0000-0000-0000D3090000}"/>
    <cellStyle name="20% - Accent1 2 2 2 3 4 5" xfId="2704" xr:uid="{00000000-0005-0000-0000-0000D4090000}"/>
    <cellStyle name="20% - Accent1 2 2 2 3 4 5 2" xfId="2705" xr:uid="{00000000-0005-0000-0000-0000D5090000}"/>
    <cellStyle name="20% - Accent1 2 2 2 3 4 5 2 2" xfId="2706" xr:uid="{00000000-0005-0000-0000-0000D6090000}"/>
    <cellStyle name="20% - Accent1 2 2 2 3 4 5 2 2 2" xfId="2707" xr:uid="{00000000-0005-0000-0000-0000D7090000}"/>
    <cellStyle name="20% - Accent1 2 2 2 3 4 5 2 3" xfId="2708" xr:uid="{00000000-0005-0000-0000-0000D8090000}"/>
    <cellStyle name="20% - Accent1 2 2 2 3 4 5 3" xfId="2709" xr:uid="{00000000-0005-0000-0000-0000D9090000}"/>
    <cellStyle name="20% - Accent1 2 2 2 3 4 5 3 2" xfId="2710" xr:uid="{00000000-0005-0000-0000-0000DA090000}"/>
    <cellStyle name="20% - Accent1 2 2 2 3 4 5 4" xfId="2711" xr:uid="{00000000-0005-0000-0000-0000DB090000}"/>
    <cellStyle name="20% - Accent1 2 2 2 3 4 6" xfId="2712" xr:uid="{00000000-0005-0000-0000-0000DC090000}"/>
    <cellStyle name="20% - Accent1 2 2 2 3 4 6 2" xfId="2713" xr:uid="{00000000-0005-0000-0000-0000DD090000}"/>
    <cellStyle name="20% - Accent1 2 2 2 3 4 6 2 2" xfId="2714" xr:uid="{00000000-0005-0000-0000-0000DE090000}"/>
    <cellStyle name="20% - Accent1 2 2 2 3 4 6 2 2 2" xfId="2715" xr:uid="{00000000-0005-0000-0000-0000DF090000}"/>
    <cellStyle name="20% - Accent1 2 2 2 3 4 6 2 3" xfId="2716" xr:uid="{00000000-0005-0000-0000-0000E0090000}"/>
    <cellStyle name="20% - Accent1 2 2 2 3 4 6 3" xfId="2717" xr:uid="{00000000-0005-0000-0000-0000E1090000}"/>
    <cellStyle name="20% - Accent1 2 2 2 3 4 6 3 2" xfId="2718" xr:uid="{00000000-0005-0000-0000-0000E2090000}"/>
    <cellStyle name="20% - Accent1 2 2 2 3 4 6 4" xfId="2719" xr:uid="{00000000-0005-0000-0000-0000E3090000}"/>
    <cellStyle name="20% - Accent1 2 2 2 3 4 7" xfId="2720" xr:uid="{00000000-0005-0000-0000-0000E4090000}"/>
    <cellStyle name="20% - Accent1 2 2 2 3 4 7 2" xfId="2721" xr:uid="{00000000-0005-0000-0000-0000E5090000}"/>
    <cellStyle name="20% - Accent1 2 2 2 3 4 7 2 2" xfId="2722" xr:uid="{00000000-0005-0000-0000-0000E6090000}"/>
    <cellStyle name="20% - Accent1 2 2 2 3 4 7 3" xfId="2723" xr:uid="{00000000-0005-0000-0000-0000E7090000}"/>
    <cellStyle name="20% - Accent1 2 2 2 3 4 8" xfId="2724" xr:uid="{00000000-0005-0000-0000-0000E8090000}"/>
    <cellStyle name="20% - Accent1 2 2 2 3 4 8 2" xfId="2725" xr:uid="{00000000-0005-0000-0000-0000E9090000}"/>
    <cellStyle name="20% - Accent1 2 2 2 3 4 8 2 2" xfId="2726" xr:uid="{00000000-0005-0000-0000-0000EA090000}"/>
    <cellStyle name="20% - Accent1 2 2 2 3 4 8 3" xfId="2727" xr:uid="{00000000-0005-0000-0000-0000EB090000}"/>
    <cellStyle name="20% - Accent1 2 2 2 3 4 9" xfId="2728" xr:uid="{00000000-0005-0000-0000-0000EC090000}"/>
    <cellStyle name="20% - Accent1 2 2 2 3 4 9 2" xfId="2729" xr:uid="{00000000-0005-0000-0000-0000ED090000}"/>
    <cellStyle name="20% - Accent1 2 2 2 3 5" xfId="2730" xr:uid="{00000000-0005-0000-0000-0000EE090000}"/>
    <cellStyle name="20% - Accent1 2 2 2 3 5 2" xfId="2731" xr:uid="{00000000-0005-0000-0000-0000EF090000}"/>
    <cellStyle name="20% - Accent1 2 2 2 3 5 2 2" xfId="2732" xr:uid="{00000000-0005-0000-0000-0000F0090000}"/>
    <cellStyle name="20% - Accent1 2 2 2 3 5 2 2 2" xfId="2733" xr:uid="{00000000-0005-0000-0000-0000F1090000}"/>
    <cellStyle name="20% - Accent1 2 2 2 3 5 2 2 2 2" xfId="2734" xr:uid="{00000000-0005-0000-0000-0000F2090000}"/>
    <cellStyle name="20% - Accent1 2 2 2 3 5 2 2 3" xfId="2735" xr:uid="{00000000-0005-0000-0000-0000F3090000}"/>
    <cellStyle name="20% - Accent1 2 2 2 3 5 2 3" xfId="2736" xr:uid="{00000000-0005-0000-0000-0000F4090000}"/>
    <cellStyle name="20% - Accent1 2 2 2 3 5 2 3 2" xfId="2737" xr:uid="{00000000-0005-0000-0000-0000F5090000}"/>
    <cellStyle name="20% - Accent1 2 2 2 3 5 2 4" xfId="2738" xr:uid="{00000000-0005-0000-0000-0000F6090000}"/>
    <cellStyle name="20% - Accent1 2 2 2 3 5 3" xfId="2739" xr:uid="{00000000-0005-0000-0000-0000F7090000}"/>
    <cellStyle name="20% - Accent1 2 2 2 3 5 3 2" xfId="2740" xr:uid="{00000000-0005-0000-0000-0000F8090000}"/>
    <cellStyle name="20% - Accent1 2 2 2 3 5 3 2 2" xfId="2741" xr:uid="{00000000-0005-0000-0000-0000F9090000}"/>
    <cellStyle name="20% - Accent1 2 2 2 3 5 3 2 2 2" xfId="2742" xr:uid="{00000000-0005-0000-0000-0000FA090000}"/>
    <cellStyle name="20% - Accent1 2 2 2 3 5 3 2 3" xfId="2743" xr:uid="{00000000-0005-0000-0000-0000FB090000}"/>
    <cellStyle name="20% - Accent1 2 2 2 3 5 3 3" xfId="2744" xr:uid="{00000000-0005-0000-0000-0000FC090000}"/>
    <cellStyle name="20% - Accent1 2 2 2 3 5 3 3 2" xfId="2745" xr:uid="{00000000-0005-0000-0000-0000FD090000}"/>
    <cellStyle name="20% - Accent1 2 2 2 3 5 3 4" xfId="2746" xr:uid="{00000000-0005-0000-0000-0000FE090000}"/>
    <cellStyle name="20% - Accent1 2 2 2 3 5 4" xfId="2747" xr:uid="{00000000-0005-0000-0000-0000FF090000}"/>
    <cellStyle name="20% - Accent1 2 2 2 3 5 4 2" xfId="2748" xr:uid="{00000000-0005-0000-0000-0000000A0000}"/>
    <cellStyle name="20% - Accent1 2 2 2 3 5 4 2 2" xfId="2749" xr:uid="{00000000-0005-0000-0000-0000010A0000}"/>
    <cellStyle name="20% - Accent1 2 2 2 3 5 4 2 2 2" xfId="2750" xr:uid="{00000000-0005-0000-0000-0000020A0000}"/>
    <cellStyle name="20% - Accent1 2 2 2 3 5 4 2 3" xfId="2751" xr:uid="{00000000-0005-0000-0000-0000030A0000}"/>
    <cellStyle name="20% - Accent1 2 2 2 3 5 4 3" xfId="2752" xr:uid="{00000000-0005-0000-0000-0000040A0000}"/>
    <cellStyle name="20% - Accent1 2 2 2 3 5 4 3 2" xfId="2753" xr:uid="{00000000-0005-0000-0000-0000050A0000}"/>
    <cellStyle name="20% - Accent1 2 2 2 3 5 4 4" xfId="2754" xr:uid="{00000000-0005-0000-0000-0000060A0000}"/>
    <cellStyle name="20% - Accent1 2 2 2 3 5 5" xfId="2755" xr:uid="{00000000-0005-0000-0000-0000070A0000}"/>
    <cellStyle name="20% - Accent1 2 2 2 3 5 5 2" xfId="2756" xr:uid="{00000000-0005-0000-0000-0000080A0000}"/>
    <cellStyle name="20% - Accent1 2 2 2 3 5 5 2 2" xfId="2757" xr:uid="{00000000-0005-0000-0000-0000090A0000}"/>
    <cellStyle name="20% - Accent1 2 2 2 3 5 5 3" xfId="2758" xr:uid="{00000000-0005-0000-0000-00000A0A0000}"/>
    <cellStyle name="20% - Accent1 2 2 2 3 5 6" xfId="2759" xr:uid="{00000000-0005-0000-0000-00000B0A0000}"/>
    <cellStyle name="20% - Accent1 2 2 2 3 5 6 2" xfId="2760" xr:uid="{00000000-0005-0000-0000-00000C0A0000}"/>
    <cellStyle name="20% - Accent1 2 2 2 3 5 6 2 2" xfId="2761" xr:uid="{00000000-0005-0000-0000-00000D0A0000}"/>
    <cellStyle name="20% - Accent1 2 2 2 3 5 6 3" xfId="2762" xr:uid="{00000000-0005-0000-0000-00000E0A0000}"/>
    <cellStyle name="20% - Accent1 2 2 2 3 5 7" xfId="2763" xr:uid="{00000000-0005-0000-0000-00000F0A0000}"/>
    <cellStyle name="20% - Accent1 2 2 2 3 5 7 2" xfId="2764" xr:uid="{00000000-0005-0000-0000-0000100A0000}"/>
    <cellStyle name="20% - Accent1 2 2 2 3 5 8" xfId="2765" xr:uid="{00000000-0005-0000-0000-0000110A0000}"/>
    <cellStyle name="20% - Accent1 2 2 2 3 5 8 2" xfId="2766" xr:uid="{00000000-0005-0000-0000-0000120A0000}"/>
    <cellStyle name="20% - Accent1 2 2 2 3 5 9" xfId="2767" xr:uid="{00000000-0005-0000-0000-0000130A0000}"/>
    <cellStyle name="20% - Accent1 2 2 2 3 6" xfId="2768" xr:uid="{00000000-0005-0000-0000-0000140A0000}"/>
    <cellStyle name="20% - Accent1 2 2 2 3 6 2" xfId="2769" xr:uid="{00000000-0005-0000-0000-0000150A0000}"/>
    <cellStyle name="20% - Accent1 2 2 2 3 6 2 2" xfId="2770" xr:uid="{00000000-0005-0000-0000-0000160A0000}"/>
    <cellStyle name="20% - Accent1 2 2 2 3 6 2 2 2" xfId="2771" xr:uid="{00000000-0005-0000-0000-0000170A0000}"/>
    <cellStyle name="20% - Accent1 2 2 2 3 6 2 2 2 2" xfId="2772" xr:uid="{00000000-0005-0000-0000-0000180A0000}"/>
    <cellStyle name="20% - Accent1 2 2 2 3 6 2 2 3" xfId="2773" xr:uid="{00000000-0005-0000-0000-0000190A0000}"/>
    <cellStyle name="20% - Accent1 2 2 2 3 6 2 3" xfId="2774" xr:uid="{00000000-0005-0000-0000-00001A0A0000}"/>
    <cellStyle name="20% - Accent1 2 2 2 3 6 2 3 2" xfId="2775" xr:uid="{00000000-0005-0000-0000-00001B0A0000}"/>
    <cellStyle name="20% - Accent1 2 2 2 3 6 2 4" xfId="2776" xr:uid="{00000000-0005-0000-0000-00001C0A0000}"/>
    <cellStyle name="20% - Accent1 2 2 2 3 6 3" xfId="2777" xr:uid="{00000000-0005-0000-0000-00001D0A0000}"/>
    <cellStyle name="20% - Accent1 2 2 2 3 6 3 2" xfId="2778" xr:uid="{00000000-0005-0000-0000-00001E0A0000}"/>
    <cellStyle name="20% - Accent1 2 2 2 3 6 3 2 2" xfId="2779" xr:uid="{00000000-0005-0000-0000-00001F0A0000}"/>
    <cellStyle name="20% - Accent1 2 2 2 3 6 3 2 2 2" xfId="2780" xr:uid="{00000000-0005-0000-0000-0000200A0000}"/>
    <cellStyle name="20% - Accent1 2 2 2 3 6 3 2 3" xfId="2781" xr:uid="{00000000-0005-0000-0000-0000210A0000}"/>
    <cellStyle name="20% - Accent1 2 2 2 3 6 3 3" xfId="2782" xr:uid="{00000000-0005-0000-0000-0000220A0000}"/>
    <cellStyle name="20% - Accent1 2 2 2 3 6 3 3 2" xfId="2783" xr:uid="{00000000-0005-0000-0000-0000230A0000}"/>
    <cellStyle name="20% - Accent1 2 2 2 3 6 3 4" xfId="2784" xr:uid="{00000000-0005-0000-0000-0000240A0000}"/>
    <cellStyle name="20% - Accent1 2 2 2 3 6 4" xfId="2785" xr:uid="{00000000-0005-0000-0000-0000250A0000}"/>
    <cellStyle name="20% - Accent1 2 2 2 3 6 4 2" xfId="2786" xr:uid="{00000000-0005-0000-0000-0000260A0000}"/>
    <cellStyle name="20% - Accent1 2 2 2 3 6 4 2 2" xfId="2787" xr:uid="{00000000-0005-0000-0000-0000270A0000}"/>
    <cellStyle name="20% - Accent1 2 2 2 3 6 4 2 2 2" xfId="2788" xr:uid="{00000000-0005-0000-0000-0000280A0000}"/>
    <cellStyle name="20% - Accent1 2 2 2 3 6 4 2 3" xfId="2789" xr:uid="{00000000-0005-0000-0000-0000290A0000}"/>
    <cellStyle name="20% - Accent1 2 2 2 3 6 4 3" xfId="2790" xr:uid="{00000000-0005-0000-0000-00002A0A0000}"/>
    <cellStyle name="20% - Accent1 2 2 2 3 6 4 3 2" xfId="2791" xr:uid="{00000000-0005-0000-0000-00002B0A0000}"/>
    <cellStyle name="20% - Accent1 2 2 2 3 6 4 4" xfId="2792" xr:uid="{00000000-0005-0000-0000-00002C0A0000}"/>
    <cellStyle name="20% - Accent1 2 2 2 3 6 5" xfId="2793" xr:uid="{00000000-0005-0000-0000-00002D0A0000}"/>
    <cellStyle name="20% - Accent1 2 2 2 3 6 5 2" xfId="2794" xr:uid="{00000000-0005-0000-0000-00002E0A0000}"/>
    <cellStyle name="20% - Accent1 2 2 2 3 6 5 2 2" xfId="2795" xr:uid="{00000000-0005-0000-0000-00002F0A0000}"/>
    <cellStyle name="20% - Accent1 2 2 2 3 6 5 3" xfId="2796" xr:uid="{00000000-0005-0000-0000-0000300A0000}"/>
    <cellStyle name="20% - Accent1 2 2 2 3 6 6" xfId="2797" xr:uid="{00000000-0005-0000-0000-0000310A0000}"/>
    <cellStyle name="20% - Accent1 2 2 2 3 6 6 2" xfId="2798" xr:uid="{00000000-0005-0000-0000-0000320A0000}"/>
    <cellStyle name="20% - Accent1 2 2 2 3 6 6 2 2" xfId="2799" xr:uid="{00000000-0005-0000-0000-0000330A0000}"/>
    <cellStyle name="20% - Accent1 2 2 2 3 6 6 3" xfId="2800" xr:uid="{00000000-0005-0000-0000-0000340A0000}"/>
    <cellStyle name="20% - Accent1 2 2 2 3 6 7" xfId="2801" xr:uid="{00000000-0005-0000-0000-0000350A0000}"/>
    <cellStyle name="20% - Accent1 2 2 2 3 6 7 2" xfId="2802" xr:uid="{00000000-0005-0000-0000-0000360A0000}"/>
    <cellStyle name="20% - Accent1 2 2 2 3 6 8" xfId="2803" xr:uid="{00000000-0005-0000-0000-0000370A0000}"/>
    <cellStyle name="20% - Accent1 2 2 2 3 6 8 2" xfId="2804" xr:uid="{00000000-0005-0000-0000-0000380A0000}"/>
    <cellStyle name="20% - Accent1 2 2 2 3 6 9" xfId="2805" xr:uid="{00000000-0005-0000-0000-0000390A0000}"/>
    <cellStyle name="20% - Accent1 2 2 2 3 7" xfId="2806" xr:uid="{00000000-0005-0000-0000-00003A0A0000}"/>
    <cellStyle name="20% - Accent1 2 2 2 3 7 2" xfId="2807" xr:uid="{00000000-0005-0000-0000-00003B0A0000}"/>
    <cellStyle name="20% - Accent1 2 2 2 3 7 2 2" xfId="2808" xr:uid="{00000000-0005-0000-0000-00003C0A0000}"/>
    <cellStyle name="20% - Accent1 2 2 2 3 7 2 2 2" xfId="2809" xr:uid="{00000000-0005-0000-0000-00003D0A0000}"/>
    <cellStyle name="20% - Accent1 2 2 2 3 7 2 3" xfId="2810" xr:uid="{00000000-0005-0000-0000-00003E0A0000}"/>
    <cellStyle name="20% - Accent1 2 2 2 3 7 3" xfId="2811" xr:uid="{00000000-0005-0000-0000-00003F0A0000}"/>
    <cellStyle name="20% - Accent1 2 2 2 3 7 3 2" xfId="2812" xr:uid="{00000000-0005-0000-0000-0000400A0000}"/>
    <cellStyle name="20% - Accent1 2 2 2 3 7 4" xfId="2813" xr:uid="{00000000-0005-0000-0000-0000410A0000}"/>
    <cellStyle name="20% - Accent1 2 2 2 3 8" xfId="2814" xr:uid="{00000000-0005-0000-0000-0000420A0000}"/>
    <cellStyle name="20% - Accent1 2 2 2 3 8 2" xfId="2815" xr:uid="{00000000-0005-0000-0000-0000430A0000}"/>
    <cellStyle name="20% - Accent1 2 2 2 3 8 2 2" xfId="2816" xr:uid="{00000000-0005-0000-0000-0000440A0000}"/>
    <cellStyle name="20% - Accent1 2 2 2 3 8 2 2 2" xfId="2817" xr:uid="{00000000-0005-0000-0000-0000450A0000}"/>
    <cellStyle name="20% - Accent1 2 2 2 3 8 2 3" xfId="2818" xr:uid="{00000000-0005-0000-0000-0000460A0000}"/>
    <cellStyle name="20% - Accent1 2 2 2 3 8 3" xfId="2819" xr:uid="{00000000-0005-0000-0000-0000470A0000}"/>
    <cellStyle name="20% - Accent1 2 2 2 3 8 3 2" xfId="2820" xr:uid="{00000000-0005-0000-0000-0000480A0000}"/>
    <cellStyle name="20% - Accent1 2 2 2 3 8 4" xfId="2821" xr:uid="{00000000-0005-0000-0000-0000490A0000}"/>
    <cellStyle name="20% - Accent1 2 2 2 3 9" xfId="2822" xr:uid="{00000000-0005-0000-0000-00004A0A0000}"/>
    <cellStyle name="20% - Accent1 2 2 2 3 9 2" xfId="2823" xr:uid="{00000000-0005-0000-0000-00004B0A0000}"/>
    <cellStyle name="20% - Accent1 2 2 2 3 9 2 2" xfId="2824" xr:uid="{00000000-0005-0000-0000-00004C0A0000}"/>
    <cellStyle name="20% - Accent1 2 2 2 3 9 2 2 2" xfId="2825" xr:uid="{00000000-0005-0000-0000-00004D0A0000}"/>
    <cellStyle name="20% - Accent1 2 2 2 3 9 2 3" xfId="2826" xr:uid="{00000000-0005-0000-0000-00004E0A0000}"/>
    <cellStyle name="20% - Accent1 2 2 2 3 9 3" xfId="2827" xr:uid="{00000000-0005-0000-0000-00004F0A0000}"/>
    <cellStyle name="20% - Accent1 2 2 2 3 9 3 2" xfId="2828" xr:uid="{00000000-0005-0000-0000-0000500A0000}"/>
    <cellStyle name="20% - Accent1 2 2 2 3 9 4" xfId="2829" xr:uid="{00000000-0005-0000-0000-0000510A0000}"/>
    <cellStyle name="20% - Accent1 2 2 2 4" xfId="2830" xr:uid="{00000000-0005-0000-0000-0000520A0000}"/>
    <cellStyle name="20% - Accent1 2 2 2 4 10" xfId="2831" xr:uid="{00000000-0005-0000-0000-0000530A0000}"/>
    <cellStyle name="20% - Accent1 2 2 2 4 10 2" xfId="2832" xr:uid="{00000000-0005-0000-0000-0000540A0000}"/>
    <cellStyle name="20% - Accent1 2 2 2 4 11" xfId="2833" xr:uid="{00000000-0005-0000-0000-0000550A0000}"/>
    <cellStyle name="20% - Accent1 2 2 2 4 2" xfId="2834" xr:uid="{00000000-0005-0000-0000-0000560A0000}"/>
    <cellStyle name="20% - Accent1 2 2 2 4 2 2" xfId="2835" xr:uid="{00000000-0005-0000-0000-0000570A0000}"/>
    <cellStyle name="20% - Accent1 2 2 2 4 2 2 2" xfId="2836" xr:uid="{00000000-0005-0000-0000-0000580A0000}"/>
    <cellStyle name="20% - Accent1 2 2 2 4 2 2 2 2" xfId="2837" xr:uid="{00000000-0005-0000-0000-0000590A0000}"/>
    <cellStyle name="20% - Accent1 2 2 2 4 2 2 2 2 2" xfId="2838" xr:uid="{00000000-0005-0000-0000-00005A0A0000}"/>
    <cellStyle name="20% - Accent1 2 2 2 4 2 2 2 3" xfId="2839" xr:uid="{00000000-0005-0000-0000-00005B0A0000}"/>
    <cellStyle name="20% - Accent1 2 2 2 4 2 2 3" xfId="2840" xr:uid="{00000000-0005-0000-0000-00005C0A0000}"/>
    <cellStyle name="20% - Accent1 2 2 2 4 2 2 3 2" xfId="2841" xr:uid="{00000000-0005-0000-0000-00005D0A0000}"/>
    <cellStyle name="20% - Accent1 2 2 2 4 2 2 4" xfId="2842" xr:uid="{00000000-0005-0000-0000-00005E0A0000}"/>
    <cellStyle name="20% - Accent1 2 2 2 4 2 3" xfId="2843" xr:uid="{00000000-0005-0000-0000-00005F0A0000}"/>
    <cellStyle name="20% - Accent1 2 2 2 4 2 3 2" xfId="2844" xr:uid="{00000000-0005-0000-0000-0000600A0000}"/>
    <cellStyle name="20% - Accent1 2 2 2 4 2 3 2 2" xfId="2845" xr:uid="{00000000-0005-0000-0000-0000610A0000}"/>
    <cellStyle name="20% - Accent1 2 2 2 4 2 3 2 2 2" xfId="2846" xr:uid="{00000000-0005-0000-0000-0000620A0000}"/>
    <cellStyle name="20% - Accent1 2 2 2 4 2 3 2 3" xfId="2847" xr:uid="{00000000-0005-0000-0000-0000630A0000}"/>
    <cellStyle name="20% - Accent1 2 2 2 4 2 3 3" xfId="2848" xr:uid="{00000000-0005-0000-0000-0000640A0000}"/>
    <cellStyle name="20% - Accent1 2 2 2 4 2 3 3 2" xfId="2849" xr:uid="{00000000-0005-0000-0000-0000650A0000}"/>
    <cellStyle name="20% - Accent1 2 2 2 4 2 3 4" xfId="2850" xr:uid="{00000000-0005-0000-0000-0000660A0000}"/>
    <cellStyle name="20% - Accent1 2 2 2 4 2 4" xfId="2851" xr:uid="{00000000-0005-0000-0000-0000670A0000}"/>
    <cellStyle name="20% - Accent1 2 2 2 4 2 4 2" xfId="2852" xr:uid="{00000000-0005-0000-0000-0000680A0000}"/>
    <cellStyle name="20% - Accent1 2 2 2 4 2 4 2 2" xfId="2853" xr:uid="{00000000-0005-0000-0000-0000690A0000}"/>
    <cellStyle name="20% - Accent1 2 2 2 4 2 4 2 2 2" xfId="2854" xr:uid="{00000000-0005-0000-0000-00006A0A0000}"/>
    <cellStyle name="20% - Accent1 2 2 2 4 2 4 2 3" xfId="2855" xr:uid="{00000000-0005-0000-0000-00006B0A0000}"/>
    <cellStyle name="20% - Accent1 2 2 2 4 2 4 3" xfId="2856" xr:uid="{00000000-0005-0000-0000-00006C0A0000}"/>
    <cellStyle name="20% - Accent1 2 2 2 4 2 4 3 2" xfId="2857" xr:uid="{00000000-0005-0000-0000-00006D0A0000}"/>
    <cellStyle name="20% - Accent1 2 2 2 4 2 4 4" xfId="2858" xr:uid="{00000000-0005-0000-0000-00006E0A0000}"/>
    <cellStyle name="20% - Accent1 2 2 2 4 2 5" xfId="2859" xr:uid="{00000000-0005-0000-0000-00006F0A0000}"/>
    <cellStyle name="20% - Accent1 2 2 2 4 2 5 2" xfId="2860" xr:uid="{00000000-0005-0000-0000-0000700A0000}"/>
    <cellStyle name="20% - Accent1 2 2 2 4 2 5 2 2" xfId="2861" xr:uid="{00000000-0005-0000-0000-0000710A0000}"/>
    <cellStyle name="20% - Accent1 2 2 2 4 2 5 3" xfId="2862" xr:uid="{00000000-0005-0000-0000-0000720A0000}"/>
    <cellStyle name="20% - Accent1 2 2 2 4 2 6" xfId="2863" xr:uid="{00000000-0005-0000-0000-0000730A0000}"/>
    <cellStyle name="20% - Accent1 2 2 2 4 2 6 2" xfId="2864" xr:uid="{00000000-0005-0000-0000-0000740A0000}"/>
    <cellStyle name="20% - Accent1 2 2 2 4 2 6 2 2" xfId="2865" xr:uid="{00000000-0005-0000-0000-0000750A0000}"/>
    <cellStyle name="20% - Accent1 2 2 2 4 2 6 3" xfId="2866" xr:uid="{00000000-0005-0000-0000-0000760A0000}"/>
    <cellStyle name="20% - Accent1 2 2 2 4 2 7" xfId="2867" xr:uid="{00000000-0005-0000-0000-0000770A0000}"/>
    <cellStyle name="20% - Accent1 2 2 2 4 2 7 2" xfId="2868" xr:uid="{00000000-0005-0000-0000-0000780A0000}"/>
    <cellStyle name="20% - Accent1 2 2 2 4 2 8" xfId="2869" xr:uid="{00000000-0005-0000-0000-0000790A0000}"/>
    <cellStyle name="20% - Accent1 2 2 2 4 2 8 2" xfId="2870" xr:uid="{00000000-0005-0000-0000-00007A0A0000}"/>
    <cellStyle name="20% - Accent1 2 2 2 4 2 9" xfId="2871" xr:uid="{00000000-0005-0000-0000-00007B0A0000}"/>
    <cellStyle name="20% - Accent1 2 2 2 4 3" xfId="2872" xr:uid="{00000000-0005-0000-0000-00007C0A0000}"/>
    <cellStyle name="20% - Accent1 2 2 2 4 3 2" xfId="2873" xr:uid="{00000000-0005-0000-0000-00007D0A0000}"/>
    <cellStyle name="20% - Accent1 2 2 2 4 3 2 2" xfId="2874" xr:uid="{00000000-0005-0000-0000-00007E0A0000}"/>
    <cellStyle name="20% - Accent1 2 2 2 4 3 2 2 2" xfId="2875" xr:uid="{00000000-0005-0000-0000-00007F0A0000}"/>
    <cellStyle name="20% - Accent1 2 2 2 4 3 2 2 2 2" xfId="2876" xr:uid="{00000000-0005-0000-0000-0000800A0000}"/>
    <cellStyle name="20% - Accent1 2 2 2 4 3 2 2 3" xfId="2877" xr:uid="{00000000-0005-0000-0000-0000810A0000}"/>
    <cellStyle name="20% - Accent1 2 2 2 4 3 2 3" xfId="2878" xr:uid="{00000000-0005-0000-0000-0000820A0000}"/>
    <cellStyle name="20% - Accent1 2 2 2 4 3 2 3 2" xfId="2879" xr:uid="{00000000-0005-0000-0000-0000830A0000}"/>
    <cellStyle name="20% - Accent1 2 2 2 4 3 2 4" xfId="2880" xr:uid="{00000000-0005-0000-0000-0000840A0000}"/>
    <cellStyle name="20% - Accent1 2 2 2 4 3 3" xfId="2881" xr:uid="{00000000-0005-0000-0000-0000850A0000}"/>
    <cellStyle name="20% - Accent1 2 2 2 4 3 3 2" xfId="2882" xr:uid="{00000000-0005-0000-0000-0000860A0000}"/>
    <cellStyle name="20% - Accent1 2 2 2 4 3 3 2 2" xfId="2883" xr:uid="{00000000-0005-0000-0000-0000870A0000}"/>
    <cellStyle name="20% - Accent1 2 2 2 4 3 3 2 2 2" xfId="2884" xr:uid="{00000000-0005-0000-0000-0000880A0000}"/>
    <cellStyle name="20% - Accent1 2 2 2 4 3 3 2 3" xfId="2885" xr:uid="{00000000-0005-0000-0000-0000890A0000}"/>
    <cellStyle name="20% - Accent1 2 2 2 4 3 3 3" xfId="2886" xr:uid="{00000000-0005-0000-0000-00008A0A0000}"/>
    <cellStyle name="20% - Accent1 2 2 2 4 3 3 3 2" xfId="2887" xr:uid="{00000000-0005-0000-0000-00008B0A0000}"/>
    <cellStyle name="20% - Accent1 2 2 2 4 3 3 4" xfId="2888" xr:uid="{00000000-0005-0000-0000-00008C0A0000}"/>
    <cellStyle name="20% - Accent1 2 2 2 4 3 4" xfId="2889" xr:uid="{00000000-0005-0000-0000-00008D0A0000}"/>
    <cellStyle name="20% - Accent1 2 2 2 4 3 4 2" xfId="2890" xr:uid="{00000000-0005-0000-0000-00008E0A0000}"/>
    <cellStyle name="20% - Accent1 2 2 2 4 3 4 2 2" xfId="2891" xr:uid="{00000000-0005-0000-0000-00008F0A0000}"/>
    <cellStyle name="20% - Accent1 2 2 2 4 3 4 2 2 2" xfId="2892" xr:uid="{00000000-0005-0000-0000-0000900A0000}"/>
    <cellStyle name="20% - Accent1 2 2 2 4 3 4 2 3" xfId="2893" xr:uid="{00000000-0005-0000-0000-0000910A0000}"/>
    <cellStyle name="20% - Accent1 2 2 2 4 3 4 3" xfId="2894" xr:uid="{00000000-0005-0000-0000-0000920A0000}"/>
    <cellStyle name="20% - Accent1 2 2 2 4 3 4 3 2" xfId="2895" xr:uid="{00000000-0005-0000-0000-0000930A0000}"/>
    <cellStyle name="20% - Accent1 2 2 2 4 3 4 4" xfId="2896" xr:uid="{00000000-0005-0000-0000-0000940A0000}"/>
    <cellStyle name="20% - Accent1 2 2 2 4 3 5" xfId="2897" xr:uid="{00000000-0005-0000-0000-0000950A0000}"/>
    <cellStyle name="20% - Accent1 2 2 2 4 3 5 2" xfId="2898" xr:uid="{00000000-0005-0000-0000-0000960A0000}"/>
    <cellStyle name="20% - Accent1 2 2 2 4 3 5 2 2" xfId="2899" xr:uid="{00000000-0005-0000-0000-0000970A0000}"/>
    <cellStyle name="20% - Accent1 2 2 2 4 3 5 3" xfId="2900" xr:uid="{00000000-0005-0000-0000-0000980A0000}"/>
    <cellStyle name="20% - Accent1 2 2 2 4 3 6" xfId="2901" xr:uid="{00000000-0005-0000-0000-0000990A0000}"/>
    <cellStyle name="20% - Accent1 2 2 2 4 3 6 2" xfId="2902" xr:uid="{00000000-0005-0000-0000-00009A0A0000}"/>
    <cellStyle name="20% - Accent1 2 2 2 4 3 6 2 2" xfId="2903" xr:uid="{00000000-0005-0000-0000-00009B0A0000}"/>
    <cellStyle name="20% - Accent1 2 2 2 4 3 6 3" xfId="2904" xr:uid="{00000000-0005-0000-0000-00009C0A0000}"/>
    <cellStyle name="20% - Accent1 2 2 2 4 3 7" xfId="2905" xr:uid="{00000000-0005-0000-0000-00009D0A0000}"/>
    <cellStyle name="20% - Accent1 2 2 2 4 3 7 2" xfId="2906" xr:uid="{00000000-0005-0000-0000-00009E0A0000}"/>
    <cellStyle name="20% - Accent1 2 2 2 4 3 8" xfId="2907" xr:uid="{00000000-0005-0000-0000-00009F0A0000}"/>
    <cellStyle name="20% - Accent1 2 2 2 4 3 8 2" xfId="2908" xr:uid="{00000000-0005-0000-0000-0000A00A0000}"/>
    <cellStyle name="20% - Accent1 2 2 2 4 3 9" xfId="2909" xr:uid="{00000000-0005-0000-0000-0000A10A0000}"/>
    <cellStyle name="20% - Accent1 2 2 2 4 4" xfId="2910" xr:uid="{00000000-0005-0000-0000-0000A20A0000}"/>
    <cellStyle name="20% - Accent1 2 2 2 4 4 2" xfId="2911" xr:uid="{00000000-0005-0000-0000-0000A30A0000}"/>
    <cellStyle name="20% - Accent1 2 2 2 4 4 2 2" xfId="2912" xr:uid="{00000000-0005-0000-0000-0000A40A0000}"/>
    <cellStyle name="20% - Accent1 2 2 2 4 4 2 2 2" xfId="2913" xr:uid="{00000000-0005-0000-0000-0000A50A0000}"/>
    <cellStyle name="20% - Accent1 2 2 2 4 4 2 3" xfId="2914" xr:uid="{00000000-0005-0000-0000-0000A60A0000}"/>
    <cellStyle name="20% - Accent1 2 2 2 4 4 3" xfId="2915" xr:uid="{00000000-0005-0000-0000-0000A70A0000}"/>
    <cellStyle name="20% - Accent1 2 2 2 4 4 3 2" xfId="2916" xr:uid="{00000000-0005-0000-0000-0000A80A0000}"/>
    <cellStyle name="20% - Accent1 2 2 2 4 4 4" xfId="2917" xr:uid="{00000000-0005-0000-0000-0000A90A0000}"/>
    <cellStyle name="20% - Accent1 2 2 2 4 5" xfId="2918" xr:uid="{00000000-0005-0000-0000-0000AA0A0000}"/>
    <cellStyle name="20% - Accent1 2 2 2 4 5 2" xfId="2919" xr:uid="{00000000-0005-0000-0000-0000AB0A0000}"/>
    <cellStyle name="20% - Accent1 2 2 2 4 5 2 2" xfId="2920" xr:uid="{00000000-0005-0000-0000-0000AC0A0000}"/>
    <cellStyle name="20% - Accent1 2 2 2 4 5 2 2 2" xfId="2921" xr:uid="{00000000-0005-0000-0000-0000AD0A0000}"/>
    <cellStyle name="20% - Accent1 2 2 2 4 5 2 3" xfId="2922" xr:uid="{00000000-0005-0000-0000-0000AE0A0000}"/>
    <cellStyle name="20% - Accent1 2 2 2 4 5 3" xfId="2923" xr:uid="{00000000-0005-0000-0000-0000AF0A0000}"/>
    <cellStyle name="20% - Accent1 2 2 2 4 5 3 2" xfId="2924" xr:uid="{00000000-0005-0000-0000-0000B00A0000}"/>
    <cellStyle name="20% - Accent1 2 2 2 4 5 4" xfId="2925" xr:uid="{00000000-0005-0000-0000-0000B10A0000}"/>
    <cellStyle name="20% - Accent1 2 2 2 4 6" xfId="2926" xr:uid="{00000000-0005-0000-0000-0000B20A0000}"/>
    <cellStyle name="20% - Accent1 2 2 2 4 6 2" xfId="2927" xr:uid="{00000000-0005-0000-0000-0000B30A0000}"/>
    <cellStyle name="20% - Accent1 2 2 2 4 6 2 2" xfId="2928" xr:uid="{00000000-0005-0000-0000-0000B40A0000}"/>
    <cellStyle name="20% - Accent1 2 2 2 4 6 2 2 2" xfId="2929" xr:uid="{00000000-0005-0000-0000-0000B50A0000}"/>
    <cellStyle name="20% - Accent1 2 2 2 4 6 2 3" xfId="2930" xr:uid="{00000000-0005-0000-0000-0000B60A0000}"/>
    <cellStyle name="20% - Accent1 2 2 2 4 6 3" xfId="2931" xr:uid="{00000000-0005-0000-0000-0000B70A0000}"/>
    <cellStyle name="20% - Accent1 2 2 2 4 6 3 2" xfId="2932" xr:uid="{00000000-0005-0000-0000-0000B80A0000}"/>
    <cellStyle name="20% - Accent1 2 2 2 4 6 4" xfId="2933" xr:uid="{00000000-0005-0000-0000-0000B90A0000}"/>
    <cellStyle name="20% - Accent1 2 2 2 4 7" xfId="2934" xr:uid="{00000000-0005-0000-0000-0000BA0A0000}"/>
    <cellStyle name="20% - Accent1 2 2 2 4 7 2" xfId="2935" xr:uid="{00000000-0005-0000-0000-0000BB0A0000}"/>
    <cellStyle name="20% - Accent1 2 2 2 4 7 2 2" xfId="2936" xr:uid="{00000000-0005-0000-0000-0000BC0A0000}"/>
    <cellStyle name="20% - Accent1 2 2 2 4 7 3" xfId="2937" xr:uid="{00000000-0005-0000-0000-0000BD0A0000}"/>
    <cellStyle name="20% - Accent1 2 2 2 4 8" xfId="2938" xr:uid="{00000000-0005-0000-0000-0000BE0A0000}"/>
    <cellStyle name="20% - Accent1 2 2 2 4 8 2" xfId="2939" xr:uid="{00000000-0005-0000-0000-0000BF0A0000}"/>
    <cellStyle name="20% - Accent1 2 2 2 4 8 2 2" xfId="2940" xr:uid="{00000000-0005-0000-0000-0000C00A0000}"/>
    <cellStyle name="20% - Accent1 2 2 2 4 8 3" xfId="2941" xr:uid="{00000000-0005-0000-0000-0000C10A0000}"/>
    <cellStyle name="20% - Accent1 2 2 2 4 9" xfId="2942" xr:uid="{00000000-0005-0000-0000-0000C20A0000}"/>
    <cellStyle name="20% - Accent1 2 2 2 4 9 2" xfId="2943" xr:uid="{00000000-0005-0000-0000-0000C30A0000}"/>
    <cellStyle name="20% - Accent1 2 2 2 5" xfId="2944" xr:uid="{00000000-0005-0000-0000-0000C40A0000}"/>
    <cellStyle name="20% - Accent1 2 2 2 5 10" xfId="2945" xr:uid="{00000000-0005-0000-0000-0000C50A0000}"/>
    <cellStyle name="20% - Accent1 2 2 2 5 10 2" xfId="2946" xr:uid="{00000000-0005-0000-0000-0000C60A0000}"/>
    <cellStyle name="20% - Accent1 2 2 2 5 11" xfId="2947" xr:uid="{00000000-0005-0000-0000-0000C70A0000}"/>
    <cellStyle name="20% - Accent1 2 2 2 5 2" xfId="2948" xr:uid="{00000000-0005-0000-0000-0000C80A0000}"/>
    <cellStyle name="20% - Accent1 2 2 2 5 2 2" xfId="2949" xr:uid="{00000000-0005-0000-0000-0000C90A0000}"/>
    <cellStyle name="20% - Accent1 2 2 2 5 2 2 2" xfId="2950" xr:uid="{00000000-0005-0000-0000-0000CA0A0000}"/>
    <cellStyle name="20% - Accent1 2 2 2 5 2 2 2 2" xfId="2951" xr:uid="{00000000-0005-0000-0000-0000CB0A0000}"/>
    <cellStyle name="20% - Accent1 2 2 2 5 2 2 2 2 2" xfId="2952" xr:uid="{00000000-0005-0000-0000-0000CC0A0000}"/>
    <cellStyle name="20% - Accent1 2 2 2 5 2 2 2 3" xfId="2953" xr:uid="{00000000-0005-0000-0000-0000CD0A0000}"/>
    <cellStyle name="20% - Accent1 2 2 2 5 2 2 3" xfId="2954" xr:uid="{00000000-0005-0000-0000-0000CE0A0000}"/>
    <cellStyle name="20% - Accent1 2 2 2 5 2 2 3 2" xfId="2955" xr:uid="{00000000-0005-0000-0000-0000CF0A0000}"/>
    <cellStyle name="20% - Accent1 2 2 2 5 2 2 4" xfId="2956" xr:uid="{00000000-0005-0000-0000-0000D00A0000}"/>
    <cellStyle name="20% - Accent1 2 2 2 5 2 3" xfId="2957" xr:uid="{00000000-0005-0000-0000-0000D10A0000}"/>
    <cellStyle name="20% - Accent1 2 2 2 5 2 3 2" xfId="2958" xr:uid="{00000000-0005-0000-0000-0000D20A0000}"/>
    <cellStyle name="20% - Accent1 2 2 2 5 2 3 2 2" xfId="2959" xr:uid="{00000000-0005-0000-0000-0000D30A0000}"/>
    <cellStyle name="20% - Accent1 2 2 2 5 2 3 2 2 2" xfId="2960" xr:uid="{00000000-0005-0000-0000-0000D40A0000}"/>
    <cellStyle name="20% - Accent1 2 2 2 5 2 3 2 3" xfId="2961" xr:uid="{00000000-0005-0000-0000-0000D50A0000}"/>
    <cellStyle name="20% - Accent1 2 2 2 5 2 3 3" xfId="2962" xr:uid="{00000000-0005-0000-0000-0000D60A0000}"/>
    <cellStyle name="20% - Accent1 2 2 2 5 2 3 3 2" xfId="2963" xr:uid="{00000000-0005-0000-0000-0000D70A0000}"/>
    <cellStyle name="20% - Accent1 2 2 2 5 2 3 4" xfId="2964" xr:uid="{00000000-0005-0000-0000-0000D80A0000}"/>
    <cellStyle name="20% - Accent1 2 2 2 5 2 4" xfId="2965" xr:uid="{00000000-0005-0000-0000-0000D90A0000}"/>
    <cellStyle name="20% - Accent1 2 2 2 5 2 4 2" xfId="2966" xr:uid="{00000000-0005-0000-0000-0000DA0A0000}"/>
    <cellStyle name="20% - Accent1 2 2 2 5 2 4 2 2" xfId="2967" xr:uid="{00000000-0005-0000-0000-0000DB0A0000}"/>
    <cellStyle name="20% - Accent1 2 2 2 5 2 4 2 2 2" xfId="2968" xr:uid="{00000000-0005-0000-0000-0000DC0A0000}"/>
    <cellStyle name="20% - Accent1 2 2 2 5 2 4 2 3" xfId="2969" xr:uid="{00000000-0005-0000-0000-0000DD0A0000}"/>
    <cellStyle name="20% - Accent1 2 2 2 5 2 4 3" xfId="2970" xr:uid="{00000000-0005-0000-0000-0000DE0A0000}"/>
    <cellStyle name="20% - Accent1 2 2 2 5 2 4 3 2" xfId="2971" xr:uid="{00000000-0005-0000-0000-0000DF0A0000}"/>
    <cellStyle name="20% - Accent1 2 2 2 5 2 4 4" xfId="2972" xr:uid="{00000000-0005-0000-0000-0000E00A0000}"/>
    <cellStyle name="20% - Accent1 2 2 2 5 2 5" xfId="2973" xr:uid="{00000000-0005-0000-0000-0000E10A0000}"/>
    <cellStyle name="20% - Accent1 2 2 2 5 2 5 2" xfId="2974" xr:uid="{00000000-0005-0000-0000-0000E20A0000}"/>
    <cellStyle name="20% - Accent1 2 2 2 5 2 5 2 2" xfId="2975" xr:uid="{00000000-0005-0000-0000-0000E30A0000}"/>
    <cellStyle name="20% - Accent1 2 2 2 5 2 5 3" xfId="2976" xr:uid="{00000000-0005-0000-0000-0000E40A0000}"/>
    <cellStyle name="20% - Accent1 2 2 2 5 2 6" xfId="2977" xr:uid="{00000000-0005-0000-0000-0000E50A0000}"/>
    <cellStyle name="20% - Accent1 2 2 2 5 2 6 2" xfId="2978" xr:uid="{00000000-0005-0000-0000-0000E60A0000}"/>
    <cellStyle name="20% - Accent1 2 2 2 5 2 6 2 2" xfId="2979" xr:uid="{00000000-0005-0000-0000-0000E70A0000}"/>
    <cellStyle name="20% - Accent1 2 2 2 5 2 6 3" xfId="2980" xr:uid="{00000000-0005-0000-0000-0000E80A0000}"/>
    <cellStyle name="20% - Accent1 2 2 2 5 2 7" xfId="2981" xr:uid="{00000000-0005-0000-0000-0000E90A0000}"/>
    <cellStyle name="20% - Accent1 2 2 2 5 2 7 2" xfId="2982" xr:uid="{00000000-0005-0000-0000-0000EA0A0000}"/>
    <cellStyle name="20% - Accent1 2 2 2 5 2 8" xfId="2983" xr:uid="{00000000-0005-0000-0000-0000EB0A0000}"/>
    <cellStyle name="20% - Accent1 2 2 2 5 2 8 2" xfId="2984" xr:uid="{00000000-0005-0000-0000-0000EC0A0000}"/>
    <cellStyle name="20% - Accent1 2 2 2 5 2 9" xfId="2985" xr:uid="{00000000-0005-0000-0000-0000ED0A0000}"/>
    <cellStyle name="20% - Accent1 2 2 2 5 3" xfId="2986" xr:uid="{00000000-0005-0000-0000-0000EE0A0000}"/>
    <cellStyle name="20% - Accent1 2 2 2 5 3 2" xfId="2987" xr:uid="{00000000-0005-0000-0000-0000EF0A0000}"/>
    <cellStyle name="20% - Accent1 2 2 2 5 3 2 2" xfId="2988" xr:uid="{00000000-0005-0000-0000-0000F00A0000}"/>
    <cellStyle name="20% - Accent1 2 2 2 5 3 2 2 2" xfId="2989" xr:uid="{00000000-0005-0000-0000-0000F10A0000}"/>
    <cellStyle name="20% - Accent1 2 2 2 5 3 2 2 2 2" xfId="2990" xr:uid="{00000000-0005-0000-0000-0000F20A0000}"/>
    <cellStyle name="20% - Accent1 2 2 2 5 3 2 2 3" xfId="2991" xr:uid="{00000000-0005-0000-0000-0000F30A0000}"/>
    <cellStyle name="20% - Accent1 2 2 2 5 3 2 3" xfId="2992" xr:uid="{00000000-0005-0000-0000-0000F40A0000}"/>
    <cellStyle name="20% - Accent1 2 2 2 5 3 2 3 2" xfId="2993" xr:uid="{00000000-0005-0000-0000-0000F50A0000}"/>
    <cellStyle name="20% - Accent1 2 2 2 5 3 2 4" xfId="2994" xr:uid="{00000000-0005-0000-0000-0000F60A0000}"/>
    <cellStyle name="20% - Accent1 2 2 2 5 3 3" xfId="2995" xr:uid="{00000000-0005-0000-0000-0000F70A0000}"/>
    <cellStyle name="20% - Accent1 2 2 2 5 3 3 2" xfId="2996" xr:uid="{00000000-0005-0000-0000-0000F80A0000}"/>
    <cellStyle name="20% - Accent1 2 2 2 5 3 3 2 2" xfId="2997" xr:uid="{00000000-0005-0000-0000-0000F90A0000}"/>
    <cellStyle name="20% - Accent1 2 2 2 5 3 3 2 2 2" xfId="2998" xr:uid="{00000000-0005-0000-0000-0000FA0A0000}"/>
    <cellStyle name="20% - Accent1 2 2 2 5 3 3 2 3" xfId="2999" xr:uid="{00000000-0005-0000-0000-0000FB0A0000}"/>
    <cellStyle name="20% - Accent1 2 2 2 5 3 3 3" xfId="3000" xr:uid="{00000000-0005-0000-0000-0000FC0A0000}"/>
    <cellStyle name="20% - Accent1 2 2 2 5 3 3 3 2" xfId="3001" xr:uid="{00000000-0005-0000-0000-0000FD0A0000}"/>
    <cellStyle name="20% - Accent1 2 2 2 5 3 3 4" xfId="3002" xr:uid="{00000000-0005-0000-0000-0000FE0A0000}"/>
    <cellStyle name="20% - Accent1 2 2 2 5 3 4" xfId="3003" xr:uid="{00000000-0005-0000-0000-0000FF0A0000}"/>
    <cellStyle name="20% - Accent1 2 2 2 5 3 4 2" xfId="3004" xr:uid="{00000000-0005-0000-0000-0000000B0000}"/>
    <cellStyle name="20% - Accent1 2 2 2 5 3 4 2 2" xfId="3005" xr:uid="{00000000-0005-0000-0000-0000010B0000}"/>
    <cellStyle name="20% - Accent1 2 2 2 5 3 4 2 2 2" xfId="3006" xr:uid="{00000000-0005-0000-0000-0000020B0000}"/>
    <cellStyle name="20% - Accent1 2 2 2 5 3 4 2 3" xfId="3007" xr:uid="{00000000-0005-0000-0000-0000030B0000}"/>
    <cellStyle name="20% - Accent1 2 2 2 5 3 4 3" xfId="3008" xr:uid="{00000000-0005-0000-0000-0000040B0000}"/>
    <cellStyle name="20% - Accent1 2 2 2 5 3 4 3 2" xfId="3009" xr:uid="{00000000-0005-0000-0000-0000050B0000}"/>
    <cellStyle name="20% - Accent1 2 2 2 5 3 4 4" xfId="3010" xr:uid="{00000000-0005-0000-0000-0000060B0000}"/>
    <cellStyle name="20% - Accent1 2 2 2 5 3 5" xfId="3011" xr:uid="{00000000-0005-0000-0000-0000070B0000}"/>
    <cellStyle name="20% - Accent1 2 2 2 5 3 5 2" xfId="3012" xr:uid="{00000000-0005-0000-0000-0000080B0000}"/>
    <cellStyle name="20% - Accent1 2 2 2 5 3 5 2 2" xfId="3013" xr:uid="{00000000-0005-0000-0000-0000090B0000}"/>
    <cellStyle name="20% - Accent1 2 2 2 5 3 5 3" xfId="3014" xr:uid="{00000000-0005-0000-0000-00000A0B0000}"/>
    <cellStyle name="20% - Accent1 2 2 2 5 3 6" xfId="3015" xr:uid="{00000000-0005-0000-0000-00000B0B0000}"/>
    <cellStyle name="20% - Accent1 2 2 2 5 3 6 2" xfId="3016" xr:uid="{00000000-0005-0000-0000-00000C0B0000}"/>
    <cellStyle name="20% - Accent1 2 2 2 5 3 6 2 2" xfId="3017" xr:uid="{00000000-0005-0000-0000-00000D0B0000}"/>
    <cellStyle name="20% - Accent1 2 2 2 5 3 6 3" xfId="3018" xr:uid="{00000000-0005-0000-0000-00000E0B0000}"/>
    <cellStyle name="20% - Accent1 2 2 2 5 3 7" xfId="3019" xr:uid="{00000000-0005-0000-0000-00000F0B0000}"/>
    <cellStyle name="20% - Accent1 2 2 2 5 3 7 2" xfId="3020" xr:uid="{00000000-0005-0000-0000-0000100B0000}"/>
    <cellStyle name="20% - Accent1 2 2 2 5 3 8" xfId="3021" xr:uid="{00000000-0005-0000-0000-0000110B0000}"/>
    <cellStyle name="20% - Accent1 2 2 2 5 3 8 2" xfId="3022" xr:uid="{00000000-0005-0000-0000-0000120B0000}"/>
    <cellStyle name="20% - Accent1 2 2 2 5 3 9" xfId="3023" xr:uid="{00000000-0005-0000-0000-0000130B0000}"/>
    <cellStyle name="20% - Accent1 2 2 2 5 4" xfId="3024" xr:uid="{00000000-0005-0000-0000-0000140B0000}"/>
    <cellStyle name="20% - Accent1 2 2 2 5 4 2" xfId="3025" xr:uid="{00000000-0005-0000-0000-0000150B0000}"/>
    <cellStyle name="20% - Accent1 2 2 2 5 4 2 2" xfId="3026" xr:uid="{00000000-0005-0000-0000-0000160B0000}"/>
    <cellStyle name="20% - Accent1 2 2 2 5 4 2 2 2" xfId="3027" xr:uid="{00000000-0005-0000-0000-0000170B0000}"/>
    <cellStyle name="20% - Accent1 2 2 2 5 4 2 3" xfId="3028" xr:uid="{00000000-0005-0000-0000-0000180B0000}"/>
    <cellStyle name="20% - Accent1 2 2 2 5 4 3" xfId="3029" xr:uid="{00000000-0005-0000-0000-0000190B0000}"/>
    <cellStyle name="20% - Accent1 2 2 2 5 4 3 2" xfId="3030" xr:uid="{00000000-0005-0000-0000-00001A0B0000}"/>
    <cellStyle name="20% - Accent1 2 2 2 5 4 4" xfId="3031" xr:uid="{00000000-0005-0000-0000-00001B0B0000}"/>
    <cellStyle name="20% - Accent1 2 2 2 5 5" xfId="3032" xr:uid="{00000000-0005-0000-0000-00001C0B0000}"/>
    <cellStyle name="20% - Accent1 2 2 2 5 5 2" xfId="3033" xr:uid="{00000000-0005-0000-0000-00001D0B0000}"/>
    <cellStyle name="20% - Accent1 2 2 2 5 5 2 2" xfId="3034" xr:uid="{00000000-0005-0000-0000-00001E0B0000}"/>
    <cellStyle name="20% - Accent1 2 2 2 5 5 2 2 2" xfId="3035" xr:uid="{00000000-0005-0000-0000-00001F0B0000}"/>
    <cellStyle name="20% - Accent1 2 2 2 5 5 2 3" xfId="3036" xr:uid="{00000000-0005-0000-0000-0000200B0000}"/>
    <cellStyle name="20% - Accent1 2 2 2 5 5 3" xfId="3037" xr:uid="{00000000-0005-0000-0000-0000210B0000}"/>
    <cellStyle name="20% - Accent1 2 2 2 5 5 3 2" xfId="3038" xr:uid="{00000000-0005-0000-0000-0000220B0000}"/>
    <cellStyle name="20% - Accent1 2 2 2 5 5 4" xfId="3039" xr:uid="{00000000-0005-0000-0000-0000230B0000}"/>
    <cellStyle name="20% - Accent1 2 2 2 5 6" xfId="3040" xr:uid="{00000000-0005-0000-0000-0000240B0000}"/>
    <cellStyle name="20% - Accent1 2 2 2 5 6 2" xfId="3041" xr:uid="{00000000-0005-0000-0000-0000250B0000}"/>
    <cellStyle name="20% - Accent1 2 2 2 5 6 2 2" xfId="3042" xr:uid="{00000000-0005-0000-0000-0000260B0000}"/>
    <cellStyle name="20% - Accent1 2 2 2 5 6 2 2 2" xfId="3043" xr:uid="{00000000-0005-0000-0000-0000270B0000}"/>
    <cellStyle name="20% - Accent1 2 2 2 5 6 2 3" xfId="3044" xr:uid="{00000000-0005-0000-0000-0000280B0000}"/>
    <cellStyle name="20% - Accent1 2 2 2 5 6 3" xfId="3045" xr:uid="{00000000-0005-0000-0000-0000290B0000}"/>
    <cellStyle name="20% - Accent1 2 2 2 5 6 3 2" xfId="3046" xr:uid="{00000000-0005-0000-0000-00002A0B0000}"/>
    <cellStyle name="20% - Accent1 2 2 2 5 6 4" xfId="3047" xr:uid="{00000000-0005-0000-0000-00002B0B0000}"/>
    <cellStyle name="20% - Accent1 2 2 2 5 7" xfId="3048" xr:uid="{00000000-0005-0000-0000-00002C0B0000}"/>
    <cellStyle name="20% - Accent1 2 2 2 5 7 2" xfId="3049" xr:uid="{00000000-0005-0000-0000-00002D0B0000}"/>
    <cellStyle name="20% - Accent1 2 2 2 5 7 2 2" xfId="3050" xr:uid="{00000000-0005-0000-0000-00002E0B0000}"/>
    <cellStyle name="20% - Accent1 2 2 2 5 7 3" xfId="3051" xr:uid="{00000000-0005-0000-0000-00002F0B0000}"/>
    <cellStyle name="20% - Accent1 2 2 2 5 8" xfId="3052" xr:uid="{00000000-0005-0000-0000-0000300B0000}"/>
    <cellStyle name="20% - Accent1 2 2 2 5 8 2" xfId="3053" xr:uid="{00000000-0005-0000-0000-0000310B0000}"/>
    <cellStyle name="20% - Accent1 2 2 2 5 8 2 2" xfId="3054" xr:uid="{00000000-0005-0000-0000-0000320B0000}"/>
    <cellStyle name="20% - Accent1 2 2 2 5 8 3" xfId="3055" xr:uid="{00000000-0005-0000-0000-0000330B0000}"/>
    <cellStyle name="20% - Accent1 2 2 2 5 9" xfId="3056" xr:uid="{00000000-0005-0000-0000-0000340B0000}"/>
    <cellStyle name="20% - Accent1 2 2 2 5 9 2" xfId="3057" xr:uid="{00000000-0005-0000-0000-0000350B0000}"/>
    <cellStyle name="20% - Accent1 2 2 2 6" xfId="3058" xr:uid="{00000000-0005-0000-0000-0000360B0000}"/>
    <cellStyle name="20% - Accent1 2 2 2 6 10" xfId="3059" xr:uid="{00000000-0005-0000-0000-0000370B0000}"/>
    <cellStyle name="20% - Accent1 2 2 2 6 10 2" xfId="3060" xr:uid="{00000000-0005-0000-0000-0000380B0000}"/>
    <cellStyle name="20% - Accent1 2 2 2 6 11" xfId="3061" xr:uid="{00000000-0005-0000-0000-0000390B0000}"/>
    <cellStyle name="20% - Accent1 2 2 2 6 2" xfId="3062" xr:uid="{00000000-0005-0000-0000-00003A0B0000}"/>
    <cellStyle name="20% - Accent1 2 2 2 6 2 2" xfId="3063" xr:uid="{00000000-0005-0000-0000-00003B0B0000}"/>
    <cellStyle name="20% - Accent1 2 2 2 6 2 2 2" xfId="3064" xr:uid="{00000000-0005-0000-0000-00003C0B0000}"/>
    <cellStyle name="20% - Accent1 2 2 2 6 2 2 2 2" xfId="3065" xr:uid="{00000000-0005-0000-0000-00003D0B0000}"/>
    <cellStyle name="20% - Accent1 2 2 2 6 2 2 2 2 2" xfId="3066" xr:uid="{00000000-0005-0000-0000-00003E0B0000}"/>
    <cellStyle name="20% - Accent1 2 2 2 6 2 2 2 3" xfId="3067" xr:uid="{00000000-0005-0000-0000-00003F0B0000}"/>
    <cellStyle name="20% - Accent1 2 2 2 6 2 2 3" xfId="3068" xr:uid="{00000000-0005-0000-0000-0000400B0000}"/>
    <cellStyle name="20% - Accent1 2 2 2 6 2 2 3 2" xfId="3069" xr:uid="{00000000-0005-0000-0000-0000410B0000}"/>
    <cellStyle name="20% - Accent1 2 2 2 6 2 2 4" xfId="3070" xr:uid="{00000000-0005-0000-0000-0000420B0000}"/>
    <cellStyle name="20% - Accent1 2 2 2 6 2 3" xfId="3071" xr:uid="{00000000-0005-0000-0000-0000430B0000}"/>
    <cellStyle name="20% - Accent1 2 2 2 6 2 3 2" xfId="3072" xr:uid="{00000000-0005-0000-0000-0000440B0000}"/>
    <cellStyle name="20% - Accent1 2 2 2 6 2 3 2 2" xfId="3073" xr:uid="{00000000-0005-0000-0000-0000450B0000}"/>
    <cellStyle name="20% - Accent1 2 2 2 6 2 3 2 2 2" xfId="3074" xr:uid="{00000000-0005-0000-0000-0000460B0000}"/>
    <cellStyle name="20% - Accent1 2 2 2 6 2 3 2 3" xfId="3075" xr:uid="{00000000-0005-0000-0000-0000470B0000}"/>
    <cellStyle name="20% - Accent1 2 2 2 6 2 3 3" xfId="3076" xr:uid="{00000000-0005-0000-0000-0000480B0000}"/>
    <cellStyle name="20% - Accent1 2 2 2 6 2 3 3 2" xfId="3077" xr:uid="{00000000-0005-0000-0000-0000490B0000}"/>
    <cellStyle name="20% - Accent1 2 2 2 6 2 3 4" xfId="3078" xr:uid="{00000000-0005-0000-0000-00004A0B0000}"/>
    <cellStyle name="20% - Accent1 2 2 2 6 2 4" xfId="3079" xr:uid="{00000000-0005-0000-0000-00004B0B0000}"/>
    <cellStyle name="20% - Accent1 2 2 2 6 2 4 2" xfId="3080" xr:uid="{00000000-0005-0000-0000-00004C0B0000}"/>
    <cellStyle name="20% - Accent1 2 2 2 6 2 4 2 2" xfId="3081" xr:uid="{00000000-0005-0000-0000-00004D0B0000}"/>
    <cellStyle name="20% - Accent1 2 2 2 6 2 4 2 2 2" xfId="3082" xr:uid="{00000000-0005-0000-0000-00004E0B0000}"/>
    <cellStyle name="20% - Accent1 2 2 2 6 2 4 2 3" xfId="3083" xr:uid="{00000000-0005-0000-0000-00004F0B0000}"/>
    <cellStyle name="20% - Accent1 2 2 2 6 2 4 3" xfId="3084" xr:uid="{00000000-0005-0000-0000-0000500B0000}"/>
    <cellStyle name="20% - Accent1 2 2 2 6 2 4 3 2" xfId="3085" xr:uid="{00000000-0005-0000-0000-0000510B0000}"/>
    <cellStyle name="20% - Accent1 2 2 2 6 2 4 4" xfId="3086" xr:uid="{00000000-0005-0000-0000-0000520B0000}"/>
    <cellStyle name="20% - Accent1 2 2 2 6 2 5" xfId="3087" xr:uid="{00000000-0005-0000-0000-0000530B0000}"/>
    <cellStyle name="20% - Accent1 2 2 2 6 2 5 2" xfId="3088" xr:uid="{00000000-0005-0000-0000-0000540B0000}"/>
    <cellStyle name="20% - Accent1 2 2 2 6 2 5 2 2" xfId="3089" xr:uid="{00000000-0005-0000-0000-0000550B0000}"/>
    <cellStyle name="20% - Accent1 2 2 2 6 2 5 3" xfId="3090" xr:uid="{00000000-0005-0000-0000-0000560B0000}"/>
    <cellStyle name="20% - Accent1 2 2 2 6 2 6" xfId="3091" xr:uid="{00000000-0005-0000-0000-0000570B0000}"/>
    <cellStyle name="20% - Accent1 2 2 2 6 2 6 2" xfId="3092" xr:uid="{00000000-0005-0000-0000-0000580B0000}"/>
    <cellStyle name="20% - Accent1 2 2 2 6 2 6 2 2" xfId="3093" xr:uid="{00000000-0005-0000-0000-0000590B0000}"/>
    <cellStyle name="20% - Accent1 2 2 2 6 2 6 3" xfId="3094" xr:uid="{00000000-0005-0000-0000-00005A0B0000}"/>
    <cellStyle name="20% - Accent1 2 2 2 6 2 7" xfId="3095" xr:uid="{00000000-0005-0000-0000-00005B0B0000}"/>
    <cellStyle name="20% - Accent1 2 2 2 6 2 7 2" xfId="3096" xr:uid="{00000000-0005-0000-0000-00005C0B0000}"/>
    <cellStyle name="20% - Accent1 2 2 2 6 2 8" xfId="3097" xr:uid="{00000000-0005-0000-0000-00005D0B0000}"/>
    <cellStyle name="20% - Accent1 2 2 2 6 2 8 2" xfId="3098" xr:uid="{00000000-0005-0000-0000-00005E0B0000}"/>
    <cellStyle name="20% - Accent1 2 2 2 6 2 9" xfId="3099" xr:uid="{00000000-0005-0000-0000-00005F0B0000}"/>
    <cellStyle name="20% - Accent1 2 2 2 6 3" xfId="3100" xr:uid="{00000000-0005-0000-0000-0000600B0000}"/>
    <cellStyle name="20% - Accent1 2 2 2 6 3 2" xfId="3101" xr:uid="{00000000-0005-0000-0000-0000610B0000}"/>
    <cellStyle name="20% - Accent1 2 2 2 6 3 2 2" xfId="3102" xr:uid="{00000000-0005-0000-0000-0000620B0000}"/>
    <cellStyle name="20% - Accent1 2 2 2 6 3 2 2 2" xfId="3103" xr:uid="{00000000-0005-0000-0000-0000630B0000}"/>
    <cellStyle name="20% - Accent1 2 2 2 6 3 2 2 2 2" xfId="3104" xr:uid="{00000000-0005-0000-0000-0000640B0000}"/>
    <cellStyle name="20% - Accent1 2 2 2 6 3 2 2 3" xfId="3105" xr:uid="{00000000-0005-0000-0000-0000650B0000}"/>
    <cellStyle name="20% - Accent1 2 2 2 6 3 2 3" xfId="3106" xr:uid="{00000000-0005-0000-0000-0000660B0000}"/>
    <cellStyle name="20% - Accent1 2 2 2 6 3 2 3 2" xfId="3107" xr:uid="{00000000-0005-0000-0000-0000670B0000}"/>
    <cellStyle name="20% - Accent1 2 2 2 6 3 2 4" xfId="3108" xr:uid="{00000000-0005-0000-0000-0000680B0000}"/>
    <cellStyle name="20% - Accent1 2 2 2 6 3 3" xfId="3109" xr:uid="{00000000-0005-0000-0000-0000690B0000}"/>
    <cellStyle name="20% - Accent1 2 2 2 6 3 3 2" xfId="3110" xr:uid="{00000000-0005-0000-0000-00006A0B0000}"/>
    <cellStyle name="20% - Accent1 2 2 2 6 3 3 2 2" xfId="3111" xr:uid="{00000000-0005-0000-0000-00006B0B0000}"/>
    <cellStyle name="20% - Accent1 2 2 2 6 3 3 2 2 2" xfId="3112" xr:uid="{00000000-0005-0000-0000-00006C0B0000}"/>
    <cellStyle name="20% - Accent1 2 2 2 6 3 3 2 3" xfId="3113" xr:uid="{00000000-0005-0000-0000-00006D0B0000}"/>
    <cellStyle name="20% - Accent1 2 2 2 6 3 3 3" xfId="3114" xr:uid="{00000000-0005-0000-0000-00006E0B0000}"/>
    <cellStyle name="20% - Accent1 2 2 2 6 3 3 3 2" xfId="3115" xr:uid="{00000000-0005-0000-0000-00006F0B0000}"/>
    <cellStyle name="20% - Accent1 2 2 2 6 3 3 4" xfId="3116" xr:uid="{00000000-0005-0000-0000-0000700B0000}"/>
    <cellStyle name="20% - Accent1 2 2 2 6 3 4" xfId="3117" xr:uid="{00000000-0005-0000-0000-0000710B0000}"/>
    <cellStyle name="20% - Accent1 2 2 2 6 3 4 2" xfId="3118" xr:uid="{00000000-0005-0000-0000-0000720B0000}"/>
    <cellStyle name="20% - Accent1 2 2 2 6 3 4 2 2" xfId="3119" xr:uid="{00000000-0005-0000-0000-0000730B0000}"/>
    <cellStyle name="20% - Accent1 2 2 2 6 3 4 2 2 2" xfId="3120" xr:uid="{00000000-0005-0000-0000-0000740B0000}"/>
    <cellStyle name="20% - Accent1 2 2 2 6 3 4 2 3" xfId="3121" xr:uid="{00000000-0005-0000-0000-0000750B0000}"/>
    <cellStyle name="20% - Accent1 2 2 2 6 3 4 3" xfId="3122" xr:uid="{00000000-0005-0000-0000-0000760B0000}"/>
    <cellStyle name="20% - Accent1 2 2 2 6 3 4 3 2" xfId="3123" xr:uid="{00000000-0005-0000-0000-0000770B0000}"/>
    <cellStyle name="20% - Accent1 2 2 2 6 3 4 4" xfId="3124" xr:uid="{00000000-0005-0000-0000-0000780B0000}"/>
    <cellStyle name="20% - Accent1 2 2 2 6 3 5" xfId="3125" xr:uid="{00000000-0005-0000-0000-0000790B0000}"/>
    <cellStyle name="20% - Accent1 2 2 2 6 3 5 2" xfId="3126" xr:uid="{00000000-0005-0000-0000-00007A0B0000}"/>
    <cellStyle name="20% - Accent1 2 2 2 6 3 5 2 2" xfId="3127" xr:uid="{00000000-0005-0000-0000-00007B0B0000}"/>
    <cellStyle name="20% - Accent1 2 2 2 6 3 5 3" xfId="3128" xr:uid="{00000000-0005-0000-0000-00007C0B0000}"/>
    <cellStyle name="20% - Accent1 2 2 2 6 3 6" xfId="3129" xr:uid="{00000000-0005-0000-0000-00007D0B0000}"/>
    <cellStyle name="20% - Accent1 2 2 2 6 3 6 2" xfId="3130" xr:uid="{00000000-0005-0000-0000-00007E0B0000}"/>
    <cellStyle name="20% - Accent1 2 2 2 6 3 6 2 2" xfId="3131" xr:uid="{00000000-0005-0000-0000-00007F0B0000}"/>
    <cellStyle name="20% - Accent1 2 2 2 6 3 6 3" xfId="3132" xr:uid="{00000000-0005-0000-0000-0000800B0000}"/>
    <cellStyle name="20% - Accent1 2 2 2 6 3 7" xfId="3133" xr:uid="{00000000-0005-0000-0000-0000810B0000}"/>
    <cellStyle name="20% - Accent1 2 2 2 6 3 7 2" xfId="3134" xr:uid="{00000000-0005-0000-0000-0000820B0000}"/>
    <cellStyle name="20% - Accent1 2 2 2 6 3 8" xfId="3135" xr:uid="{00000000-0005-0000-0000-0000830B0000}"/>
    <cellStyle name="20% - Accent1 2 2 2 6 3 8 2" xfId="3136" xr:uid="{00000000-0005-0000-0000-0000840B0000}"/>
    <cellStyle name="20% - Accent1 2 2 2 6 3 9" xfId="3137" xr:uid="{00000000-0005-0000-0000-0000850B0000}"/>
    <cellStyle name="20% - Accent1 2 2 2 6 4" xfId="3138" xr:uid="{00000000-0005-0000-0000-0000860B0000}"/>
    <cellStyle name="20% - Accent1 2 2 2 6 4 2" xfId="3139" xr:uid="{00000000-0005-0000-0000-0000870B0000}"/>
    <cellStyle name="20% - Accent1 2 2 2 6 4 2 2" xfId="3140" xr:uid="{00000000-0005-0000-0000-0000880B0000}"/>
    <cellStyle name="20% - Accent1 2 2 2 6 4 2 2 2" xfId="3141" xr:uid="{00000000-0005-0000-0000-0000890B0000}"/>
    <cellStyle name="20% - Accent1 2 2 2 6 4 2 3" xfId="3142" xr:uid="{00000000-0005-0000-0000-00008A0B0000}"/>
    <cellStyle name="20% - Accent1 2 2 2 6 4 3" xfId="3143" xr:uid="{00000000-0005-0000-0000-00008B0B0000}"/>
    <cellStyle name="20% - Accent1 2 2 2 6 4 3 2" xfId="3144" xr:uid="{00000000-0005-0000-0000-00008C0B0000}"/>
    <cellStyle name="20% - Accent1 2 2 2 6 4 4" xfId="3145" xr:uid="{00000000-0005-0000-0000-00008D0B0000}"/>
    <cellStyle name="20% - Accent1 2 2 2 6 5" xfId="3146" xr:uid="{00000000-0005-0000-0000-00008E0B0000}"/>
    <cellStyle name="20% - Accent1 2 2 2 6 5 2" xfId="3147" xr:uid="{00000000-0005-0000-0000-00008F0B0000}"/>
    <cellStyle name="20% - Accent1 2 2 2 6 5 2 2" xfId="3148" xr:uid="{00000000-0005-0000-0000-0000900B0000}"/>
    <cellStyle name="20% - Accent1 2 2 2 6 5 2 2 2" xfId="3149" xr:uid="{00000000-0005-0000-0000-0000910B0000}"/>
    <cellStyle name="20% - Accent1 2 2 2 6 5 2 3" xfId="3150" xr:uid="{00000000-0005-0000-0000-0000920B0000}"/>
    <cellStyle name="20% - Accent1 2 2 2 6 5 3" xfId="3151" xr:uid="{00000000-0005-0000-0000-0000930B0000}"/>
    <cellStyle name="20% - Accent1 2 2 2 6 5 3 2" xfId="3152" xr:uid="{00000000-0005-0000-0000-0000940B0000}"/>
    <cellStyle name="20% - Accent1 2 2 2 6 5 4" xfId="3153" xr:uid="{00000000-0005-0000-0000-0000950B0000}"/>
    <cellStyle name="20% - Accent1 2 2 2 6 6" xfId="3154" xr:uid="{00000000-0005-0000-0000-0000960B0000}"/>
    <cellStyle name="20% - Accent1 2 2 2 6 6 2" xfId="3155" xr:uid="{00000000-0005-0000-0000-0000970B0000}"/>
    <cellStyle name="20% - Accent1 2 2 2 6 6 2 2" xfId="3156" xr:uid="{00000000-0005-0000-0000-0000980B0000}"/>
    <cellStyle name="20% - Accent1 2 2 2 6 6 2 2 2" xfId="3157" xr:uid="{00000000-0005-0000-0000-0000990B0000}"/>
    <cellStyle name="20% - Accent1 2 2 2 6 6 2 3" xfId="3158" xr:uid="{00000000-0005-0000-0000-00009A0B0000}"/>
    <cellStyle name="20% - Accent1 2 2 2 6 6 3" xfId="3159" xr:uid="{00000000-0005-0000-0000-00009B0B0000}"/>
    <cellStyle name="20% - Accent1 2 2 2 6 6 3 2" xfId="3160" xr:uid="{00000000-0005-0000-0000-00009C0B0000}"/>
    <cellStyle name="20% - Accent1 2 2 2 6 6 4" xfId="3161" xr:uid="{00000000-0005-0000-0000-00009D0B0000}"/>
    <cellStyle name="20% - Accent1 2 2 2 6 7" xfId="3162" xr:uid="{00000000-0005-0000-0000-00009E0B0000}"/>
    <cellStyle name="20% - Accent1 2 2 2 6 7 2" xfId="3163" xr:uid="{00000000-0005-0000-0000-00009F0B0000}"/>
    <cellStyle name="20% - Accent1 2 2 2 6 7 2 2" xfId="3164" xr:uid="{00000000-0005-0000-0000-0000A00B0000}"/>
    <cellStyle name="20% - Accent1 2 2 2 6 7 3" xfId="3165" xr:uid="{00000000-0005-0000-0000-0000A10B0000}"/>
    <cellStyle name="20% - Accent1 2 2 2 6 8" xfId="3166" xr:uid="{00000000-0005-0000-0000-0000A20B0000}"/>
    <cellStyle name="20% - Accent1 2 2 2 6 8 2" xfId="3167" xr:uid="{00000000-0005-0000-0000-0000A30B0000}"/>
    <cellStyle name="20% - Accent1 2 2 2 6 8 2 2" xfId="3168" xr:uid="{00000000-0005-0000-0000-0000A40B0000}"/>
    <cellStyle name="20% - Accent1 2 2 2 6 8 3" xfId="3169" xr:uid="{00000000-0005-0000-0000-0000A50B0000}"/>
    <cellStyle name="20% - Accent1 2 2 2 6 9" xfId="3170" xr:uid="{00000000-0005-0000-0000-0000A60B0000}"/>
    <cellStyle name="20% - Accent1 2 2 2 6 9 2" xfId="3171" xr:uid="{00000000-0005-0000-0000-0000A70B0000}"/>
    <cellStyle name="20% - Accent1 2 2 2 7" xfId="3172" xr:uid="{00000000-0005-0000-0000-0000A80B0000}"/>
    <cellStyle name="20% - Accent1 2 2 2 7 2" xfId="3173" xr:uid="{00000000-0005-0000-0000-0000A90B0000}"/>
    <cellStyle name="20% - Accent1 2 2 2 7 2 2" xfId="3174" xr:uid="{00000000-0005-0000-0000-0000AA0B0000}"/>
    <cellStyle name="20% - Accent1 2 2 2 7 2 2 2" xfId="3175" xr:uid="{00000000-0005-0000-0000-0000AB0B0000}"/>
    <cellStyle name="20% - Accent1 2 2 2 7 2 2 2 2" xfId="3176" xr:uid="{00000000-0005-0000-0000-0000AC0B0000}"/>
    <cellStyle name="20% - Accent1 2 2 2 7 2 2 3" xfId="3177" xr:uid="{00000000-0005-0000-0000-0000AD0B0000}"/>
    <cellStyle name="20% - Accent1 2 2 2 7 2 3" xfId="3178" xr:uid="{00000000-0005-0000-0000-0000AE0B0000}"/>
    <cellStyle name="20% - Accent1 2 2 2 7 2 3 2" xfId="3179" xr:uid="{00000000-0005-0000-0000-0000AF0B0000}"/>
    <cellStyle name="20% - Accent1 2 2 2 7 2 4" xfId="3180" xr:uid="{00000000-0005-0000-0000-0000B00B0000}"/>
    <cellStyle name="20% - Accent1 2 2 2 7 3" xfId="3181" xr:uid="{00000000-0005-0000-0000-0000B10B0000}"/>
    <cellStyle name="20% - Accent1 2 2 2 7 3 2" xfId="3182" xr:uid="{00000000-0005-0000-0000-0000B20B0000}"/>
    <cellStyle name="20% - Accent1 2 2 2 7 3 2 2" xfId="3183" xr:uid="{00000000-0005-0000-0000-0000B30B0000}"/>
    <cellStyle name="20% - Accent1 2 2 2 7 3 2 2 2" xfId="3184" xr:uid="{00000000-0005-0000-0000-0000B40B0000}"/>
    <cellStyle name="20% - Accent1 2 2 2 7 3 2 3" xfId="3185" xr:uid="{00000000-0005-0000-0000-0000B50B0000}"/>
    <cellStyle name="20% - Accent1 2 2 2 7 3 3" xfId="3186" xr:uid="{00000000-0005-0000-0000-0000B60B0000}"/>
    <cellStyle name="20% - Accent1 2 2 2 7 3 3 2" xfId="3187" xr:uid="{00000000-0005-0000-0000-0000B70B0000}"/>
    <cellStyle name="20% - Accent1 2 2 2 7 3 4" xfId="3188" xr:uid="{00000000-0005-0000-0000-0000B80B0000}"/>
    <cellStyle name="20% - Accent1 2 2 2 7 4" xfId="3189" xr:uid="{00000000-0005-0000-0000-0000B90B0000}"/>
    <cellStyle name="20% - Accent1 2 2 2 7 4 2" xfId="3190" xr:uid="{00000000-0005-0000-0000-0000BA0B0000}"/>
    <cellStyle name="20% - Accent1 2 2 2 7 4 2 2" xfId="3191" xr:uid="{00000000-0005-0000-0000-0000BB0B0000}"/>
    <cellStyle name="20% - Accent1 2 2 2 7 4 2 2 2" xfId="3192" xr:uid="{00000000-0005-0000-0000-0000BC0B0000}"/>
    <cellStyle name="20% - Accent1 2 2 2 7 4 2 3" xfId="3193" xr:uid="{00000000-0005-0000-0000-0000BD0B0000}"/>
    <cellStyle name="20% - Accent1 2 2 2 7 4 3" xfId="3194" xr:uid="{00000000-0005-0000-0000-0000BE0B0000}"/>
    <cellStyle name="20% - Accent1 2 2 2 7 4 3 2" xfId="3195" xr:uid="{00000000-0005-0000-0000-0000BF0B0000}"/>
    <cellStyle name="20% - Accent1 2 2 2 7 4 4" xfId="3196" xr:uid="{00000000-0005-0000-0000-0000C00B0000}"/>
    <cellStyle name="20% - Accent1 2 2 2 7 5" xfId="3197" xr:uid="{00000000-0005-0000-0000-0000C10B0000}"/>
    <cellStyle name="20% - Accent1 2 2 2 7 5 2" xfId="3198" xr:uid="{00000000-0005-0000-0000-0000C20B0000}"/>
    <cellStyle name="20% - Accent1 2 2 2 7 5 2 2" xfId="3199" xr:uid="{00000000-0005-0000-0000-0000C30B0000}"/>
    <cellStyle name="20% - Accent1 2 2 2 7 5 3" xfId="3200" xr:uid="{00000000-0005-0000-0000-0000C40B0000}"/>
    <cellStyle name="20% - Accent1 2 2 2 7 6" xfId="3201" xr:uid="{00000000-0005-0000-0000-0000C50B0000}"/>
    <cellStyle name="20% - Accent1 2 2 2 7 6 2" xfId="3202" xr:uid="{00000000-0005-0000-0000-0000C60B0000}"/>
    <cellStyle name="20% - Accent1 2 2 2 7 6 2 2" xfId="3203" xr:uid="{00000000-0005-0000-0000-0000C70B0000}"/>
    <cellStyle name="20% - Accent1 2 2 2 7 6 3" xfId="3204" xr:uid="{00000000-0005-0000-0000-0000C80B0000}"/>
    <cellStyle name="20% - Accent1 2 2 2 7 7" xfId="3205" xr:uid="{00000000-0005-0000-0000-0000C90B0000}"/>
    <cellStyle name="20% - Accent1 2 2 2 7 7 2" xfId="3206" xr:uid="{00000000-0005-0000-0000-0000CA0B0000}"/>
    <cellStyle name="20% - Accent1 2 2 2 7 8" xfId="3207" xr:uid="{00000000-0005-0000-0000-0000CB0B0000}"/>
    <cellStyle name="20% - Accent1 2 2 2 7 8 2" xfId="3208" xr:uid="{00000000-0005-0000-0000-0000CC0B0000}"/>
    <cellStyle name="20% - Accent1 2 2 2 7 9" xfId="3209" xr:uid="{00000000-0005-0000-0000-0000CD0B0000}"/>
    <cellStyle name="20% - Accent1 2 2 2 8" xfId="3210" xr:uid="{00000000-0005-0000-0000-0000CE0B0000}"/>
    <cellStyle name="20% - Accent1 2 2 2 8 2" xfId="3211" xr:uid="{00000000-0005-0000-0000-0000CF0B0000}"/>
    <cellStyle name="20% - Accent1 2 2 2 8 2 2" xfId="3212" xr:uid="{00000000-0005-0000-0000-0000D00B0000}"/>
    <cellStyle name="20% - Accent1 2 2 2 8 2 2 2" xfId="3213" xr:uid="{00000000-0005-0000-0000-0000D10B0000}"/>
    <cellStyle name="20% - Accent1 2 2 2 8 2 2 2 2" xfId="3214" xr:uid="{00000000-0005-0000-0000-0000D20B0000}"/>
    <cellStyle name="20% - Accent1 2 2 2 8 2 2 3" xfId="3215" xr:uid="{00000000-0005-0000-0000-0000D30B0000}"/>
    <cellStyle name="20% - Accent1 2 2 2 8 2 3" xfId="3216" xr:uid="{00000000-0005-0000-0000-0000D40B0000}"/>
    <cellStyle name="20% - Accent1 2 2 2 8 2 3 2" xfId="3217" xr:uid="{00000000-0005-0000-0000-0000D50B0000}"/>
    <cellStyle name="20% - Accent1 2 2 2 8 2 4" xfId="3218" xr:uid="{00000000-0005-0000-0000-0000D60B0000}"/>
    <cellStyle name="20% - Accent1 2 2 2 8 3" xfId="3219" xr:uid="{00000000-0005-0000-0000-0000D70B0000}"/>
    <cellStyle name="20% - Accent1 2 2 2 8 3 2" xfId="3220" xr:uid="{00000000-0005-0000-0000-0000D80B0000}"/>
    <cellStyle name="20% - Accent1 2 2 2 8 3 2 2" xfId="3221" xr:uid="{00000000-0005-0000-0000-0000D90B0000}"/>
    <cellStyle name="20% - Accent1 2 2 2 8 3 2 2 2" xfId="3222" xr:uid="{00000000-0005-0000-0000-0000DA0B0000}"/>
    <cellStyle name="20% - Accent1 2 2 2 8 3 2 3" xfId="3223" xr:uid="{00000000-0005-0000-0000-0000DB0B0000}"/>
    <cellStyle name="20% - Accent1 2 2 2 8 3 3" xfId="3224" xr:uid="{00000000-0005-0000-0000-0000DC0B0000}"/>
    <cellStyle name="20% - Accent1 2 2 2 8 3 3 2" xfId="3225" xr:uid="{00000000-0005-0000-0000-0000DD0B0000}"/>
    <cellStyle name="20% - Accent1 2 2 2 8 3 4" xfId="3226" xr:uid="{00000000-0005-0000-0000-0000DE0B0000}"/>
    <cellStyle name="20% - Accent1 2 2 2 8 4" xfId="3227" xr:uid="{00000000-0005-0000-0000-0000DF0B0000}"/>
    <cellStyle name="20% - Accent1 2 2 2 8 4 2" xfId="3228" xr:uid="{00000000-0005-0000-0000-0000E00B0000}"/>
    <cellStyle name="20% - Accent1 2 2 2 8 4 2 2" xfId="3229" xr:uid="{00000000-0005-0000-0000-0000E10B0000}"/>
    <cellStyle name="20% - Accent1 2 2 2 8 4 2 2 2" xfId="3230" xr:uid="{00000000-0005-0000-0000-0000E20B0000}"/>
    <cellStyle name="20% - Accent1 2 2 2 8 4 2 3" xfId="3231" xr:uid="{00000000-0005-0000-0000-0000E30B0000}"/>
    <cellStyle name="20% - Accent1 2 2 2 8 4 3" xfId="3232" xr:uid="{00000000-0005-0000-0000-0000E40B0000}"/>
    <cellStyle name="20% - Accent1 2 2 2 8 4 3 2" xfId="3233" xr:uid="{00000000-0005-0000-0000-0000E50B0000}"/>
    <cellStyle name="20% - Accent1 2 2 2 8 4 4" xfId="3234" xr:uid="{00000000-0005-0000-0000-0000E60B0000}"/>
    <cellStyle name="20% - Accent1 2 2 2 8 5" xfId="3235" xr:uid="{00000000-0005-0000-0000-0000E70B0000}"/>
    <cellStyle name="20% - Accent1 2 2 2 8 5 2" xfId="3236" xr:uid="{00000000-0005-0000-0000-0000E80B0000}"/>
    <cellStyle name="20% - Accent1 2 2 2 8 5 2 2" xfId="3237" xr:uid="{00000000-0005-0000-0000-0000E90B0000}"/>
    <cellStyle name="20% - Accent1 2 2 2 8 5 3" xfId="3238" xr:uid="{00000000-0005-0000-0000-0000EA0B0000}"/>
    <cellStyle name="20% - Accent1 2 2 2 8 6" xfId="3239" xr:uid="{00000000-0005-0000-0000-0000EB0B0000}"/>
    <cellStyle name="20% - Accent1 2 2 2 8 6 2" xfId="3240" xr:uid="{00000000-0005-0000-0000-0000EC0B0000}"/>
    <cellStyle name="20% - Accent1 2 2 2 8 6 2 2" xfId="3241" xr:uid="{00000000-0005-0000-0000-0000ED0B0000}"/>
    <cellStyle name="20% - Accent1 2 2 2 8 6 3" xfId="3242" xr:uid="{00000000-0005-0000-0000-0000EE0B0000}"/>
    <cellStyle name="20% - Accent1 2 2 2 8 7" xfId="3243" xr:uid="{00000000-0005-0000-0000-0000EF0B0000}"/>
    <cellStyle name="20% - Accent1 2 2 2 8 7 2" xfId="3244" xr:uid="{00000000-0005-0000-0000-0000F00B0000}"/>
    <cellStyle name="20% - Accent1 2 2 2 8 8" xfId="3245" xr:uid="{00000000-0005-0000-0000-0000F10B0000}"/>
    <cellStyle name="20% - Accent1 2 2 2 8 8 2" xfId="3246" xr:uid="{00000000-0005-0000-0000-0000F20B0000}"/>
    <cellStyle name="20% - Accent1 2 2 2 8 9" xfId="3247" xr:uid="{00000000-0005-0000-0000-0000F30B0000}"/>
    <cellStyle name="20% - Accent1 2 2 2 9" xfId="3248" xr:uid="{00000000-0005-0000-0000-0000F40B0000}"/>
    <cellStyle name="20% - Accent1 2 2 2 9 2" xfId="3249" xr:uid="{00000000-0005-0000-0000-0000F50B0000}"/>
    <cellStyle name="20% - Accent1 2 2 2 9 2 2" xfId="3250" xr:uid="{00000000-0005-0000-0000-0000F60B0000}"/>
    <cellStyle name="20% - Accent1 2 2 2 9 2 2 2" xfId="3251" xr:uid="{00000000-0005-0000-0000-0000F70B0000}"/>
    <cellStyle name="20% - Accent1 2 2 2 9 2 3" xfId="3252" xr:uid="{00000000-0005-0000-0000-0000F80B0000}"/>
    <cellStyle name="20% - Accent1 2 2 2 9 3" xfId="3253" xr:uid="{00000000-0005-0000-0000-0000F90B0000}"/>
    <cellStyle name="20% - Accent1 2 2 2 9 3 2" xfId="3254" xr:uid="{00000000-0005-0000-0000-0000FA0B0000}"/>
    <cellStyle name="20% - Accent1 2 2 2 9 4" xfId="3255" xr:uid="{00000000-0005-0000-0000-0000FB0B0000}"/>
    <cellStyle name="20% - Accent1 2 2 20" xfId="3256" xr:uid="{00000000-0005-0000-0000-0000FC0B0000}"/>
    <cellStyle name="20% - Accent1 2 2 3" xfId="3257" xr:uid="{00000000-0005-0000-0000-0000FD0B0000}"/>
    <cellStyle name="20% - Accent1 2 2 3 10" xfId="3258" xr:uid="{00000000-0005-0000-0000-0000FE0B0000}"/>
    <cellStyle name="20% - Accent1 2 2 3 10 2" xfId="3259" xr:uid="{00000000-0005-0000-0000-0000FF0B0000}"/>
    <cellStyle name="20% - Accent1 2 2 3 10 2 2" xfId="3260" xr:uid="{00000000-0005-0000-0000-0000000C0000}"/>
    <cellStyle name="20% - Accent1 2 2 3 10 2 2 2" xfId="3261" xr:uid="{00000000-0005-0000-0000-0000010C0000}"/>
    <cellStyle name="20% - Accent1 2 2 3 10 2 3" xfId="3262" xr:uid="{00000000-0005-0000-0000-0000020C0000}"/>
    <cellStyle name="20% - Accent1 2 2 3 10 3" xfId="3263" xr:uid="{00000000-0005-0000-0000-0000030C0000}"/>
    <cellStyle name="20% - Accent1 2 2 3 10 3 2" xfId="3264" xr:uid="{00000000-0005-0000-0000-0000040C0000}"/>
    <cellStyle name="20% - Accent1 2 2 3 10 4" xfId="3265" xr:uid="{00000000-0005-0000-0000-0000050C0000}"/>
    <cellStyle name="20% - Accent1 2 2 3 11" xfId="3266" xr:uid="{00000000-0005-0000-0000-0000060C0000}"/>
    <cellStyle name="20% - Accent1 2 2 3 11 2" xfId="3267" xr:uid="{00000000-0005-0000-0000-0000070C0000}"/>
    <cellStyle name="20% - Accent1 2 2 3 11 2 2" xfId="3268" xr:uid="{00000000-0005-0000-0000-0000080C0000}"/>
    <cellStyle name="20% - Accent1 2 2 3 11 2 2 2" xfId="3269" xr:uid="{00000000-0005-0000-0000-0000090C0000}"/>
    <cellStyle name="20% - Accent1 2 2 3 11 2 3" xfId="3270" xr:uid="{00000000-0005-0000-0000-00000A0C0000}"/>
    <cellStyle name="20% - Accent1 2 2 3 11 3" xfId="3271" xr:uid="{00000000-0005-0000-0000-00000B0C0000}"/>
    <cellStyle name="20% - Accent1 2 2 3 11 3 2" xfId="3272" xr:uid="{00000000-0005-0000-0000-00000C0C0000}"/>
    <cellStyle name="20% - Accent1 2 2 3 11 4" xfId="3273" xr:uid="{00000000-0005-0000-0000-00000D0C0000}"/>
    <cellStyle name="20% - Accent1 2 2 3 12" xfId="3274" xr:uid="{00000000-0005-0000-0000-00000E0C0000}"/>
    <cellStyle name="20% - Accent1 2 2 3 12 2" xfId="3275" xr:uid="{00000000-0005-0000-0000-00000F0C0000}"/>
    <cellStyle name="20% - Accent1 2 2 3 12 2 2" xfId="3276" xr:uid="{00000000-0005-0000-0000-0000100C0000}"/>
    <cellStyle name="20% - Accent1 2 2 3 12 3" xfId="3277" xr:uid="{00000000-0005-0000-0000-0000110C0000}"/>
    <cellStyle name="20% - Accent1 2 2 3 13" xfId="3278" xr:uid="{00000000-0005-0000-0000-0000120C0000}"/>
    <cellStyle name="20% - Accent1 2 2 3 13 2" xfId="3279" xr:uid="{00000000-0005-0000-0000-0000130C0000}"/>
    <cellStyle name="20% - Accent1 2 2 3 13 2 2" xfId="3280" xr:uid="{00000000-0005-0000-0000-0000140C0000}"/>
    <cellStyle name="20% - Accent1 2 2 3 13 3" xfId="3281" xr:uid="{00000000-0005-0000-0000-0000150C0000}"/>
    <cellStyle name="20% - Accent1 2 2 3 14" xfId="3282" xr:uid="{00000000-0005-0000-0000-0000160C0000}"/>
    <cellStyle name="20% - Accent1 2 2 3 14 2" xfId="3283" xr:uid="{00000000-0005-0000-0000-0000170C0000}"/>
    <cellStyle name="20% - Accent1 2 2 3 15" xfId="3284" xr:uid="{00000000-0005-0000-0000-0000180C0000}"/>
    <cellStyle name="20% - Accent1 2 2 3 15 2" xfId="3285" xr:uid="{00000000-0005-0000-0000-0000190C0000}"/>
    <cellStyle name="20% - Accent1 2 2 3 16" xfId="3286" xr:uid="{00000000-0005-0000-0000-00001A0C0000}"/>
    <cellStyle name="20% - Accent1 2 2 3 2" xfId="3287" xr:uid="{00000000-0005-0000-0000-00001B0C0000}"/>
    <cellStyle name="20% - Accent1 2 2 3 2 10" xfId="3288" xr:uid="{00000000-0005-0000-0000-00001C0C0000}"/>
    <cellStyle name="20% - Accent1 2 2 3 2 10 2" xfId="3289" xr:uid="{00000000-0005-0000-0000-00001D0C0000}"/>
    <cellStyle name="20% - Accent1 2 2 3 2 10 2 2" xfId="3290" xr:uid="{00000000-0005-0000-0000-00001E0C0000}"/>
    <cellStyle name="20% - Accent1 2 2 3 2 10 2 2 2" xfId="3291" xr:uid="{00000000-0005-0000-0000-00001F0C0000}"/>
    <cellStyle name="20% - Accent1 2 2 3 2 10 2 3" xfId="3292" xr:uid="{00000000-0005-0000-0000-0000200C0000}"/>
    <cellStyle name="20% - Accent1 2 2 3 2 10 3" xfId="3293" xr:uid="{00000000-0005-0000-0000-0000210C0000}"/>
    <cellStyle name="20% - Accent1 2 2 3 2 10 3 2" xfId="3294" xr:uid="{00000000-0005-0000-0000-0000220C0000}"/>
    <cellStyle name="20% - Accent1 2 2 3 2 10 4" xfId="3295" xr:uid="{00000000-0005-0000-0000-0000230C0000}"/>
    <cellStyle name="20% - Accent1 2 2 3 2 11" xfId="3296" xr:uid="{00000000-0005-0000-0000-0000240C0000}"/>
    <cellStyle name="20% - Accent1 2 2 3 2 11 2" xfId="3297" xr:uid="{00000000-0005-0000-0000-0000250C0000}"/>
    <cellStyle name="20% - Accent1 2 2 3 2 11 2 2" xfId="3298" xr:uid="{00000000-0005-0000-0000-0000260C0000}"/>
    <cellStyle name="20% - Accent1 2 2 3 2 11 3" xfId="3299" xr:uid="{00000000-0005-0000-0000-0000270C0000}"/>
    <cellStyle name="20% - Accent1 2 2 3 2 12" xfId="3300" xr:uid="{00000000-0005-0000-0000-0000280C0000}"/>
    <cellStyle name="20% - Accent1 2 2 3 2 12 2" xfId="3301" xr:uid="{00000000-0005-0000-0000-0000290C0000}"/>
    <cellStyle name="20% - Accent1 2 2 3 2 12 2 2" xfId="3302" xr:uid="{00000000-0005-0000-0000-00002A0C0000}"/>
    <cellStyle name="20% - Accent1 2 2 3 2 12 3" xfId="3303" xr:uid="{00000000-0005-0000-0000-00002B0C0000}"/>
    <cellStyle name="20% - Accent1 2 2 3 2 13" xfId="3304" xr:uid="{00000000-0005-0000-0000-00002C0C0000}"/>
    <cellStyle name="20% - Accent1 2 2 3 2 13 2" xfId="3305" xr:uid="{00000000-0005-0000-0000-00002D0C0000}"/>
    <cellStyle name="20% - Accent1 2 2 3 2 14" xfId="3306" xr:uid="{00000000-0005-0000-0000-00002E0C0000}"/>
    <cellStyle name="20% - Accent1 2 2 3 2 14 2" xfId="3307" xr:uid="{00000000-0005-0000-0000-00002F0C0000}"/>
    <cellStyle name="20% - Accent1 2 2 3 2 15" xfId="3308" xr:uid="{00000000-0005-0000-0000-0000300C0000}"/>
    <cellStyle name="20% - Accent1 2 2 3 2 2" xfId="3309" xr:uid="{00000000-0005-0000-0000-0000310C0000}"/>
    <cellStyle name="20% - Accent1 2 2 3 2 2 10" xfId="3310" xr:uid="{00000000-0005-0000-0000-0000320C0000}"/>
    <cellStyle name="20% - Accent1 2 2 3 2 2 10 2" xfId="3311" xr:uid="{00000000-0005-0000-0000-0000330C0000}"/>
    <cellStyle name="20% - Accent1 2 2 3 2 2 10 2 2" xfId="3312" xr:uid="{00000000-0005-0000-0000-0000340C0000}"/>
    <cellStyle name="20% - Accent1 2 2 3 2 2 10 3" xfId="3313" xr:uid="{00000000-0005-0000-0000-0000350C0000}"/>
    <cellStyle name="20% - Accent1 2 2 3 2 2 11" xfId="3314" xr:uid="{00000000-0005-0000-0000-0000360C0000}"/>
    <cellStyle name="20% - Accent1 2 2 3 2 2 11 2" xfId="3315" xr:uid="{00000000-0005-0000-0000-0000370C0000}"/>
    <cellStyle name="20% - Accent1 2 2 3 2 2 11 2 2" xfId="3316" xr:uid="{00000000-0005-0000-0000-0000380C0000}"/>
    <cellStyle name="20% - Accent1 2 2 3 2 2 11 3" xfId="3317" xr:uid="{00000000-0005-0000-0000-0000390C0000}"/>
    <cellStyle name="20% - Accent1 2 2 3 2 2 12" xfId="3318" xr:uid="{00000000-0005-0000-0000-00003A0C0000}"/>
    <cellStyle name="20% - Accent1 2 2 3 2 2 12 2" xfId="3319" xr:uid="{00000000-0005-0000-0000-00003B0C0000}"/>
    <cellStyle name="20% - Accent1 2 2 3 2 2 13" xfId="3320" xr:uid="{00000000-0005-0000-0000-00003C0C0000}"/>
    <cellStyle name="20% - Accent1 2 2 3 2 2 13 2" xfId="3321" xr:uid="{00000000-0005-0000-0000-00003D0C0000}"/>
    <cellStyle name="20% - Accent1 2 2 3 2 2 14" xfId="3322" xr:uid="{00000000-0005-0000-0000-00003E0C0000}"/>
    <cellStyle name="20% - Accent1 2 2 3 2 2 2" xfId="3323" xr:uid="{00000000-0005-0000-0000-00003F0C0000}"/>
    <cellStyle name="20% - Accent1 2 2 3 2 2 2 10" xfId="3324" xr:uid="{00000000-0005-0000-0000-0000400C0000}"/>
    <cellStyle name="20% - Accent1 2 2 3 2 2 2 10 2" xfId="3325" xr:uid="{00000000-0005-0000-0000-0000410C0000}"/>
    <cellStyle name="20% - Accent1 2 2 3 2 2 2 11" xfId="3326" xr:uid="{00000000-0005-0000-0000-0000420C0000}"/>
    <cellStyle name="20% - Accent1 2 2 3 2 2 2 2" xfId="3327" xr:uid="{00000000-0005-0000-0000-0000430C0000}"/>
    <cellStyle name="20% - Accent1 2 2 3 2 2 2 2 2" xfId="3328" xr:uid="{00000000-0005-0000-0000-0000440C0000}"/>
    <cellStyle name="20% - Accent1 2 2 3 2 2 2 2 2 2" xfId="3329" xr:uid="{00000000-0005-0000-0000-0000450C0000}"/>
    <cellStyle name="20% - Accent1 2 2 3 2 2 2 2 2 2 2" xfId="3330" xr:uid="{00000000-0005-0000-0000-0000460C0000}"/>
    <cellStyle name="20% - Accent1 2 2 3 2 2 2 2 2 2 2 2" xfId="3331" xr:uid="{00000000-0005-0000-0000-0000470C0000}"/>
    <cellStyle name="20% - Accent1 2 2 3 2 2 2 2 2 2 3" xfId="3332" xr:uid="{00000000-0005-0000-0000-0000480C0000}"/>
    <cellStyle name="20% - Accent1 2 2 3 2 2 2 2 2 3" xfId="3333" xr:uid="{00000000-0005-0000-0000-0000490C0000}"/>
    <cellStyle name="20% - Accent1 2 2 3 2 2 2 2 2 3 2" xfId="3334" xr:uid="{00000000-0005-0000-0000-00004A0C0000}"/>
    <cellStyle name="20% - Accent1 2 2 3 2 2 2 2 2 4" xfId="3335" xr:uid="{00000000-0005-0000-0000-00004B0C0000}"/>
    <cellStyle name="20% - Accent1 2 2 3 2 2 2 2 3" xfId="3336" xr:uid="{00000000-0005-0000-0000-00004C0C0000}"/>
    <cellStyle name="20% - Accent1 2 2 3 2 2 2 2 3 2" xfId="3337" xr:uid="{00000000-0005-0000-0000-00004D0C0000}"/>
    <cellStyle name="20% - Accent1 2 2 3 2 2 2 2 3 2 2" xfId="3338" xr:uid="{00000000-0005-0000-0000-00004E0C0000}"/>
    <cellStyle name="20% - Accent1 2 2 3 2 2 2 2 3 2 2 2" xfId="3339" xr:uid="{00000000-0005-0000-0000-00004F0C0000}"/>
    <cellStyle name="20% - Accent1 2 2 3 2 2 2 2 3 2 3" xfId="3340" xr:uid="{00000000-0005-0000-0000-0000500C0000}"/>
    <cellStyle name="20% - Accent1 2 2 3 2 2 2 2 3 3" xfId="3341" xr:uid="{00000000-0005-0000-0000-0000510C0000}"/>
    <cellStyle name="20% - Accent1 2 2 3 2 2 2 2 3 3 2" xfId="3342" xr:uid="{00000000-0005-0000-0000-0000520C0000}"/>
    <cellStyle name="20% - Accent1 2 2 3 2 2 2 2 3 4" xfId="3343" xr:uid="{00000000-0005-0000-0000-0000530C0000}"/>
    <cellStyle name="20% - Accent1 2 2 3 2 2 2 2 4" xfId="3344" xr:uid="{00000000-0005-0000-0000-0000540C0000}"/>
    <cellStyle name="20% - Accent1 2 2 3 2 2 2 2 4 2" xfId="3345" xr:uid="{00000000-0005-0000-0000-0000550C0000}"/>
    <cellStyle name="20% - Accent1 2 2 3 2 2 2 2 4 2 2" xfId="3346" xr:uid="{00000000-0005-0000-0000-0000560C0000}"/>
    <cellStyle name="20% - Accent1 2 2 3 2 2 2 2 4 2 2 2" xfId="3347" xr:uid="{00000000-0005-0000-0000-0000570C0000}"/>
    <cellStyle name="20% - Accent1 2 2 3 2 2 2 2 4 2 3" xfId="3348" xr:uid="{00000000-0005-0000-0000-0000580C0000}"/>
    <cellStyle name="20% - Accent1 2 2 3 2 2 2 2 4 3" xfId="3349" xr:uid="{00000000-0005-0000-0000-0000590C0000}"/>
    <cellStyle name="20% - Accent1 2 2 3 2 2 2 2 4 3 2" xfId="3350" xr:uid="{00000000-0005-0000-0000-00005A0C0000}"/>
    <cellStyle name="20% - Accent1 2 2 3 2 2 2 2 4 4" xfId="3351" xr:uid="{00000000-0005-0000-0000-00005B0C0000}"/>
    <cellStyle name="20% - Accent1 2 2 3 2 2 2 2 5" xfId="3352" xr:uid="{00000000-0005-0000-0000-00005C0C0000}"/>
    <cellStyle name="20% - Accent1 2 2 3 2 2 2 2 5 2" xfId="3353" xr:uid="{00000000-0005-0000-0000-00005D0C0000}"/>
    <cellStyle name="20% - Accent1 2 2 3 2 2 2 2 5 2 2" xfId="3354" xr:uid="{00000000-0005-0000-0000-00005E0C0000}"/>
    <cellStyle name="20% - Accent1 2 2 3 2 2 2 2 5 3" xfId="3355" xr:uid="{00000000-0005-0000-0000-00005F0C0000}"/>
    <cellStyle name="20% - Accent1 2 2 3 2 2 2 2 6" xfId="3356" xr:uid="{00000000-0005-0000-0000-0000600C0000}"/>
    <cellStyle name="20% - Accent1 2 2 3 2 2 2 2 6 2" xfId="3357" xr:uid="{00000000-0005-0000-0000-0000610C0000}"/>
    <cellStyle name="20% - Accent1 2 2 3 2 2 2 2 6 2 2" xfId="3358" xr:uid="{00000000-0005-0000-0000-0000620C0000}"/>
    <cellStyle name="20% - Accent1 2 2 3 2 2 2 2 6 3" xfId="3359" xr:uid="{00000000-0005-0000-0000-0000630C0000}"/>
    <cellStyle name="20% - Accent1 2 2 3 2 2 2 2 7" xfId="3360" xr:uid="{00000000-0005-0000-0000-0000640C0000}"/>
    <cellStyle name="20% - Accent1 2 2 3 2 2 2 2 7 2" xfId="3361" xr:uid="{00000000-0005-0000-0000-0000650C0000}"/>
    <cellStyle name="20% - Accent1 2 2 3 2 2 2 2 8" xfId="3362" xr:uid="{00000000-0005-0000-0000-0000660C0000}"/>
    <cellStyle name="20% - Accent1 2 2 3 2 2 2 2 8 2" xfId="3363" xr:uid="{00000000-0005-0000-0000-0000670C0000}"/>
    <cellStyle name="20% - Accent1 2 2 3 2 2 2 2 9" xfId="3364" xr:uid="{00000000-0005-0000-0000-0000680C0000}"/>
    <cellStyle name="20% - Accent1 2 2 3 2 2 2 3" xfId="3365" xr:uid="{00000000-0005-0000-0000-0000690C0000}"/>
    <cellStyle name="20% - Accent1 2 2 3 2 2 2 3 2" xfId="3366" xr:uid="{00000000-0005-0000-0000-00006A0C0000}"/>
    <cellStyle name="20% - Accent1 2 2 3 2 2 2 3 2 2" xfId="3367" xr:uid="{00000000-0005-0000-0000-00006B0C0000}"/>
    <cellStyle name="20% - Accent1 2 2 3 2 2 2 3 2 2 2" xfId="3368" xr:uid="{00000000-0005-0000-0000-00006C0C0000}"/>
    <cellStyle name="20% - Accent1 2 2 3 2 2 2 3 2 2 2 2" xfId="3369" xr:uid="{00000000-0005-0000-0000-00006D0C0000}"/>
    <cellStyle name="20% - Accent1 2 2 3 2 2 2 3 2 2 3" xfId="3370" xr:uid="{00000000-0005-0000-0000-00006E0C0000}"/>
    <cellStyle name="20% - Accent1 2 2 3 2 2 2 3 2 3" xfId="3371" xr:uid="{00000000-0005-0000-0000-00006F0C0000}"/>
    <cellStyle name="20% - Accent1 2 2 3 2 2 2 3 2 3 2" xfId="3372" xr:uid="{00000000-0005-0000-0000-0000700C0000}"/>
    <cellStyle name="20% - Accent1 2 2 3 2 2 2 3 2 4" xfId="3373" xr:uid="{00000000-0005-0000-0000-0000710C0000}"/>
    <cellStyle name="20% - Accent1 2 2 3 2 2 2 3 3" xfId="3374" xr:uid="{00000000-0005-0000-0000-0000720C0000}"/>
    <cellStyle name="20% - Accent1 2 2 3 2 2 2 3 3 2" xfId="3375" xr:uid="{00000000-0005-0000-0000-0000730C0000}"/>
    <cellStyle name="20% - Accent1 2 2 3 2 2 2 3 3 2 2" xfId="3376" xr:uid="{00000000-0005-0000-0000-0000740C0000}"/>
    <cellStyle name="20% - Accent1 2 2 3 2 2 2 3 3 2 2 2" xfId="3377" xr:uid="{00000000-0005-0000-0000-0000750C0000}"/>
    <cellStyle name="20% - Accent1 2 2 3 2 2 2 3 3 2 3" xfId="3378" xr:uid="{00000000-0005-0000-0000-0000760C0000}"/>
    <cellStyle name="20% - Accent1 2 2 3 2 2 2 3 3 3" xfId="3379" xr:uid="{00000000-0005-0000-0000-0000770C0000}"/>
    <cellStyle name="20% - Accent1 2 2 3 2 2 2 3 3 3 2" xfId="3380" xr:uid="{00000000-0005-0000-0000-0000780C0000}"/>
    <cellStyle name="20% - Accent1 2 2 3 2 2 2 3 3 4" xfId="3381" xr:uid="{00000000-0005-0000-0000-0000790C0000}"/>
    <cellStyle name="20% - Accent1 2 2 3 2 2 2 3 4" xfId="3382" xr:uid="{00000000-0005-0000-0000-00007A0C0000}"/>
    <cellStyle name="20% - Accent1 2 2 3 2 2 2 3 4 2" xfId="3383" xr:uid="{00000000-0005-0000-0000-00007B0C0000}"/>
    <cellStyle name="20% - Accent1 2 2 3 2 2 2 3 4 2 2" xfId="3384" xr:uid="{00000000-0005-0000-0000-00007C0C0000}"/>
    <cellStyle name="20% - Accent1 2 2 3 2 2 2 3 4 2 2 2" xfId="3385" xr:uid="{00000000-0005-0000-0000-00007D0C0000}"/>
    <cellStyle name="20% - Accent1 2 2 3 2 2 2 3 4 2 3" xfId="3386" xr:uid="{00000000-0005-0000-0000-00007E0C0000}"/>
    <cellStyle name="20% - Accent1 2 2 3 2 2 2 3 4 3" xfId="3387" xr:uid="{00000000-0005-0000-0000-00007F0C0000}"/>
    <cellStyle name="20% - Accent1 2 2 3 2 2 2 3 4 3 2" xfId="3388" xr:uid="{00000000-0005-0000-0000-0000800C0000}"/>
    <cellStyle name="20% - Accent1 2 2 3 2 2 2 3 4 4" xfId="3389" xr:uid="{00000000-0005-0000-0000-0000810C0000}"/>
    <cellStyle name="20% - Accent1 2 2 3 2 2 2 3 5" xfId="3390" xr:uid="{00000000-0005-0000-0000-0000820C0000}"/>
    <cellStyle name="20% - Accent1 2 2 3 2 2 2 3 5 2" xfId="3391" xr:uid="{00000000-0005-0000-0000-0000830C0000}"/>
    <cellStyle name="20% - Accent1 2 2 3 2 2 2 3 5 2 2" xfId="3392" xr:uid="{00000000-0005-0000-0000-0000840C0000}"/>
    <cellStyle name="20% - Accent1 2 2 3 2 2 2 3 5 3" xfId="3393" xr:uid="{00000000-0005-0000-0000-0000850C0000}"/>
    <cellStyle name="20% - Accent1 2 2 3 2 2 2 3 6" xfId="3394" xr:uid="{00000000-0005-0000-0000-0000860C0000}"/>
    <cellStyle name="20% - Accent1 2 2 3 2 2 2 3 6 2" xfId="3395" xr:uid="{00000000-0005-0000-0000-0000870C0000}"/>
    <cellStyle name="20% - Accent1 2 2 3 2 2 2 3 6 2 2" xfId="3396" xr:uid="{00000000-0005-0000-0000-0000880C0000}"/>
    <cellStyle name="20% - Accent1 2 2 3 2 2 2 3 6 3" xfId="3397" xr:uid="{00000000-0005-0000-0000-0000890C0000}"/>
    <cellStyle name="20% - Accent1 2 2 3 2 2 2 3 7" xfId="3398" xr:uid="{00000000-0005-0000-0000-00008A0C0000}"/>
    <cellStyle name="20% - Accent1 2 2 3 2 2 2 3 7 2" xfId="3399" xr:uid="{00000000-0005-0000-0000-00008B0C0000}"/>
    <cellStyle name="20% - Accent1 2 2 3 2 2 2 3 8" xfId="3400" xr:uid="{00000000-0005-0000-0000-00008C0C0000}"/>
    <cellStyle name="20% - Accent1 2 2 3 2 2 2 3 8 2" xfId="3401" xr:uid="{00000000-0005-0000-0000-00008D0C0000}"/>
    <cellStyle name="20% - Accent1 2 2 3 2 2 2 3 9" xfId="3402" xr:uid="{00000000-0005-0000-0000-00008E0C0000}"/>
    <cellStyle name="20% - Accent1 2 2 3 2 2 2 4" xfId="3403" xr:uid="{00000000-0005-0000-0000-00008F0C0000}"/>
    <cellStyle name="20% - Accent1 2 2 3 2 2 2 4 2" xfId="3404" xr:uid="{00000000-0005-0000-0000-0000900C0000}"/>
    <cellStyle name="20% - Accent1 2 2 3 2 2 2 4 2 2" xfId="3405" xr:uid="{00000000-0005-0000-0000-0000910C0000}"/>
    <cellStyle name="20% - Accent1 2 2 3 2 2 2 4 2 2 2" xfId="3406" xr:uid="{00000000-0005-0000-0000-0000920C0000}"/>
    <cellStyle name="20% - Accent1 2 2 3 2 2 2 4 2 3" xfId="3407" xr:uid="{00000000-0005-0000-0000-0000930C0000}"/>
    <cellStyle name="20% - Accent1 2 2 3 2 2 2 4 3" xfId="3408" xr:uid="{00000000-0005-0000-0000-0000940C0000}"/>
    <cellStyle name="20% - Accent1 2 2 3 2 2 2 4 3 2" xfId="3409" xr:uid="{00000000-0005-0000-0000-0000950C0000}"/>
    <cellStyle name="20% - Accent1 2 2 3 2 2 2 4 4" xfId="3410" xr:uid="{00000000-0005-0000-0000-0000960C0000}"/>
    <cellStyle name="20% - Accent1 2 2 3 2 2 2 5" xfId="3411" xr:uid="{00000000-0005-0000-0000-0000970C0000}"/>
    <cellStyle name="20% - Accent1 2 2 3 2 2 2 5 2" xfId="3412" xr:uid="{00000000-0005-0000-0000-0000980C0000}"/>
    <cellStyle name="20% - Accent1 2 2 3 2 2 2 5 2 2" xfId="3413" xr:uid="{00000000-0005-0000-0000-0000990C0000}"/>
    <cellStyle name="20% - Accent1 2 2 3 2 2 2 5 2 2 2" xfId="3414" xr:uid="{00000000-0005-0000-0000-00009A0C0000}"/>
    <cellStyle name="20% - Accent1 2 2 3 2 2 2 5 2 3" xfId="3415" xr:uid="{00000000-0005-0000-0000-00009B0C0000}"/>
    <cellStyle name="20% - Accent1 2 2 3 2 2 2 5 3" xfId="3416" xr:uid="{00000000-0005-0000-0000-00009C0C0000}"/>
    <cellStyle name="20% - Accent1 2 2 3 2 2 2 5 3 2" xfId="3417" xr:uid="{00000000-0005-0000-0000-00009D0C0000}"/>
    <cellStyle name="20% - Accent1 2 2 3 2 2 2 5 4" xfId="3418" xr:uid="{00000000-0005-0000-0000-00009E0C0000}"/>
    <cellStyle name="20% - Accent1 2 2 3 2 2 2 6" xfId="3419" xr:uid="{00000000-0005-0000-0000-00009F0C0000}"/>
    <cellStyle name="20% - Accent1 2 2 3 2 2 2 6 2" xfId="3420" xr:uid="{00000000-0005-0000-0000-0000A00C0000}"/>
    <cellStyle name="20% - Accent1 2 2 3 2 2 2 6 2 2" xfId="3421" xr:uid="{00000000-0005-0000-0000-0000A10C0000}"/>
    <cellStyle name="20% - Accent1 2 2 3 2 2 2 6 2 2 2" xfId="3422" xr:uid="{00000000-0005-0000-0000-0000A20C0000}"/>
    <cellStyle name="20% - Accent1 2 2 3 2 2 2 6 2 3" xfId="3423" xr:uid="{00000000-0005-0000-0000-0000A30C0000}"/>
    <cellStyle name="20% - Accent1 2 2 3 2 2 2 6 3" xfId="3424" xr:uid="{00000000-0005-0000-0000-0000A40C0000}"/>
    <cellStyle name="20% - Accent1 2 2 3 2 2 2 6 3 2" xfId="3425" xr:uid="{00000000-0005-0000-0000-0000A50C0000}"/>
    <cellStyle name="20% - Accent1 2 2 3 2 2 2 6 4" xfId="3426" xr:uid="{00000000-0005-0000-0000-0000A60C0000}"/>
    <cellStyle name="20% - Accent1 2 2 3 2 2 2 7" xfId="3427" xr:uid="{00000000-0005-0000-0000-0000A70C0000}"/>
    <cellStyle name="20% - Accent1 2 2 3 2 2 2 7 2" xfId="3428" xr:uid="{00000000-0005-0000-0000-0000A80C0000}"/>
    <cellStyle name="20% - Accent1 2 2 3 2 2 2 7 2 2" xfId="3429" xr:uid="{00000000-0005-0000-0000-0000A90C0000}"/>
    <cellStyle name="20% - Accent1 2 2 3 2 2 2 7 3" xfId="3430" xr:uid="{00000000-0005-0000-0000-0000AA0C0000}"/>
    <cellStyle name="20% - Accent1 2 2 3 2 2 2 8" xfId="3431" xr:uid="{00000000-0005-0000-0000-0000AB0C0000}"/>
    <cellStyle name="20% - Accent1 2 2 3 2 2 2 8 2" xfId="3432" xr:uid="{00000000-0005-0000-0000-0000AC0C0000}"/>
    <cellStyle name="20% - Accent1 2 2 3 2 2 2 8 2 2" xfId="3433" xr:uid="{00000000-0005-0000-0000-0000AD0C0000}"/>
    <cellStyle name="20% - Accent1 2 2 3 2 2 2 8 3" xfId="3434" xr:uid="{00000000-0005-0000-0000-0000AE0C0000}"/>
    <cellStyle name="20% - Accent1 2 2 3 2 2 2 9" xfId="3435" xr:uid="{00000000-0005-0000-0000-0000AF0C0000}"/>
    <cellStyle name="20% - Accent1 2 2 3 2 2 2 9 2" xfId="3436" xr:uid="{00000000-0005-0000-0000-0000B00C0000}"/>
    <cellStyle name="20% - Accent1 2 2 3 2 2 3" xfId="3437" xr:uid="{00000000-0005-0000-0000-0000B10C0000}"/>
    <cellStyle name="20% - Accent1 2 2 3 2 2 3 10" xfId="3438" xr:uid="{00000000-0005-0000-0000-0000B20C0000}"/>
    <cellStyle name="20% - Accent1 2 2 3 2 2 3 10 2" xfId="3439" xr:uid="{00000000-0005-0000-0000-0000B30C0000}"/>
    <cellStyle name="20% - Accent1 2 2 3 2 2 3 11" xfId="3440" xr:uid="{00000000-0005-0000-0000-0000B40C0000}"/>
    <cellStyle name="20% - Accent1 2 2 3 2 2 3 2" xfId="3441" xr:uid="{00000000-0005-0000-0000-0000B50C0000}"/>
    <cellStyle name="20% - Accent1 2 2 3 2 2 3 2 2" xfId="3442" xr:uid="{00000000-0005-0000-0000-0000B60C0000}"/>
    <cellStyle name="20% - Accent1 2 2 3 2 2 3 2 2 2" xfId="3443" xr:uid="{00000000-0005-0000-0000-0000B70C0000}"/>
    <cellStyle name="20% - Accent1 2 2 3 2 2 3 2 2 2 2" xfId="3444" xr:uid="{00000000-0005-0000-0000-0000B80C0000}"/>
    <cellStyle name="20% - Accent1 2 2 3 2 2 3 2 2 2 2 2" xfId="3445" xr:uid="{00000000-0005-0000-0000-0000B90C0000}"/>
    <cellStyle name="20% - Accent1 2 2 3 2 2 3 2 2 2 3" xfId="3446" xr:uid="{00000000-0005-0000-0000-0000BA0C0000}"/>
    <cellStyle name="20% - Accent1 2 2 3 2 2 3 2 2 3" xfId="3447" xr:uid="{00000000-0005-0000-0000-0000BB0C0000}"/>
    <cellStyle name="20% - Accent1 2 2 3 2 2 3 2 2 3 2" xfId="3448" xr:uid="{00000000-0005-0000-0000-0000BC0C0000}"/>
    <cellStyle name="20% - Accent1 2 2 3 2 2 3 2 2 4" xfId="3449" xr:uid="{00000000-0005-0000-0000-0000BD0C0000}"/>
    <cellStyle name="20% - Accent1 2 2 3 2 2 3 2 3" xfId="3450" xr:uid="{00000000-0005-0000-0000-0000BE0C0000}"/>
    <cellStyle name="20% - Accent1 2 2 3 2 2 3 2 3 2" xfId="3451" xr:uid="{00000000-0005-0000-0000-0000BF0C0000}"/>
    <cellStyle name="20% - Accent1 2 2 3 2 2 3 2 3 2 2" xfId="3452" xr:uid="{00000000-0005-0000-0000-0000C00C0000}"/>
    <cellStyle name="20% - Accent1 2 2 3 2 2 3 2 3 2 2 2" xfId="3453" xr:uid="{00000000-0005-0000-0000-0000C10C0000}"/>
    <cellStyle name="20% - Accent1 2 2 3 2 2 3 2 3 2 3" xfId="3454" xr:uid="{00000000-0005-0000-0000-0000C20C0000}"/>
    <cellStyle name="20% - Accent1 2 2 3 2 2 3 2 3 3" xfId="3455" xr:uid="{00000000-0005-0000-0000-0000C30C0000}"/>
    <cellStyle name="20% - Accent1 2 2 3 2 2 3 2 3 3 2" xfId="3456" xr:uid="{00000000-0005-0000-0000-0000C40C0000}"/>
    <cellStyle name="20% - Accent1 2 2 3 2 2 3 2 3 4" xfId="3457" xr:uid="{00000000-0005-0000-0000-0000C50C0000}"/>
    <cellStyle name="20% - Accent1 2 2 3 2 2 3 2 4" xfId="3458" xr:uid="{00000000-0005-0000-0000-0000C60C0000}"/>
    <cellStyle name="20% - Accent1 2 2 3 2 2 3 2 4 2" xfId="3459" xr:uid="{00000000-0005-0000-0000-0000C70C0000}"/>
    <cellStyle name="20% - Accent1 2 2 3 2 2 3 2 4 2 2" xfId="3460" xr:uid="{00000000-0005-0000-0000-0000C80C0000}"/>
    <cellStyle name="20% - Accent1 2 2 3 2 2 3 2 4 2 2 2" xfId="3461" xr:uid="{00000000-0005-0000-0000-0000C90C0000}"/>
    <cellStyle name="20% - Accent1 2 2 3 2 2 3 2 4 2 3" xfId="3462" xr:uid="{00000000-0005-0000-0000-0000CA0C0000}"/>
    <cellStyle name="20% - Accent1 2 2 3 2 2 3 2 4 3" xfId="3463" xr:uid="{00000000-0005-0000-0000-0000CB0C0000}"/>
    <cellStyle name="20% - Accent1 2 2 3 2 2 3 2 4 3 2" xfId="3464" xr:uid="{00000000-0005-0000-0000-0000CC0C0000}"/>
    <cellStyle name="20% - Accent1 2 2 3 2 2 3 2 4 4" xfId="3465" xr:uid="{00000000-0005-0000-0000-0000CD0C0000}"/>
    <cellStyle name="20% - Accent1 2 2 3 2 2 3 2 5" xfId="3466" xr:uid="{00000000-0005-0000-0000-0000CE0C0000}"/>
    <cellStyle name="20% - Accent1 2 2 3 2 2 3 2 5 2" xfId="3467" xr:uid="{00000000-0005-0000-0000-0000CF0C0000}"/>
    <cellStyle name="20% - Accent1 2 2 3 2 2 3 2 5 2 2" xfId="3468" xr:uid="{00000000-0005-0000-0000-0000D00C0000}"/>
    <cellStyle name="20% - Accent1 2 2 3 2 2 3 2 5 3" xfId="3469" xr:uid="{00000000-0005-0000-0000-0000D10C0000}"/>
    <cellStyle name="20% - Accent1 2 2 3 2 2 3 2 6" xfId="3470" xr:uid="{00000000-0005-0000-0000-0000D20C0000}"/>
    <cellStyle name="20% - Accent1 2 2 3 2 2 3 2 6 2" xfId="3471" xr:uid="{00000000-0005-0000-0000-0000D30C0000}"/>
    <cellStyle name="20% - Accent1 2 2 3 2 2 3 2 6 2 2" xfId="3472" xr:uid="{00000000-0005-0000-0000-0000D40C0000}"/>
    <cellStyle name="20% - Accent1 2 2 3 2 2 3 2 6 3" xfId="3473" xr:uid="{00000000-0005-0000-0000-0000D50C0000}"/>
    <cellStyle name="20% - Accent1 2 2 3 2 2 3 2 7" xfId="3474" xr:uid="{00000000-0005-0000-0000-0000D60C0000}"/>
    <cellStyle name="20% - Accent1 2 2 3 2 2 3 2 7 2" xfId="3475" xr:uid="{00000000-0005-0000-0000-0000D70C0000}"/>
    <cellStyle name="20% - Accent1 2 2 3 2 2 3 2 8" xfId="3476" xr:uid="{00000000-0005-0000-0000-0000D80C0000}"/>
    <cellStyle name="20% - Accent1 2 2 3 2 2 3 2 8 2" xfId="3477" xr:uid="{00000000-0005-0000-0000-0000D90C0000}"/>
    <cellStyle name="20% - Accent1 2 2 3 2 2 3 2 9" xfId="3478" xr:uid="{00000000-0005-0000-0000-0000DA0C0000}"/>
    <cellStyle name="20% - Accent1 2 2 3 2 2 3 3" xfId="3479" xr:uid="{00000000-0005-0000-0000-0000DB0C0000}"/>
    <cellStyle name="20% - Accent1 2 2 3 2 2 3 3 2" xfId="3480" xr:uid="{00000000-0005-0000-0000-0000DC0C0000}"/>
    <cellStyle name="20% - Accent1 2 2 3 2 2 3 3 2 2" xfId="3481" xr:uid="{00000000-0005-0000-0000-0000DD0C0000}"/>
    <cellStyle name="20% - Accent1 2 2 3 2 2 3 3 2 2 2" xfId="3482" xr:uid="{00000000-0005-0000-0000-0000DE0C0000}"/>
    <cellStyle name="20% - Accent1 2 2 3 2 2 3 3 2 2 2 2" xfId="3483" xr:uid="{00000000-0005-0000-0000-0000DF0C0000}"/>
    <cellStyle name="20% - Accent1 2 2 3 2 2 3 3 2 2 3" xfId="3484" xr:uid="{00000000-0005-0000-0000-0000E00C0000}"/>
    <cellStyle name="20% - Accent1 2 2 3 2 2 3 3 2 3" xfId="3485" xr:uid="{00000000-0005-0000-0000-0000E10C0000}"/>
    <cellStyle name="20% - Accent1 2 2 3 2 2 3 3 2 3 2" xfId="3486" xr:uid="{00000000-0005-0000-0000-0000E20C0000}"/>
    <cellStyle name="20% - Accent1 2 2 3 2 2 3 3 2 4" xfId="3487" xr:uid="{00000000-0005-0000-0000-0000E30C0000}"/>
    <cellStyle name="20% - Accent1 2 2 3 2 2 3 3 3" xfId="3488" xr:uid="{00000000-0005-0000-0000-0000E40C0000}"/>
    <cellStyle name="20% - Accent1 2 2 3 2 2 3 3 3 2" xfId="3489" xr:uid="{00000000-0005-0000-0000-0000E50C0000}"/>
    <cellStyle name="20% - Accent1 2 2 3 2 2 3 3 3 2 2" xfId="3490" xr:uid="{00000000-0005-0000-0000-0000E60C0000}"/>
    <cellStyle name="20% - Accent1 2 2 3 2 2 3 3 3 2 2 2" xfId="3491" xr:uid="{00000000-0005-0000-0000-0000E70C0000}"/>
    <cellStyle name="20% - Accent1 2 2 3 2 2 3 3 3 2 3" xfId="3492" xr:uid="{00000000-0005-0000-0000-0000E80C0000}"/>
    <cellStyle name="20% - Accent1 2 2 3 2 2 3 3 3 3" xfId="3493" xr:uid="{00000000-0005-0000-0000-0000E90C0000}"/>
    <cellStyle name="20% - Accent1 2 2 3 2 2 3 3 3 3 2" xfId="3494" xr:uid="{00000000-0005-0000-0000-0000EA0C0000}"/>
    <cellStyle name="20% - Accent1 2 2 3 2 2 3 3 3 4" xfId="3495" xr:uid="{00000000-0005-0000-0000-0000EB0C0000}"/>
    <cellStyle name="20% - Accent1 2 2 3 2 2 3 3 4" xfId="3496" xr:uid="{00000000-0005-0000-0000-0000EC0C0000}"/>
    <cellStyle name="20% - Accent1 2 2 3 2 2 3 3 4 2" xfId="3497" xr:uid="{00000000-0005-0000-0000-0000ED0C0000}"/>
    <cellStyle name="20% - Accent1 2 2 3 2 2 3 3 4 2 2" xfId="3498" xr:uid="{00000000-0005-0000-0000-0000EE0C0000}"/>
    <cellStyle name="20% - Accent1 2 2 3 2 2 3 3 4 2 2 2" xfId="3499" xr:uid="{00000000-0005-0000-0000-0000EF0C0000}"/>
    <cellStyle name="20% - Accent1 2 2 3 2 2 3 3 4 2 3" xfId="3500" xr:uid="{00000000-0005-0000-0000-0000F00C0000}"/>
    <cellStyle name="20% - Accent1 2 2 3 2 2 3 3 4 3" xfId="3501" xr:uid="{00000000-0005-0000-0000-0000F10C0000}"/>
    <cellStyle name="20% - Accent1 2 2 3 2 2 3 3 4 3 2" xfId="3502" xr:uid="{00000000-0005-0000-0000-0000F20C0000}"/>
    <cellStyle name="20% - Accent1 2 2 3 2 2 3 3 4 4" xfId="3503" xr:uid="{00000000-0005-0000-0000-0000F30C0000}"/>
    <cellStyle name="20% - Accent1 2 2 3 2 2 3 3 5" xfId="3504" xr:uid="{00000000-0005-0000-0000-0000F40C0000}"/>
    <cellStyle name="20% - Accent1 2 2 3 2 2 3 3 5 2" xfId="3505" xr:uid="{00000000-0005-0000-0000-0000F50C0000}"/>
    <cellStyle name="20% - Accent1 2 2 3 2 2 3 3 5 2 2" xfId="3506" xr:uid="{00000000-0005-0000-0000-0000F60C0000}"/>
    <cellStyle name="20% - Accent1 2 2 3 2 2 3 3 5 3" xfId="3507" xr:uid="{00000000-0005-0000-0000-0000F70C0000}"/>
    <cellStyle name="20% - Accent1 2 2 3 2 2 3 3 6" xfId="3508" xr:uid="{00000000-0005-0000-0000-0000F80C0000}"/>
    <cellStyle name="20% - Accent1 2 2 3 2 2 3 3 6 2" xfId="3509" xr:uid="{00000000-0005-0000-0000-0000F90C0000}"/>
    <cellStyle name="20% - Accent1 2 2 3 2 2 3 3 6 2 2" xfId="3510" xr:uid="{00000000-0005-0000-0000-0000FA0C0000}"/>
    <cellStyle name="20% - Accent1 2 2 3 2 2 3 3 6 3" xfId="3511" xr:uid="{00000000-0005-0000-0000-0000FB0C0000}"/>
    <cellStyle name="20% - Accent1 2 2 3 2 2 3 3 7" xfId="3512" xr:uid="{00000000-0005-0000-0000-0000FC0C0000}"/>
    <cellStyle name="20% - Accent1 2 2 3 2 2 3 3 7 2" xfId="3513" xr:uid="{00000000-0005-0000-0000-0000FD0C0000}"/>
    <cellStyle name="20% - Accent1 2 2 3 2 2 3 3 8" xfId="3514" xr:uid="{00000000-0005-0000-0000-0000FE0C0000}"/>
    <cellStyle name="20% - Accent1 2 2 3 2 2 3 3 8 2" xfId="3515" xr:uid="{00000000-0005-0000-0000-0000FF0C0000}"/>
    <cellStyle name="20% - Accent1 2 2 3 2 2 3 3 9" xfId="3516" xr:uid="{00000000-0005-0000-0000-0000000D0000}"/>
    <cellStyle name="20% - Accent1 2 2 3 2 2 3 4" xfId="3517" xr:uid="{00000000-0005-0000-0000-0000010D0000}"/>
    <cellStyle name="20% - Accent1 2 2 3 2 2 3 4 2" xfId="3518" xr:uid="{00000000-0005-0000-0000-0000020D0000}"/>
    <cellStyle name="20% - Accent1 2 2 3 2 2 3 4 2 2" xfId="3519" xr:uid="{00000000-0005-0000-0000-0000030D0000}"/>
    <cellStyle name="20% - Accent1 2 2 3 2 2 3 4 2 2 2" xfId="3520" xr:uid="{00000000-0005-0000-0000-0000040D0000}"/>
    <cellStyle name="20% - Accent1 2 2 3 2 2 3 4 2 3" xfId="3521" xr:uid="{00000000-0005-0000-0000-0000050D0000}"/>
    <cellStyle name="20% - Accent1 2 2 3 2 2 3 4 3" xfId="3522" xr:uid="{00000000-0005-0000-0000-0000060D0000}"/>
    <cellStyle name="20% - Accent1 2 2 3 2 2 3 4 3 2" xfId="3523" xr:uid="{00000000-0005-0000-0000-0000070D0000}"/>
    <cellStyle name="20% - Accent1 2 2 3 2 2 3 4 4" xfId="3524" xr:uid="{00000000-0005-0000-0000-0000080D0000}"/>
    <cellStyle name="20% - Accent1 2 2 3 2 2 3 5" xfId="3525" xr:uid="{00000000-0005-0000-0000-0000090D0000}"/>
    <cellStyle name="20% - Accent1 2 2 3 2 2 3 5 2" xfId="3526" xr:uid="{00000000-0005-0000-0000-00000A0D0000}"/>
    <cellStyle name="20% - Accent1 2 2 3 2 2 3 5 2 2" xfId="3527" xr:uid="{00000000-0005-0000-0000-00000B0D0000}"/>
    <cellStyle name="20% - Accent1 2 2 3 2 2 3 5 2 2 2" xfId="3528" xr:uid="{00000000-0005-0000-0000-00000C0D0000}"/>
    <cellStyle name="20% - Accent1 2 2 3 2 2 3 5 2 3" xfId="3529" xr:uid="{00000000-0005-0000-0000-00000D0D0000}"/>
    <cellStyle name="20% - Accent1 2 2 3 2 2 3 5 3" xfId="3530" xr:uid="{00000000-0005-0000-0000-00000E0D0000}"/>
    <cellStyle name="20% - Accent1 2 2 3 2 2 3 5 3 2" xfId="3531" xr:uid="{00000000-0005-0000-0000-00000F0D0000}"/>
    <cellStyle name="20% - Accent1 2 2 3 2 2 3 5 4" xfId="3532" xr:uid="{00000000-0005-0000-0000-0000100D0000}"/>
    <cellStyle name="20% - Accent1 2 2 3 2 2 3 6" xfId="3533" xr:uid="{00000000-0005-0000-0000-0000110D0000}"/>
    <cellStyle name="20% - Accent1 2 2 3 2 2 3 6 2" xfId="3534" xr:uid="{00000000-0005-0000-0000-0000120D0000}"/>
    <cellStyle name="20% - Accent1 2 2 3 2 2 3 6 2 2" xfId="3535" xr:uid="{00000000-0005-0000-0000-0000130D0000}"/>
    <cellStyle name="20% - Accent1 2 2 3 2 2 3 6 2 2 2" xfId="3536" xr:uid="{00000000-0005-0000-0000-0000140D0000}"/>
    <cellStyle name="20% - Accent1 2 2 3 2 2 3 6 2 3" xfId="3537" xr:uid="{00000000-0005-0000-0000-0000150D0000}"/>
    <cellStyle name="20% - Accent1 2 2 3 2 2 3 6 3" xfId="3538" xr:uid="{00000000-0005-0000-0000-0000160D0000}"/>
    <cellStyle name="20% - Accent1 2 2 3 2 2 3 6 3 2" xfId="3539" xr:uid="{00000000-0005-0000-0000-0000170D0000}"/>
    <cellStyle name="20% - Accent1 2 2 3 2 2 3 6 4" xfId="3540" xr:uid="{00000000-0005-0000-0000-0000180D0000}"/>
    <cellStyle name="20% - Accent1 2 2 3 2 2 3 7" xfId="3541" xr:uid="{00000000-0005-0000-0000-0000190D0000}"/>
    <cellStyle name="20% - Accent1 2 2 3 2 2 3 7 2" xfId="3542" xr:uid="{00000000-0005-0000-0000-00001A0D0000}"/>
    <cellStyle name="20% - Accent1 2 2 3 2 2 3 7 2 2" xfId="3543" xr:uid="{00000000-0005-0000-0000-00001B0D0000}"/>
    <cellStyle name="20% - Accent1 2 2 3 2 2 3 7 3" xfId="3544" xr:uid="{00000000-0005-0000-0000-00001C0D0000}"/>
    <cellStyle name="20% - Accent1 2 2 3 2 2 3 8" xfId="3545" xr:uid="{00000000-0005-0000-0000-00001D0D0000}"/>
    <cellStyle name="20% - Accent1 2 2 3 2 2 3 8 2" xfId="3546" xr:uid="{00000000-0005-0000-0000-00001E0D0000}"/>
    <cellStyle name="20% - Accent1 2 2 3 2 2 3 8 2 2" xfId="3547" xr:uid="{00000000-0005-0000-0000-00001F0D0000}"/>
    <cellStyle name="20% - Accent1 2 2 3 2 2 3 8 3" xfId="3548" xr:uid="{00000000-0005-0000-0000-0000200D0000}"/>
    <cellStyle name="20% - Accent1 2 2 3 2 2 3 9" xfId="3549" xr:uid="{00000000-0005-0000-0000-0000210D0000}"/>
    <cellStyle name="20% - Accent1 2 2 3 2 2 3 9 2" xfId="3550" xr:uid="{00000000-0005-0000-0000-0000220D0000}"/>
    <cellStyle name="20% - Accent1 2 2 3 2 2 4" xfId="3551" xr:uid="{00000000-0005-0000-0000-0000230D0000}"/>
    <cellStyle name="20% - Accent1 2 2 3 2 2 4 10" xfId="3552" xr:uid="{00000000-0005-0000-0000-0000240D0000}"/>
    <cellStyle name="20% - Accent1 2 2 3 2 2 4 10 2" xfId="3553" xr:uid="{00000000-0005-0000-0000-0000250D0000}"/>
    <cellStyle name="20% - Accent1 2 2 3 2 2 4 11" xfId="3554" xr:uid="{00000000-0005-0000-0000-0000260D0000}"/>
    <cellStyle name="20% - Accent1 2 2 3 2 2 4 2" xfId="3555" xr:uid="{00000000-0005-0000-0000-0000270D0000}"/>
    <cellStyle name="20% - Accent1 2 2 3 2 2 4 2 2" xfId="3556" xr:uid="{00000000-0005-0000-0000-0000280D0000}"/>
    <cellStyle name="20% - Accent1 2 2 3 2 2 4 2 2 2" xfId="3557" xr:uid="{00000000-0005-0000-0000-0000290D0000}"/>
    <cellStyle name="20% - Accent1 2 2 3 2 2 4 2 2 2 2" xfId="3558" xr:uid="{00000000-0005-0000-0000-00002A0D0000}"/>
    <cellStyle name="20% - Accent1 2 2 3 2 2 4 2 2 2 2 2" xfId="3559" xr:uid="{00000000-0005-0000-0000-00002B0D0000}"/>
    <cellStyle name="20% - Accent1 2 2 3 2 2 4 2 2 2 3" xfId="3560" xr:uid="{00000000-0005-0000-0000-00002C0D0000}"/>
    <cellStyle name="20% - Accent1 2 2 3 2 2 4 2 2 3" xfId="3561" xr:uid="{00000000-0005-0000-0000-00002D0D0000}"/>
    <cellStyle name="20% - Accent1 2 2 3 2 2 4 2 2 3 2" xfId="3562" xr:uid="{00000000-0005-0000-0000-00002E0D0000}"/>
    <cellStyle name="20% - Accent1 2 2 3 2 2 4 2 2 4" xfId="3563" xr:uid="{00000000-0005-0000-0000-00002F0D0000}"/>
    <cellStyle name="20% - Accent1 2 2 3 2 2 4 2 3" xfId="3564" xr:uid="{00000000-0005-0000-0000-0000300D0000}"/>
    <cellStyle name="20% - Accent1 2 2 3 2 2 4 2 3 2" xfId="3565" xr:uid="{00000000-0005-0000-0000-0000310D0000}"/>
    <cellStyle name="20% - Accent1 2 2 3 2 2 4 2 3 2 2" xfId="3566" xr:uid="{00000000-0005-0000-0000-0000320D0000}"/>
    <cellStyle name="20% - Accent1 2 2 3 2 2 4 2 3 2 2 2" xfId="3567" xr:uid="{00000000-0005-0000-0000-0000330D0000}"/>
    <cellStyle name="20% - Accent1 2 2 3 2 2 4 2 3 2 3" xfId="3568" xr:uid="{00000000-0005-0000-0000-0000340D0000}"/>
    <cellStyle name="20% - Accent1 2 2 3 2 2 4 2 3 3" xfId="3569" xr:uid="{00000000-0005-0000-0000-0000350D0000}"/>
    <cellStyle name="20% - Accent1 2 2 3 2 2 4 2 3 3 2" xfId="3570" xr:uid="{00000000-0005-0000-0000-0000360D0000}"/>
    <cellStyle name="20% - Accent1 2 2 3 2 2 4 2 3 4" xfId="3571" xr:uid="{00000000-0005-0000-0000-0000370D0000}"/>
    <cellStyle name="20% - Accent1 2 2 3 2 2 4 2 4" xfId="3572" xr:uid="{00000000-0005-0000-0000-0000380D0000}"/>
    <cellStyle name="20% - Accent1 2 2 3 2 2 4 2 4 2" xfId="3573" xr:uid="{00000000-0005-0000-0000-0000390D0000}"/>
    <cellStyle name="20% - Accent1 2 2 3 2 2 4 2 4 2 2" xfId="3574" xr:uid="{00000000-0005-0000-0000-00003A0D0000}"/>
    <cellStyle name="20% - Accent1 2 2 3 2 2 4 2 4 2 2 2" xfId="3575" xr:uid="{00000000-0005-0000-0000-00003B0D0000}"/>
    <cellStyle name="20% - Accent1 2 2 3 2 2 4 2 4 2 3" xfId="3576" xr:uid="{00000000-0005-0000-0000-00003C0D0000}"/>
    <cellStyle name="20% - Accent1 2 2 3 2 2 4 2 4 3" xfId="3577" xr:uid="{00000000-0005-0000-0000-00003D0D0000}"/>
    <cellStyle name="20% - Accent1 2 2 3 2 2 4 2 4 3 2" xfId="3578" xr:uid="{00000000-0005-0000-0000-00003E0D0000}"/>
    <cellStyle name="20% - Accent1 2 2 3 2 2 4 2 4 4" xfId="3579" xr:uid="{00000000-0005-0000-0000-00003F0D0000}"/>
    <cellStyle name="20% - Accent1 2 2 3 2 2 4 2 5" xfId="3580" xr:uid="{00000000-0005-0000-0000-0000400D0000}"/>
    <cellStyle name="20% - Accent1 2 2 3 2 2 4 2 5 2" xfId="3581" xr:uid="{00000000-0005-0000-0000-0000410D0000}"/>
    <cellStyle name="20% - Accent1 2 2 3 2 2 4 2 5 2 2" xfId="3582" xr:uid="{00000000-0005-0000-0000-0000420D0000}"/>
    <cellStyle name="20% - Accent1 2 2 3 2 2 4 2 5 3" xfId="3583" xr:uid="{00000000-0005-0000-0000-0000430D0000}"/>
    <cellStyle name="20% - Accent1 2 2 3 2 2 4 2 6" xfId="3584" xr:uid="{00000000-0005-0000-0000-0000440D0000}"/>
    <cellStyle name="20% - Accent1 2 2 3 2 2 4 2 6 2" xfId="3585" xr:uid="{00000000-0005-0000-0000-0000450D0000}"/>
    <cellStyle name="20% - Accent1 2 2 3 2 2 4 2 6 2 2" xfId="3586" xr:uid="{00000000-0005-0000-0000-0000460D0000}"/>
    <cellStyle name="20% - Accent1 2 2 3 2 2 4 2 6 3" xfId="3587" xr:uid="{00000000-0005-0000-0000-0000470D0000}"/>
    <cellStyle name="20% - Accent1 2 2 3 2 2 4 2 7" xfId="3588" xr:uid="{00000000-0005-0000-0000-0000480D0000}"/>
    <cellStyle name="20% - Accent1 2 2 3 2 2 4 2 7 2" xfId="3589" xr:uid="{00000000-0005-0000-0000-0000490D0000}"/>
    <cellStyle name="20% - Accent1 2 2 3 2 2 4 2 8" xfId="3590" xr:uid="{00000000-0005-0000-0000-00004A0D0000}"/>
    <cellStyle name="20% - Accent1 2 2 3 2 2 4 2 8 2" xfId="3591" xr:uid="{00000000-0005-0000-0000-00004B0D0000}"/>
    <cellStyle name="20% - Accent1 2 2 3 2 2 4 2 9" xfId="3592" xr:uid="{00000000-0005-0000-0000-00004C0D0000}"/>
    <cellStyle name="20% - Accent1 2 2 3 2 2 4 3" xfId="3593" xr:uid="{00000000-0005-0000-0000-00004D0D0000}"/>
    <cellStyle name="20% - Accent1 2 2 3 2 2 4 3 2" xfId="3594" xr:uid="{00000000-0005-0000-0000-00004E0D0000}"/>
    <cellStyle name="20% - Accent1 2 2 3 2 2 4 3 2 2" xfId="3595" xr:uid="{00000000-0005-0000-0000-00004F0D0000}"/>
    <cellStyle name="20% - Accent1 2 2 3 2 2 4 3 2 2 2" xfId="3596" xr:uid="{00000000-0005-0000-0000-0000500D0000}"/>
    <cellStyle name="20% - Accent1 2 2 3 2 2 4 3 2 2 2 2" xfId="3597" xr:uid="{00000000-0005-0000-0000-0000510D0000}"/>
    <cellStyle name="20% - Accent1 2 2 3 2 2 4 3 2 2 3" xfId="3598" xr:uid="{00000000-0005-0000-0000-0000520D0000}"/>
    <cellStyle name="20% - Accent1 2 2 3 2 2 4 3 2 3" xfId="3599" xr:uid="{00000000-0005-0000-0000-0000530D0000}"/>
    <cellStyle name="20% - Accent1 2 2 3 2 2 4 3 2 3 2" xfId="3600" xr:uid="{00000000-0005-0000-0000-0000540D0000}"/>
    <cellStyle name="20% - Accent1 2 2 3 2 2 4 3 2 4" xfId="3601" xr:uid="{00000000-0005-0000-0000-0000550D0000}"/>
    <cellStyle name="20% - Accent1 2 2 3 2 2 4 3 3" xfId="3602" xr:uid="{00000000-0005-0000-0000-0000560D0000}"/>
    <cellStyle name="20% - Accent1 2 2 3 2 2 4 3 3 2" xfId="3603" xr:uid="{00000000-0005-0000-0000-0000570D0000}"/>
    <cellStyle name="20% - Accent1 2 2 3 2 2 4 3 3 2 2" xfId="3604" xr:uid="{00000000-0005-0000-0000-0000580D0000}"/>
    <cellStyle name="20% - Accent1 2 2 3 2 2 4 3 3 2 2 2" xfId="3605" xr:uid="{00000000-0005-0000-0000-0000590D0000}"/>
    <cellStyle name="20% - Accent1 2 2 3 2 2 4 3 3 2 3" xfId="3606" xr:uid="{00000000-0005-0000-0000-00005A0D0000}"/>
    <cellStyle name="20% - Accent1 2 2 3 2 2 4 3 3 3" xfId="3607" xr:uid="{00000000-0005-0000-0000-00005B0D0000}"/>
    <cellStyle name="20% - Accent1 2 2 3 2 2 4 3 3 3 2" xfId="3608" xr:uid="{00000000-0005-0000-0000-00005C0D0000}"/>
    <cellStyle name="20% - Accent1 2 2 3 2 2 4 3 3 4" xfId="3609" xr:uid="{00000000-0005-0000-0000-00005D0D0000}"/>
    <cellStyle name="20% - Accent1 2 2 3 2 2 4 3 4" xfId="3610" xr:uid="{00000000-0005-0000-0000-00005E0D0000}"/>
    <cellStyle name="20% - Accent1 2 2 3 2 2 4 3 4 2" xfId="3611" xr:uid="{00000000-0005-0000-0000-00005F0D0000}"/>
    <cellStyle name="20% - Accent1 2 2 3 2 2 4 3 4 2 2" xfId="3612" xr:uid="{00000000-0005-0000-0000-0000600D0000}"/>
    <cellStyle name="20% - Accent1 2 2 3 2 2 4 3 4 2 2 2" xfId="3613" xr:uid="{00000000-0005-0000-0000-0000610D0000}"/>
    <cellStyle name="20% - Accent1 2 2 3 2 2 4 3 4 2 3" xfId="3614" xr:uid="{00000000-0005-0000-0000-0000620D0000}"/>
    <cellStyle name="20% - Accent1 2 2 3 2 2 4 3 4 3" xfId="3615" xr:uid="{00000000-0005-0000-0000-0000630D0000}"/>
    <cellStyle name="20% - Accent1 2 2 3 2 2 4 3 4 3 2" xfId="3616" xr:uid="{00000000-0005-0000-0000-0000640D0000}"/>
    <cellStyle name="20% - Accent1 2 2 3 2 2 4 3 4 4" xfId="3617" xr:uid="{00000000-0005-0000-0000-0000650D0000}"/>
    <cellStyle name="20% - Accent1 2 2 3 2 2 4 3 5" xfId="3618" xr:uid="{00000000-0005-0000-0000-0000660D0000}"/>
    <cellStyle name="20% - Accent1 2 2 3 2 2 4 3 5 2" xfId="3619" xr:uid="{00000000-0005-0000-0000-0000670D0000}"/>
    <cellStyle name="20% - Accent1 2 2 3 2 2 4 3 5 2 2" xfId="3620" xr:uid="{00000000-0005-0000-0000-0000680D0000}"/>
    <cellStyle name="20% - Accent1 2 2 3 2 2 4 3 5 3" xfId="3621" xr:uid="{00000000-0005-0000-0000-0000690D0000}"/>
    <cellStyle name="20% - Accent1 2 2 3 2 2 4 3 6" xfId="3622" xr:uid="{00000000-0005-0000-0000-00006A0D0000}"/>
    <cellStyle name="20% - Accent1 2 2 3 2 2 4 3 6 2" xfId="3623" xr:uid="{00000000-0005-0000-0000-00006B0D0000}"/>
    <cellStyle name="20% - Accent1 2 2 3 2 2 4 3 6 2 2" xfId="3624" xr:uid="{00000000-0005-0000-0000-00006C0D0000}"/>
    <cellStyle name="20% - Accent1 2 2 3 2 2 4 3 6 3" xfId="3625" xr:uid="{00000000-0005-0000-0000-00006D0D0000}"/>
    <cellStyle name="20% - Accent1 2 2 3 2 2 4 3 7" xfId="3626" xr:uid="{00000000-0005-0000-0000-00006E0D0000}"/>
    <cellStyle name="20% - Accent1 2 2 3 2 2 4 3 7 2" xfId="3627" xr:uid="{00000000-0005-0000-0000-00006F0D0000}"/>
    <cellStyle name="20% - Accent1 2 2 3 2 2 4 3 8" xfId="3628" xr:uid="{00000000-0005-0000-0000-0000700D0000}"/>
    <cellStyle name="20% - Accent1 2 2 3 2 2 4 3 8 2" xfId="3629" xr:uid="{00000000-0005-0000-0000-0000710D0000}"/>
    <cellStyle name="20% - Accent1 2 2 3 2 2 4 3 9" xfId="3630" xr:uid="{00000000-0005-0000-0000-0000720D0000}"/>
    <cellStyle name="20% - Accent1 2 2 3 2 2 4 4" xfId="3631" xr:uid="{00000000-0005-0000-0000-0000730D0000}"/>
    <cellStyle name="20% - Accent1 2 2 3 2 2 4 4 2" xfId="3632" xr:uid="{00000000-0005-0000-0000-0000740D0000}"/>
    <cellStyle name="20% - Accent1 2 2 3 2 2 4 4 2 2" xfId="3633" xr:uid="{00000000-0005-0000-0000-0000750D0000}"/>
    <cellStyle name="20% - Accent1 2 2 3 2 2 4 4 2 2 2" xfId="3634" xr:uid="{00000000-0005-0000-0000-0000760D0000}"/>
    <cellStyle name="20% - Accent1 2 2 3 2 2 4 4 2 3" xfId="3635" xr:uid="{00000000-0005-0000-0000-0000770D0000}"/>
    <cellStyle name="20% - Accent1 2 2 3 2 2 4 4 3" xfId="3636" xr:uid="{00000000-0005-0000-0000-0000780D0000}"/>
    <cellStyle name="20% - Accent1 2 2 3 2 2 4 4 3 2" xfId="3637" xr:uid="{00000000-0005-0000-0000-0000790D0000}"/>
    <cellStyle name="20% - Accent1 2 2 3 2 2 4 4 4" xfId="3638" xr:uid="{00000000-0005-0000-0000-00007A0D0000}"/>
    <cellStyle name="20% - Accent1 2 2 3 2 2 4 5" xfId="3639" xr:uid="{00000000-0005-0000-0000-00007B0D0000}"/>
    <cellStyle name="20% - Accent1 2 2 3 2 2 4 5 2" xfId="3640" xr:uid="{00000000-0005-0000-0000-00007C0D0000}"/>
    <cellStyle name="20% - Accent1 2 2 3 2 2 4 5 2 2" xfId="3641" xr:uid="{00000000-0005-0000-0000-00007D0D0000}"/>
    <cellStyle name="20% - Accent1 2 2 3 2 2 4 5 2 2 2" xfId="3642" xr:uid="{00000000-0005-0000-0000-00007E0D0000}"/>
    <cellStyle name="20% - Accent1 2 2 3 2 2 4 5 2 3" xfId="3643" xr:uid="{00000000-0005-0000-0000-00007F0D0000}"/>
    <cellStyle name="20% - Accent1 2 2 3 2 2 4 5 3" xfId="3644" xr:uid="{00000000-0005-0000-0000-0000800D0000}"/>
    <cellStyle name="20% - Accent1 2 2 3 2 2 4 5 3 2" xfId="3645" xr:uid="{00000000-0005-0000-0000-0000810D0000}"/>
    <cellStyle name="20% - Accent1 2 2 3 2 2 4 5 4" xfId="3646" xr:uid="{00000000-0005-0000-0000-0000820D0000}"/>
    <cellStyle name="20% - Accent1 2 2 3 2 2 4 6" xfId="3647" xr:uid="{00000000-0005-0000-0000-0000830D0000}"/>
    <cellStyle name="20% - Accent1 2 2 3 2 2 4 6 2" xfId="3648" xr:uid="{00000000-0005-0000-0000-0000840D0000}"/>
    <cellStyle name="20% - Accent1 2 2 3 2 2 4 6 2 2" xfId="3649" xr:uid="{00000000-0005-0000-0000-0000850D0000}"/>
    <cellStyle name="20% - Accent1 2 2 3 2 2 4 6 2 2 2" xfId="3650" xr:uid="{00000000-0005-0000-0000-0000860D0000}"/>
    <cellStyle name="20% - Accent1 2 2 3 2 2 4 6 2 3" xfId="3651" xr:uid="{00000000-0005-0000-0000-0000870D0000}"/>
    <cellStyle name="20% - Accent1 2 2 3 2 2 4 6 3" xfId="3652" xr:uid="{00000000-0005-0000-0000-0000880D0000}"/>
    <cellStyle name="20% - Accent1 2 2 3 2 2 4 6 3 2" xfId="3653" xr:uid="{00000000-0005-0000-0000-0000890D0000}"/>
    <cellStyle name="20% - Accent1 2 2 3 2 2 4 6 4" xfId="3654" xr:uid="{00000000-0005-0000-0000-00008A0D0000}"/>
    <cellStyle name="20% - Accent1 2 2 3 2 2 4 7" xfId="3655" xr:uid="{00000000-0005-0000-0000-00008B0D0000}"/>
    <cellStyle name="20% - Accent1 2 2 3 2 2 4 7 2" xfId="3656" xr:uid="{00000000-0005-0000-0000-00008C0D0000}"/>
    <cellStyle name="20% - Accent1 2 2 3 2 2 4 7 2 2" xfId="3657" xr:uid="{00000000-0005-0000-0000-00008D0D0000}"/>
    <cellStyle name="20% - Accent1 2 2 3 2 2 4 7 3" xfId="3658" xr:uid="{00000000-0005-0000-0000-00008E0D0000}"/>
    <cellStyle name="20% - Accent1 2 2 3 2 2 4 8" xfId="3659" xr:uid="{00000000-0005-0000-0000-00008F0D0000}"/>
    <cellStyle name="20% - Accent1 2 2 3 2 2 4 8 2" xfId="3660" xr:uid="{00000000-0005-0000-0000-0000900D0000}"/>
    <cellStyle name="20% - Accent1 2 2 3 2 2 4 8 2 2" xfId="3661" xr:uid="{00000000-0005-0000-0000-0000910D0000}"/>
    <cellStyle name="20% - Accent1 2 2 3 2 2 4 8 3" xfId="3662" xr:uid="{00000000-0005-0000-0000-0000920D0000}"/>
    <cellStyle name="20% - Accent1 2 2 3 2 2 4 9" xfId="3663" xr:uid="{00000000-0005-0000-0000-0000930D0000}"/>
    <cellStyle name="20% - Accent1 2 2 3 2 2 4 9 2" xfId="3664" xr:uid="{00000000-0005-0000-0000-0000940D0000}"/>
    <cellStyle name="20% - Accent1 2 2 3 2 2 5" xfId="3665" xr:uid="{00000000-0005-0000-0000-0000950D0000}"/>
    <cellStyle name="20% - Accent1 2 2 3 2 2 5 2" xfId="3666" xr:uid="{00000000-0005-0000-0000-0000960D0000}"/>
    <cellStyle name="20% - Accent1 2 2 3 2 2 5 2 2" xfId="3667" xr:uid="{00000000-0005-0000-0000-0000970D0000}"/>
    <cellStyle name="20% - Accent1 2 2 3 2 2 5 2 2 2" xfId="3668" xr:uid="{00000000-0005-0000-0000-0000980D0000}"/>
    <cellStyle name="20% - Accent1 2 2 3 2 2 5 2 2 2 2" xfId="3669" xr:uid="{00000000-0005-0000-0000-0000990D0000}"/>
    <cellStyle name="20% - Accent1 2 2 3 2 2 5 2 2 3" xfId="3670" xr:uid="{00000000-0005-0000-0000-00009A0D0000}"/>
    <cellStyle name="20% - Accent1 2 2 3 2 2 5 2 3" xfId="3671" xr:uid="{00000000-0005-0000-0000-00009B0D0000}"/>
    <cellStyle name="20% - Accent1 2 2 3 2 2 5 2 3 2" xfId="3672" xr:uid="{00000000-0005-0000-0000-00009C0D0000}"/>
    <cellStyle name="20% - Accent1 2 2 3 2 2 5 2 4" xfId="3673" xr:uid="{00000000-0005-0000-0000-00009D0D0000}"/>
    <cellStyle name="20% - Accent1 2 2 3 2 2 5 3" xfId="3674" xr:uid="{00000000-0005-0000-0000-00009E0D0000}"/>
    <cellStyle name="20% - Accent1 2 2 3 2 2 5 3 2" xfId="3675" xr:uid="{00000000-0005-0000-0000-00009F0D0000}"/>
    <cellStyle name="20% - Accent1 2 2 3 2 2 5 3 2 2" xfId="3676" xr:uid="{00000000-0005-0000-0000-0000A00D0000}"/>
    <cellStyle name="20% - Accent1 2 2 3 2 2 5 3 2 2 2" xfId="3677" xr:uid="{00000000-0005-0000-0000-0000A10D0000}"/>
    <cellStyle name="20% - Accent1 2 2 3 2 2 5 3 2 3" xfId="3678" xr:uid="{00000000-0005-0000-0000-0000A20D0000}"/>
    <cellStyle name="20% - Accent1 2 2 3 2 2 5 3 3" xfId="3679" xr:uid="{00000000-0005-0000-0000-0000A30D0000}"/>
    <cellStyle name="20% - Accent1 2 2 3 2 2 5 3 3 2" xfId="3680" xr:uid="{00000000-0005-0000-0000-0000A40D0000}"/>
    <cellStyle name="20% - Accent1 2 2 3 2 2 5 3 4" xfId="3681" xr:uid="{00000000-0005-0000-0000-0000A50D0000}"/>
    <cellStyle name="20% - Accent1 2 2 3 2 2 5 4" xfId="3682" xr:uid="{00000000-0005-0000-0000-0000A60D0000}"/>
    <cellStyle name="20% - Accent1 2 2 3 2 2 5 4 2" xfId="3683" xr:uid="{00000000-0005-0000-0000-0000A70D0000}"/>
    <cellStyle name="20% - Accent1 2 2 3 2 2 5 4 2 2" xfId="3684" xr:uid="{00000000-0005-0000-0000-0000A80D0000}"/>
    <cellStyle name="20% - Accent1 2 2 3 2 2 5 4 2 2 2" xfId="3685" xr:uid="{00000000-0005-0000-0000-0000A90D0000}"/>
    <cellStyle name="20% - Accent1 2 2 3 2 2 5 4 2 3" xfId="3686" xr:uid="{00000000-0005-0000-0000-0000AA0D0000}"/>
    <cellStyle name="20% - Accent1 2 2 3 2 2 5 4 3" xfId="3687" xr:uid="{00000000-0005-0000-0000-0000AB0D0000}"/>
    <cellStyle name="20% - Accent1 2 2 3 2 2 5 4 3 2" xfId="3688" xr:uid="{00000000-0005-0000-0000-0000AC0D0000}"/>
    <cellStyle name="20% - Accent1 2 2 3 2 2 5 4 4" xfId="3689" xr:uid="{00000000-0005-0000-0000-0000AD0D0000}"/>
    <cellStyle name="20% - Accent1 2 2 3 2 2 5 5" xfId="3690" xr:uid="{00000000-0005-0000-0000-0000AE0D0000}"/>
    <cellStyle name="20% - Accent1 2 2 3 2 2 5 5 2" xfId="3691" xr:uid="{00000000-0005-0000-0000-0000AF0D0000}"/>
    <cellStyle name="20% - Accent1 2 2 3 2 2 5 5 2 2" xfId="3692" xr:uid="{00000000-0005-0000-0000-0000B00D0000}"/>
    <cellStyle name="20% - Accent1 2 2 3 2 2 5 5 3" xfId="3693" xr:uid="{00000000-0005-0000-0000-0000B10D0000}"/>
    <cellStyle name="20% - Accent1 2 2 3 2 2 5 6" xfId="3694" xr:uid="{00000000-0005-0000-0000-0000B20D0000}"/>
    <cellStyle name="20% - Accent1 2 2 3 2 2 5 6 2" xfId="3695" xr:uid="{00000000-0005-0000-0000-0000B30D0000}"/>
    <cellStyle name="20% - Accent1 2 2 3 2 2 5 6 2 2" xfId="3696" xr:uid="{00000000-0005-0000-0000-0000B40D0000}"/>
    <cellStyle name="20% - Accent1 2 2 3 2 2 5 6 3" xfId="3697" xr:uid="{00000000-0005-0000-0000-0000B50D0000}"/>
    <cellStyle name="20% - Accent1 2 2 3 2 2 5 7" xfId="3698" xr:uid="{00000000-0005-0000-0000-0000B60D0000}"/>
    <cellStyle name="20% - Accent1 2 2 3 2 2 5 7 2" xfId="3699" xr:uid="{00000000-0005-0000-0000-0000B70D0000}"/>
    <cellStyle name="20% - Accent1 2 2 3 2 2 5 8" xfId="3700" xr:uid="{00000000-0005-0000-0000-0000B80D0000}"/>
    <cellStyle name="20% - Accent1 2 2 3 2 2 5 8 2" xfId="3701" xr:uid="{00000000-0005-0000-0000-0000B90D0000}"/>
    <cellStyle name="20% - Accent1 2 2 3 2 2 5 9" xfId="3702" xr:uid="{00000000-0005-0000-0000-0000BA0D0000}"/>
    <cellStyle name="20% - Accent1 2 2 3 2 2 6" xfId="3703" xr:uid="{00000000-0005-0000-0000-0000BB0D0000}"/>
    <cellStyle name="20% - Accent1 2 2 3 2 2 6 2" xfId="3704" xr:uid="{00000000-0005-0000-0000-0000BC0D0000}"/>
    <cellStyle name="20% - Accent1 2 2 3 2 2 6 2 2" xfId="3705" xr:uid="{00000000-0005-0000-0000-0000BD0D0000}"/>
    <cellStyle name="20% - Accent1 2 2 3 2 2 6 2 2 2" xfId="3706" xr:uid="{00000000-0005-0000-0000-0000BE0D0000}"/>
    <cellStyle name="20% - Accent1 2 2 3 2 2 6 2 2 2 2" xfId="3707" xr:uid="{00000000-0005-0000-0000-0000BF0D0000}"/>
    <cellStyle name="20% - Accent1 2 2 3 2 2 6 2 2 3" xfId="3708" xr:uid="{00000000-0005-0000-0000-0000C00D0000}"/>
    <cellStyle name="20% - Accent1 2 2 3 2 2 6 2 3" xfId="3709" xr:uid="{00000000-0005-0000-0000-0000C10D0000}"/>
    <cellStyle name="20% - Accent1 2 2 3 2 2 6 2 3 2" xfId="3710" xr:uid="{00000000-0005-0000-0000-0000C20D0000}"/>
    <cellStyle name="20% - Accent1 2 2 3 2 2 6 2 4" xfId="3711" xr:uid="{00000000-0005-0000-0000-0000C30D0000}"/>
    <cellStyle name="20% - Accent1 2 2 3 2 2 6 3" xfId="3712" xr:uid="{00000000-0005-0000-0000-0000C40D0000}"/>
    <cellStyle name="20% - Accent1 2 2 3 2 2 6 3 2" xfId="3713" xr:uid="{00000000-0005-0000-0000-0000C50D0000}"/>
    <cellStyle name="20% - Accent1 2 2 3 2 2 6 3 2 2" xfId="3714" xr:uid="{00000000-0005-0000-0000-0000C60D0000}"/>
    <cellStyle name="20% - Accent1 2 2 3 2 2 6 3 2 2 2" xfId="3715" xr:uid="{00000000-0005-0000-0000-0000C70D0000}"/>
    <cellStyle name="20% - Accent1 2 2 3 2 2 6 3 2 3" xfId="3716" xr:uid="{00000000-0005-0000-0000-0000C80D0000}"/>
    <cellStyle name="20% - Accent1 2 2 3 2 2 6 3 3" xfId="3717" xr:uid="{00000000-0005-0000-0000-0000C90D0000}"/>
    <cellStyle name="20% - Accent1 2 2 3 2 2 6 3 3 2" xfId="3718" xr:uid="{00000000-0005-0000-0000-0000CA0D0000}"/>
    <cellStyle name="20% - Accent1 2 2 3 2 2 6 3 4" xfId="3719" xr:uid="{00000000-0005-0000-0000-0000CB0D0000}"/>
    <cellStyle name="20% - Accent1 2 2 3 2 2 6 4" xfId="3720" xr:uid="{00000000-0005-0000-0000-0000CC0D0000}"/>
    <cellStyle name="20% - Accent1 2 2 3 2 2 6 4 2" xfId="3721" xr:uid="{00000000-0005-0000-0000-0000CD0D0000}"/>
    <cellStyle name="20% - Accent1 2 2 3 2 2 6 4 2 2" xfId="3722" xr:uid="{00000000-0005-0000-0000-0000CE0D0000}"/>
    <cellStyle name="20% - Accent1 2 2 3 2 2 6 4 2 2 2" xfId="3723" xr:uid="{00000000-0005-0000-0000-0000CF0D0000}"/>
    <cellStyle name="20% - Accent1 2 2 3 2 2 6 4 2 3" xfId="3724" xr:uid="{00000000-0005-0000-0000-0000D00D0000}"/>
    <cellStyle name="20% - Accent1 2 2 3 2 2 6 4 3" xfId="3725" xr:uid="{00000000-0005-0000-0000-0000D10D0000}"/>
    <cellStyle name="20% - Accent1 2 2 3 2 2 6 4 3 2" xfId="3726" xr:uid="{00000000-0005-0000-0000-0000D20D0000}"/>
    <cellStyle name="20% - Accent1 2 2 3 2 2 6 4 4" xfId="3727" xr:uid="{00000000-0005-0000-0000-0000D30D0000}"/>
    <cellStyle name="20% - Accent1 2 2 3 2 2 6 5" xfId="3728" xr:uid="{00000000-0005-0000-0000-0000D40D0000}"/>
    <cellStyle name="20% - Accent1 2 2 3 2 2 6 5 2" xfId="3729" xr:uid="{00000000-0005-0000-0000-0000D50D0000}"/>
    <cellStyle name="20% - Accent1 2 2 3 2 2 6 5 2 2" xfId="3730" xr:uid="{00000000-0005-0000-0000-0000D60D0000}"/>
    <cellStyle name="20% - Accent1 2 2 3 2 2 6 5 3" xfId="3731" xr:uid="{00000000-0005-0000-0000-0000D70D0000}"/>
    <cellStyle name="20% - Accent1 2 2 3 2 2 6 6" xfId="3732" xr:uid="{00000000-0005-0000-0000-0000D80D0000}"/>
    <cellStyle name="20% - Accent1 2 2 3 2 2 6 6 2" xfId="3733" xr:uid="{00000000-0005-0000-0000-0000D90D0000}"/>
    <cellStyle name="20% - Accent1 2 2 3 2 2 6 6 2 2" xfId="3734" xr:uid="{00000000-0005-0000-0000-0000DA0D0000}"/>
    <cellStyle name="20% - Accent1 2 2 3 2 2 6 6 3" xfId="3735" xr:uid="{00000000-0005-0000-0000-0000DB0D0000}"/>
    <cellStyle name="20% - Accent1 2 2 3 2 2 6 7" xfId="3736" xr:uid="{00000000-0005-0000-0000-0000DC0D0000}"/>
    <cellStyle name="20% - Accent1 2 2 3 2 2 6 7 2" xfId="3737" xr:uid="{00000000-0005-0000-0000-0000DD0D0000}"/>
    <cellStyle name="20% - Accent1 2 2 3 2 2 6 8" xfId="3738" xr:uid="{00000000-0005-0000-0000-0000DE0D0000}"/>
    <cellStyle name="20% - Accent1 2 2 3 2 2 6 8 2" xfId="3739" xr:uid="{00000000-0005-0000-0000-0000DF0D0000}"/>
    <cellStyle name="20% - Accent1 2 2 3 2 2 6 9" xfId="3740" xr:uid="{00000000-0005-0000-0000-0000E00D0000}"/>
    <cellStyle name="20% - Accent1 2 2 3 2 2 7" xfId="3741" xr:uid="{00000000-0005-0000-0000-0000E10D0000}"/>
    <cellStyle name="20% - Accent1 2 2 3 2 2 7 2" xfId="3742" xr:uid="{00000000-0005-0000-0000-0000E20D0000}"/>
    <cellStyle name="20% - Accent1 2 2 3 2 2 7 2 2" xfId="3743" xr:uid="{00000000-0005-0000-0000-0000E30D0000}"/>
    <cellStyle name="20% - Accent1 2 2 3 2 2 7 2 2 2" xfId="3744" xr:uid="{00000000-0005-0000-0000-0000E40D0000}"/>
    <cellStyle name="20% - Accent1 2 2 3 2 2 7 2 3" xfId="3745" xr:uid="{00000000-0005-0000-0000-0000E50D0000}"/>
    <cellStyle name="20% - Accent1 2 2 3 2 2 7 3" xfId="3746" xr:uid="{00000000-0005-0000-0000-0000E60D0000}"/>
    <cellStyle name="20% - Accent1 2 2 3 2 2 7 3 2" xfId="3747" xr:uid="{00000000-0005-0000-0000-0000E70D0000}"/>
    <cellStyle name="20% - Accent1 2 2 3 2 2 7 4" xfId="3748" xr:uid="{00000000-0005-0000-0000-0000E80D0000}"/>
    <cellStyle name="20% - Accent1 2 2 3 2 2 8" xfId="3749" xr:uid="{00000000-0005-0000-0000-0000E90D0000}"/>
    <cellStyle name="20% - Accent1 2 2 3 2 2 8 2" xfId="3750" xr:uid="{00000000-0005-0000-0000-0000EA0D0000}"/>
    <cellStyle name="20% - Accent1 2 2 3 2 2 8 2 2" xfId="3751" xr:uid="{00000000-0005-0000-0000-0000EB0D0000}"/>
    <cellStyle name="20% - Accent1 2 2 3 2 2 8 2 2 2" xfId="3752" xr:uid="{00000000-0005-0000-0000-0000EC0D0000}"/>
    <cellStyle name="20% - Accent1 2 2 3 2 2 8 2 3" xfId="3753" xr:uid="{00000000-0005-0000-0000-0000ED0D0000}"/>
    <cellStyle name="20% - Accent1 2 2 3 2 2 8 3" xfId="3754" xr:uid="{00000000-0005-0000-0000-0000EE0D0000}"/>
    <cellStyle name="20% - Accent1 2 2 3 2 2 8 3 2" xfId="3755" xr:uid="{00000000-0005-0000-0000-0000EF0D0000}"/>
    <cellStyle name="20% - Accent1 2 2 3 2 2 8 4" xfId="3756" xr:uid="{00000000-0005-0000-0000-0000F00D0000}"/>
    <cellStyle name="20% - Accent1 2 2 3 2 2 9" xfId="3757" xr:uid="{00000000-0005-0000-0000-0000F10D0000}"/>
    <cellStyle name="20% - Accent1 2 2 3 2 2 9 2" xfId="3758" xr:uid="{00000000-0005-0000-0000-0000F20D0000}"/>
    <cellStyle name="20% - Accent1 2 2 3 2 2 9 2 2" xfId="3759" xr:uid="{00000000-0005-0000-0000-0000F30D0000}"/>
    <cellStyle name="20% - Accent1 2 2 3 2 2 9 2 2 2" xfId="3760" xr:uid="{00000000-0005-0000-0000-0000F40D0000}"/>
    <cellStyle name="20% - Accent1 2 2 3 2 2 9 2 3" xfId="3761" xr:uid="{00000000-0005-0000-0000-0000F50D0000}"/>
    <cellStyle name="20% - Accent1 2 2 3 2 2 9 3" xfId="3762" xr:uid="{00000000-0005-0000-0000-0000F60D0000}"/>
    <cellStyle name="20% - Accent1 2 2 3 2 2 9 3 2" xfId="3763" xr:uid="{00000000-0005-0000-0000-0000F70D0000}"/>
    <cellStyle name="20% - Accent1 2 2 3 2 2 9 4" xfId="3764" xr:uid="{00000000-0005-0000-0000-0000F80D0000}"/>
    <cellStyle name="20% - Accent1 2 2 3 2 3" xfId="3765" xr:uid="{00000000-0005-0000-0000-0000F90D0000}"/>
    <cellStyle name="20% - Accent1 2 2 3 2 3 10" xfId="3766" xr:uid="{00000000-0005-0000-0000-0000FA0D0000}"/>
    <cellStyle name="20% - Accent1 2 2 3 2 3 10 2" xfId="3767" xr:uid="{00000000-0005-0000-0000-0000FB0D0000}"/>
    <cellStyle name="20% - Accent1 2 2 3 2 3 11" xfId="3768" xr:uid="{00000000-0005-0000-0000-0000FC0D0000}"/>
    <cellStyle name="20% - Accent1 2 2 3 2 3 2" xfId="3769" xr:uid="{00000000-0005-0000-0000-0000FD0D0000}"/>
    <cellStyle name="20% - Accent1 2 2 3 2 3 2 2" xfId="3770" xr:uid="{00000000-0005-0000-0000-0000FE0D0000}"/>
    <cellStyle name="20% - Accent1 2 2 3 2 3 2 2 2" xfId="3771" xr:uid="{00000000-0005-0000-0000-0000FF0D0000}"/>
    <cellStyle name="20% - Accent1 2 2 3 2 3 2 2 2 2" xfId="3772" xr:uid="{00000000-0005-0000-0000-0000000E0000}"/>
    <cellStyle name="20% - Accent1 2 2 3 2 3 2 2 2 2 2" xfId="3773" xr:uid="{00000000-0005-0000-0000-0000010E0000}"/>
    <cellStyle name="20% - Accent1 2 2 3 2 3 2 2 2 3" xfId="3774" xr:uid="{00000000-0005-0000-0000-0000020E0000}"/>
    <cellStyle name="20% - Accent1 2 2 3 2 3 2 2 3" xfId="3775" xr:uid="{00000000-0005-0000-0000-0000030E0000}"/>
    <cellStyle name="20% - Accent1 2 2 3 2 3 2 2 3 2" xfId="3776" xr:uid="{00000000-0005-0000-0000-0000040E0000}"/>
    <cellStyle name="20% - Accent1 2 2 3 2 3 2 2 4" xfId="3777" xr:uid="{00000000-0005-0000-0000-0000050E0000}"/>
    <cellStyle name="20% - Accent1 2 2 3 2 3 2 3" xfId="3778" xr:uid="{00000000-0005-0000-0000-0000060E0000}"/>
    <cellStyle name="20% - Accent1 2 2 3 2 3 2 3 2" xfId="3779" xr:uid="{00000000-0005-0000-0000-0000070E0000}"/>
    <cellStyle name="20% - Accent1 2 2 3 2 3 2 3 2 2" xfId="3780" xr:uid="{00000000-0005-0000-0000-0000080E0000}"/>
    <cellStyle name="20% - Accent1 2 2 3 2 3 2 3 2 2 2" xfId="3781" xr:uid="{00000000-0005-0000-0000-0000090E0000}"/>
    <cellStyle name="20% - Accent1 2 2 3 2 3 2 3 2 3" xfId="3782" xr:uid="{00000000-0005-0000-0000-00000A0E0000}"/>
    <cellStyle name="20% - Accent1 2 2 3 2 3 2 3 3" xfId="3783" xr:uid="{00000000-0005-0000-0000-00000B0E0000}"/>
    <cellStyle name="20% - Accent1 2 2 3 2 3 2 3 3 2" xfId="3784" xr:uid="{00000000-0005-0000-0000-00000C0E0000}"/>
    <cellStyle name="20% - Accent1 2 2 3 2 3 2 3 4" xfId="3785" xr:uid="{00000000-0005-0000-0000-00000D0E0000}"/>
    <cellStyle name="20% - Accent1 2 2 3 2 3 2 4" xfId="3786" xr:uid="{00000000-0005-0000-0000-00000E0E0000}"/>
    <cellStyle name="20% - Accent1 2 2 3 2 3 2 4 2" xfId="3787" xr:uid="{00000000-0005-0000-0000-00000F0E0000}"/>
    <cellStyle name="20% - Accent1 2 2 3 2 3 2 4 2 2" xfId="3788" xr:uid="{00000000-0005-0000-0000-0000100E0000}"/>
    <cellStyle name="20% - Accent1 2 2 3 2 3 2 4 2 2 2" xfId="3789" xr:uid="{00000000-0005-0000-0000-0000110E0000}"/>
    <cellStyle name="20% - Accent1 2 2 3 2 3 2 4 2 3" xfId="3790" xr:uid="{00000000-0005-0000-0000-0000120E0000}"/>
    <cellStyle name="20% - Accent1 2 2 3 2 3 2 4 3" xfId="3791" xr:uid="{00000000-0005-0000-0000-0000130E0000}"/>
    <cellStyle name="20% - Accent1 2 2 3 2 3 2 4 3 2" xfId="3792" xr:uid="{00000000-0005-0000-0000-0000140E0000}"/>
    <cellStyle name="20% - Accent1 2 2 3 2 3 2 4 4" xfId="3793" xr:uid="{00000000-0005-0000-0000-0000150E0000}"/>
    <cellStyle name="20% - Accent1 2 2 3 2 3 2 5" xfId="3794" xr:uid="{00000000-0005-0000-0000-0000160E0000}"/>
    <cellStyle name="20% - Accent1 2 2 3 2 3 2 5 2" xfId="3795" xr:uid="{00000000-0005-0000-0000-0000170E0000}"/>
    <cellStyle name="20% - Accent1 2 2 3 2 3 2 5 2 2" xfId="3796" xr:uid="{00000000-0005-0000-0000-0000180E0000}"/>
    <cellStyle name="20% - Accent1 2 2 3 2 3 2 5 3" xfId="3797" xr:uid="{00000000-0005-0000-0000-0000190E0000}"/>
    <cellStyle name="20% - Accent1 2 2 3 2 3 2 6" xfId="3798" xr:uid="{00000000-0005-0000-0000-00001A0E0000}"/>
    <cellStyle name="20% - Accent1 2 2 3 2 3 2 6 2" xfId="3799" xr:uid="{00000000-0005-0000-0000-00001B0E0000}"/>
    <cellStyle name="20% - Accent1 2 2 3 2 3 2 6 2 2" xfId="3800" xr:uid="{00000000-0005-0000-0000-00001C0E0000}"/>
    <cellStyle name="20% - Accent1 2 2 3 2 3 2 6 3" xfId="3801" xr:uid="{00000000-0005-0000-0000-00001D0E0000}"/>
    <cellStyle name="20% - Accent1 2 2 3 2 3 2 7" xfId="3802" xr:uid="{00000000-0005-0000-0000-00001E0E0000}"/>
    <cellStyle name="20% - Accent1 2 2 3 2 3 2 7 2" xfId="3803" xr:uid="{00000000-0005-0000-0000-00001F0E0000}"/>
    <cellStyle name="20% - Accent1 2 2 3 2 3 2 8" xfId="3804" xr:uid="{00000000-0005-0000-0000-0000200E0000}"/>
    <cellStyle name="20% - Accent1 2 2 3 2 3 2 8 2" xfId="3805" xr:uid="{00000000-0005-0000-0000-0000210E0000}"/>
    <cellStyle name="20% - Accent1 2 2 3 2 3 2 9" xfId="3806" xr:uid="{00000000-0005-0000-0000-0000220E0000}"/>
    <cellStyle name="20% - Accent1 2 2 3 2 3 3" xfId="3807" xr:uid="{00000000-0005-0000-0000-0000230E0000}"/>
    <cellStyle name="20% - Accent1 2 2 3 2 3 3 2" xfId="3808" xr:uid="{00000000-0005-0000-0000-0000240E0000}"/>
    <cellStyle name="20% - Accent1 2 2 3 2 3 3 2 2" xfId="3809" xr:uid="{00000000-0005-0000-0000-0000250E0000}"/>
    <cellStyle name="20% - Accent1 2 2 3 2 3 3 2 2 2" xfId="3810" xr:uid="{00000000-0005-0000-0000-0000260E0000}"/>
    <cellStyle name="20% - Accent1 2 2 3 2 3 3 2 2 2 2" xfId="3811" xr:uid="{00000000-0005-0000-0000-0000270E0000}"/>
    <cellStyle name="20% - Accent1 2 2 3 2 3 3 2 2 3" xfId="3812" xr:uid="{00000000-0005-0000-0000-0000280E0000}"/>
    <cellStyle name="20% - Accent1 2 2 3 2 3 3 2 3" xfId="3813" xr:uid="{00000000-0005-0000-0000-0000290E0000}"/>
    <cellStyle name="20% - Accent1 2 2 3 2 3 3 2 3 2" xfId="3814" xr:uid="{00000000-0005-0000-0000-00002A0E0000}"/>
    <cellStyle name="20% - Accent1 2 2 3 2 3 3 2 4" xfId="3815" xr:uid="{00000000-0005-0000-0000-00002B0E0000}"/>
    <cellStyle name="20% - Accent1 2 2 3 2 3 3 3" xfId="3816" xr:uid="{00000000-0005-0000-0000-00002C0E0000}"/>
    <cellStyle name="20% - Accent1 2 2 3 2 3 3 3 2" xfId="3817" xr:uid="{00000000-0005-0000-0000-00002D0E0000}"/>
    <cellStyle name="20% - Accent1 2 2 3 2 3 3 3 2 2" xfId="3818" xr:uid="{00000000-0005-0000-0000-00002E0E0000}"/>
    <cellStyle name="20% - Accent1 2 2 3 2 3 3 3 2 2 2" xfId="3819" xr:uid="{00000000-0005-0000-0000-00002F0E0000}"/>
    <cellStyle name="20% - Accent1 2 2 3 2 3 3 3 2 3" xfId="3820" xr:uid="{00000000-0005-0000-0000-0000300E0000}"/>
    <cellStyle name="20% - Accent1 2 2 3 2 3 3 3 3" xfId="3821" xr:uid="{00000000-0005-0000-0000-0000310E0000}"/>
    <cellStyle name="20% - Accent1 2 2 3 2 3 3 3 3 2" xfId="3822" xr:uid="{00000000-0005-0000-0000-0000320E0000}"/>
    <cellStyle name="20% - Accent1 2 2 3 2 3 3 3 4" xfId="3823" xr:uid="{00000000-0005-0000-0000-0000330E0000}"/>
    <cellStyle name="20% - Accent1 2 2 3 2 3 3 4" xfId="3824" xr:uid="{00000000-0005-0000-0000-0000340E0000}"/>
    <cellStyle name="20% - Accent1 2 2 3 2 3 3 4 2" xfId="3825" xr:uid="{00000000-0005-0000-0000-0000350E0000}"/>
    <cellStyle name="20% - Accent1 2 2 3 2 3 3 4 2 2" xfId="3826" xr:uid="{00000000-0005-0000-0000-0000360E0000}"/>
    <cellStyle name="20% - Accent1 2 2 3 2 3 3 4 2 2 2" xfId="3827" xr:uid="{00000000-0005-0000-0000-0000370E0000}"/>
    <cellStyle name="20% - Accent1 2 2 3 2 3 3 4 2 3" xfId="3828" xr:uid="{00000000-0005-0000-0000-0000380E0000}"/>
    <cellStyle name="20% - Accent1 2 2 3 2 3 3 4 3" xfId="3829" xr:uid="{00000000-0005-0000-0000-0000390E0000}"/>
    <cellStyle name="20% - Accent1 2 2 3 2 3 3 4 3 2" xfId="3830" xr:uid="{00000000-0005-0000-0000-00003A0E0000}"/>
    <cellStyle name="20% - Accent1 2 2 3 2 3 3 4 4" xfId="3831" xr:uid="{00000000-0005-0000-0000-00003B0E0000}"/>
    <cellStyle name="20% - Accent1 2 2 3 2 3 3 5" xfId="3832" xr:uid="{00000000-0005-0000-0000-00003C0E0000}"/>
    <cellStyle name="20% - Accent1 2 2 3 2 3 3 5 2" xfId="3833" xr:uid="{00000000-0005-0000-0000-00003D0E0000}"/>
    <cellStyle name="20% - Accent1 2 2 3 2 3 3 5 2 2" xfId="3834" xr:uid="{00000000-0005-0000-0000-00003E0E0000}"/>
    <cellStyle name="20% - Accent1 2 2 3 2 3 3 5 3" xfId="3835" xr:uid="{00000000-0005-0000-0000-00003F0E0000}"/>
    <cellStyle name="20% - Accent1 2 2 3 2 3 3 6" xfId="3836" xr:uid="{00000000-0005-0000-0000-0000400E0000}"/>
    <cellStyle name="20% - Accent1 2 2 3 2 3 3 6 2" xfId="3837" xr:uid="{00000000-0005-0000-0000-0000410E0000}"/>
    <cellStyle name="20% - Accent1 2 2 3 2 3 3 6 2 2" xfId="3838" xr:uid="{00000000-0005-0000-0000-0000420E0000}"/>
    <cellStyle name="20% - Accent1 2 2 3 2 3 3 6 3" xfId="3839" xr:uid="{00000000-0005-0000-0000-0000430E0000}"/>
    <cellStyle name="20% - Accent1 2 2 3 2 3 3 7" xfId="3840" xr:uid="{00000000-0005-0000-0000-0000440E0000}"/>
    <cellStyle name="20% - Accent1 2 2 3 2 3 3 7 2" xfId="3841" xr:uid="{00000000-0005-0000-0000-0000450E0000}"/>
    <cellStyle name="20% - Accent1 2 2 3 2 3 3 8" xfId="3842" xr:uid="{00000000-0005-0000-0000-0000460E0000}"/>
    <cellStyle name="20% - Accent1 2 2 3 2 3 3 8 2" xfId="3843" xr:uid="{00000000-0005-0000-0000-0000470E0000}"/>
    <cellStyle name="20% - Accent1 2 2 3 2 3 3 9" xfId="3844" xr:uid="{00000000-0005-0000-0000-0000480E0000}"/>
    <cellStyle name="20% - Accent1 2 2 3 2 3 4" xfId="3845" xr:uid="{00000000-0005-0000-0000-0000490E0000}"/>
    <cellStyle name="20% - Accent1 2 2 3 2 3 4 2" xfId="3846" xr:uid="{00000000-0005-0000-0000-00004A0E0000}"/>
    <cellStyle name="20% - Accent1 2 2 3 2 3 4 2 2" xfId="3847" xr:uid="{00000000-0005-0000-0000-00004B0E0000}"/>
    <cellStyle name="20% - Accent1 2 2 3 2 3 4 2 2 2" xfId="3848" xr:uid="{00000000-0005-0000-0000-00004C0E0000}"/>
    <cellStyle name="20% - Accent1 2 2 3 2 3 4 2 3" xfId="3849" xr:uid="{00000000-0005-0000-0000-00004D0E0000}"/>
    <cellStyle name="20% - Accent1 2 2 3 2 3 4 3" xfId="3850" xr:uid="{00000000-0005-0000-0000-00004E0E0000}"/>
    <cellStyle name="20% - Accent1 2 2 3 2 3 4 3 2" xfId="3851" xr:uid="{00000000-0005-0000-0000-00004F0E0000}"/>
    <cellStyle name="20% - Accent1 2 2 3 2 3 4 4" xfId="3852" xr:uid="{00000000-0005-0000-0000-0000500E0000}"/>
    <cellStyle name="20% - Accent1 2 2 3 2 3 5" xfId="3853" xr:uid="{00000000-0005-0000-0000-0000510E0000}"/>
    <cellStyle name="20% - Accent1 2 2 3 2 3 5 2" xfId="3854" xr:uid="{00000000-0005-0000-0000-0000520E0000}"/>
    <cellStyle name="20% - Accent1 2 2 3 2 3 5 2 2" xfId="3855" xr:uid="{00000000-0005-0000-0000-0000530E0000}"/>
    <cellStyle name="20% - Accent1 2 2 3 2 3 5 2 2 2" xfId="3856" xr:uid="{00000000-0005-0000-0000-0000540E0000}"/>
    <cellStyle name="20% - Accent1 2 2 3 2 3 5 2 3" xfId="3857" xr:uid="{00000000-0005-0000-0000-0000550E0000}"/>
    <cellStyle name="20% - Accent1 2 2 3 2 3 5 3" xfId="3858" xr:uid="{00000000-0005-0000-0000-0000560E0000}"/>
    <cellStyle name="20% - Accent1 2 2 3 2 3 5 3 2" xfId="3859" xr:uid="{00000000-0005-0000-0000-0000570E0000}"/>
    <cellStyle name="20% - Accent1 2 2 3 2 3 5 4" xfId="3860" xr:uid="{00000000-0005-0000-0000-0000580E0000}"/>
    <cellStyle name="20% - Accent1 2 2 3 2 3 6" xfId="3861" xr:uid="{00000000-0005-0000-0000-0000590E0000}"/>
    <cellStyle name="20% - Accent1 2 2 3 2 3 6 2" xfId="3862" xr:uid="{00000000-0005-0000-0000-00005A0E0000}"/>
    <cellStyle name="20% - Accent1 2 2 3 2 3 6 2 2" xfId="3863" xr:uid="{00000000-0005-0000-0000-00005B0E0000}"/>
    <cellStyle name="20% - Accent1 2 2 3 2 3 6 2 2 2" xfId="3864" xr:uid="{00000000-0005-0000-0000-00005C0E0000}"/>
    <cellStyle name="20% - Accent1 2 2 3 2 3 6 2 3" xfId="3865" xr:uid="{00000000-0005-0000-0000-00005D0E0000}"/>
    <cellStyle name="20% - Accent1 2 2 3 2 3 6 3" xfId="3866" xr:uid="{00000000-0005-0000-0000-00005E0E0000}"/>
    <cellStyle name="20% - Accent1 2 2 3 2 3 6 3 2" xfId="3867" xr:uid="{00000000-0005-0000-0000-00005F0E0000}"/>
    <cellStyle name="20% - Accent1 2 2 3 2 3 6 4" xfId="3868" xr:uid="{00000000-0005-0000-0000-0000600E0000}"/>
    <cellStyle name="20% - Accent1 2 2 3 2 3 7" xfId="3869" xr:uid="{00000000-0005-0000-0000-0000610E0000}"/>
    <cellStyle name="20% - Accent1 2 2 3 2 3 7 2" xfId="3870" xr:uid="{00000000-0005-0000-0000-0000620E0000}"/>
    <cellStyle name="20% - Accent1 2 2 3 2 3 7 2 2" xfId="3871" xr:uid="{00000000-0005-0000-0000-0000630E0000}"/>
    <cellStyle name="20% - Accent1 2 2 3 2 3 7 3" xfId="3872" xr:uid="{00000000-0005-0000-0000-0000640E0000}"/>
    <cellStyle name="20% - Accent1 2 2 3 2 3 8" xfId="3873" xr:uid="{00000000-0005-0000-0000-0000650E0000}"/>
    <cellStyle name="20% - Accent1 2 2 3 2 3 8 2" xfId="3874" xr:uid="{00000000-0005-0000-0000-0000660E0000}"/>
    <cellStyle name="20% - Accent1 2 2 3 2 3 8 2 2" xfId="3875" xr:uid="{00000000-0005-0000-0000-0000670E0000}"/>
    <cellStyle name="20% - Accent1 2 2 3 2 3 8 3" xfId="3876" xr:uid="{00000000-0005-0000-0000-0000680E0000}"/>
    <cellStyle name="20% - Accent1 2 2 3 2 3 9" xfId="3877" xr:uid="{00000000-0005-0000-0000-0000690E0000}"/>
    <cellStyle name="20% - Accent1 2 2 3 2 3 9 2" xfId="3878" xr:uid="{00000000-0005-0000-0000-00006A0E0000}"/>
    <cellStyle name="20% - Accent1 2 2 3 2 4" xfId="3879" xr:uid="{00000000-0005-0000-0000-00006B0E0000}"/>
    <cellStyle name="20% - Accent1 2 2 3 2 4 10" xfId="3880" xr:uid="{00000000-0005-0000-0000-00006C0E0000}"/>
    <cellStyle name="20% - Accent1 2 2 3 2 4 10 2" xfId="3881" xr:uid="{00000000-0005-0000-0000-00006D0E0000}"/>
    <cellStyle name="20% - Accent1 2 2 3 2 4 11" xfId="3882" xr:uid="{00000000-0005-0000-0000-00006E0E0000}"/>
    <cellStyle name="20% - Accent1 2 2 3 2 4 2" xfId="3883" xr:uid="{00000000-0005-0000-0000-00006F0E0000}"/>
    <cellStyle name="20% - Accent1 2 2 3 2 4 2 2" xfId="3884" xr:uid="{00000000-0005-0000-0000-0000700E0000}"/>
    <cellStyle name="20% - Accent1 2 2 3 2 4 2 2 2" xfId="3885" xr:uid="{00000000-0005-0000-0000-0000710E0000}"/>
    <cellStyle name="20% - Accent1 2 2 3 2 4 2 2 2 2" xfId="3886" xr:uid="{00000000-0005-0000-0000-0000720E0000}"/>
    <cellStyle name="20% - Accent1 2 2 3 2 4 2 2 2 2 2" xfId="3887" xr:uid="{00000000-0005-0000-0000-0000730E0000}"/>
    <cellStyle name="20% - Accent1 2 2 3 2 4 2 2 2 3" xfId="3888" xr:uid="{00000000-0005-0000-0000-0000740E0000}"/>
    <cellStyle name="20% - Accent1 2 2 3 2 4 2 2 3" xfId="3889" xr:uid="{00000000-0005-0000-0000-0000750E0000}"/>
    <cellStyle name="20% - Accent1 2 2 3 2 4 2 2 3 2" xfId="3890" xr:uid="{00000000-0005-0000-0000-0000760E0000}"/>
    <cellStyle name="20% - Accent1 2 2 3 2 4 2 2 4" xfId="3891" xr:uid="{00000000-0005-0000-0000-0000770E0000}"/>
    <cellStyle name="20% - Accent1 2 2 3 2 4 2 3" xfId="3892" xr:uid="{00000000-0005-0000-0000-0000780E0000}"/>
    <cellStyle name="20% - Accent1 2 2 3 2 4 2 3 2" xfId="3893" xr:uid="{00000000-0005-0000-0000-0000790E0000}"/>
    <cellStyle name="20% - Accent1 2 2 3 2 4 2 3 2 2" xfId="3894" xr:uid="{00000000-0005-0000-0000-00007A0E0000}"/>
    <cellStyle name="20% - Accent1 2 2 3 2 4 2 3 2 2 2" xfId="3895" xr:uid="{00000000-0005-0000-0000-00007B0E0000}"/>
    <cellStyle name="20% - Accent1 2 2 3 2 4 2 3 2 3" xfId="3896" xr:uid="{00000000-0005-0000-0000-00007C0E0000}"/>
    <cellStyle name="20% - Accent1 2 2 3 2 4 2 3 3" xfId="3897" xr:uid="{00000000-0005-0000-0000-00007D0E0000}"/>
    <cellStyle name="20% - Accent1 2 2 3 2 4 2 3 3 2" xfId="3898" xr:uid="{00000000-0005-0000-0000-00007E0E0000}"/>
    <cellStyle name="20% - Accent1 2 2 3 2 4 2 3 4" xfId="3899" xr:uid="{00000000-0005-0000-0000-00007F0E0000}"/>
    <cellStyle name="20% - Accent1 2 2 3 2 4 2 4" xfId="3900" xr:uid="{00000000-0005-0000-0000-0000800E0000}"/>
    <cellStyle name="20% - Accent1 2 2 3 2 4 2 4 2" xfId="3901" xr:uid="{00000000-0005-0000-0000-0000810E0000}"/>
    <cellStyle name="20% - Accent1 2 2 3 2 4 2 4 2 2" xfId="3902" xr:uid="{00000000-0005-0000-0000-0000820E0000}"/>
    <cellStyle name="20% - Accent1 2 2 3 2 4 2 4 2 2 2" xfId="3903" xr:uid="{00000000-0005-0000-0000-0000830E0000}"/>
    <cellStyle name="20% - Accent1 2 2 3 2 4 2 4 2 3" xfId="3904" xr:uid="{00000000-0005-0000-0000-0000840E0000}"/>
    <cellStyle name="20% - Accent1 2 2 3 2 4 2 4 3" xfId="3905" xr:uid="{00000000-0005-0000-0000-0000850E0000}"/>
    <cellStyle name="20% - Accent1 2 2 3 2 4 2 4 3 2" xfId="3906" xr:uid="{00000000-0005-0000-0000-0000860E0000}"/>
    <cellStyle name="20% - Accent1 2 2 3 2 4 2 4 4" xfId="3907" xr:uid="{00000000-0005-0000-0000-0000870E0000}"/>
    <cellStyle name="20% - Accent1 2 2 3 2 4 2 5" xfId="3908" xr:uid="{00000000-0005-0000-0000-0000880E0000}"/>
    <cellStyle name="20% - Accent1 2 2 3 2 4 2 5 2" xfId="3909" xr:uid="{00000000-0005-0000-0000-0000890E0000}"/>
    <cellStyle name="20% - Accent1 2 2 3 2 4 2 5 2 2" xfId="3910" xr:uid="{00000000-0005-0000-0000-00008A0E0000}"/>
    <cellStyle name="20% - Accent1 2 2 3 2 4 2 5 3" xfId="3911" xr:uid="{00000000-0005-0000-0000-00008B0E0000}"/>
    <cellStyle name="20% - Accent1 2 2 3 2 4 2 6" xfId="3912" xr:uid="{00000000-0005-0000-0000-00008C0E0000}"/>
    <cellStyle name="20% - Accent1 2 2 3 2 4 2 6 2" xfId="3913" xr:uid="{00000000-0005-0000-0000-00008D0E0000}"/>
    <cellStyle name="20% - Accent1 2 2 3 2 4 2 6 2 2" xfId="3914" xr:uid="{00000000-0005-0000-0000-00008E0E0000}"/>
    <cellStyle name="20% - Accent1 2 2 3 2 4 2 6 3" xfId="3915" xr:uid="{00000000-0005-0000-0000-00008F0E0000}"/>
    <cellStyle name="20% - Accent1 2 2 3 2 4 2 7" xfId="3916" xr:uid="{00000000-0005-0000-0000-0000900E0000}"/>
    <cellStyle name="20% - Accent1 2 2 3 2 4 2 7 2" xfId="3917" xr:uid="{00000000-0005-0000-0000-0000910E0000}"/>
    <cellStyle name="20% - Accent1 2 2 3 2 4 2 8" xfId="3918" xr:uid="{00000000-0005-0000-0000-0000920E0000}"/>
    <cellStyle name="20% - Accent1 2 2 3 2 4 2 8 2" xfId="3919" xr:uid="{00000000-0005-0000-0000-0000930E0000}"/>
    <cellStyle name="20% - Accent1 2 2 3 2 4 2 9" xfId="3920" xr:uid="{00000000-0005-0000-0000-0000940E0000}"/>
    <cellStyle name="20% - Accent1 2 2 3 2 4 3" xfId="3921" xr:uid="{00000000-0005-0000-0000-0000950E0000}"/>
    <cellStyle name="20% - Accent1 2 2 3 2 4 3 2" xfId="3922" xr:uid="{00000000-0005-0000-0000-0000960E0000}"/>
    <cellStyle name="20% - Accent1 2 2 3 2 4 3 2 2" xfId="3923" xr:uid="{00000000-0005-0000-0000-0000970E0000}"/>
    <cellStyle name="20% - Accent1 2 2 3 2 4 3 2 2 2" xfId="3924" xr:uid="{00000000-0005-0000-0000-0000980E0000}"/>
    <cellStyle name="20% - Accent1 2 2 3 2 4 3 2 2 2 2" xfId="3925" xr:uid="{00000000-0005-0000-0000-0000990E0000}"/>
    <cellStyle name="20% - Accent1 2 2 3 2 4 3 2 2 3" xfId="3926" xr:uid="{00000000-0005-0000-0000-00009A0E0000}"/>
    <cellStyle name="20% - Accent1 2 2 3 2 4 3 2 3" xfId="3927" xr:uid="{00000000-0005-0000-0000-00009B0E0000}"/>
    <cellStyle name="20% - Accent1 2 2 3 2 4 3 2 3 2" xfId="3928" xr:uid="{00000000-0005-0000-0000-00009C0E0000}"/>
    <cellStyle name="20% - Accent1 2 2 3 2 4 3 2 4" xfId="3929" xr:uid="{00000000-0005-0000-0000-00009D0E0000}"/>
    <cellStyle name="20% - Accent1 2 2 3 2 4 3 3" xfId="3930" xr:uid="{00000000-0005-0000-0000-00009E0E0000}"/>
    <cellStyle name="20% - Accent1 2 2 3 2 4 3 3 2" xfId="3931" xr:uid="{00000000-0005-0000-0000-00009F0E0000}"/>
    <cellStyle name="20% - Accent1 2 2 3 2 4 3 3 2 2" xfId="3932" xr:uid="{00000000-0005-0000-0000-0000A00E0000}"/>
    <cellStyle name="20% - Accent1 2 2 3 2 4 3 3 2 2 2" xfId="3933" xr:uid="{00000000-0005-0000-0000-0000A10E0000}"/>
    <cellStyle name="20% - Accent1 2 2 3 2 4 3 3 2 3" xfId="3934" xr:uid="{00000000-0005-0000-0000-0000A20E0000}"/>
    <cellStyle name="20% - Accent1 2 2 3 2 4 3 3 3" xfId="3935" xr:uid="{00000000-0005-0000-0000-0000A30E0000}"/>
    <cellStyle name="20% - Accent1 2 2 3 2 4 3 3 3 2" xfId="3936" xr:uid="{00000000-0005-0000-0000-0000A40E0000}"/>
    <cellStyle name="20% - Accent1 2 2 3 2 4 3 3 4" xfId="3937" xr:uid="{00000000-0005-0000-0000-0000A50E0000}"/>
    <cellStyle name="20% - Accent1 2 2 3 2 4 3 4" xfId="3938" xr:uid="{00000000-0005-0000-0000-0000A60E0000}"/>
    <cellStyle name="20% - Accent1 2 2 3 2 4 3 4 2" xfId="3939" xr:uid="{00000000-0005-0000-0000-0000A70E0000}"/>
    <cellStyle name="20% - Accent1 2 2 3 2 4 3 4 2 2" xfId="3940" xr:uid="{00000000-0005-0000-0000-0000A80E0000}"/>
    <cellStyle name="20% - Accent1 2 2 3 2 4 3 4 2 2 2" xfId="3941" xr:uid="{00000000-0005-0000-0000-0000A90E0000}"/>
    <cellStyle name="20% - Accent1 2 2 3 2 4 3 4 2 3" xfId="3942" xr:uid="{00000000-0005-0000-0000-0000AA0E0000}"/>
    <cellStyle name="20% - Accent1 2 2 3 2 4 3 4 3" xfId="3943" xr:uid="{00000000-0005-0000-0000-0000AB0E0000}"/>
    <cellStyle name="20% - Accent1 2 2 3 2 4 3 4 3 2" xfId="3944" xr:uid="{00000000-0005-0000-0000-0000AC0E0000}"/>
    <cellStyle name="20% - Accent1 2 2 3 2 4 3 4 4" xfId="3945" xr:uid="{00000000-0005-0000-0000-0000AD0E0000}"/>
    <cellStyle name="20% - Accent1 2 2 3 2 4 3 5" xfId="3946" xr:uid="{00000000-0005-0000-0000-0000AE0E0000}"/>
    <cellStyle name="20% - Accent1 2 2 3 2 4 3 5 2" xfId="3947" xr:uid="{00000000-0005-0000-0000-0000AF0E0000}"/>
    <cellStyle name="20% - Accent1 2 2 3 2 4 3 5 2 2" xfId="3948" xr:uid="{00000000-0005-0000-0000-0000B00E0000}"/>
    <cellStyle name="20% - Accent1 2 2 3 2 4 3 5 3" xfId="3949" xr:uid="{00000000-0005-0000-0000-0000B10E0000}"/>
    <cellStyle name="20% - Accent1 2 2 3 2 4 3 6" xfId="3950" xr:uid="{00000000-0005-0000-0000-0000B20E0000}"/>
    <cellStyle name="20% - Accent1 2 2 3 2 4 3 6 2" xfId="3951" xr:uid="{00000000-0005-0000-0000-0000B30E0000}"/>
    <cellStyle name="20% - Accent1 2 2 3 2 4 3 6 2 2" xfId="3952" xr:uid="{00000000-0005-0000-0000-0000B40E0000}"/>
    <cellStyle name="20% - Accent1 2 2 3 2 4 3 6 3" xfId="3953" xr:uid="{00000000-0005-0000-0000-0000B50E0000}"/>
    <cellStyle name="20% - Accent1 2 2 3 2 4 3 7" xfId="3954" xr:uid="{00000000-0005-0000-0000-0000B60E0000}"/>
    <cellStyle name="20% - Accent1 2 2 3 2 4 3 7 2" xfId="3955" xr:uid="{00000000-0005-0000-0000-0000B70E0000}"/>
    <cellStyle name="20% - Accent1 2 2 3 2 4 3 8" xfId="3956" xr:uid="{00000000-0005-0000-0000-0000B80E0000}"/>
    <cellStyle name="20% - Accent1 2 2 3 2 4 3 8 2" xfId="3957" xr:uid="{00000000-0005-0000-0000-0000B90E0000}"/>
    <cellStyle name="20% - Accent1 2 2 3 2 4 3 9" xfId="3958" xr:uid="{00000000-0005-0000-0000-0000BA0E0000}"/>
    <cellStyle name="20% - Accent1 2 2 3 2 4 4" xfId="3959" xr:uid="{00000000-0005-0000-0000-0000BB0E0000}"/>
    <cellStyle name="20% - Accent1 2 2 3 2 4 4 2" xfId="3960" xr:uid="{00000000-0005-0000-0000-0000BC0E0000}"/>
    <cellStyle name="20% - Accent1 2 2 3 2 4 4 2 2" xfId="3961" xr:uid="{00000000-0005-0000-0000-0000BD0E0000}"/>
    <cellStyle name="20% - Accent1 2 2 3 2 4 4 2 2 2" xfId="3962" xr:uid="{00000000-0005-0000-0000-0000BE0E0000}"/>
    <cellStyle name="20% - Accent1 2 2 3 2 4 4 2 3" xfId="3963" xr:uid="{00000000-0005-0000-0000-0000BF0E0000}"/>
    <cellStyle name="20% - Accent1 2 2 3 2 4 4 3" xfId="3964" xr:uid="{00000000-0005-0000-0000-0000C00E0000}"/>
    <cellStyle name="20% - Accent1 2 2 3 2 4 4 3 2" xfId="3965" xr:uid="{00000000-0005-0000-0000-0000C10E0000}"/>
    <cellStyle name="20% - Accent1 2 2 3 2 4 4 4" xfId="3966" xr:uid="{00000000-0005-0000-0000-0000C20E0000}"/>
    <cellStyle name="20% - Accent1 2 2 3 2 4 5" xfId="3967" xr:uid="{00000000-0005-0000-0000-0000C30E0000}"/>
    <cellStyle name="20% - Accent1 2 2 3 2 4 5 2" xfId="3968" xr:uid="{00000000-0005-0000-0000-0000C40E0000}"/>
    <cellStyle name="20% - Accent1 2 2 3 2 4 5 2 2" xfId="3969" xr:uid="{00000000-0005-0000-0000-0000C50E0000}"/>
    <cellStyle name="20% - Accent1 2 2 3 2 4 5 2 2 2" xfId="3970" xr:uid="{00000000-0005-0000-0000-0000C60E0000}"/>
    <cellStyle name="20% - Accent1 2 2 3 2 4 5 2 3" xfId="3971" xr:uid="{00000000-0005-0000-0000-0000C70E0000}"/>
    <cellStyle name="20% - Accent1 2 2 3 2 4 5 3" xfId="3972" xr:uid="{00000000-0005-0000-0000-0000C80E0000}"/>
    <cellStyle name="20% - Accent1 2 2 3 2 4 5 3 2" xfId="3973" xr:uid="{00000000-0005-0000-0000-0000C90E0000}"/>
    <cellStyle name="20% - Accent1 2 2 3 2 4 5 4" xfId="3974" xr:uid="{00000000-0005-0000-0000-0000CA0E0000}"/>
    <cellStyle name="20% - Accent1 2 2 3 2 4 6" xfId="3975" xr:uid="{00000000-0005-0000-0000-0000CB0E0000}"/>
    <cellStyle name="20% - Accent1 2 2 3 2 4 6 2" xfId="3976" xr:uid="{00000000-0005-0000-0000-0000CC0E0000}"/>
    <cellStyle name="20% - Accent1 2 2 3 2 4 6 2 2" xfId="3977" xr:uid="{00000000-0005-0000-0000-0000CD0E0000}"/>
    <cellStyle name="20% - Accent1 2 2 3 2 4 6 2 2 2" xfId="3978" xr:uid="{00000000-0005-0000-0000-0000CE0E0000}"/>
    <cellStyle name="20% - Accent1 2 2 3 2 4 6 2 3" xfId="3979" xr:uid="{00000000-0005-0000-0000-0000CF0E0000}"/>
    <cellStyle name="20% - Accent1 2 2 3 2 4 6 3" xfId="3980" xr:uid="{00000000-0005-0000-0000-0000D00E0000}"/>
    <cellStyle name="20% - Accent1 2 2 3 2 4 6 3 2" xfId="3981" xr:uid="{00000000-0005-0000-0000-0000D10E0000}"/>
    <cellStyle name="20% - Accent1 2 2 3 2 4 6 4" xfId="3982" xr:uid="{00000000-0005-0000-0000-0000D20E0000}"/>
    <cellStyle name="20% - Accent1 2 2 3 2 4 7" xfId="3983" xr:uid="{00000000-0005-0000-0000-0000D30E0000}"/>
    <cellStyle name="20% - Accent1 2 2 3 2 4 7 2" xfId="3984" xr:uid="{00000000-0005-0000-0000-0000D40E0000}"/>
    <cellStyle name="20% - Accent1 2 2 3 2 4 7 2 2" xfId="3985" xr:uid="{00000000-0005-0000-0000-0000D50E0000}"/>
    <cellStyle name="20% - Accent1 2 2 3 2 4 7 3" xfId="3986" xr:uid="{00000000-0005-0000-0000-0000D60E0000}"/>
    <cellStyle name="20% - Accent1 2 2 3 2 4 8" xfId="3987" xr:uid="{00000000-0005-0000-0000-0000D70E0000}"/>
    <cellStyle name="20% - Accent1 2 2 3 2 4 8 2" xfId="3988" xr:uid="{00000000-0005-0000-0000-0000D80E0000}"/>
    <cellStyle name="20% - Accent1 2 2 3 2 4 8 2 2" xfId="3989" xr:uid="{00000000-0005-0000-0000-0000D90E0000}"/>
    <cellStyle name="20% - Accent1 2 2 3 2 4 8 3" xfId="3990" xr:uid="{00000000-0005-0000-0000-0000DA0E0000}"/>
    <cellStyle name="20% - Accent1 2 2 3 2 4 9" xfId="3991" xr:uid="{00000000-0005-0000-0000-0000DB0E0000}"/>
    <cellStyle name="20% - Accent1 2 2 3 2 4 9 2" xfId="3992" xr:uid="{00000000-0005-0000-0000-0000DC0E0000}"/>
    <cellStyle name="20% - Accent1 2 2 3 2 5" xfId="3993" xr:uid="{00000000-0005-0000-0000-0000DD0E0000}"/>
    <cellStyle name="20% - Accent1 2 2 3 2 5 10" xfId="3994" xr:uid="{00000000-0005-0000-0000-0000DE0E0000}"/>
    <cellStyle name="20% - Accent1 2 2 3 2 5 10 2" xfId="3995" xr:uid="{00000000-0005-0000-0000-0000DF0E0000}"/>
    <cellStyle name="20% - Accent1 2 2 3 2 5 11" xfId="3996" xr:uid="{00000000-0005-0000-0000-0000E00E0000}"/>
    <cellStyle name="20% - Accent1 2 2 3 2 5 2" xfId="3997" xr:uid="{00000000-0005-0000-0000-0000E10E0000}"/>
    <cellStyle name="20% - Accent1 2 2 3 2 5 2 2" xfId="3998" xr:uid="{00000000-0005-0000-0000-0000E20E0000}"/>
    <cellStyle name="20% - Accent1 2 2 3 2 5 2 2 2" xfId="3999" xr:uid="{00000000-0005-0000-0000-0000E30E0000}"/>
    <cellStyle name="20% - Accent1 2 2 3 2 5 2 2 2 2" xfId="4000" xr:uid="{00000000-0005-0000-0000-0000E40E0000}"/>
    <cellStyle name="20% - Accent1 2 2 3 2 5 2 2 2 2 2" xfId="4001" xr:uid="{00000000-0005-0000-0000-0000E50E0000}"/>
    <cellStyle name="20% - Accent1 2 2 3 2 5 2 2 2 3" xfId="4002" xr:uid="{00000000-0005-0000-0000-0000E60E0000}"/>
    <cellStyle name="20% - Accent1 2 2 3 2 5 2 2 3" xfId="4003" xr:uid="{00000000-0005-0000-0000-0000E70E0000}"/>
    <cellStyle name="20% - Accent1 2 2 3 2 5 2 2 3 2" xfId="4004" xr:uid="{00000000-0005-0000-0000-0000E80E0000}"/>
    <cellStyle name="20% - Accent1 2 2 3 2 5 2 2 4" xfId="4005" xr:uid="{00000000-0005-0000-0000-0000E90E0000}"/>
    <cellStyle name="20% - Accent1 2 2 3 2 5 2 3" xfId="4006" xr:uid="{00000000-0005-0000-0000-0000EA0E0000}"/>
    <cellStyle name="20% - Accent1 2 2 3 2 5 2 3 2" xfId="4007" xr:uid="{00000000-0005-0000-0000-0000EB0E0000}"/>
    <cellStyle name="20% - Accent1 2 2 3 2 5 2 3 2 2" xfId="4008" xr:uid="{00000000-0005-0000-0000-0000EC0E0000}"/>
    <cellStyle name="20% - Accent1 2 2 3 2 5 2 3 2 2 2" xfId="4009" xr:uid="{00000000-0005-0000-0000-0000ED0E0000}"/>
    <cellStyle name="20% - Accent1 2 2 3 2 5 2 3 2 3" xfId="4010" xr:uid="{00000000-0005-0000-0000-0000EE0E0000}"/>
    <cellStyle name="20% - Accent1 2 2 3 2 5 2 3 3" xfId="4011" xr:uid="{00000000-0005-0000-0000-0000EF0E0000}"/>
    <cellStyle name="20% - Accent1 2 2 3 2 5 2 3 3 2" xfId="4012" xr:uid="{00000000-0005-0000-0000-0000F00E0000}"/>
    <cellStyle name="20% - Accent1 2 2 3 2 5 2 3 4" xfId="4013" xr:uid="{00000000-0005-0000-0000-0000F10E0000}"/>
    <cellStyle name="20% - Accent1 2 2 3 2 5 2 4" xfId="4014" xr:uid="{00000000-0005-0000-0000-0000F20E0000}"/>
    <cellStyle name="20% - Accent1 2 2 3 2 5 2 4 2" xfId="4015" xr:uid="{00000000-0005-0000-0000-0000F30E0000}"/>
    <cellStyle name="20% - Accent1 2 2 3 2 5 2 4 2 2" xfId="4016" xr:uid="{00000000-0005-0000-0000-0000F40E0000}"/>
    <cellStyle name="20% - Accent1 2 2 3 2 5 2 4 2 2 2" xfId="4017" xr:uid="{00000000-0005-0000-0000-0000F50E0000}"/>
    <cellStyle name="20% - Accent1 2 2 3 2 5 2 4 2 3" xfId="4018" xr:uid="{00000000-0005-0000-0000-0000F60E0000}"/>
    <cellStyle name="20% - Accent1 2 2 3 2 5 2 4 3" xfId="4019" xr:uid="{00000000-0005-0000-0000-0000F70E0000}"/>
    <cellStyle name="20% - Accent1 2 2 3 2 5 2 4 3 2" xfId="4020" xr:uid="{00000000-0005-0000-0000-0000F80E0000}"/>
    <cellStyle name="20% - Accent1 2 2 3 2 5 2 4 4" xfId="4021" xr:uid="{00000000-0005-0000-0000-0000F90E0000}"/>
    <cellStyle name="20% - Accent1 2 2 3 2 5 2 5" xfId="4022" xr:uid="{00000000-0005-0000-0000-0000FA0E0000}"/>
    <cellStyle name="20% - Accent1 2 2 3 2 5 2 5 2" xfId="4023" xr:uid="{00000000-0005-0000-0000-0000FB0E0000}"/>
    <cellStyle name="20% - Accent1 2 2 3 2 5 2 5 2 2" xfId="4024" xr:uid="{00000000-0005-0000-0000-0000FC0E0000}"/>
    <cellStyle name="20% - Accent1 2 2 3 2 5 2 5 3" xfId="4025" xr:uid="{00000000-0005-0000-0000-0000FD0E0000}"/>
    <cellStyle name="20% - Accent1 2 2 3 2 5 2 6" xfId="4026" xr:uid="{00000000-0005-0000-0000-0000FE0E0000}"/>
    <cellStyle name="20% - Accent1 2 2 3 2 5 2 6 2" xfId="4027" xr:uid="{00000000-0005-0000-0000-0000FF0E0000}"/>
    <cellStyle name="20% - Accent1 2 2 3 2 5 2 6 2 2" xfId="4028" xr:uid="{00000000-0005-0000-0000-0000000F0000}"/>
    <cellStyle name="20% - Accent1 2 2 3 2 5 2 6 3" xfId="4029" xr:uid="{00000000-0005-0000-0000-0000010F0000}"/>
    <cellStyle name="20% - Accent1 2 2 3 2 5 2 7" xfId="4030" xr:uid="{00000000-0005-0000-0000-0000020F0000}"/>
    <cellStyle name="20% - Accent1 2 2 3 2 5 2 7 2" xfId="4031" xr:uid="{00000000-0005-0000-0000-0000030F0000}"/>
    <cellStyle name="20% - Accent1 2 2 3 2 5 2 8" xfId="4032" xr:uid="{00000000-0005-0000-0000-0000040F0000}"/>
    <cellStyle name="20% - Accent1 2 2 3 2 5 2 8 2" xfId="4033" xr:uid="{00000000-0005-0000-0000-0000050F0000}"/>
    <cellStyle name="20% - Accent1 2 2 3 2 5 2 9" xfId="4034" xr:uid="{00000000-0005-0000-0000-0000060F0000}"/>
    <cellStyle name="20% - Accent1 2 2 3 2 5 3" xfId="4035" xr:uid="{00000000-0005-0000-0000-0000070F0000}"/>
    <cellStyle name="20% - Accent1 2 2 3 2 5 3 2" xfId="4036" xr:uid="{00000000-0005-0000-0000-0000080F0000}"/>
    <cellStyle name="20% - Accent1 2 2 3 2 5 3 2 2" xfId="4037" xr:uid="{00000000-0005-0000-0000-0000090F0000}"/>
    <cellStyle name="20% - Accent1 2 2 3 2 5 3 2 2 2" xfId="4038" xr:uid="{00000000-0005-0000-0000-00000A0F0000}"/>
    <cellStyle name="20% - Accent1 2 2 3 2 5 3 2 2 2 2" xfId="4039" xr:uid="{00000000-0005-0000-0000-00000B0F0000}"/>
    <cellStyle name="20% - Accent1 2 2 3 2 5 3 2 2 3" xfId="4040" xr:uid="{00000000-0005-0000-0000-00000C0F0000}"/>
    <cellStyle name="20% - Accent1 2 2 3 2 5 3 2 3" xfId="4041" xr:uid="{00000000-0005-0000-0000-00000D0F0000}"/>
    <cellStyle name="20% - Accent1 2 2 3 2 5 3 2 3 2" xfId="4042" xr:uid="{00000000-0005-0000-0000-00000E0F0000}"/>
    <cellStyle name="20% - Accent1 2 2 3 2 5 3 2 4" xfId="4043" xr:uid="{00000000-0005-0000-0000-00000F0F0000}"/>
    <cellStyle name="20% - Accent1 2 2 3 2 5 3 3" xfId="4044" xr:uid="{00000000-0005-0000-0000-0000100F0000}"/>
    <cellStyle name="20% - Accent1 2 2 3 2 5 3 3 2" xfId="4045" xr:uid="{00000000-0005-0000-0000-0000110F0000}"/>
    <cellStyle name="20% - Accent1 2 2 3 2 5 3 3 2 2" xfId="4046" xr:uid="{00000000-0005-0000-0000-0000120F0000}"/>
    <cellStyle name="20% - Accent1 2 2 3 2 5 3 3 2 2 2" xfId="4047" xr:uid="{00000000-0005-0000-0000-0000130F0000}"/>
    <cellStyle name="20% - Accent1 2 2 3 2 5 3 3 2 3" xfId="4048" xr:uid="{00000000-0005-0000-0000-0000140F0000}"/>
    <cellStyle name="20% - Accent1 2 2 3 2 5 3 3 3" xfId="4049" xr:uid="{00000000-0005-0000-0000-0000150F0000}"/>
    <cellStyle name="20% - Accent1 2 2 3 2 5 3 3 3 2" xfId="4050" xr:uid="{00000000-0005-0000-0000-0000160F0000}"/>
    <cellStyle name="20% - Accent1 2 2 3 2 5 3 3 4" xfId="4051" xr:uid="{00000000-0005-0000-0000-0000170F0000}"/>
    <cellStyle name="20% - Accent1 2 2 3 2 5 3 4" xfId="4052" xr:uid="{00000000-0005-0000-0000-0000180F0000}"/>
    <cellStyle name="20% - Accent1 2 2 3 2 5 3 4 2" xfId="4053" xr:uid="{00000000-0005-0000-0000-0000190F0000}"/>
    <cellStyle name="20% - Accent1 2 2 3 2 5 3 4 2 2" xfId="4054" xr:uid="{00000000-0005-0000-0000-00001A0F0000}"/>
    <cellStyle name="20% - Accent1 2 2 3 2 5 3 4 2 2 2" xfId="4055" xr:uid="{00000000-0005-0000-0000-00001B0F0000}"/>
    <cellStyle name="20% - Accent1 2 2 3 2 5 3 4 2 3" xfId="4056" xr:uid="{00000000-0005-0000-0000-00001C0F0000}"/>
    <cellStyle name="20% - Accent1 2 2 3 2 5 3 4 3" xfId="4057" xr:uid="{00000000-0005-0000-0000-00001D0F0000}"/>
    <cellStyle name="20% - Accent1 2 2 3 2 5 3 4 3 2" xfId="4058" xr:uid="{00000000-0005-0000-0000-00001E0F0000}"/>
    <cellStyle name="20% - Accent1 2 2 3 2 5 3 4 4" xfId="4059" xr:uid="{00000000-0005-0000-0000-00001F0F0000}"/>
    <cellStyle name="20% - Accent1 2 2 3 2 5 3 5" xfId="4060" xr:uid="{00000000-0005-0000-0000-0000200F0000}"/>
    <cellStyle name="20% - Accent1 2 2 3 2 5 3 5 2" xfId="4061" xr:uid="{00000000-0005-0000-0000-0000210F0000}"/>
    <cellStyle name="20% - Accent1 2 2 3 2 5 3 5 2 2" xfId="4062" xr:uid="{00000000-0005-0000-0000-0000220F0000}"/>
    <cellStyle name="20% - Accent1 2 2 3 2 5 3 5 3" xfId="4063" xr:uid="{00000000-0005-0000-0000-0000230F0000}"/>
    <cellStyle name="20% - Accent1 2 2 3 2 5 3 6" xfId="4064" xr:uid="{00000000-0005-0000-0000-0000240F0000}"/>
    <cellStyle name="20% - Accent1 2 2 3 2 5 3 6 2" xfId="4065" xr:uid="{00000000-0005-0000-0000-0000250F0000}"/>
    <cellStyle name="20% - Accent1 2 2 3 2 5 3 6 2 2" xfId="4066" xr:uid="{00000000-0005-0000-0000-0000260F0000}"/>
    <cellStyle name="20% - Accent1 2 2 3 2 5 3 6 3" xfId="4067" xr:uid="{00000000-0005-0000-0000-0000270F0000}"/>
    <cellStyle name="20% - Accent1 2 2 3 2 5 3 7" xfId="4068" xr:uid="{00000000-0005-0000-0000-0000280F0000}"/>
    <cellStyle name="20% - Accent1 2 2 3 2 5 3 7 2" xfId="4069" xr:uid="{00000000-0005-0000-0000-0000290F0000}"/>
    <cellStyle name="20% - Accent1 2 2 3 2 5 3 8" xfId="4070" xr:uid="{00000000-0005-0000-0000-00002A0F0000}"/>
    <cellStyle name="20% - Accent1 2 2 3 2 5 3 8 2" xfId="4071" xr:uid="{00000000-0005-0000-0000-00002B0F0000}"/>
    <cellStyle name="20% - Accent1 2 2 3 2 5 3 9" xfId="4072" xr:uid="{00000000-0005-0000-0000-00002C0F0000}"/>
    <cellStyle name="20% - Accent1 2 2 3 2 5 4" xfId="4073" xr:uid="{00000000-0005-0000-0000-00002D0F0000}"/>
    <cellStyle name="20% - Accent1 2 2 3 2 5 4 2" xfId="4074" xr:uid="{00000000-0005-0000-0000-00002E0F0000}"/>
    <cellStyle name="20% - Accent1 2 2 3 2 5 4 2 2" xfId="4075" xr:uid="{00000000-0005-0000-0000-00002F0F0000}"/>
    <cellStyle name="20% - Accent1 2 2 3 2 5 4 2 2 2" xfId="4076" xr:uid="{00000000-0005-0000-0000-0000300F0000}"/>
    <cellStyle name="20% - Accent1 2 2 3 2 5 4 2 3" xfId="4077" xr:uid="{00000000-0005-0000-0000-0000310F0000}"/>
    <cellStyle name="20% - Accent1 2 2 3 2 5 4 3" xfId="4078" xr:uid="{00000000-0005-0000-0000-0000320F0000}"/>
    <cellStyle name="20% - Accent1 2 2 3 2 5 4 3 2" xfId="4079" xr:uid="{00000000-0005-0000-0000-0000330F0000}"/>
    <cellStyle name="20% - Accent1 2 2 3 2 5 4 4" xfId="4080" xr:uid="{00000000-0005-0000-0000-0000340F0000}"/>
    <cellStyle name="20% - Accent1 2 2 3 2 5 5" xfId="4081" xr:uid="{00000000-0005-0000-0000-0000350F0000}"/>
    <cellStyle name="20% - Accent1 2 2 3 2 5 5 2" xfId="4082" xr:uid="{00000000-0005-0000-0000-0000360F0000}"/>
    <cellStyle name="20% - Accent1 2 2 3 2 5 5 2 2" xfId="4083" xr:uid="{00000000-0005-0000-0000-0000370F0000}"/>
    <cellStyle name="20% - Accent1 2 2 3 2 5 5 2 2 2" xfId="4084" xr:uid="{00000000-0005-0000-0000-0000380F0000}"/>
    <cellStyle name="20% - Accent1 2 2 3 2 5 5 2 3" xfId="4085" xr:uid="{00000000-0005-0000-0000-0000390F0000}"/>
    <cellStyle name="20% - Accent1 2 2 3 2 5 5 3" xfId="4086" xr:uid="{00000000-0005-0000-0000-00003A0F0000}"/>
    <cellStyle name="20% - Accent1 2 2 3 2 5 5 3 2" xfId="4087" xr:uid="{00000000-0005-0000-0000-00003B0F0000}"/>
    <cellStyle name="20% - Accent1 2 2 3 2 5 5 4" xfId="4088" xr:uid="{00000000-0005-0000-0000-00003C0F0000}"/>
    <cellStyle name="20% - Accent1 2 2 3 2 5 6" xfId="4089" xr:uid="{00000000-0005-0000-0000-00003D0F0000}"/>
    <cellStyle name="20% - Accent1 2 2 3 2 5 6 2" xfId="4090" xr:uid="{00000000-0005-0000-0000-00003E0F0000}"/>
    <cellStyle name="20% - Accent1 2 2 3 2 5 6 2 2" xfId="4091" xr:uid="{00000000-0005-0000-0000-00003F0F0000}"/>
    <cellStyle name="20% - Accent1 2 2 3 2 5 6 2 2 2" xfId="4092" xr:uid="{00000000-0005-0000-0000-0000400F0000}"/>
    <cellStyle name="20% - Accent1 2 2 3 2 5 6 2 3" xfId="4093" xr:uid="{00000000-0005-0000-0000-0000410F0000}"/>
    <cellStyle name="20% - Accent1 2 2 3 2 5 6 3" xfId="4094" xr:uid="{00000000-0005-0000-0000-0000420F0000}"/>
    <cellStyle name="20% - Accent1 2 2 3 2 5 6 3 2" xfId="4095" xr:uid="{00000000-0005-0000-0000-0000430F0000}"/>
    <cellStyle name="20% - Accent1 2 2 3 2 5 6 4" xfId="4096" xr:uid="{00000000-0005-0000-0000-0000440F0000}"/>
    <cellStyle name="20% - Accent1 2 2 3 2 5 7" xfId="4097" xr:uid="{00000000-0005-0000-0000-0000450F0000}"/>
    <cellStyle name="20% - Accent1 2 2 3 2 5 7 2" xfId="4098" xr:uid="{00000000-0005-0000-0000-0000460F0000}"/>
    <cellStyle name="20% - Accent1 2 2 3 2 5 7 2 2" xfId="4099" xr:uid="{00000000-0005-0000-0000-0000470F0000}"/>
    <cellStyle name="20% - Accent1 2 2 3 2 5 7 3" xfId="4100" xr:uid="{00000000-0005-0000-0000-0000480F0000}"/>
    <cellStyle name="20% - Accent1 2 2 3 2 5 8" xfId="4101" xr:uid="{00000000-0005-0000-0000-0000490F0000}"/>
    <cellStyle name="20% - Accent1 2 2 3 2 5 8 2" xfId="4102" xr:uid="{00000000-0005-0000-0000-00004A0F0000}"/>
    <cellStyle name="20% - Accent1 2 2 3 2 5 8 2 2" xfId="4103" xr:uid="{00000000-0005-0000-0000-00004B0F0000}"/>
    <cellStyle name="20% - Accent1 2 2 3 2 5 8 3" xfId="4104" xr:uid="{00000000-0005-0000-0000-00004C0F0000}"/>
    <cellStyle name="20% - Accent1 2 2 3 2 5 9" xfId="4105" xr:uid="{00000000-0005-0000-0000-00004D0F0000}"/>
    <cellStyle name="20% - Accent1 2 2 3 2 5 9 2" xfId="4106" xr:uid="{00000000-0005-0000-0000-00004E0F0000}"/>
    <cellStyle name="20% - Accent1 2 2 3 2 6" xfId="4107" xr:uid="{00000000-0005-0000-0000-00004F0F0000}"/>
    <cellStyle name="20% - Accent1 2 2 3 2 6 2" xfId="4108" xr:uid="{00000000-0005-0000-0000-0000500F0000}"/>
    <cellStyle name="20% - Accent1 2 2 3 2 6 2 2" xfId="4109" xr:uid="{00000000-0005-0000-0000-0000510F0000}"/>
    <cellStyle name="20% - Accent1 2 2 3 2 6 2 2 2" xfId="4110" xr:uid="{00000000-0005-0000-0000-0000520F0000}"/>
    <cellStyle name="20% - Accent1 2 2 3 2 6 2 2 2 2" xfId="4111" xr:uid="{00000000-0005-0000-0000-0000530F0000}"/>
    <cellStyle name="20% - Accent1 2 2 3 2 6 2 2 3" xfId="4112" xr:uid="{00000000-0005-0000-0000-0000540F0000}"/>
    <cellStyle name="20% - Accent1 2 2 3 2 6 2 3" xfId="4113" xr:uid="{00000000-0005-0000-0000-0000550F0000}"/>
    <cellStyle name="20% - Accent1 2 2 3 2 6 2 3 2" xfId="4114" xr:uid="{00000000-0005-0000-0000-0000560F0000}"/>
    <cellStyle name="20% - Accent1 2 2 3 2 6 2 4" xfId="4115" xr:uid="{00000000-0005-0000-0000-0000570F0000}"/>
    <cellStyle name="20% - Accent1 2 2 3 2 6 3" xfId="4116" xr:uid="{00000000-0005-0000-0000-0000580F0000}"/>
    <cellStyle name="20% - Accent1 2 2 3 2 6 3 2" xfId="4117" xr:uid="{00000000-0005-0000-0000-0000590F0000}"/>
    <cellStyle name="20% - Accent1 2 2 3 2 6 3 2 2" xfId="4118" xr:uid="{00000000-0005-0000-0000-00005A0F0000}"/>
    <cellStyle name="20% - Accent1 2 2 3 2 6 3 2 2 2" xfId="4119" xr:uid="{00000000-0005-0000-0000-00005B0F0000}"/>
    <cellStyle name="20% - Accent1 2 2 3 2 6 3 2 3" xfId="4120" xr:uid="{00000000-0005-0000-0000-00005C0F0000}"/>
    <cellStyle name="20% - Accent1 2 2 3 2 6 3 3" xfId="4121" xr:uid="{00000000-0005-0000-0000-00005D0F0000}"/>
    <cellStyle name="20% - Accent1 2 2 3 2 6 3 3 2" xfId="4122" xr:uid="{00000000-0005-0000-0000-00005E0F0000}"/>
    <cellStyle name="20% - Accent1 2 2 3 2 6 3 4" xfId="4123" xr:uid="{00000000-0005-0000-0000-00005F0F0000}"/>
    <cellStyle name="20% - Accent1 2 2 3 2 6 4" xfId="4124" xr:uid="{00000000-0005-0000-0000-0000600F0000}"/>
    <cellStyle name="20% - Accent1 2 2 3 2 6 4 2" xfId="4125" xr:uid="{00000000-0005-0000-0000-0000610F0000}"/>
    <cellStyle name="20% - Accent1 2 2 3 2 6 4 2 2" xfId="4126" xr:uid="{00000000-0005-0000-0000-0000620F0000}"/>
    <cellStyle name="20% - Accent1 2 2 3 2 6 4 2 2 2" xfId="4127" xr:uid="{00000000-0005-0000-0000-0000630F0000}"/>
    <cellStyle name="20% - Accent1 2 2 3 2 6 4 2 3" xfId="4128" xr:uid="{00000000-0005-0000-0000-0000640F0000}"/>
    <cellStyle name="20% - Accent1 2 2 3 2 6 4 3" xfId="4129" xr:uid="{00000000-0005-0000-0000-0000650F0000}"/>
    <cellStyle name="20% - Accent1 2 2 3 2 6 4 3 2" xfId="4130" xr:uid="{00000000-0005-0000-0000-0000660F0000}"/>
    <cellStyle name="20% - Accent1 2 2 3 2 6 4 4" xfId="4131" xr:uid="{00000000-0005-0000-0000-0000670F0000}"/>
    <cellStyle name="20% - Accent1 2 2 3 2 6 5" xfId="4132" xr:uid="{00000000-0005-0000-0000-0000680F0000}"/>
    <cellStyle name="20% - Accent1 2 2 3 2 6 5 2" xfId="4133" xr:uid="{00000000-0005-0000-0000-0000690F0000}"/>
    <cellStyle name="20% - Accent1 2 2 3 2 6 5 2 2" xfId="4134" xr:uid="{00000000-0005-0000-0000-00006A0F0000}"/>
    <cellStyle name="20% - Accent1 2 2 3 2 6 5 3" xfId="4135" xr:uid="{00000000-0005-0000-0000-00006B0F0000}"/>
    <cellStyle name="20% - Accent1 2 2 3 2 6 6" xfId="4136" xr:uid="{00000000-0005-0000-0000-00006C0F0000}"/>
    <cellStyle name="20% - Accent1 2 2 3 2 6 6 2" xfId="4137" xr:uid="{00000000-0005-0000-0000-00006D0F0000}"/>
    <cellStyle name="20% - Accent1 2 2 3 2 6 6 2 2" xfId="4138" xr:uid="{00000000-0005-0000-0000-00006E0F0000}"/>
    <cellStyle name="20% - Accent1 2 2 3 2 6 6 3" xfId="4139" xr:uid="{00000000-0005-0000-0000-00006F0F0000}"/>
    <cellStyle name="20% - Accent1 2 2 3 2 6 7" xfId="4140" xr:uid="{00000000-0005-0000-0000-0000700F0000}"/>
    <cellStyle name="20% - Accent1 2 2 3 2 6 7 2" xfId="4141" xr:uid="{00000000-0005-0000-0000-0000710F0000}"/>
    <cellStyle name="20% - Accent1 2 2 3 2 6 8" xfId="4142" xr:uid="{00000000-0005-0000-0000-0000720F0000}"/>
    <cellStyle name="20% - Accent1 2 2 3 2 6 8 2" xfId="4143" xr:uid="{00000000-0005-0000-0000-0000730F0000}"/>
    <cellStyle name="20% - Accent1 2 2 3 2 6 9" xfId="4144" xr:uid="{00000000-0005-0000-0000-0000740F0000}"/>
    <cellStyle name="20% - Accent1 2 2 3 2 7" xfId="4145" xr:uid="{00000000-0005-0000-0000-0000750F0000}"/>
    <cellStyle name="20% - Accent1 2 2 3 2 7 2" xfId="4146" xr:uid="{00000000-0005-0000-0000-0000760F0000}"/>
    <cellStyle name="20% - Accent1 2 2 3 2 7 2 2" xfId="4147" xr:uid="{00000000-0005-0000-0000-0000770F0000}"/>
    <cellStyle name="20% - Accent1 2 2 3 2 7 2 2 2" xfId="4148" xr:uid="{00000000-0005-0000-0000-0000780F0000}"/>
    <cellStyle name="20% - Accent1 2 2 3 2 7 2 2 2 2" xfId="4149" xr:uid="{00000000-0005-0000-0000-0000790F0000}"/>
    <cellStyle name="20% - Accent1 2 2 3 2 7 2 2 3" xfId="4150" xr:uid="{00000000-0005-0000-0000-00007A0F0000}"/>
    <cellStyle name="20% - Accent1 2 2 3 2 7 2 3" xfId="4151" xr:uid="{00000000-0005-0000-0000-00007B0F0000}"/>
    <cellStyle name="20% - Accent1 2 2 3 2 7 2 3 2" xfId="4152" xr:uid="{00000000-0005-0000-0000-00007C0F0000}"/>
    <cellStyle name="20% - Accent1 2 2 3 2 7 2 4" xfId="4153" xr:uid="{00000000-0005-0000-0000-00007D0F0000}"/>
    <cellStyle name="20% - Accent1 2 2 3 2 7 3" xfId="4154" xr:uid="{00000000-0005-0000-0000-00007E0F0000}"/>
    <cellStyle name="20% - Accent1 2 2 3 2 7 3 2" xfId="4155" xr:uid="{00000000-0005-0000-0000-00007F0F0000}"/>
    <cellStyle name="20% - Accent1 2 2 3 2 7 3 2 2" xfId="4156" xr:uid="{00000000-0005-0000-0000-0000800F0000}"/>
    <cellStyle name="20% - Accent1 2 2 3 2 7 3 2 2 2" xfId="4157" xr:uid="{00000000-0005-0000-0000-0000810F0000}"/>
    <cellStyle name="20% - Accent1 2 2 3 2 7 3 2 3" xfId="4158" xr:uid="{00000000-0005-0000-0000-0000820F0000}"/>
    <cellStyle name="20% - Accent1 2 2 3 2 7 3 3" xfId="4159" xr:uid="{00000000-0005-0000-0000-0000830F0000}"/>
    <cellStyle name="20% - Accent1 2 2 3 2 7 3 3 2" xfId="4160" xr:uid="{00000000-0005-0000-0000-0000840F0000}"/>
    <cellStyle name="20% - Accent1 2 2 3 2 7 3 4" xfId="4161" xr:uid="{00000000-0005-0000-0000-0000850F0000}"/>
    <cellStyle name="20% - Accent1 2 2 3 2 7 4" xfId="4162" xr:uid="{00000000-0005-0000-0000-0000860F0000}"/>
    <cellStyle name="20% - Accent1 2 2 3 2 7 4 2" xfId="4163" xr:uid="{00000000-0005-0000-0000-0000870F0000}"/>
    <cellStyle name="20% - Accent1 2 2 3 2 7 4 2 2" xfId="4164" xr:uid="{00000000-0005-0000-0000-0000880F0000}"/>
    <cellStyle name="20% - Accent1 2 2 3 2 7 4 2 2 2" xfId="4165" xr:uid="{00000000-0005-0000-0000-0000890F0000}"/>
    <cellStyle name="20% - Accent1 2 2 3 2 7 4 2 3" xfId="4166" xr:uid="{00000000-0005-0000-0000-00008A0F0000}"/>
    <cellStyle name="20% - Accent1 2 2 3 2 7 4 3" xfId="4167" xr:uid="{00000000-0005-0000-0000-00008B0F0000}"/>
    <cellStyle name="20% - Accent1 2 2 3 2 7 4 3 2" xfId="4168" xr:uid="{00000000-0005-0000-0000-00008C0F0000}"/>
    <cellStyle name="20% - Accent1 2 2 3 2 7 4 4" xfId="4169" xr:uid="{00000000-0005-0000-0000-00008D0F0000}"/>
    <cellStyle name="20% - Accent1 2 2 3 2 7 5" xfId="4170" xr:uid="{00000000-0005-0000-0000-00008E0F0000}"/>
    <cellStyle name="20% - Accent1 2 2 3 2 7 5 2" xfId="4171" xr:uid="{00000000-0005-0000-0000-00008F0F0000}"/>
    <cellStyle name="20% - Accent1 2 2 3 2 7 5 2 2" xfId="4172" xr:uid="{00000000-0005-0000-0000-0000900F0000}"/>
    <cellStyle name="20% - Accent1 2 2 3 2 7 5 3" xfId="4173" xr:uid="{00000000-0005-0000-0000-0000910F0000}"/>
    <cellStyle name="20% - Accent1 2 2 3 2 7 6" xfId="4174" xr:uid="{00000000-0005-0000-0000-0000920F0000}"/>
    <cellStyle name="20% - Accent1 2 2 3 2 7 6 2" xfId="4175" xr:uid="{00000000-0005-0000-0000-0000930F0000}"/>
    <cellStyle name="20% - Accent1 2 2 3 2 7 6 2 2" xfId="4176" xr:uid="{00000000-0005-0000-0000-0000940F0000}"/>
    <cellStyle name="20% - Accent1 2 2 3 2 7 6 3" xfId="4177" xr:uid="{00000000-0005-0000-0000-0000950F0000}"/>
    <cellStyle name="20% - Accent1 2 2 3 2 7 7" xfId="4178" xr:uid="{00000000-0005-0000-0000-0000960F0000}"/>
    <cellStyle name="20% - Accent1 2 2 3 2 7 7 2" xfId="4179" xr:uid="{00000000-0005-0000-0000-0000970F0000}"/>
    <cellStyle name="20% - Accent1 2 2 3 2 7 8" xfId="4180" xr:uid="{00000000-0005-0000-0000-0000980F0000}"/>
    <cellStyle name="20% - Accent1 2 2 3 2 7 8 2" xfId="4181" xr:uid="{00000000-0005-0000-0000-0000990F0000}"/>
    <cellStyle name="20% - Accent1 2 2 3 2 7 9" xfId="4182" xr:uid="{00000000-0005-0000-0000-00009A0F0000}"/>
    <cellStyle name="20% - Accent1 2 2 3 2 8" xfId="4183" xr:uid="{00000000-0005-0000-0000-00009B0F0000}"/>
    <cellStyle name="20% - Accent1 2 2 3 2 8 2" xfId="4184" xr:uid="{00000000-0005-0000-0000-00009C0F0000}"/>
    <cellStyle name="20% - Accent1 2 2 3 2 8 2 2" xfId="4185" xr:uid="{00000000-0005-0000-0000-00009D0F0000}"/>
    <cellStyle name="20% - Accent1 2 2 3 2 8 2 2 2" xfId="4186" xr:uid="{00000000-0005-0000-0000-00009E0F0000}"/>
    <cellStyle name="20% - Accent1 2 2 3 2 8 2 3" xfId="4187" xr:uid="{00000000-0005-0000-0000-00009F0F0000}"/>
    <cellStyle name="20% - Accent1 2 2 3 2 8 3" xfId="4188" xr:uid="{00000000-0005-0000-0000-0000A00F0000}"/>
    <cellStyle name="20% - Accent1 2 2 3 2 8 3 2" xfId="4189" xr:uid="{00000000-0005-0000-0000-0000A10F0000}"/>
    <cellStyle name="20% - Accent1 2 2 3 2 8 4" xfId="4190" xr:uid="{00000000-0005-0000-0000-0000A20F0000}"/>
    <cellStyle name="20% - Accent1 2 2 3 2 9" xfId="4191" xr:uid="{00000000-0005-0000-0000-0000A30F0000}"/>
    <cellStyle name="20% - Accent1 2 2 3 2 9 2" xfId="4192" xr:uid="{00000000-0005-0000-0000-0000A40F0000}"/>
    <cellStyle name="20% - Accent1 2 2 3 2 9 2 2" xfId="4193" xr:uid="{00000000-0005-0000-0000-0000A50F0000}"/>
    <cellStyle name="20% - Accent1 2 2 3 2 9 2 2 2" xfId="4194" xr:uid="{00000000-0005-0000-0000-0000A60F0000}"/>
    <cellStyle name="20% - Accent1 2 2 3 2 9 2 3" xfId="4195" xr:uid="{00000000-0005-0000-0000-0000A70F0000}"/>
    <cellStyle name="20% - Accent1 2 2 3 2 9 3" xfId="4196" xr:uid="{00000000-0005-0000-0000-0000A80F0000}"/>
    <cellStyle name="20% - Accent1 2 2 3 2 9 3 2" xfId="4197" xr:uid="{00000000-0005-0000-0000-0000A90F0000}"/>
    <cellStyle name="20% - Accent1 2 2 3 2 9 4" xfId="4198" xr:uid="{00000000-0005-0000-0000-0000AA0F0000}"/>
    <cellStyle name="20% - Accent1 2 2 3 3" xfId="4199" xr:uid="{00000000-0005-0000-0000-0000AB0F0000}"/>
    <cellStyle name="20% - Accent1 2 2 3 3 10" xfId="4200" xr:uid="{00000000-0005-0000-0000-0000AC0F0000}"/>
    <cellStyle name="20% - Accent1 2 2 3 3 10 2" xfId="4201" xr:uid="{00000000-0005-0000-0000-0000AD0F0000}"/>
    <cellStyle name="20% - Accent1 2 2 3 3 10 2 2" xfId="4202" xr:uid="{00000000-0005-0000-0000-0000AE0F0000}"/>
    <cellStyle name="20% - Accent1 2 2 3 3 10 3" xfId="4203" xr:uid="{00000000-0005-0000-0000-0000AF0F0000}"/>
    <cellStyle name="20% - Accent1 2 2 3 3 11" xfId="4204" xr:uid="{00000000-0005-0000-0000-0000B00F0000}"/>
    <cellStyle name="20% - Accent1 2 2 3 3 11 2" xfId="4205" xr:uid="{00000000-0005-0000-0000-0000B10F0000}"/>
    <cellStyle name="20% - Accent1 2 2 3 3 11 2 2" xfId="4206" xr:uid="{00000000-0005-0000-0000-0000B20F0000}"/>
    <cellStyle name="20% - Accent1 2 2 3 3 11 3" xfId="4207" xr:uid="{00000000-0005-0000-0000-0000B30F0000}"/>
    <cellStyle name="20% - Accent1 2 2 3 3 12" xfId="4208" xr:uid="{00000000-0005-0000-0000-0000B40F0000}"/>
    <cellStyle name="20% - Accent1 2 2 3 3 12 2" xfId="4209" xr:uid="{00000000-0005-0000-0000-0000B50F0000}"/>
    <cellStyle name="20% - Accent1 2 2 3 3 13" xfId="4210" xr:uid="{00000000-0005-0000-0000-0000B60F0000}"/>
    <cellStyle name="20% - Accent1 2 2 3 3 13 2" xfId="4211" xr:uid="{00000000-0005-0000-0000-0000B70F0000}"/>
    <cellStyle name="20% - Accent1 2 2 3 3 14" xfId="4212" xr:uid="{00000000-0005-0000-0000-0000B80F0000}"/>
    <cellStyle name="20% - Accent1 2 2 3 3 2" xfId="4213" xr:uid="{00000000-0005-0000-0000-0000B90F0000}"/>
    <cellStyle name="20% - Accent1 2 2 3 3 2 10" xfId="4214" xr:uid="{00000000-0005-0000-0000-0000BA0F0000}"/>
    <cellStyle name="20% - Accent1 2 2 3 3 2 10 2" xfId="4215" xr:uid="{00000000-0005-0000-0000-0000BB0F0000}"/>
    <cellStyle name="20% - Accent1 2 2 3 3 2 11" xfId="4216" xr:uid="{00000000-0005-0000-0000-0000BC0F0000}"/>
    <cellStyle name="20% - Accent1 2 2 3 3 2 2" xfId="4217" xr:uid="{00000000-0005-0000-0000-0000BD0F0000}"/>
    <cellStyle name="20% - Accent1 2 2 3 3 2 2 2" xfId="4218" xr:uid="{00000000-0005-0000-0000-0000BE0F0000}"/>
    <cellStyle name="20% - Accent1 2 2 3 3 2 2 2 2" xfId="4219" xr:uid="{00000000-0005-0000-0000-0000BF0F0000}"/>
    <cellStyle name="20% - Accent1 2 2 3 3 2 2 2 2 2" xfId="4220" xr:uid="{00000000-0005-0000-0000-0000C00F0000}"/>
    <cellStyle name="20% - Accent1 2 2 3 3 2 2 2 2 2 2" xfId="4221" xr:uid="{00000000-0005-0000-0000-0000C10F0000}"/>
    <cellStyle name="20% - Accent1 2 2 3 3 2 2 2 2 3" xfId="4222" xr:uid="{00000000-0005-0000-0000-0000C20F0000}"/>
    <cellStyle name="20% - Accent1 2 2 3 3 2 2 2 3" xfId="4223" xr:uid="{00000000-0005-0000-0000-0000C30F0000}"/>
    <cellStyle name="20% - Accent1 2 2 3 3 2 2 2 3 2" xfId="4224" xr:uid="{00000000-0005-0000-0000-0000C40F0000}"/>
    <cellStyle name="20% - Accent1 2 2 3 3 2 2 2 4" xfId="4225" xr:uid="{00000000-0005-0000-0000-0000C50F0000}"/>
    <cellStyle name="20% - Accent1 2 2 3 3 2 2 3" xfId="4226" xr:uid="{00000000-0005-0000-0000-0000C60F0000}"/>
    <cellStyle name="20% - Accent1 2 2 3 3 2 2 3 2" xfId="4227" xr:uid="{00000000-0005-0000-0000-0000C70F0000}"/>
    <cellStyle name="20% - Accent1 2 2 3 3 2 2 3 2 2" xfId="4228" xr:uid="{00000000-0005-0000-0000-0000C80F0000}"/>
    <cellStyle name="20% - Accent1 2 2 3 3 2 2 3 2 2 2" xfId="4229" xr:uid="{00000000-0005-0000-0000-0000C90F0000}"/>
    <cellStyle name="20% - Accent1 2 2 3 3 2 2 3 2 3" xfId="4230" xr:uid="{00000000-0005-0000-0000-0000CA0F0000}"/>
    <cellStyle name="20% - Accent1 2 2 3 3 2 2 3 3" xfId="4231" xr:uid="{00000000-0005-0000-0000-0000CB0F0000}"/>
    <cellStyle name="20% - Accent1 2 2 3 3 2 2 3 3 2" xfId="4232" xr:uid="{00000000-0005-0000-0000-0000CC0F0000}"/>
    <cellStyle name="20% - Accent1 2 2 3 3 2 2 3 4" xfId="4233" xr:uid="{00000000-0005-0000-0000-0000CD0F0000}"/>
    <cellStyle name="20% - Accent1 2 2 3 3 2 2 4" xfId="4234" xr:uid="{00000000-0005-0000-0000-0000CE0F0000}"/>
    <cellStyle name="20% - Accent1 2 2 3 3 2 2 4 2" xfId="4235" xr:uid="{00000000-0005-0000-0000-0000CF0F0000}"/>
    <cellStyle name="20% - Accent1 2 2 3 3 2 2 4 2 2" xfId="4236" xr:uid="{00000000-0005-0000-0000-0000D00F0000}"/>
    <cellStyle name="20% - Accent1 2 2 3 3 2 2 4 2 2 2" xfId="4237" xr:uid="{00000000-0005-0000-0000-0000D10F0000}"/>
    <cellStyle name="20% - Accent1 2 2 3 3 2 2 4 2 3" xfId="4238" xr:uid="{00000000-0005-0000-0000-0000D20F0000}"/>
    <cellStyle name="20% - Accent1 2 2 3 3 2 2 4 3" xfId="4239" xr:uid="{00000000-0005-0000-0000-0000D30F0000}"/>
    <cellStyle name="20% - Accent1 2 2 3 3 2 2 4 3 2" xfId="4240" xr:uid="{00000000-0005-0000-0000-0000D40F0000}"/>
    <cellStyle name="20% - Accent1 2 2 3 3 2 2 4 4" xfId="4241" xr:uid="{00000000-0005-0000-0000-0000D50F0000}"/>
    <cellStyle name="20% - Accent1 2 2 3 3 2 2 5" xfId="4242" xr:uid="{00000000-0005-0000-0000-0000D60F0000}"/>
    <cellStyle name="20% - Accent1 2 2 3 3 2 2 5 2" xfId="4243" xr:uid="{00000000-0005-0000-0000-0000D70F0000}"/>
    <cellStyle name="20% - Accent1 2 2 3 3 2 2 5 2 2" xfId="4244" xr:uid="{00000000-0005-0000-0000-0000D80F0000}"/>
    <cellStyle name="20% - Accent1 2 2 3 3 2 2 5 3" xfId="4245" xr:uid="{00000000-0005-0000-0000-0000D90F0000}"/>
    <cellStyle name="20% - Accent1 2 2 3 3 2 2 6" xfId="4246" xr:uid="{00000000-0005-0000-0000-0000DA0F0000}"/>
    <cellStyle name="20% - Accent1 2 2 3 3 2 2 6 2" xfId="4247" xr:uid="{00000000-0005-0000-0000-0000DB0F0000}"/>
    <cellStyle name="20% - Accent1 2 2 3 3 2 2 6 2 2" xfId="4248" xr:uid="{00000000-0005-0000-0000-0000DC0F0000}"/>
    <cellStyle name="20% - Accent1 2 2 3 3 2 2 6 3" xfId="4249" xr:uid="{00000000-0005-0000-0000-0000DD0F0000}"/>
    <cellStyle name="20% - Accent1 2 2 3 3 2 2 7" xfId="4250" xr:uid="{00000000-0005-0000-0000-0000DE0F0000}"/>
    <cellStyle name="20% - Accent1 2 2 3 3 2 2 7 2" xfId="4251" xr:uid="{00000000-0005-0000-0000-0000DF0F0000}"/>
    <cellStyle name="20% - Accent1 2 2 3 3 2 2 8" xfId="4252" xr:uid="{00000000-0005-0000-0000-0000E00F0000}"/>
    <cellStyle name="20% - Accent1 2 2 3 3 2 2 8 2" xfId="4253" xr:uid="{00000000-0005-0000-0000-0000E10F0000}"/>
    <cellStyle name="20% - Accent1 2 2 3 3 2 2 9" xfId="4254" xr:uid="{00000000-0005-0000-0000-0000E20F0000}"/>
    <cellStyle name="20% - Accent1 2 2 3 3 2 3" xfId="4255" xr:uid="{00000000-0005-0000-0000-0000E30F0000}"/>
    <cellStyle name="20% - Accent1 2 2 3 3 2 3 2" xfId="4256" xr:uid="{00000000-0005-0000-0000-0000E40F0000}"/>
    <cellStyle name="20% - Accent1 2 2 3 3 2 3 2 2" xfId="4257" xr:uid="{00000000-0005-0000-0000-0000E50F0000}"/>
    <cellStyle name="20% - Accent1 2 2 3 3 2 3 2 2 2" xfId="4258" xr:uid="{00000000-0005-0000-0000-0000E60F0000}"/>
    <cellStyle name="20% - Accent1 2 2 3 3 2 3 2 2 2 2" xfId="4259" xr:uid="{00000000-0005-0000-0000-0000E70F0000}"/>
    <cellStyle name="20% - Accent1 2 2 3 3 2 3 2 2 3" xfId="4260" xr:uid="{00000000-0005-0000-0000-0000E80F0000}"/>
    <cellStyle name="20% - Accent1 2 2 3 3 2 3 2 3" xfId="4261" xr:uid="{00000000-0005-0000-0000-0000E90F0000}"/>
    <cellStyle name="20% - Accent1 2 2 3 3 2 3 2 3 2" xfId="4262" xr:uid="{00000000-0005-0000-0000-0000EA0F0000}"/>
    <cellStyle name="20% - Accent1 2 2 3 3 2 3 2 4" xfId="4263" xr:uid="{00000000-0005-0000-0000-0000EB0F0000}"/>
    <cellStyle name="20% - Accent1 2 2 3 3 2 3 3" xfId="4264" xr:uid="{00000000-0005-0000-0000-0000EC0F0000}"/>
    <cellStyle name="20% - Accent1 2 2 3 3 2 3 3 2" xfId="4265" xr:uid="{00000000-0005-0000-0000-0000ED0F0000}"/>
    <cellStyle name="20% - Accent1 2 2 3 3 2 3 3 2 2" xfId="4266" xr:uid="{00000000-0005-0000-0000-0000EE0F0000}"/>
    <cellStyle name="20% - Accent1 2 2 3 3 2 3 3 2 2 2" xfId="4267" xr:uid="{00000000-0005-0000-0000-0000EF0F0000}"/>
    <cellStyle name="20% - Accent1 2 2 3 3 2 3 3 2 3" xfId="4268" xr:uid="{00000000-0005-0000-0000-0000F00F0000}"/>
    <cellStyle name="20% - Accent1 2 2 3 3 2 3 3 3" xfId="4269" xr:uid="{00000000-0005-0000-0000-0000F10F0000}"/>
    <cellStyle name="20% - Accent1 2 2 3 3 2 3 3 3 2" xfId="4270" xr:uid="{00000000-0005-0000-0000-0000F20F0000}"/>
    <cellStyle name="20% - Accent1 2 2 3 3 2 3 3 4" xfId="4271" xr:uid="{00000000-0005-0000-0000-0000F30F0000}"/>
    <cellStyle name="20% - Accent1 2 2 3 3 2 3 4" xfId="4272" xr:uid="{00000000-0005-0000-0000-0000F40F0000}"/>
    <cellStyle name="20% - Accent1 2 2 3 3 2 3 4 2" xfId="4273" xr:uid="{00000000-0005-0000-0000-0000F50F0000}"/>
    <cellStyle name="20% - Accent1 2 2 3 3 2 3 4 2 2" xfId="4274" xr:uid="{00000000-0005-0000-0000-0000F60F0000}"/>
    <cellStyle name="20% - Accent1 2 2 3 3 2 3 4 2 2 2" xfId="4275" xr:uid="{00000000-0005-0000-0000-0000F70F0000}"/>
    <cellStyle name="20% - Accent1 2 2 3 3 2 3 4 2 3" xfId="4276" xr:uid="{00000000-0005-0000-0000-0000F80F0000}"/>
    <cellStyle name="20% - Accent1 2 2 3 3 2 3 4 3" xfId="4277" xr:uid="{00000000-0005-0000-0000-0000F90F0000}"/>
    <cellStyle name="20% - Accent1 2 2 3 3 2 3 4 3 2" xfId="4278" xr:uid="{00000000-0005-0000-0000-0000FA0F0000}"/>
    <cellStyle name="20% - Accent1 2 2 3 3 2 3 4 4" xfId="4279" xr:uid="{00000000-0005-0000-0000-0000FB0F0000}"/>
    <cellStyle name="20% - Accent1 2 2 3 3 2 3 5" xfId="4280" xr:uid="{00000000-0005-0000-0000-0000FC0F0000}"/>
    <cellStyle name="20% - Accent1 2 2 3 3 2 3 5 2" xfId="4281" xr:uid="{00000000-0005-0000-0000-0000FD0F0000}"/>
    <cellStyle name="20% - Accent1 2 2 3 3 2 3 5 2 2" xfId="4282" xr:uid="{00000000-0005-0000-0000-0000FE0F0000}"/>
    <cellStyle name="20% - Accent1 2 2 3 3 2 3 5 3" xfId="4283" xr:uid="{00000000-0005-0000-0000-0000FF0F0000}"/>
    <cellStyle name="20% - Accent1 2 2 3 3 2 3 6" xfId="4284" xr:uid="{00000000-0005-0000-0000-000000100000}"/>
    <cellStyle name="20% - Accent1 2 2 3 3 2 3 6 2" xfId="4285" xr:uid="{00000000-0005-0000-0000-000001100000}"/>
    <cellStyle name="20% - Accent1 2 2 3 3 2 3 6 2 2" xfId="4286" xr:uid="{00000000-0005-0000-0000-000002100000}"/>
    <cellStyle name="20% - Accent1 2 2 3 3 2 3 6 3" xfId="4287" xr:uid="{00000000-0005-0000-0000-000003100000}"/>
    <cellStyle name="20% - Accent1 2 2 3 3 2 3 7" xfId="4288" xr:uid="{00000000-0005-0000-0000-000004100000}"/>
    <cellStyle name="20% - Accent1 2 2 3 3 2 3 7 2" xfId="4289" xr:uid="{00000000-0005-0000-0000-000005100000}"/>
    <cellStyle name="20% - Accent1 2 2 3 3 2 3 8" xfId="4290" xr:uid="{00000000-0005-0000-0000-000006100000}"/>
    <cellStyle name="20% - Accent1 2 2 3 3 2 3 8 2" xfId="4291" xr:uid="{00000000-0005-0000-0000-000007100000}"/>
    <cellStyle name="20% - Accent1 2 2 3 3 2 3 9" xfId="4292" xr:uid="{00000000-0005-0000-0000-000008100000}"/>
    <cellStyle name="20% - Accent1 2 2 3 3 2 4" xfId="4293" xr:uid="{00000000-0005-0000-0000-000009100000}"/>
    <cellStyle name="20% - Accent1 2 2 3 3 2 4 2" xfId="4294" xr:uid="{00000000-0005-0000-0000-00000A100000}"/>
    <cellStyle name="20% - Accent1 2 2 3 3 2 4 2 2" xfId="4295" xr:uid="{00000000-0005-0000-0000-00000B100000}"/>
    <cellStyle name="20% - Accent1 2 2 3 3 2 4 2 2 2" xfId="4296" xr:uid="{00000000-0005-0000-0000-00000C100000}"/>
    <cellStyle name="20% - Accent1 2 2 3 3 2 4 2 3" xfId="4297" xr:uid="{00000000-0005-0000-0000-00000D100000}"/>
    <cellStyle name="20% - Accent1 2 2 3 3 2 4 3" xfId="4298" xr:uid="{00000000-0005-0000-0000-00000E100000}"/>
    <cellStyle name="20% - Accent1 2 2 3 3 2 4 3 2" xfId="4299" xr:uid="{00000000-0005-0000-0000-00000F100000}"/>
    <cellStyle name="20% - Accent1 2 2 3 3 2 4 4" xfId="4300" xr:uid="{00000000-0005-0000-0000-000010100000}"/>
    <cellStyle name="20% - Accent1 2 2 3 3 2 5" xfId="4301" xr:uid="{00000000-0005-0000-0000-000011100000}"/>
    <cellStyle name="20% - Accent1 2 2 3 3 2 5 2" xfId="4302" xr:uid="{00000000-0005-0000-0000-000012100000}"/>
    <cellStyle name="20% - Accent1 2 2 3 3 2 5 2 2" xfId="4303" xr:uid="{00000000-0005-0000-0000-000013100000}"/>
    <cellStyle name="20% - Accent1 2 2 3 3 2 5 2 2 2" xfId="4304" xr:uid="{00000000-0005-0000-0000-000014100000}"/>
    <cellStyle name="20% - Accent1 2 2 3 3 2 5 2 3" xfId="4305" xr:uid="{00000000-0005-0000-0000-000015100000}"/>
    <cellStyle name="20% - Accent1 2 2 3 3 2 5 3" xfId="4306" xr:uid="{00000000-0005-0000-0000-000016100000}"/>
    <cellStyle name="20% - Accent1 2 2 3 3 2 5 3 2" xfId="4307" xr:uid="{00000000-0005-0000-0000-000017100000}"/>
    <cellStyle name="20% - Accent1 2 2 3 3 2 5 4" xfId="4308" xr:uid="{00000000-0005-0000-0000-000018100000}"/>
    <cellStyle name="20% - Accent1 2 2 3 3 2 6" xfId="4309" xr:uid="{00000000-0005-0000-0000-000019100000}"/>
    <cellStyle name="20% - Accent1 2 2 3 3 2 6 2" xfId="4310" xr:uid="{00000000-0005-0000-0000-00001A100000}"/>
    <cellStyle name="20% - Accent1 2 2 3 3 2 6 2 2" xfId="4311" xr:uid="{00000000-0005-0000-0000-00001B100000}"/>
    <cellStyle name="20% - Accent1 2 2 3 3 2 6 2 2 2" xfId="4312" xr:uid="{00000000-0005-0000-0000-00001C100000}"/>
    <cellStyle name="20% - Accent1 2 2 3 3 2 6 2 3" xfId="4313" xr:uid="{00000000-0005-0000-0000-00001D100000}"/>
    <cellStyle name="20% - Accent1 2 2 3 3 2 6 3" xfId="4314" xr:uid="{00000000-0005-0000-0000-00001E100000}"/>
    <cellStyle name="20% - Accent1 2 2 3 3 2 6 3 2" xfId="4315" xr:uid="{00000000-0005-0000-0000-00001F100000}"/>
    <cellStyle name="20% - Accent1 2 2 3 3 2 6 4" xfId="4316" xr:uid="{00000000-0005-0000-0000-000020100000}"/>
    <cellStyle name="20% - Accent1 2 2 3 3 2 7" xfId="4317" xr:uid="{00000000-0005-0000-0000-000021100000}"/>
    <cellStyle name="20% - Accent1 2 2 3 3 2 7 2" xfId="4318" xr:uid="{00000000-0005-0000-0000-000022100000}"/>
    <cellStyle name="20% - Accent1 2 2 3 3 2 7 2 2" xfId="4319" xr:uid="{00000000-0005-0000-0000-000023100000}"/>
    <cellStyle name="20% - Accent1 2 2 3 3 2 7 3" xfId="4320" xr:uid="{00000000-0005-0000-0000-000024100000}"/>
    <cellStyle name="20% - Accent1 2 2 3 3 2 8" xfId="4321" xr:uid="{00000000-0005-0000-0000-000025100000}"/>
    <cellStyle name="20% - Accent1 2 2 3 3 2 8 2" xfId="4322" xr:uid="{00000000-0005-0000-0000-000026100000}"/>
    <cellStyle name="20% - Accent1 2 2 3 3 2 8 2 2" xfId="4323" xr:uid="{00000000-0005-0000-0000-000027100000}"/>
    <cellStyle name="20% - Accent1 2 2 3 3 2 8 3" xfId="4324" xr:uid="{00000000-0005-0000-0000-000028100000}"/>
    <cellStyle name="20% - Accent1 2 2 3 3 2 9" xfId="4325" xr:uid="{00000000-0005-0000-0000-000029100000}"/>
    <cellStyle name="20% - Accent1 2 2 3 3 2 9 2" xfId="4326" xr:uid="{00000000-0005-0000-0000-00002A100000}"/>
    <cellStyle name="20% - Accent1 2 2 3 3 3" xfId="4327" xr:uid="{00000000-0005-0000-0000-00002B100000}"/>
    <cellStyle name="20% - Accent1 2 2 3 3 3 10" xfId="4328" xr:uid="{00000000-0005-0000-0000-00002C100000}"/>
    <cellStyle name="20% - Accent1 2 2 3 3 3 10 2" xfId="4329" xr:uid="{00000000-0005-0000-0000-00002D100000}"/>
    <cellStyle name="20% - Accent1 2 2 3 3 3 11" xfId="4330" xr:uid="{00000000-0005-0000-0000-00002E100000}"/>
    <cellStyle name="20% - Accent1 2 2 3 3 3 2" xfId="4331" xr:uid="{00000000-0005-0000-0000-00002F100000}"/>
    <cellStyle name="20% - Accent1 2 2 3 3 3 2 2" xfId="4332" xr:uid="{00000000-0005-0000-0000-000030100000}"/>
    <cellStyle name="20% - Accent1 2 2 3 3 3 2 2 2" xfId="4333" xr:uid="{00000000-0005-0000-0000-000031100000}"/>
    <cellStyle name="20% - Accent1 2 2 3 3 3 2 2 2 2" xfId="4334" xr:uid="{00000000-0005-0000-0000-000032100000}"/>
    <cellStyle name="20% - Accent1 2 2 3 3 3 2 2 2 2 2" xfId="4335" xr:uid="{00000000-0005-0000-0000-000033100000}"/>
    <cellStyle name="20% - Accent1 2 2 3 3 3 2 2 2 3" xfId="4336" xr:uid="{00000000-0005-0000-0000-000034100000}"/>
    <cellStyle name="20% - Accent1 2 2 3 3 3 2 2 3" xfId="4337" xr:uid="{00000000-0005-0000-0000-000035100000}"/>
    <cellStyle name="20% - Accent1 2 2 3 3 3 2 2 3 2" xfId="4338" xr:uid="{00000000-0005-0000-0000-000036100000}"/>
    <cellStyle name="20% - Accent1 2 2 3 3 3 2 2 4" xfId="4339" xr:uid="{00000000-0005-0000-0000-000037100000}"/>
    <cellStyle name="20% - Accent1 2 2 3 3 3 2 3" xfId="4340" xr:uid="{00000000-0005-0000-0000-000038100000}"/>
    <cellStyle name="20% - Accent1 2 2 3 3 3 2 3 2" xfId="4341" xr:uid="{00000000-0005-0000-0000-000039100000}"/>
    <cellStyle name="20% - Accent1 2 2 3 3 3 2 3 2 2" xfId="4342" xr:uid="{00000000-0005-0000-0000-00003A100000}"/>
    <cellStyle name="20% - Accent1 2 2 3 3 3 2 3 2 2 2" xfId="4343" xr:uid="{00000000-0005-0000-0000-00003B100000}"/>
    <cellStyle name="20% - Accent1 2 2 3 3 3 2 3 2 3" xfId="4344" xr:uid="{00000000-0005-0000-0000-00003C100000}"/>
    <cellStyle name="20% - Accent1 2 2 3 3 3 2 3 3" xfId="4345" xr:uid="{00000000-0005-0000-0000-00003D100000}"/>
    <cellStyle name="20% - Accent1 2 2 3 3 3 2 3 3 2" xfId="4346" xr:uid="{00000000-0005-0000-0000-00003E100000}"/>
    <cellStyle name="20% - Accent1 2 2 3 3 3 2 3 4" xfId="4347" xr:uid="{00000000-0005-0000-0000-00003F100000}"/>
    <cellStyle name="20% - Accent1 2 2 3 3 3 2 4" xfId="4348" xr:uid="{00000000-0005-0000-0000-000040100000}"/>
    <cellStyle name="20% - Accent1 2 2 3 3 3 2 4 2" xfId="4349" xr:uid="{00000000-0005-0000-0000-000041100000}"/>
    <cellStyle name="20% - Accent1 2 2 3 3 3 2 4 2 2" xfId="4350" xr:uid="{00000000-0005-0000-0000-000042100000}"/>
    <cellStyle name="20% - Accent1 2 2 3 3 3 2 4 2 2 2" xfId="4351" xr:uid="{00000000-0005-0000-0000-000043100000}"/>
    <cellStyle name="20% - Accent1 2 2 3 3 3 2 4 2 3" xfId="4352" xr:uid="{00000000-0005-0000-0000-000044100000}"/>
    <cellStyle name="20% - Accent1 2 2 3 3 3 2 4 3" xfId="4353" xr:uid="{00000000-0005-0000-0000-000045100000}"/>
    <cellStyle name="20% - Accent1 2 2 3 3 3 2 4 3 2" xfId="4354" xr:uid="{00000000-0005-0000-0000-000046100000}"/>
    <cellStyle name="20% - Accent1 2 2 3 3 3 2 4 4" xfId="4355" xr:uid="{00000000-0005-0000-0000-000047100000}"/>
    <cellStyle name="20% - Accent1 2 2 3 3 3 2 5" xfId="4356" xr:uid="{00000000-0005-0000-0000-000048100000}"/>
    <cellStyle name="20% - Accent1 2 2 3 3 3 2 5 2" xfId="4357" xr:uid="{00000000-0005-0000-0000-000049100000}"/>
    <cellStyle name="20% - Accent1 2 2 3 3 3 2 5 2 2" xfId="4358" xr:uid="{00000000-0005-0000-0000-00004A100000}"/>
    <cellStyle name="20% - Accent1 2 2 3 3 3 2 5 3" xfId="4359" xr:uid="{00000000-0005-0000-0000-00004B100000}"/>
    <cellStyle name="20% - Accent1 2 2 3 3 3 2 6" xfId="4360" xr:uid="{00000000-0005-0000-0000-00004C100000}"/>
    <cellStyle name="20% - Accent1 2 2 3 3 3 2 6 2" xfId="4361" xr:uid="{00000000-0005-0000-0000-00004D100000}"/>
    <cellStyle name="20% - Accent1 2 2 3 3 3 2 6 2 2" xfId="4362" xr:uid="{00000000-0005-0000-0000-00004E100000}"/>
    <cellStyle name="20% - Accent1 2 2 3 3 3 2 6 3" xfId="4363" xr:uid="{00000000-0005-0000-0000-00004F100000}"/>
    <cellStyle name="20% - Accent1 2 2 3 3 3 2 7" xfId="4364" xr:uid="{00000000-0005-0000-0000-000050100000}"/>
    <cellStyle name="20% - Accent1 2 2 3 3 3 2 7 2" xfId="4365" xr:uid="{00000000-0005-0000-0000-000051100000}"/>
    <cellStyle name="20% - Accent1 2 2 3 3 3 2 8" xfId="4366" xr:uid="{00000000-0005-0000-0000-000052100000}"/>
    <cellStyle name="20% - Accent1 2 2 3 3 3 2 8 2" xfId="4367" xr:uid="{00000000-0005-0000-0000-000053100000}"/>
    <cellStyle name="20% - Accent1 2 2 3 3 3 2 9" xfId="4368" xr:uid="{00000000-0005-0000-0000-000054100000}"/>
    <cellStyle name="20% - Accent1 2 2 3 3 3 3" xfId="4369" xr:uid="{00000000-0005-0000-0000-000055100000}"/>
    <cellStyle name="20% - Accent1 2 2 3 3 3 3 2" xfId="4370" xr:uid="{00000000-0005-0000-0000-000056100000}"/>
    <cellStyle name="20% - Accent1 2 2 3 3 3 3 2 2" xfId="4371" xr:uid="{00000000-0005-0000-0000-000057100000}"/>
    <cellStyle name="20% - Accent1 2 2 3 3 3 3 2 2 2" xfId="4372" xr:uid="{00000000-0005-0000-0000-000058100000}"/>
    <cellStyle name="20% - Accent1 2 2 3 3 3 3 2 2 2 2" xfId="4373" xr:uid="{00000000-0005-0000-0000-000059100000}"/>
    <cellStyle name="20% - Accent1 2 2 3 3 3 3 2 2 3" xfId="4374" xr:uid="{00000000-0005-0000-0000-00005A100000}"/>
    <cellStyle name="20% - Accent1 2 2 3 3 3 3 2 3" xfId="4375" xr:uid="{00000000-0005-0000-0000-00005B100000}"/>
    <cellStyle name="20% - Accent1 2 2 3 3 3 3 2 3 2" xfId="4376" xr:uid="{00000000-0005-0000-0000-00005C100000}"/>
    <cellStyle name="20% - Accent1 2 2 3 3 3 3 2 4" xfId="4377" xr:uid="{00000000-0005-0000-0000-00005D100000}"/>
    <cellStyle name="20% - Accent1 2 2 3 3 3 3 3" xfId="4378" xr:uid="{00000000-0005-0000-0000-00005E100000}"/>
    <cellStyle name="20% - Accent1 2 2 3 3 3 3 3 2" xfId="4379" xr:uid="{00000000-0005-0000-0000-00005F100000}"/>
    <cellStyle name="20% - Accent1 2 2 3 3 3 3 3 2 2" xfId="4380" xr:uid="{00000000-0005-0000-0000-000060100000}"/>
    <cellStyle name="20% - Accent1 2 2 3 3 3 3 3 2 2 2" xfId="4381" xr:uid="{00000000-0005-0000-0000-000061100000}"/>
    <cellStyle name="20% - Accent1 2 2 3 3 3 3 3 2 3" xfId="4382" xr:uid="{00000000-0005-0000-0000-000062100000}"/>
    <cellStyle name="20% - Accent1 2 2 3 3 3 3 3 3" xfId="4383" xr:uid="{00000000-0005-0000-0000-000063100000}"/>
    <cellStyle name="20% - Accent1 2 2 3 3 3 3 3 3 2" xfId="4384" xr:uid="{00000000-0005-0000-0000-000064100000}"/>
    <cellStyle name="20% - Accent1 2 2 3 3 3 3 3 4" xfId="4385" xr:uid="{00000000-0005-0000-0000-000065100000}"/>
    <cellStyle name="20% - Accent1 2 2 3 3 3 3 4" xfId="4386" xr:uid="{00000000-0005-0000-0000-000066100000}"/>
    <cellStyle name="20% - Accent1 2 2 3 3 3 3 4 2" xfId="4387" xr:uid="{00000000-0005-0000-0000-000067100000}"/>
    <cellStyle name="20% - Accent1 2 2 3 3 3 3 4 2 2" xfId="4388" xr:uid="{00000000-0005-0000-0000-000068100000}"/>
    <cellStyle name="20% - Accent1 2 2 3 3 3 3 4 2 2 2" xfId="4389" xr:uid="{00000000-0005-0000-0000-000069100000}"/>
    <cellStyle name="20% - Accent1 2 2 3 3 3 3 4 2 3" xfId="4390" xr:uid="{00000000-0005-0000-0000-00006A100000}"/>
    <cellStyle name="20% - Accent1 2 2 3 3 3 3 4 3" xfId="4391" xr:uid="{00000000-0005-0000-0000-00006B100000}"/>
    <cellStyle name="20% - Accent1 2 2 3 3 3 3 4 3 2" xfId="4392" xr:uid="{00000000-0005-0000-0000-00006C100000}"/>
    <cellStyle name="20% - Accent1 2 2 3 3 3 3 4 4" xfId="4393" xr:uid="{00000000-0005-0000-0000-00006D100000}"/>
    <cellStyle name="20% - Accent1 2 2 3 3 3 3 5" xfId="4394" xr:uid="{00000000-0005-0000-0000-00006E100000}"/>
    <cellStyle name="20% - Accent1 2 2 3 3 3 3 5 2" xfId="4395" xr:uid="{00000000-0005-0000-0000-00006F100000}"/>
    <cellStyle name="20% - Accent1 2 2 3 3 3 3 5 2 2" xfId="4396" xr:uid="{00000000-0005-0000-0000-000070100000}"/>
    <cellStyle name="20% - Accent1 2 2 3 3 3 3 5 3" xfId="4397" xr:uid="{00000000-0005-0000-0000-000071100000}"/>
    <cellStyle name="20% - Accent1 2 2 3 3 3 3 6" xfId="4398" xr:uid="{00000000-0005-0000-0000-000072100000}"/>
    <cellStyle name="20% - Accent1 2 2 3 3 3 3 6 2" xfId="4399" xr:uid="{00000000-0005-0000-0000-000073100000}"/>
    <cellStyle name="20% - Accent1 2 2 3 3 3 3 6 2 2" xfId="4400" xr:uid="{00000000-0005-0000-0000-000074100000}"/>
    <cellStyle name="20% - Accent1 2 2 3 3 3 3 6 3" xfId="4401" xr:uid="{00000000-0005-0000-0000-000075100000}"/>
    <cellStyle name="20% - Accent1 2 2 3 3 3 3 7" xfId="4402" xr:uid="{00000000-0005-0000-0000-000076100000}"/>
    <cellStyle name="20% - Accent1 2 2 3 3 3 3 7 2" xfId="4403" xr:uid="{00000000-0005-0000-0000-000077100000}"/>
    <cellStyle name="20% - Accent1 2 2 3 3 3 3 8" xfId="4404" xr:uid="{00000000-0005-0000-0000-000078100000}"/>
    <cellStyle name="20% - Accent1 2 2 3 3 3 3 8 2" xfId="4405" xr:uid="{00000000-0005-0000-0000-000079100000}"/>
    <cellStyle name="20% - Accent1 2 2 3 3 3 3 9" xfId="4406" xr:uid="{00000000-0005-0000-0000-00007A100000}"/>
    <cellStyle name="20% - Accent1 2 2 3 3 3 4" xfId="4407" xr:uid="{00000000-0005-0000-0000-00007B100000}"/>
    <cellStyle name="20% - Accent1 2 2 3 3 3 4 2" xfId="4408" xr:uid="{00000000-0005-0000-0000-00007C100000}"/>
    <cellStyle name="20% - Accent1 2 2 3 3 3 4 2 2" xfId="4409" xr:uid="{00000000-0005-0000-0000-00007D100000}"/>
    <cellStyle name="20% - Accent1 2 2 3 3 3 4 2 2 2" xfId="4410" xr:uid="{00000000-0005-0000-0000-00007E100000}"/>
    <cellStyle name="20% - Accent1 2 2 3 3 3 4 2 3" xfId="4411" xr:uid="{00000000-0005-0000-0000-00007F100000}"/>
    <cellStyle name="20% - Accent1 2 2 3 3 3 4 3" xfId="4412" xr:uid="{00000000-0005-0000-0000-000080100000}"/>
    <cellStyle name="20% - Accent1 2 2 3 3 3 4 3 2" xfId="4413" xr:uid="{00000000-0005-0000-0000-000081100000}"/>
    <cellStyle name="20% - Accent1 2 2 3 3 3 4 4" xfId="4414" xr:uid="{00000000-0005-0000-0000-000082100000}"/>
    <cellStyle name="20% - Accent1 2 2 3 3 3 5" xfId="4415" xr:uid="{00000000-0005-0000-0000-000083100000}"/>
    <cellStyle name="20% - Accent1 2 2 3 3 3 5 2" xfId="4416" xr:uid="{00000000-0005-0000-0000-000084100000}"/>
    <cellStyle name="20% - Accent1 2 2 3 3 3 5 2 2" xfId="4417" xr:uid="{00000000-0005-0000-0000-000085100000}"/>
    <cellStyle name="20% - Accent1 2 2 3 3 3 5 2 2 2" xfId="4418" xr:uid="{00000000-0005-0000-0000-000086100000}"/>
    <cellStyle name="20% - Accent1 2 2 3 3 3 5 2 3" xfId="4419" xr:uid="{00000000-0005-0000-0000-000087100000}"/>
    <cellStyle name="20% - Accent1 2 2 3 3 3 5 3" xfId="4420" xr:uid="{00000000-0005-0000-0000-000088100000}"/>
    <cellStyle name="20% - Accent1 2 2 3 3 3 5 3 2" xfId="4421" xr:uid="{00000000-0005-0000-0000-000089100000}"/>
    <cellStyle name="20% - Accent1 2 2 3 3 3 5 4" xfId="4422" xr:uid="{00000000-0005-0000-0000-00008A100000}"/>
    <cellStyle name="20% - Accent1 2 2 3 3 3 6" xfId="4423" xr:uid="{00000000-0005-0000-0000-00008B100000}"/>
    <cellStyle name="20% - Accent1 2 2 3 3 3 6 2" xfId="4424" xr:uid="{00000000-0005-0000-0000-00008C100000}"/>
    <cellStyle name="20% - Accent1 2 2 3 3 3 6 2 2" xfId="4425" xr:uid="{00000000-0005-0000-0000-00008D100000}"/>
    <cellStyle name="20% - Accent1 2 2 3 3 3 6 2 2 2" xfId="4426" xr:uid="{00000000-0005-0000-0000-00008E100000}"/>
    <cellStyle name="20% - Accent1 2 2 3 3 3 6 2 3" xfId="4427" xr:uid="{00000000-0005-0000-0000-00008F100000}"/>
    <cellStyle name="20% - Accent1 2 2 3 3 3 6 3" xfId="4428" xr:uid="{00000000-0005-0000-0000-000090100000}"/>
    <cellStyle name="20% - Accent1 2 2 3 3 3 6 3 2" xfId="4429" xr:uid="{00000000-0005-0000-0000-000091100000}"/>
    <cellStyle name="20% - Accent1 2 2 3 3 3 6 4" xfId="4430" xr:uid="{00000000-0005-0000-0000-000092100000}"/>
    <cellStyle name="20% - Accent1 2 2 3 3 3 7" xfId="4431" xr:uid="{00000000-0005-0000-0000-000093100000}"/>
    <cellStyle name="20% - Accent1 2 2 3 3 3 7 2" xfId="4432" xr:uid="{00000000-0005-0000-0000-000094100000}"/>
    <cellStyle name="20% - Accent1 2 2 3 3 3 7 2 2" xfId="4433" xr:uid="{00000000-0005-0000-0000-000095100000}"/>
    <cellStyle name="20% - Accent1 2 2 3 3 3 7 3" xfId="4434" xr:uid="{00000000-0005-0000-0000-000096100000}"/>
    <cellStyle name="20% - Accent1 2 2 3 3 3 8" xfId="4435" xr:uid="{00000000-0005-0000-0000-000097100000}"/>
    <cellStyle name="20% - Accent1 2 2 3 3 3 8 2" xfId="4436" xr:uid="{00000000-0005-0000-0000-000098100000}"/>
    <cellStyle name="20% - Accent1 2 2 3 3 3 8 2 2" xfId="4437" xr:uid="{00000000-0005-0000-0000-000099100000}"/>
    <cellStyle name="20% - Accent1 2 2 3 3 3 8 3" xfId="4438" xr:uid="{00000000-0005-0000-0000-00009A100000}"/>
    <cellStyle name="20% - Accent1 2 2 3 3 3 9" xfId="4439" xr:uid="{00000000-0005-0000-0000-00009B100000}"/>
    <cellStyle name="20% - Accent1 2 2 3 3 3 9 2" xfId="4440" xr:uid="{00000000-0005-0000-0000-00009C100000}"/>
    <cellStyle name="20% - Accent1 2 2 3 3 4" xfId="4441" xr:uid="{00000000-0005-0000-0000-00009D100000}"/>
    <cellStyle name="20% - Accent1 2 2 3 3 4 10" xfId="4442" xr:uid="{00000000-0005-0000-0000-00009E100000}"/>
    <cellStyle name="20% - Accent1 2 2 3 3 4 10 2" xfId="4443" xr:uid="{00000000-0005-0000-0000-00009F100000}"/>
    <cellStyle name="20% - Accent1 2 2 3 3 4 11" xfId="4444" xr:uid="{00000000-0005-0000-0000-0000A0100000}"/>
    <cellStyle name="20% - Accent1 2 2 3 3 4 2" xfId="4445" xr:uid="{00000000-0005-0000-0000-0000A1100000}"/>
    <cellStyle name="20% - Accent1 2 2 3 3 4 2 2" xfId="4446" xr:uid="{00000000-0005-0000-0000-0000A2100000}"/>
    <cellStyle name="20% - Accent1 2 2 3 3 4 2 2 2" xfId="4447" xr:uid="{00000000-0005-0000-0000-0000A3100000}"/>
    <cellStyle name="20% - Accent1 2 2 3 3 4 2 2 2 2" xfId="4448" xr:uid="{00000000-0005-0000-0000-0000A4100000}"/>
    <cellStyle name="20% - Accent1 2 2 3 3 4 2 2 2 2 2" xfId="4449" xr:uid="{00000000-0005-0000-0000-0000A5100000}"/>
    <cellStyle name="20% - Accent1 2 2 3 3 4 2 2 2 3" xfId="4450" xr:uid="{00000000-0005-0000-0000-0000A6100000}"/>
    <cellStyle name="20% - Accent1 2 2 3 3 4 2 2 3" xfId="4451" xr:uid="{00000000-0005-0000-0000-0000A7100000}"/>
    <cellStyle name="20% - Accent1 2 2 3 3 4 2 2 3 2" xfId="4452" xr:uid="{00000000-0005-0000-0000-0000A8100000}"/>
    <cellStyle name="20% - Accent1 2 2 3 3 4 2 2 4" xfId="4453" xr:uid="{00000000-0005-0000-0000-0000A9100000}"/>
    <cellStyle name="20% - Accent1 2 2 3 3 4 2 3" xfId="4454" xr:uid="{00000000-0005-0000-0000-0000AA100000}"/>
    <cellStyle name="20% - Accent1 2 2 3 3 4 2 3 2" xfId="4455" xr:uid="{00000000-0005-0000-0000-0000AB100000}"/>
    <cellStyle name="20% - Accent1 2 2 3 3 4 2 3 2 2" xfId="4456" xr:uid="{00000000-0005-0000-0000-0000AC100000}"/>
    <cellStyle name="20% - Accent1 2 2 3 3 4 2 3 2 2 2" xfId="4457" xr:uid="{00000000-0005-0000-0000-0000AD100000}"/>
    <cellStyle name="20% - Accent1 2 2 3 3 4 2 3 2 3" xfId="4458" xr:uid="{00000000-0005-0000-0000-0000AE100000}"/>
    <cellStyle name="20% - Accent1 2 2 3 3 4 2 3 3" xfId="4459" xr:uid="{00000000-0005-0000-0000-0000AF100000}"/>
    <cellStyle name="20% - Accent1 2 2 3 3 4 2 3 3 2" xfId="4460" xr:uid="{00000000-0005-0000-0000-0000B0100000}"/>
    <cellStyle name="20% - Accent1 2 2 3 3 4 2 3 4" xfId="4461" xr:uid="{00000000-0005-0000-0000-0000B1100000}"/>
    <cellStyle name="20% - Accent1 2 2 3 3 4 2 4" xfId="4462" xr:uid="{00000000-0005-0000-0000-0000B2100000}"/>
    <cellStyle name="20% - Accent1 2 2 3 3 4 2 4 2" xfId="4463" xr:uid="{00000000-0005-0000-0000-0000B3100000}"/>
    <cellStyle name="20% - Accent1 2 2 3 3 4 2 4 2 2" xfId="4464" xr:uid="{00000000-0005-0000-0000-0000B4100000}"/>
    <cellStyle name="20% - Accent1 2 2 3 3 4 2 4 2 2 2" xfId="4465" xr:uid="{00000000-0005-0000-0000-0000B5100000}"/>
    <cellStyle name="20% - Accent1 2 2 3 3 4 2 4 2 3" xfId="4466" xr:uid="{00000000-0005-0000-0000-0000B6100000}"/>
    <cellStyle name="20% - Accent1 2 2 3 3 4 2 4 3" xfId="4467" xr:uid="{00000000-0005-0000-0000-0000B7100000}"/>
    <cellStyle name="20% - Accent1 2 2 3 3 4 2 4 3 2" xfId="4468" xr:uid="{00000000-0005-0000-0000-0000B8100000}"/>
    <cellStyle name="20% - Accent1 2 2 3 3 4 2 4 4" xfId="4469" xr:uid="{00000000-0005-0000-0000-0000B9100000}"/>
    <cellStyle name="20% - Accent1 2 2 3 3 4 2 5" xfId="4470" xr:uid="{00000000-0005-0000-0000-0000BA100000}"/>
    <cellStyle name="20% - Accent1 2 2 3 3 4 2 5 2" xfId="4471" xr:uid="{00000000-0005-0000-0000-0000BB100000}"/>
    <cellStyle name="20% - Accent1 2 2 3 3 4 2 5 2 2" xfId="4472" xr:uid="{00000000-0005-0000-0000-0000BC100000}"/>
    <cellStyle name="20% - Accent1 2 2 3 3 4 2 5 3" xfId="4473" xr:uid="{00000000-0005-0000-0000-0000BD100000}"/>
    <cellStyle name="20% - Accent1 2 2 3 3 4 2 6" xfId="4474" xr:uid="{00000000-0005-0000-0000-0000BE100000}"/>
    <cellStyle name="20% - Accent1 2 2 3 3 4 2 6 2" xfId="4475" xr:uid="{00000000-0005-0000-0000-0000BF100000}"/>
    <cellStyle name="20% - Accent1 2 2 3 3 4 2 6 2 2" xfId="4476" xr:uid="{00000000-0005-0000-0000-0000C0100000}"/>
    <cellStyle name="20% - Accent1 2 2 3 3 4 2 6 3" xfId="4477" xr:uid="{00000000-0005-0000-0000-0000C1100000}"/>
    <cellStyle name="20% - Accent1 2 2 3 3 4 2 7" xfId="4478" xr:uid="{00000000-0005-0000-0000-0000C2100000}"/>
    <cellStyle name="20% - Accent1 2 2 3 3 4 2 7 2" xfId="4479" xr:uid="{00000000-0005-0000-0000-0000C3100000}"/>
    <cellStyle name="20% - Accent1 2 2 3 3 4 2 8" xfId="4480" xr:uid="{00000000-0005-0000-0000-0000C4100000}"/>
    <cellStyle name="20% - Accent1 2 2 3 3 4 2 8 2" xfId="4481" xr:uid="{00000000-0005-0000-0000-0000C5100000}"/>
    <cellStyle name="20% - Accent1 2 2 3 3 4 2 9" xfId="4482" xr:uid="{00000000-0005-0000-0000-0000C6100000}"/>
    <cellStyle name="20% - Accent1 2 2 3 3 4 3" xfId="4483" xr:uid="{00000000-0005-0000-0000-0000C7100000}"/>
    <cellStyle name="20% - Accent1 2 2 3 3 4 3 2" xfId="4484" xr:uid="{00000000-0005-0000-0000-0000C8100000}"/>
    <cellStyle name="20% - Accent1 2 2 3 3 4 3 2 2" xfId="4485" xr:uid="{00000000-0005-0000-0000-0000C9100000}"/>
    <cellStyle name="20% - Accent1 2 2 3 3 4 3 2 2 2" xfId="4486" xr:uid="{00000000-0005-0000-0000-0000CA100000}"/>
    <cellStyle name="20% - Accent1 2 2 3 3 4 3 2 2 2 2" xfId="4487" xr:uid="{00000000-0005-0000-0000-0000CB100000}"/>
    <cellStyle name="20% - Accent1 2 2 3 3 4 3 2 2 3" xfId="4488" xr:uid="{00000000-0005-0000-0000-0000CC100000}"/>
    <cellStyle name="20% - Accent1 2 2 3 3 4 3 2 3" xfId="4489" xr:uid="{00000000-0005-0000-0000-0000CD100000}"/>
    <cellStyle name="20% - Accent1 2 2 3 3 4 3 2 3 2" xfId="4490" xr:uid="{00000000-0005-0000-0000-0000CE100000}"/>
    <cellStyle name="20% - Accent1 2 2 3 3 4 3 2 4" xfId="4491" xr:uid="{00000000-0005-0000-0000-0000CF100000}"/>
    <cellStyle name="20% - Accent1 2 2 3 3 4 3 3" xfId="4492" xr:uid="{00000000-0005-0000-0000-0000D0100000}"/>
    <cellStyle name="20% - Accent1 2 2 3 3 4 3 3 2" xfId="4493" xr:uid="{00000000-0005-0000-0000-0000D1100000}"/>
    <cellStyle name="20% - Accent1 2 2 3 3 4 3 3 2 2" xfId="4494" xr:uid="{00000000-0005-0000-0000-0000D2100000}"/>
    <cellStyle name="20% - Accent1 2 2 3 3 4 3 3 2 2 2" xfId="4495" xr:uid="{00000000-0005-0000-0000-0000D3100000}"/>
    <cellStyle name="20% - Accent1 2 2 3 3 4 3 3 2 3" xfId="4496" xr:uid="{00000000-0005-0000-0000-0000D4100000}"/>
    <cellStyle name="20% - Accent1 2 2 3 3 4 3 3 3" xfId="4497" xr:uid="{00000000-0005-0000-0000-0000D5100000}"/>
    <cellStyle name="20% - Accent1 2 2 3 3 4 3 3 3 2" xfId="4498" xr:uid="{00000000-0005-0000-0000-0000D6100000}"/>
    <cellStyle name="20% - Accent1 2 2 3 3 4 3 3 4" xfId="4499" xr:uid="{00000000-0005-0000-0000-0000D7100000}"/>
    <cellStyle name="20% - Accent1 2 2 3 3 4 3 4" xfId="4500" xr:uid="{00000000-0005-0000-0000-0000D8100000}"/>
    <cellStyle name="20% - Accent1 2 2 3 3 4 3 4 2" xfId="4501" xr:uid="{00000000-0005-0000-0000-0000D9100000}"/>
    <cellStyle name="20% - Accent1 2 2 3 3 4 3 4 2 2" xfId="4502" xr:uid="{00000000-0005-0000-0000-0000DA100000}"/>
    <cellStyle name="20% - Accent1 2 2 3 3 4 3 4 2 2 2" xfId="4503" xr:uid="{00000000-0005-0000-0000-0000DB100000}"/>
    <cellStyle name="20% - Accent1 2 2 3 3 4 3 4 2 3" xfId="4504" xr:uid="{00000000-0005-0000-0000-0000DC100000}"/>
    <cellStyle name="20% - Accent1 2 2 3 3 4 3 4 3" xfId="4505" xr:uid="{00000000-0005-0000-0000-0000DD100000}"/>
    <cellStyle name="20% - Accent1 2 2 3 3 4 3 4 3 2" xfId="4506" xr:uid="{00000000-0005-0000-0000-0000DE100000}"/>
    <cellStyle name="20% - Accent1 2 2 3 3 4 3 4 4" xfId="4507" xr:uid="{00000000-0005-0000-0000-0000DF100000}"/>
    <cellStyle name="20% - Accent1 2 2 3 3 4 3 5" xfId="4508" xr:uid="{00000000-0005-0000-0000-0000E0100000}"/>
    <cellStyle name="20% - Accent1 2 2 3 3 4 3 5 2" xfId="4509" xr:uid="{00000000-0005-0000-0000-0000E1100000}"/>
    <cellStyle name="20% - Accent1 2 2 3 3 4 3 5 2 2" xfId="4510" xr:uid="{00000000-0005-0000-0000-0000E2100000}"/>
    <cellStyle name="20% - Accent1 2 2 3 3 4 3 5 3" xfId="4511" xr:uid="{00000000-0005-0000-0000-0000E3100000}"/>
    <cellStyle name="20% - Accent1 2 2 3 3 4 3 6" xfId="4512" xr:uid="{00000000-0005-0000-0000-0000E4100000}"/>
    <cellStyle name="20% - Accent1 2 2 3 3 4 3 6 2" xfId="4513" xr:uid="{00000000-0005-0000-0000-0000E5100000}"/>
    <cellStyle name="20% - Accent1 2 2 3 3 4 3 6 2 2" xfId="4514" xr:uid="{00000000-0005-0000-0000-0000E6100000}"/>
    <cellStyle name="20% - Accent1 2 2 3 3 4 3 6 3" xfId="4515" xr:uid="{00000000-0005-0000-0000-0000E7100000}"/>
    <cellStyle name="20% - Accent1 2 2 3 3 4 3 7" xfId="4516" xr:uid="{00000000-0005-0000-0000-0000E8100000}"/>
    <cellStyle name="20% - Accent1 2 2 3 3 4 3 7 2" xfId="4517" xr:uid="{00000000-0005-0000-0000-0000E9100000}"/>
    <cellStyle name="20% - Accent1 2 2 3 3 4 3 8" xfId="4518" xr:uid="{00000000-0005-0000-0000-0000EA100000}"/>
    <cellStyle name="20% - Accent1 2 2 3 3 4 3 8 2" xfId="4519" xr:uid="{00000000-0005-0000-0000-0000EB100000}"/>
    <cellStyle name="20% - Accent1 2 2 3 3 4 3 9" xfId="4520" xr:uid="{00000000-0005-0000-0000-0000EC100000}"/>
    <cellStyle name="20% - Accent1 2 2 3 3 4 4" xfId="4521" xr:uid="{00000000-0005-0000-0000-0000ED100000}"/>
    <cellStyle name="20% - Accent1 2 2 3 3 4 4 2" xfId="4522" xr:uid="{00000000-0005-0000-0000-0000EE100000}"/>
    <cellStyle name="20% - Accent1 2 2 3 3 4 4 2 2" xfId="4523" xr:uid="{00000000-0005-0000-0000-0000EF100000}"/>
    <cellStyle name="20% - Accent1 2 2 3 3 4 4 2 2 2" xfId="4524" xr:uid="{00000000-0005-0000-0000-0000F0100000}"/>
    <cellStyle name="20% - Accent1 2 2 3 3 4 4 2 3" xfId="4525" xr:uid="{00000000-0005-0000-0000-0000F1100000}"/>
    <cellStyle name="20% - Accent1 2 2 3 3 4 4 3" xfId="4526" xr:uid="{00000000-0005-0000-0000-0000F2100000}"/>
    <cellStyle name="20% - Accent1 2 2 3 3 4 4 3 2" xfId="4527" xr:uid="{00000000-0005-0000-0000-0000F3100000}"/>
    <cellStyle name="20% - Accent1 2 2 3 3 4 4 4" xfId="4528" xr:uid="{00000000-0005-0000-0000-0000F4100000}"/>
    <cellStyle name="20% - Accent1 2 2 3 3 4 5" xfId="4529" xr:uid="{00000000-0005-0000-0000-0000F5100000}"/>
    <cellStyle name="20% - Accent1 2 2 3 3 4 5 2" xfId="4530" xr:uid="{00000000-0005-0000-0000-0000F6100000}"/>
    <cellStyle name="20% - Accent1 2 2 3 3 4 5 2 2" xfId="4531" xr:uid="{00000000-0005-0000-0000-0000F7100000}"/>
    <cellStyle name="20% - Accent1 2 2 3 3 4 5 2 2 2" xfId="4532" xr:uid="{00000000-0005-0000-0000-0000F8100000}"/>
    <cellStyle name="20% - Accent1 2 2 3 3 4 5 2 3" xfId="4533" xr:uid="{00000000-0005-0000-0000-0000F9100000}"/>
    <cellStyle name="20% - Accent1 2 2 3 3 4 5 3" xfId="4534" xr:uid="{00000000-0005-0000-0000-0000FA100000}"/>
    <cellStyle name="20% - Accent1 2 2 3 3 4 5 3 2" xfId="4535" xr:uid="{00000000-0005-0000-0000-0000FB100000}"/>
    <cellStyle name="20% - Accent1 2 2 3 3 4 5 4" xfId="4536" xr:uid="{00000000-0005-0000-0000-0000FC100000}"/>
    <cellStyle name="20% - Accent1 2 2 3 3 4 6" xfId="4537" xr:uid="{00000000-0005-0000-0000-0000FD100000}"/>
    <cellStyle name="20% - Accent1 2 2 3 3 4 6 2" xfId="4538" xr:uid="{00000000-0005-0000-0000-0000FE100000}"/>
    <cellStyle name="20% - Accent1 2 2 3 3 4 6 2 2" xfId="4539" xr:uid="{00000000-0005-0000-0000-0000FF100000}"/>
    <cellStyle name="20% - Accent1 2 2 3 3 4 6 2 2 2" xfId="4540" xr:uid="{00000000-0005-0000-0000-000000110000}"/>
    <cellStyle name="20% - Accent1 2 2 3 3 4 6 2 3" xfId="4541" xr:uid="{00000000-0005-0000-0000-000001110000}"/>
    <cellStyle name="20% - Accent1 2 2 3 3 4 6 3" xfId="4542" xr:uid="{00000000-0005-0000-0000-000002110000}"/>
    <cellStyle name="20% - Accent1 2 2 3 3 4 6 3 2" xfId="4543" xr:uid="{00000000-0005-0000-0000-000003110000}"/>
    <cellStyle name="20% - Accent1 2 2 3 3 4 6 4" xfId="4544" xr:uid="{00000000-0005-0000-0000-000004110000}"/>
    <cellStyle name="20% - Accent1 2 2 3 3 4 7" xfId="4545" xr:uid="{00000000-0005-0000-0000-000005110000}"/>
    <cellStyle name="20% - Accent1 2 2 3 3 4 7 2" xfId="4546" xr:uid="{00000000-0005-0000-0000-000006110000}"/>
    <cellStyle name="20% - Accent1 2 2 3 3 4 7 2 2" xfId="4547" xr:uid="{00000000-0005-0000-0000-000007110000}"/>
    <cellStyle name="20% - Accent1 2 2 3 3 4 7 3" xfId="4548" xr:uid="{00000000-0005-0000-0000-000008110000}"/>
    <cellStyle name="20% - Accent1 2 2 3 3 4 8" xfId="4549" xr:uid="{00000000-0005-0000-0000-000009110000}"/>
    <cellStyle name="20% - Accent1 2 2 3 3 4 8 2" xfId="4550" xr:uid="{00000000-0005-0000-0000-00000A110000}"/>
    <cellStyle name="20% - Accent1 2 2 3 3 4 8 2 2" xfId="4551" xr:uid="{00000000-0005-0000-0000-00000B110000}"/>
    <cellStyle name="20% - Accent1 2 2 3 3 4 8 3" xfId="4552" xr:uid="{00000000-0005-0000-0000-00000C110000}"/>
    <cellStyle name="20% - Accent1 2 2 3 3 4 9" xfId="4553" xr:uid="{00000000-0005-0000-0000-00000D110000}"/>
    <cellStyle name="20% - Accent1 2 2 3 3 4 9 2" xfId="4554" xr:uid="{00000000-0005-0000-0000-00000E110000}"/>
    <cellStyle name="20% - Accent1 2 2 3 3 5" xfId="4555" xr:uid="{00000000-0005-0000-0000-00000F110000}"/>
    <cellStyle name="20% - Accent1 2 2 3 3 5 2" xfId="4556" xr:uid="{00000000-0005-0000-0000-000010110000}"/>
    <cellStyle name="20% - Accent1 2 2 3 3 5 2 2" xfId="4557" xr:uid="{00000000-0005-0000-0000-000011110000}"/>
    <cellStyle name="20% - Accent1 2 2 3 3 5 2 2 2" xfId="4558" xr:uid="{00000000-0005-0000-0000-000012110000}"/>
    <cellStyle name="20% - Accent1 2 2 3 3 5 2 2 2 2" xfId="4559" xr:uid="{00000000-0005-0000-0000-000013110000}"/>
    <cellStyle name="20% - Accent1 2 2 3 3 5 2 2 3" xfId="4560" xr:uid="{00000000-0005-0000-0000-000014110000}"/>
    <cellStyle name="20% - Accent1 2 2 3 3 5 2 3" xfId="4561" xr:uid="{00000000-0005-0000-0000-000015110000}"/>
    <cellStyle name="20% - Accent1 2 2 3 3 5 2 3 2" xfId="4562" xr:uid="{00000000-0005-0000-0000-000016110000}"/>
    <cellStyle name="20% - Accent1 2 2 3 3 5 2 4" xfId="4563" xr:uid="{00000000-0005-0000-0000-000017110000}"/>
    <cellStyle name="20% - Accent1 2 2 3 3 5 3" xfId="4564" xr:uid="{00000000-0005-0000-0000-000018110000}"/>
    <cellStyle name="20% - Accent1 2 2 3 3 5 3 2" xfId="4565" xr:uid="{00000000-0005-0000-0000-000019110000}"/>
    <cellStyle name="20% - Accent1 2 2 3 3 5 3 2 2" xfId="4566" xr:uid="{00000000-0005-0000-0000-00001A110000}"/>
    <cellStyle name="20% - Accent1 2 2 3 3 5 3 2 2 2" xfId="4567" xr:uid="{00000000-0005-0000-0000-00001B110000}"/>
    <cellStyle name="20% - Accent1 2 2 3 3 5 3 2 3" xfId="4568" xr:uid="{00000000-0005-0000-0000-00001C110000}"/>
    <cellStyle name="20% - Accent1 2 2 3 3 5 3 3" xfId="4569" xr:uid="{00000000-0005-0000-0000-00001D110000}"/>
    <cellStyle name="20% - Accent1 2 2 3 3 5 3 3 2" xfId="4570" xr:uid="{00000000-0005-0000-0000-00001E110000}"/>
    <cellStyle name="20% - Accent1 2 2 3 3 5 3 4" xfId="4571" xr:uid="{00000000-0005-0000-0000-00001F110000}"/>
    <cellStyle name="20% - Accent1 2 2 3 3 5 4" xfId="4572" xr:uid="{00000000-0005-0000-0000-000020110000}"/>
    <cellStyle name="20% - Accent1 2 2 3 3 5 4 2" xfId="4573" xr:uid="{00000000-0005-0000-0000-000021110000}"/>
    <cellStyle name="20% - Accent1 2 2 3 3 5 4 2 2" xfId="4574" xr:uid="{00000000-0005-0000-0000-000022110000}"/>
    <cellStyle name="20% - Accent1 2 2 3 3 5 4 2 2 2" xfId="4575" xr:uid="{00000000-0005-0000-0000-000023110000}"/>
    <cellStyle name="20% - Accent1 2 2 3 3 5 4 2 3" xfId="4576" xr:uid="{00000000-0005-0000-0000-000024110000}"/>
    <cellStyle name="20% - Accent1 2 2 3 3 5 4 3" xfId="4577" xr:uid="{00000000-0005-0000-0000-000025110000}"/>
    <cellStyle name="20% - Accent1 2 2 3 3 5 4 3 2" xfId="4578" xr:uid="{00000000-0005-0000-0000-000026110000}"/>
    <cellStyle name="20% - Accent1 2 2 3 3 5 4 4" xfId="4579" xr:uid="{00000000-0005-0000-0000-000027110000}"/>
    <cellStyle name="20% - Accent1 2 2 3 3 5 5" xfId="4580" xr:uid="{00000000-0005-0000-0000-000028110000}"/>
    <cellStyle name="20% - Accent1 2 2 3 3 5 5 2" xfId="4581" xr:uid="{00000000-0005-0000-0000-000029110000}"/>
    <cellStyle name="20% - Accent1 2 2 3 3 5 5 2 2" xfId="4582" xr:uid="{00000000-0005-0000-0000-00002A110000}"/>
    <cellStyle name="20% - Accent1 2 2 3 3 5 5 3" xfId="4583" xr:uid="{00000000-0005-0000-0000-00002B110000}"/>
    <cellStyle name="20% - Accent1 2 2 3 3 5 6" xfId="4584" xr:uid="{00000000-0005-0000-0000-00002C110000}"/>
    <cellStyle name="20% - Accent1 2 2 3 3 5 6 2" xfId="4585" xr:uid="{00000000-0005-0000-0000-00002D110000}"/>
    <cellStyle name="20% - Accent1 2 2 3 3 5 6 2 2" xfId="4586" xr:uid="{00000000-0005-0000-0000-00002E110000}"/>
    <cellStyle name="20% - Accent1 2 2 3 3 5 6 3" xfId="4587" xr:uid="{00000000-0005-0000-0000-00002F110000}"/>
    <cellStyle name="20% - Accent1 2 2 3 3 5 7" xfId="4588" xr:uid="{00000000-0005-0000-0000-000030110000}"/>
    <cellStyle name="20% - Accent1 2 2 3 3 5 7 2" xfId="4589" xr:uid="{00000000-0005-0000-0000-000031110000}"/>
    <cellStyle name="20% - Accent1 2 2 3 3 5 8" xfId="4590" xr:uid="{00000000-0005-0000-0000-000032110000}"/>
    <cellStyle name="20% - Accent1 2 2 3 3 5 8 2" xfId="4591" xr:uid="{00000000-0005-0000-0000-000033110000}"/>
    <cellStyle name="20% - Accent1 2 2 3 3 5 9" xfId="4592" xr:uid="{00000000-0005-0000-0000-000034110000}"/>
    <cellStyle name="20% - Accent1 2 2 3 3 6" xfId="4593" xr:uid="{00000000-0005-0000-0000-000035110000}"/>
    <cellStyle name="20% - Accent1 2 2 3 3 6 2" xfId="4594" xr:uid="{00000000-0005-0000-0000-000036110000}"/>
    <cellStyle name="20% - Accent1 2 2 3 3 6 2 2" xfId="4595" xr:uid="{00000000-0005-0000-0000-000037110000}"/>
    <cellStyle name="20% - Accent1 2 2 3 3 6 2 2 2" xfId="4596" xr:uid="{00000000-0005-0000-0000-000038110000}"/>
    <cellStyle name="20% - Accent1 2 2 3 3 6 2 2 2 2" xfId="4597" xr:uid="{00000000-0005-0000-0000-000039110000}"/>
    <cellStyle name="20% - Accent1 2 2 3 3 6 2 2 3" xfId="4598" xr:uid="{00000000-0005-0000-0000-00003A110000}"/>
    <cellStyle name="20% - Accent1 2 2 3 3 6 2 3" xfId="4599" xr:uid="{00000000-0005-0000-0000-00003B110000}"/>
    <cellStyle name="20% - Accent1 2 2 3 3 6 2 3 2" xfId="4600" xr:uid="{00000000-0005-0000-0000-00003C110000}"/>
    <cellStyle name="20% - Accent1 2 2 3 3 6 2 4" xfId="4601" xr:uid="{00000000-0005-0000-0000-00003D110000}"/>
    <cellStyle name="20% - Accent1 2 2 3 3 6 3" xfId="4602" xr:uid="{00000000-0005-0000-0000-00003E110000}"/>
    <cellStyle name="20% - Accent1 2 2 3 3 6 3 2" xfId="4603" xr:uid="{00000000-0005-0000-0000-00003F110000}"/>
    <cellStyle name="20% - Accent1 2 2 3 3 6 3 2 2" xfId="4604" xr:uid="{00000000-0005-0000-0000-000040110000}"/>
    <cellStyle name="20% - Accent1 2 2 3 3 6 3 2 2 2" xfId="4605" xr:uid="{00000000-0005-0000-0000-000041110000}"/>
    <cellStyle name="20% - Accent1 2 2 3 3 6 3 2 3" xfId="4606" xr:uid="{00000000-0005-0000-0000-000042110000}"/>
    <cellStyle name="20% - Accent1 2 2 3 3 6 3 3" xfId="4607" xr:uid="{00000000-0005-0000-0000-000043110000}"/>
    <cellStyle name="20% - Accent1 2 2 3 3 6 3 3 2" xfId="4608" xr:uid="{00000000-0005-0000-0000-000044110000}"/>
    <cellStyle name="20% - Accent1 2 2 3 3 6 3 4" xfId="4609" xr:uid="{00000000-0005-0000-0000-000045110000}"/>
    <cellStyle name="20% - Accent1 2 2 3 3 6 4" xfId="4610" xr:uid="{00000000-0005-0000-0000-000046110000}"/>
    <cellStyle name="20% - Accent1 2 2 3 3 6 4 2" xfId="4611" xr:uid="{00000000-0005-0000-0000-000047110000}"/>
    <cellStyle name="20% - Accent1 2 2 3 3 6 4 2 2" xfId="4612" xr:uid="{00000000-0005-0000-0000-000048110000}"/>
    <cellStyle name="20% - Accent1 2 2 3 3 6 4 2 2 2" xfId="4613" xr:uid="{00000000-0005-0000-0000-000049110000}"/>
    <cellStyle name="20% - Accent1 2 2 3 3 6 4 2 3" xfId="4614" xr:uid="{00000000-0005-0000-0000-00004A110000}"/>
    <cellStyle name="20% - Accent1 2 2 3 3 6 4 3" xfId="4615" xr:uid="{00000000-0005-0000-0000-00004B110000}"/>
    <cellStyle name="20% - Accent1 2 2 3 3 6 4 3 2" xfId="4616" xr:uid="{00000000-0005-0000-0000-00004C110000}"/>
    <cellStyle name="20% - Accent1 2 2 3 3 6 4 4" xfId="4617" xr:uid="{00000000-0005-0000-0000-00004D110000}"/>
    <cellStyle name="20% - Accent1 2 2 3 3 6 5" xfId="4618" xr:uid="{00000000-0005-0000-0000-00004E110000}"/>
    <cellStyle name="20% - Accent1 2 2 3 3 6 5 2" xfId="4619" xr:uid="{00000000-0005-0000-0000-00004F110000}"/>
    <cellStyle name="20% - Accent1 2 2 3 3 6 5 2 2" xfId="4620" xr:uid="{00000000-0005-0000-0000-000050110000}"/>
    <cellStyle name="20% - Accent1 2 2 3 3 6 5 3" xfId="4621" xr:uid="{00000000-0005-0000-0000-000051110000}"/>
    <cellStyle name="20% - Accent1 2 2 3 3 6 6" xfId="4622" xr:uid="{00000000-0005-0000-0000-000052110000}"/>
    <cellStyle name="20% - Accent1 2 2 3 3 6 6 2" xfId="4623" xr:uid="{00000000-0005-0000-0000-000053110000}"/>
    <cellStyle name="20% - Accent1 2 2 3 3 6 6 2 2" xfId="4624" xr:uid="{00000000-0005-0000-0000-000054110000}"/>
    <cellStyle name="20% - Accent1 2 2 3 3 6 6 3" xfId="4625" xr:uid="{00000000-0005-0000-0000-000055110000}"/>
    <cellStyle name="20% - Accent1 2 2 3 3 6 7" xfId="4626" xr:uid="{00000000-0005-0000-0000-000056110000}"/>
    <cellStyle name="20% - Accent1 2 2 3 3 6 7 2" xfId="4627" xr:uid="{00000000-0005-0000-0000-000057110000}"/>
    <cellStyle name="20% - Accent1 2 2 3 3 6 8" xfId="4628" xr:uid="{00000000-0005-0000-0000-000058110000}"/>
    <cellStyle name="20% - Accent1 2 2 3 3 6 8 2" xfId="4629" xr:uid="{00000000-0005-0000-0000-000059110000}"/>
    <cellStyle name="20% - Accent1 2 2 3 3 6 9" xfId="4630" xr:uid="{00000000-0005-0000-0000-00005A110000}"/>
    <cellStyle name="20% - Accent1 2 2 3 3 7" xfId="4631" xr:uid="{00000000-0005-0000-0000-00005B110000}"/>
    <cellStyle name="20% - Accent1 2 2 3 3 7 2" xfId="4632" xr:uid="{00000000-0005-0000-0000-00005C110000}"/>
    <cellStyle name="20% - Accent1 2 2 3 3 7 2 2" xfId="4633" xr:uid="{00000000-0005-0000-0000-00005D110000}"/>
    <cellStyle name="20% - Accent1 2 2 3 3 7 2 2 2" xfId="4634" xr:uid="{00000000-0005-0000-0000-00005E110000}"/>
    <cellStyle name="20% - Accent1 2 2 3 3 7 2 3" xfId="4635" xr:uid="{00000000-0005-0000-0000-00005F110000}"/>
    <cellStyle name="20% - Accent1 2 2 3 3 7 3" xfId="4636" xr:uid="{00000000-0005-0000-0000-000060110000}"/>
    <cellStyle name="20% - Accent1 2 2 3 3 7 3 2" xfId="4637" xr:uid="{00000000-0005-0000-0000-000061110000}"/>
    <cellStyle name="20% - Accent1 2 2 3 3 7 4" xfId="4638" xr:uid="{00000000-0005-0000-0000-000062110000}"/>
    <cellStyle name="20% - Accent1 2 2 3 3 8" xfId="4639" xr:uid="{00000000-0005-0000-0000-000063110000}"/>
    <cellStyle name="20% - Accent1 2 2 3 3 8 2" xfId="4640" xr:uid="{00000000-0005-0000-0000-000064110000}"/>
    <cellStyle name="20% - Accent1 2 2 3 3 8 2 2" xfId="4641" xr:uid="{00000000-0005-0000-0000-000065110000}"/>
    <cellStyle name="20% - Accent1 2 2 3 3 8 2 2 2" xfId="4642" xr:uid="{00000000-0005-0000-0000-000066110000}"/>
    <cellStyle name="20% - Accent1 2 2 3 3 8 2 3" xfId="4643" xr:uid="{00000000-0005-0000-0000-000067110000}"/>
    <cellStyle name="20% - Accent1 2 2 3 3 8 3" xfId="4644" xr:uid="{00000000-0005-0000-0000-000068110000}"/>
    <cellStyle name="20% - Accent1 2 2 3 3 8 3 2" xfId="4645" xr:uid="{00000000-0005-0000-0000-000069110000}"/>
    <cellStyle name="20% - Accent1 2 2 3 3 8 4" xfId="4646" xr:uid="{00000000-0005-0000-0000-00006A110000}"/>
    <cellStyle name="20% - Accent1 2 2 3 3 9" xfId="4647" xr:uid="{00000000-0005-0000-0000-00006B110000}"/>
    <cellStyle name="20% - Accent1 2 2 3 3 9 2" xfId="4648" xr:uid="{00000000-0005-0000-0000-00006C110000}"/>
    <cellStyle name="20% - Accent1 2 2 3 3 9 2 2" xfId="4649" xr:uid="{00000000-0005-0000-0000-00006D110000}"/>
    <cellStyle name="20% - Accent1 2 2 3 3 9 2 2 2" xfId="4650" xr:uid="{00000000-0005-0000-0000-00006E110000}"/>
    <cellStyle name="20% - Accent1 2 2 3 3 9 2 3" xfId="4651" xr:uid="{00000000-0005-0000-0000-00006F110000}"/>
    <cellStyle name="20% - Accent1 2 2 3 3 9 3" xfId="4652" xr:uid="{00000000-0005-0000-0000-000070110000}"/>
    <cellStyle name="20% - Accent1 2 2 3 3 9 3 2" xfId="4653" xr:uid="{00000000-0005-0000-0000-000071110000}"/>
    <cellStyle name="20% - Accent1 2 2 3 3 9 4" xfId="4654" xr:uid="{00000000-0005-0000-0000-000072110000}"/>
    <cellStyle name="20% - Accent1 2 2 3 4" xfId="4655" xr:uid="{00000000-0005-0000-0000-000073110000}"/>
    <cellStyle name="20% - Accent1 2 2 3 4 10" xfId="4656" xr:uid="{00000000-0005-0000-0000-000074110000}"/>
    <cellStyle name="20% - Accent1 2 2 3 4 10 2" xfId="4657" xr:uid="{00000000-0005-0000-0000-000075110000}"/>
    <cellStyle name="20% - Accent1 2 2 3 4 11" xfId="4658" xr:uid="{00000000-0005-0000-0000-000076110000}"/>
    <cellStyle name="20% - Accent1 2 2 3 4 2" xfId="4659" xr:uid="{00000000-0005-0000-0000-000077110000}"/>
    <cellStyle name="20% - Accent1 2 2 3 4 2 2" xfId="4660" xr:uid="{00000000-0005-0000-0000-000078110000}"/>
    <cellStyle name="20% - Accent1 2 2 3 4 2 2 2" xfId="4661" xr:uid="{00000000-0005-0000-0000-000079110000}"/>
    <cellStyle name="20% - Accent1 2 2 3 4 2 2 2 2" xfId="4662" xr:uid="{00000000-0005-0000-0000-00007A110000}"/>
    <cellStyle name="20% - Accent1 2 2 3 4 2 2 2 2 2" xfId="4663" xr:uid="{00000000-0005-0000-0000-00007B110000}"/>
    <cellStyle name="20% - Accent1 2 2 3 4 2 2 2 3" xfId="4664" xr:uid="{00000000-0005-0000-0000-00007C110000}"/>
    <cellStyle name="20% - Accent1 2 2 3 4 2 2 3" xfId="4665" xr:uid="{00000000-0005-0000-0000-00007D110000}"/>
    <cellStyle name="20% - Accent1 2 2 3 4 2 2 3 2" xfId="4666" xr:uid="{00000000-0005-0000-0000-00007E110000}"/>
    <cellStyle name="20% - Accent1 2 2 3 4 2 2 4" xfId="4667" xr:uid="{00000000-0005-0000-0000-00007F110000}"/>
    <cellStyle name="20% - Accent1 2 2 3 4 2 3" xfId="4668" xr:uid="{00000000-0005-0000-0000-000080110000}"/>
    <cellStyle name="20% - Accent1 2 2 3 4 2 3 2" xfId="4669" xr:uid="{00000000-0005-0000-0000-000081110000}"/>
    <cellStyle name="20% - Accent1 2 2 3 4 2 3 2 2" xfId="4670" xr:uid="{00000000-0005-0000-0000-000082110000}"/>
    <cellStyle name="20% - Accent1 2 2 3 4 2 3 2 2 2" xfId="4671" xr:uid="{00000000-0005-0000-0000-000083110000}"/>
    <cellStyle name="20% - Accent1 2 2 3 4 2 3 2 3" xfId="4672" xr:uid="{00000000-0005-0000-0000-000084110000}"/>
    <cellStyle name="20% - Accent1 2 2 3 4 2 3 3" xfId="4673" xr:uid="{00000000-0005-0000-0000-000085110000}"/>
    <cellStyle name="20% - Accent1 2 2 3 4 2 3 3 2" xfId="4674" xr:uid="{00000000-0005-0000-0000-000086110000}"/>
    <cellStyle name="20% - Accent1 2 2 3 4 2 3 4" xfId="4675" xr:uid="{00000000-0005-0000-0000-000087110000}"/>
    <cellStyle name="20% - Accent1 2 2 3 4 2 4" xfId="4676" xr:uid="{00000000-0005-0000-0000-000088110000}"/>
    <cellStyle name="20% - Accent1 2 2 3 4 2 4 2" xfId="4677" xr:uid="{00000000-0005-0000-0000-000089110000}"/>
    <cellStyle name="20% - Accent1 2 2 3 4 2 4 2 2" xfId="4678" xr:uid="{00000000-0005-0000-0000-00008A110000}"/>
    <cellStyle name="20% - Accent1 2 2 3 4 2 4 2 2 2" xfId="4679" xr:uid="{00000000-0005-0000-0000-00008B110000}"/>
    <cellStyle name="20% - Accent1 2 2 3 4 2 4 2 3" xfId="4680" xr:uid="{00000000-0005-0000-0000-00008C110000}"/>
    <cellStyle name="20% - Accent1 2 2 3 4 2 4 3" xfId="4681" xr:uid="{00000000-0005-0000-0000-00008D110000}"/>
    <cellStyle name="20% - Accent1 2 2 3 4 2 4 3 2" xfId="4682" xr:uid="{00000000-0005-0000-0000-00008E110000}"/>
    <cellStyle name="20% - Accent1 2 2 3 4 2 4 4" xfId="4683" xr:uid="{00000000-0005-0000-0000-00008F110000}"/>
    <cellStyle name="20% - Accent1 2 2 3 4 2 5" xfId="4684" xr:uid="{00000000-0005-0000-0000-000090110000}"/>
    <cellStyle name="20% - Accent1 2 2 3 4 2 5 2" xfId="4685" xr:uid="{00000000-0005-0000-0000-000091110000}"/>
    <cellStyle name="20% - Accent1 2 2 3 4 2 5 2 2" xfId="4686" xr:uid="{00000000-0005-0000-0000-000092110000}"/>
    <cellStyle name="20% - Accent1 2 2 3 4 2 5 3" xfId="4687" xr:uid="{00000000-0005-0000-0000-000093110000}"/>
    <cellStyle name="20% - Accent1 2 2 3 4 2 6" xfId="4688" xr:uid="{00000000-0005-0000-0000-000094110000}"/>
    <cellStyle name="20% - Accent1 2 2 3 4 2 6 2" xfId="4689" xr:uid="{00000000-0005-0000-0000-000095110000}"/>
    <cellStyle name="20% - Accent1 2 2 3 4 2 6 2 2" xfId="4690" xr:uid="{00000000-0005-0000-0000-000096110000}"/>
    <cellStyle name="20% - Accent1 2 2 3 4 2 6 3" xfId="4691" xr:uid="{00000000-0005-0000-0000-000097110000}"/>
    <cellStyle name="20% - Accent1 2 2 3 4 2 7" xfId="4692" xr:uid="{00000000-0005-0000-0000-000098110000}"/>
    <cellStyle name="20% - Accent1 2 2 3 4 2 7 2" xfId="4693" xr:uid="{00000000-0005-0000-0000-000099110000}"/>
    <cellStyle name="20% - Accent1 2 2 3 4 2 8" xfId="4694" xr:uid="{00000000-0005-0000-0000-00009A110000}"/>
    <cellStyle name="20% - Accent1 2 2 3 4 2 8 2" xfId="4695" xr:uid="{00000000-0005-0000-0000-00009B110000}"/>
    <cellStyle name="20% - Accent1 2 2 3 4 2 9" xfId="4696" xr:uid="{00000000-0005-0000-0000-00009C110000}"/>
    <cellStyle name="20% - Accent1 2 2 3 4 3" xfId="4697" xr:uid="{00000000-0005-0000-0000-00009D110000}"/>
    <cellStyle name="20% - Accent1 2 2 3 4 3 2" xfId="4698" xr:uid="{00000000-0005-0000-0000-00009E110000}"/>
    <cellStyle name="20% - Accent1 2 2 3 4 3 2 2" xfId="4699" xr:uid="{00000000-0005-0000-0000-00009F110000}"/>
    <cellStyle name="20% - Accent1 2 2 3 4 3 2 2 2" xfId="4700" xr:uid="{00000000-0005-0000-0000-0000A0110000}"/>
    <cellStyle name="20% - Accent1 2 2 3 4 3 2 2 2 2" xfId="4701" xr:uid="{00000000-0005-0000-0000-0000A1110000}"/>
    <cellStyle name="20% - Accent1 2 2 3 4 3 2 2 3" xfId="4702" xr:uid="{00000000-0005-0000-0000-0000A2110000}"/>
    <cellStyle name="20% - Accent1 2 2 3 4 3 2 3" xfId="4703" xr:uid="{00000000-0005-0000-0000-0000A3110000}"/>
    <cellStyle name="20% - Accent1 2 2 3 4 3 2 3 2" xfId="4704" xr:uid="{00000000-0005-0000-0000-0000A4110000}"/>
    <cellStyle name="20% - Accent1 2 2 3 4 3 2 4" xfId="4705" xr:uid="{00000000-0005-0000-0000-0000A5110000}"/>
    <cellStyle name="20% - Accent1 2 2 3 4 3 3" xfId="4706" xr:uid="{00000000-0005-0000-0000-0000A6110000}"/>
    <cellStyle name="20% - Accent1 2 2 3 4 3 3 2" xfId="4707" xr:uid="{00000000-0005-0000-0000-0000A7110000}"/>
    <cellStyle name="20% - Accent1 2 2 3 4 3 3 2 2" xfId="4708" xr:uid="{00000000-0005-0000-0000-0000A8110000}"/>
    <cellStyle name="20% - Accent1 2 2 3 4 3 3 2 2 2" xfId="4709" xr:uid="{00000000-0005-0000-0000-0000A9110000}"/>
    <cellStyle name="20% - Accent1 2 2 3 4 3 3 2 3" xfId="4710" xr:uid="{00000000-0005-0000-0000-0000AA110000}"/>
    <cellStyle name="20% - Accent1 2 2 3 4 3 3 3" xfId="4711" xr:uid="{00000000-0005-0000-0000-0000AB110000}"/>
    <cellStyle name="20% - Accent1 2 2 3 4 3 3 3 2" xfId="4712" xr:uid="{00000000-0005-0000-0000-0000AC110000}"/>
    <cellStyle name="20% - Accent1 2 2 3 4 3 3 4" xfId="4713" xr:uid="{00000000-0005-0000-0000-0000AD110000}"/>
    <cellStyle name="20% - Accent1 2 2 3 4 3 4" xfId="4714" xr:uid="{00000000-0005-0000-0000-0000AE110000}"/>
    <cellStyle name="20% - Accent1 2 2 3 4 3 4 2" xfId="4715" xr:uid="{00000000-0005-0000-0000-0000AF110000}"/>
    <cellStyle name="20% - Accent1 2 2 3 4 3 4 2 2" xfId="4716" xr:uid="{00000000-0005-0000-0000-0000B0110000}"/>
    <cellStyle name="20% - Accent1 2 2 3 4 3 4 2 2 2" xfId="4717" xr:uid="{00000000-0005-0000-0000-0000B1110000}"/>
    <cellStyle name="20% - Accent1 2 2 3 4 3 4 2 3" xfId="4718" xr:uid="{00000000-0005-0000-0000-0000B2110000}"/>
    <cellStyle name="20% - Accent1 2 2 3 4 3 4 3" xfId="4719" xr:uid="{00000000-0005-0000-0000-0000B3110000}"/>
    <cellStyle name="20% - Accent1 2 2 3 4 3 4 3 2" xfId="4720" xr:uid="{00000000-0005-0000-0000-0000B4110000}"/>
    <cellStyle name="20% - Accent1 2 2 3 4 3 4 4" xfId="4721" xr:uid="{00000000-0005-0000-0000-0000B5110000}"/>
    <cellStyle name="20% - Accent1 2 2 3 4 3 5" xfId="4722" xr:uid="{00000000-0005-0000-0000-0000B6110000}"/>
    <cellStyle name="20% - Accent1 2 2 3 4 3 5 2" xfId="4723" xr:uid="{00000000-0005-0000-0000-0000B7110000}"/>
    <cellStyle name="20% - Accent1 2 2 3 4 3 5 2 2" xfId="4724" xr:uid="{00000000-0005-0000-0000-0000B8110000}"/>
    <cellStyle name="20% - Accent1 2 2 3 4 3 5 3" xfId="4725" xr:uid="{00000000-0005-0000-0000-0000B9110000}"/>
    <cellStyle name="20% - Accent1 2 2 3 4 3 6" xfId="4726" xr:uid="{00000000-0005-0000-0000-0000BA110000}"/>
    <cellStyle name="20% - Accent1 2 2 3 4 3 6 2" xfId="4727" xr:uid="{00000000-0005-0000-0000-0000BB110000}"/>
    <cellStyle name="20% - Accent1 2 2 3 4 3 6 2 2" xfId="4728" xr:uid="{00000000-0005-0000-0000-0000BC110000}"/>
    <cellStyle name="20% - Accent1 2 2 3 4 3 6 3" xfId="4729" xr:uid="{00000000-0005-0000-0000-0000BD110000}"/>
    <cellStyle name="20% - Accent1 2 2 3 4 3 7" xfId="4730" xr:uid="{00000000-0005-0000-0000-0000BE110000}"/>
    <cellStyle name="20% - Accent1 2 2 3 4 3 7 2" xfId="4731" xr:uid="{00000000-0005-0000-0000-0000BF110000}"/>
    <cellStyle name="20% - Accent1 2 2 3 4 3 8" xfId="4732" xr:uid="{00000000-0005-0000-0000-0000C0110000}"/>
    <cellStyle name="20% - Accent1 2 2 3 4 3 8 2" xfId="4733" xr:uid="{00000000-0005-0000-0000-0000C1110000}"/>
    <cellStyle name="20% - Accent1 2 2 3 4 3 9" xfId="4734" xr:uid="{00000000-0005-0000-0000-0000C2110000}"/>
    <cellStyle name="20% - Accent1 2 2 3 4 4" xfId="4735" xr:uid="{00000000-0005-0000-0000-0000C3110000}"/>
    <cellStyle name="20% - Accent1 2 2 3 4 4 2" xfId="4736" xr:uid="{00000000-0005-0000-0000-0000C4110000}"/>
    <cellStyle name="20% - Accent1 2 2 3 4 4 2 2" xfId="4737" xr:uid="{00000000-0005-0000-0000-0000C5110000}"/>
    <cellStyle name="20% - Accent1 2 2 3 4 4 2 2 2" xfId="4738" xr:uid="{00000000-0005-0000-0000-0000C6110000}"/>
    <cellStyle name="20% - Accent1 2 2 3 4 4 2 3" xfId="4739" xr:uid="{00000000-0005-0000-0000-0000C7110000}"/>
    <cellStyle name="20% - Accent1 2 2 3 4 4 3" xfId="4740" xr:uid="{00000000-0005-0000-0000-0000C8110000}"/>
    <cellStyle name="20% - Accent1 2 2 3 4 4 3 2" xfId="4741" xr:uid="{00000000-0005-0000-0000-0000C9110000}"/>
    <cellStyle name="20% - Accent1 2 2 3 4 4 4" xfId="4742" xr:uid="{00000000-0005-0000-0000-0000CA110000}"/>
    <cellStyle name="20% - Accent1 2 2 3 4 5" xfId="4743" xr:uid="{00000000-0005-0000-0000-0000CB110000}"/>
    <cellStyle name="20% - Accent1 2 2 3 4 5 2" xfId="4744" xr:uid="{00000000-0005-0000-0000-0000CC110000}"/>
    <cellStyle name="20% - Accent1 2 2 3 4 5 2 2" xfId="4745" xr:uid="{00000000-0005-0000-0000-0000CD110000}"/>
    <cellStyle name="20% - Accent1 2 2 3 4 5 2 2 2" xfId="4746" xr:uid="{00000000-0005-0000-0000-0000CE110000}"/>
    <cellStyle name="20% - Accent1 2 2 3 4 5 2 3" xfId="4747" xr:uid="{00000000-0005-0000-0000-0000CF110000}"/>
    <cellStyle name="20% - Accent1 2 2 3 4 5 3" xfId="4748" xr:uid="{00000000-0005-0000-0000-0000D0110000}"/>
    <cellStyle name="20% - Accent1 2 2 3 4 5 3 2" xfId="4749" xr:uid="{00000000-0005-0000-0000-0000D1110000}"/>
    <cellStyle name="20% - Accent1 2 2 3 4 5 4" xfId="4750" xr:uid="{00000000-0005-0000-0000-0000D2110000}"/>
    <cellStyle name="20% - Accent1 2 2 3 4 6" xfId="4751" xr:uid="{00000000-0005-0000-0000-0000D3110000}"/>
    <cellStyle name="20% - Accent1 2 2 3 4 6 2" xfId="4752" xr:uid="{00000000-0005-0000-0000-0000D4110000}"/>
    <cellStyle name="20% - Accent1 2 2 3 4 6 2 2" xfId="4753" xr:uid="{00000000-0005-0000-0000-0000D5110000}"/>
    <cellStyle name="20% - Accent1 2 2 3 4 6 2 2 2" xfId="4754" xr:uid="{00000000-0005-0000-0000-0000D6110000}"/>
    <cellStyle name="20% - Accent1 2 2 3 4 6 2 3" xfId="4755" xr:uid="{00000000-0005-0000-0000-0000D7110000}"/>
    <cellStyle name="20% - Accent1 2 2 3 4 6 3" xfId="4756" xr:uid="{00000000-0005-0000-0000-0000D8110000}"/>
    <cellStyle name="20% - Accent1 2 2 3 4 6 3 2" xfId="4757" xr:uid="{00000000-0005-0000-0000-0000D9110000}"/>
    <cellStyle name="20% - Accent1 2 2 3 4 6 4" xfId="4758" xr:uid="{00000000-0005-0000-0000-0000DA110000}"/>
    <cellStyle name="20% - Accent1 2 2 3 4 7" xfId="4759" xr:uid="{00000000-0005-0000-0000-0000DB110000}"/>
    <cellStyle name="20% - Accent1 2 2 3 4 7 2" xfId="4760" xr:uid="{00000000-0005-0000-0000-0000DC110000}"/>
    <cellStyle name="20% - Accent1 2 2 3 4 7 2 2" xfId="4761" xr:uid="{00000000-0005-0000-0000-0000DD110000}"/>
    <cellStyle name="20% - Accent1 2 2 3 4 7 3" xfId="4762" xr:uid="{00000000-0005-0000-0000-0000DE110000}"/>
    <cellStyle name="20% - Accent1 2 2 3 4 8" xfId="4763" xr:uid="{00000000-0005-0000-0000-0000DF110000}"/>
    <cellStyle name="20% - Accent1 2 2 3 4 8 2" xfId="4764" xr:uid="{00000000-0005-0000-0000-0000E0110000}"/>
    <cellStyle name="20% - Accent1 2 2 3 4 8 2 2" xfId="4765" xr:uid="{00000000-0005-0000-0000-0000E1110000}"/>
    <cellStyle name="20% - Accent1 2 2 3 4 8 3" xfId="4766" xr:uid="{00000000-0005-0000-0000-0000E2110000}"/>
    <cellStyle name="20% - Accent1 2 2 3 4 9" xfId="4767" xr:uid="{00000000-0005-0000-0000-0000E3110000}"/>
    <cellStyle name="20% - Accent1 2 2 3 4 9 2" xfId="4768" xr:uid="{00000000-0005-0000-0000-0000E4110000}"/>
    <cellStyle name="20% - Accent1 2 2 3 5" xfId="4769" xr:uid="{00000000-0005-0000-0000-0000E5110000}"/>
    <cellStyle name="20% - Accent1 2 2 3 5 10" xfId="4770" xr:uid="{00000000-0005-0000-0000-0000E6110000}"/>
    <cellStyle name="20% - Accent1 2 2 3 5 10 2" xfId="4771" xr:uid="{00000000-0005-0000-0000-0000E7110000}"/>
    <cellStyle name="20% - Accent1 2 2 3 5 11" xfId="4772" xr:uid="{00000000-0005-0000-0000-0000E8110000}"/>
    <cellStyle name="20% - Accent1 2 2 3 5 2" xfId="4773" xr:uid="{00000000-0005-0000-0000-0000E9110000}"/>
    <cellStyle name="20% - Accent1 2 2 3 5 2 2" xfId="4774" xr:uid="{00000000-0005-0000-0000-0000EA110000}"/>
    <cellStyle name="20% - Accent1 2 2 3 5 2 2 2" xfId="4775" xr:uid="{00000000-0005-0000-0000-0000EB110000}"/>
    <cellStyle name="20% - Accent1 2 2 3 5 2 2 2 2" xfId="4776" xr:uid="{00000000-0005-0000-0000-0000EC110000}"/>
    <cellStyle name="20% - Accent1 2 2 3 5 2 2 2 2 2" xfId="4777" xr:uid="{00000000-0005-0000-0000-0000ED110000}"/>
    <cellStyle name="20% - Accent1 2 2 3 5 2 2 2 3" xfId="4778" xr:uid="{00000000-0005-0000-0000-0000EE110000}"/>
    <cellStyle name="20% - Accent1 2 2 3 5 2 2 3" xfId="4779" xr:uid="{00000000-0005-0000-0000-0000EF110000}"/>
    <cellStyle name="20% - Accent1 2 2 3 5 2 2 3 2" xfId="4780" xr:uid="{00000000-0005-0000-0000-0000F0110000}"/>
    <cellStyle name="20% - Accent1 2 2 3 5 2 2 4" xfId="4781" xr:uid="{00000000-0005-0000-0000-0000F1110000}"/>
    <cellStyle name="20% - Accent1 2 2 3 5 2 3" xfId="4782" xr:uid="{00000000-0005-0000-0000-0000F2110000}"/>
    <cellStyle name="20% - Accent1 2 2 3 5 2 3 2" xfId="4783" xr:uid="{00000000-0005-0000-0000-0000F3110000}"/>
    <cellStyle name="20% - Accent1 2 2 3 5 2 3 2 2" xfId="4784" xr:uid="{00000000-0005-0000-0000-0000F4110000}"/>
    <cellStyle name="20% - Accent1 2 2 3 5 2 3 2 2 2" xfId="4785" xr:uid="{00000000-0005-0000-0000-0000F5110000}"/>
    <cellStyle name="20% - Accent1 2 2 3 5 2 3 2 3" xfId="4786" xr:uid="{00000000-0005-0000-0000-0000F6110000}"/>
    <cellStyle name="20% - Accent1 2 2 3 5 2 3 3" xfId="4787" xr:uid="{00000000-0005-0000-0000-0000F7110000}"/>
    <cellStyle name="20% - Accent1 2 2 3 5 2 3 3 2" xfId="4788" xr:uid="{00000000-0005-0000-0000-0000F8110000}"/>
    <cellStyle name="20% - Accent1 2 2 3 5 2 3 4" xfId="4789" xr:uid="{00000000-0005-0000-0000-0000F9110000}"/>
    <cellStyle name="20% - Accent1 2 2 3 5 2 4" xfId="4790" xr:uid="{00000000-0005-0000-0000-0000FA110000}"/>
    <cellStyle name="20% - Accent1 2 2 3 5 2 4 2" xfId="4791" xr:uid="{00000000-0005-0000-0000-0000FB110000}"/>
    <cellStyle name="20% - Accent1 2 2 3 5 2 4 2 2" xfId="4792" xr:uid="{00000000-0005-0000-0000-0000FC110000}"/>
    <cellStyle name="20% - Accent1 2 2 3 5 2 4 2 2 2" xfId="4793" xr:uid="{00000000-0005-0000-0000-0000FD110000}"/>
    <cellStyle name="20% - Accent1 2 2 3 5 2 4 2 3" xfId="4794" xr:uid="{00000000-0005-0000-0000-0000FE110000}"/>
    <cellStyle name="20% - Accent1 2 2 3 5 2 4 3" xfId="4795" xr:uid="{00000000-0005-0000-0000-0000FF110000}"/>
    <cellStyle name="20% - Accent1 2 2 3 5 2 4 3 2" xfId="4796" xr:uid="{00000000-0005-0000-0000-000000120000}"/>
    <cellStyle name="20% - Accent1 2 2 3 5 2 4 4" xfId="4797" xr:uid="{00000000-0005-0000-0000-000001120000}"/>
    <cellStyle name="20% - Accent1 2 2 3 5 2 5" xfId="4798" xr:uid="{00000000-0005-0000-0000-000002120000}"/>
    <cellStyle name="20% - Accent1 2 2 3 5 2 5 2" xfId="4799" xr:uid="{00000000-0005-0000-0000-000003120000}"/>
    <cellStyle name="20% - Accent1 2 2 3 5 2 5 2 2" xfId="4800" xr:uid="{00000000-0005-0000-0000-000004120000}"/>
    <cellStyle name="20% - Accent1 2 2 3 5 2 5 3" xfId="4801" xr:uid="{00000000-0005-0000-0000-000005120000}"/>
    <cellStyle name="20% - Accent1 2 2 3 5 2 6" xfId="4802" xr:uid="{00000000-0005-0000-0000-000006120000}"/>
    <cellStyle name="20% - Accent1 2 2 3 5 2 6 2" xfId="4803" xr:uid="{00000000-0005-0000-0000-000007120000}"/>
    <cellStyle name="20% - Accent1 2 2 3 5 2 6 2 2" xfId="4804" xr:uid="{00000000-0005-0000-0000-000008120000}"/>
    <cellStyle name="20% - Accent1 2 2 3 5 2 6 3" xfId="4805" xr:uid="{00000000-0005-0000-0000-000009120000}"/>
    <cellStyle name="20% - Accent1 2 2 3 5 2 7" xfId="4806" xr:uid="{00000000-0005-0000-0000-00000A120000}"/>
    <cellStyle name="20% - Accent1 2 2 3 5 2 7 2" xfId="4807" xr:uid="{00000000-0005-0000-0000-00000B120000}"/>
    <cellStyle name="20% - Accent1 2 2 3 5 2 8" xfId="4808" xr:uid="{00000000-0005-0000-0000-00000C120000}"/>
    <cellStyle name="20% - Accent1 2 2 3 5 2 8 2" xfId="4809" xr:uid="{00000000-0005-0000-0000-00000D120000}"/>
    <cellStyle name="20% - Accent1 2 2 3 5 2 9" xfId="4810" xr:uid="{00000000-0005-0000-0000-00000E120000}"/>
    <cellStyle name="20% - Accent1 2 2 3 5 3" xfId="4811" xr:uid="{00000000-0005-0000-0000-00000F120000}"/>
    <cellStyle name="20% - Accent1 2 2 3 5 3 2" xfId="4812" xr:uid="{00000000-0005-0000-0000-000010120000}"/>
    <cellStyle name="20% - Accent1 2 2 3 5 3 2 2" xfId="4813" xr:uid="{00000000-0005-0000-0000-000011120000}"/>
    <cellStyle name="20% - Accent1 2 2 3 5 3 2 2 2" xfId="4814" xr:uid="{00000000-0005-0000-0000-000012120000}"/>
    <cellStyle name="20% - Accent1 2 2 3 5 3 2 2 2 2" xfId="4815" xr:uid="{00000000-0005-0000-0000-000013120000}"/>
    <cellStyle name="20% - Accent1 2 2 3 5 3 2 2 3" xfId="4816" xr:uid="{00000000-0005-0000-0000-000014120000}"/>
    <cellStyle name="20% - Accent1 2 2 3 5 3 2 3" xfId="4817" xr:uid="{00000000-0005-0000-0000-000015120000}"/>
    <cellStyle name="20% - Accent1 2 2 3 5 3 2 3 2" xfId="4818" xr:uid="{00000000-0005-0000-0000-000016120000}"/>
    <cellStyle name="20% - Accent1 2 2 3 5 3 2 4" xfId="4819" xr:uid="{00000000-0005-0000-0000-000017120000}"/>
    <cellStyle name="20% - Accent1 2 2 3 5 3 3" xfId="4820" xr:uid="{00000000-0005-0000-0000-000018120000}"/>
    <cellStyle name="20% - Accent1 2 2 3 5 3 3 2" xfId="4821" xr:uid="{00000000-0005-0000-0000-000019120000}"/>
    <cellStyle name="20% - Accent1 2 2 3 5 3 3 2 2" xfId="4822" xr:uid="{00000000-0005-0000-0000-00001A120000}"/>
    <cellStyle name="20% - Accent1 2 2 3 5 3 3 2 2 2" xfId="4823" xr:uid="{00000000-0005-0000-0000-00001B120000}"/>
    <cellStyle name="20% - Accent1 2 2 3 5 3 3 2 3" xfId="4824" xr:uid="{00000000-0005-0000-0000-00001C120000}"/>
    <cellStyle name="20% - Accent1 2 2 3 5 3 3 3" xfId="4825" xr:uid="{00000000-0005-0000-0000-00001D120000}"/>
    <cellStyle name="20% - Accent1 2 2 3 5 3 3 3 2" xfId="4826" xr:uid="{00000000-0005-0000-0000-00001E120000}"/>
    <cellStyle name="20% - Accent1 2 2 3 5 3 3 4" xfId="4827" xr:uid="{00000000-0005-0000-0000-00001F120000}"/>
    <cellStyle name="20% - Accent1 2 2 3 5 3 4" xfId="4828" xr:uid="{00000000-0005-0000-0000-000020120000}"/>
    <cellStyle name="20% - Accent1 2 2 3 5 3 4 2" xfId="4829" xr:uid="{00000000-0005-0000-0000-000021120000}"/>
    <cellStyle name="20% - Accent1 2 2 3 5 3 4 2 2" xfId="4830" xr:uid="{00000000-0005-0000-0000-000022120000}"/>
    <cellStyle name="20% - Accent1 2 2 3 5 3 4 2 2 2" xfId="4831" xr:uid="{00000000-0005-0000-0000-000023120000}"/>
    <cellStyle name="20% - Accent1 2 2 3 5 3 4 2 3" xfId="4832" xr:uid="{00000000-0005-0000-0000-000024120000}"/>
    <cellStyle name="20% - Accent1 2 2 3 5 3 4 3" xfId="4833" xr:uid="{00000000-0005-0000-0000-000025120000}"/>
    <cellStyle name="20% - Accent1 2 2 3 5 3 4 3 2" xfId="4834" xr:uid="{00000000-0005-0000-0000-000026120000}"/>
    <cellStyle name="20% - Accent1 2 2 3 5 3 4 4" xfId="4835" xr:uid="{00000000-0005-0000-0000-000027120000}"/>
    <cellStyle name="20% - Accent1 2 2 3 5 3 5" xfId="4836" xr:uid="{00000000-0005-0000-0000-000028120000}"/>
    <cellStyle name="20% - Accent1 2 2 3 5 3 5 2" xfId="4837" xr:uid="{00000000-0005-0000-0000-000029120000}"/>
    <cellStyle name="20% - Accent1 2 2 3 5 3 5 2 2" xfId="4838" xr:uid="{00000000-0005-0000-0000-00002A120000}"/>
    <cellStyle name="20% - Accent1 2 2 3 5 3 5 3" xfId="4839" xr:uid="{00000000-0005-0000-0000-00002B120000}"/>
    <cellStyle name="20% - Accent1 2 2 3 5 3 6" xfId="4840" xr:uid="{00000000-0005-0000-0000-00002C120000}"/>
    <cellStyle name="20% - Accent1 2 2 3 5 3 6 2" xfId="4841" xr:uid="{00000000-0005-0000-0000-00002D120000}"/>
    <cellStyle name="20% - Accent1 2 2 3 5 3 6 2 2" xfId="4842" xr:uid="{00000000-0005-0000-0000-00002E120000}"/>
    <cellStyle name="20% - Accent1 2 2 3 5 3 6 3" xfId="4843" xr:uid="{00000000-0005-0000-0000-00002F120000}"/>
    <cellStyle name="20% - Accent1 2 2 3 5 3 7" xfId="4844" xr:uid="{00000000-0005-0000-0000-000030120000}"/>
    <cellStyle name="20% - Accent1 2 2 3 5 3 7 2" xfId="4845" xr:uid="{00000000-0005-0000-0000-000031120000}"/>
    <cellStyle name="20% - Accent1 2 2 3 5 3 8" xfId="4846" xr:uid="{00000000-0005-0000-0000-000032120000}"/>
    <cellStyle name="20% - Accent1 2 2 3 5 3 8 2" xfId="4847" xr:uid="{00000000-0005-0000-0000-000033120000}"/>
    <cellStyle name="20% - Accent1 2 2 3 5 3 9" xfId="4848" xr:uid="{00000000-0005-0000-0000-000034120000}"/>
    <cellStyle name="20% - Accent1 2 2 3 5 4" xfId="4849" xr:uid="{00000000-0005-0000-0000-000035120000}"/>
    <cellStyle name="20% - Accent1 2 2 3 5 4 2" xfId="4850" xr:uid="{00000000-0005-0000-0000-000036120000}"/>
    <cellStyle name="20% - Accent1 2 2 3 5 4 2 2" xfId="4851" xr:uid="{00000000-0005-0000-0000-000037120000}"/>
    <cellStyle name="20% - Accent1 2 2 3 5 4 2 2 2" xfId="4852" xr:uid="{00000000-0005-0000-0000-000038120000}"/>
    <cellStyle name="20% - Accent1 2 2 3 5 4 2 3" xfId="4853" xr:uid="{00000000-0005-0000-0000-000039120000}"/>
    <cellStyle name="20% - Accent1 2 2 3 5 4 3" xfId="4854" xr:uid="{00000000-0005-0000-0000-00003A120000}"/>
    <cellStyle name="20% - Accent1 2 2 3 5 4 3 2" xfId="4855" xr:uid="{00000000-0005-0000-0000-00003B120000}"/>
    <cellStyle name="20% - Accent1 2 2 3 5 4 4" xfId="4856" xr:uid="{00000000-0005-0000-0000-00003C120000}"/>
    <cellStyle name="20% - Accent1 2 2 3 5 5" xfId="4857" xr:uid="{00000000-0005-0000-0000-00003D120000}"/>
    <cellStyle name="20% - Accent1 2 2 3 5 5 2" xfId="4858" xr:uid="{00000000-0005-0000-0000-00003E120000}"/>
    <cellStyle name="20% - Accent1 2 2 3 5 5 2 2" xfId="4859" xr:uid="{00000000-0005-0000-0000-00003F120000}"/>
    <cellStyle name="20% - Accent1 2 2 3 5 5 2 2 2" xfId="4860" xr:uid="{00000000-0005-0000-0000-000040120000}"/>
    <cellStyle name="20% - Accent1 2 2 3 5 5 2 3" xfId="4861" xr:uid="{00000000-0005-0000-0000-000041120000}"/>
    <cellStyle name="20% - Accent1 2 2 3 5 5 3" xfId="4862" xr:uid="{00000000-0005-0000-0000-000042120000}"/>
    <cellStyle name="20% - Accent1 2 2 3 5 5 3 2" xfId="4863" xr:uid="{00000000-0005-0000-0000-000043120000}"/>
    <cellStyle name="20% - Accent1 2 2 3 5 5 4" xfId="4864" xr:uid="{00000000-0005-0000-0000-000044120000}"/>
    <cellStyle name="20% - Accent1 2 2 3 5 6" xfId="4865" xr:uid="{00000000-0005-0000-0000-000045120000}"/>
    <cellStyle name="20% - Accent1 2 2 3 5 6 2" xfId="4866" xr:uid="{00000000-0005-0000-0000-000046120000}"/>
    <cellStyle name="20% - Accent1 2 2 3 5 6 2 2" xfId="4867" xr:uid="{00000000-0005-0000-0000-000047120000}"/>
    <cellStyle name="20% - Accent1 2 2 3 5 6 2 2 2" xfId="4868" xr:uid="{00000000-0005-0000-0000-000048120000}"/>
    <cellStyle name="20% - Accent1 2 2 3 5 6 2 3" xfId="4869" xr:uid="{00000000-0005-0000-0000-000049120000}"/>
    <cellStyle name="20% - Accent1 2 2 3 5 6 3" xfId="4870" xr:uid="{00000000-0005-0000-0000-00004A120000}"/>
    <cellStyle name="20% - Accent1 2 2 3 5 6 3 2" xfId="4871" xr:uid="{00000000-0005-0000-0000-00004B120000}"/>
    <cellStyle name="20% - Accent1 2 2 3 5 6 4" xfId="4872" xr:uid="{00000000-0005-0000-0000-00004C120000}"/>
    <cellStyle name="20% - Accent1 2 2 3 5 7" xfId="4873" xr:uid="{00000000-0005-0000-0000-00004D120000}"/>
    <cellStyle name="20% - Accent1 2 2 3 5 7 2" xfId="4874" xr:uid="{00000000-0005-0000-0000-00004E120000}"/>
    <cellStyle name="20% - Accent1 2 2 3 5 7 2 2" xfId="4875" xr:uid="{00000000-0005-0000-0000-00004F120000}"/>
    <cellStyle name="20% - Accent1 2 2 3 5 7 3" xfId="4876" xr:uid="{00000000-0005-0000-0000-000050120000}"/>
    <cellStyle name="20% - Accent1 2 2 3 5 8" xfId="4877" xr:uid="{00000000-0005-0000-0000-000051120000}"/>
    <cellStyle name="20% - Accent1 2 2 3 5 8 2" xfId="4878" xr:uid="{00000000-0005-0000-0000-000052120000}"/>
    <cellStyle name="20% - Accent1 2 2 3 5 8 2 2" xfId="4879" xr:uid="{00000000-0005-0000-0000-000053120000}"/>
    <cellStyle name="20% - Accent1 2 2 3 5 8 3" xfId="4880" xr:uid="{00000000-0005-0000-0000-000054120000}"/>
    <cellStyle name="20% - Accent1 2 2 3 5 9" xfId="4881" xr:uid="{00000000-0005-0000-0000-000055120000}"/>
    <cellStyle name="20% - Accent1 2 2 3 5 9 2" xfId="4882" xr:uid="{00000000-0005-0000-0000-000056120000}"/>
    <cellStyle name="20% - Accent1 2 2 3 6" xfId="4883" xr:uid="{00000000-0005-0000-0000-000057120000}"/>
    <cellStyle name="20% - Accent1 2 2 3 6 10" xfId="4884" xr:uid="{00000000-0005-0000-0000-000058120000}"/>
    <cellStyle name="20% - Accent1 2 2 3 6 10 2" xfId="4885" xr:uid="{00000000-0005-0000-0000-000059120000}"/>
    <cellStyle name="20% - Accent1 2 2 3 6 11" xfId="4886" xr:uid="{00000000-0005-0000-0000-00005A120000}"/>
    <cellStyle name="20% - Accent1 2 2 3 6 2" xfId="4887" xr:uid="{00000000-0005-0000-0000-00005B120000}"/>
    <cellStyle name="20% - Accent1 2 2 3 6 2 2" xfId="4888" xr:uid="{00000000-0005-0000-0000-00005C120000}"/>
    <cellStyle name="20% - Accent1 2 2 3 6 2 2 2" xfId="4889" xr:uid="{00000000-0005-0000-0000-00005D120000}"/>
    <cellStyle name="20% - Accent1 2 2 3 6 2 2 2 2" xfId="4890" xr:uid="{00000000-0005-0000-0000-00005E120000}"/>
    <cellStyle name="20% - Accent1 2 2 3 6 2 2 2 2 2" xfId="4891" xr:uid="{00000000-0005-0000-0000-00005F120000}"/>
    <cellStyle name="20% - Accent1 2 2 3 6 2 2 2 3" xfId="4892" xr:uid="{00000000-0005-0000-0000-000060120000}"/>
    <cellStyle name="20% - Accent1 2 2 3 6 2 2 3" xfId="4893" xr:uid="{00000000-0005-0000-0000-000061120000}"/>
    <cellStyle name="20% - Accent1 2 2 3 6 2 2 3 2" xfId="4894" xr:uid="{00000000-0005-0000-0000-000062120000}"/>
    <cellStyle name="20% - Accent1 2 2 3 6 2 2 4" xfId="4895" xr:uid="{00000000-0005-0000-0000-000063120000}"/>
    <cellStyle name="20% - Accent1 2 2 3 6 2 3" xfId="4896" xr:uid="{00000000-0005-0000-0000-000064120000}"/>
    <cellStyle name="20% - Accent1 2 2 3 6 2 3 2" xfId="4897" xr:uid="{00000000-0005-0000-0000-000065120000}"/>
    <cellStyle name="20% - Accent1 2 2 3 6 2 3 2 2" xfId="4898" xr:uid="{00000000-0005-0000-0000-000066120000}"/>
    <cellStyle name="20% - Accent1 2 2 3 6 2 3 2 2 2" xfId="4899" xr:uid="{00000000-0005-0000-0000-000067120000}"/>
    <cellStyle name="20% - Accent1 2 2 3 6 2 3 2 3" xfId="4900" xr:uid="{00000000-0005-0000-0000-000068120000}"/>
    <cellStyle name="20% - Accent1 2 2 3 6 2 3 3" xfId="4901" xr:uid="{00000000-0005-0000-0000-000069120000}"/>
    <cellStyle name="20% - Accent1 2 2 3 6 2 3 3 2" xfId="4902" xr:uid="{00000000-0005-0000-0000-00006A120000}"/>
    <cellStyle name="20% - Accent1 2 2 3 6 2 3 4" xfId="4903" xr:uid="{00000000-0005-0000-0000-00006B120000}"/>
    <cellStyle name="20% - Accent1 2 2 3 6 2 4" xfId="4904" xr:uid="{00000000-0005-0000-0000-00006C120000}"/>
    <cellStyle name="20% - Accent1 2 2 3 6 2 4 2" xfId="4905" xr:uid="{00000000-0005-0000-0000-00006D120000}"/>
    <cellStyle name="20% - Accent1 2 2 3 6 2 4 2 2" xfId="4906" xr:uid="{00000000-0005-0000-0000-00006E120000}"/>
    <cellStyle name="20% - Accent1 2 2 3 6 2 4 2 2 2" xfId="4907" xr:uid="{00000000-0005-0000-0000-00006F120000}"/>
    <cellStyle name="20% - Accent1 2 2 3 6 2 4 2 3" xfId="4908" xr:uid="{00000000-0005-0000-0000-000070120000}"/>
    <cellStyle name="20% - Accent1 2 2 3 6 2 4 3" xfId="4909" xr:uid="{00000000-0005-0000-0000-000071120000}"/>
    <cellStyle name="20% - Accent1 2 2 3 6 2 4 3 2" xfId="4910" xr:uid="{00000000-0005-0000-0000-000072120000}"/>
    <cellStyle name="20% - Accent1 2 2 3 6 2 4 4" xfId="4911" xr:uid="{00000000-0005-0000-0000-000073120000}"/>
    <cellStyle name="20% - Accent1 2 2 3 6 2 5" xfId="4912" xr:uid="{00000000-0005-0000-0000-000074120000}"/>
    <cellStyle name="20% - Accent1 2 2 3 6 2 5 2" xfId="4913" xr:uid="{00000000-0005-0000-0000-000075120000}"/>
    <cellStyle name="20% - Accent1 2 2 3 6 2 5 2 2" xfId="4914" xr:uid="{00000000-0005-0000-0000-000076120000}"/>
    <cellStyle name="20% - Accent1 2 2 3 6 2 5 3" xfId="4915" xr:uid="{00000000-0005-0000-0000-000077120000}"/>
    <cellStyle name="20% - Accent1 2 2 3 6 2 6" xfId="4916" xr:uid="{00000000-0005-0000-0000-000078120000}"/>
    <cellStyle name="20% - Accent1 2 2 3 6 2 6 2" xfId="4917" xr:uid="{00000000-0005-0000-0000-000079120000}"/>
    <cellStyle name="20% - Accent1 2 2 3 6 2 6 2 2" xfId="4918" xr:uid="{00000000-0005-0000-0000-00007A120000}"/>
    <cellStyle name="20% - Accent1 2 2 3 6 2 6 3" xfId="4919" xr:uid="{00000000-0005-0000-0000-00007B120000}"/>
    <cellStyle name="20% - Accent1 2 2 3 6 2 7" xfId="4920" xr:uid="{00000000-0005-0000-0000-00007C120000}"/>
    <cellStyle name="20% - Accent1 2 2 3 6 2 7 2" xfId="4921" xr:uid="{00000000-0005-0000-0000-00007D120000}"/>
    <cellStyle name="20% - Accent1 2 2 3 6 2 8" xfId="4922" xr:uid="{00000000-0005-0000-0000-00007E120000}"/>
    <cellStyle name="20% - Accent1 2 2 3 6 2 8 2" xfId="4923" xr:uid="{00000000-0005-0000-0000-00007F120000}"/>
    <cellStyle name="20% - Accent1 2 2 3 6 2 9" xfId="4924" xr:uid="{00000000-0005-0000-0000-000080120000}"/>
    <cellStyle name="20% - Accent1 2 2 3 6 3" xfId="4925" xr:uid="{00000000-0005-0000-0000-000081120000}"/>
    <cellStyle name="20% - Accent1 2 2 3 6 3 2" xfId="4926" xr:uid="{00000000-0005-0000-0000-000082120000}"/>
    <cellStyle name="20% - Accent1 2 2 3 6 3 2 2" xfId="4927" xr:uid="{00000000-0005-0000-0000-000083120000}"/>
    <cellStyle name="20% - Accent1 2 2 3 6 3 2 2 2" xfId="4928" xr:uid="{00000000-0005-0000-0000-000084120000}"/>
    <cellStyle name="20% - Accent1 2 2 3 6 3 2 2 2 2" xfId="4929" xr:uid="{00000000-0005-0000-0000-000085120000}"/>
    <cellStyle name="20% - Accent1 2 2 3 6 3 2 2 3" xfId="4930" xr:uid="{00000000-0005-0000-0000-000086120000}"/>
    <cellStyle name="20% - Accent1 2 2 3 6 3 2 3" xfId="4931" xr:uid="{00000000-0005-0000-0000-000087120000}"/>
    <cellStyle name="20% - Accent1 2 2 3 6 3 2 3 2" xfId="4932" xr:uid="{00000000-0005-0000-0000-000088120000}"/>
    <cellStyle name="20% - Accent1 2 2 3 6 3 2 4" xfId="4933" xr:uid="{00000000-0005-0000-0000-000089120000}"/>
    <cellStyle name="20% - Accent1 2 2 3 6 3 3" xfId="4934" xr:uid="{00000000-0005-0000-0000-00008A120000}"/>
    <cellStyle name="20% - Accent1 2 2 3 6 3 3 2" xfId="4935" xr:uid="{00000000-0005-0000-0000-00008B120000}"/>
    <cellStyle name="20% - Accent1 2 2 3 6 3 3 2 2" xfId="4936" xr:uid="{00000000-0005-0000-0000-00008C120000}"/>
    <cellStyle name="20% - Accent1 2 2 3 6 3 3 2 2 2" xfId="4937" xr:uid="{00000000-0005-0000-0000-00008D120000}"/>
    <cellStyle name="20% - Accent1 2 2 3 6 3 3 2 3" xfId="4938" xr:uid="{00000000-0005-0000-0000-00008E120000}"/>
    <cellStyle name="20% - Accent1 2 2 3 6 3 3 3" xfId="4939" xr:uid="{00000000-0005-0000-0000-00008F120000}"/>
    <cellStyle name="20% - Accent1 2 2 3 6 3 3 3 2" xfId="4940" xr:uid="{00000000-0005-0000-0000-000090120000}"/>
    <cellStyle name="20% - Accent1 2 2 3 6 3 3 4" xfId="4941" xr:uid="{00000000-0005-0000-0000-000091120000}"/>
    <cellStyle name="20% - Accent1 2 2 3 6 3 4" xfId="4942" xr:uid="{00000000-0005-0000-0000-000092120000}"/>
    <cellStyle name="20% - Accent1 2 2 3 6 3 4 2" xfId="4943" xr:uid="{00000000-0005-0000-0000-000093120000}"/>
    <cellStyle name="20% - Accent1 2 2 3 6 3 4 2 2" xfId="4944" xr:uid="{00000000-0005-0000-0000-000094120000}"/>
    <cellStyle name="20% - Accent1 2 2 3 6 3 4 2 2 2" xfId="4945" xr:uid="{00000000-0005-0000-0000-000095120000}"/>
    <cellStyle name="20% - Accent1 2 2 3 6 3 4 2 3" xfId="4946" xr:uid="{00000000-0005-0000-0000-000096120000}"/>
    <cellStyle name="20% - Accent1 2 2 3 6 3 4 3" xfId="4947" xr:uid="{00000000-0005-0000-0000-000097120000}"/>
    <cellStyle name="20% - Accent1 2 2 3 6 3 4 3 2" xfId="4948" xr:uid="{00000000-0005-0000-0000-000098120000}"/>
    <cellStyle name="20% - Accent1 2 2 3 6 3 4 4" xfId="4949" xr:uid="{00000000-0005-0000-0000-000099120000}"/>
    <cellStyle name="20% - Accent1 2 2 3 6 3 5" xfId="4950" xr:uid="{00000000-0005-0000-0000-00009A120000}"/>
    <cellStyle name="20% - Accent1 2 2 3 6 3 5 2" xfId="4951" xr:uid="{00000000-0005-0000-0000-00009B120000}"/>
    <cellStyle name="20% - Accent1 2 2 3 6 3 5 2 2" xfId="4952" xr:uid="{00000000-0005-0000-0000-00009C120000}"/>
    <cellStyle name="20% - Accent1 2 2 3 6 3 5 3" xfId="4953" xr:uid="{00000000-0005-0000-0000-00009D120000}"/>
    <cellStyle name="20% - Accent1 2 2 3 6 3 6" xfId="4954" xr:uid="{00000000-0005-0000-0000-00009E120000}"/>
    <cellStyle name="20% - Accent1 2 2 3 6 3 6 2" xfId="4955" xr:uid="{00000000-0005-0000-0000-00009F120000}"/>
    <cellStyle name="20% - Accent1 2 2 3 6 3 6 2 2" xfId="4956" xr:uid="{00000000-0005-0000-0000-0000A0120000}"/>
    <cellStyle name="20% - Accent1 2 2 3 6 3 6 3" xfId="4957" xr:uid="{00000000-0005-0000-0000-0000A1120000}"/>
    <cellStyle name="20% - Accent1 2 2 3 6 3 7" xfId="4958" xr:uid="{00000000-0005-0000-0000-0000A2120000}"/>
    <cellStyle name="20% - Accent1 2 2 3 6 3 7 2" xfId="4959" xr:uid="{00000000-0005-0000-0000-0000A3120000}"/>
    <cellStyle name="20% - Accent1 2 2 3 6 3 8" xfId="4960" xr:uid="{00000000-0005-0000-0000-0000A4120000}"/>
    <cellStyle name="20% - Accent1 2 2 3 6 3 8 2" xfId="4961" xr:uid="{00000000-0005-0000-0000-0000A5120000}"/>
    <cellStyle name="20% - Accent1 2 2 3 6 3 9" xfId="4962" xr:uid="{00000000-0005-0000-0000-0000A6120000}"/>
    <cellStyle name="20% - Accent1 2 2 3 6 4" xfId="4963" xr:uid="{00000000-0005-0000-0000-0000A7120000}"/>
    <cellStyle name="20% - Accent1 2 2 3 6 4 2" xfId="4964" xr:uid="{00000000-0005-0000-0000-0000A8120000}"/>
    <cellStyle name="20% - Accent1 2 2 3 6 4 2 2" xfId="4965" xr:uid="{00000000-0005-0000-0000-0000A9120000}"/>
    <cellStyle name="20% - Accent1 2 2 3 6 4 2 2 2" xfId="4966" xr:uid="{00000000-0005-0000-0000-0000AA120000}"/>
    <cellStyle name="20% - Accent1 2 2 3 6 4 2 3" xfId="4967" xr:uid="{00000000-0005-0000-0000-0000AB120000}"/>
    <cellStyle name="20% - Accent1 2 2 3 6 4 3" xfId="4968" xr:uid="{00000000-0005-0000-0000-0000AC120000}"/>
    <cellStyle name="20% - Accent1 2 2 3 6 4 3 2" xfId="4969" xr:uid="{00000000-0005-0000-0000-0000AD120000}"/>
    <cellStyle name="20% - Accent1 2 2 3 6 4 4" xfId="4970" xr:uid="{00000000-0005-0000-0000-0000AE120000}"/>
    <cellStyle name="20% - Accent1 2 2 3 6 5" xfId="4971" xr:uid="{00000000-0005-0000-0000-0000AF120000}"/>
    <cellStyle name="20% - Accent1 2 2 3 6 5 2" xfId="4972" xr:uid="{00000000-0005-0000-0000-0000B0120000}"/>
    <cellStyle name="20% - Accent1 2 2 3 6 5 2 2" xfId="4973" xr:uid="{00000000-0005-0000-0000-0000B1120000}"/>
    <cellStyle name="20% - Accent1 2 2 3 6 5 2 2 2" xfId="4974" xr:uid="{00000000-0005-0000-0000-0000B2120000}"/>
    <cellStyle name="20% - Accent1 2 2 3 6 5 2 3" xfId="4975" xr:uid="{00000000-0005-0000-0000-0000B3120000}"/>
    <cellStyle name="20% - Accent1 2 2 3 6 5 3" xfId="4976" xr:uid="{00000000-0005-0000-0000-0000B4120000}"/>
    <cellStyle name="20% - Accent1 2 2 3 6 5 3 2" xfId="4977" xr:uid="{00000000-0005-0000-0000-0000B5120000}"/>
    <cellStyle name="20% - Accent1 2 2 3 6 5 4" xfId="4978" xr:uid="{00000000-0005-0000-0000-0000B6120000}"/>
    <cellStyle name="20% - Accent1 2 2 3 6 6" xfId="4979" xr:uid="{00000000-0005-0000-0000-0000B7120000}"/>
    <cellStyle name="20% - Accent1 2 2 3 6 6 2" xfId="4980" xr:uid="{00000000-0005-0000-0000-0000B8120000}"/>
    <cellStyle name="20% - Accent1 2 2 3 6 6 2 2" xfId="4981" xr:uid="{00000000-0005-0000-0000-0000B9120000}"/>
    <cellStyle name="20% - Accent1 2 2 3 6 6 2 2 2" xfId="4982" xr:uid="{00000000-0005-0000-0000-0000BA120000}"/>
    <cellStyle name="20% - Accent1 2 2 3 6 6 2 3" xfId="4983" xr:uid="{00000000-0005-0000-0000-0000BB120000}"/>
    <cellStyle name="20% - Accent1 2 2 3 6 6 3" xfId="4984" xr:uid="{00000000-0005-0000-0000-0000BC120000}"/>
    <cellStyle name="20% - Accent1 2 2 3 6 6 3 2" xfId="4985" xr:uid="{00000000-0005-0000-0000-0000BD120000}"/>
    <cellStyle name="20% - Accent1 2 2 3 6 6 4" xfId="4986" xr:uid="{00000000-0005-0000-0000-0000BE120000}"/>
    <cellStyle name="20% - Accent1 2 2 3 6 7" xfId="4987" xr:uid="{00000000-0005-0000-0000-0000BF120000}"/>
    <cellStyle name="20% - Accent1 2 2 3 6 7 2" xfId="4988" xr:uid="{00000000-0005-0000-0000-0000C0120000}"/>
    <cellStyle name="20% - Accent1 2 2 3 6 7 2 2" xfId="4989" xr:uid="{00000000-0005-0000-0000-0000C1120000}"/>
    <cellStyle name="20% - Accent1 2 2 3 6 7 3" xfId="4990" xr:uid="{00000000-0005-0000-0000-0000C2120000}"/>
    <cellStyle name="20% - Accent1 2 2 3 6 8" xfId="4991" xr:uid="{00000000-0005-0000-0000-0000C3120000}"/>
    <cellStyle name="20% - Accent1 2 2 3 6 8 2" xfId="4992" xr:uid="{00000000-0005-0000-0000-0000C4120000}"/>
    <cellStyle name="20% - Accent1 2 2 3 6 8 2 2" xfId="4993" xr:uid="{00000000-0005-0000-0000-0000C5120000}"/>
    <cellStyle name="20% - Accent1 2 2 3 6 8 3" xfId="4994" xr:uid="{00000000-0005-0000-0000-0000C6120000}"/>
    <cellStyle name="20% - Accent1 2 2 3 6 9" xfId="4995" xr:uid="{00000000-0005-0000-0000-0000C7120000}"/>
    <cellStyle name="20% - Accent1 2 2 3 6 9 2" xfId="4996" xr:uid="{00000000-0005-0000-0000-0000C8120000}"/>
    <cellStyle name="20% - Accent1 2 2 3 7" xfId="4997" xr:uid="{00000000-0005-0000-0000-0000C9120000}"/>
    <cellStyle name="20% - Accent1 2 2 3 7 2" xfId="4998" xr:uid="{00000000-0005-0000-0000-0000CA120000}"/>
    <cellStyle name="20% - Accent1 2 2 3 7 2 2" xfId="4999" xr:uid="{00000000-0005-0000-0000-0000CB120000}"/>
    <cellStyle name="20% - Accent1 2 2 3 7 2 2 2" xfId="5000" xr:uid="{00000000-0005-0000-0000-0000CC120000}"/>
    <cellStyle name="20% - Accent1 2 2 3 7 2 2 2 2" xfId="5001" xr:uid="{00000000-0005-0000-0000-0000CD120000}"/>
    <cellStyle name="20% - Accent1 2 2 3 7 2 2 3" xfId="5002" xr:uid="{00000000-0005-0000-0000-0000CE120000}"/>
    <cellStyle name="20% - Accent1 2 2 3 7 2 3" xfId="5003" xr:uid="{00000000-0005-0000-0000-0000CF120000}"/>
    <cellStyle name="20% - Accent1 2 2 3 7 2 3 2" xfId="5004" xr:uid="{00000000-0005-0000-0000-0000D0120000}"/>
    <cellStyle name="20% - Accent1 2 2 3 7 2 4" xfId="5005" xr:uid="{00000000-0005-0000-0000-0000D1120000}"/>
    <cellStyle name="20% - Accent1 2 2 3 7 3" xfId="5006" xr:uid="{00000000-0005-0000-0000-0000D2120000}"/>
    <cellStyle name="20% - Accent1 2 2 3 7 3 2" xfId="5007" xr:uid="{00000000-0005-0000-0000-0000D3120000}"/>
    <cellStyle name="20% - Accent1 2 2 3 7 3 2 2" xfId="5008" xr:uid="{00000000-0005-0000-0000-0000D4120000}"/>
    <cellStyle name="20% - Accent1 2 2 3 7 3 2 2 2" xfId="5009" xr:uid="{00000000-0005-0000-0000-0000D5120000}"/>
    <cellStyle name="20% - Accent1 2 2 3 7 3 2 3" xfId="5010" xr:uid="{00000000-0005-0000-0000-0000D6120000}"/>
    <cellStyle name="20% - Accent1 2 2 3 7 3 3" xfId="5011" xr:uid="{00000000-0005-0000-0000-0000D7120000}"/>
    <cellStyle name="20% - Accent1 2 2 3 7 3 3 2" xfId="5012" xr:uid="{00000000-0005-0000-0000-0000D8120000}"/>
    <cellStyle name="20% - Accent1 2 2 3 7 3 4" xfId="5013" xr:uid="{00000000-0005-0000-0000-0000D9120000}"/>
    <cellStyle name="20% - Accent1 2 2 3 7 4" xfId="5014" xr:uid="{00000000-0005-0000-0000-0000DA120000}"/>
    <cellStyle name="20% - Accent1 2 2 3 7 4 2" xfId="5015" xr:uid="{00000000-0005-0000-0000-0000DB120000}"/>
    <cellStyle name="20% - Accent1 2 2 3 7 4 2 2" xfId="5016" xr:uid="{00000000-0005-0000-0000-0000DC120000}"/>
    <cellStyle name="20% - Accent1 2 2 3 7 4 2 2 2" xfId="5017" xr:uid="{00000000-0005-0000-0000-0000DD120000}"/>
    <cellStyle name="20% - Accent1 2 2 3 7 4 2 3" xfId="5018" xr:uid="{00000000-0005-0000-0000-0000DE120000}"/>
    <cellStyle name="20% - Accent1 2 2 3 7 4 3" xfId="5019" xr:uid="{00000000-0005-0000-0000-0000DF120000}"/>
    <cellStyle name="20% - Accent1 2 2 3 7 4 3 2" xfId="5020" xr:uid="{00000000-0005-0000-0000-0000E0120000}"/>
    <cellStyle name="20% - Accent1 2 2 3 7 4 4" xfId="5021" xr:uid="{00000000-0005-0000-0000-0000E1120000}"/>
    <cellStyle name="20% - Accent1 2 2 3 7 5" xfId="5022" xr:uid="{00000000-0005-0000-0000-0000E2120000}"/>
    <cellStyle name="20% - Accent1 2 2 3 7 5 2" xfId="5023" xr:uid="{00000000-0005-0000-0000-0000E3120000}"/>
    <cellStyle name="20% - Accent1 2 2 3 7 5 2 2" xfId="5024" xr:uid="{00000000-0005-0000-0000-0000E4120000}"/>
    <cellStyle name="20% - Accent1 2 2 3 7 5 3" xfId="5025" xr:uid="{00000000-0005-0000-0000-0000E5120000}"/>
    <cellStyle name="20% - Accent1 2 2 3 7 6" xfId="5026" xr:uid="{00000000-0005-0000-0000-0000E6120000}"/>
    <cellStyle name="20% - Accent1 2 2 3 7 6 2" xfId="5027" xr:uid="{00000000-0005-0000-0000-0000E7120000}"/>
    <cellStyle name="20% - Accent1 2 2 3 7 6 2 2" xfId="5028" xr:uid="{00000000-0005-0000-0000-0000E8120000}"/>
    <cellStyle name="20% - Accent1 2 2 3 7 6 3" xfId="5029" xr:uid="{00000000-0005-0000-0000-0000E9120000}"/>
    <cellStyle name="20% - Accent1 2 2 3 7 7" xfId="5030" xr:uid="{00000000-0005-0000-0000-0000EA120000}"/>
    <cellStyle name="20% - Accent1 2 2 3 7 7 2" xfId="5031" xr:uid="{00000000-0005-0000-0000-0000EB120000}"/>
    <cellStyle name="20% - Accent1 2 2 3 7 8" xfId="5032" xr:uid="{00000000-0005-0000-0000-0000EC120000}"/>
    <cellStyle name="20% - Accent1 2 2 3 7 8 2" xfId="5033" xr:uid="{00000000-0005-0000-0000-0000ED120000}"/>
    <cellStyle name="20% - Accent1 2 2 3 7 9" xfId="5034" xr:uid="{00000000-0005-0000-0000-0000EE120000}"/>
    <cellStyle name="20% - Accent1 2 2 3 8" xfId="5035" xr:uid="{00000000-0005-0000-0000-0000EF120000}"/>
    <cellStyle name="20% - Accent1 2 2 3 8 2" xfId="5036" xr:uid="{00000000-0005-0000-0000-0000F0120000}"/>
    <cellStyle name="20% - Accent1 2 2 3 8 2 2" xfId="5037" xr:uid="{00000000-0005-0000-0000-0000F1120000}"/>
    <cellStyle name="20% - Accent1 2 2 3 8 2 2 2" xfId="5038" xr:uid="{00000000-0005-0000-0000-0000F2120000}"/>
    <cellStyle name="20% - Accent1 2 2 3 8 2 2 2 2" xfId="5039" xr:uid="{00000000-0005-0000-0000-0000F3120000}"/>
    <cellStyle name="20% - Accent1 2 2 3 8 2 2 3" xfId="5040" xr:uid="{00000000-0005-0000-0000-0000F4120000}"/>
    <cellStyle name="20% - Accent1 2 2 3 8 2 3" xfId="5041" xr:uid="{00000000-0005-0000-0000-0000F5120000}"/>
    <cellStyle name="20% - Accent1 2 2 3 8 2 3 2" xfId="5042" xr:uid="{00000000-0005-0000-0000-0000F6120000}"/>
    <cellStyle name="20% - Accent1 2 2 3 8 2 4" xfId="5043" xr:uid="{00000000-0005-0000-0000-0000F7120000}"/>
    <cellStyle name="20% - Accent1 2 2 3 8 3" xfId="5044" xr:uid="{00000000-0005-0000-0000-0000F8120000}"/>
    <cellStyle name="20% - Accent1 2 2 3 8 3 2" xfId="5045" xr:uid="{00000000-0005-0000-0000-0000F9120000}"/>
    <cellStyle name="20% - Accent1 2 2 3 8 3 2 2" xfId="5046" xr:uid="{00000000-0005-0000-0000-0000FA120000}"/>
    <cellStyle name="20% - Accent1 2 2 3 8 3 2 2 2" xfId="5047" xr:uid="{00000000-0005-0000-0000-0000FB120000}"/>
    <cellStyle name="20% - Accent1 2 2 3 8 3 2 3" xfId="5048" xr:uid="{00000000-0005-0000-0000-0000FC120000}"/>
    <cellStyle name="20% - Accent1 2 2 3 8 3 3" xfId="5049" xr:uid="{00000000-0005-0000-0000-0000FD120000}"/>
    <cellStyle name="20% - Accent1 2 2 3 8 3 3 2" xfId="5050" xr:uid="{00000000-0005-0000-0000-0000FE120000}"/>
    <cellStyle name="20% - Accent1 2 2 3 8 3 4" xfId="5051" xr:uid="{00000000-0005-0000-0000-0000FF120000}"/>
    <cellStyle name="20% - Accent1 2 2 3 8 4" xfId="5052" xr:uid="{00000000-0005-0000-0000-000000130000}"/>
    <cellStyle name="20% - Accent1 2 2 3 8 4 2" xfId="5053" xr:uid="{00000000-0005-0000-0000-000001130000}"/>
    <cellStyle name="20% - Accent1 2 2 3 8 4 2 2" xfId="5054" xr:uid="{00000000-0005-0000-0000-000002130000}"/>
    <cellStyle name="20% - Accent1 2 2 3 8 4 2 2 2" xfId="5055" xr:uid="{00000000-0005-0000-0000-000003130000}"/>
    <cellStyle name="20% - Accent1 2 2 3 8 4 2 3" xfId="5056" xr:uid="{00000000-0005-0000-0000-000004130000}"/>
    <cellStyle name="20% - Accent1 2 2 3 8 4 3" xfId="5057" xr:uid="{00000000-0005-0000-0000-000005130000}"/>
    <cellStyle name="20% - Accent1 2 2 3 8 4 3 2" xfId="5058" xr:uid="{00000000-0005-0000-0000-000006130000}"/>
    <cellStyle name="20% - Accent1 2 2 3 8 4 4" xfId="5059" xr:uid="{00000000-0005-0000-0000-000007130000}"/>
    <cellStyle name="20% - Accent1 2 2 3 8 5" xfId="5060" xr:uid="{00000000-0005-0000-0000-000008130000}"/>
    <cellStyle name="20% - Accent1 2 2 3 8 5 2" xfId="5061" xr:uid="{00000000-0005-0000-0000-000009130000}"/>
    <cellStyle name="20% - Accent1 2 2 3 8 5 2 2" xfId="5062" xr:uid="{00000000-0005-0000-0000-00000A130000}"/>
    <cellStyle name="20% - Accent1 2 2 3 8 5 3" xfId="5063" xr:uid="{00000000-0005-0000-0000-00000B130000}"/>
    <cellStyle name="20% - Accent1 2 2 3 8 6" xfId="5064" xr:uid="{00000000-0005-0000-0000-00000C130000}"/>
    <cellStyle name="20% - Accent1 2 2 3 8 6 2" xfId="5065" xr:uid="{00000000-0005-0000-0000-00000D130000}"/>
    <cellStyle name="20% - Accent1 2 2 3 8 6 2 2" xfId="5066" xr:uid="{00000000-0005-0000-0000-00000E130000}"/>
    <cellStyle name="20% - Accent1 2 2 3 8 6 3" xfId="5067" xr:uid="{00000000-0005-0000-0000-00000F130000}"/>
    <cellStyle name="20% - Accent1 2 2 3 8 7" xfId="5068" xr:uid="{00000000-0005-0000-0000-000010130000}"/>
    <cellStyle name="20% - Accent1 2 2 3 8 7 2" xfId="5069" xr:uid="{00000000-0005-0000-0000-000011130000}"/>
    <cellStyle name="20% - Accent1 2 2 3 8 8" xfId="5070" xr:uid="{00000000-0005-0000-0000-000012130000}"/>
    <cellStyle name="20% - Accent1 2 2 3 8 8 2" xfId="5071" xr:uid="{00000000-0005-0000-0000-000013130000}"/>
    <cellStyle name="20% - Accent1 2 2 3 8 9" xfId="5072" xr:uid="{00000000-0005-0000-0000-000014130000}"/>
    <cellStyle name="20% - Accent1 2 2 3 9" xfId="5073" xr:uid="{00000000-0005-0000-0000-000015130000}"/>
    <cellStyle name="20% - Accent1 2 2 3 9 2" xfId="5074" xr:uid="{00000000-0005-0000-0000-000016130000}"/>
    <cellStyle name="20% - Accent1 2 2 3 9 2 2" xfId="5075" xr:uid="{00000000-0005-0000-0000-000017130000}"/>
    <cellStyle name="20% - Accent1 2 2 3 9 2 2 2" xfId="5076" xr:uid="{00000000-0005-0000-0000-000018130000}"/>
    <cellStyle name="20% - Accent1 2 2 3 9 2 3" xfId="5077" xr:uid="{00000000-0005-0000-0000-000019130000}"/>
    <cellStyle name="20% - Accent1 2 2 3 9 3" xfId="5078" xr:uid="{00000000-0005-0000-0000-00001A130000}"/>
    <cellStyle name="20% - Accent1 2 2 3 9 3 2" xfId="5079" xr:uid="{00000000-0005-0000-0000-00001B130000}"/>
    <cellStyle name="20% - Accent1 2 2 3 9 4" xfId="5080" xr:uid="{00000000-0005-0000-0000-00001C130000}"/>
    <cellStyle name="20% - Accent1 2 2 4" xfId="5081" xr:uid="{00000000-0005-0000-0000-00001D130000}"/>
    <cellStyle name="20% - Accent1 2 2 4 10" xfId="5082" xr:uid="{00000000-0005-0000-0000-00001E130000}"/>
    <cellStyle name="20% - Accent1 2 2 4 10 2" xfId="5083" xr:uid="{00000000-0005-0000-0000-00001F130000}"/>
    <cellStyle name="20% - Accent1 2 2 4 10 2 2" xfId="5084" xr:uid="{00000000-0005-0000-0000-000020130000}"/>
    <cellStyle name="20% - Accent1 2 2 4 10 2 2 2" xfId="5085" xr:uid="{00000000-0005-0000-0000-000021130000}"/>
    <cellStyle name="20% - Accent1 2 2 4 10 2 3" xfId="5086" xr:uid="{00000000-0005-0000-0000-000022130000}"/>
    <cellStyle name="20% - Accent1 2 2 4 10 3" xfId="5087" xr:uid="{00000000-0005-0000-0000-000023130000}"/>
    <cellStyle name="20% - Accent1 2 2 4 10 3 2" xfId="5088" xr:uid="{00000000-0005-0000-0000-000024130000}"/>
    <cellStyle name="20% - Accent1 2 2 4 10 4" xfId="5089" xr:uid="{00000000-0005-0000-0000-000025130000}"/>
    <cellStyle name="20% - Accent1 2 2 4 11" xfId="5090" xr:uid="{00000000-0005-0000-0000-000026130000}"/>
    <cellStyle name="20% - Accent1 2 2 4 11 2" xfId="5091" xr:uid="{00000000-0005-0000-0000-000027130000}"/>
    <cellStyle name="20% - Accent1 2 2 4 11 2 2" xfId="5092" xr:uid="{00000000-0005-0000-0000-000028130000}"/>
    <cellStyle name="20% - Accent1 2 2 4 11 2 2 2" xfId="5093" xr:uid="{00000000-0005-0000-0000-000029130000}"/>
    <cellStyle name="20% - Accent1 2 2 4 11 2 3" xfId="5094" xr:uid="{00000000-0005-0000-0000-00002A130000}"/>
    <cellStyle name="20% - Accent1 2 2 4 11 3" xfId="5095" xr:uid="{00000000-0005-0000-0000-00002B130000}"/>
    <cellStyle name="20% - Accent1 2 2 4 11 3 2" xfId="5096" xr:uid="{00000000-0005-0000-0000-00002C130000}"/>
    <cellStyle name="20% - Accent1 2 2 4 11 4" xfId="5097" xr:uid="{00000000-0005-0000-0000-00002D130000}"/>
    <cellStyle name="20% - Accent1 2 2 4 12" xfId="5098" xr:uid="{00000000-0005-0000-0000-00002E130000}"/>
    <cellStyle name="20% - Accent1 2 2 4 12 2" xfId="5099" xr:uid="{00000000-0005-0000-0000-00002F130000}"/>
    <cellStyle name="20% - Accent1 2 2 4 12 2 2" xfId="5100" xr:uid="{00000000-0005-0000-0000-000030130000}"/>
    <cellStyle name="20% - Accent1 2 2 4 12 3" xfId="5101" xr:uid="{00000000-0005-0000-0000-000031130000}"/>
    <cellStyle name="20% - Accent1 2 2 4 13" xfId="5102" xr:uid="{00000000-0005-0000-0000-000032130000}"/>
    <cellStyle name="20% - Accent1 2 2 4 13 2" xfId="5103" xr:uid="{00000000-0005-0000-0000-000033130000}"/>
    <cellStyle name="20% - Accent1 2 2 4 13 2 2" xfId="5104" xr:uid="{00000000-0005-0000-0000-000034130000}"/>
    <cellStyle name="20% - Accent1 2 2 4 13 3" xfId="5105" xr:uid="{00000000-0005-0000-0000-000035130000}"/>
    <cellStyle name="20% - Accent1 2 2 4 14" xfId="5106" xr:uid="{00000000-0005-0000-0000-000036130000}"/>
    <cellStyle name="20% - Accent1 2 2 4 14 2" xfId="5107" xr:uid="{00000000-0005-0000-0000-000037130000}"/>
    <cellStyle name="20% - Accent1 2 2 4 15" xfId="5108" xr:uid="{00000000-0005-0000-0000-000038130000}"/>
    <cellStyle name="20% - Accent1 2 2 4 15 2" xfId="5109" xr:uid="{00000000-0005-0000-0000-000039130000}"/>
    <cellStyle name="20% - Accent1 2 2 4 16" xfId="5110" xr:uid="{00000000-0005-0000-0000-00003A130000}"/>
    <cellStyle name="20% - Accent1 2 2 4 2" xfId="5111" xr:uid="{00000000-0005-0000-0000-00003B130000}"/>
    <cellStyle name="20% - Accent1 2 2 4 2 10" xfId="5112" xr:uid="{00000000-0005-0000-0000-00003C130000}"/>
    <cellStyle name="20% - Accent1 2 2 4 2 10 2" xfId="5113" xr:uid="{00000000-0005-0000-0000-00003D130000}"/>
    <cellStyle name="20% - Accent1 2 2 4 2 10 2 2" xfId="5114" xr:uid="{00000000-0005-0000-0000-00003E130000}"/>
    <cellStyle name="20% - Accent1 2 2 4 2 10 2 2 2" xfId="5115" xr:uid="{00000000-0005-0000-0000-00003F130000}"/>
    <cellStyle name="20% - Accent1 2 2 4 2 10 2 3" xfId="5116" xr:uid="{00000000-0005-0000-0000-000040130000}"/>
    <cellStyle name="20% - Accent1 2 2 4 2 10 3" xfId="5117" xr:uid="{00000000-0005-0000-0000-000041130000}"/>
    <cellStyle name="20% - Accent1 2 2 4 2 10 3 2" xfId="5118" xr:uid="{00000000-0005-0000-0000-000042130000}"/>
    <cellStyle name="20% - Accent1 2 2 4 2 10 4" xfId="5119" xr:uid="{00000000-0005-0000-0000-000043130000}"/>
    <cellStyle name="20% - Accent1 2 2 4 2 11" xfId="5120" xr:uid="{00000000-0005-0000-0000-000044130000}"/>
    <cellStyle name="20% - Accent1 2 2 4 2 11 2" xfId="5121" xr:uid="{00000000-0005-0000-0000-000045130000}"/>
    <cellStyle name="20% - Accent1 2 2 4 2 11 2 2" xfId="5122" xr:uid="{00000000-0005-0000-0000-000046130000}"/>
    <cellStyle name="20% - Accent1 2 2 4 2 11 3" xfId="5123" xr:uid="{00000000-0005-0000-0000-000047130000}"/>
    <cellStyle name="20% - Accent1 2 2 4 2 12" xfId="5124" xr:uid="{00000000-0005-0000-0000-000048130000}"/>
    <cellStyle name="20% - Accent1 2 2 4 2 12 2" xfId="5125" xr:uid="{00000000-0005-0000-0000-000049130000}"/>
    <cellStyle name="20% - Accent1 2 2 4 2 12 2 2" xfId="5126" xr:uid="{00000000-0005-0000-0000-00004A130000}"/>
    <cellStyle name="20% - Accent1 2 2 4 2 12 3" xfId="5127" xr:uid="{00000000-0005-0000-0000-00004B130000}"/>
    <cellStyle name="20% - Accent1 2 2 4 2 13" xfId="5128" xr:uid="{00000000-0005-0000-0000-00004C130000}"/>
    <cellStyle name="20% - Accent1 2 2 4 2 13 2" xfId="5129" xr:uid="{00000000-0005-0000-0000-00004D130000}"/>
    <cellStyle name="20% - Accent1 2 2 4 2 14" xfId="5130" xr:uid="{00000000-0005-0000-0000-00004E130000}"/>
    <cellStyle name="20% - Accent1 2 2 4 2 14 2" xfId="5131" xr:uid="{00000000-0005-0000-0000-00004F130000}"/>
    <cellStyle name="20% - Accent1 2 2 4 2 15" xfId="5132" xr:uid="{00000000-0005-0000-0000-000050130000}"/>
    <cellStyle name="20% - Accent1 2 2 4 2 2" xfId="5133" xr:uid="{00000000-0005-0000-0000-000051130000}"/>
    <cellStyle name="20% - Accent1 2 2 4 2 2 10" xfId="5134" xr:uid="{00000000-0005-0000-0000-000052130000}"/>
    <cellStyle name="20% - Accent1 2 2 4 2 2 10 2" xfId="5135" xr:uid="{00000000-0005-0000-0000-000053130000}"/>
    <cellStyle name="20% - Accent1 2 2 4 2 2 10 2 2" xfId="5136" xr:uid="{00000000-0005-0000-0000-000054130000}"/>
    <cellStyle name="20% - Accent1 2 2 4 2 2 10 3" xfId="5137" xr:uid="{00000000-0005-0000-0000-000055130000}"/>
    <cellStyle name="20% - Accent1 2 2 4 2 2 11" xfId="5138" xr:uid="{00000000-0005-0000-0000-000056130000}"/>
    <cellStyle name="20% - Accent1 2 2 4 2 2 11 2" xfId="5139" xr:uid="{00000000-0005-0000-0000-000057130000}"/>
    <cellStyle name="20% - Accent1 2 2 4 2 2 11 2 2" xfId="5140" xr:uid="{00000000-0005-0000-0000-000058130000}"/>
    <cellStyle name="20% - Accent1 2 2 4 2 2 11 3" xfId="5141" xr:uid="{00000000-0005-0000-0000-000059130000}"/>
    <cellStyle name="20% - Accent1 2 2 4 2 2 12" xfId="5142" xr:uid="{00000000-0005-0000-0000-00005A130000}"/>
    <cellStyle name="20% - Accent1 2 2 4 2 2 12 2" xfId="5143" xr:uid="{00000000-0005-0000-0000-00005B130000}"/>
    <cellStyle name="20% - Accent1 2 2 4 2 2 13" xfId="5144" xr:uid="{00000000-0005-0000-0000-00005C130000}"/>
    <cellStyle name="20% - Accent1 2 2 4 2 2 13 2" xfId="5145" xr:uid="{00000000-0005-0000-0000-00005D130000}"/>
    <cellStyle name="20% - Accent1 2 2 4 2 2 14" xfId="5146" xr:uid="{00000000-0005-0000-0000-00005E130000}"/>
    <cellStyle name="20% - Accent1 2 2 4 2 2 2" xfId="5147" xr:uid="{00000000-0005-0000-0000-00005F130000}"/>
    <cellStyle name="20% - Accent1 2 2 4 2 2 2 10" xfId="5148" xr:uid="{00000000-0005-0000-0000-000060130000}"/>
    <cellStyle name="20% - Accent1 2 2 4 2 2 2 10 2" xfId="5149" xr:uid="{00000000-0005-0000-0000-000061130000}"/>
    <cellStyle name="20% - Accent1 2 2 4 2 2 2 11" xfId="5150" xr:uid="{00000000-0005-0000-0000-000062130000}"/>
    <cellStyle name="20% - Accent1 2 2 4 2 2 2 2" xfId="5151" xr:uid="{00000000-0005-0000-0000-000063130000}"/>
    <cellStyle name="20% - Accent1 2 2 4 2 2 2 2 2" xfId="5152" xr:uid="{00000000-0005-0000-0000-000064130000}"/>
    <cellStyle name="20% - Accent1 2 2 4 2 2 2 2 2 2" xfId="5153" xr:uid="{00000000-0005-0000-0000-000065130000}"/>
    <cellStyle name="20% - Accent1 2 2 4 2 2 2 2 2 2 2" xfId="5154" xr:uid="{00000000-0005-0000-0000-000066130000}"/>
    <cellStyle name="20% - Accent1 2 2 4 2 2 2 2 2 2 2 2" xfId="5155" xr:uid="{00000000-0005-0000-0000-000067130000}"/>
    <cellStyle name="20% - Accent1 2 2 4 2 2 2 2 2 2 3" xfId="5156" xr:uid="{00000000-0005-0000-0000-000068130000}"/>
    <cellStyle name="20% - Accent1 2 2 4 2 2 2 2 2 3" xfId="5157" xr:uid="{00000000-0005-0000-0000-000069130000}"/>
    <cellStyle name="20% - Accent1 2 2 4 2 2 2 2 2 3 2" xfId="5158" xr:uid="{00000000-0005-0000-0000-00006A130000}"/>
    <cellStyle name="20% - Accent1 2 2 4 2 2 2 2 2 4" xfId="5159" xr:uid="{00000000-0005-0000-0000-00006B130000}"/>
    <cellStyle name="20% - Accent1 2 2 4 2 2 2 2 3" xfId="5160" xr:uid="{00000000-0005-0000-0000-00006C130000}"/>
    <cellStyle name="20% - Accent1 2 2 4 2 2 2 2 3 2" xfId="5161" xr:uid="{00000000-0005-0000-0000-00006D130000}"/>
    <cellStyle name="20% - Accent1 2 2 4 2 2 2 2 3 2 2" xfId="5162" xr:uid="{00000000-0005-0000-0000-00006E130000}"/>
    <cellStyle name="20% - Accent1 2 2 4 2 2 2 2 3 2 2 2" xfId="5163" xr:uid="{00000000-0005-0000-0000-00006F130000}"/>
    <cellStyle name="20% - Accent1 2 2 4 2 2 2 2 3 2 3" xfId="5164" xr:uid="{00000000-0005-0000-0000-000070130000}"/>
    <cellStyle name="20% - Accent1 2 2 4 2 2 2 2 3 3" xfId="5165" xr:uid="{00000000-0005-0000-0000-000071130000}"/>
    <cellStyle name="20% - Accent1 2 2 4 2 2 2 2 3 3 2" xfId="5166" xr:uid="{00000000-0005-0000-0000-000072130000}"/>
    <cellStyle name="20% - Accent1 2 2 4 2 2 2 2 3 4" xfId="5167" xr:uid="{00000000-0005-0000-0000-000073130000}"/>
    <cellStyle name="20% - Accent1 2 2 4 2 2 2 2 4" xfId="5168" xr:uid="{00000000-0005-0000-0000-000074130000}"/>
    <cellStyle name="20% - Accent1 2 2 4 2 2 2 2 4 2" xfId="5169" xr:uid="{00000000-0005-0000-0000-000075130000}"/>
    <cellStyle name="20% - Accent1 2 2 4 2 2 2 2 4 2 2" xfId="5170" xr:uid="{00000000-0005-0000-0000-000076130000}"/>
    <cellStyle name="20% - Accent1 2 2 4 2 2 2 2 4 2 2 2" xfId="5171" xr:uid="{00000000-0005-0000-0000-000077130000}"/>
    <cellStyle name="20% - Accent1 2 2 4 2 2 2 2 4 2 3" xfId="5172" xr:uid="{00000000-0005-0000-0000-000078130000}"/>
    <cellStyle name="20% - Accent1 2 2 4 2 2 2 2 4 3" xfId="5173" xr:uid="{00000000-0005-0000-0000-000079130000}"/>
    <cellStyle name="20% - Accent1 2 2 4 2 2 2 2 4 3 2" xfId="5174" xr:uid="{00000000-0005-0000-0000-00007A130000}"/>
    <cellStyle name="20% - Accent1 2 2 4 2 2 2 2 4 4" xfId="5175" xr:uid="{00000000-0005-0000-0000-00007B130000}"/>
    <cellStyle name="20% - Accent1 2 2 4 2 2 2 2 5" xfId="5176" xr:uid="{00000000-0005-0000-0000-00007C130000}"/>
    <cellStyle name="20% - Accent1 2 2 4 2 2 2 2 5 2" xfId="5177" xr:uid="{00000000-0005-0000-0000-00007D130000}"/>
    <cellStyle name="20% - Accent1 2 2 4 2 2 2 2 5 2 2" xfId="5178" xr:uid="{00000000-0005-0000-0000-00007E130000}"/>
    <cellStyle name="20% - Accent1 2 2 4 2 2 2 2 5 3" xfId="5179" xr:uid="{00000000-0005-0000-0000-00007F130000}"/>
    <cellStyle name="20% - Accent1 2 2 4 2 2 2 2 6" xfId="5180" xr:uid="{00000000-0005-0000-0000-000080130000}"/>
    <cellStyle name="20% - Accent1 2 2 4 2 2 2 2 6 2" xfId="5181" xr:uid="{00000000-0005-0000-0000-000081130000}"/>
    <cellStyle name="20% - Accent1 2 2 4 2 2 2 2 6 2 2" xfId="5182" xr:uid="{00000000-0005-0000-0000-000082130000}"/>
    <cellStyle name="20% - Accent1 2 2 4 2 2 2 2 6 3" xfId="5183" xr:uid="{00000000-0005-0000-0000-000083130000}"/>
    <cellStyle name="20% - Accent1 2 2 4 2 2 2 2 7" xfId="5184" xr:uid="{00000000-0005-0000-0000-000084130000}"/>
    <cellStyle name="20% - Accent1 2 2 4 2 2 2 2 7 2" xfId="5185" xr:uid="{00000000-0005-0000-0000-000085130000}"/>
    <cellStyle name="20% - Accent1 2 2 4 2 2 2 2 8" xfId="5186" xr:uid="{00000000-0005-0000-0000-000086130000}"/>
    <cellStyle name="20% - Accent1 2 2 4 2 2 2 2 8 2" xfId="5187" xr:uid="{00000000-0005-0000-0000-000087130000}"/>
    <cellStyle name="20% - Accent1 2 2 4 2 2 2 2 9" xfId="5188" xr:uid="{00000000-0005-0000-0000-000088130000}"/>
    <cellStyle name="20% - Accent1 2 2 4 2 2 2 3" xfId="5189" xr:uid="{00000000-0005-0000-0000-000089130000}"/>
    <cellStyle name="20% - Accent1 2 2 4 2 2 2 3 2" xfId="5190" xr:uid="{00000000-0005-0000-0000-00008A130000}"/>
    <cellStyle name="20% - Accent1 2 2 4 2 2 2 3 2 2" xfId="5191" xr:uid="{00000000-0005-0000-0000-00008B130000}"/>
    <cellStyle name="20% - Accent1 2 2 4 2 2 2 3 2 2 2" xfId="5192" xr:uid="{00000000-0005-0000-0000-00008C130000}"/>
    <cellStyle name="20% - Accent1 2 2 4 2 2 2 3 2 2 2 2" xfId="5193" xr:uid="{00000000-0005-0000-0000-00008D130000}"/>
    <cellStyle name="20% - Accent1 2 2 4 2 2 2 3 2 2 3" xfId="5194" xr:uid="{00000000-0005-0000-0000-00008E130000}"/>
    <cellStyle name="20% - Accent1 2 2 4 2 2 2 3 2 3" xfId="5195" xr:uid="{00000000-0005-0000-0000-00008F130000}"/>
    <cellStyle name="20% - Accent1 2 2 4 2 2 2 3 2 3 2" xfId="5196" xr:uid="{00000000-0005-0000-0000-000090130000}"/>
    <cellStyle name="20% - Accent1 2 2 4 2 2 2 3 2 4" xfId="5197" xr:uid="{00000000-0005-0000-0000-000091130000}"/>
    <cellStyle name="20% - Accent1 2 2 4 2 2 2 3 3" xfId="5198" xr:uid="{00000000-0005-0000-0000-000092130000}"/>
    <cellStyle name="20% - Accent1 2 2 4 2 2 2 3 3 2" xfId="5199" xr:uid="{00000000-0005-0000-0000-000093130000}"/>
    <cellStyle name="20% - Accent1 2 2 4 2 2 2 3 3 2 2" xfId="5200" xr:uid="{00000000-0005-0000-0000-000094130000}"/>
    <cellStyle name="20% - Accent1 2 2 4 2 2 2 3 3 2 2 2" xfId="5201" xr:uid="{00000000-0005-0000-0000-000095130000}"/>
    <cellStyle name="20% - Accent1 2 2 4 2 2 2 3 3 2 3" xfId="5202" xr:uid="{00000000-0005-0000-0000-000096130000}"/>
    <cellStyle name="20% - Accent1 2 2 4 2 2 2 3 3 3" xfId="5203" xr:uid="{00000000-0005-0000-0000-000097130000}"/>
    <cellStyle name="20% - Accent1 2 2 4 2 2 2 3 3 3 2" xfId="5204" xr:uid="{00000000-0005-0000-0000-000098130000}"/>
    <cellStyle name="20% - Accent1 2 2 4 2 2 2 3 3 4" xfId="5205" xr:uid="{00000000-0005-0000-0000-000099130000}"/>
    <cellStyle name="20% - Accent1 2 2 4 2 2 2 3 4" xfId="5206" xr:uid="{00000000-0005-0000-0000-00009A130000}"/>
    <cellStyle name="20% - Accent1 2 2 4 2 2 2 3 4 2" xfId="5207" xr:uid="{00000000-0005-0000-0000-00009B130000}"/>
    <cellStyle name="20% - Accent1 2 2 4 2 2 2 3 4 2 2" xfId="5208" xr:uid="{00000000-0005-0000-0000-00009C130000}"/>
    <cellStyle name="20% - Accent1 2 2 4 2 2 2 3 4 2 2 2" xfId="5209" xr:uid="{00000000-0005-0000-0000-00009D130000}"/>
    <cellStyle name="20% - Accent1 2 2 4 2 2 2 3 4 2 3" xfId="5210" xr:uid="{00000000-0005-0000-0000-00009E130000}"/>
    <cellStyle name="20% - Accent1 2 2 4 2 2 2 3 4 3" xfId="5211" xr:uid="{00000000-0005-0000-0000-00009F130000}"/>
    <cellStyle name="20% - Accent1 2 2 4 2 2 2 3 4 3 2" xfId="5212" xr:uid="{00000000-0005-0000-0000-0000A0130000}"/>
    <cellStyle name="20% - Accent1 2 2 4 2 2 2 3 4 4" xfId="5213" xr:uid="{00000000-0005-0000-0000-0000A1130000}"/>
    <cellStyle name="20% - Accent1 2 2 4 2 2 2 3 5" xfId="5214" xr:uid="{00000000-0005-0000-0000-0000A2130000}"/>
    <cellStyle name="20% - Accent1 2 2 4 2 2 2 3 5 2" xfId="5215" xr:uid="{00000000-0005-0000-0000-0000A3130000}"/>
    <cellStyle name="20% - Accent1 2 2 4 2 2 2 3 5 2 2" xfId="5216" xr:uid="{00000000-0005-0000-0000-0000A4130000}"/>
    <cellStyle name="20% - Accent1 2 2 4 2 2 2 3 5 3" xfId="5217" xr:uid="{00000000-0005-0000-0000-0000A5130000}"/>
    <cellStyle name="20% - Accent1 2 2 4 2 2 2 3 6" xfId="5218" xr:uid="{00000000-0005-0000-0000-0000A6130000}"/>
    <cellStyle name="20% - Accent1 2 2 4 2 2 2 3 6 2" xfId="5219" xr:uid="{00000000-0005-0000-0000-0000A7130000}"/>
    <cellStyle name="20% - Accent1 2 2 4 2 2 2 3 6 2 2" xfId="5220" xr:uid="{00000000-0005-0000-0000-0000A8130000}"/>
    <cellStyle name="20% - Accent1 2 2 4 2 2 2 3 6 3" xfId="5221" xr:uid="{00000000-0005-0000-0000-0000A9130000}"/>
    <cellStyle name="20% - Accent1 2 2 4 2 2 2 3 7" xfId="5222" xr:uid="{00000000-0005-0000-0000-0000AA130000}"/>
    <cellStyle name="20% - Accent1 2 2 4 2 2 2 3 7 2" xfId="5223" xr:uid="{00000000-0005-0000-0000-0000AB130000}"/>
    <cellStyle name="20% - Accent1 2 2 4 2 2 2 3 8" xfId="5224" xr:uid="{00000000-0005-0000-0000-0000AC130000}"/>
    <cellStyle name="20% - Accent1 2 2 4 2 2 2 3 8 2" xfId="5225" xr:uid="{00000000-0005-0000-0000-0000AD130000}"/>
    <cellStyle name="20% - Accent1 2 2 4 2 2 2 3 9" xfId="5226" xr:uid="{00000000-0005-0000-0000-0000AE130000}"/>
    <cellStyle name="20% - Accent1 2 2 4 2 2 2 4" xfId="5227" xr:uid="{00000000-0005-0000-0000-0000AF130000}"/>
    <cellStyle name="20% - Accent1 2 2 4 2 2 2 4 2" xfId="5228" xr:uid="{00000000-0005-0000-0000-0000B0130000}"/>
    <cellStyle name="20% - Accent1 2 2 4 2 2 2 4 2 2" xfId="5229" xr:uid="{00000000-0005-0000-0000-0000B1130000}"/>
    <cellStyle name="20% - Accent1 2 2 4 2 2 2 4 2 2 2" xfId="5230" xr:uid="{00000000-0005-0000-0000-0000B2130000}"/>
    <cellStyle name="20% - Accent1 2 2 4 2 2 2 4 2 3" xfId="5231" xr:uid="{00000000-0005-0000-0000-0000B3130000}"/>
    <cellStyle name="20% - Accent1 2 2 4 2 2 2 4 3" xfId="5232" xr:uid="{00000000-0005-0000-0000-0000B4130000}"/>
    <cellStyle name="20% - Accent1 2 2 4 2 2 2 4 3 2" xfId="5233" xr:uid="{00000000-0005-0000-0000-0000B5130000}"/>
    <cellStyle name="20% - Accent1 2 2 4 2 2 2 4 4" xfId="5234" xr:uid="{00000000-0005-0000-0000-0000B6130000}"/>
    <cellStyle name="20% - Accent1 2 2 4 2 2 2 5" xfId="5235" xr:uid="{00000000-0005-0000-0000-0000B7130000}"/>
    <cellStyle name="20% - Accent1 2 2 4 2 2 2 5 2" xfId="5236" xr:uid="{00000000-0005-0000-0000-0000B8130000}"/>
    <cellStyle name="20% - Accent1 2 2 4 2 2 2 5 2 2" xfId="5237" xr:uid="{00000000-0005-0000-0000-0000B9130000}"/>
    <cellStyle name="20% - Accent1 2 2 4 2 2 2 5 2 2 2" xfId="5238" xr:uid="{00000000-0005-0000-0000-0000BA130000}"/>
    <cellStyle name="20% - Accent1 2 2 4 2 2 2 5 2 3" xfId="5239" xr:uid="{00000000-0005-0000-0000-0000BB130000}"/>
    <cellStyle name="20% - Accent1 2 2 4 2 2 2 5 3" xfId="5240" xr:uid="{00000000-0005-0000-0000-0000BC130000}"/>
    <cellStyle name="20% - Accent1 2 2 4 2 2 2 5 3 2" xfId="5241" xr:uid="{00000000-0005-0000-0000-0000BD130000}"/>
    <cellStyle name="20% - Accent1 2 2 4 2 2 2 5 4" xfId="5242" xr:uid="{00000000-0005-0000-0000-0000BE130000}"/>
    <cellStyle name="20% - Accent1 2 2 4 2 2 2 6" xfId="5243" xr:uid="{00000000-0005-0000-0000-0000BF130000}"/>
    <cellStyle name="20% - Accent1 2 2 4 2 2 2 6 2" xfId="5244" xr:uid="{00000000-0005-0000-0000-0000C0130000}"/>
    <cellStyle name="20% - Accent1 2 2 4 2 2 2 6 2 2" xfId="5245" xr:uid="{00000000-0005-0000-0000-0000C1130000}"/>
    <cellStyle name="20% - Accent1 2 2 4 2 2 2 6 2 2 2" xfId="5246" xr:uid="{00000000-0005-0000-0000-0000C2130000}"/>
    <cellStyle name="20% - Accent1 2 2 4 2 2 2 6 2 3" xfId="5247" xr:uid="{00000000-0005-0000-0000-0000C3130000}"/>
    <cellStyle name="20% - Accent1 2 2 4 2 2 2 6 3" xfId="5248" xr:uid="{00000000-0005-0000-0000-0000C4130000}"/>
    <cellStyle name="20% - Accent1 2 2 4 2 2 2 6 3 2" xfId="5249" xr:uid="{00000000-0005-0000-0000-0000C5130000}"/>
    <cellStyle name="20% - Accent1 2 2 4 2 2 2 6 4" xfId="5250" xr:uid="{00000000-0005-0000-0000-0000C6130000}"/>
    <cellStyle name="20% - Accent1 2 2 4 2 2 2 7" xfId="5251" xr:uid="{00000000-0005-0000-0000-0000C7130000}"/>
    <cellStyle name="20% - Accent1 2 2 4 2 2 2 7 2" xfId="5252" xr:uid="{00000000-0005-0000-0000-0000C8130000}"/>
    <cellStyle name="20% - Accent1 2 2 4 2 2 2 7 2 2" xfId="5253" xr:uid="{00000000-0005-0000-0000-0000C9130000}"/>
    <cellStyle name="20% - Accent1 2 2 4 2 2 2 7 3" xfId="5254" xr:uid="{00000000-0005-0000-0000-0000CA130000}"/>
    <cellStyle name="20% - Accent1 2 2 4 2 2 2 8" xfId="5255" xr:uid="{00000000-0005-0000-0000-0000CB130000}"/>
    <cellStyle name="20% - Accent1 2 2 4 2 2 2 8 2" xfId="5256" xr:uid="{00000000-0005-0000-0000-0000CC130000}"/>
    <cellStyle name="20% - Accent1 2 2 4 2 2 2 8 2 2" xfId="5257" xr:uid="{00000000-0005-0000-0000-0000CD130000}"/>
    <cellStyle name="20% - Accent1 2 2 4 2 2 2 8 3" xfId="5258" xr:uid="{00000000-0005-0000-0000-0000CE130000}"/>
    <cellStyle name="20% - Accent1 2 2 4 2 2 2 9" xfId="5259" xr:uid="{00000000-0005-0000-0000-0000CF130000}"/>
    <cellStyle name="20% - Accent1 2 2 4 2 2 2 9 2" xfId="5260" xr:uid="{00000000-0005-0000-0000-0000D0130000}"/>
    <cellStyle name="20% - Accent1 2 2 4 2 2 3" xfId="5261" xr:uid="{00000000-0005-0000-0000-0000D1130000}"/>
    <cellStyle name="20% - Accent1 2 2 4 2 2 3 10" xfId="5262" xr:uid="{00000000-0005-0000-0000-0000D2130000}"/>
    <cellStyle name="20% - Accent1 2 2 4 2 2 3 10 2" xfId="5263" xr:uid="{00000000-0005-0000-0000-0000D3130000}"/>
    <cellStyle name="20% - Accent1 2 2 4 2 2 3 11" xfId="5264" xr:uid="{00000000-0005-0000-0000-0000D4130000}"/>
    <cellStyle name="20% - Accent1 2 2 4 2 2 3 2" xfId="5265" xr:uid="{00000000-0005-0000-0000-0000D5130000}"/>
    <cellStyle name="20% - Accent1 2 2 4 2 2 3 2 2" xfId="5266" xr:uid="{00000000-0005-0000-0000-0000D6130000}"/>
    <cellStyle name="20% - Accent1 2 2 4 2 2 3 2 2 2" xfId="5267" xr:uid="{00000000-0005-0000-0000-0000D7130000}"/>
    <cellStyle name="20% - Accent1 2 2 4 2 2 3 2 2 2 2" xfId="5268" xr:uid="{00000000-0005-0000-0000-0000D8130000}"/>
    <cellStyle name="20% - Accent1 2 2 4 2 2 3 2 2 2 2 2" xfId="5269" xr:uid="{00000000-0005-0000-0000-0000D9130000}"/>
    <cellStyle name="20% - Accent1 2 2 4 2 2 3 2 2 2 3" xfId="5270" xr:uid="{00000000-0005-0000-0000-0000DA130000}"/>
    <cellStyle name="20% - Accent1 2 2 4 2 2 3 2 2 3" xfId="5271" xr:uid="{00000000-0005-0000-0000-0000DB130000}"/>
    <cellStyle name="20% - Accent1 2 2 4 2 2 3 2 2 3 2" xfId="5272" xr:uid="{00000000-0005-0000-0000-0000DC130000}"/>
    <cellStyle name="20% - Accent1 2 2 4 2 2 3 2 2 4" xfId="5273" xr:uid="{00000000-0005-0000-0000-0000DD130000}"/>
    <cellStyle name="20% - Accent1 2 2 4 2 2 3 2 3" xfId="5274" xr:uid="{00000000-0005-0000-0000-0000DE130000}"/>
    <cellStyle name="20% - Accent1 2 2 4 2 2 3 2 3 2" xfId="5275" xr:uid="{00000000-0005-0000-0000-0000DF130000}"/>
    <cellStyle name="20% - Accent1 2 2 4 2 2 3 2 3 2 2" xfId="5276" xr:uid="{00000000-0005-0000-0000-0000E0130000}"/>
    <cellStyle name="20% - Accent1 2 2 4 2 2 3 2 3 2 2 2" xfId="5277" xr:uid="{00000000-0005-0000-0000-0000E1130000}"/>
    <cellStyle name="20% - Accent1 2 2 4 2 2 3 2 3 2 3" xfId="5278" xr:uid="{00000000-0005-0000-0000-0000E2130000}"/>
    <cellStyle name="20% - Accent1 2 2 4 2 2 3 2 3 3" xfId="5279" xr:uid="{00000000-0005-0000-0000-0000E3130000}"/>
    <cellStyle name="20% - Accent1 2 2 4 2 2 3 2 3 3 2" xfId="5280" xr:uid="{00000000-0005-0000-0000-0000E4130000}"/>
    <cellStyle name="20% - Accent1 2 2 4 2 2 3 2 3 4" xfId="5281" xr:uid="{00000000-0005-0000-0000-0000E5130000}"/>
    <cellStyle name="20% - Accent1 2 2 4 2 2 3 2 4" xfId="5282" xr:uid="{00000000-0005-0000-0000-0000E6130000}"/>
    <cellStyle name="20% - Accent1 2 2 4 2 2 3 2 4 2" xfId="5283" xr:uid="{00000000-0005-0000-0000-0000E7130000}"/>
    <cellStyle name="20% - Accent1 2 2 4 2 2 3 2 4 2 2" xfId="5284" xr:uid="{00000000-0005-0000-0000-0000E8130000}"/>
    <cellStyle name="20% - Accent1 2 2 4 2 2 3 2 4 2 2 2" xfId="5285" xr:uid="{00000000-0005-0000-0000-0000E9130000}"/>
    <cellStyle name="20% - Accent1 2 2 4 2 2 3 2 4 2 3" xfId="5286" xr:uid="{00000000-0005-0000-0000-0000EA130000}"/>
    <cellStyle name="20% - Accent1 2 2 4 2 2 3 2 4 3" xfId="5287" xr:uid="{00000000-0005-0000-0000-0000EB130000}"/>
    <cellStyle name="20% - Accent1 2 2 4 2 2 3 2 4 3 2" xfId="5288" xr:uid="{00000000-0005-0000-0000-0000EC130000}"/>
    <cellStyle name="20% - Accent1 2 2 4 2 2 3 2 4 4" xfId="5289" xr:uid="{00000000-0005-0000-0000-0000ED130000}"/>
    <cellStyle name="20% - Accent1 2 2 4 2 2 3 2 5" xfId="5290" xr:uid="{00000000-0005-0000-0000-0000EE130000}"/>
    <cellStyle name="20% - Accent1 2 2 4 2 2 3 2 5 2" xfId="5291" xr:uid="{00000000-0005-0000-0000-0000EF130000}"/>
    <cellStyle name="20% - Accent1 2 2 4 2 2 3 2 5 2 2" xfId="5292" xr:uid="{00000000-0005-0000-0000-0000F0130000}"/>
    <cellStyle name="20% - Accent1 2 2 4 2 2 3 2 5 3" xfId="5293" xr:uid="{00000000-0005-0000-0000-0000F1130000}"/>
    <cellStyle name="20% - Accent1 2 2 4 2 2 3 2 6" xfId="5294" xr:uid="{00000000-0005-0000-0000-0000F2130000}"/>
    <cellStyle name="20% - Accent1 2 2 4 2 2 3 2 6 2" xfId="5295" xr:uid="{00000000-0005-0000-0000-0000F3130000}"/>
    <cellStyle name="20% - Accent1 2 2 4 2 2 3 2 6 2 2" xfId="5296" xr:uid="{00000000-0005-0000-0000-0000F4130000}"/>
    <cellStyle name="20% - Accent1 2 2 4 2 2 3 2 6 3" xfId="5297" xr:uid="{00000000-0005-0000-0000-0000F5130000}"/>
    <cellStyle name="20% - Accent1 2 2 4 2 2 3 2 7" xfId="5298" xr:uid="{00000000-0005-0000-0000-0000F6130000}"/>
    <cellStyle name="20% - Accent1 2 2 4 2 2 3 2 7 2" xfId="5299" xr:uid="{00000000-0005-0000-0000-0000F7130000}"/>
    <cellStyle name="20% - Accent1 2 2 4 2 2 3 2 8" xfId="5300" xr:uid="{00000000-0005-0000-0000-0000F8130000}"/>
    <cellStyle name="20% - Accent1 2 2 4 2 2 3 2 8 2" xfId="5301" xr:uid="{00000000-0005-0000-0000-0000F9130000}"/>
    <cellStyle name="20% - Accent1 2 2 4 2 2 3 2 9" xfId="5302" xr:uid="{00000000-0005-0000-0000-0000FA130000}"/>
    <cellStyle name="20% - Accent1 2 2 4 2 2 3 3" xfId="5303" xr:uid="{00000000-0005-0000-0000-0000FB130000}"/>
    <cellStyle name="20% - Accent1 2 2 4 2 2 3 3 2" xfId="5304" xr:uid="{00000000-0005-0000-0000-0000FC130000}"/>
    <cellStyle name="20% - Accent1 2 2 4 2 2 3 3 2 2" xfId="5305" xr:uid="{00000000-0005-0000-0000-0000FD130000}"/>
    <cellStyle name="20% - Accent1 2 2 4 2 2 3 3 2 2 2" xfId="5306" xr:uid="{00000000-0005-0000-0000-0000FE130000}"/>
    <cellStyle name="20% - Accent1 2 2 4 2 2 3 3 2 2 2 2" xfId="5307" xr:uid="{00000000-0005-0000-0000-0000FF130000}"/>
    <cellStyle name="20% - Accent1 2 2 4 2 2 3 3 2 2 3" xfId="5308" xr:uid="{00000000-0005-0000-0000-000000140000}"/>
    <cellStyle name="20% - Accent1 2 2 4 2 2 3 3 2 3" xfId="5309" xr:uid="{00000000-0005-0000-0000-000001140000}"/>
    <cellStyle name="20% - Accent1 2 2 4 2 2 3 3 2 3 2" xfId="5310" xr:uid="{00000000-0005-0000-0000-000002140000}"/>
    <cellStyle name="20% - Accent1 2 2 4 2 2 3 3 2 4" xfId="5311" xr:uid="{00000000-0005-0000-0000-000003140000}"/>
    <cellStyle name="20% - Accent1 2 2 4 2 2 3 3 3" xfId="5312" xr:uid="{00000000-0005-0000-0000-000004140000}"/>
    <cellStyle name="20% - Accent1 2 2 4 2 2 3 3 3 2" xfId="5313" xr:uid="{00000000-0005-0000-0000-000005140000}"/>
    <cellStyle name="20% - Accent1 2 2 4 2 2 3 3 3 2 2" xfId="5314" xr:uid="{00000000-0005-0000-0000-000006140000}"/>
    <cellStyle name="20% - Accent1 2 2 4 2 2 3 3 3 2 2 2" xfId="5315" xr:uid="{00000000-0005-0000-0000-000007140000}"/>
    <cellStyle name="20% - Accent1 2 2 4 2 2 3 3 3 2 3" xfId="5316" xr:uid="{00000000-0005-0000-0000-000008140000}"/>
    <cellStyle name="20% - Accent1 2 2 4 2 2 3 3 3 3" xfId="5317" xr:uid="{00000000-0005-0000-0000-000009140000}"/>
    <cellStyle name="20% - Accent1 2 2 4 2 2 3 3 3 3 2" xfId="5318" xr:uid="{00000000-0005-0000-0000-00000A140000}"/>
    <cellStyle name="20% - Accent1 2 2 4 2 2 3 3 3 4" xfId="5319" xr:uid="{00000000-0005-0000-0000-00000B140000}"/>
    <cellStyle name="20% - Accent1 2 2 4 2 2 3 3 4" xfId="5320" xr:uid="{00000000-0005-0000-0000-00000C140000}"/>
    <cellStyle name="20% - Accent1 2 2 4 2 2 3 3 4 2" xfId="5321" xr:uid="{00000000-0005-0000-0000-00000D140000}"/>
    <cellStyle name="20% - Accent1 2 2 4 2 2 3 3 4 2 2" xfId="5322" xr:uid="{00000000-0005-0000-0000-00000E140000}"/>
    <cellStyle name="20% - Accent1 2 2 4 2 2 3 3 4 2 2 2" xfId="5323" xr:uid="{00000000-0005-0000-0000-00000F140000}"/>
    <cellStyle name="20% - Accent1 2 2 4 2 2 3 3 4 2 3" xfId="5324" xr:uid="{00000000-0005-0000-0000-000010140000}"/>
    <cellStyle name="20% - Accent1 2 2 4 2 2 3 3 4 3" xfId="5325" xr:uid="{00000000-0005-0000-0000-000011140000}"/>
    <cellStyle name="20% - Accent1 2 2 4 2 2 3 3 4 3 2" xfId="5326" xr:uid="{00000000-0005-0000-0000-000012140000}"/>
    <cellStyle name="20% - Accent1 2 2 4 2 2 3 3 4 4" xfId="5327" xr:uid="{00000000-0005-0000-0000-000013140000}"/>
    <cellStyle name="20% - Accent1 2 2 4 2 2 3 3 5" xfId="5328" xr:uid="{00000000-0005-0000-0000-000014140000}"/>
    <cellStyle name="20% - Accent1 2 2 4 2 2 3 3 5 2" xfId="5329" xr:uid="{00000000-0005-0000-0000-000015140000}"/>
    <cellStyle name="20% - Accent1 2 2 4 2 2 3 3 5 2 2" xfId="5330" xr:uid="{00000000-0005-0000-0000-000016140000}"/>
    <cellStyle name="20% - Accent1 2 2 4 2 2 3 3 5 3" xfId="5331" xr:uid="{00000000-0005-0000-0000-000017140000}"/>
    <cellStyle name="20% - Accent1 2 2 4 2 2 3 3 6" xfId="5332" xr:uid="{00000000-0005-0000-0000-000018140000}"/>
    <cellStyle name="20% - Accent1 2 2 4 2 2 3 3 6 2" xfId="5333" xr:uid="{00000000-0005-0000-0000-000019140000}"/>
    <cellStyle name="20% - Accent1 2 2 4 2 2 3 3 6 2 2" xfId="5334" xr:uid="{00000000-0005-0000-0000-00001A140000}"/>
    <cellStyle name="20% - Accent1 2 2 4 2 2 3 3 6 3" xfId="5335" xr:uid="{00000000-0005-0000-0000-00001B140000}"/>
    <cellStyle name="20% - Accent1 2 2 4 2 2 3 3 7" xfId="5336" xr:uid="{00000000-0005-0000-0000-00001C140000}"/>
    <cellStyle name="20% - Accent1 2 2 4 2 2 3 3 7 2" xfId="5337" xr:uid="{00000000-0005-0000-0000-00001D140000}"/>
    <cellStyle name="20% - Accent1 2 2 4 2 2 3 3 8" xfId="5338" xr:uid="{00000000-0005-0000-0000-00001E140000}"/>
    <cellStyle name="20% - Accent1 2 2 4 2 2 3 3 8 2" xfId="5339" xr:uid="{00000000-0005-0000-0000-00001F140000}"/>
    <cellStyle name="20% - Accent1 2 2 4 2 2 3 3 9" xfId="5340" xr:uid="{00000000-0005-0000-0000-000020140000}"/>
    <cellStyle name="20% - Accent1 2 2 4 2 2 3 4" xfId="5341" xr:uid="{00000000-0005-0000-0000-000021140000}"/>
    <cellStyle name="20% - Accent1 2 2 4 2 2 3 4 2" xfId="5342" xr:uid="{00000000-0005-0000-0000-000022140000}"/>
    <cellStyle name="20% - Accent1 2 2 4 2 2 3 4 2 2" xfId="5343" xr:uid="{00000000-0005-0000-0000-000023140000}"/>
    <cellStyle name="20% - Accent1 2 2 4 2 2 3 4 2 2 2" xfId="5344" xr:uid="{00000000-0005-0000-0000-000024140000}"/>
    <cellStyle name="20% - Accent1 2 2 4 2 2 3 4 2 3" xfId="5345" xr:uid="{00000000-0005-0000-0000-000025140000}"/>
    <cellStyle name="20% - Accent1 2 2 4 2 2 3 4 3" xfId="5346" xr:uid="{00000000-0005-0000-0000-000026140000}"/>
    <cellStyle name="20% - Accent1 2 2 4 2 2 3 4 3 2" xfId="5347" xr:uid="{00000000-0005-0000-0000-000027140000}"/>
    <cellStyle name="20% - Accent1 2 2 4 2 2 3 4 4" xfId="5348" xr:uid="{00000000-0005-0000-0000-000028140000}"/>
    <cellStyle name="20% - Accent1 2 2 4 2 2 3 5" xfId="5349" xr:uid="{00000000-0005-0000-0000-000029140000}"/>
    <cellStyle name="20% - Accent1 2 2 4 2 2 3 5 2" xfId="5350" xr:uid="{00000000-0005-0000-0000-00002A140000}"/>
    <cellStyle name="20% - Accent1 2 2 4 2 2 3 5 2 2" xfId="5351" xr:uid="{00000000-0005-0000-0000-00002B140000}"/>
    <cellStyle name="20% - Accent1 2 2 4 2 2 3 5 2 2 2" xfId="5352" xr:uid="{00000000-0005-0000-0000-00002C140000}"/>
    <cellStyle name="20% - Accent1 2 2 4 2 2 3 5 2 3" xfId="5353" xr:uid="{00000000-0005-0000-0000-00002D140000}"/>
    <cellStyle name="20% - Accent1 2 2 4 2 2 3 5 3" xfId="5354" xr:uid="{00000000-0005-0000-0000-00002E140000}"/>
    <cellStyle name="20% - Accent1 2 2 4 2 2 3 5 3 2" xfId="5355" xr:uid="{00000000-0005-0000-0000-00002F140000}"/>
    <cellStyle name="20% - Accent1 2 2 4 2 2 3 5 4" xfId="5356" xr:uid="{00000000-0005-0000-0000-000030140000}"/>
    <cellStyle name="20% - Accent1 2 2 4 2 2 3 6" xfId="5357" xr:uid="{00000000-0005-0000-0000-000031140000}"/>
    <cellStyle name="20% - Accent1 2 2 4 2 2 3 6 2" xfId="5358" xr:uid="{00000000-0005-0000-0000-000032140000}"/>
    <cellStyle name="20% - Accent1 2 2 4 2 2 3 6 2 2" xfId="5359" xr:uid="{00000000-0005-0000-0000-000033140000}"/>
    <cellStyle name="20% - Accent1 2 2 4 2 2 3 6 2 2 2" xfId="5360" xr:uid="{00000000-0005-0000-0000-000034140000}"/>
    <cellStyle name="20% - Accent1 2 2 4 2 2 3 6 2 3" xfId="5361" xr:uid="{00000000-0005-0000-0000-000035140000}"/>
    <cellStyle name="20% - Accent1 2 2 4 2 2 3 6 3" xfId="5362" xr:uid="{00000000-0005-0000-0000-000036140000}"/>
    <cellStyle name="20% - Accent1 2 2 4 2 2 3 6 3 2" xfId="5363" xr:uid="{00000000-0005-0000-0000-000037140000}"/>
    <cellStyle name="20% - Accent1 2 2 4 2 2 3 6 4" xfId="5364" xr:uid="{00000000-0005-0000-0000-000038140000}"/>
    <cellStyle name="20% - Accent1 2 2 4 2 2 3 7" xfId="5365" xr:uid="{00000000-0005-0000-0000-000039140000}"/>
    <cellStyle name="20% - Accent1 2 2 4 2 2 3 7 2" xfId="5366" xr:uid="{00000000-0005-0000-0000-00003A140000}"/>
    <cellStyle name="20% - Accent1 2 2 4 2 2 3 7 2 2" xfId="5367" xr:uid="{00000000-0005-0000-0000-00003B140000}"/>
    <cellStyle name="20% - Accent1 2 2 4 2 2 3 7 3" xfId="5368" xr:uid="{00000000-0005-0000-0000-00003C140000}"/>
    <cellStyle name="20% - Accent1 2 2 4 2 2 3 8" xfId="5369" xr:uid="{00000000-0005-0000-0000-00003D140000}"/>
    <cellStyle name="20% - Accent1 2 2 4 2 2 3 8 2" xfId="5370" xr:uid="{00000000-0005-0000-0000-00003E140000}"/>
    <cellStyle name="20% - Accent1 2 2 4 2 2 3 8 2 2" xfId="5371" xr:uid="{00000000-0005-0000-0000-00003F140000}"/>
    <cellStyle name="20% - Accent1 2 2 4 2 2 3 8 3" xfId="5372" xr:uid="{00000000-0005-0000-0000-000040140000}"/>
    <cellStyle name="20% - Accent1 2 2 4 2 2 3 9" xfId="5373" xr:uid="{00000000-0005-0000-0000-000041140000}"/>
    <cellStyle name="20% - Accent1 2 2 4 2 2 3 9 2" xfId="5374" xr:uid="{00000000-0005-0000-0000-000042140000}"/>
    <cellStyle name="20% - Accent1 2 2 4 2 2 4" xfId="5375" xr:uid="{00000000-0005-0000-0000-000043140000}"/>
    <cellStyle name="20% - Accent1 2 2 4 2 2 4 10" xfId="5376" xr:uid="{00000000-0005-0000-0000-000044140000}"/>
    <cellStyle name="20% - Accent1 2 2 4 2 2 4 10 2" xfId="5377" xr:uid="{00000000-0005-0000-0000-000045140000}"/>
    <cellStyle name="20% - Accent1 2 2 4 2 2 4 11" xfId="5378" xr:uid="{00000000-0005-0000-0000-000046140000}"/>
    <cellStyle name="20% - Accent1 2 2 4 2 2 4 2" xfId="5379" xr:uid="{00000000-0005-0000-0000-000047140000}"/>
    <cellStyle name="20% - Accent1 2 2 4 2 2 4 2 2" xfId="5380" xr:uid="{00000000-0005-0000-0000-000048140000}"/>
    <cellStyle name="20% - Accent1 2 2 4 2 2 4 2 2 2" xfId="5381" xr:uid="{00000000-0005-0000-0000-000049140000}"/>
    <cellStyle name="20% - Accent1 2 2 4 2 2 4 2 2 2 2" xfId="5382" xr:uid="{00000000-0005-0000-0000-00004A140000}"/>
    <cellStyle name="20% - Accent1 2 2 4 2 2 4 2 2 2 2 2" xfId="5383" xr:uid="{00000000-0005-0000-0000-00004B140000}"/>
    <cellStyle name="20% - Accent1 2 2 4 2 2 4 2 2 2 3" xfId="5384" xr:uid="{00000000-0005-0000-0000-00004C140000}"/>
    <cellStyle name="20% - Accent1 2 2 4 2 2 4 2 2 3" xfId="5385" xr:uid="{00000000-0005-0000-0000-00004D140000}"/>
    <cellStyle name="20% - Accent1 2 2 4 2 2 4 2 2 3 2" xfId="5386" xr:uid="{00000000-0005-0000-0000-00004E140000}"/>
    <cellStyle name="20% - Accent1 2 2 4 2 2 4 2 2 4" xfId="5387" xr:uid="{00000000-0005-0000-0000-00004F140000}"/>
    <cellStyle name="20% - Accent1 2 2 4 2 2 4 2 3" xfId="5388" xr:uid="{00000000-0005-0000-0000-000050140000}"/>
    <cellStyle name="20% - Accent1 2 2 4 2 2 4 2 3 2" xfId="5389" xr:uid="{00000000-0005-0000-0000-000051140000}"/>
    <cellStyle name="20% - Accent1 2 2 4 2 2 4 2 3 2 2" xfId="5390" xr:uid="{00000000-0005-0000-0000-000052140000}"/>
    <cellStyle name="20% - Accent1 2 2 4 2 2 4 2 3 2 2 2" xfId="5391" xr:uid="{00000000-0005-0000-0000-000053140000}"/>
    <cellStyle name="20% - Accent1 2 2 4 2 2 4 2 3 2 3" xfId="5392" xr:uid="{00000000-0005-0000-0000-000054140000}"/>
    <cellStyle name="20% - Accent1 2 2 4 2 2 4 2 3 3" xfId="5393" xr:uid="{00000000-0005-0000-0000-000055140000}"/>
    <cellStyle name="20% - Accent1 2 2 4 2 2 4 2 3 3 2" xfId="5394" xr:uid="{00000000-0005-0000-0000-000056140000}"/>
    <cellStyle name="20% - Accent1 2 2 4 2 2 4 2 3 4" xfId="5395" xr:uid="{00000000-0005-0000-0000-000057140000}"/>
    <cellStyle name="20% - Accent1 2 2 4 2 2 4 2 4" xfId="5396" xr:uid="{00000000-0005-0000-0000-000058140000}"/>
    <cellStyle name="20% - Accent1 2 2 4 2 2 4 2 4 2" xfId="5397" xr:uid="{00000000-0005-0000-0000-000059140000}"/>
    <cellStyle name="20% - Accent1 2 2 4 2 2 4 2 4 2 2" xfId="5398" xr:uid="{00000000-0005-0000-0000-00005A140000}"/>
    <cellStyle name="20% - Accent1 2 2 4 2 2 4 2 4 2 2 2" xfId="5399" xr:uid="{00000000-0005-0000-0000-00005B140000}"/>
    <cellStyle name="20% - Accent1 2 2 4 2 2 4 2 4 2 3" xfId="5400" xr:uid="{00000000-0005-0000-0000-00005C140000}"/>
    <cellStyle name="20% - Accent1 2 2 4 2 2 4 2 4 3" xfId="5401" xr:uid="{00000000-0005-0000-0000-00005D140000}"/>
    <cellStyle name="20% - Accent1 2 2 4 2 2 4 2 4 3 2" xfId="5402" xr:uid="{00000000-0005-0000-0000-00005E140000}"/>
    <cellStyle name="20% - Accent1 2 2 4 2 2 4 2 4 4" xfId="5403" xr:uid="{00000000-0005-0000-0000-00005F140000}"/>
    <cellStyle name="20% - Accent1 2 2 4 2 2 4 2 5" xfId="5404" xr:uid="{00000000-0005-0000-0000-000060140000}"/>
    <cellStyle name="20% - Accent1 2 2 4 2 2 4 2 5 2" xfId="5405" xr:uid="{00000000-0005-0000-0000-000061140000}"/>
    <cellStyle name="20% - Accent1 2 2 4 2 2 4 2 5 2 2" xfId="5406" xr:uid="{00000000-0005-0000-0000-000062140000}"/>
    <cellStyle name="20% - Accent1 2 2 4 2 2 4 2 5 3" xfId="5407" xr:uid="{00000000-0005-0000-0000-000063140000}"/>
    <cellStyle name="20% - Accent1 2 2 4 2 2 4 2 6" xfId="5408" xr:uid="{00000000-0005-0000-0000-000064140000}"/>
    <cellStyle name="20% - Accent1 2 2 4 2 2 4 2 6 2" xfId="5409" xr:uid="{00000000-0005-0000-0000-000065140000}"/>
    <cellStyle name="20% - Accent1 2 2 4 2 2 4 2 6 2 2" xfId="5410" xr:uid="{00000000-0005-0000-0000-000066140000}"/>
    <cellStyle name="20% - Accent1 2 2 4 2 2 4 2 6 3" xfId="5411" xr:uid="{00000000-0005-0000-0000-000067140000}"/>
    <cellStyle name="20% - Accent1 2 2 4 2 2 4 2 7" xfId="5412" xr:uid="{00000000-0005-0000-0000-000068140000}"/>
    <cellStyle name="20% - Accent1 2 2 4 2 2 4 2 7 2" xfId="5413" xr:uid="{00000000-0005-0000-0000-000069140000}"/>
    <cellStyle name="20% - Accent1 2 2 4 2 2 4 2 8" xfId="5414" xr:uid="{00000000-0005-0000-0000-00006A140000}"/>
    <cellStyle name="20% - Accent1 2 2 4 2 2 4 2 8 2" xfId="5415" xr:uid="{00000000-0005-0000-0000-00006B140000}"/>
    <cellStyle name="20% - Accent1 2 2 4 2 2 4 2 9" xfId="5416" xr:uid="{00000000-0005-0000-0000-00006C140000}"/>
    <cellStyle name="20% - Accent1 2 2 4 2 2 4 3" xfId="5417" xr:uid="{00000000-0005-0000-0000-00006D140000}"/>
    <cellStyle name="20% - Accent1 2 2 4 2 2 4 3 2" xfId="5418" xr:uid="{00000000-0005-0000-0000-00006E140000}"/>
    <cellStyle name="20% - Accent1 2 2 4 2 2 4 3 2 2" xfId="5419" xr:uid="{00000000-0005-0000-0000-00006F140000}"/>
    <cellStyle name="20% - Accent1 2 2 4 2 2 4 3 2 2 2" xfId="5420" xr:uid="{00000000-0005-0000-0000-000070140000}"/>
    <cellStyle name="20% - Accent1 2 2 4 2 2 4 3 2 2 2 2" xfId="5421" xr:uid="{00000000-0005-0000-0000-000071140000}"/>
    <cellStyle name="20% - Accent1 2 2 4 2 2 4 3 2 2 3" xfId="5422" xr:uid="{00000000-0005-0000-0000-000072140000}"/>
    <cellStyle name="20% - Accent1 2 2 4 2 2 4 3 2 3" xfId="5423" xr:uid="{00000000-0005-0000-0000-000073140000}"/>
    <cellStyle name="20% - Accent1 2 2 4 2 2 4 3 2 3 2" xfId="5424" xr:uid="{00000000-0005-0000-0000-000074140000}"/>
    <cellStyle name="20% - Accent1 2 2 4 2 2 4 3 2 4" xfId="5425" xr:uid="{00000000-0005-0000-0000-000075140000}"/>
    <cellStyle name="20% - Accent1 2 2 4 2 2 4 3 3" xfId="5426" xr:uid="{00000000-0005-0000-0000-000076140000}"/>
    <cellStyle name="20% - Accent1 2 2 4 2 2 4 3 3 2" xfId="5427" xr:uid="{00000000-0005-0000-0000-000077140000}"/>
    <cellStyle name="20% - Accent1 2 2 4 2 2 4 3 3 2 2" xfId="5428" xr:uid="{00000000-0005-0000-0000-000078140000}"/>
    <cellStyle name="20% - Accent1 2 2 4 2 2 4 3 3 2 2 2" xfId="5429" xr:uid="{00000000-0005-0000-0000-000079140000}"/>
    <cellStyle name="20% - Accent1 2 2 4 2 2 4 3 3 2 3" xfId="5430" xr:uid="{00000000-0005-0000-0000-00007A140000}"/>
    <cellStyle name="20% - Accent1 2 2 4 2 2 4 3 3 3" xfId="5431" xr:uid="{00000000-0005-0000-0000-00007B140000}"/>
    <cellStyle name="20% - Accent1 2 2 4 2 2 4 3 3 3 2" xfId="5432" xr:uid="{00000000-0005-0000-0000-00007C140000}"/>
    <cellStyle name="20% - Accent1 2 2 4 2 2 4 3 3 4" xfId="5433" xr:uid="{00000000-0005-0000-0000-00007D140000}"/>
    <cellStyle name="20% - Accent1 2 2 4 2 2 4 3 4" xfId="5434" xr:uid="{00000000-0005-0000-0000-00007E140000}"/>
    <cellStyle name="20% - Accent1 2 2 4 2 2 4 3 4 2" xfId="5435" xr:uid="{00000000-0005-0000-0000-00007F140000}"/>
    <cellStyle name="20% - Accent1 2 2 4 2 2 4 3 4 2 2" xfId="5436" xr:uid="{00000000-0005-0000-0000-000080140000}"/>
    <cellStyle name="20% - Accent1 2 2 4 2 2 4 3 4 2 2 2" xfId="5437" xr:uid="{00000000-0005-0000-0000-000081140000}"/>
    <cellStyle name="20% - Accent1 2 2 4 2 2 4 3 4 2 3" xfId="5438" xr:uid="{00000000-0005-0000-0000-000082140000}"/>
    <cellStyle name="20% - Accent1 2 2 4 2 2 4 3 4 3" xfId="5439" xr:uid="{00000000-0005-0000-0000-000083140000}"/>
    <cellStyle name="20% - Accent1 2 2 4 2 2 4 3 4 3 2" xfId="5440" xr:uid="{00000000-0005-0000-0000-000084140000}"/>
    <cellStyle name="20% - Accent1 2 2 4 2 2 4 3 4 4" xfId="5441" xr:uid="{00000000-0005-0000-0000-000085140000}"/>
    <cellStyle name="20% - Accent1 2 2 4 2 2 4 3 5" xfId="5442" xr:uid="{00000000-0005-0000-0000-000086140000}"/>
    <cellStyle name="20% - Accent1 2 2 4 2 2 4 3 5 2" xfId="5443" xr:uid="{00000000-0005-0000-0000-000087140000}"/>
    <cellStyle name="20% - Accent1 2 2 4 2 2 4 3 5 2 2" xfId="5444" xr:uid="{00000000-0005-0000-0000-000088140000}"/>
    <cellStyle name="20% - Accent1 2 2 4 2 2 4 3 5 3" xfId="5445" xr:uid="{00000000-0005-0000-0000-000089140000}"/>
    <cellStyle name="20% - Accent1 2 2 4 2 2 4 3 6" xfId="5446" xr:uid="{00000000-0005-0000-0000-00008A140000}"/>
    <cellStyle name="20% - Accent1 2 2 4 2 2 4 3 6 2" xfId="5447" xr:uid="{00000000-0005-0000-0000-00008B140000}"/>
    <cellStyle name="20% - Accent1 2 2 4 2 2 4 3 6 2 2" xfId="5448" xr:uid="{00000000-0005-0000-0000-00008C140000}"/>
    <cellStyle name="20% - Accent1 2 2 4 2 2 4 3 6 3" xfId="5449" xr:uid="{00000000-0005-0000-0000-00008D140000}"/>
    <cellStyle name="20% - Accent1 2 2 4 2 2 4 3 7" xfId="5450" xr:uid="{00000000-0005-0000-0000-00008E140000}"/>
    <cellStyle name="20% - Accent1 2 2 4 2 2 4 3 7 2" xfId="5451" xr:uid="{00000000-0005-0000-0000-00008F140000}"/>
    <cellStyle name="20% - Accent1 2 2 4 2 2 4 3 8" xfId="5452" xr:uid="{00000000-0005-0000-0000-000090140000}"/>
    <cellStyle name="20% - Accent1 2 2 4 2 2 4 3 8 2" xfId="5453" xr:uid="{00000000-0005-0000-0000-000091140000}"/>
    <cellStyle name="20% - Accent1 2 2 4 2 2 4 3 9" xfId="5454" xr:uid="{00000000-0005-0000-0000-000092140000}"/>
    <cellStyle name="20% - Accent1 2 2 4 2 2 4 4" xfId="5455" xr:uid="{00000000-0005-0000-0000-000093140000}"/>
    <cellStyle name="20% - Accent1 2 2 4 2 2 4 4 2" xfId="5456" xr:uid="{00000000-0005-0000-0000-000094140000}"/>
    <cellStyle name="20% - Accent1 2 2 4 2 2 4 4 2 2" xfId="5457" xr:uid="{00000000-0005-0000-0000-000095140000}"/>
    <cellStyle name="20% - Accent1 2 2 4 2 2 4 4 2 2 2" xfId="5458" xr:uid="{00000000-0005-0000-0000-000096140000}"/>
    <cellStyle name="20% - Accent1 2 2 4 2 2 4 4 2 3" xfId="5459" xr:uid="{00000000-0005-0000-0000-000097140000}"/>
    <cellStyle name="20% - Accent1 2 2 4 2 2 4 4 3" xfId="5460" xr:uid="{00000000-0005-0000-0000-000098140000}"/>
    <cellStyle name="20% - Accent1 2 2 4 2 2 4 4 3 2" xfId="5461" xr:uid="{00000000-0005-0000-0000-000099140000}"/>
    <cellStyle name="20% - Accent1 2 2 4 2 2 4 4 4" xfId="5462" xr:uid="{00000000-0005-0000-0000-00009A140000}"/>
    <cellStyle name="20% - Accent1 2 2 4 2 2 4 5" xfId="5463" xr:uid="{00000000-0005-0000-0000-00009B140000}"/>
    <cellStyle name="20% - Accent1 2 2 4 2 2 4 5 2" xfId="5464" xr:uid="{00000000-0005-0000-0000-00009C140000}"/>
    <cellStyle name="20% - Accent1 2 2 4 2 2 4 5 2 2" xfId="5465" xr:uid="{00000000-0005-0000-0000-00009D140000}"/>
    <cellStyle name="20% - Accent1 2 2 4 2 2 4 5 2 2 2" xfId="5466" xr:uid="{00000000-0005-0000-0000-00009E140000}"/>
    <cellStyle name="20% - Accent1 2 2 4 2 2 4 5 2 3" xfId="5467" xr:uid="{00000000-0005-0000-0000-00009F140000}"/>
    <cellStyle name="20% - Accent1 2 2 4 2 2 4 5 3" xfId="5468" xr:uid="{00000000-0005-0000-0000-0000A0140000}"/>
    <cellStyle name="20% - Accent1 2 2 4 2 2 4 5 3 2" xfId="5469" xr:uid="{00000000-0005-0000-0000-0000A1140000}"/>
    <cellStyle name="20% - Accent1 2 2 4 2 2 4 5 4" xfId="5470" xr:uid="{00000000-0005-0000-0000-0000A2140000}"/>
    <cellStyle name="20% - Accent1 2 2 4 2 2 4 6" xfId="5471" xr:uid="{00000000-0005-0000-0000-0000A3140000}"/>
    <cellStyle name="20% - Accent1 2 2 4 2 2 4 6 2" xfId="5472" xr:uid="{00000000-0005-0000-0000-0000A4140000}"/>
    <cellStyle name="20% - Accent1 2 2 4 2 2 4 6 2 2" xfId="5473" xr:uid="{00000000-0005-0000-0000-0000A5140000}"/>
    <cellStyle name="20% - Accent1 2 2 4 2 2 4 6 2 2 2" xfId="5474" xr:uid="{00000000-0005-0000-0000-0000A6140000}"/>
    <cellStyle name="20% - Accent1 2 2 4 2 2 4 6 2 3" xfId="5475" xr:uid="{00000000-0005-0000-0000-0000A7140000}"/>
    <cellStyle name="20% - Accent1 2 2 4 2 2 4 6 3" xfId="5476" xr:uid="{00000000-0005-0000-0000-0000A8140000}"/>
    <cellStyle name="20% - Accent1 2 2 4 2 2 4 6 3 2" xfId="5477" xr:uid="{00000000-0005-0000-0000-0000A9140000}"/>
    <cellStyle name="20% - Accent1 2 2 4 2 2 4 6 4" xfId="5478" xr:uid="{00000000-0005-0000-0000-0000AA140000}"/>
    <cellStyle name="20% - Accent1 2 2 4 2 2 4 7" xfId="5479" xr:uid="{00000000-0005-0000-0000-0000AB140000}"/>
    <cellStyle name="20% - Accent1 2 2 4 2 2 4 7 2" xfId="5480" xr:uid="{00000000-0005-0000-0000-0000AC140000}"/>
    <cellStyle name="20% - Accent1 2 2 4 2 2 4 7 2 2" xfId="5481" xr:uid="{00000000-0005-0000-0000-0000AD140000}"/>
    <cellStyle name="20% - Accent1 2 2 4 2 2 4 7 3" xfId="5482" xr:uid="{00000000-0005-0000-0000-0000AE140000}"/>
    <cellStyle name="20% - Accent1 2 2 4 2 2 4 8" xfId="5483" xr:uid="{00000000-0005-0000-0000-0000AF140000}"/>
    <cellStyle name="20% - Accent1 2 2 4 2 2 4 8 2" xfId="5484" xr:uid="{00000000-0005-0000-0000-0000B0140000}"/>
    <cellStyle name="20% - Accent1 2 2 4 2 2 4 8 2 2" xfId="5485" xr:uid="{00000000-0005-0000-0000-0000B1140000}"/>
    <cellStyle name="20% - Accent1 2 2 4 2 2 4 8 3" xfId="5486" xr:uid="{00000000-0005-0000-0000-0000B2140000}"/>
    <cellStyle name="20% - Accent1 2 2 4 2 2 4 9" xfId="5487" xr:uid="{00000000-0005-0000-0000-0000B3140000}"/>
    <cellStyle name="20% - Accent1 2 2 4 2 2 4 9 2" xfId="5488" xr:uid="{00000000-0005-0000-0000-0000B4140000}"/>
    <cellStyle name="20% - Accent1 2 2 4 2 2 5" xfId="5489" xr:uid="{00000000-0005-0000-0000-0000B5140000}"/>
    <cellStyle name="20% - Accent1 2 2 4 2 2 5 2" xfId="5490" xr:uid="{00000000-0005-0000-0000-0000B6140000}"/>
    <cellStyle name="20% - Accent1 2 2 4 2 2 5 2 2" xfId="5491" xr:uid="{00000000-0005-0000-0000-0000B7140000}"/>
    <cellStyle name="20% - Accent1 2 2 4 2 2 5 2 2 2" xfId="5492" xr:uid="{00000000-0005-0000-0000-0000B8140000}"/>
    <cellStyle name="20% - Accent1 2 2 4 2 2 5 2 2 2 2" xfId="5493" xr:uid="{00000000-0005-0000-0000-0000B9140000}"/>
    <cellStyle name="20% - Accent1 2 2 4 2 2 5 2 2 3" xfId="5494" xr:uid="{00000000-0005-0000-0000-0000BA140000}"/>
    <cellStyle name="20% - Accent1 2 2 4 2 2 5 2 3" xfId="5495" xr:uid="{00000000-0005-0000-0000-0000BB140000}"/>
    <cellStyle name="20% - Accent1 2 2 4 2 2 5 2 3 2" xfId="5496" xr:uid="{00000000-0005-0000-0000-0000BC140000}"/>
    <cellStyle name="20% - Accent1 2 2 4 2 2 5 2 4" xfId="5497" xr:uid="{00000000-0005-0000-0000-0000BD140000}"/>
    <cellStyle name="20% - Accent1 2 2 4 2 2 5 3" xfId="5498" xr:uid="{00000000-0005-0000-0000-0000BE140000}"/>
    <cellStyle name="20% - Accent1 2 2 4 2 2 5 3 2" xfId="5499" xr:uid="{00000000-0005-0000-0000-0000BF140000}"/>
    <cellStyle name="20% - Accent1 2 2 4 2 2 5 3 2 2" xfId="5500" xr:uid="{00000000-0005-0000-0000-0000C0140000}"/>
    <cellStyle name="20% - Accent1 2 2 4 2 2 5 3 2 2 2" xfId="5501" xr:uid="{00000000-0005-0000-0000-0000C1140000}"/>
    <cellStyle name="20% - Accent1 2 2 4 2 2 5 3 2 3" xfId="5502" xr:uid="{00000000-0005-0000-0000-0000C2140000}"/>
    <cellStyle name="20% - Accent1 2 2 4 2 2 5 3 3" xfId="5503" xr:uid="{00000000-0005-0000-0000-0000C3140000}"/>
    <cellStyle name="20% - Accent1 2 2 4 2 2 5 3 3 2" xfId="5504" xr:uid="{00000000-0005-0000-0000-0000C4140000}"/>
    <cellStyle name="20% - Accent1 2 2 4 2 2 5 3 4" xfId="5505" xr:uid="{00000000-0005-0000-0000-0000C5140000}"/>
    <cellStyle name="20% - Accent1 2 2 4 2 2 5 4" xfId="5506" xr:uid="{00000000-0005-0000-0000-0000C6140000}"/>
    <cellStyle name="20% - Accent1 2 2 4 2 2 5 4 2" xfId="5507" xr:uid="{00000000-0005-0000-0000-0000C7140000}"/>
    <cellStyle name="20% - Accent1 2 2 4 2 2 5 4 2 2" xfId="5508" xr:uid="{00000000-0005-0000-0000-0000C8140000}"/>
    <cellStyle name="20% - Accent1 2 2 4 2 2 5 4 2 2 2" xfId="5509" xr:uid="{00000000-0005-0000-0000-0000C9140000}"/>
    <cellStyle name="20% - Accent1 2 2 4 2 2 5 4 2 3" xfId="5510" xr:uid="{00000000-0005-0000-0000-0000CA140000}"/>
    <cellStyle name="20% - Accent1 2 2 4 2 2 5 4 3" xfId="5511" xr:uid="{00000000-0005-0000-0000-0000CB140000}"/>
    <cellStyle name="20% - Accent1 2 2 4 2 2 5 4 3 2" xfId="5512" xr:uid="{00000000-0005-0000-0000-0000CC140000}"/>
    <cellStyle name="20% - Accent1 2 2 4 2 2 5 4 4" xfId="5513" xr:uid="{00000000-0005-0000-0000-0000CD140000}"/>
    <cellStyle name="20% - Accent1 2 2 4 2 2 5 5" xfId="5514" xr:uid="{00000000-0005-0000-0000-0000CE140000}"/>
    <cellStyle name="20% - Accent1 2 2 4 2 2 5 5 2" xfId="5515" xr:uid="{00000000-0005-0000-0000-0000CF140000}"/>
    <cellStyle name="20% - Accent1 2 2 4 2 2 5 5 2 2" xfId="5516" xr:uid="{00000000-0005-0000-0000-0000D0140000}"/>
    <cellStyle name="20% - Accent1 2 2 4 2 2 5 5 3" xfId="5517" xr:uid="{00000000-0005-0000-0000-0000D1140000}"/>
    <cellStyle name="20% - Accent1 2 2 4 2 2 5 6" xfId="5518" xr:uid="{00000000-0005-0000-0000-0000D2140000}"/>
    <cellStyle name="20% - Accent1 2 2 4 2 2 5 6 2" xfId="5519" xr:uid="{00000000-0005-0000-0000-0000D3140000}"/>
    <cellStyle name="20% - Accent1 2 2 4 2 2 5 6 2 2" xfId="5520" xr:uid="{00000000-0005-0000-0000-0000D4140000}"/>
    <cellStyle name="20% - Accent1 2 2 4 2 2 5 6 3" xfId="5521" xr:uid="{00000000-0005-0000-0000-0000D5140000}"/>
    <cellStyle name="20% - Accent1 2 2 4 2 2 5 7" xfId="5522" xr:uid="{00000000-0005-0000-0000-0000D6140000}"/>
    <cellStyle name="20% - Accent1 2 2 4 2 2 5 7 2" xfId="5523" xr:uid="{00000000-0005-0000-0000-0000D7140000}"/>
    <cellStyle name="20% - Accent1 2 2 4 2 2 5 8" xfId="5524" xr:uid="{00000000-0005-0000-0000-0000D8140000}"/>
    <cellStyle name="20% - Accent1 2 2 4 2 2 5 8 2" xfId="5525" xr:uid="{00000000-0005-0000-0000-0000D9140000}"/>
    <cellStyle name="20% - Accent1 2 2 4 2 2 5 9" xfId="5526" xr:uid="{00000000-0005-0000-0000-0000DA140000}"/>
    <cellStyle name="20% - Accent1 2 2 4 2 2 6" xfId="5527" xr:uid="{00000000-0005-0000-0000-0000DB140000}"/>
    <cellStyle name="20% - Accent1 2 2 4 2 2 6 2" xfId="5528" xr:uid="{00000000-0005-0000-0000-0000DC140000}"/>
    <cellStyle name="20% - Accent1 2 2 4 2 2 6 2 2" xfId="5529" xr:uid="{00000000-0005-0000-0000-0000DD140000}"/>
    <cellStyle name="20% - Accent1 2 2 4 2 2 6 2 2 2" xfId="5530" xr:uid="{00000000-0005-0000-0000-0000DE140000}"/>
    <cellStyle name="20% - Accent1 2 2 4 2 2 6 2 2 2 2" xfId="5531" xr:uid="{00000000-0005-0000-0000-0000DF140000}"/>
    <cellStyle name="20% - Accent1 2 2 4 2 2 6 2 2 3" xfId="5532" xr:uid="{00000000-0005-0000-0000-0000E0140000}"/>
    <cellStyle name="20% - Accent1 2 2 4 2 2 6 2 3" xfId="5533" xr:uid="{00000000-0005-0000-0000-0000E1140000}"/>
    <cellStyle name="20% - Accent1 2 2 4 2 2 6 2 3 2" xfId="5534" xr:uid="{00000000-0005-0000-0000-0000E2140000}"/>
    <cellStyle name="20% - Accent1 2 2 4 2 2 6 2 4" xfId="5535" xr:uid="{00000000-0005-0000-0000-0000E3140000}"/>
    <cellStyle name="20% - Accent1 2 2 4 2 2 6 3" xfId="5536" xr:uid="{00000000-0005-0000-0000-0000E4140000}"/>
    <cellStyle name="20% - Accent1 2 2 4 2 2 6 3 2" xfId="5537" xr:uid="{00000000-0005-0000-0000-0000E5140000}"/>
    <cellStyle name="20% - Accent1 2 2 4 2 2 6 3 2 2" xfId="5538" xr:uid="{00000000-0005-0000-0000-0000E6140000}"/>
    <cellStyle name="20% - Accent1 2 2 4 2 2 6 3 2 2 2" xfId="5539" xr:uid="{00000000-0005-0000-0000-0000E7140000}"/>
    <cellStyle name="20% - Accent1 2 2 4 2 2 6 3 2 3" xfId="5540" xr:uid="{00000000-0005-0000-0000-0000E8140000}"/>
    <cellStyle name="20% - Accent1 2 2 4 2 2 6 3 3" xfId="5541" xr:uid="{00000000-0005-0000-0000-0000E9140000}"/>
    <cellStyle name="20% - Accent1 2 2 4 2 2 6 3 3 2" xfId="5542" xr:uid="{00000000-0005-0000-0000-0000EA140000}"/>
    <cellStyle name="20% - Accent1 2 2 4 2 2 6 3 4" xfId="5543" xr:uid="{00000000-0005-0000-0000-0000EB140000}"/>
    <cellStyle name="20% - Accent1 2 2 4 2 2 6 4" xfId="5544" xr:uid="{00000000-0005-0000-0000-0000EC140000}"/>
    <cellStyle name="20% - Accent1 2 2 4 2 2 6 4 2" xfId="5545" xr:uid="{00000000-0005-0000-0000-0000ED140000}"/>
    <cellStyle name="20% - Accent1 2 2 4 2 2 6 4 2 2" xfId="5546" xr:uid="{00000000-0005-0000-0000-0000EE140000}"/>
    <cellStyle name="20% - Accent1 2 2 4 2 2 6 4 2 2 2" xfId="5547" xr:uid="{00000000-0005-0000-0000-0000EF140000}"/>
    <cellStyle name="20% - Accent1 2 2 4 2 2 6 4 2 3" xfId="5548" xr:uid="{00000000-0005-0000-0000-0000F0140000}"/>
    <cellStyle name="20% - Accent1 2 2 4 2 2 6 4 3" xfId="5549" xr:uid="{00000000-0005-0000-0000-0000F1140000}"/>
    <cellStyle name="20% - Accent1 2 2 4 2 2 6 4 3 2" xfId="5550" xr:uid="{00000000-0005-0000-0000-0000F2140000}"/>
    <cellStyle name="20% - Accent1 2 2 4 2 2 6 4 4" xfId="5551" xr:uid="{00000000-0005-0000-0000-0000F3140000}"/>
    <cellStyle name="20% - Accent1 2 2 4 2 2 6 5" xfId="5552" xr:uid="{00000000-0005-0000-0000-0000F4140000}"/>
    <cellStyle name="20% - Accent1 2 2 4 2 2 6 5 2" xfId="5553" xr:uid="{00000000-0005-0000-0000-0000F5140000}"/>
    <cellStyle name="20% - Accent1 2 2 4 2 2 6 5 2 2" xfId="5554" xr:uid="{00000000-0005-0000-0000-0000F6140000}"/>
    <cellStyle name="20% - Accent1 2 2 4 2 2 6 5 3" xfId="5555" xr:uid="{00000000-0005-0000-0000-0000F7140000}"/>
    <cellStyle name="20% - Accent1 2 2 4 2 2 6 6" xfId="5556" xr:uid="{00000000-0005-0000-0000-0000F8140000}"/>
    <cellStyle name="20% - Accent1 2 2 4 2 2 6 6 2" xfId="5557" xr:uid="{00000000-0005-0000-0000-0000F9140000}"/>
    <cellStyle name="20% - Accent1 2 2 4 2 2 6 6 2 2" xfId="5558" xr:uid="{00000000-0005-0000-0000-0000FA140000}"/>
    <cellStyle name="20% - Accent1 2 2 4 2 2 6 6 3" xfId="5559" xr:uid="{00000000-0005-0000-0000-0000FB140000}"/>
    <cellStyle name="20% - Accent1 2 2 4 2 2 6 7" xfId="5560" xr:uid="{00000000-0005-0000-0000-0000FC140000}"/>
    <cellStyle name="20% - Accent1 2 2 4 2 2 6 7 2" xfId="5561" xr:uid="{00000000-0005-0000-0000-0000FD140000}"/>
    <cellStyle name="20% - Accent1 2 2 4 2 2 6 8" xfId="5562" xr:uid="{00000000-0005-0000-0000-0000FE140000}"/>
    <cellStyle name="20% - Accent1 2 2 4 2 2 6 8 2" xfId="5563" xr:uid="{00000000-0005-0000-0000-0000FF140000}"/>
    <cellStyle name="20% - Accent1 2 2 4 2 2 6 9" xfId="5564" xr:uid="{00000000-0005-0000-0000-000000150000}"/>
    <cellStyle name="20% - Accent1 2 2 4 2 2 7" xfId="5565" xr:uid="{00000000-0005-0000-0000-000001150000}"/>
    <cellStyle name="20% - Accent1 2 2 4 2 2 7 2" xfId="5566" xr:uid="{00000000-0005-0000-0000-000002150000}"/>
    <cellStyle name="20% - Accent1 2 2 4 2 2 7 2 2" xfId="5567" xr:uid="{00000000-0005-0000-0000-000003150000}"/>
    <cellStyle name="20% - Accent1 2 2 4 2 2 7 2 2 2" xfId="5568" xr:uid="{00000000-0005-0000-0000-000004150000}"/>
    <cellStyle name="20% - Accent1 2 2 4 2 2 7 2 3" xfId="5569" xr:uid="{00000000-0005-0000-0000-000005150000}"/>
    <cellStyle name="20% - Accent1 2 2 4 2 2 7 3" xfId="5570" xr:uid="{00000000-0005-0000-0000-000006150000}"/>
    <cellStyle name="20% - Accent1 2 2 4 2 2 7 3 2" xfId="5571" xr:uid="{00000000-0005-0000-0000-000007150000}"/>
    <cellStyle name="20% - Accent1 2 2 4 2 2 7 4" xfId="5572" xr:uid="{00000000-0005-0000-0000-000008150000}"/>
    <cellStyle name="20% - Accent1 2 2 4 2 2 8" xfId="5573" xr:uid="{00000000-0005-0000-0000-000009150000}"/>
    <cellStyle name="20% - Accent1 2 2 4 2 2 8 2" xfId="5574" xr:uid="{00000000-0005-0000-0000-00000A150000}"/>
    <cellStyle name="20% - Accent1 2 2 4 2 2 8 2 2" xfId="5575" xr:uid="{00000000-0005-0000-0000-00000B150000}"/>
    <cellStyle name="20% - Accent1 2 2 4 2 2 8 2 2 2" xfId="5576" xr:uid="{00000000-0005-0000-0000-00000C150000}"/>
    <cellStyle name="20% - Accent1 2 2 4 2 2 8 2 3" xfId="5577" xr:uid="{00000000-0005-0000-0000-00000D150000}"/>
    <cellStyle name="20% - Accent1 2 2 4 2 2 8 3" xfId="5578" xr:uid="{00000000-0005-0000-0000-00000E150000}"/>
    <cellStyle name="20% - Accent1 2 2 4 2 2 8 3 2" xfId="5579" xr:uid="{00000000-0005-0000-0000-00000F150000}"/>
    <cellStyle name="20% - Accent1 2 2 4 2 2 8 4" xfId="5580" xr:uid="{00000000-0005-0000-0000-000010150000}"/>
    <cellStyle name="20% - Accent1 2 2 4 2 2 9" xfId="5581" xr:uid="{00000000-0005-0000-0000-000011150000}"/>
    <cellStyle name="20% - Accent1 2 2 4 2 2 9 2" xfId="5582" xr:uid="{00000000-0005-0000-0000-000012150000}"/>
    <cellStyle name="20% - Accent1 2 2 4 2 2 9 2 2" xfId="5583" xr:uid="{00000000-0005-0000-0000-000013150000}"/>
    <cellStyle name="20% - Accent1 2 2 4 2 2 9 2 2 2" xfId="5584" xr:uid="{00000000-0005-0000-0000-000014150000}"/>
    <cellStyle name="20% - Accent1 2 2 4 2 2 9 2 3" xfId="5585" xr:uid="{00000000-0005-0000-0000-000015150000}"/>
    <cellStyle name="20% - Accent1 2 2 4 2 2 9 3" xfId="5586" xr:uid="{00000000-0005-0000-0000-000016150000}"/>
    <cellStyle name="20% - Accent1 2 2 4 2 2 9 3 2" xfId="5587" xr:uid="{00000000-0005-0000-0000-000017150000}"/>
    <cellStyle name="20% - Accent1 2 2 4 2 2 9 4" xfId="5588" xr:uid="{00000000-0005-0000-0000-000018150000}"/>
    <cellStyle name="20% - Accent1 2 2 4 2 3" xfId="5589" xr:uid="{00000000-0005-0000-0000-000019150000}"/>
    <cellStyle name="20% - Accent1 2 2 4 2 3 10" xfId="5590" xr:uid="{00000000-0005-0000-0000-00001A150000}"/>
    <cellStyle name="20% - Accent1 2 2 4 2 3 10 2" xfId="5591" xr:uid="{00000000-0005-0000-0000-00001B150000}"/>
    <cellStyle name="20% - Accent1 2 2 4 2 3 11" xfId="5592" xr:uid="{00000000-0005-0000-0000-00001C150000}"/>
    <cellStyle name="20% - Accent1 2 2 4 2 3 2" xfId="5593" xr:uid="{00000000-0005-0000-0000-00001D150000}"/>
    <cellStyle name="20% - Accent1 2 2 4 2 3 2 2" xfId="5594" xr:uid="{00000000-0005-0000-0000-00001E150000}"/>
    <cellStyle name="20% - Accent1 2 2 4 2 3 2 2 2" xfId="5595" xr:uid="{00000000-0005-0000-0000-00001F150000}"/>
    <cellStyle name="20% - Accent1 2 2 4 2 3 2 2 2 2" xfId="5596" xr:uid="{00000000-0005-0000-0000-000020150000}"/>
    <cellStyle name="20% - Accent1 2 2 4 2 3 2 2 2 2 2" xfId="5597" xr:uid="{00000000-0005-0000-0000-000021150000}"/>
    <cellStyle name="20% - Accent1 2 2 4 2 3 2 2 2 3" xfId="5598" xr:uid="{00000000-0005-0000-0000-000022150000}"/>
    <cellStyle name="20% - Accent1 2 2 4 2 3 2 2 3" xfId="5599" xr:uid="{00000000-0005-0000-0000-000023150000}"/>
    <cellStyle name="20% - Accent1 2 2 4 2 3 2 2 3 2" xfId="5600" xr:uid="{00000000-0005-0000-0000-000024150000}"/>
    <cellStyle name="20% - Accent1 2 2 4 2 3 2 2 4" xfId="5601" xr:uid="{00000000-0005-0000-0000-000025150000}"/>
    <cellStyle name="20% - Accent1 2 2 4 2 3 2 3" xfId="5602" xr:uid="{00000000-0005-0000-0000-000026150000}"/>
    <cellStyle name="20% - Accent1 2 2 4 2 3 2 3 2" xfId="5603" xr:uid="{00000000-0005-0000-0000-000027150000}"/>
    <cellStyle name="20% - Accent1 2 2 4 2 3 2 3 2 2" xfId="5604" xr:uid="{00000000-0005-0000-0000-000028150000}"/>
    <cellStyle name="20% - Accent1 2 2 4 2 3 2 3 2 2 2" xfId="5605" xr:uid="{00000000-0005-0000-0000-000029150000}"/>
    <cellStyle name="20% - Accent1 2 2 4 2 3 2 3 2 3" xfId="5606" xr:uid="{00000000-0005-0000-0000-00002A150000}"/>
    <cellStyle name="20% - Accent1 2 2 4 2 3 2 3 3" xfId="5607" xr:uid="{00000000-0005-0000-0000-00002B150000}"/>
    <cellStyle name="20% - Accent1 2 2 4 2 3 2 3 3 2" xfId="5608" xr:uid="{00000000-0005-0000-0000-00002C150000}"/>
    <cellStyle name="20% - Accent1 2 2 4 2 3 2 3 4" xfId="5609" xr:uid="{00000000-0005-0000-0000-00002D150000}"/>
    <cellStyle name="20% - Accent1 2 2 4 2 3 2 4" xfId="5610" xr:uid="{00000000-0005-0000-0000-00002E150000}"/>
    <cellStyle name="20% - Accent1 2 2 4 2 3 2 4 2" xfId="5611" xr:uid="{00000000-0005-0000-0000-00002F150000}"/>
    <cellStyle name="20% - Accent1 2 2 4 2 3 2 4 2 2" xfId="5612" xr:uid="{00000000-0005-0000-0000-000030150000}"/>
    <cellStyle name="20% - Accent1 2 2 4 2 3 2 4 2 2 2" xfId="5613" xr:uid="{00000000-0005-0000-0000-000031150000}"/>
    <cellStyle name="20% - Accent1 2 2 4 2 3 2 4 2 3" xfId="5614" xr:uid="{00000000-0005-0000-0000-000032150000}"/>
    <cellStyle name="20% - Accent1 2 2 4 2 3 2 4 3" xfId="5615" xr:uid="{00000000-0005-0000-0000-000033150000}"/>
    <cellStyle name="20% - Accent1 2 2 4 2 3 2 4 3 2" xfId="5616" xr:uid="{00000000-0005-0000-0000-000034150000}"/>
    <cellStyle name="20% - Accent1 2 2 4 2 3 2 4 4" xfId="5617" xr:uid="{00000000-0005-0000-0000-000035150000}"/>
    <cellStyle name="20% - Accent1 2 2 4 2 3 2 5" xfId="5618" xr:uid="{00000000-0005-0000-0000-000036150000}"/>
    <cellStyle name="20% - Accent1 2 2 4 2 3 2 5 2" xfId="5619" xr:uid="{00000000-0005-0000-0000-000037150000}"/>
    <cellStyle name="20% - Accent1 2 2 4 2 3 2 5 2 2" xfId="5620" xr:uid="{00000000-0005-0000-0000-000038150000}"/>
    <cellStyle name="20% - Accent1 2 2 4 2 3 2 5 3" xfId="5621" xr:uid="{00000000-0005-0000-0000-000039150000}"/>
    <cellStyle name="20% - Accent1 2 2 4 2 3 2 6" xfId="5622" xr:uid="{00000000-0005-0000-0000-00003A150000}"/>
    <cellStyle name="20% - Accent1 2 2 4 2 3 2 6 2" xfId="5623" xr:uid="{00000000-0005-0000-0000-00003B150000}"/>
    <cellStyle name="20% - Accent1 2 2 4 2 3 2 6 2 2" xfId="5624" xr:uid="{00000000-0005-0000-0000-00003C150000}"/>
    <cellStyle name="20% - Accent1 2 2 4 2 3 2 6 3" xfId="5625" xr:uid="{00000000-0005-0000-0000-00003D150000}"/>
    <cellStyle name="20% - Accent1 2 2 4 2 3 2 7" xfId="5626" xr:uid="{00000000-0005-0000-0000-00003E150000}"/>
    <cellStyle name="20% - Accent1 2 2 4 2 3 2 7 2" xfId="5627" xr:uid="{00000000-0005-0000-0000-00003F150000}"/>
    <cellStyle name="20% - Accent1 2 2 4 2 3 2 8" xfId="5628" xr:uid="{00000000-0005-0000-0000-000040150000}"/>
    <cellStyle name="20% - Accent1 2 2 4 2 3 2 8 2" xfId="5629" xr:uid="{00000000-0005-0000-0000-000041150000}"/>
    <cellStyle name="20% - Accent1 2 2 4 2 3 2 9" xfId="5630" xr:uid="{00000000-0005-0000-0000-000042150000}"/>
    <cellStyle name="20% - Accent1 2 2 4 2 3 3" xfId="5631" xr:uid="{00000000-0005-0000-0000-000043150000}"/>
    <cellStyle name="20% - Accent1 2 2 4 2 3 3 2" xfId="5632" xr:uid="{00000000-0005-0000-0000-000044150000}"/>
    <cellStyle name="20% - Accent1 2 2 4 2 3 3 2 2" xfId="5633" xr:uid="{00000000-0005-0000-0000-000045150000}"/>
    <cellStyle name="20% - Accent1 2 2 4 2 3 3 2 2 2" xfId="5634" xr:uid="{00000000-0005-0000-0000-000046150000}"/>
    <cellStyle name="20% - Accent1 2 2 4 2 3 3 2 2 2 2" xfId="5635" xr:uid="{00000000-0005-0000-0000-000047150000}"/>
    <cellStyle name="20% - Accent1 2 2 4 2 3 3 2 2 3" xfId="5636" xr:uid="{00000000-0005-0000-0000-000048150000}"/>
    <cellStyle name="20% - Accent1 2 2 4 2 3 3 2 3" xfId="5637" xr:uid="{00000000-0005-0000-0000-000049150000}"/>
    <cellStyle name="20% - Accent1 2 2 4 2 3 3 2 3 2" xfId="5638" xr:uid="{00000000-0005-0000-0000-00004A150000}"/>
    <cellStyle name="20% - Accent1 2 2 4 2 3 3 2 4" xfId="5639" xr:uid="{00000000-0005-0000-0000-00004B150000}"/>
    <cellStyle name="20% - Accent1 2 2 4 2 3 3 3" xfId="5640" xr:uid="{00000000-0005-0000-0000-00004C150000}"/>
    <cellStyle name="20% - Accent1 2 2 4 2 3 3 3 2" xfId="5641" xr:uid="{00000000-0005-0000-0000-00004D150000}"/>
    <cellStyle name="20% - Accent1 2 2 4 2 3 3 3 2 2" xfId="5642" xr:uid="{00000000-0005-0000-0000-00004E150000}"/>
    <cellStyle name="20% - Accent1 2 2 4 2 3 3 3 2 2 2" xfId="5643" xr:uid="{00000000-0005-0000-0000-00004F150000}"/>
    <cellStyle name="20% - Accent1 2 2 4 2 3 3 3 2 3" xfId="5644" xr:uid="{00000000-0005-0000-0000-000050150000}"/>
    <cellStyle name="20% - Accent1 2 2 4 2 3 3 3 3" xfId="5645" xr:uid="{00000000-0005-0000-0000-000051150000}"/>
    <cellStyle name="20% - Accent1 2 2 4 2 3 3 3 3 2" xfId="5646" xr:uid="{00000000-0005-0000-0000-000052150000}"/>
    <cellStyle name="20% - Accent1 2 2 4 2 3 3 3 4" xfId="5647" xr:uid="{00000000-0005-0000-0000-000053150000}"/>
    <cellStyle name="20% - Accent1 2 2 4 2 3 3 4" xfId="5648" xr:uid="{00000000-0005-0000-0000-000054150000}"/>
    <cellStyle name="20% - Accent1 2 2 4 2 3 3 4 2" xfId="5649" xr:uid="{00000000-0005-0000-0000-000055150000}"/>
    <cellStyle name="20% - Accent1 2 2 4 2 3 3 4 2 2" xfId="5650" xr:uid="{00000000-0005-0000-0000-000056150000}"/>
    <cellStyle name="20% - Accent1 2 2 4 2 3 3 4 2 2 2" xfId="5651" xr:uid="{00000000-0005-0000-0000-000057150000}"/>
    <cellStyle name="20% - Accent1 2 2 4 2 3 3 4 2 3" xfId="5652" xr:uid="{00000000-0005-0000-0000-000058150000}"/>
    <cellStyle name="20% - Accent1 2 2 4 2 3 3 4 3" xfId="5653" xr:uid="{00000000-0005-0000-0000-000059150000}"/>
    <cellStyle name="20% - Accent1 2 2 4 2 3 3 4 3 2" xfId="5654" xr:uid="{00000000-0005-0000-0000-00005A150000}"/>
    <cellStyle name="20% - Accent1 2 2 4 2 3 3 4 4" xfId="5655" xr:uid="{00000000-0005-0000-0000-00005B150000}"/>
    <cellStyle name="20% - Accent1 2 2 4 2 3 3 5" xfId="5656" xr:uid="{00000000-0005-0000-0000-00005C150000}"/>
    <cellStyle name="20% - Accent1 2 2 4 2 3 3 5 2" xfId="5657" xr:uid="{00000000-0005-0000-0000-00005D150000}"/>
    <cellStyle name="20% - Accent1 2 2 4 2 3 3 5 2 2" xfId="5658" xr:uid="{00000000-0005-0000-0000-00005E150000}"/>
    <cellStyle name="20% - Accent1 2 2 4 2 3 3 5 3" xfId="5659" xr:uid="{00000000-0005-0000-0000-00005F150000}"/>
    <cellStyle name="20% - Accent1 2 2 4 2 3 3 6" xfId="5660" xr:uid="{00000000-0005-0000-0000-000060150000}"/>
    <cellStyle name="20% - Accent1 2 2 4 2 3 3 6 2" xfId="5661" xr:uid="{00000000-0005-0000-0000-000061150000}"/>
    <cellStyle name="20% - Accent1 2 2 4 2 3 3 6 2 2" xfId="5662" xr:uid="{00000000-0005-0000-0000-000062150000}"/>
    <cellStyle name="20% - Accent1 2 2 4 2 3 3 6 3" xfId="5663" xr:uid="{00000000-0005-0000-0000-000063150000}"/>
    <cellStyle name="20% - Accent1 2 2 4 2 3 3 7" xfId="5664" xr:uid="{00000000-0005-0000-0000-000064150000}"/>
    <cellStyle name="20% - Accent1 2 2 4 2 3 3 7 2" xfId="5665" xr:uid="{00000000-0005-0000-0000-000065150000}"/>
    <cellStyle name="20% - Accent1 2 2 4 2 3 3 8" xfId="5666" xr:uid="{00000000-0005-0000-0000-000066150000}"/>
    <cellStyle name="20% - Accent1 2 2 4 2 3 3 8 2" xfId="5667" xr:uid="{00000000-0005-0000-0000-000067150000}"/>
    <cellStyle name="20% - Accent1 2 2 4 2 3 3 9" xfId="5668" xr:uid="{00000000-0005-0000-0000-000068150000}"/>
    <cellStyle name="20% - Accent1 2 2 4 2 3 4" xfId="5669" xr:uid="{00000000-0005-0000-0000-000069150000}"/>
    <cellStyle name="20% - Accent1 2 2 4 2 3 4 2" xfId="5670" xr:uid="{00000000-0005-0000-0000-00006A150000}"/>
    <cellStyle name="20% - Accent1 2 2 4 2 3 4 2 2" xfId="5671" xr:uid="{00000000-0005-0000-0000-00006B150000}"/>
    <cellStyle name="20% - Accent1 2 2 4 2 3 4 2 2 2" xfId="5672" xr:uid="{00000000-0005-0000-0000-00006C150000}"/>
    <cellStyle name="20% - Accent1 2 2 4 2 3 4 2 3" xfId="5673" xr:uid="{00000000-0005-0000-0000-00006D150000}"/>
    <cellStyle name="20% - Accent1 2 2 4 2 3 4 3" xfId="5674" xr:uid="{00000000-0005-0000-0000-00006E150000}"/>
    <cellStyle name="20% - Accent1 2 2 4 2 3 4 3 2" xfId="5675" xr:uid="{00000000-0005-0000-0000-00006F150000}"/>
    <cellStyle name="20% - Accent1 2 2 4 2 3 4 4" xfId="5676" xr:uid="{00000000-0005-0000-0000-000070150000}"/>
    <cellStyle name="20% - Accent1 2 2 4 2 3 5" xfId="5677" xr:uid="{00000000-0005-0000-0000-000071150000}"/>
    <cellStyle name="20% - Accent1 2 2 4 2 3 5 2" xfId="5678" xr:uid="{00000000-0005-0000-0000-000072150000}"/>
    <cellStyle name="20% - Accent1 2 2 4 2 3 5 2 2" xfId="5679" xr:uid="{00000000-0005-0000-0000-000073150000}"/>
    <cellStyle name="20% - Accent1 2 2 4 2 3 5 2 2 2" xfId="5680" xr:uid="{00000000-0005-0000-0000-000074150000}"/>
    <cellStyle name="20% - Accent1 2 2 4 2 3 5 2 3" xfId="5681" xr:uid="{00000000-0005-0000-0000-000075150000}"/>
    <cellStyle name="20% - Accent1 2 2 4 2 3 5 3" xfId="5682" xr:uid="{00000000-0005-0000-0000-000076150000}"/>
    <cellStyle name="20% - Accent1 2 2 4 2 3 5 3 2" xfId="5683" xr:uid="{00000000-0005-0000-0000-000077150000}"/>
    <cellStyle name="20% - Accent1 2 2 4 2 3 5 4" xfId="5684" xr:uid="{00000000-0005-0000-0000-000078150000}"/>
    <cellStyle name="20% - Accent1 2 2 4 2 3 6" xfId="5685" xr:uid="{00000000-0005-0000-0000-000079150000}"/>
    <cellStyle name="20% - Accent1 2 2 4 2 3 6 2" xfId="5686" xr:uid="{00000000-0005-0000-0000-00007A150000}"/>
    <cellStyle name="20% - Accent1 2 2 4 2 3 6 2 2" xfId="5687" xr:uid="{00000000-0005-0000-0000-00007B150000}"/>
    <cellStyle name="20% - Accent1 2 2 4 2 3 6 2 2 2" xfId="5688" xr:uid="{00000000-0005-0000-0000-00007C150000}"/>
    <cellStyle name="20% - Accent1 2 2 4 2 3 6 2 3" xfId="5689" xr:uid="{00000000-0005-0000-0000-00007D150000}"/>
    <cellStyle name="20% - Accent1 2 2 4 2 3 6 3" xfId="5690" xr:uid="{00000000-0005-0000-0000-00007E150000}"/>
    <cellStyle name="20% - Accent1 2 2 4 2 3 6 3 2" xfId="5691" xr:uid="{00000000-0005-0000-0000-00007F150000}"/>
    <cellStyle name="20% - Accent1 2 2 4 2 3 6 4" xfId="5692" xr:uid="{00000000-0005-0000-0000-000080150000}"/>
    <cellStyle name="20% - Accent1 2 2 4 2 3 7" xfId="5693" xr:uid="{00000000-0005-0000-0000-000081150000}"/>
    <cellStyle name="20% - Accent1 2 2 4 2 3 7 2" xfId="5694" xr:uid="{00000000-0005-0000-0000-000082150000}"/>
    <cellStyle name="20% - Accent1 2 2 4 2 3 7 2 2" xfId="5695" xr:uid="{00000000-0005-0000-0000-000083150000}"/>
    <cellStyle name="20% - Accent1 2 2 4 2 3 7 3" xfId="5696" xr:uid="{00000000-0005-0000-0000-000084150000}"/>
    <cellStyle name="20% - Accent1 2 2 4 2 3 8" xfId="5697" xr:uid="{00000000-0005-0000-0000-000085150000}"/>
    <cellStyle name="20% - Accent1 2 2 4 2 3 8 2" xfId="5698" xr:uid="{00000000-0005-0000-0000-000086150000}"/>
    <cellStyle name="20% - Accent1 2 2 4 2 3 8 2 2" xfId="5699" xr:uid="{00000000-0005-0000-0000-000087150000}"/>
    <cellStyle name="20% - Accent1 2 2 4 2 3 8 3" xfId="5700" xr:uid="{00000000-0005-0000-0000-000088150000}"/>
    <cellStyle name="20% - Accent1 2 2 4 2 3 9" xfId="5701" xr:uid="{00000000-0005-0000-0000-000089150000}"/>
    <cellStyle name="20% - Accent1 2 2 4 2 3 9 2" xfId="5702" xr:uid="{00000000-0005-0000-0000-00008A150000}"/>
    <cellStyle name="20% - Accent1 2 2 4 2 4" xfId="5703" xr:uid="{00000000-0005-0000-0000-00008B150000}"/>
    <cellStyle name="20% - Accent1 2 2 4 2 4 10" xfId="5704" xr:uid="{00000000-0005-0000-0000-00008C150000}"/>
    <cellStyle name="20% - Accent1 2 2 4 2 4 10 2" xfId="5705" xr:uid="{00000000-0005-0000-0000-00008D150000}"/>
    <cellStyle name="20% - Accent1 2 2 4 2 4 11" xfId="5706" xr:uid="{00000000-0005-0000-0000-00008E150000}"/>
    <cellStyle name="20% - Accent1 2 2 4 2 4 2" xfId="5707" xr:uid="{00000000-0005-0000-0000-00008F150000}"/>
    <cellStyle name="20% - Accent1 2 2 4 2 4 2 2" xfId="5708" xr:uid="{00000000-0005-0000-0000-000090150000}"/>
    <cellStyle name="20% - Accent1 2 2 4 2 4 2 2 2" xfId="5709" xr:uid="{00000000-0005-0000-0000-000091150000}"/>
    <cellStyle name="20% - Accent1 2 2 4 2 4 2 2 2 2" xfId="5710" xr:uid="{00000000-0005-0000-0000-000092150000}"/>
    <cellStyle name="20% - Accent1 2 2 4 2 4 2 2 2 2 2" xfId="5711" xr:uid="{00000000-0005-0000-0000-000093150000}"/>
    <cellStyle name="20% - Accent1 2 2 4 2 4 2 2 2 3" xfId="5712" xr:uid="{00000000-0005-0000-0000-000094150000}"/>
    <cellStyle name="20% - Accent1 2 2 4 2 4 2 2 3" xfId="5713" xr:uid="{00000000-0005-0000-0000-000095150000}"/>
    <cellStyle name="20% - Accent1 2 2 4 2 4 2 2 3 2" xfId="5714" xr:uid="{00000000-0005-0000-0000-000096150000}"/>
    <cellStyle name="20% - Accent1 2 2 4 2 4 2 2 4" xfId="5715" xr:uid="{00000000-0005-0000-0000-000097150000}"/>
    <cellStyle name="20% - Accent1 2 2 4 2 4 2 3" xfId="5716" xr:uid="{00000000-0005-0000-0000-000098150000}"/>
    <cellStyle name="20% - Accent1 2 2 4 2 4 2 3 2" xfId="5717" xr:uid="{00000000-0005-0000-0000-000099150000}"/>
    <cellStyle name="20% - Accent1 2 2 4 2 4 2 3 2 2" xfId="5718" xr:uid="{00000000-0005-0000-0000-00009A150000}"/>
    <cellStyle name="20% - Accent1 2 2 4 2 4 2 3 2 2 2" xfId="5719" xr:uid="{00000000-0005-0000-0000-00009B150000}"/>
    <cellStyle name="20% - Accent1 2 2 4 2 4 2 3 2 3" xfId="5720" xr:uid="{00000000-0005-0000-0000-00009C150000}"/>
    <cellStyle name="20% - Accent1 2 2 4 2 4 2 3 3" xfId="5721" xr:uid="{00000000-0005-0000-0000-00009D150000}"/>
    <cellStyle name="20% - Accent1 2 2 4 2 4 2 3 3 2" xfId="5722" xr:uid="{00000000-0005-0000-0000-00009E150000}"/>
    <cellStyle name="20% - Accent1 2 2 4 2 4 2 3 4" xfId="5723" xr:uid="{00000000-0005-0000-0000-00009F150000}"/>
    <cellStyle name="20% - Accent1 2 2 4 2 4 2 4" xfId="5724" xr:uid="{00000000-0005-0000-0000-0000A0150000}"/>
    <cellStyle name="20% - Accent1 2 2 4 2 4 2 4 2" xfId="5725" xr:uid="{00000000-0005-0000-0000-0000A1150000}"/>
    <cellStyle name="20% - Accent1 2 2 4 2 4 2 4 2 2" xfId="5726" xr:uid="{00000000-0005-0000-0000-0000A2150000}"/>
    <cellStyle name="20% - Accent1 2 2 4 2 4 2 4 2 2 2" xfId="5727" xr:uid="{00000000-0005-0000-0000-0000A3150000}"/>
    <cellStyle name="20% - Accent1 2 2 4 2 4 2 4 2 3" xfId="5728" xr:uid="{00000000-0005-0000-0000-0000A4150000}"/>
    <cellStyle name="20% - Accent1 2 2 4 2 4 2 4 3" xfId="5729" xr:uid="{00000000-0005-0000-0000-0000A5150000}"/>
    <cellStyle name="20% - Accent1 2 2 4 2 4 2 4 3 2" xfId="5730" xr:uid="{00000000-0005-0000-0000-0000A6150000}"/>
    <cellStyle name="20% - Accent1 2 2 4 2 4 2 4 4" xfId="5731" xr:uid="{00000000-0005-0000-0000-0000A7150000}"/>
    <cellStyle name="20% - Accent1 2 2 4 2 4 2 5" xfId="5732" xr:uid="{00000000-0005-0000-0000-0000A8150000}"/>
    <cellStyle name="20% - Accent1 2 2 4 2 4 2 5 2" xfId="5733" xr:uid="{00000000-0005-0000-0000-0000A9150000}"/>
    <cellStyle name="20% - Accent1 2 2 4 2 4 2 5 2 2" xfId="5734" xr:uid="{00000000-0005-0000-0000-0000AA150000}"/>
    <cellStyle name="20% - Accent1 2 2 4 2 4 2 5 3" xfId="5735" xr:uid="{00000000-0005-0000-0000-0000AB150000}"/>
    <cellStyle name="20% - Accent1 2 2 4 2 4 2 6" xfId="5736" xr:uid="{00000000-0005-0000-0000-0000AC150000}"/>
    <cellStyle name="20% - Accent1 2 2 4 2 4 2 6 2" xfId="5737" xr:uid="{00000000-0005-0000-0000-0000AD150000}"/>
    <cellStyle name="20% - Accent1 2 2 4 2 4 2 6 2 2" xfId="5738" xr:uid="{00000000-0005-0000-0000-0000AE150000}"/>
    <cellStyle name="20% - Accent1 2 2 4 2 4 2 6 3" xfId="5739" xr:uid="{00000000-0005-0000-0000-0000AF150000}"/>
    <cellStyle name="20% - Accent1 2 2 4 2 4 2 7" xfId="5740" xr:uid="{00000000-0005-0000-0000-0000B0150000}"/>
    <cellStyle name="20% - Accent1 2 2 4 2 4 2 7 2" xfId="5741" xr:uid="{00000000-0005-0000-0000-0000B1150000}"/>
    <cellStyle name="20% - Accent1 2 2 4 2 4 2 8" xfId="5742" xr:uid="{00000000-0005-0000-0000-0000B2150000}"/>
    <cellStyle name="20% - Accent1 2 2 4 2 4 2 8 2" xfId="5743" xr:uid="{00000000-0005-0000-0000-0000B3150000}"/>
    <cellStyle name="20% - Accent1 2 2 4 2 4 2 9" xfId="5744" xr:uid="{00000000-0005-0000-0000-0000B4150000}"/>
    <cellStyle name="20% - Accent1 2 2 4 2 4 3" xfId="5745" xr:uid="{00000000-0005-0000-0000-0000B5150000}"/>
    <cellStyle name="20% - Accent1 2 2 4 2 4 3 2" xfId="5746" xr:uid="{00000000-0005-0000-0000-0000B6150000}"/>
    <cellStyle name="20% - Accent1 2 2 4 2 4 3 2 2" xfId="5747" xr:uid="{00000000-0005-0000-0000-0000B7150000}"/>
    <cellStyle name="20% - Accent1 2 2 4 2 4 3 2 2 2" xfId="5748" xr:uid="{00000000-0005-0000-0000-0000B8150000}"/>
    <cellStyle name="20% - Accent1 2 2 4 2 4 3 2 2 2 2" xfId="5749" xr:uid="{00000000-0005-0000-0000-0000B9150000}"/>
    <cellStyle name="20% - Accent1 2 2 4 2 4 3 2 2 3" xfId="5750" xr:uid="{00000000-0005-0000-0000-0000BA150000}"/>
    <cellStyle name="20% - Accent1 2 2 4 2 4 3 2 3" xfId="5751" xr:uid="{00000000-0005-0000-0000-0000BB150000}"/>
    <cellStyle name="20% - Accent1 2 2 4 2 4 3 2 3 2" xfId="5752" xr:uid="{00000000-0005-0000-0000-0000BC150000}"/>
    <cellStyle name="20% - Accent1 2 2 4 2 4 3 2 4" xfId="5753" xr:uid="{00000000-0005-0000-0000-0000BD150000}"/>
    <cellStyle name="20% - Accent1 2 2 4 2 4 3 3" xfId="5754" xr:uid="{00000000-0005-0000-0000-0000BE150000}"/>
    <cellStyle name="20% - Accent1 2 2 4 2 4 3 3 2" xfId="5755" xr:uid="{00000000-0005-0000-0000-0000BF150000}"/>
    <cellStyle name="20% - Accent1 2 2 4 2 4 3 3 2 2" xfId="5756" xr:uid="{00000000-0005-0000-0000-0000C0150000}"/>
    <cellStyle name="20% - Accent1 2 2 4 2 4 3 3 2 2 2" xfId="5757" xr:uid="{00000000-0005-0000-0000-0000C1150000}"/>
    <cellStyle name="20% - Accent1 2 2 4 2 4 3 3 2 3" xfId="5758" xr:uid="{00000000-0005-0000-0000-0000C2150000}"/>
    <cellStyle name="20% - Accent1 2 2 4 2 4 3 3 3" xfId="5759" xr:uid="{00000000-0005-0000-0000-0000C3150000}"/>
    <cellStyle name="20% - Accent1 2 2 4 2 4 3 3 3 2" xfId="5760" xr:uid="{00000000-0005-0000-0000-0000C4150000}"/>
    <cellStyle name="20% - Accent1 2 2 4 2 4 3 3 4" xfId="5761" xr:uid="{00000000-0005-0000-0000-0000C5150000}"/>
    <cellStyle name="20% - Accent1 2 2 4 2 4 3 4" xfId="5762" xr:uid="{00000000-0005-0000-0000-0000C6150000}"/>
    <cellStyle name="20% - Accent1 2 2 4 2 4 3 4 2" xfId="5763" xr:uid="{00000000-0005-0000-0000-0000C7150000}"/>
    <cellStyle name="20% - Accent1 2 2 4 2 4 3 4 2 2" xfId="5764" xr:uid="{00000000-0005-0000-0000-0000C8150000}"/>
    <cellStyle name="20% - Accent1 2 2 4 2 4 3 4 2 2 2" xfId="5765" xr:uid="{00000000-0005-0000-0000-0000C9150000}"/>
    <cellStyle name="20% - Accent1 2 2 4 2 4 3 4 2 3" xfId="5766" xr:uid="{00000000-0005-0000-0000-0000CA150000}"/>
    <cellStyle name="20% - Accent1 2 2 4 2 4 3 4 3" xfId="5767" xr:uid="{00000000-0005-0000-0000-0000CB150000}"/>
    <cellStyle name="20% - Accent1 2 2 4 2 4 3 4 3 2" xfId="5768" xr:uid="{00000000-0005-0000-0000-0000CC150000}"/>
    <cellStyle name="20% - Accent1 2 2 4 2 4 3 4 4" xfId="5769" xr:uid="{00000000-0005-0000-0000-0000CD150000}"/>
    <cellStyle name="20% - Accent1 2 2 4 2 4 3 5" xfId="5770" xr:uid="{00000000-0005-0000-0000-0000CE150000}"/>
    <cellStyle name="20% - Accent1 2 2 4 2 4 3 5 2" xfId="5771" xr:uid="{00000000-0005-0000-0000-0000CF150000}"/>
    <cellStyle name="20% - Accent1 2 2 4 2 4 3 5 2 2" xfId="5772" xr:uid="{00000000-0005-0000-0000-0000D0150000}"/>
    <cellStyle name="20% - Accent1 2 2 4 2 4 3 5 3" xfId="5773" xr:uid="{00000000-0005-0000-0000-0000D1150000}"/>
    <cellStyle name="20% - Accent1 2 2 4 2 4 3 6" xfId="5774" xr:uid="{00000000-0005-0000-0000-0000D2150000}"/>
    <cellStyle name="20% - Accent1 2 2 4 2 4 3 6 2" xfId="5775" xr:uid="{00000000-0005-0000-0000-0000D3150000}"/>
    <cellStyle name="20% - Accent1 2 2 4 2 4 3 6 2 2" xfId="5776" xr:uid="{00000000-0005-0000-0000-0000D4150000}"/>
    <cellStyle name="20% - Accent1 2 2 4 2 4 3 6 3" xfId="5777" xr:uid="{00000000-0005-0000-0000-0000D5150000}"/>
    <cellStyle name="20% - Accent1 2 2 4 2 4 3 7" xfId="5778" xr:uid="{00000000-0005-0000-0000-0000D6150000}"/>
    <cellStyle name="20% - Accent1 2 2 4 2 4 3 7 2" xfId="5779" xr:uid="{00000000-0005-0000-0000-0000D7150000}"/>
    <cellStyle name="20% - Accent1 2 2 4 2 4 3 8" xfId="5780" xr:uid="{00000000-0005-0000-0000-0000D8150000}"/>
    <cellStyle name="20% - Accent1 2 2 4 2 4 3 8 2" xfId="5781" xr:uid="{00000000-0005-0000-0000-0000D9150000}"/>
    <cellStyle name="20% - Accent1 2 2 4 2 4 3 9" xfId="5782" xr:uid="{00000000-0005-0000-0000-0000DA150000}"/>
    <cellStyle name="20% - Accent1 2 2 4 2 4 4" xfId="5783" xr:uid="{00000000-0005-0000-0000-0000DB150000}"/>
    <cellStyle name="20% - Accent1 2 2 4 2 4 4 2" xfId="5784" xr:uid="{00000000-0005-0000-0000-0000DC150000}"/>
    <cellStyle name="20% - Accent1 2 2 4 2 4 4 2 2" xfId="5785" xr:uid="{00000000-0005-0000-0000-0000DD150000}"/>
    <cellStyle name="20% - Accent1 2 2 4 2 4 4 2 2 2" xfId="5786" xr:uid="{00000000-0005-0000-0000-0000DE150000}"/>
    <cellStyle name="20% - Accent1 2 2 4 2 4 4 2 3" xfId="5787" xr:uid="{00000000-0005-0000-0000-0000DF150000}"/>
    <cellStyle name="20% - Accent1 2 2 4 2 4 4 3" xfId="5788" xr:uid="{00000000-0005-0000-0000-0000E0150000}"/>
    <cellStyle name="20% - Accent1 2 2 4 2 4 4 3 2" xfId="5789" xr:uid="{00000000-0005-0000-0000-0000E1150000}"/>
    <cellStyle name="20% - Accent1 2 2 4 2 4 4 4" xfId="5790" xr:uid="{00000000-0005-0000-0000-0000E2150000}"/>
    <cellStyle name="20% - Accent1 2 2 4 2 4 5" xfId="5791" xr:uid="{00000000-0005-0000-0000-0000E3150000}"/>
    <cellStyle name="20% - Accent1 2 2 4 2 4 5 2" xfId="5792" xr:uid="{00000000-0005-0000-0000-0000E4150000}"/>
    <cellStyle name="20% - Accent1 2 2 4 2 4 5 2 2" xfId="5793" xr:uid="{00000000-0005-0000-0000-0000E5150000}"/>
    <cellStyle name="20% - Accent1 2 2 4 2 4 5 2 2 2" xfId="5794" xr:uid="{00000000-0005-0000-0000-0000E6150000}"/>
    <cellStyle name="20% - Accent1 2 2 4 2 4 5 2 3" xfId="5795" xr:uid="{00000000-0005-0000-0000-0000E7150000}"/>
    <cellStyle name="20% - Accent1 2 2 4 2 4 5 3" xfId="5796" xr:uid="{00000000-0005-0000-0000-0000E8150000}"/>
    <cellStyle name="20% - Accent1 2 2 4 2 4 5 3 2" xfId="5797" xr:uid="{00000000-0005-0000-0000-0000E9150000}"/>
    <cellStyle name="20% - Accent1 2 2 4 2 4 5 4" xfId="5798" xr:uid="{00000000-0005-0000-0000-0000EA150000}"/>
    <cellStyle name="20% - Accent1 2 2 4 2 4 6" xfId="5799" xr:uid="{00000000-0005-0000-0000-0000EB150000}"/>
    <cellStyle name="20% - Accent1 2 2 4 2 4 6 2" xfId="5800" xr:uid="{00000000-0005-0000-0000-0000EC150000}"/>
    <cellStyle name="20% - Accent1 2 2 4 2 4 6 2 2" xfId="5801" xr:uid="{00000000-0005-0000-0000-0000ED150000}"/>
    <cellStyle name="20% - Accent1 2 2 4 2 4 6 2 2 2" xfId="5802" xr:uid="{00000000-0005-0000-0000-0000EE150000}"/>
    <cellStyle name="20% - Accent1 2 2 4 2 4 6 2 3" xfId="5803" xr:uid="{00000000-0005-0000-0000-0000EF150000}"/>
    <cellStyle name="20% - Accent1 2 2 4 2 4 6 3" xfId="5804" xr:uid="{00000000-0005-0000-0000-0000F0150000}"/>
    <cellStyle name="20% - Accent1 2 2 4 2 4 6 3 2" xfId="5805" xr:uid="{00000000-0005-0000-0000-0000F1150000}"/>
    <cellStyle name="20% - Accent1 2 2 4 2 4 6 4" xfId="5806" xr:uid="{00000000-0005-0000-0000-0000F2150000}"/>
    <cellStyle name="20% - Accent1 2 2 4 2 4 7" xfId="5807" xr:uid="{00000000-0005-0000-0000-0000F3150000}"/>
    <cellStyle name="20% - Accent1 2 2 4 2 4 7 2" xfId="5808" xr:uid="{00000000-0005-0000-0000-0000F4150000}"/>
    <cellStyle name="20% - Accent1 2 2 4 2 4 7 2 2" xfId="5809" xr:uid="{00000000-0005-0000-0000-0000F5150000}"/>
    <cellStyle name="20% - Accent1 2 2 4 2 4 7 3" xfId="5810" xr:uid="{00000000-0005-0000-0000-0000F6150000}"/>
    <cellStyle name="20% - Accent1 2 2 4 2 4 8" xfId="5811" xr:uid="{00000000-0005-0000-0000-0000F7150000}"/>
    <cellStyle name="20% - Accent1 2 2 4 2 4 8 2" xfId="5812" xr:uid="{00000000-0005-0000-0000-0000F8150000}"/>
    <cellStyle name="20% - Accent1 2 2 4 2 4 8 2 2" xfId="5813" xr:uid="{00000000-0005-0000-0000-0000F9150000}"/>
    <cellStyle name="20% - Accent1 2 2 4 2 4 8 3" xfId="5814" xr:uid="{00000000-0005-0000-0000-0000FA150000}"/>
    <cellStyle name="20% - Accent1 2 2 4 2 4 9" xfId="5815" xr:uid="{00000000-0005-0000-0000-0000FB150000}"/>
    <cellStyle name="20% - Accent1 2 2 4 2 4 9 2" xfId="5816" xr:uid="{00000000-0005-0000-0000-0000FC150000}"/>
    <cellStyle name="20% - Accent1 2 2 4 2 5" xfId="5817" xr:uid="{00000000-0005-0000-0000-0000FD150000}"/>
    <cellStyle name="20% - Accent1 2 2 4 2 5 10" xfId="5818" xr:uid="{00000000-0005-0000-0000-0000FE150000}"/>
    <cellStyle name="20% - Accent1 2 2 4 2 5 10 2" xfId="5819" xr:uid="{00000000-0005-0000-0000-0000FF150000}"/>
    <cellStyle name="20% - Accent1 2 2 4 2 5 11" xfId="5820" xr:uid="{00000000-0005-0000-0000-000000160000}"/>
    <cellStyle name="20% - Accent1 2 2 4 2 5 2" xfId="5821" xr:uid="{00000000-0005-0000-0000-000001160000}"/>
    <cellStyle name="20% - Accent1 2 2 4 2 5 2 2" xfId="5822" xr:uid="{00000000-0005-0000-0000-000002160000}"/>
    <cellStyle name="20% - Accent1 2 2 4 2 5 2 2 2" xfId="5823" xr:uid="{00000000-0005-0000-0000-000003160000}"/>
    <cellStyle name="20% - Accent1 2 2 4 2 5 2 2 2 2" xfId="5824" xr:uid="{00000000-0005-0000-0000-000004160000}"/>
    <cellStyle name="20% - Accent1 2 2 4 2 5 2 2 2 2 2" xfId="5825" xr:uid="{00000000-0005-0000-0000-000005160000}"/>
    <cellStyle name="20% - Accent1 2 2 4 2 5 2 2 2 3" xfId="5826" xr:uid="{00000000-0005-0000-0000-000006160000}"/>
    <cellStyle name="20% - Accent1 2 2 4 2 5 2 2 3" xfId="5827" xr:uid="{00000000-0005-0000-0000-000007160000}"/>
    <cellStyle name="20% - Accent1 2 2 4 2 5 2 2 3 2" xfId="5828" xr:uid="{00000000-0005-0000-0000-000008160000}"/>
    <cellStyle name="20% - Accent1 2 2 4 2 5 2 2 4" xfId="5829" xr:uid="{00000000-0005-0000-0000-000009160000}"/>
    <cellStyle name="20% - Accent1 2 2 4 2 5 2 3" xfId="5830" xr:uid="{00000000-0005-0000-0000-00000A160000}"/>
    <cellStyle name="20% - Accent1 2 2 4 2 5 2 3 2" xfId="5831" xr:uid="{00000000-0005-0000-0000-00000B160000}"/>
    <cellStyle name="20% - Accent1 2 2 4 2 5 2 3 2 2" xfId="5832" xr:uid="{00000000-0005-0000-0000-00000C160000}"/>
    <cellStyle name="20% - Accent1 2 2 4 2 5 2 3 2 2 2" xfId="5833" xr:uid="{00000000-0005-0000-0000-00000D160000}"/>
    <cellStyle name="20% - Accent1 2 2 4 2 5 2 3 2 3" xfId="5834" xr:uid="{00000000-0005-0000-0000-00000E160000}"/>
    <cellStyle name="20% - Accent1 2 2 4 2 5 2 3 3" xfId="5835" xr:uid="{00000000-0005-0000-0000-00000F160000}"/>
    <cellStyle name="20% - Accent1 2 2 4 2 5 2 3 3 2" xfId="5836" xr:uid="{00000000-0005-0000-0000-000010160000}"/>
    <cellStyle name="20% - Accent1 2 2 4 2 5 2 3 4" xfId="5837" xr:uid="{00000000-0005-0000-0000-000011160000}"/>
    <cellStyle name="20% - Accent1 2 2 4 2 5 2 4" xfId="5838" xr:uid="{00000000-0005-0000-0000-000012160000}"/>
    <cellStyle name="20% - Accent1 2 2 4 2 5 2 4 2" xfId="5839" xr:uid="{00000000-0005-0000-0000-000013160000}"/>
    <cellStyle name="20% - Accent1 2 2 4 2 5 2 4 2 2" xfId="5840" xr:uid="{00000000-0005-0000-0000-000014160000}"/>
    <cellStyle name="20% - Accent1 2 2 4 2 5 2 4 2 2 2" xfId="5841" xr:uid="{00000000-0005-0000-0000-000015160000}"/>
    <cellStyle name="20% - Accent1 2 2 4 2 5 2 4 2 3" xfId="5842" xr:uid="{00000000-0005-0000-0000-000016160000}"/>
    <cellStyle name="20% - Accent1 2 2 4 2 5 2 4 3" xfId="5843" xr:uid="{00000000-0005-0000-0000-000017160000}"/>
    <cellStyle name="20% - Accent1 2 2 4 2 5 2 4 3 2" xfId="5844" xr:uid="{00000000-0005-0000-0000-000018160000}"/>
    <cellStyle name="20% - Accent1 2 2 4 2 5 2 4 4" xfId="5845" xr:uid="{00000000-0005-0000-0000-000019160000}"/>
    <cellStyle name="20% - Accent1 2 2 4 2 5 2 5" xfId="5846" xr:uid="{00000000-0005-0000-0000-00001A160000}"/>
    <cellStyle name="20% - Accent1 2 2 4 2 5 2 5 2" xfId="5847" xr:uid="{00000000-0005-0000-0000-00001B160000}"/>
    <cellStyle name="20% - Accent1 2 2 4 2 5 2 5 2 2" xfId="5848" xr:uid="{00000000-0005-0000-0000-00001C160000}"/>
    <cellStyle name="20% - Accent1 2 2 4 2 5 2 5 3" xfId="5849" xr:uid="{00000000-0005-0000-0000-00001D160000}"/>
    <cellStyle name="20% - Accent1 2 2 4 2 5 2 6" xfId="5850" xr:uid="{00000000-0005-0000-0000-00001E160000}"/>
    <cellStyle name="20% - Accent1 2 2 4 2 5 2 6 2" xfId="5851" xr:uid="{00000000-0005-0000-0000-00001F160000}"/>
    <cellStyle name="20% - Accent1 2 2 4 2 5 2 6 2 2" xfId="5852" xr:uid="{00000000-0005-0000-0000-000020160000}"/>
    <cellStyle name="20% - Accent1 2 2 4 2 5 2 6 3" xfId="5853" xr:uid="{00000000-0005-0000-0000-000021160000}"/>
    <cellStyle name="20% - Accent1 2 2 4 2 5 2 7" xfId="5854" xr:uid="{00000000-0005-0000-0000-000022160000}"/>
    <cellStyle name="20% - Accent1 2 2 4 2 5 2 7 2" xfId="5855" xr:uid="{00000000-0005-0000-0000-000023160000}"/>
    <cellStyle name="20% - Accent1 2 2 4 2 5 2 8" xfId="5856" xr:uid="{00000000-0005-0000-0000-000024160000}"/>
    <cellStyle name="20% - Accent1 2 2 4 2 5 2 8 2" xfId="5857" xr:uid="{00000000-0005-0000-0000-000025160000}"/>
    <cellStyle name="20% - Accent1 2 2 4 2 5 2 9" xfId="5858" xr:uid="{00000000-0005-0000-0000-000026160000}"/>
    <cellStyle name="20% - Accent1 2 2 4 2 5 3" xfId="5859" xr:uid="{00000000-0005-0000-0000-000027160000}"/>
    <cellStyle name="20% - Accent1 2 2 4 2 5 3 2" xfId="5860" xr:uid="{00000000-0005-0000-0000-000028160000}"/>
    <cellStyle name="20% - Accent1 2 2 4 2 5 3 2 2" xfId="5861" xr:uid="{00000000-0005-0000-0000-000029160000}"/>
    <cellStyle name="20% - Accent1 2 2 4 2 5 3 2 2 2" xfId="5862" xr:uid="{00000000-0005-0000-0000-00002A160000}"/>
    <cellStyle name="20% - Accent1 2 2 4 2 5 3 2 2 2 2" xfId="5863" xr:uid="{00000000-0005-0000-0000-00002B160000}"/>
    <cellStyle name="20% - Accent1 2 2 4 2 5 3 2 2 3" xfId="5864" xr:uid="{00000000-0005-0000-0000-00002C160000}"/>
    <cellStyle name="20% - Accent1 2 2 4 2 5 3 2 3" xfId="5865" xr:uid="{00000000-0005-0000-0000-00002D160000}"/>
    <cellStyle name="20% - Accent1 2 2 4 2 5 3 2 3 2" xfId="5866" xr:uid="{00000000-0005-0000-0000-00002E160000}"/>
    <cellStyle name="20% - Accent1 2 2 4 2 5 3 2 4" xfId="5867" xr:uid="{00000000-0005-0000-0000-00002F160000}"/>
    <cellStyle name="20% - Accent1 2 2 4 2 5 3 3" xfId="5868" xr:uid="{00000000-0005-0000-0000-000030160000}"/>
    <cellStyle name="20% - Accent1 2 2 4 2 5 3 3 2" xfId="5869" xr:uid="{00000000-0005-0000-0000-000031160000}"/>
    <cellStyle name="20% - Accent1 2 2 4 2 5 3 3 2 2" xfId="5870" xr:uid="{00000000-0005-0000-0000-000032160000}"/>
    <cellStyle name="20% - Accent1 2 2 4 2 5 3 3 2 2 2" xfId="5871" xr:uid="{00000000-0005-0000-0000-000033160000}"/>
    <cellStyle name="20% - Accent1 2 2 4 2 5 3 3 2 3" xfId="5872" xr:uid="{00000000-0005-0000-0000-000034160000}"/>
    <cellStyle name="20% - Accent1 2 2 4 2 5 3 3 3" xfId="5873" xr:uid="{00000000-0005-0000-0000-000035160000}"/>
    <cellStyle name="20% - Accent1 2 2 4 2 5 3 3 3 2" xfId="5874" xr:uid="{00000000-0005-0000-0000-000036160000}"/>
    <cellStyle name="20% - Accent1 2 2 4 2 5 3 3 4" xfId="5875" xr:uid="{00000000-0005-0000-0000-000037160000}"/>
    <cellStyle name="20% - Accent1 2 2 4 2 5 3 4" xfId="5876" xr:uid="{00000000-0005-0000-0000-000038160000}"/>
    <cellStyle name="20% - Accent1 2 2 4 2 5 3 4 2" xfId="5877" xr:uid="{00000000-0005-0000-0000-000039160000}"/>
    <cellStyle name="20% - Accent1 2 2 4 2 5 3 4 2 2" xfId="5878" xr:uid="{00000000-0005-0000-0000-00003A160000}"/>
    <cellStyle name="20% - Accent1 2 2 4 2 5 3 4 2 2 2" xfId="5879" xr:uid="{00000000-0005-0000-0000-00003B160000}"/>
    <cellStyle name="20% - Accent1 2 2 4 2 5 3 4 2 3" xfId="5880" xr:uid="{00000000-0005-0000-0000-00003C160000}"/>
    <cellStyle name="20% - Accent1 2 2 4 2 5 3 4 3" xfId="5881" xr:uid="{00000000-0005-0000-0000-00003D160000}"/>
    <cellStyle name="20% - Accent1 2 2 4 2 5 3 4 3 2" xfId="5882" xr:uid="{00000000-0005-0000-0000-00003E160000}"/>
    <cellStyle name="20% - Accent1 2 2 4 2 5 3 4 4" xfId="5883" xr:uid="{00000000-0005-0000-0000-00003F160000}"/>
    <cellStyle name="20% - Accent1 2 2 4 2 5 3 5" xfId="5884" xr:uid="{00000000-0005-0000-0000-000040160000}"/>
    <cellStyle name="20% - Accent1 2 2 4 2 5 3 5 2" xfId="5885" xr:uid="{00000000-0005-0000-0000-000041160000}"/>
    <cellStyle name="20% - Accent1 2 2 4 2 5 3 5 2 2" xfId="5886" xr:uid="{00000000-0005-0000-0000-000042160000}"/>
    <cellStyle name="20% - Accent1 2 2 4 2 5 3 5 3" xfId="5887" xr:uid="{00000000-0005-0000-0000-000043160000}"/>
    <cellStyle name="20% - Accent1 2 2 4 2 5 3 6" xfId="5888" xr:uid="{00000000-0005-0000-0000-000044160000}"/>
    <cellStyle name="20% - Accent1 2 2 4 2 5 3 6 2" xfId="5889" xr:uid="{00000000-0005-0000-0000-000045160000}"/>
    <cellStyle name="20% - Accent1 2 2 4 2 5 3 6 2 2" xfId="5890" xr:uid="{00000000-0005-0000-0000-000046160000}"/>
    <cellStyle name="20% - Accent1 2 2 4 2 5 3 6 3" xfId="5891" xr:uid="{00000000-0005-0000-0000-000047160000}"/>
    <cellStyle name="20% - Accent1 2 2 4 2 5 3 7" xfId="5892" xr:uid="{00000000-0005-0000-0000-000048160000}"/>
    <cellStyle name="20% - Accent1 2 2 4 2 5 3 7 2" xfId="5893" xr:uid="{00000000-0005-0000-0000-000049160000}"/>
    <cellStyle name="20% - Accent1 2 2 4 2 5 3 8" xfId="5894" xr:uid="{00000000-0005-0000-0000-00004A160000}"/>
    <cellStyle name="20% - Accent1 2 2 4 2 5 3 8 2" xfId="5895" xr:uid="{00000000-0005-0000-0000-00004B160000}"/>
    <cellStyle name="20% - Accent1 2 2 4 2 5 3 9" xfId="5896" xr:uid="{00000000-0005-0000-0000-00004C160000}"/>
    <cellStyle name="20% - Accent1 2 2 4 2 5 4" xfId="5897" xr:uid="{00000000-0005-0000-0000-00004D160000}"/>
    <cellStyle name="20% - Accent1 2 2 4 2 5 4 2" xfId="5898" xr:uid="{00000000-0005-0000-0000-00004E160000}"/>
    <cellStyle name="20% - Accent1 2 2 4 2 5 4 2 2" xfId="5899" xr:uid="{00000000-0005-0000-0000-00004F160000}"/>
    <cellStyle name="20% - Accent1 2 2 4 2 5 4 2 2 2" xfId="5900" xr:uid="{00000000-0005-0000-0000-000050160000}"/>
    <cellStyle name="20% - Accent1 2 2 4 2 5 4 2 3" xfId="5901" xr:uid="{00000000-0005-0000-0000-000051160000}"/>
    <cellStyle name="20% - Accent1 2 2 4 2 5 4 3" xfId="5902" xr:uid="{00000000-0005-0000-0000-000052160000}"/>
    <cellStyle name="20% - Accent1 2 2 4 2 5 4 3 2" xfId="5903" xr:uid="{00000000-0005-0000-0000-000053160000}"/>
    <cellStyle name="20% - Accent1 2 2 4 2 5 4 4" xfId="5904" xr:uid="{00000000-0005-0000-0000-000054160000}"/>
    <cellStyle name="20% - Accent1 2 2 4 2 5 5" xfId="5905" xr:uid="{00000000-0005-0000-0000-000055160000}"/>
    <cellStyle name="20% - Accent1 2 2 4 2 5 5 2" xfId="5906" xr:uid="{00000000-0005-0000-0000-000056160000}"/>
    <cellStyle name="20% - Accent1 2 2 4 2 5 5 2 2" xfId="5907" xr:uid="{00000000-0005-0000-0000-000057160000}"/>
    <cellStyle name="20% - Accent1 2 2 4 2 5 5 2 2 2" xfId="5908" xr:uid="{00000000-0005-0000-0000-000058160000}"/>
    <cellStyle name="20% - Accent1 2 2 4 2 5 5 2 3" xfId="5909" xr:uid="{00000000-0005-0000-0000-000059160000}"/>
    <cellStyle name="20% - Accent1 2 2 4 2 5 5 3" xfId="5910" xr:uid="{00000000-0005-0000-0000-00005A160000}"/>
    <cellStyle name="20% - Accent1 2 2 4 2 5 5 3 2" xfId="5911" xr:uid="{00000000-0005-0000-0000-00005B160000}"/>
    <cellStyle name="20% - Accent1 2 2 4 2 5 5 4" xfId="5912" xr:uid="{00000000-0005-0000-0000-00005C160000}"/>
    <cellStyle name="20% - Accent1 2 2 4 2 5 6" xfId="5913" xr:uid="{00000000-0005-0000-0000-00005D160000}"/>
    <cellStyle name="20% - Accent1 2 2 4 2 5 6 2" xfId="5914" xr:uid="{00000000-0005-0000-0000-00005E160000}"/>
    <cellStyle name="20% - Accent1 2 2 4 2 5 6 2 2" xfId="5915" xr:uid="{00000000-0005-0000-0000-00005F160000}"/>
    <cellStyle name="20% - Accent1 2 2 4 2 5 6 2 2 2" xfId="5916" xr:uid="{00000000-0005-0000-0000-000060160000}"/>
    <cellStyle name="20% - Accent1 2 2 4 2 5 6 2 3" xfId="5917" xr:uid="{00000000-0005-0000-0000-000061160000}"/>
    <cellStyle name="20% - Accent1 2 2 4 2 5 6 3" xfId="5918" xr:uid="{00000000-0005-0000-0000-000062160000}"/>
    <cellStyle name="20% - Accent1 2 2 4 2 5 6 3 2" xfId="5919" xr:uid="{00000000-0005-0000-0000-000063160000}"/>
    <cellStyle name="20% - Accent1 2 2 4 2 5 6 4" xfId="5920" xr:uid="{00000000-0005-0000-0000-000064160000}"/>
    <cellStyle name="20% - Accent1 2 2 4 2 5 7" xfId="5921" xr:uid="{00000000-0005-0000-0000-000065160000}"/>
    <cellStyle name="20% - Accent1 2 2 4 2 5 7 2" xfId="5922" xr:uid="{00000000-0005-0000-0000-000066160000}"/>
    <cellStyle name="20% - Accent1 2 2 4 2 5 7 2 2" xfId="5923" xr:uid="{00000000-0005-0000-0000-000067160000}"/>
    <cellStyle name="20% - Accent1 2 2 4 2 5 7 3" xfId="5924" xr:uid="{00000000-0005-0000-0000-000068160000}"/>
    <cellStyle name="20% - Accent1 2 2 4 2 5 8" xfId="5925" xr:uid="{00000000-0005-0000-0000-000069160000}"/>
    <cellStyle name="20% - Accent1 2 2 4 2 5 8 2" xfId="5926" xr:uid="{00000000-0005-0000-0000-00006A160000}"/>
    <cellStyle name="20% - Accent1 2 2 4 2 5 8 2 2" xfId="5927" xr:uid="{00000000-0005-0000-0000-00006B160000}"/>
    <cellStyle name="20% - Accent1 2 2 4 2 5 8 3" xfId="5928" xr:uid="{00000000-0005-0000-0000-00006C160000}"/>
    <cellStyle name="20% - Accent1 2 2 4 2 5 9" xfId="5929" xr:uid="{00000000-0005-0000-0000-00006D160000}"/>
    <cellStyle name="20% - Accent1 2 2 4 2 5 9 2" xfId="5930" xr:uid="{00000000-0005-0000-0000-00006E160000}"/>
    <cellStyle name="20% - Accent1 2 2 4 2 6" xfId="5931" xr:uid="{00000000-0005-0000-0000-00006F160000}"/>
    <cellStyle name="20% - Accent1 2 2 4 2 6 2" xfId="5932" xr:uid="{00000000-0005-0000-0000-000070160000}"/>
    <cellStyle name="20% - Accent1 2 2 4 2 6 2 2" xfId="5933" xr:uid="{00000000-0005-0000-0000-000071160000}"/>
    <cellStyle name="20% - Accent1 2 2 4 2 6 2 2 2" xfId="5934" xr:uid="{00000000-0005-0000-0000-000072160000}"/>
    <cellStyle name="20% - Accent1 2 2 4 2 6 2 2 2 2" xfId="5935" xr:uid="{00000000-0005-0000-0000-000073160000}"/>
    <cellStyle name="20% - Accent1 2 2 4 2 6 2 2 3" xfId="5936" xr:uid="{00000000-0005-0000-0000-000074160000}"/>
    <cellStyle name="20% - Accent1 2 2 4 2 6 2 3" xfId="5937" xr:uid="{00000000-0005-0000-0000-000075160000}"/>
    <cellStyle name="20% - Accent1 2 2 4 2 6 2 3 2" xfId="5938" xr:uid="{00000000-0005-0000-0000-000076160000}"/>
    <cellStyle name="20% - Accent1 2 2 4 2 6 2 4" xfId="5939" xr:uid="{00000000-0005-0000-0000-000077160000}"/>
    <cellStyle name="20% - Accent1 2 2 4 2 6 3" xfId="5940" xr:uid="{00000000-0005-0000-0000-000078160000}"/>
    <cellStyle name="20% - Accent1 2 2 4 2 6 3 2" xfId="5941" xr:uid="{00000000-0005-0000-0000-000079160000}"/>
    <cellStyle name="20% - Accent1 2 2 4 2 6 3 2 2" xfId="5942" xr:uid="{00000000-0005-0000-0000-00007A160000}"/>
    <cellStyle name="20% - Accent1 2 2 4 2 6 3 2 2 2" xfId="5943" xr:uid="{00000000-0005-0000-0000-00007B160000}"/>
    <cellStyle name="20% - Accent1 2 2 4 2 6 3 2 3" xfId="5944" xr:uid="{00000000-0005-0000-0000-00007C160000}"/>
    <cellStyle name="20% - Accent1 2 2 4 2 6 3 3" xfId="5945" xr:uid="{00000000-0005-0000-0000-00007D160000}"/>
    <cellStyle name="20% - Accent1 2 2 4 2 6 3 3 2" xfId="5946" xr:uid="{00000000-0005-0000-0000-00007E160000}"/>
    <cellStyle name="20% - Accent1 2 2 4 2 6 3 4" xfId="5947" xr:uid="{00000000-0005-0000-0000-00007F160000}"/>
    <cellStyle name="20% - Accent1 2 2 4 2 6 4" xfId="5948" xr:uid="{00000000-0005-0000-0000-000080160000}"/>
    <cellStyle name="20% - Accent1 2 2 4 2 6 4 2" xfId="5949" xr:uid="{00000000-0005-0000-0000-000081160000}"/>
    <cellStyle name="20% - Accent1 2 2 4 2 6 4 2 2" xfId="5950" xr:uid="{00000000-0005-0000-0000-000082160000}"/>
    <cellStyle name="20% - Accent1 2 2 4 2 6 4 2 2 2" xfId="5951" xr:uid="{00000000-0005-0000-0000-000083160000}"/>
    <cellStyle name="20% - Accent1 2 2 4 2 6 4 2 3" xfId="5952" xr:uid="{00000000-0005-0000-0000-000084160000}"/>
    <cellStyle name="20% - Accent1 2 2 4 2 6 4 3" xfId="5953" xr:uid="{00000000-0005-0000-0000-000085160000}"/>
    <cellStyle name="20% - Accent1 2 2 4 2 6 4 3 2" xfId="5954" xr:uid="{00000000-0005-0000-0000-000086160000}"/>
    <cellStyle name="20% - Accent1 2 2 4 2 6 4 4" xfId="5955" xr:uid="{00000000-0005-0000-0000-000087160000}"/>
    <cellStyle name="20% - Accent1 2 2 4 2 6 5" xfId="5956" xr:uid="{00000000-0005-0000-0000-000088160000}"/>
    <cellStyle name="20% - Accent1 2 2 4 2 6 5 2" xfId="5957" xr:uid="{00000000-0005-0000-0000-000089160000}"/>
    <cellStyle name="20% - Accent1 2 2 4 2 6 5 2 2" xfId="5958" xr:uid="{00000000-0005-0000-0000-00008A160000}"/>
    <cellStyle name="20% - Accent1 2 2 4 2 6 5 3" xfId="5959" xr:uid="{00000000-0005-0000-0000-00008B160000}"/>
    <cellStyle name="20% - Accent1 2 2 4 2 6 6" xfId="5960" xr:uid="{00000000-0005-0000-0000-00008C160000}"/>
    <cellStyle name="20% - Accent1 2 2 4 2 6 6 2" xfId="5961" xr:uid="{00000000-0005-0000-0000-00008D160000}"/>
    <cellStyle name="20% - Accent1 2 2 4 2 6 6 2 2" xfId="5962" xr:uid="{00000000-0005-0000-0000-00008E160000}"/>
    <cellStyle name="20% - Accent1 2 2 4 2 6 6 3" xfId="5963" xr:uid="{00000000-0005-0000-0000-00008F160000}"/>
    <cellStyle name="20% - Accent1 2 2 4 2 6 7" xfId="5964" xr:uid="{00000000-0005-0000-0000-000090160000}"/>
    <cellStyle name="20% - Accent1 2 2 4 2 6 7 2" xfId="5965" xr:uid="{00000000-0005-0000-0000-000091160000}"/>
    <cellStyle name="20% - Accent1 2 2 4 2 6 8" xfId="5966" xr:uid="{00000000-0005-0000-0000-000092160000}"/>
    <cellStyle name="20% - Accent1 2 2 4 2 6 8 2" xfId="5967" xr:uid="{00000000-0005-0000-0000-000093160000}"/>
    <cellStyle name="20% - Accent1 2 2 4 2 6 9" xfId="5968" xr:uid="{00000000-0005-0000-0000-000094160000}"/>
    <cellStyle name="20% - Accent1 2 2 4 2 7" xfId="5969" xr:uid="{00000000-0005-0000-0000-000095160000}"/>
    <cellStyle name="20% - Accent1 2 2 4 2 7 2" xfId="5970" xr:uid="{00000000-0005-0000-0000-000096160000}"/>
    <cellStyle name="20% - Accent1 2 2 4 2 7 2 2" xfId="5971" xr:uid="{00000000-0005-0000-0000-000097160000}"/>
    <cellStyle name="20% - Accent1 2 2 4 2 7 2 2 2" xfId="5972" xr:uid="{00000000-0005-0000-0000-000098160000}"/>
    <cellStyle name="20% - Accent1 2 2 4 2 7 2 2 2 2" xfId="5973" xr:uid="{00000000-0005-0000-0000-000099160000}"/>
    <cellStyle name="20% - Accent1 2 2 4 2 7 2 2 3" xfId="5974" xr:uid="{00000000-0005-0000-0000-00009A160000}"/>
    <cellStyle name="20% - Accent1 2 2 4 2 7 2 3" xfId="5975" xr:uid="{00000000-0005-0000-0000-00009B160000}"/>
    <cellStyle name="20% - Accent1 2 2 4 2 7 2 3 2" xfId="5976" xr:uid="{00000000-0005-0000-0000-00009C160000}"/>
    <cellStyle name="20% - Accent1 2 2 4 2 7 2 4" xfId="5977" xr:uid="{00000000-0005-0000-0000-00009D160000}"/>
    <cellStyle name="20% - Accent1 2 2 4 2 7 3" xfId="5978" xr:uid="{00000000-0005-0000-0000-00009E160000}"/>
    <cellStyle name="20% - Accent1 2 2 4 2 7 3 2" xfId="5979" xr:uid="{00000000-0005-0000-0000-00009F160000}"/>
    <cellStyle name="20% - Accent1 2 2 4 2 7 3 2 2" xfId="5980" xr:uid="{00000000-0005-0000-0000-0000A0160000}"/>
    <cellStyle name="20% - Accent1 2 2 4 2 7 3 2 2 2" xfId="5981" xr:uid="{00000000-0005-0000-0000-0000A1160000}"/>
    <cellStyle name="20% - Accent1 2 2 4 2 7 3 2 3" xfId="5982" xr:uid="{00000000-0005-0000-0000-0000A2160000}"/>
    <cellStyle name="20% - Accent1 2 2 4 2 7 3 3" xfId="5983" xr:uid="{00000000-0005-0000-0000-0000A3160000}"/>
    <cellStyle name="20% - Accent1 2 2 4 2 7 3 3 2" xfId="5984" xr:uid="{00000000-0005-0000-0000-0000A4160000}"/>
    <cellStyle name="20% - Accent1 2 2 4 2 7 3 4" xfId="5985" xr:uid="{00000000-0005-0000-0000-0000A5160000}"/>
    <cellStyle name="20% - Accent1 2 2 4 2 7 4" xfId="5986" xr:uid="{00000000-0005-0000-0000-0000A6160000}"/>
    <cellStyle name="20% - Accent1 2 2 4 2 7 4 2" xfId="5987" xr:uid="{00000000-0005-0000-0000-0000A7160000}"/>
    <cellStyle name="20% - Accent1 2 2 4 2 7 4 2 2" xfId="5988" xr:uid="{00000000-0005-0000-0000-0000A8160000}"/>
    <cellStyle name="20% - Accent1 2 2 4 2 7 4 2 2 2" xfId="5989" xr:uid="{00000000-0005-0000-0000-0000A9160000}"/>
    <cellStyle name="20% - Accent1 2 2 4 2 7 4 2 3" xfId="5990" xr:uid="{00000000-0005-0000-0000-0000AA160000}"/>
    <cellStyle name="20% - Accent1 2 2 4 2 7 4 3" xfId="5991" xr:uid="{00000000-0005-0000-0000-0000AB160000}"/>
    <cellStyle name="20% - Accent1 2 2 4 2 7 4 3 2" xfId="5992" xr:uid="{00000000-0005-0000-0000-0000AC160000}"/>
    <cellStyle name="20% - Accent1 2 2 4 2 7 4 4" xfId="5993" xr:uid="{00000000-0005-0000-0000-0000AD160000}"/>
    <cellStyle name="20% - Accent1 2 2 4 2 7 5" xfId="5994" xr:uid="{00000000-0005-0000-0000-0000AE160000}"/>
    <cellStyle name="20% - Accent1 2 2 4 2 7 5 2" xfId="5995" xr:uid="{00000000-0005-0000-0000-0000AF160000}"/>
    <cellStyle name="20% - Accent1 2 2 4 2 7 5 2 2" xfId="5996" xr:uid="{00000000-0005-0000-0000-0000B0160000}"/>
    <cellStyle name="20% - Accent1 2 2 4 2 7 5 3" xfId="5997" xr:uid="{00000000-0005-0000-0000-0000B1160000}"/>
    <cellStyle name="20% - Accent1 2 2 4 2 7 6" xfId="5998" xr:uid="{00000000-0005-0000-0000-0000B2160000}"/>
    <cellStyle name="20% - Accent1 2 2 4 2 7 6 2" xfId="5999" xr:uid="{00000000-0005-0000-0000-0000B3160000}"/>
    <cellStyle name="20% - Accent1 2 2 4 2 7 6 2 2" xfId="6000" xr:uid="{00000000-0005-0000-0000-0000B4160000}"/>
    <cellStyle name="20% - Accent1 2 2 4 2 7 6 3" xfId="6001" xr:uid="{00000000-0005-0000-0000-0000B5160000}"/>
    <cellStyle name="20% - Accent1 2 2 4 2 7 7" xfId="6002" xr:uid="{00000000-0005-0000-0000-0000B6160000}"/>
    <cellStyle name="20% - Accent1 2 2 4 2 7 7 2" xfId="6003" xr:uid="{00000000-0005-0000-0000-0000B7160000}"/>
    <cellStyle name="20% - Accent1 2 2 4 2 7 8" xfId="6004" xr:uid="{00000000-0005-0000-0000-0000B8160000}"/>
    <cellStyle name="20% - Accent1 2 2 4 2 7 8 2" xfId="6005" xr:uid="{00000000-0005-0000-0000-0000B9160000}"/>
    <cellStyle name="20% - Accent1 2 2 4 2 7 9" xfId="6006" xr:uid="{00000000-0005-0000-0000-0000BA160000}"/>
    <cellStyle name="20% - Accent1 2 2 4 2 8" xfId="6007" xr:uid="{00000000-0005-0000-0000-0000BB160000}"/>
    <cellStyle name="20% - Accent1 2 2 4 2 8 2" xfId="6008" xr:uid="{00000000-0005-0000-0000-0000BC160000}"/>
    <cellStyle name="20% - Accent1 2 2 4 2 8 2 2" xfId="6009" xr:uid="{00000000-0005-0000-0000-0000BD160000}"/>
    <cellStyle name="20% - Accent1 2 2 4 2 8 2 2 2" xfId="6010" xr:uid="{00000000-0005-0000-0000-0000BE160000}"/>
    <cellStyle name="20% - Accent1 2 2 4 2 8 2 3" xfId="6011" xr:uid="{00000000-0005-0000-0000-0000BF160000}"/>
    <cellStyle name="20% - Accent1 2 2 4 2 8 3" xfId="6012" xr:uid="{00000000-0005-0000-0000-0000C0160000}"/>
    <cellStyle name="20% - Accent1 2 2 4 2 8 3 2" xfId="6013" xr:uid="{00000000-0005-0000-0000-0000C1160000}"/>
    <cellStyle name="20% - Accent1 2 2 4 2 8 4" xfId="6014" xr:uid="{00000000-0005-0000-0000-0000C2160000}"/>
    <cellStyle name="20% - Accent1 2 2 4 2 9" xfId="6015" xr:uid="{00000000-0005-0000-0000-0000C3160000}"/>
    <cellStyle name="20% - Accent1 2 2 4 2 9 2" xfId="6016" xr:uid="{00000000-0005-0000-0000-0000C4160000}"/>
    <cellStyle name="20% - Accent1 2 2 4 2 9 2 2" xfId="6017" xr:uid="{00000000-0005-0000-0000-0000C5160000}"/>
    <cellStyle name="20% - Accent1 2 2 4 2 9 2 2 2" xfId="6018" xr:uid="{00000000-0005-0000-0000-0000C6160000}"/>
    <cellStyle name="20% - Accent1 2 2 4 2 9 2 3" xfId="6019" xr:uid="{00000000-0005-0000-0000-0000C7160000}"/>
    <cellStyle name="20% - Accent1 2 2 4 2 9 3" xfId="6020" xr:uid="{00000000-0005-0000-0000-0000C8160000}"/>
    <cellStyle name="20% - Accent1 2 2 4 2 9 3 2" xfId="6021" xr:uid="{00000000-0005-0000-0000-0000C9160000}"/>
    <cellStyle name="20% - Accent1 2 2 4 2 9 4" xfId="6022" xr:uid="{00000000-0005-0000-0000-0000CA160000}"/>
    <cellStyle name="20% - Accent1 2 2 4 3" xfId="6023" xr:uid="{00000000-0005-0000-0000-0000CB160000}"/>
    <cellStyle name="20% - Accent1 2 2 4 3 10" xfId="6024" xr:uid="{00000000-0005-0000-0000-0000CC160000}"/>
    <cellStyle name="20% - Accent1 2 2 4 3 10 2" xfId="6025" xr:uid="{00000000-0005-0000-0000-0000CD160000}"/>
    <cellStyle name="20% - Accent1 2 2 4 3 10 2 2" xfId="6026" xr:uid="{00000000-0005-0000-0000-0000CE160000}"/>
    <cellStyle name="20% - Accent1 2 2 4 3 10 3" xfId="6027" xr:uid="{00000000-0005-0000-0000-0000CF160000}"/>
    <cellStyle name="20% - Accent1 2 2 4 3 11" xfId="6028" xr:uid="{00000000-0005-0000-0000-0000D0160000}"/>
    <cellStyle name="20% - Accent1 2 2 4 3 11 2" xfId="6029" xr:uid="{00000000-0005-0000-0000-0000D1160000}"/>
    <cellStyle name="20% - Accent1 2 2 4 3 11 2 2" xfId="6030" xr:uid="{00000000-0005-0000-0000-0000D2160000}"/>
    <cellStyle name="20% - Accent1 2 2 4 3 11 3" xfId="6031" xr:uid="{00000000-0005-0000-0000-0000D3160000}"/>
    <cellStyle name="20% - Accent1 2 2 4 3 12" xfId="6032" xr:uid="{00000000-0005-0000-0000-0000D4160000}"/>
    <cellStyle name="20% - Accent1 2 2 4 3 12 2" xfId="6033" xr:uid="{00000000-0005-0000-0000-0000D5160000}"/>
    <cellStyle name="20% - Accent1 2 2 4 3 13" xfId="6034" xr:uid="{00000000-0005-0000-0000-0000D6160000}"/>
    <cellStyle name="20% - Accent1 2 2 4 3 13 2" xfId="6035" xr:uid="{00000000-0005-0000-0000-0000D7160000}"/>
    <cellStyle name="20% - Accent1 2 2 4 3 14" xfId="6036" xr:uid="{00000000-0005-0000-0000-0000D8160000}"/>
    <cellStyle name="20% - Accent1 2 2 4 3 2" xfId="6037" xr:uid="{00000000-0005-0000-0000-0000D9160000}"/>
    <cellStyle name="20% - Accent1 2 2 4 3 2 10" xfId="6038" xr:uid="{00000000-0005-0000-0000-0000DA160000}"/>
    <cellStyle name="20% - Accent1 2 2 4 3 2 10 2" xfId="6039" xr:uid="{00000000-0005-0000-0000-0000DB160000}"/>
    <cellStyle name="20% - Accent1 2 2 4 3 2 11" xfId="6040" xr:uid="{00000000-0005-0000-0000-0000DC160000}"/>
    <cellStyle name="20% - Accent1 2 2 4 3 2 2" xfId="6041" xr:uid="{00000000-0005-0000-0000-0000DD160000}"/>
    <cellStyle name="20% - Accent1 2 2 4 3 2 2 2" xfId="6042" xr:uid="{00000000-0005-0000-0000-0000DE160000}"/>
    <cellStyle name="20% - Accent1 2 2 4 3 2 2 2 2" xfId="6043" xr:uid="{00000000-0005-0000-0000-0000DF160000}"/>
    <cellStyle name="20% - Accent1 2 2 4 3 2 2 2 2 2" xfId="6044" xr:uid="{00000000-0005-0000-0000-0000E0160000}"/>
    <cellStyle name="20% - Accent1 2 2 4 3 2 2 2 2 2 2" xfId="6045" xr:uid="{00000000-0005-0000-0000-0000E1160000}"/>
    <cellStyle name="20% - Accent1 2 2 4 3 2 2 2 2 3" xfId="6046" xr:uid="{00000000-0005-0000-0000-0000E2160000}"/>
    <cellStyle name="20% - Accent1 2 2 4 3 2 2 2 3" xfId="6047" xr:uid="{00000000-0005-0000-0000-0000E3160000}"/>
    <cellStyle name="20% - Accent1 2 2 4 3 2 2 2 3 2" xfId="6048" xr:uid="{00000000-0005-0000-0000-0000E4160000}"/>
    <cellStyle name="20% - Accent1 2 2 4 3 2 2 2 4" xfId="6049" xr:uid="{00000000-0005-0000-0000-0000E5160000}"/>
    <cellStyle name="20% - Accent1 2 2 4 3 2 2 3" xfId="6050" xr:uid="{00000000-0005-0000-0000-0000E6160000}"/>
    <cellStyle name="20% - Accent1 2 2 4 3 2 2 3 2" xfId="6051" xr:uid="{00000000-0005-0000-0000-0000E7160000}"/>
    <cellStyle name="20% - Accent1 2 2 4 3 2 2 3 2 2" xfId="6052" xr:uid="{00000000-0005-0000-0000-0000E8160000}"/>
    <cellStyle name="20% - Accent1 2 2 4 3 2 2 3 2 2 2" xfId="6053" xr:uid="{00000000-0005-0000-0000-0000E9160000}"/>
    <cellStyle name="20% - Accent1 2 2 4 3 2 2 3 2 3" xfId="6054" xr:uid="{00000000-0005-0000-0000-0000EA160000}"/>
    <cellStyle name="20% - Accent1 2 2 4 3 2 2 3 3" xfId="6055" xr:uid="{00000000-0005-0000-0000-0000EB160000}"/>
    <cellStyle name="20% - Accent1 2 2 4 3 2 2 3 3 2" xfId="6056" xr:uid="{00000000-0005-0000-0000-0000EC160000}"/>
    <cellStyle name="20% - Accent1 2 2 4 3 2 2 3 4" xfId="6057" xr:uid="{00000000-0005-0000-0000-0000ED160000}"/>
    <cellStyle name="20% - Accent1 2 2 4 3 2 2 4" xfId="6058" xr:uid="{00000000-0005-0000-0000-0000EE160000}"/>
    <cellStyle name="20% - Accent1 2 2 4 3 2 2 4 2" xfId="6059" xr:uid="{00000000-0005-0000-0000-0000EF160000}"/>
    <cellStyle name="20% - Accent1 2 2 4 3 2 2 4 2 2" xfId="6060" xr:uid="{00000000-0005-0000-0000-0000F0160000}"/>
    <cellStyle name="20% - Accent1 2 2 4 3 2 2 4 2 2 2" xfId="6061" xr:uid="{00000000-0005-0000-0000-0000F1160000}"/>
    <cellStyle name="20% - Accent1 2 2 4 3 2 2 4 2 3" xfId="6062" xr:uid="{00000000-0005-0000-0000-0000F2160000}"/>
    <cellStyle name="20% - Accent1 2 2 4 3 2 2 4 3" xfId="6063" xr:uid="{00000000-0005-0000-0000-0000F3160000}"/>
    <cellStyle name="20% - Accent1 2 2 4 3 2 2 4 3 2" xfId="6064" xr:uid="{00000000-0005-0000-0000-0000F4160000}"/>
    <cellStyle name="20% - Accent1 2 2 4 3 2 2 4 4" xfId="6065" xr:uid="{00000000-0005-0000-0000-0000F5160000}"/>
    <cellStyle name="20% - Accent1 2 2 4 3 2 2 5" xfId="6066" xr:uid="{00000000-0005-0000-0000-0000F6160000}"/>
    <cellStyle name="20% - Accent1 2 2 4 3 2 2 5 2" xfId="6067" xr:uid="{00000000-0005-0000-0000-0000F7160000}"/>
    <cellStyle name="20% - Accent1 2 2 4 3 2 2 5 2 2" xfId="6068" xr:uid="{00000000-0005-0000-0000-0000F8160000}"/>
    <cellStyle name="20% - Accent1 2 2 4 3 2 2 5 3" xfId="6069" xr:uid="{00000000-0005-0000-0000-0000F9160000}"/>
    <cellStyle name="20% - Accent1 2 2 4 3 2 2 6" xfId="6070" xr:uid="{00000000-0005-0000-0000-0000FA160000}"/>
    <cellStyle name="20% - Accent1 2 2 4 3 2 2 6 2" xfId="6071" xr:uid="{00000000-0005-0000-0000-0000FB160000}"/>
    <cellStyle name="20% - Accent1 2 2 4 3 2 2 6 2 2" xfId="6072" xr:uid="{00000000-0005-0000-0000-0000FC160000}"/>
    <cellStyle name="20% - Accent1 2 2 4 3 2 2 6 3" xfId="6073" xr:uid="{00000000-0005-0000-0000-0000FD160000}"/>
    <cellStyle name="20% - Accent1 2 2 4 3 2 2 7" xfId="6074" xr:uid="{00000000-0005-0000-0000-0000FE160000}"/>
    <cellStyle name="20% - Accent1 2 2 4 3 2 2 7 2" xfId="6075" xr:uid="{00000000-0005-0000-0000-0000FF160000}"/>
    <cellStyle name="20% - Accent1 2 2 4 3 2 2 8" xfId="6076" xr:uid="{00000000-0005-0000-0000-000000170000}"/>
    <cellStyle name="20% - Accent1 2 2 4 3 2 2 8 2" xfId="6077" xr:uid="{00000000-0005-0000-0000-000001170000}"/>
    <cellStyle name="20% - Accent1 2 2 4 3 2 2 9" xfId="6078" xr:uid="{00000000-0005-0000-0000-000002170000}"/>
    <cellStyle name="20% - Accent1 2 2 4 3 2 3" xfId="6079" xr:uid="{00000000-0005-0000-0000-000003170000}"/>
    <cellStyle name="20% - Accent1 2 2 4 3 2 3 2" xfId="6080" xr:uid="{00000000-0005-0000-0000-000004170000}"/>
    <cellStyle name="20% - Accent1 2 2 4 3 2 3 2 2" xfId="6081" xr:uid="{00000000-0005-0000-0000-000005170000}"/>
    <cellStyle name="20% - Accent1 2 2 4 3 2 3 2 2 2" xfId="6082" xr:uid="{00000000-0005-0000-0000-000006170000}"/>
    <cellStyle name="20% - Accent1 2 2 4 3 2 3 2 2 2 2" xfId="6083" xr:uid="{00000000-0005-0000-0000-000007170000}"/>
    <cellStyle name="20% - Accent1 2 2 4 3 2 3 2 2 3" xfId="6084" xr:uid="{00000000-0005-0000-0000-000008170000}"/>
    <cellStyle name="20% - Accent1 2 2 4 3 2 3 2 3" xfId="6085" xr:uid="{00000000-0005-0000-0000-000009170000}"/>
    <cellStyle name="20% - Accent1 2 2 4 3 2 3 2 3 2" xfId="6086" xr:uid="{00000000-0005-0000-0000-00000A170000}"/>
    <cellStyle name="20% - Accent1 2 2 4 3 2 3 2 4" xfId="6087" xr:uid="{00000000-0005-0000-0000-00000B170000}"/>
    <cellStyle name="20% - Accent1 2 2 4 3 2 3 3" xfId="6088" xr:uid="{00000000-0005-0000-0000-00000C170000}"/>
    <cellStyle name="20% - Accent1 2 2 4 3 2 3 3 2" xfId="6089" xr:uid="{00000000-0005-0000-0000-00000D170000}"/>
    <cellStyle name="20% - Accent1 2 2 4 3 2 3 3 2 2" xfId="6090" xr:uid="{00000000-0005-0000-0000-00000E170000}"/>
    <cellStyle name="20% - Accent1 2 2 4 3 2 3 3 2 2 2" xfId="6091" xr:uid="{00000000-0005-0000-0000-00000F170000}"/>
    <cellStyle name="20% - Accent1 2 2 4 3 2 3 3 2 3" xfId="6092" xr:uid="{00000000-0005-0000-0000-000010170000}"/>
    <cellStyle name="20% - Accent1 2 2 4 3 2 3 3 3" xfId="6093" xr:uid="{00000000-0005-0000-0000-000011170000}"/>
    <cellStyle name="20% - Accent1 2 2 4 3 2 3 3 3 2" xfId="6094" xr:uid="{00000000-0005-0000-0000-000012170000}"/>
    <cellStyle name="20% - Accent1 2 2 4 3 2 3 3 4" xfId="6095" xr:uid="{00000000-0005-0000-0000-000013170000}"/>
    <cellStyle name="20% - Accent1 2 2 4 3 2 3 4" xfId="6096" xr:uid="{00000000-0005-0000-0000-000014170000}"/>
    <cellStyle name="20% - Accent1 2 2 4 3 2 3 4 2" xfId="6097" xr:uid="{00000000-0005-0000-0000-000015170000}"/>
    <cellStyle name="20% - Accent1 2 2 4 3 2 3 4 2 2" xfId="6098" xr:uid="{00000000-0005-0000-0000-000016170000}"/>
    <cellStyle name="20% - Accent1 2 2 4 3 2 3 4 2 2 2" xfId="6099" xr:uid="{00000000-0005-0000-0000-000017170000}"/>
    <cellStyle name="20% - Accent1 2 2 4 3 2 3 4 2 3" xfId="6100" xr:uid="{00000000-0005-0000-0000-000018170000}"/>
    <cellStyle name="20% - Accent1 2 2 4 3 2 3 4 3" xfId="6101" xr:uid="{00000000-0005-0000-0000-000019170000}"/>
    <cellStyle name="20% - Accent1 2 2 4 3 2 3 4 3 2" xfId="6102" xr:uid="{00000000-0005-0000-0000-00001A170000}"/>
    <cellStyle name="20% - Accent1 2 2 4 3 2 3 4 4" xfId="6103" xr:uid="{00000000-0005-0000-0000-00001B170000}"/>
    <cellStyle name="20% - Accent1 2 2 4 3 2 3 5" xfId="6104" xr:uid="{00000000-0005-0000-0000-00001C170000}"/>
    <cellStyle name="20% - Accent1 2 2 4 3 2 3 5 2" xfId="6105" xr:uid="{00000000-0005-0000-0000-00001D170000}"/>
    <cellStyle name="20% - Accent1 2 2 4 3 2 3 5 2 2" xfId="6106" xr:uid="{00000000-0005-0000-0000-00001E170000}"/>
    <cellStyle name="20% - Accent1 2 2 4 3 2 3 5 3" xfId="6107" xr:uid="{00000000-0005-0000-0000-00001F170000}"/>
    <cellStyle name="20% - Accent1 2 2 4 3 2 3 6" xfId="6108" xr:uid="{00000000-0005-0000-0000-000020170000}"/>
    <cellStyle name="20% - Accent1 2 2 4 3 2 3 6 2" xfId="6109" xr:uid="{00000000-0005-0000-0000-000021170000}"/>
    <cellStyle name="20% - Accent1 2 2 4 3 2 3 6 2 2" xfId="6110" xr:uid="{00000000-0005-0000-0000-000022170000}"/>
    <cellStyle name="20% - Accent1 2 2 4 3 2 3 6 3" xfId="6111" xr:uid="{00000000-0005-0000-0000-000023170000}"/>
    <cellStyle name="20% - Accent1 2 2 4 3 2 3 7" xfId="6112" xr:uid="{00000000-0005-0000-0000-000024170000}"/>
    <cellStyle name="20% - Accent1 2 2 4 3 2 3 7 2" xfId="6113" xr:uid="{00000000-0005-0000-0000-000025170000}"/>
    <cellStyle name="20% - Accent1 2 2 4 3 2 3 8" xfId="6114" xr:uid="{00000000-0005-0000-0000-000026170000}"/>
    <cellStyle name="20% - Accent1 2 2 4 3 2 3 8 2" xfId="6115" xr:uid="{00000000-0005-0000-0000-000027170000}"/>
    <cellStyle name="20% - Accent1 2 2 4 3 2 3 9" xfId="6116" xr:uid="{00000000-0005-0000-0000-000028170000}"/>
    <cellStyle name="20% - Accent1 2 2 4 3 2 4" xfId="6117" xr:uid="{00000000-0005-0000-0000-000029170000}"/>
    <cellStyle name="20% - Accent1 2 2 4 3 2 4 2" xfId="6118" xr:uid="{00000000-0005-0000-0000-00002A170000}"/>
    <cellStyle name="20% - Accent1 2 2 4 3 2 4 2 2" xfId="6119" xr:uid="{00000000-0005-0000-0000-00002B170000}"/>
    <cellStyle name="20% - Accent1 2 2 4 3 2 4 2 2 2" xfId="6120" xr:uid="{00000000-0005-0000-0000-00002C170000}"/>
    <cellStyle name="20% - Accent1 2 2 4 3 2 4 2 3" xfId="6121" xr:uid="{00000000-0005-0000-0000-00002D170000}"/>
    <cellStyle name="20% - Accent1 2 2 4 3 2 4 3" xfId="6122" xr:uid="{00000000-0005-0000-0000-00002E170000}"/>
    <cellStyle name="20% - Accent1 2 2 4 3 2 4 3 2" xfId="6123" xr:uid="{00000000-0005-0000-0000-00002F170000}"/>
    <cellStyle name="20% - Accent1 2 2 4 3 2 4 4" xfId="6124" xr:uid="{00000000-0005-0000-0000-000030170000}"/>
    <cellStyle name="20% - Accent1 2 2 4 3 2 5" xfId="6125" xr:uid="{00000000-0005-0000-0000-000031170000}"/>
    <cellStyle name="20% - Accent1 2 2 4 3 2 5 2" xfId="6126" xr:uid="{00000000-0005-0000-0000-000032170000}"/>
    <cellStyle name="20% - Accent1 2 2 4 3 2 5 2 2" xfId="6127" xr:uid="{00000000-0005-0000-0000-000033170000}"/>
    <cellStyle name="20% - Accent1 2 2 4 3 2 5 2 2 2" xfId="6128" xr:uid="{00000000-0005-0000-0000-000034170000}"/>
    <cellStyle name="20% - Accent1 2 2 4 3 2 5 2 3" xfId="6129" xr:uid="{00000000-0005-0000-0000-000035170000}"/>
    <cellStyle name="20% - Accent1 2 2 4 3 2 5 3" xfId="6130" xr:uid="{00000000-0005-0000-0000-000036170000}"/>
    <cellStyle name="20% - Accent1 2 2 4 3 2 5 3 2" xfId="6131" xr:uid="{00000000-0005-0000-0000-000037170000}"/>
    <cellStyle name="20% - Accent1 2 2 4 3 2 5 4" xfId="6132" xr:uid="{00000000-0005-0000-0000-000038170000}"/>
    <cellStyle name="20% - Accent1 2 2 4 3 2 6" xfId="6133" xr:uid="{00000000-0005-0000-0000-000039170000}"/>
    <cellStyle name="20% - Accent1 2 2 4 3 2 6 2" xfId="6134" xr:uid="{00000000-0005-0000-0000-00003A170000}"/>
    <cellStyle name="20% - Accent1 2 2 4 3 2 6 2 2" xfId="6135" xr:uid="{00000000-0005-0000-0000-00003B170000}"/>
    <cellStyle name="20% - Accent1 2 2 4 3 2 6 2 2 2" xfId="6136" xr:uid="{00000000-0005-0000-0000-00003C170000}"/>
    <cellStyle name="20% - Accent1 2 2 4 3 2 6 2 3" xfId="6137" xr:uid="{00000000-0005-0000-0000-00003D170000}"/>
    <cellStyle name="20% - Accent1 2 2 4 3 2 6 3" xfId="6138" xr:uid="{00000000-0005-0000-0000-00003E170000}"/>
    <cellStyle name="20% - Accent1 2 2 4 3 2 6 3 2" xfId="6139" xr:uid="{00000000-0005-0000-0000-00003F170000}"/>
    <cellStyle name="20% - Accent1 2 2 4 3 2 6 4" xfId="6140" xr:uid="{00000000-0005-0000-0000-000040170000}"/>
    <cellStyle name="20% - Accent1 2 2 4 3 2 7" xfId="6141" xr:uid="{00000000-0005-0000-0000-000041170000}"/>
    <cellStyle name="20% - Accent1 2 2 4 3 2 7 2" xfId="6142" xr:uid="{00000000-0005-0000-0000-000042170000}"/>
    <cellStyle name="20% - Accent1 2 2 4 3 2 7 2 2" xfId="6143" xr:uid="{00000000-0005-0000-0000-000043170000}"/>
    <cellStyle name="20% - Accent1 2 2 4 3 2 7 3" xfId="6144" xr:uid="{00000000-0005-0000-0000-000044170000}"/>
    <cellStyle name="20% - Accent1 2 2 4 3 2 8" xfId="6145" xr:uid="{00000000-0005-0000-0000-000045170000}"/>
    <cellStyle name="20% - Accent1 2 2 4 3 2 8 2" xfId="6146" xr:uid="{00000000-0005-0000-0000-000046170000}"/>
    <cellStyle name="20% - Accent1 2 2 4 3 2 8 2 2" xfId="6147" xr:uid="{00000000-0005-0000-0000-000047170000}"/>
    <cellStyle name="20% - Accent1 2 2 4 3 2 8 3" xfId="6148" xr:uid="{00000000-0005-0000-0000-000048170000}"/>
    <cellStyle name="20% - Accent1 2 2 4 3 2 9" xfId="6149" xr:uid="{00000000-0005-0000-0000-000049170000}"/>
    <cellStyle name="20% - Accent1 2 2 4 3 2 9 2" xfId="6150" xr:uid="{00000000-0005-0000-0000-00004A170000}"/>
    <cellStyle name="20% - Accent1 2 2 4 3 3" xfId="6151" xr:uid="{00000000-0005-0000-0000-00004B170000}"/>
    <cellStyle name="20% - Accent1 2 2 4 3 3 10" xfId="6152" xr:uid="{00000000-0005-0000-0000-00004C170000}"/>
    <cellStyle name="20% - Accent1 2 2 4 3 3 10 2" xfId="6153" xr:uid="{00000000-0005-0000-0000-00004D170000}"/>
    <cellStyle name="20% - Accent1 2 2 4 3 3 11" xfId="6154" xr:uid="{00000000-0005-0000-0000-00004E170000}"/>
    <cellStyle name="20% - Accent1 2 2 4 3 3 2" xfId="6155" xr:uid="{00000000-0005-0000-0000-00004F170000}"/>
    <cellStyle name="20% - Accent1 2 2 4 3 3 2 2" xfId="6156" xr:uid="{00000000-0005-0000-0000-000050170000}"/>
    <cellStyle name="20% - Accent1 2 2 4 3 3 2 2 2" xfId="6157" xr:uid="{00000000-0005-0000-0000-000051170000}"/>
    <cellStyle name="20% - Accent1 2 2 4 3 3 2 2 2 2" xfId="6158" xr:uid="{00000000-0005-0000-0000-000052170000}"/>
    <cellStyle name="20% - Accent1 2 2 4 3 3 2 2 2 2 2" xfId="6159" xr:uid="{00000000-0005-0000-0000-000053170000}"/>
    <cellStyle name="20% - Accent1 2 2 4 3 3 2 2 2 3" xfId="6160" xr:uid="{00000000-0005-0000-0000-000054170000}"/>
    <cellStyle name="20% - Accent1 2 2 4 3 3 2 2 3" xfId="6161" xr:uid="{00000000-0005-0000-0000-000055170000}"/>
    <cellStyle name="20% - Accent1 2 2 4 3 3 2 2 3 2" xfId="6162" xr:uid="{00000000-0005-0000-0000-000056170000}"/>
    <cellStyle name="20% - Accent1 2 2 4 3 3 2 2 4" xfId="6163" xr:uid="{00000000-0005-0000-0000-000057170000}"/>
    <cellStyle name="20% - Accent1 2 2 4 3 3 2 3" xfId="6164" xr:uid="{00000000-0005-0000-0000-000058170000}"/>
    <cellStyle name="20% - Accent1 2 2 4 3 3 2 3 2" xfId="6165" xr:uid="{00000000-0005-0000-0000-000059170000}"/>
    <cellStyle name="20% - Accent1 2 2 4 3 3 2 3 2 2" xfId="6166" xr:uid="{00000000-0005-0000-0000-00005A170000}"/>
    <cellStyle name="20% - Accent1 2 2 4 3 3 2 3 2 2 2" xfId="6167" xr:uid="{00000000-0005-0000-0000-00005B170000}"/>
    <cellStyle name="20% - Accent1 2 2 4 3 3 2 3 2 3" xfId="6168" xr:uid="{00000000-0005-0000-0000-00005C170000}"/>
    <cellStyle name="20% - Accent1 2 2 4 3 3 2 3 3" xfId="6169" xr:uid="{00000000-0005-0000-0000-00005D170000}"/>
    <cellStyle name="20% - Accent1 2 2 4 3 3 2 3 3 2" xfId="6170" xr:uid="{00000000-0005-0000-0000-00005E170000}"/>
    <cellStyle name="20% - Accent1 2 2 4 3 3 2 3 4" xfId="6171" xr:uid="{00000000-0005-0000-0000-00005F170000}"/>
    <cellStyle name="20% - Accent1 2 2 4 3 3 2 4" xfId="6172" xr:uid="{00000000-0005-0000-0000-000060170000}"/>
    <cellStyle name="20% - Accent1 2 2 4 3 3 2 4 2" xfId="6173" xr:uid="{00000000-0005-0000-0000-000061170000}"/>
    <cellStyle name="20% - Accent1 2 2 4 3 3 2 4 2 2" xfId="6174" xr:uid="{00000000-0005-0000-0000-000062170000}"/>
    <cellStyle name="20% - Accent1 2 2 4 3 3 2 4 2 2 2" xfId="6175" xr:uid="{00000000-0005-0000-0000-000063170000}"/>
    <cellStyle name="20% - Accent1 2 2 4 3 3 2 4 2 3" xfId="6176" xr:uid="{00000000-0005-0000-0000-000064170000}"/>
    <cellStyle name="20% - Accent1 2 2 4 3 3 2 4 3" xfId="6177" xr:uid="{00000000-0005-0000-0000-000065170000}"/>
    <cellStyle name="20% - Accent1 2 2 4 3 3 2 4 3 2" xfId="6178" xr:uid="{00000000-0005-0000-0000-000066170000}"/>
    <cellStyle name="20% - Accent1 2 2 4 3 3 2 4 4" xfId="6179" xr:uid="{00000000-0005-0000-0000-000067170000}"/>
    <cellStyle name="20% - Accent1 2 2 4 3 3 2 5" xfId="6180" xr:uid="{00000000-0005-0000-0000-000068170000}"/>
    <cellStyle name="20% - Accent1 2 2 4 3 3 2 5 2" xfId="6181" xr:uid="{00000000-0005-0000-0000-000069170000}"/>
    <cellStyle name="20% - Accent1 2 2 4 3 3 2 5 2 2" xfId="6182" xr:uid="{00000000-0005-0000-0000-00006A170000}"/>
    <cellStyle name="20% - Accent1 2 2 4 3 3 2 5 3" xfId="6183" xr:uid="{00000000-0005-0000-0000-00006B170000}"/>
    <cellStyle name="20% - Accent1 2 2 4 3 3 2 6" xfId="6184" xr:uid="{00000000-0005-0000-0000-00006C170000}"/>
    <cellStyle name="20% - Accent1 2 2 4 3 3 2 6 2" xfId="6185" xr:uid="{00000000-0005-0000-0000-00006D170000}"/>
    <cellStyle name="20% - Accent1 2 2 4 3 3 2 6 2 2" xfId="6186" xr:uid="{00000000-0005-0000-0000-00006E170000}"/>
    <cellStyle name="20% - Accent1 2 2 4 3 3 2 6 3" xfId="6187" xr:uid="{00000000-0005-0000-0000-00006F170000}"/>
    <cellStyle name="20% - Accent1 2 2 4 3 3 2 7" xfId="6188" xr:uid="{00000000-0005-0000-0000-000070170000}"/>
    <cellStyle name="20% - Accent1 2 2 4 3 3 2 7 2" xfId="6189" xr:uid="{00000000-0005-0000-0000-000071170000}"/>
    <cellStyle name="20% - Accent1 2 2 4 3 3 2 8" xfId="6190" xr:uid="{00000000-0005-0000-0000-000072170000}"/>
    <cellStyle name="20% - Accent1 2 2 4 3 3 2 8 2" xfId="6191" xr:uid="{00000000-0005-0000-0000-000073170000}"/>
    <cellStyle name="20% - Accent1 2 2 4 3 3 2 9" xfId="6192" xr:uid="{00000000-0005-0000-0000-000074170000}"/>
    <cellStyle name="20% - Accent1 2 2 4 3 3 3" xfId="6193" xr:uid="{00000000-0005-0000-0000-000075170000}"/>
    <cellStyle name="20% - Accent1 2 2 4 3 3 3 2" xfId="6194" xr:uid="{00000000-0005-0000-0000-000076170000}"/>
    <cellStyle name="20% - Accent1 2 2 4 3 3 3 2 2" xfId="6195" xr:uid="{00000000-0005-0000-0000-000077170000}"/>
    <cellStyle name="20% - Accent1 2 2 4 3 3 3 2 2 2" xfId="6196" xr:uid="{00000000-0005-0000-0000-000078170000}"/>
    <cellStyle name="20% - Accent1 2 2 4 3 3 3 2 2 2 2" xfId="6197" xr:uid="{00000000-0005-0000-0000-000079170000}"/>
    <cellStyle name="20% - Accent1 2 2 4 3 3 3 2 2 3" xfId="6198" xr:uid="{00000000-0005-0000-0000-00007A170000}"/>
    <cellStyle name="20% - Accent1 2 2 4 3 3 3 2 3" xfId="6199" xr:uid="{00000000-0005-0000-0000-00007B170000}"/>
    <cellStyle name="20% - Accent1 2 2 4 3 3 3 2 3 2" xfId="6200" xr:uid="{00000000-0005-0000-0000-00007C170000}"/>
    <cellStyle name="20% - Accent1 2 2 4 3 3 3 2 4" xfId="6201" xr:uid="{00000000-0005-0000-0000-00007D170000}"/>
    <cellStyle name="20% - Accent1 2 2 4 3 3 3 3" xfId="6202" xr:uid="{00000000-0005-0000-0000-00007E170000}"/>
    <cellStyle name="20% - Accent1 2 2 4 3 3 3 3 2" xfId="6203" xr:uid="{00000000-0005-0000-0000-00007F170000}"/>
    <cellStyle name="20% - Accent1 2 2 4 3 3 3 3 2 2" xfId="6204" xr:uid="{00000000-0005-0000-0000-000080170000}"/>
    <cellStyle name="20% - Accent1 2 2 4 3 3 3 3 2 2 2" xfId="6205" xr:uid="{00000000-0005-0000-0000-000081170000}"/>
    <cellStyle name="20% - Accent1 2 2 4 3 3 3 3 2 3" xfId="6206" xr:uid="{00000000-0005-0000-0000-000082170000}"/>
    <cellStyle name="20% - Accent1 2 2 4 3 3 3 3 3" xfId="6207" xr:uid="{00000000-0005-0000-0000-000083170000}"/>
    <cellStyle name="20% - Accent1 2 2 4 3 3 3 3 3 2" xfId="6208" xr:uid="{00000000-0005-0000-0000-000084170000}"/>
    <cellStyle name="20% - Accent1 2 2 4 3 3 3 3 4" xfId="6209" xr:uid="{00000000-0005-0000-0000-000085170000}"/>
    <cellStyle name="20% - Accent1 2 2 4 3 3 3 4" xfId="6210" xr:uid="{00000000-0005-0000-0000-000086170000}"/>
    <cellStyle name="20% - Accent1 2 2 4 3 3 3 4 2" xfId="6211" xr:uid="{00000000-0005-0000-0000-000087170000}"/>
    <cellStyle name="20% - Accent1 2 2 4 3 3 3 4 2 2" xfId="6212" xr:uid="{00000000-0005-0000-0000-000088170000}"/>
    <cellStyle name="20% - Accent1 2 2 4 3 3 3 4 2 2 2" xfId="6213" xr:uid="{00000000-0005-0000-0000-000089170000}"/>
    <cellStyle name="20% - Accent1 2 2 4 3 3 3 4 2 3" xfId="6214" xr:uid="{00000000-0005-0000-0000-00008A170000}"/>
    <cellStyle name="20% - Accent1 2 2 4 3 3 3 4 3" xfId="6215" xr:uid="{00000000-0005-0000-0000-00008B170000}"/>
    <cellStyle name="20% - Accent1 2 2 4 3 3 3 4 3 2" xfId="6216" xr:uid="{00000000-0005-0000-0000-00008C170000}"/>
    <cellStyle name="20% - Accent1 2 2 4 3 3 3 4 4" xfId="6217" xr:uid="{00000000-0005-0000-0000-00008D170000}"/>
    <cellStyle name="20% - Accent1 2 2 4 3 3 3 5" xfId="6218" xr:uid="{00000000-0005-0000-0000-00008E170000}"/>
    <cellStyle name="20% - Accent1 2 2 4 3 3 3 5 2" xfId="6219" xr:uid="{00000000-0005-0000-0000-00008F170000}"/>
    <cellStyle name="20% - Accent1 2 2 4 3 3 3 5 2 2" xfId="6220" xr:uid="{00000000-0005-0000-0000-000090170000}"/>
    <cellStyle name="20% - Accent1 2 2 4 3 3 3 5 3" xfId="6221" xr:uid="{00000000-0005-0000-0000-000091170000}"/>
    <cellStyle name="20% - Accent1 2 2 4 3 3 3 6" xfId="6222" xr:uid="{00000000-0005-0000-0000-000092170000}"/>
    <cellStyle name="20% - Accent1 2 2 4 3 3 3 6 2" xfId="6223" xr:uid="{00000000-0005-0000-0000-000093170000}"/>
    <cellStyle name="20% - Accent1 2 2 4 3 3 3 6 2 2" xfId="6224" xr:uid="{00000000-0005-0000-0000-000094170000}"/>
    <cellStyle name="20% - Accent1 2 2 4 3 3 3 6 3" xfId="6225" xr:uid="{00000000-0005-0000-0000-000095170000}"/>
    <cellStyle name="20% - Accent1 2 2 4 3 3 3 7" xfId="6226" xr:uid="{00000000-0005-0000-0000-000096170000}"/>
    <cellStyle name="20% - Accent1 2 2 4 3 3 3 7 2" xfId="6227" xr:uid="{00000000-0005-0000-0000-000097170000}"/>
    <cellStyle name="20% - Accent1 2 2 4 3 3 3 8" xfId="6228" xr:uid="{00000000-0005-0000-0000-000098170000}"/>
    <cellStyle name="20% - Accent1 2 2 4 3 3 3 8 2" xfId="6229" xr:uid="{00000000-0005-0000-0000-000099170000}"/>
    <cellStyle name="20% - Accent1 2 2 4 3 3 3 9" xfId="6230" xr:uid="{00000000-0005-0000-0000-00009A170000}"/>
    <cellStyle name="20% - Accent1 2 2 4 3 3 4" xfId="6231" xr:uid="{00000000-0005-0000-0000-00009B170000}"/>
    <cellStyle name="20% - Accent1 2 2 4 3 3 4 2" xfId="6232" xr:uid="{00000000-0005-0000-0000-00009C170000}"/>
    <cellStyle name="20% - Accent1 2 2 4 3 3 4 2 2" xfId="6233" xr:uid="{00000000-0005-0000-0000-00009D170000}"/>
    <cellStyle name="20% - Accent1 2 2 4 3 3 4 2 2 2" xfId="6234" xr:uid="{00000000-0005-0000-0000-00009E170000}"/>
    <cellStyle name="20% - Accent1 2 2 4 3 3 4 2 3" xfId="6235" xr:uid="{00000000-0005-0000-0000-00009F170000}"/>
    <cellStyle name="20% - Accent1 2 2 4 3 3 4 3" xfId="6236" xr:uid="{00000000-0005-0000-0000-0000A0170000}"/>
    <cellStyle name="20% - Accent1 2 2 4 3 3 4 3 2" xfId="6237" xr:uid="{00000000-0005-0000-0000-0000A1170000}"/>
    <cellStyle name="20% - Accent1 2 2 4 3 3 4 4" xfId="6238" xr:uid="{00000000-0005-0000-0000-0000A2170000}"/>
    <cellStyle name="20% - Accent1 2 2 4 3 3 5" xfId="6239" xr:uid="{00000000-0005-0000-0000-0000A3170000}"/>
    <cellStyle name="20% - Accent1 2 2 4 3 3 5 2" xfId="6240" xr:uid="{00000000-0005-0000-0000-0000A4170000}"/>
    <cellStyle name="20% - Accent1 2 2 4 3 3 5 2 2" xfId="6241" xr:uid="{00000000-0005-0000-0000-0000A5170000}"/>
    <cellStyle name="20% - Accent1 2 2 4 3 3 5 2 2 2" xfId="6242" xr:uid="{00000000-0005-0000-0000-0000A6170000}"/>
    <cellStyle name="20% - Accent1 2 2 4 3 3 5 2 3" xfId="6243" xr:uid="{00000000-0005-0000-0000-0000A7170000}"/>
    <cellStyle name="20% - Accent1 2 2 4 3 3 5 3" xfId="6244" xr:uid="{00000000-0005-0000-0000-0000A8170000}"/>
    <cellStyle name="20% - Accent1 2 2 4 3 3 5 3 2" xfId="6245" xr:uid="{00000000-0005-0000-0000-0000A9170000}"/>
    <cellStyle name="20% - Accent1 2 2 4 3 3 5 4" xfId="6246" xr:uid="{00000000-0005-0000-0000-0000AA170000}"/>
    <cellStyle name="20% - Accent1 2 2 4 3 3 6" xfId="6247" xr:uid="{00000000-0005-0000-0000-0000AB170000}"/>
    <cellStyle name="20% - Accent1 2 2 4 3 3 6 2" xfId="6248" xr:uid="{00000000-0005-0000-0000-0000AC170000}"/>
    <cellStyle name="20% - Accent1 2 2 4 3 3 6 2 2" xfId="6249" xr:uid="{00000000-0005-0000-0000-0000AD170000}"/>
    <cellStyle name="20% - Accent1 2 2 4 3 3 6 2 2 2" xfId="6250" xr:uid="{00000000-0005-0000-0000-0000AE170000}"/>
    <cellStyle name="20% - Accent1 2 2 4 3 3 6 2 3" xfId="6251" xr:uid="{00000000-0005-0000-0000-0000AF170000}"/>
    <cellStyle name="20% - Accent1 2 2 4 3 3 6 3" xfId="6252" xr:uid="{00000000-0005-0000-0000-0000B0170000}"/>
    <cellStyle name="20% - Accent1 2 2 4 3 3 6 3 2" xfId="6253" xr:uid="{00000000-0005-0000-0000-0000B1170000}"/>
    <cellStyle name="20% - Accent1 2 2 4 3 3 6 4" xfId="6254" xr:uid="{00000000-0005-0000-0000-0000B2170000}"/>
    <cellStyle name="20% - Accent1 2 2 4 3 3 7" xfId="6255" xr:uid="{00000000-0005-0000-0000-0000B3170000}"/>
    <cellStyle name="20% - Accent1 2 2 4 3 3 7 2" xfId="6256" xr:uid="{00000000-0005-0000-0000-0000B4170000}"/>
    <cellStyle name="20% - Accent1 2 2 4 3 3 7 2 2" xfId="6257" xr:uid="{00000000-0005-0000-0000-0000B5170000}"/>
    <cellStyle name="20% - Accent1 2 2 4 3 3 7 3" xfId="6258" xr:uid="{00000000-0005-0000-0000-0000B6170000}"/>
    <cellStyle name="20% - Accent1 2 2 4 3 3 8" xfId="6259" xr:uid="{00000000-0005-0000-0000-0000B7170000}"/>
    <cellStyle name="20% - Accent1 2 2 4 3 3 8 2" xfId="6260" xr:uid="{00000000-0005-0000-0000-0000B8170000}"/>
    <cellStyle name="20% - Accent1 2 2 4 3 3 8 2 2" xfId="6261" xr:uid="{00000000-0005-0000-0000-0000B9170000}"/>
    <cellStyle name="20% - Accent1 2 2 4 3 3 8 3" xfId="6262" xr:uid="{00000000-0005-0000-0000-0000BA170000}"/>
    <cellStyle name="20% - Accent1 2 2 4 3 3 9" xfId="6263" xr:uid="{00000000-0005-0000-0000-0000BB170000}"/>
    <cellStyle name="20% - Accent1 2 2 4 3 3 9 2" xfId="6264" xr:uid="{00000000-0005-0000-0000-0000BC170000}"/>
    <cellStyle name="20% - Accent1 2 2 4 3 4" xfId="6265" xr:uid="{00000000-0005-0000-0000-0000BD170000}"/>
    <cellStyle name="20% - Accent1 2 2 4 3 4 10" xfId="6266" xr:uid="{00000000-0005-0000-0000-0000BE170000}"/>
    <cellStyle name="20% - Accent1 2 2 4 3 4 10 2" xfId="6267" xr:uid="{00000000-0005-0000-0000-0000BF170000}"/>
    <cellStyle name="20% - Accent1 2 2 4 3 4 11" xfId="6268" xr:uid="{00000000-0005-0000-0000-0000C0170000}"/>
    <cellStyle name="20% - Accent1 2 2 4 3 4 2" xfId="6269" xr:uid="{00000000-0005-0000-0000-0000C1170000}"/>
    <cellStyle name="20% - Accent1 2 2 4 3 4 2 2" xfId="6270" xr:uid="{00000000-0005-0000-0000-0000C2170000}"/>
    <cellStyle name="20% - Accent1 2 2 4 3 4 2 2 2" xfId="6271" xr:uid="{00000000-0005-0000-0000-0000C3170000}"/>
    <cellStyle name="20% - Accent1 2 2 4 3 4 2 2 2 2" xfId="6272" xr:uid="{00000000-0005-0000-0000-0000C4170000}"/>
    <cellStyle name="20% - Accent1 2 2 4 3 4 2 2 2 2 2" xfId="6273" xr:uid="{00000000-0005-0000-0000-0000C5170000}"/>
    <cellStyle name="20% - Accent1 2 2 4 3 4 2 2 2 3" xfId="6274" xr:uid="{00000000-0005-0000-0000-0000C6170000}"/>
    <cellStyle name="20% - Accent1 2 2 4 3 4 2 2 3" xfId="6275" xr:uid="{00000000-0005-0000-0000-0000C7170000}"/>
    <cellStyle name="20% - Accent1 2 2 4 3 4 2 2 3 2" xfId="6276" xr:uid="{00000000-0005-0000-0000-0000C8170000}"/>
    <cellStyle name="20% - Accent1 2 2 4 3 4 2 2 4" xfId="6277" xr:uid="{00000000-0005-0000-0000-0000C9170000}"/>
    <cellStyle name="20% - Accent1 2 2 4 3 4 2 3" xfId="6278" xr:uid="{00000000-0005-0000-0000-0000CA170000}"/>
    <cellStyle name="20% - Accent1 2 2 4 3 4 2 3 2" xfId="6279" xr:uid="{00000000-0005-0000-0000-0000CB170000}"/>
    <cellStyle name="20% - Accent1 2 2 4 3 4 2 3 2 2" xfId="6280" xr:uid="{00000000-0005-0000-0000-0000CC170000}"/>
    <cellStyle name="20% - Accent1 2 2 4 3 4 2 3 2 2 2" xfId="6281" xr:uid="{00000000-0005-0000-0000-0000CD170000}"/>
    <cellStyle name="20% - Accent1 2 2 4 3 4 2 3 2 3" xfId="6282" xr:uid="{00000000-0005-0000-0000-0000CE170000}"/>
    <cellStyle name="20% - Accent1 2 2 4 3 4 2 3 3" xfId="6283" xr:uid="{00000000-0005-0000-0000-0000CF170000}"/>
    <cellStyle name="20% - Accent1 2 2 4 3 4 2 3 3 2" xfId="6284" xr:uid="{00000000-0005-0000-0000-0000D0170000}"/>
    <cellStyle name="20% - Accent1 2 2 4 3 4 2 3 4" xfId="6285" xr:uid="{00000000-0005-0000-0000-0000D1170000}"/>
    <cellStyle name="20% - Accent1 2 2 4 3 4 2 4" xfId="6286" xr:uid="{00000000-0005-0000-0000-0000D2170000}"/>
    <cellStyle name="20% - Accent1 2 2 4 3 4 2 4 2" xfId="6287" xr:uid="{00000000-0005-0000-0000-0000D3170000}"/>
    <cellStyle name="20% - Accent1 2 2 4 3 4 2 4 2 2" xfId="6288" xr:uid="{00000000-0005-0000-0000-0000D4170000}"/>
    <cellStyle name="20% - Accent1 2 2 4 3 4 2 4 2 2 2" xfId="6289" xr:uid="{00000000-0005-0000-0000-0000D5170000}"/>
    <cellStyle name="20% - Accent1 2 2 4 3 4 2 4 2 3" xfId="6290" xr:uid="{00000000-0005-0000-0000-0000D6170000}"/>
    <cellStyle name="20% - Accent1 2 2 4 3 4 2 4 3" xfId="6291" xr:uid="{00000000-0005-0000-0000-0000D7170000}"/>
    <cellStyle name="20% - Accent1 2 2 4 3 4 2 4 3 2" xfId="6292" xr:uid="{00000000-0005-0000-0000-0000D8170000}"/>
    <cellStyle name="20% - Accent1 2 2 4 3 4 2 4 4" xfId="6293" xr:uid="{00000000-0005-0000-0000-0000D9170000}"/>
    <cellStyle name="20% - Accent1 2 2 4 3 4 2 5" xfId="6294" xr:uid="{00000000-0005-0000-0000-0000DA170000}"/>
    <cellStyle name="20% - Accent1 2 2 4 3 4 2 5 2" xfId="6295" xr:uid="{00000000-0005-0000-0000-0000DB170000}"/>
    <cellStyle name="20% - Accent1 2 2 4 3 4 2 5 2 2" xfId="6296" xr:uid="{00000000-0005-0000-0000-0000DC170000}"/>
    <cellStyle name="20% - Accent1 2 2 4 3 4 2 5 3" xfId="6297" xr:uid="{00000000-0005-0000-0000-0000DD170000}"/>
    <cellStyle name="20% - Accent1 2 2 4 3 4 2 6" xfId="6298" xr:uid="{00000000-0005-0000-0000-0000DE170000}"/>
    <cellStyle name="20% - Accent1 2 2 4 3 4 2 6 2" xfId="6299" xr:uid="{00000000-0005-0000-0000-0000DF170000}"/>
    <cellStyle name="20% - Accent1 2 2 4 3 4 2 6 2 2" xfId="6300" xr:uid="{00000000-0005-0000-0000-0000E0170000}"/>
    <cellStyle name="20% - Accent1 2 2 4 3 4 2 6 3" xfId="6301" xr:uid="{00000000-0005-0000-0000-0000E1170000}"/>
    <cellStyle name="20% - Accent1 2 2 4 3 4 2 7" xfId="6302" xr:uid="{00000000-0005-0000-0000-0000E2170000}"/>
    <cellStyle name="20% - Accent1 2 2 4 3 4 2 7 2" xfId="6303" xr:uid="{00000000-0005-0000-0000-0000E3170000}"/>
    <cellStyle name="20% - Accent1 2 2 4 3 4 2 8" xfId="6304" xr:uid="{00000000-0005-0000-0000-0000E4170000}"/>
    <cellStyle name="20% - Accent1 2 2 4 3 4 2 8 2" xfId="6305" xr:uid="{00000000-0005-0000-0000-0000E5170000}"/>
    <cellStyle name="20% - Accent1 2 2 4 3 4 2 9" xfId="6306" xr:uid="{00000000-0005-0000-0000-0000E6170000}"/>
    <cellStyle name="20% - Accent1 2 2 4 3 4 3" xfId="6307" xr:uid="{00000000-0005-0000-0000-0000E7170000}"/>
    <cellStyle name="20% - Accent1 2 2 4 3 4 3 2" xfId="6308" xr:uid="{00000000-0005-0000-0000-0000E8170000}"/>
    <cellStyle name="20% - Accent1 2 2 4 3 4 3 2 2" xfId="6309" xr:uid="{00000000-0005-0000-0000-0000E9170000}"/>
    <cellStyle name="20% - Accent1 2 2 4 3 4 3 2 2 2" xfId="6310" xr:uid="{00000000-0005-0000-0000-0000EA170000}"/>
    <cellStyle name="20% - Accent1 2 2 4 3 4 3 2 2 2 2" xfId="6311" xr:uid="{00000000-0005-0000-0000-0000EB170000}"/>
    <cellStyle name="20% - Accent1 2 2 4 3 4 3 2 2 3" xfId="6312" xr:uid="{00000000-0005-0000-0000-0000EC170000}"/>
    <cellStyle name="20% - Accent1 2 2 4 3 4 3 2 3" xfId="6313" xr:uid="{00000000-0005-0000-0000-0000ED170000}"/>
    <cellStyle name="20% - Accent1 2 2 4 3 4 3 2 3 2" xfId="6314" xr:uid="{00000000-0005-0000-0000-0000EE170000}"/>
    <cellStyle name="20% - Accent1 2 2 4 3 4 3 2 4" xfId="6315" xr:uid="{00000000-0005-0000-0000-0000EF170000}"/>
    <cellStyle name="20% - Accent1 2 2 4 3 4 3 3" xfId="6316" xr:uid="{00000000-0005-0000-0000-0000F0170000}"/>
    <cellStyle name="20% - Accent1 2 2 4 3 4 3 3 2" xfId="6317" xr:uid="{00000000-0005-0000-0000-0000F1170000}"/>
    <cellStyle name="20% - Accent1 2 2 4 3 4 3 3 2 2" xfId="6318" xr:uid="{00000000-0005-0000-0000-0000F2170000}"/>
    <cellStyle name="20% - Accent1 2 2 4 3 4 3 3 2 2 2" xfId="6319" xr:uid="{00000000-0005-0000-0000-0000F3170000}"/>
    <cellStyle name="20% - Accent1 2 2 4 3 4 3 3 2 3" xfId="6320" xr:uid="{00000000-0005-0000-0000-0000F4170000}"/>
    <cellStyle name="20% - Accent1 2 2 4 3 4 3 3 3" xfId="6321" xr:uid="{00000000-0005-0000-0000-0000F5170000}"/>
    <cellStyle name="20% - Accent1 2 2 4 3 4 3 3 3 2" xfId="6322" xr:uid="{00000000-0005-0000-0000-0000F6170000}"/>
    <cellStyle name="20% - Accent1 2 2 4 3 4 3 3 4" xfId="6323" xr:uid="{00000000-0005-0000-0000-0000F7170000}"/>
    <cellStyle name="20% - Accent1 2 2 4 3 4 3 4" xfId="6324" xr:uid="{00000000-0005-0000-0000-0000F8170000}"/>
    <cellStyle name="20% - Accent1 2 2 4 3 4 3 4 2" xfId="6325" xr:uid="{00000000-0005-0000-0000-0000F9170000}"/>
    <cellStyle name="20% - Accent1 2 2 4 3 4 3 4 2 2" xfId="6326" xr:uid="{00000000-0005-0000-0000-0000FA170000}"/>
    <cellStyle name="20% - Accent1 2 2 4 3 4 3 4 2 2 2" xfId="6327" xr:uid="{00000000-0005-0000-0000-0000FB170000}"/>
    <cellStyle name="20% - Accent1 2 2 4 3 4 3 4 2 3" xfId="6328" xr:uid="{00000000-0005-0000-0000-0000FC170000}"/>
    <cellStyle name="20% - Accent1 2 2 4 3 4 3 4 3" xfId="6329" xr:uid="{00000000-0005-0000-0000-0000FD170000}"/>
    <cellStyle name="20% - Accent1 2 2 4 3 4 3 4 3 2" xfId="6330" xr:uid="{00000000-0005-0000-0000-0000FE170000}"/>
    <cellStyle name="20% - Accent1 2 2 4 3 4 3 4 4" xfId="6331" xr:uid="{00000000-0005-0000-0000-0000FF170000}"/>
    <cellStyle name="20% - Accent1 2 2 4 3 4 3 5" xfId="6332" xr:uid="{00000000-0005-0000-0000-000000180000}"/>
    <cellStyle name="20% - Accent1 2 2 4 3 4 3 5 2" xfId="6333" xr:uid="{00000000-0005-0000-0000-000001180000}"/>
    <cellStyle name="20% - Accent1 2 2 4 3 4 3 5 2 2" xfId="6334" xr:uid="{00000000-0005-0000-0000-000002180000}"/>
    <cellStyle name="20% - Accent1 2 2 4 3 4 3 5 3" xfId="6335" xr:uid="{00000000-0005-0000-0000-000003180000}"/>
    <cellStyle name="20% - Accent1 2 2 4 3 4 3 6" xfId="6336" xr:uid="{00000000-0005-0000-0000-000004180000}"/>
    <cellStyle name="20% - Accent1 2 2 4 3 4 3 6 2" xfId="6337" xr:uid="{00000000-0005-0000-0000-000005180000}"/>
    <cellStyle name="20% - Accent1 2 2 4 3 4 3 6 2 2" xfId="6338" xr:uid="{00000000-0005-0000-0000-000006180000}"/>
    <cellStyle name="20% - Accent1 2 2 4 3 4 3 6 3" xfId="6339" xr:uid="{00000000-0005-0000-0000-000007180000}"/>
    <cellStyle name="20% - Accent1 2 2 4 3 4 3 7" xfId="6340" xr:uid="{00000000-0005-0000-0000-000008180000}"/>
    <cellStyle name="20% - Accent1 2 2 4 3 4 3 7 2" xfId="6341" xr:uid="{00000000-0005-0000-0000-000009180000}"/>
    <cellStyle name="20% - Accent1 2 2 4 3 4 3 8" xfId="6342" xr:uid="{00000000-0005-0000-0000-00000A180000}"/>
    <cellStyle name="20% - Accent1 2 2 4 3 4 3 8 2" xfId="6343" xr:uid="{00000000-0005-0000-0000-00000B180000}"/>
    <cellStyle name="20% - Accent1 2 2 4 3 4 3 9" xfId="6344" xr:uid="{00000000-0005-0000-0000-00000C180000}"/>
    <cellStyle name="20% - Accent1 2 2 4 3 4 4" xfId="6345" xr:uid="{00000000-0005-0000-0000-00000D180000}"/>
    <cellStyle name="20% - Accent1 2 2 4 3 4 4 2" xfId="6346" xr:uid="{00000000-0005-0000-0000-00000E180000}"/>
    <cellStyle name="20% - Accent1 2 2 4 3 4 4 2 2" xfId="6347" xr:uid="{00000000-0005-0000-0000-00000F180000}"/>
    <cellStyle name="20% - Accent1 2 2 4 3 4 4 2 2 2" xfId="6348" xr:uid="{00000000-0005-0000-0000-000010180000}"/>
    <cellStyle name="20% - Accent1 2 2 4 3 4 4 2 3" xfId="6349" xr:uid="{00000000-0005-0000-0000-000011180000}"/>
    <cellStyle name="20% - Accent1 2 2 4 3 4 4 3" xfId="6350" xr:uid="{00000000-0005-0000-0000-000012180000}"/>
    <cellStyle name="20% - Accent1 2 2 4 3 4 4 3 2" xfId="6351" xr:uid="{00000000-0005-0000-0000-000013180000}"/>
    <cellStyle name="20% - Accent1 2 2 4 3 4 4 4" xfId="6352" xr:uid="{00000000-0005-0000-0000-000014180000}"/>
    <cellStyle name="20% - Accent1 2 2 4 3 4 5" xfId="6353" xr:uid="{00000000-0005-0000-0000-000015180000}"/>
    <cellStyle name="20% - Accent1 2 2 4 3 4 5 2" xfId="6354" xr:uid="{00000000-0005-0000-0000-000016180000}"/>
    <cellStyle name="20% - Accent1 2 2 4 3 4 5 2 2" xfId="6355" xr:uid="{00000000-0005-0000-0000-000017180000}"/>
    <cellStyle name="20% - Accent1 2 2 4 3 4 5 2 2 2" xfId="6356" xr:uid="{00000000-0005-0000-0000-000018180000}"/>
    <cellStyle name="20% - Accent1 2 2 4 3 4 5 2 3" xfId="6357" xr:uid="{00000000-0005-0000-0000-000019180000}"/>
    <cellStyle name="20% - Accent1 2 2 4 3 4 5 3" xfId="6358" xr:uid="{00000000-0005-0000-0000-00001A180000}"/>
    <cellStyle name="20% - Accent1 2 2 4 3 4 5 3 2" xfId="6359" xr:uid="{00000000-0005-0000-0000-00001B180000}"/>
    <cellStyle name="20% - Accent1 2 2 4 3 4 5 4" xfId="6360" xr:uid="{00000000-0005-0000-0000-00001C180000}"/>
    <cellStyle name="20% - Accent1 2 2 4 3 4 6" xfId="6361" xr:uid="{00000000-0005-0000-0000-00001D180000}"/>
    <cellStyle name="20% - Accent1 2 2 4 3 4 6 2" xfId="6362" xr:uid="{00000000-0005-0000-0000-00001E180000}"/>
    <cellStyle name="20% - Accent1 2 2 4 3 4 6 2 2" xfId="6363" xr:uid="{00000000-0005-0000-0000-00001F180000}"/>
    <cellStyle name="20% - Accent1 2 2 4 3 4 6 2 2 2" xfId="6364" xr:uid="{00000000-0005-0000-0000-000020180000}"/>
    <cellStyle name="20% - Accent1 2 2 4 3 4 6 2 3" xfId="6365" xr:uid="{00000000-0005-0000-0000-000021180000}"/>
    <cellStyle name="20% - Accent1 2 2 4 3 4 6 3" xfId="6366" xr:uid="{00000000-0005-0000-0000-000022180000}"/>
    <cellStyle name="20% - Accent1 2 2 4 3 4 6 3 2" xfId="6367" xr:uid="{00000000-0005-0000-0000-000023180000}"/>
    <cellStyle name="20% - Accent1 2 2 4 3 4 6 4" xfId="6368" xr:uid="{00000000-0005-0000-0000-000024180000}"/>
    <cellStyle name="20% - Accent1 2 2 4 3 4 7" xfId="6369" xr:uid="{00000000-0005-0000-0000-000025180000}"/>
    <cellStyle name="20% - Accent1 2 2 4 3 4 7 2" xfId="6370" xr:uid="{00000000-0005-0000-0000-000026180000}"/>
    <cellStyle name="20% - Accent1 2 2 4 3 4 7 2 2" xfId="6371" xr:uid="{00000000-0005-0000-0000-000027180000}"/>
    <cellStyle name="20% - Accent1 2 2 4 3 4 7 3" xfId="6372" xr:uid="{00000000-0005-0000-0000-000028180000}"/>
    <cellStyle name="20% - Accent1 2 2 4 3 4 8" xfId="6373" xr:uid="{00000000-0005-0000-0000-000029180000}"/>
    <cellStyle name="20% - Accent1 2 2 4 3 4 8 2" xfId="6374" xr:uid="{00000000-0005-0000-0000-00002A180000}"/>
    <cellStyle name="20% - Accent1 2 2 4 3 4 8 2 2" xfId="6375" xr:uid="{00000000-0005-0000-0000-00002B180000}"/>
    <cellStyle name="20% - Accent1 2 2 4 3 4 8 3" xfId="6376" xr:uid="{00000000-0005-0000-0000-00002C180000}"/>
    <cellStyle name="20% - Accent1 2 2 4 3 4 9" xfId="6377" xr:uid="{00000000-0005-0000-0000-00002D180000}"/>
    <cellStyle name="20% - Accent1 2 2 4 3 4 9 2" xfId="6378" xr:uid="{00000000-0005-0000-0000-00002E180000}"/>
    <cellStyle name="20% - Accent1 2 2 4 3 5" xfId="6379" xr:uid="{00000000-0005-0000-0000-00002F180000}"/>
    <cellStyle name="20% - Accent1 2 2 4 3 5 2" xfId="6380" xr:uid="{00000000-0005-0000-0000-000030180000}"/>
    <cellStyle name="20% - Accent1 2 2 4 3 5 2 2" xfId="6381" xr:uid="{00000000-0005-0000-0000-000031180000}"/>
    <cellStyle name="20% - Accent1 2 2 4 3 5 2 2 2" xfId="6382" xr:uid="{00000000-0005-0000-0000-000032180000}"/>
    <cellStyle name="20% - Accent1 2 2 4 3 5 2 2 2 2" xfId="6383" xr:uid="{00000000-0005-0000-0000-000033180000}"/>
    <cellStyle name="20% - Accent1 2 2 4 3 5 2 2 3" xfId="6384" xr:uid="{00000000-0005-0000-0000-000034180000}"/>
    <cellStyle name="20% - Accent1 2 2 4 3 5 2 3" xfId="6385" xr:uid="{00000000-0005-0000-0000-000035180000}"/>
    <cellStyle name="20% - Accent1 2 2 4 3 5 2 3 2" xfId="6386" xr:uid="{00000000-0005-0000-0000-000036180000}"/>
    <cellStyle name="20% - Accent1 2 2 4 3 5 2 4" xfId="6387" xr:uid="{00000000-0005-0000-0000-000037180000}"/>
    <cellStyle name="20% - Accent1 2 2 4 3 5 3" xfId="6388" xr:uid="{00000000-0005-0000-0000-000038180000}"/>
    <cellStyle name="20% - Accent1 2 2 4 3 5 3 2" xfId="6389" xr:uid="{00000000-0005-0000-0000-000039180000}"/>
    <cellStyle name="20% - Accent1 2 2 4 3 5 3 2 2" xfId="6390" xr:uid="{00000000-0005-0000-0000-00003A180000}"/>
    <cellStyle name="20% - Accent1 2 2 4 3 5 3 2 2 2" xfId="6391" xr:uid="{00000000-0005-0000-0000-00003B180000}"/>
    <cellStyle name="20% - Accent1 2 2 4 3 5 3 2 3" xfId="6392" xr:uid="{00000000-0005-0000-0000-00003C180000}"/>
    <cellStyle name="20% - Accent1 2 2 4 3 5 3 3" xfId="6393" xr:uid="{00000000-0005-0000-0000-00003D180000}"/>
    <cellStyle name="20% - Accent1 2 2 4 3 5 3 3 2" xfId="6394" xr:uid="{00000000-0005-0000-0000-00003E180000}"/>
    <cellStyle name="20% - Accent1 2 2 4 3 5 3 4" xfId="6395" xr:uid="{00000000-0005-0000-0000-00003F180000}"/>
    <cellStyle name="20% - Accent1 2 2 4 3 5 4" xfId="6396" xr:uid="{00000000-0005-0000-0000-000040180000}"/>
    <cellStyle name="20% - Accent1 2 2 4 3 5 4 2" xfId="6397" xr:uid="{00000000-0005-0000-0000-000041180000}"/>
    <cellStyle name="20% - Accent1 2 2 4 3 5 4 2 2" xfId="6398" xr:uid="{00000000-0005-0000-0000-000042180000}"/>
    <cellStyle name="20% - Accent1 2 2 4 3 5 4 2 2 2" xfId="6399" xr:uid="{00000000-0005-0000-0000-000043180000}"/>
    <cellStyle name="20% - Accent1 2 2 4 3 5 4 2 3" xfId="6400" xr:uid="{00000000-0005-0000-0000-000044180000}"/>
    <cellStyle name="20% - Accent1 2 2 4 3 5 4 3" xfId="6401" xr:uid="{00000000-0005-0000-0000-000045180000}"/>
    <cellStyle name="20% - Accent1 2 2 4 3 5 4 3 2" xfId="6402" xr:uid="{00000000-0005-0000-0000-000046180000}"/>
    <cellStyle name="20% - Accent1 2 2 4 3 5 4 4" xfId="6403" xr:uid="{00000000-0005-0000-0000-000047180000}"/>
    <cellStyle name="20% - Accent1 2 2 4 3 5 5" xfId="6404" xr:uid="{00000000-0005-0000-0000-000048180000}"/>
    <cellStyle name="20% - Accent1 2 2 4 3 5 5 2" xfId="6405" xr:uid="{00000000-0005-0000-0000-000049180000}"/>
    <cellStyle name="20% - Accent1 2 2 4 3 5 5 2 2" xfId="6406" xr:uid="{00000000-0005-0000-0000-00004A180000}"/>
    <cellStyle name="20% - Accent1 2 2 4 3 5 5 3" xfId="6407" xr:uid="{00000000-0005-0000-0000-00004B180000}"/>
    <cellStyle name="20% - Accent1 2 2 4 3 5 6" xfId="6408" xr:uid="{00000000-0005-0000-0000-00004C180000}"/>
    <cellStyle name="20% - Accent1 2 2 4 3 5 6 2" xfId="6409" xr:uid="{00000000-0005-0000-0000-00004D180000}"/>
    <cellStyle name="20% - Accent1 2 2 4 3 5 6 2 2" xfId="6410" xr:uid="{00000000-0005-0000-0000-00004E180000}"/>
    <cellStyle name="20% - Accent1 2 2 4 3 5 6 3" xfId="6411" xr:uid="{00000000-0005-0000-0000-00004F180000}"/>
    <cellStyle name="20% - Accent1 2 2 4 3 5 7" xfId="6412" xr:uid="{00000000-0005-0000-0000-000050180000}"/>
    <cellStyle name="20% - Accent1 2 2 4 3 5 7 2" xfId="6413" xr:uid="{00000000-0005-0000-0000-000051180000}"/>
    <cellStyle name="20% - Accent1 2 2 4 3 5 8" xfId="6414" xr:uid="{00000000-0005-0000-0000-000052180000}"/>
    <cellStyle name="20% - Accent1 2 2 4 3 5 8 2" xfId="6415" xr:uid="{00000000-0005-0000-0000-000053180000}"/>
    <cellStyle name="20% - Accent1 2 2 4 3 5 9" xfId="6416" xr:uid="{00000000-0005-0000-0000-000054180000}"/>
    <cellStyle name="20% - Accent1 2 2 4 3 6" xfId="6417" xr:uid="{00000000-0005-0000-0000-000055180000}"/>
    <cellStyle name="20% - Accent1 2 2 4 3 6 2" xfId="6418" xr:uid="{00000000-0005-0000-0000-000056180000}"/>
    <cellStyle name="20% - Accent1 2 2 4 3 6 2 2" xfId="6419" xr:uid="{00000000-0005-0000-0000-000057180000}"/>
    <cellStyle name="20% - Accent1 2 2 4 3 6 2 2 2" xfId="6420" xr:uid="{00000000-0005-0000-0000-000058180000}"/>
    <cellStyle name="20% - Accent1 2 2 4 3 6 2 2 2 2" xfId="6421" xr:uid="{00000000-0005-0000-0000-000059180000}"/>
    <cellStyle name="20% - Accent1 2 2 4 3 6 2 2 3" xfId="6422" xr:uid="{00000000-0005-0000-0000-00005A180000}"/>
    <cellStyle name="20% - Accent1 2 2 4 3 6 2 3" xfId="6423" xr:uid="{00000000-0005-0000-0000-00005B180000}"/>
    <cellStyle name="20% - Accent1 2 2 4 3 6 2 3 2" xfId="6424" xr:uid="{00000000-0005-0000-0000-00005C180000}"/>
    <cellStyle name="20% - Accent1 2 2 4 3 6 2 4" xfId="6425" xr:uid="{00000000-0005-0000-0000-00005D180000}"/>
    <cellStyle name="20% - Accent1 2 2 4 3 6 3" xfId="6426" xr:uid="{00000000-0005-0000-0000-00005E180000}"/>
    <cellStyle name="20% - Accent1 2 2 4 3 6 3 2" xfId="6427" xr:uid="{00000000-0005-0000-0000-00005F180000}"/>
    <cellStyle name="20% - Accent1 2 2 4 3 6 3 2 2" xfId="6428" xr:uid="{00000000-0005-0000-0000-000060180000}"/>
    <cellStyle name="20% - Accent1 2 2 4 3 6 3 2 2 2" xfId="6429" xr:uid="{00000000-0005-0000-0000-000061180000}"/>
    <cellStyle name="20% - Accent1 2 2 4 3 6 3 2 3" xfId="6430" xr:uid="{00000000-0005-0000-0000-000062180000}"/>
    <cellStyle name="20% - Accent1 2 2 4 3 6 3 3" xfId="6431" xr:uid="{00000000-0005-0000-0000-000063180000}"/>
    <cellStyle name="20% - Accent1 2 2 4 3 6 3 3 2" xfId="6432" xr:uid="{00000000-0005-0000-0000-000064180000}"/>
    <cellStyle name="20% - Accent1 2 2 4 3 6 3 4" xfId="6433" xr:uid="{00000000-0005-0000-0000-000065180000}"/>
    <cellStyle name="20% - Accent1 2 2 4 3 6 4" xfId="6434" xr:uid="{00000000-0005-0000-0000-000066180000}"/>
    <cellStyle name="20% - Accent1 2 2 4 3 6 4 2" xfId="6435" xr:uid="{00000000-0005-0000-0000-000067180000}"/>
    <cellStyle name="20% - Accent1 2 2 4 3 6 4 2 2" xfId="6436" xr:uid="{00000000-0005-0000-0000-000068180000}"/>
    <cellStyle name="20% - Accent1 2 2 4 3 6 4 2 2 2" xfId="6437" xr:uid="{00000000-0005-0000-0000-000069180000}"/>
    <cellStyle name="20% - Accent1 2 2 4 3 6 4 2 3" xfId="6438" xr:uid="{00000000-0005-0000-0000-00006A180000}"/>
    <cellStyle name="20% - Accent1 2 2 4 3 6 4 3" xfId="6439" xr:uid="{00000000-0005-0000-0000-00006B180000}"/>
    <cellStyle name="20% - Accent1 2 2 4 3 6 4 3 2" xfId="6440" xr:uid="{00000000-0005-0000-0000-00006C180000}"/>
    <cellStyle name="20% - Accent1 2 2 4 3 6 4 4" xfId="6441" xr:uid="{00000000-0005-0000-0000-00006D180000}"/>
    <cellStyle name="20% - Accent1 2 2 4 3 6 5" xfId="6442" xr:uid="{00000000-0005-0000-0000-00006E180000}"/>
    <cellStyle name="20% - Accent1 2 2 4 3 6 5 2" xfId="6443" xr:uid="{00000000-0005-0000-0000-00006F180000}"/>
    <cellStyle name="20% - Accent1 2 2 4 3 6 5 2 2" xfId="6444" xr:uid="{00000000-0005-0000-0000-000070180000}"/>
    <cellStyle name="20% - Accent1 2 2 4 3 6 5 3" xfId="6445" xr:uid="{00000000-0005-0000-0000-000071180000}"/>
    <cellStyle name="20% - Accent1 2 2 4 3 6 6" xfId="6446" xr:uid="{00000000-0005-0000-0000-000072180000}"/>
    <cellStyle name="20% - Accent1 2 2 4 3 6 6 2" xfId="6447" xr:uid="{00000000-0005-0000-0000-000073180000}"/>
    <cellStyle name="20% - Accent1 2 2 4 3 6 6 2 2" xfId="6448" xr:uid="{00000000-0005-0000-0000-000074180000}"/>
    <cellStyle name="20% - Accent1 2 2 4 3 6 6 3" xfId="6449" xr:uid="{00000000-0005-0000-0000-000075180000}"/>
    <cellStyle name="20% - Accent1 2 2 4 3 6 7" xfId="6450" xr:uid="{00000000-0005-0000-0000-000076180000}"/>
    <cellStyle name="20% - Accent1 2 2 4 3 6 7 2" xfId="6451" xr:uid="{00000000-0005-0000-0000-000077180000}"/>
    <cellStyle name="20% - Accent1 2 2 4 3 6 8" xfId="6452" xr:uid="{00000000-0005-0000-0000-000078180000}"/>
    <cellStyle name="20% - Accent1 2 2 4 3 6 8 2" xfId="6453" xr:uid="{00000000-0005-0000-0000-000079180000}"/>
    <cellStyle name="20% - Accent1 2 2 4 3 6 9" xfId="6454" xr:uid="{00000000-0005-0000-0000-00007A180000}"/>
    <cellStyle name="20% - Accent1 2 2 4 3 7" xfId="6455" xr:uid="{00000000-0005-0000-0000-00007B180000}"/>
    <cellStyle name="20% - Accent1 2 2 4 3 7 2" xfId="6456" xr:uid="{00000000-0005-0000-0000-00007C180000}"/>
    <cellStyle name="20% - Accent1 2 2 4 3 7 2 2" xfId="6457" xr:uid="{00000000-0005-0000-0000-00007D180000}"/>
    <cellStyle name="20% - Accent1 2 2 4 3 7 2 2 2" xfId="6458" xr:uid="{00000000-0005-0000-0000-00007E180000}"/>
    <cellStyle name="20% - Accent1 2 2 4 3 7 2 3" xfId="6459" xr:uid="{00000000-0005-0000-0000-00007F180000}"/>
    <cellStyle name="20% - Accent1 2 2 4 3 7 3" xfId="6460" xr:uid="{00000000-0005-0000-0000-000080180000}"/>
    <cellStyle name="20% - Accent1 2 2 4 3 7 3 2" xfId="6461" xr:uid="{00000000-0005-0000-0000-000081180000}"/>
    <cellStyle name="20% - Accent1 2 2 4 3 7 4" xfId="6462" xr:uid="{00000000-0005-0000-0000-000082180000}"/>
    <cellStyle name="20% - Accent1 2 2 4 3 8" xfId="6463" xr:uid="{00000000-0005-0000-0000-000083180000}"/>
    <cellStyle name="20% - Accent1 2 2 4 3 8 2" xfId="6464" xr:uid="{00000000-0005-0000-0000-000084180000}"/>
    <cellStyle name="20% - Accent1 2 2 4 3 8 2 2" xfId="6465" xr:uid="{00000000-0005-0000-0000-000085180000}"/>
    <cellStyle name="20% - Accent1 2 2 4 3 8 2 2 2" xfId="6466" xr:uid="{00000000-0005-0000-0000-000086180000}"/>
    <cellStyle name="20% - Accent1 2 2 4 3 8 2 3" xfId="6467" xr:uid="{00000000-0005-0000-0000-000087180000}"/>
    <cellStyle name="20% - Accent1 2 2 4 3 8 3" xfId="6468" xr:uid="{00000000-0005-0000-0000-000088180000}"/>
    <cellStyle name="20% - Accent1 2 2 4 3 8 3 2" xfId="6469" xr:uid="{00000000-0005-0000-0000-000089180000}"/>
    <cellStyle name="20% - Accent1 2 2 4 3 8 4" xfId="6470" xr:uid="{00000000-0005-0000-0000-00008A180000}"/>
    <cellStyle name="20% - Accent1 2 2 4 3 9" xfId="6471" xr:uid="{00000000-0005-0000-0000-00008B180000}"/>
    <cellStyle name="20% - Accent1 2 2 4 3 9 2" xfId="6472" xr:uid="{00000000-0005-0000-0000-00008C180000}"/>
    <cellStyle name="20% - Accent1 2 2 4 3 9 2 2" xfId="6473" xr:uid="{00000000-0005-0000-0000-00008D180000}"/>
    <cellStyle name="20% - Accent1 2 2 4 3 9 2 2 2" xfId="6474" xr:uid="{00000000-0005-0000-0000-00008E180000}"/>
    <cellStyle name="20% - Accent1 2 2 4 3 9 2 3" xfId="6475" xr:uid="{00000000-0005-0000-0000-00008F180000}"/>
    <cellStyle name="20% - Accent1 2 2 4 3 9 3" xfId="6476" xr:uid="{00000000-0005-0000-0000-000090180000}"/>
    <cellStyle name="20% - Accent1 2 2 4 3 9 3 2" xfId="6477" xr:uid="{00000000-0005-0000-0000-000091180000}"/>
    <cellStyle name="20% - Accent1 2 2 4 3 9 4" xfId="6478" xr:uid="{00000000-0005-0000-0000-000092180000}"/>
    <cellStyle name="20% - Accent1 2 2 4 4" xfId="6479" xr:uid="{00000000-0005-0000-0000-000093180000}"/>
    <cellStyle name="20% - Accent1 2 2 4 4 10" xfId="6480" xr:uid="{00000000-0005-0000-0000-000094180000}"/>
    <cellStyle name="20% - Accent1 2 2 4 4 10 2" xfId="6481" xr:uid="{00000000-0005-0000-0000-000095180000}"/>
    <cellStyle name="20% - Accent1 2 2 4 4 11" xfId="6482" xr:uid="{00000000-0005-0000-0000-000096180000}"/>
    <cellStyle name="20% - Accent1 2 2 4 4 2" xfId="6483" xr:uid="{00000000-0005-0000-0000-000097180000}"/>
    <cellStyle name="20% - Accent1 2 2 4 4 2 2" xfId="6484" xr:uid="{00000000-0005-0000-0000-000098180000}"/>
    <cellStyle name="20% - Accent1 2 2 4 4 2 2 2" xfId="6485" xr:uid="{00000000-0005-0000-0000-000099180000}"/>
    <cellStyle name="20% - Accent1 2 2 4 4 2 2 2 2" xfId="6486" xr:uid="{00000000-0005-0000-0000-00009A180000}"/>
    <cellStyle name="20% - Accent1 2 2 4 4 2 2 2 2 2" xfId="6487" xr:uid="{00000000-0005-0000-0000-00009B180000}"/>
    <cellStyle name="20% - Accent1 2 2 4 4 2 2 2 3" xfId="6488" xr:uid="{00000000-0005-0000-0000-00009C180000}"/>
    <cellStyle name="20% - Accent1 2 2 4 4 2 2 3" xfId="6489" xr:uid="{00000000-0005-0000-0000-00009D180000}"/>
    <cellStyle name="20% - Accent1 2 2 4 4 2 2 3 2" xfId="6490" xr:uid="{00000000-0005-0000-0000-00009E180000}"/>
    <cellStyle name="20% - Accent1 2 2 4 4 2 2 4" xfId="6491" xr:uid="{00000000-0005-0000-0000-00009F180000}"/>
    <cellStyle name="20% - Accent1 2 2 4 4 2 3" xfId="6492" xr:uid="{00000000-0005-0000-0000-0000A0180000}"/>
    <cellStyle name="20% - Accent1 2 2 4 4 2 3 2" xfId="6493" xr:uid="{00000000-0005-0000-0000-0000A1180000}"/>
    <cellStyle name="20% - Accent1 2 2 4 4 2 3 2 2" xfId="6494" xr:uid="{00000000-0005-0000-0000-0000A2180000}"/>
    <cellStyle name="20% - Accent1 2 2 4 4 2 3 2 2 2" xfId="6495" xr:uid="{00000000-0005-0000-0000-0000A3180000}"/>
    <cellStyle name="20% - Accent1 2 2 4 4 2 3 2 3" xfId="6496" xr:uid="{00000000-0005-0000-0000-0000A4180000}"/>
    <cellStyle name="20% - Accent1 2 2 4 4 2 3 3" xfId="6497" xr:uid="{00000000-0005-0000-0000-0000A5180000}"/>
    <cellStyle name="20% - Accent1 2 2 4 4 2 3 3 2" xfId="6498" xr:uid="{00000000-0005-0000-0000-0000A6180000}"/>
    <cellStyle name="20% - Accent1 2 2 4 4 2 3 4" xfId="6499" xr:uid="{00000000-0005-0000-0000-0000A7180000}"/>
    <cellStyle name="20% - Accent1 2 2 4 4 2 4" xfId="6500" xr:uid="{00000000-0005-0000-0000-0000A8180000}"/>
    <cellStyle name="20% - Accent1 2 2 4 4 2 4 2" xfId="6501" xr:uid="{00000000-0005-0000-0000-0000A9180000}"/>
    <cellStyle name="20% - Accent1 2 2 4 4 2 4 2 2" xfId="6502" xr:uid="{00000000-0005-0000-0000-0000AA180000}"/>
    <cellStyle name="20% - Accent1 2 2 4 4 2 4 2 2 2" xfId="6503" xr:uid="{00000000-0005-0000-0000-0000AB180000}"/>
    <cellStyle name="20% - Accent1 2 2 4 4 2 4 2 3" xfId="6504" xr:uid="{00000000-0005-0000-0000-0000AC180000}"/>
    <cellStyle name="20% - Accent1 2 2 4 4 2 4 3" xfId="6505" xr:uid="{00000000-0005-0000-0000-0000AD180000}"/>
    <cellStyle name="20% - Accent1 2 2 4 4 2 4 3 2" xfId="6506" xr:uid="{00000000-0005-0000-0000-0000AE180000}"/>
    <cellStyle name="20% - Accent1 2 2 4 4 2 4 4" xfId="6507" xr:uid="{00000000-0005-0000-0000-0000AF180000}"/>
    <cellStyle name="20% - Accent1 2 2 4 4 2 5" xfId="6508" xr:uid="{00000000-0005-0000-0000-0000B0180000}"/>
    <cellStyle name="20% - Accent1 2 2 4 4 2 5 2" xfId="6509" xr:uid="{00000000-0005-0000-0000-0000B1180000}"/>
    <cellStyle name="20% - Accent1 2 2 4 4 2 5 2 2" xfId="6510" xr:uid="{00000000-0005-0000-0000-0000B2180000}"/>
    <cellStyle name="20% - Accent1 2 2 4 4 2 5 3" xfId="6511" xr:uid="{00000000-0005-0000-0000-0000B3180000}"/>
    <cellStyle name="20% - Accent1 2 2 4 4 2 6" xfId="6512" xr:uid="{00000000-0005-0000-0000-0000B4180000}"/>
    <cellStyle name="20% - Accent1 2 2 4 4 2 6 2" xfId="6513" xr:uid="{00000000-0005-0000-0000-0000B5180000}"/>
    <cellStyle name="20% - Accent1 2 2 4 4 2 6 2 2" xfId="6514" xr:uid="{00000000-0005-0000-0000-0000B6180000}"/>
    <cellStyle name="20% - Accent1 2 2 4 4 2 6 3" xfId="6515" xr:uid="{00000000-0005-0000-0000-0000B7180000}"/>
    <cellStyle name="20% - Accent1 2 2 4 4 2 7" xfId="6516" xr:uid="{00000000-0005-0000-0000-0000B8180000}"/>
    <cellStyle name="20% - Accent1 2 2 4 4 2 7 2" xfId="6517" xr:uid="{00000000-0005-0000-0000-0000B9180000}"/>
    <cellStyle name="20% - Accent1 2 2 4 4 2 8" xfId="6518" xr:uid="{00000000-0005-0000-0000-0000BA180000}"/>
    <cellStyle name="20% - Accent1 2 2 4 4 2 8 2" xfId="6519" xr:uid="{00000000-0005-0000-0000-0000BB180000}"/>
    <cellStyle name="20% - Accent1 2 2 4 4 2 9" xfId="6520" xr:uid="{00000000-0005-0000-0000-0000BC180000}"/>
    <cellStyle name="20% - Accent1 2 2 4 4 3" xfId="6521" xr:uid="{00000000-0005-0000-0000-0000BD180000}"/>
    <cellStyle name="20% - Accent1 2 2 4 4 3 2" xfId="6522" xr:uid="{00000000-0005-0000-0000-0000BE180000}"/>
    <cellStyle name="20% - Accent1 2 2 4 4 3 2 2" xfId="6523" xr:uid="{00000000-0005-0000-0000-0000BF180000}"/>
    <cellStyle name="20% - Accent1 2 2 4 4 3 2 2 2" xfId="6524" xr:uid="{00000000-0005-0000-0000-0000C0180000}"/>
    <cellStyle name="20% - Accent1 2 2 4 4 3 2 2 2 2" xfId="6525" xr:uid="{00000000-0005-0000-0000-0000C1180000}"/>
    <cellStyle name="20% - Accent1 2 2 4 4 3 2 2 3" xfId="6526" xr:uid="{00000000-0005-0000-0000-0000C2180000}"/>
    <cellStyle name="20% - Accent1 2 2 4 4 3 2 3" xfId="6527" xr:uid="{00000000-0005-0000-0000-0000C3180000}"/>
    <cellStyle name="20% - Accent1 2 2 4 4 3 2 3 2" xfId="6528" xr:uid="{00000000-0005-0000-0000-0000C4180000}"/>
    <cellStyle name="20% - Accent1 2 2 4 4 3 2 4" xfId="6529" xr:uid="{00000000-0005-0000-0000-0000C5180000}"/>
    <cellStyle name="20% - Accent1 2 2 4 4 3 3" xfId="6530" xr:uid="{00000000-0005-0000-0000-0000C6180000}"/>
    <cellStyle name="20% - Accent1 2 2 4 4 3 3 2" xfId="6531" xr:uid="{00000000-0005-0000-0000-0000C7180000}"/>
    <cellStyle name="20% - Accent1 2 2 4 4 3 3 2 2" xfId="6532" xr:uid="{00000000-0005-0000-0000-0000C8180000}"/>
    <cellStyle name="20% - Accent1 2 2 4 4 3 3 2 2 2" xfId="6533" xr:uid="{00000000-0005-0000-0000-0000C9180000}"/>
    <cellStyle name="20% - Accent1 2 2 4 4 3 3 2 3" xfId="6534" xr:uid="{00000000-0005-0000-0000-0000CA180000}"/>
    <cellStyle name="20% - Accent1 2 2 4 4 3 3 3" xfId="6535" xr:uid="{00000000-0005-0000-0000-0000CB180000}"/>
    <cellStyle name="20% - Accent1 2 2 4 4 3 3 3 2" xfId="6536" xr:uid="{00000000-0005-0000-0000-0000CC180000}"/>
    <cellStyle name="20% - Accent1 2 2 4 4 3 3 4" xfId="6537" xr:uid="{00000000-0005-0000-0000-0000CD180000}"/>
    <cellStyle name="20% - Accent1 2 2 4 4 3 4" xfId="6538" xr:uid="{00000000-0005-0000-0000-0000CE180000}"/>
    <cellStyle name="20% - Accent1 2 2 4 4 3 4 2" xfId="6539" xr:uid="{00000000-0005-0000-0000-0000CF180000}"/>
    <cellStyle name="20% - Accent1 2 2 4 4 3 4 2 2" xfId="6540" xr:uid="{00000000-0005-0000-0000-0000D0180000}"/>
    <cellStyle name="20% - Accent1 2 2 4 4 3 4 2 2 2" xfId="6541" xr:uid="{00000000-0005-0000-0000-0000D1180000}"/>
    <cellStyle name="20% - Accent1 2 2 4 4 3 4 2 3" xfId="6542" xr:uid="{00000000-0005-0000-0000-0000D2180000}"/>
    <cellStyle name="20% - Accent1 2 2 4 4 3 4 3" xfId="6543" xr:uid="{00000000-0005-0000-0000-0000D3180000}"/>
    <cellStyle name="20% - Accent1 2 2 4 4 3 4 3 2" xfId="6544" xr:uid="{00000000-0005-0000-0000-0000D4180000}"/>
    <cellStyle name="20% - Accent1 2 2 4 4 3 4 4" xfId="6545" xr:uid="{00000000-0005-0000-0000-0000D5180000}"/>
    <cellStyle name="20% - Accent1 2 2 4 4 3 5" xfId="6546" xr:uid="{00000000-0005-0000-0000-0000D6180000}"/>
    <cellStyle name="20% - Accent1 2 2 4 4 3 5 2" xfId="6547" xr:uid="{00000000-0005-0000-0000-0000D7180000}"/>
    <cellStyle name="20% - Accent1 2 2 4 4 3 5 2 2" xfId="6548" xr:uid="{00000000-0005-0000-0000-0000D8180000}"/>
    <cellStyle name="20% - Accent1 2 2 4 4 3 5 3" xfId="6549" xr:uid="{00000000-0005-0000-0000-0000D9180000}"/>
    <cellStyle name="20% - Accent1 2 2 4 4 3 6" xfId="6550" xr:uid="{00000000-0005-0000-0000-0000DA180000}"/>
    <cellStyle name="20% - Accent1 2 2 4 4 3 6 2" xfId="6551" xr:uid="{00000000-0005-0000-0000-0000DB180000}"/>
    <cellStyle name="20% - Accent1 2 2 4 4 3 6 2 2" xfId="6552" xr:uid="{00000000-0005-0000-0000-0000DC180000}"/>
    <cellStyle name="20% - Accent1 2 2 4 4 3 6 3" xfId="6553" xr:uid="{00000000-0005-0000-0000-0000DD180000}"/>
    <cellStyle name="20% - Accent1 2 2 4 4 3 7" xfId="6554" xr:uid="{00000000-0005-0000-0000-0000DE180000}"/>
    <cellStyle name="20% - Accent1 2 2 4 4 3 7 2" xfId="6555" xr:uid="{00000000-0005-0000-0000-0000DF180000}"/>
    <cellStyle name="20% - Accent1 2 2 4 4 3 8" xfId="6556" xr:uid="{00000000-0005-0000-0000-0000E0180000}"/>
    <cellStyle name="20% - Accent1 2 2 4 4 3 8 2" xfId="6557" xr:uid="{00000000-0005-0000-0000-0000E1180000}"/>
    <cellStyle name="20% - Accent1 2 2 4 4 3 9" xfId="6558" xr:uid="{00000000-0005-0000-0000-0000E2180000}"/>
    <cellStyle name="20% - Accent1 2 2 4 4 4" xfId="6559" xr:uid="{00000000-0005-0000-0000-0000E3180000}"/>
    <cellStyle name="20% - Accent1 2 2 4 4 4 2" xfId="6560" xr:uid="{00000000-0005-0000-0000-0000E4180000}"/>
    <cellStyle name="20% - Accent1 2 2 4 4 4 2 2" xfId="6561" xr:uid="{00000000-0005-0000-0000-0000E5180000}"/>
    <cellStyle name="20% - Accent1 2 2 4 4 4 2 2 2" xfId="6562" xr:uid="{00000000-0005-0000-0000-0000E6180000}"/>
    <cellStyle name="20% - Accent1 2 2 4 4 4 2 3" xfId="6563" xr:uid="{00000000-0005-0000-0000-0000E7180000}"/>
    <cellStyle name="20% - Accent1 2 2 4 4 4 3" xfId="6564" xr:uid="{00000000-0005-0000-0000-0000E8180000}"/>
    <cellStyle name="20% - Accent1 2 2 4 4 4 3 2" xfId="6565" xr:uid="{00000000-0005-0000-0000-0000E9180000}"/>
    <cellStyle name="20% - Accent1 2 2 4 4 4 4" xfId="6566" xr:uid="{00000000-0005-0000-0000-0000EA180000}"/>
    <cellStyle name="20% - Accent1 2 2 4 4 5" xfId="6567" xr:uid="{00000000-0005-0000-0000-0000EB180000}"/>
    <cellStyle name="20% - Accent1 2 2 4 4 5 2" xfId="6568" xr:uid="{00000000-0005-0000-0000-0000EC180000}"/>
    <cellStyle name="20% - Accent1 2 2 4 4 5 2 2" xfId="6569" xr:uid="{00000000-0005-0000-0000-0000ED180000}"/>
    <cellStyle name="20% - Accent1 2 2 4 4 5 2 2 2" xfId="6570" xr:uid="{00000000-0005-0000-0000-0000EE180000}"/>
    <cellStyle name="20% - Accent1 2 2 4 4 5 2 3" xfId="6571" xr:uid="{00000000-0005-0000-0000-0000EF180000}"/>
    <cellStyle name="20% - Accent1 2 2 4 4 5 3" xfId="6572" xr:uid="{00000000-0005-0000-0000-0000F0180000}"/>
    <cellStyle name="20% - Accent1 2 2 4 4 5 3 2" xfId="6573" xr:uid="{00000000-0005-0000-0000-0000F1180000}"/>
    <cellStyle name="20% - Accent1 2 2 4 4 5 4" xfId="6574" xr:uid="{00000000-0005-0000-0000-0000F2180000}"/>
    <cellStyle name="20% - Accent1 2 2 4 4 6" xfId="6575" xr:uid="{00000000-0005-0000-0000-0000F3180000}"/>
    <cellStyle name="20% - Accent1 2 2 4 4 6 2" xfId="6576" xr:uid="{00000000-0005-0000-0000-0000F4180000}"/>
    <cellStyle name="20% - Accent1 2 2 4 4 6 2 2" xfId="6577" xr:uid="{00000000-0005-0000-0000-0000F5180000}"/>
    <cellStyle name="20% - Accent1 2 2 4 4 6 2 2 2" xfId="6578" xr:uid="{00000000-0005-0000-0000-0000F6180000}"/>
    <cellStyle name="20% - Accent1 2 2 4 4 6 2 3" xfId="6579" xr:uid="{00000000-0005-0000-0000-0000F7180000}"/>
    <cellStyle name="20% - Accent1 2 2 4 4 6 3" xfId="6580" xr:uid="{00000000-0005-0000-0000-0000F8180000}"/>
    <cellStyle name="20% - Accent1 2 2 4 4 6 3 2" xfId="6581" xr:uid="{00000000-0005-0000-0000-0000F9180000}"/>
    <cellStyle name="20% - Accent1 2 2 4 4 6 4" xfId="6582" xr:uid="{00000000-0005-0000-0000-0000FA180000}"/>
    <cellStyle name="20% - Accent1 2 2 4 4 7" xfId="6583" xr:uid="{00000000-0005-0000-0000-0000FB180000}"/>
    <cellStyle name="20% - Accent1 2 2 4 4 7 2" xfId="6584" xr:uid="{00000000-0005-0000-0000-0000FC180000}"/>
    <cellStyle name="20% - Accent1 2 2 4 4 7 2 2" xfId="6585" xr:uid="{00000000-0005-0000-0000-0000FD180000}"/>
    <cellStyle name="20% - Accent1 2 2 4 4 7 3" xfId="6586" xr:uid="{00000000-0005-0000-0000-0000FE180000}"/>
    <cellStyle name="20% - Accent1 2 2 4 4 8" xfId="6587" xr:uid="{00000000-0005-0000-0000-0000FF180000}"/>
    <cellStyle name="20% - Accent1 2 2 4 4 8 2" xfId="6588" xr:uid="{00000000-0005-0000-0000-000000190000}"/>
    <cellStyle name="20% - Accent1 2 2 4 4 8 2 2" xfId="6589" xr:uid="{00000000-0005-0000-0000-000001190000}"/>
    <cellStyle name="20% - Accent1 2 2 4 4 8 3" xfId="6590" xr:uid="{00000000-0005-0000-0000-000002190000}"/>
    <cellStyle name="20% - Accent1 2 2 4 4 9" xfId="6591" xr:uid="{00000000-0005-0000-0000-000003190000}"/>
    <cellStyle name="20% - Accent1 2 2 4 4 9 2" xfId="6592" xr:uid="{00000000-0005-0000-0000-000004190000}"/>
    <cellStyle name="20% - Accent1 2 2 4 5" xfId="6593" xr:uid="{00000000-0005-0000-0000-000005190000}"/>
    <cellStyle name="20% - Accent1 2 2 4 5 10" xfId="6594" xr:uid="{00000000-0005-0000-0000-000006190000}"/>
    <cellStyle name="20% - Accent1 2 2 4 5 10 2" xfId="6595" xr:uid="{00000000-0005-0000-0000-000007190000}"/>
    <cellStyle name="20% - Accent1 2 2 4 5 11" xfId="6596" xr:uid="{00000000-0005-0000-0000-000008190000}"/>
    <cellStyle name="20% - Accent1 2 2 4 5 2" xfId="6597" xr:uid="{00000000-0005-0000-0000-000009190000}"/>
    <cellStyle name="20% - Accent1 2 2 4 5 2 2" xfId="6598" xr:uid="{00000000-0005-0000-0000-00000A190000}"/>
    <cellStyle name="20% - Accent1 2 2 4 5 2 2 2" xfId="6599" xr:uid="{00000000-0005-0000-0000-00000B190000}"/>
    <cellStyle name="20% - Accent1 2 2 4 5 2 2 2 2" xfId="6600" xr:uid="{00000000-0005-0000-0000-00000C190000}"/>
    <cellStyle name="20% - Accent1 2 2 4 5 2 2 2 2 2" xfId="6601" xr:uid="{00000000-0005-0000-0000-00000D190000}"/>
    <cellStyle name="20% - Accent1 2 2 4 5 2 2 2 3" xfId="6602" xr:uid="{00000000-0005-0000-0000-00000E190000}"/>
    <cellStyle name="20% - Accent1 2 2 4 5 2 2 3" xfId="6603" xr:uid="{00000000-0005-0000-0000-00000F190000}"/>
    <cellStyle name="20% - Accent1 2 2 4 5 2 2 3 2" xfId="6604" xr:uid="{00000000-0005-0000-0000-000010190000}"/>
    <cellStyle name="20% - Accent1 2 2 4 5 2 2 4" xfId="6605" xr:uid="{00000000-0005-0000-0000-000011190000}"/>
    <cellStyle name="20% - Accent1 2 2 4 5 2 3" xfId="6606" xr:uid="{00000000-0005-0000-0000-000012190000}"/>
    <cellStyle name="20% - Accent1 2 2 4 5 2 3 2" xfId="6607" xr:uid="{00000000-0005-0000-0000-000013190000}"/>
    <cellStyle name="20% - Accent1 2 2 4 5 2 3 2 2" xfId="6608" xr:uid="{00000000-0005-0000-0000-000014190000}"/>
    <cellStyle name="20% - Accent1 2 2 4 5 2 3 2 2 2" xfId="6609" xr:uid="{00000000-0005-0000-0000-000015190000}"/>
    <cellStyle name="20% - Accent1 2 2 4 5 2 3 2 3" xfId="6610" xr:uid="{00000000-0005-0000-0000-000016190000}"/>
    <cellStyle name="20% - Accent1 2 2 4 5 2 3 3" xfId="6611" xr:uid="{00000000-0005-0000-0000-000017190000}"/>
    <cellStyle name="20% - Accent1 2 2 4 5 2 3 3 2" xfId="6612" xr:uid="{00000000-0005-0000-0000-000018190000}"/>
    <cellStyle name="20% - Accent1 2 2 4 5 2 3 4" xfId="6613" xr:uid="{00000000-0005-0000-0000-000019190000}"/>
    <cellStyle name="20% - Accent1 2 2 4 5 2 4" xfId="6614" xr:uid="{00000000-0005-0000-0000-00001A190000}"/>
    <cellStyle name="20% - Accent1 2 2 4 5 2 4 2" xfId="6615" xr:uid="{00000000-0005-0000-0000-00001B190000}"/>
    <cellStyle name="20% - Accent1 2 2 4 5 2 4 2 2" xfId="6616" xr:uid="{00000000-0005-0000-0000-00001C190000}"/>
    <cellStyle name="20% - Accent1 2 2 4 5 2 4 2 2 2" xfId="6617" xr:uid="{00000000-0005-0000-0000-00001D190000}"/>
    <cellStyle name="20% - Accent1 2 2 4 5 2 4 2 3" xfId="6618" xr:uid="{00000000-0005-0000-0000-00001E190000}"/>
    <cellStyle name="20% - Accent1 2 2 4 5 2 4 3" xfId="6619" xr:uid="{00000000-0005-0000-0000-00001F190000}"/>
    <cellStyle name="20% - Accent1 2 2 4 5 2 4 3 2" xfId="6620" xr:uid="{00000000-0005-0000-0000-000020190000}"/>
    <cellStyle name="20% - Accent1 2 2 4 5 2 4 4" xfId="6621" xr:uid="{00000000-0005-0000-0000-000021190000}"/>
    <cellStyle name="20% - Accent1 2 2 4 5 2 5" xfId="6622" xr:uid="{00000000-0005-0000-0000-000022190000}"/>
    <cellStyle name="20% - Accent1 2 2 4 5 2 5 2" xfId="6623" xr:uid="{00000000-0005-0000-0000-000023190000}"/>
    <cellStyle name="20% - Accent1 2 2 4 5 2 5 2 2" xfId="6624" xr:uid="{00000000-0005-0000-0000-000024190000}"/>
    <cellStyle name="20% - Accent1 2 2 4 5 2 5 3" xfId="6625" xr:uid="{00000000-0005-0000-0000-000025190000}"/>
    <cellStyle name="20% - Accent1 2 2 4 5 2 6" xfId="6626" xr:uid="{00000000-0005-0000-0000-000026190000}"/>
    <cellStyle name="20% - Accent1 2 2 4 5 2 6 2" xfId="6627" xr:uid="{00000000-0005-0000-0000-000027190000}"/>
    <cellStyle name="20% - Accent1 2 2 4 5 2 6 2 2" xfId="6628" xr:uid="{00000000-0005-0000-0000-000028190000}"/>
    <cellStyle name="20% - Accent1 2 2 4 5 2 6 3" xfId="6629" xr:uid="{00000000-0005-0000-0000-000029190000}"/>
    <cellStyle name="20% - Accent1 2 2 4 5 2 7" xfId="6630" xr:uid="{00000000-0005-0000-0000-00002A190000}"/>
    <cellStyle name="20% - Accent1 2 2 4 5 2 7 2" xfId="6631" xr:uid="{00000000-0005-0000-0000-00002B190000}"/>
    <cellStyle name="20% - Accent1 2 2 4 5 2 8" xfId="6632" xr:uid="{00000000-0005-0000-0000-00002C190000}"/>
    <cellStyle name="20% - Accent1 2 2 4 5 2 8 2" xfId="6633" xr:uid="{00000000-0005-0000-0000-00002D190000}"/>
    <cellStyle name="20% - Accent1 2 2 4 5 2 9" xfId="6634" xr:uid="{00000000-0005-0000-0000-00002E190000}"/>
    <cellStyle name="20% - Accent1 2 2 4 5 3" xfId="6635" xr:uid="{00000000-0005-0000-0000-00002F190000}"/>
    <cellStyle name="20% - Accent1 2 2 4 5 3 2" xfId="6636" xr:uid="{00000000-0005-0000-0000-000030190000}"/>
    <cellStyle name="20% - Accent1 2 2 4 5 3 2 2" xfId="6637" xr:uid="{00000000-0005-0000-0000-000031190000}"/>
    <cellStyle name="20% - Accent1 2 2 4 5 3 2 2 2" xfId="6638" xr:uid="{00000000-0005-0000-0000-000032190000}"/>
    <cellStyle name="20% - Accent1 2 2 4 5 3 2 2 2 2" xfId="6639" xr:uid="{00000000-0005-0000-0000-000033190000}"/>
    <cellStyle name="20% - Accent1 2 2 4 5 3 2 2 3" xfId="6640" xr:uid="{00000000-0005-0000-0000-000034190000}"/>
    <cellStyle name="20% - Accent1 2 2 4 5 3 2 3" xfId="6641" xr:uid="{00000000-0005-0000-0000-000035190000}"/>
    <cellStyle name="20% - Accent1 2 2 4 5 3 2 3 2" xfId="6642" xr:uid="{00000000-0005-0000-0000-000036190000}"/>
    <cellStyle name="20% - Accent1 2 2 4 5 3 2 4" xfId="6643" xr:uid="{00000000-0005-0000-0000-000037190000}"/>
    <cellStyle name="20% - Accent1 2 2 4 5 3 3" xfId="6644" xr:uid="{00000000-0005-0000-0000-000038190000}"/>
    <cellStyle name="20% - Accent1 2 2 4 5 3 3 2" xfId="6645" xr:uid="{00000000-0005-0000-0000-000039190000}"/>
    <cellStyle name="20% - Accent1 2 2 4 5 3 3 2 2" xfId="6646" xr:uid="{00000000-0005-0000-0000-00003A190000}"/>
    <cellStyle name="20% - Accent1 2 2 4 5 3 3 2 2 2" xfId="6647" xr:uid="{00000000-0005-0000-0000-00003B190000}"/>
    <cellStyle name="20% - Accent1 2 2 4 5 3 3 2 3" xfId="6648" xr:uid="{00000000-0005-0000-0000-00003C190000}"/>
    <cellStyle name="20% - Accent1 2 2 4 5 3 3 3" xfId="6649" xr:uid="{00000000-0005-0000-0000-00003D190000}"/>
    <cellStyle name="20% - Accent1 2 2 4 5 3 3 3 2" xfId="6650" xr:uid="{00000000-0005-0000-0000-00003E190000}"/>
    <cellStyle name="20% - Accent1 2 2 4 5 3 3 4" xfId="6651" xr:uid="{00000000-0005-0000-0000-00003F190000}"/>
    <cellStyle name="20% - Accent1 2 2 4 5 3 4" xfId="6652" xr:uid="{00000000-0005-0000-0000-000040190000}"/>
    <cellStyle name="20% - Accent1 2 2 4 5 3 4 2" xfId="6653" xr:uid="{00000000-0005-0000-0000-000041190000}"/>
    <cellStyle name="20% - Accent1 2 2 4 5 3 4 2 2" xfId="6654" xr:uid="{00000000-0005-0000-0000-000042190000}"/>
    <cellStyle name="20% - Accent1 2 2 4 5 3 4 2 2 2" xfId="6655" xr:uid="{00000000-0005-0000-0000-000043190000}"/>
    <cellStyle name="20% - Accent1 2 2 4 5 3 4 2 3" xfId="6656" xr:uid="{00000000-0005-0000-0000-000044190000}"/>
    <cellStyle name="20% - Accent1 2 2 4 5 3 4 3" xfId="6657" xr:uid="{00000000-0005-0000-0000-000045190000}"/>
    <cellStyle name="20% - Accent1 2 2 4 5 3 4 3 2" xfId="6658" xr:uid="{00000000-0005-0000-0000-000046190000}"/>
    <cellStyle name="20% - Accent1 2 2 4 5 3 4 4" xfId="6659" xr:uid="{00000000-0005-0000-0000-000047190000}"/>
    <cellStyle name="20% - Accent1 2 2 4 5 3 5" xfId="6660" xr:uid="{00000000-0005-0000-0000-000048190000}"/>
    <cellStyle name="20% - Accent1 2 2 4 5 3 5 2" xfId="6661" xr:uid="{00000000-0005-0000-0000-000049190000}"/>
    <cellStyle name="20% - Accent1 2 2 4 5 3 5 2 2" xfId="6662" xr:uid="{00000000-0005-0000-0000-00004A190000}"/>
    <cellStyle name="20% - Accent1 2 2 4 5 3 5 3" xfId="6663" xr:uid="{00000000-0005-0000-0000-00004B190000}"/>
    <cellStyle name="20% - Accent1 2 2 4 5 3 6" xfId="6664" xr:uid="{00000000-0005-0000-0000-00004C190000}"/>
    <cellStyle name="20% - Accent1 2 2 4 5 3 6 2" xfId="6665" xr:uid="{00000000-0005-0000-0000-00004D190000}"/>
    <cellStyle name="20% - Accent1 2 2 4 5 3 6 2 2" xfId="6666" xr:uid="{00000000-0005-0000-0000-00004E190000}"/>
    <cellStyle name="20% - Accent1 2 2 4 5 3 6 3" xfId="6667" xr:uid="{00000000-0005-0000-0000-00004F190000}"/>
    <cellStyle name="20% - Accent1 2 2 4 5 3 7" xfId="6668" xr:uid="{00000000-0005-0000-0000-000050190000}"/>
    <cellStyle name="20% - Accent1 2 2 4 5 3 7 2" xfId="6669" xr:uid="{00000000-0005-0000-0000-000051190000}"/>
    <cellStyle name="20% - Accent1 2 2 4 5 3 8" xfId="6670" xr:uid="{00000000-0005-0000-0000-000052190000}"/>
    <cellStyle name="20% - Accent1 2 2 4 5 3 8 2" xfId="6671" xr:uid="{00000000-0005-0000-0000-000053190000}"/>
    <cellStyle name="20% - Accent1 2 2 4 5 3 9" xfId="6672" xr:uid="{00000000-0005-0000-0000-000054190000}"/>
    <cellStyle name="20% - Accent1 2 2 4 5 4" xfId="6673" xr:uid="{00000000-0005-0000-0000-000055190000}"/>
    <cellStyle name="20% - Accent1 2 2 4 5 4 2" xfId="6674" xr:uid="{00000000-0005-0000-0000-000056190000}"/>
    <cellStyle name="20% - Accent1 2 2 4 5 4 2 2" xfId="6675" xr:uid="{00000000-0005-0000-0000-000057190000}"/>
    <cellStyle name="20% - Accent1 2 2 4 5 4 2 2 2" xfId="6676" xr:uid="{00000000-0005-0000-0000-000058190000}"/>
    <cellStyle name="20% - Accent1 2 2 4 5 4 2 3" xfId="6677" xr:uid="{00000000-0005-0000-0000-000059190000}"/>
    <cellStyle name="20% - Accent1 2 2 4 5 4 3" xfId="6678" xr:uid="{00000000-0005-0000-0000-00005A190000}"/>
    <cellStyle name="20% - Accent1 2 2 4 5 4 3 2" xfId="6679" xr:uid="{00000000-0005-0000-0000-00005B190000}"/>
    <cellStyle name="20% - Accent1 2 2 4 5 4 4" xfId="6680" xr:uid="{00000000-0005-0000-0000-00005C190000}"/>
    <cellStyle name="20% - Accent1 2 2 4 5 5" xfId="6681" xr:uid="{00000000-0005-0000-0000-00005D190000}"/>
    <cellStyle name="20% - Accent1 2 2 4 5 5 2" xfId="6682" xr:uid="{00000000-0005-0000-0000-00005E190000}"/>
    <cellStyle name="20% - Accent1 2 2 4 5 5 2 2" xfId="6683" xr:uid="{00000000-0005-0000-0000-00005F190000}"/>
    <cellStyle name="20% - Accent1 2 2 4 5 5 2 2 2" xfId="6684" xr:uid="{00000000-0005-0000-0000-000060190000}"/>
    <cellStyle name="20% - Accent1 2 2 4 5 5 2 3" xfId="6685" xr:uid="{00000000-0005-0000-0000-000061190000}"/>
    <cellStyle name="20% - Accent1 2 2 4 5 5 3" xfId="6686" xr:uid="{00000000-0005-0000-0000-000062190000}"/>
    <cellStyle name="20% - Accent1 2 2 4 5 5 3 2" xfId="6687" xr:uid="{00000000-0005-0000-0000-000063190000}"/>
    <cellStyle name="20% - Accent1 2 2 4 5 5 4" xfId="6688" xr:uid="{00000000-0005-0000-0000-000064190000}"/>
    <cellStyle name="20% - Accent1 2 2 4 5 6" xfId="6689" xr:uid="{00000000-0005-0000-0000-000065190000}"/>
    <cellStyle name="20% - Accent1 2 2 4 5 6 2" xfId="6690" xr:uid="{00000000-0005-0000-0000-000066190000}"/>
    <cellStyle name="20% - Accent1 2 2 4 5 6 2 2" xfId="6691" xr:uid="{00000000-0005-0000-0000-000067190000}"/>
    <cellStyle name="20% - Accent1 2 2 4 5 6 2 2 2" xfId="6692" xr:uid="{00000000-0005-0000-0000-000068190000}"/>
    <cellStyle name="20% - Accent1 2 2 4 5 6 2 3" xfId="6693" xr:uid="{00000000-0005-0000-0000-000069190000}"/>
    <cellStyle name="20% - Accent1 2 2 4 5 6 3" xfId="6694" xr:uid="{00000000-0005-0000-0000-00006A190000}"/>
    <cellStyle name="20% - Accent1 2 2 4 5 6 3 2" xfId="6695" xr:uid="{00000000-0005-0000-0000-00006B190000}"/>
    <cellStyle name="20% - Accent1 2 2 4 5 6 4" xfId="6696" xr:uid="{00000000-0005-0000-0000-00006C190000}"/>
    <cellStyle name="20% - Accent1 2 2 4 5 7" xfId="6697" xr:uid="{00000000-0005-0000-0000-00006D190000}"/>
    <cellStyle name="20% - Accent1 2 2 4 5 7 2" xfId="6698" xr:uid="{00000000-0005-0000-0000-00006E190000}"/>
    <cellStyle name="20% - Accent1 2 2 4 5 7 2 2" xfId="6699" xr:uid="{00000000-0005-0000-0000-00006F190000}"/>
    <cellStyle name="20% - Accent1 2 2 4 5 7 3" xfId="6700" xr:uid="{00000000-0005-0000-0000-000070190000}"/>
    <cellStyle name="20% - Accent1 2 2 4 5 8" xfId="6701" xr:uid="{00000000-0005-0000-0000-000071190000}"/>
    <cellStyle name="20% - Accent1 2 2 4 5 8 2" xfId="6702" xr:uid="{00000000-0005-0000-0000-000072190000}"/>
    <cellStyle name="20% - Accent1 2 2 4 5 8 2 2" xfId="6703" xr:uid="{00000000-0005-0000-0000-000073190000}"/>
    <cellStyle name="20% - Accent1 2 2 4 5 8 3" xfId="6704" xr:uid="{00000000-0005-0000-0000-000074190000}"/>
    <cellStyle name="20% - Accent1 2 2 4 5 9" xfId="6705" xr:uid="{00000000-0005-0000-0000-000075190000}"/>
    <cellStyle name="20% - Accent1 2 2 4 5 9 2" xfId="6706" xr:uid="{00000000-0005-0000-0000-000076190000}"/>
    <cellStyle name="20% - Accent1 2 2 4 6" xfId="6707" xr:uid="{00000000-0005-0000-0000-000077190000}"/>
    <cellStyle name="20% - Accent1 2 2 4 6 10" xfId="6708" xr:uid="{00000000-0005-0000-0000-000078190000}"/>
    <cellStyle name="20% - Accent1 2 2 4 6 10 2" xfId="6709" xr:uid="{00000000-0005-0000-0000-000079190000}"/>
    <cellStyle name="20% - Accent1 2 2 4 6 11" xfId="6710" xr:uid="{00000000-0005-0000-0000-00007A190000}"/>
    <cellStyle name="20% - Accent1 2 2 4 6 2" xfId="6711" xr:uid="{00000000-0005-0000-0000-00007B190000}"/>
    <cellStyle name="20% - Accent1 2 2 4 6 2 2" xfId="6712" xr:uid="{00000000-0005-0000-0000-00007C190000}"/>
    <cellStyle name="20% - Accent1 2 2 4 6 2 2 2" xfId="6713" xr:uid="{00000000-0005-0000-0000-00007D190000}"/>
    <cellStyle name="20% - Accent1 2 2 4 6 2 2 2 2" xfId="6714" xr:uid="{00000000-0005-0000-0000-00007E190000}"/>
    <cellStyle name="20% - Accent1 2 2 4 6 2 2 2 2 2" xfId="6715" xr:uid="{00000000-0005-0000-0000-00007F190000}"/>
    <cellStyle name="20% - Accent1 2 2 4 6 2 2 2 3" xfId="6716" xr:uid="{00000000-0005-0000-0000-000080190000}"/>
    <cellStyle name="20% - Accent1 2 2 4 6 2 2 3" xfId="6717" xr:uid="{00000000-0005-0000-0000-000081190000}"/>
    <cellStyle name="20% - Accent1 2 2 4 6 2 2 3 2" xfId="6718" xr:uid="{00000000-0005-0000-0000-000082190000}"/>
    <cellStyle name="20% - Accent1 2 2 4 6 2 2 4" xfId="6719" xr:uid="{00000000-0005-0000-0000-000083190000}"/>
    <cellStyle name="20% - Accent1 2 2 4 6 2 3" xfId="6720" xr:uid="{00000000-0005-0000-0000-000084190000}"/>
    <cellStyle name="20% - Accent1 2 2 4 6 2 3 2" xfId="6721" xr:uid="{00000000-0005-0000-0000-000085190000}"/>
    <cellStyle name="20% - Accent1 2 2 4 6 2 3 2 2" xfId="6722" xr:uid="{00000000-0005-0000-0000-000086190000}"/>
    <cellStyle name="20% - Accent1 2 2 4 6 2 3 2 2 2" xfId="6723" xr:uid="{00000000-0005-0000-0000-000087190000}"/>
    <cellStyle name="20% - Accent1 2 2 4 6 2 3 2 3" xfId="6724" xr:uid="{00000000-0005-0000-0000-000088190000}"/>
    <cellStyle name="20% - Accent1 2 2 4 6 2 3 3" xfId="6725" xr:uid="{00000000-0005-0000-0000-000089190000}"/>
    <cellStyle name="20% - Accent1 2 2 4 6 2 3 3 2" xfId="6726" xr:uid="{00000000-0005-0000-0000-00008A190000}"/>
    <cellStyle name="20% - Accent1 2 2 4 6 2 3 4" xfId="6727" xr:uid="{00000000-0005-0000-0000-00008B190000}"/>
    <cellStyle name="20% - Accent1 2 2 4 6 2 4" xfId="6728" xr:uid="{00000000-0005-0000-0000-00008C190000}"/>
    <cellStyle name="20% - Accent1 2 2 4 6 2 4 2" xfId="6729" xr:uid="{00000000-0005-0000-0000-00008D190000}"/>
    <cellStyle name="20% - Accent1 2 2 4 6 2 4 2 2" xfId="6730" xr:uid="{00000000-0005-0000-0000-00008E190000}"/>
    <cellStyle name="20% - Accent1 2 2 4 6 2 4 2 2 2" xfId="6731" xr:uid="{00000000-0005-0000-0000-00008F190000}"/>
    <cellStyle name="20% - Accent1 2 2 4 6 2 4 2 3" xfId="6732" xr:uid="{00000000-0005-0000-0000-000090190000}"/>
    <cellStyle name="20% - Accent1 2 2 4 6 2 4 3" xfId="6733" xr:uid="{00000000-0005-0000-0000-000091190000}"/>
    <cellStyle name="20% - Accent1 2 2 4 6 2 4 3 2" xfId="6734" xr:uid="{00000000-0005-0000-0000-000092190000}"/>
    <cellStyle name="20% - Accent1 2 2 4 6 2 4 4" xfId="6735" xr:uid="{00000000-0005-0000-0000-000093190000}"/>
    <cellStyle name="20% - Accent1 2 2 4 6 2 5" xfId="6736" xr:uid="{00000000-0005-0000-0000-000094190000}"/>
    <cellStyle name="20% - Accent1 2 2 4 6 2 5 2" xfId="6737" xr:uid="{00000000-0005-0000-0000-000095190000}"/>
    <cellStyle name="20% - Accent1 2 2 4 6 2 5 2 2" xfId="6738" xr:uid="{00000000-0005-0000-0000-000096190000}"/>
    <cellStyle name="20% - Accent1 2 2 4 6 2 5 3" xfId="6739" xr:uid="{00000000-0005-0000-0000-000097190000}"/>
    <cellStyle name="20% - Accent1 2 2 4 6 2 6" xfId="6740" xr:uid="{00000000-0005-0000-0000-000098190000}"/>
    <cellStyle name="20% - Accent1 2 2 4 6 2 6 2" xfId="6741" xr:uid="{00000000-0005-0000-0000-000099190000}"/>
    <cellStyle name="20% - Accent1 2 2 4 6 2 6 2 2" xfId="6742" xr:uid="{00000000-0005-0000-0000-00009A190000}"/>
    <cellStyle name="20% - Accent1 2 2 4 6 2 6 3" xfId="6743" xr:uid="{00000000-0005-0000-0000-00009B190000}"/>
    <cellStyle name="20% - Accent1 2 2 4 6 2 7" xfId="6744" xr:uid="{00000000-0005-0000-0000-00009C190000}"/>
    <cellStyle name="20% - Accent1 2 2 4 6 2 7 2" xfId="6745" xr:uid="{00000000-0005-0000-0000-00009D190000}"/>
    <cellStyle name="20% - Accent1 2 2 4 6 2 8" xfId="6746" xr:uid="{00000000-0005-0000-0000-00009E190000}"/>
    <cellStyle name="20% - Accent1 2 2 4 6 2 8 2" xfId="6747" xr:uid="{00000000-0005-0000-0000-00009F190000}"/>
    <cellStyle name="20% - Accent1 2 2 4 6 2 9" xfId="6748" xr:uid="{00000000-0005-0000-0000-0000A0190000}"/>
    <cellStyle name="20% - Accent1 2 2 4 6 3" xfId="6749" xr:uid="{00000000-0005-0000-0000-0000A1190000}"/>
    <cellStyle name="20% - Accent1 2 2 4 6 3 2" xfId="6750" xr:uid="{00000000-0005-0000-0000-0000A2190000}"/>
    <cellStyle name="20% - Accent1 2 2 4 6 3 2 2" xfId="6751" xr:uid="{00000000-0005-0000-0000-0000A3190000}"/>
    <cellStyle name="20% - Accent1 2 2 4 6 3 2 2 2" xfId="6752" xr:uid="{00000000-0005-0000-0000-0000A4190000}"/>
    <cellStyle name="20% - Accent1 2 2 4 6 3 2 2 2 2" xfId="6753" xr:uid="{00000000-0005-0000-0000-0000A5190000}"/>
    <cellStyle name="20% - Accent1 2 2 4 6 3 2 2 3" xfId="6754" xr:uid="{00000000-0005-0000-0000-0000A6190000}"/>
    <cellStyle name="20% - Accent1 2 2 4 6 3 2 3" xfId="6755" xr:uid="{00000000-0005-0000-0000-0000A7190000}"/>
    <cellStyle name="20% - Accent1 2 2 4 6 3 2 3 2" xfId="6756" xr:uid="{00000000-0005-0000-0000-0000A8190000}"/>
    <cellStyle name="20% - Accent1 2 2 4 6 3 2 4" xfId="6757" xr:uid="{00000000-0005-0000-0000-0000A9190000}"/>
    <cellStyle name="20% - Accent1 2 2 4 6 3 3" xfId="6758" xr:uid="{00000000-0005-0000-0000-0000AA190000}"/>
    <cellStyle name="20% - Accent1 2 2 4 6 3 3 2" xfId="6759" xr:uid="{00000000-0005-0000-0000-0000AB190000}"/>
    <cellStyle name="20% - Accent1 2 2 4 6 3 3 2 2" xfId="6760" xr:uid="{00000000-0005-0000-0000-0000AC190000}"/>
    <cellStyle name="20% - Accent1 2 2 4 6 3 3 2 2 2" xfId="6761" xr:uid="{00000000-0005-0000-0000-0000AD190000}"/>
    <cellStyle name="20% - Accent1 2 2 4 6 3 3 2 3" xfId="6762" xr:uid="{00000000-0005-0000-0000-0000AE190000}"/>
    <cellStyle name="20% - Accent1 2 2 4 6 3 3 3" xfId="6763" xr:uid="{00000000-0005-0000-0000-0000AF190000}"/>
    <cellStyle name="20% - Accent1 2 2 4 6 3 3 3 2" xfId="6764" xr:uid="{00000000-0005-0000-0000-0000B0190000}"/>
    <cellStyle name="20% - Accent1 2 2 4 6 3 3 4" xfId="6765" xr:uid="{00000000-0005-0000-0000-0000B1190000}"/>
    <cellStyle name="20% - Accent1 2 2 4 6 3 4" xfId="6766" xr:uid="{00000000-0005-0000-0000-0000B2190000}"/>
    <cellStyle name="20% - Accent1 2 2 4 6 3 4 2" xfId="6767" xr:uid="{00000000-0005-0000-0000-0000B3190000}"/>
    <cellStyle name="20% - Accent1 2 2 4 6 3 4 2 2" xfId="6768" xr:uid="{00000000-0005-0000-0000-0000B4190000}"/>
    <cellStyle name="20% - Accent1 2 2 4 6 3 4 2 2 2" xfId="6769" xr:uid="{00000000-0005-0000-0000-0000B5190000}"/>
    <cellStyle name="20% - Accent1 2 2 4 6 3 4 2 3" xfId="6770" xr:uid="{00000000-0005-0000-0000-0000B6190000}"/>
    <cellStyle name="20% - Accent1 2 2 4 6 3 4 3" xfId="6771" xr:uid="{00000000-0005-0000-0000-0000B7190000}"/>
    <cellStyle name="20% - Accent1 2 2 4 6 3 4 3 2" xfId="6772" xr:uid="{00000000-0005-0000-0000-0000B8190000}"/>
    <cellStyle name="20% - Accent1 2 2 4 6 3 4 4" xfId="6773" xr:uid="{00000000-0005-0000-0000-0000B9190000}"/>
    <cellStyle name="20% - Accent1 2 2 4 6 3 5" xfId="6774" xr:uid="{00000000-0005-0000-0000-0000BA190000}"/>
    <cellStyle name="20% - Accent1 2 2 4 6 3 5 2" xfId="6775" xr:uid="{00000000-0005-0000-0000-0000BB190000}"/>
    <cellStyle name="20% - Accent1 2 2 4 6 3 5 2 2" xfId="6776" xr:uid="{00000000-0005-0000-0000-0000BC190000}"/>
    <cellStyle name="20% - Accent1 2 2 4 6 3 5 3" xfId="6777" xr:uid="{00000000-0005-0000-0000-0000BD190000}"/>
    <cellStyle name="20% - Accent1 2 2 4 6 3 6" xfId="6778" xr:uid="{00000000-0005-0000-0000-0000BE190000}"/>
    <cellStyle name="20% - Accent1 2 2 4 6 3 6 2" xfId="6779" xr:uid="{00000000-0005-0000-0000-0000BF190000}"/>
    <cellStyle name="20% - Accent1 2 2 4 6 3 6 2 2" xfId="6780" xr:uid="{00000000-0005-0000-0000-0000C0190000}"/>
    <cellStyle name="20% - Accent1 2 2 4 6 3 6 3" xfId="6781" xr:uid="{00000000-0005-0000-0000-0000C1190000}"/>
    <cellStyle name="20% - Accent1 2 2 4 6 3 7" xfId="6782" xr:uid="{00000000-0005-0000-0000-0000C2190000}"/>
    <cellStyle name="20% - Accent1 2 2 4 6 3 7 2" xfId="6783" xr:uid="{00000000-0005-0000-0000-0000C3190000}"/>
    <cellStyle name="20% - Accent1 2 2 4 6 3 8" xfId="6784" xr:uid="{00000000-0005-0000-0000-0000C4190000}"/>
    <cellStyle name="20% - Accent1 2 2 4 6 3 8 2" xfId="6785" xr:uid="{00000000-0005-0000-0000-0000C5190000}"/>
    <cellStyle name="20% - Accent1 2 2 4 6 3 9" xfId="6786" xr:uid="{00000000-0005-0000-0000-0000C6190000}"/>
    <cellStyle name="20% - Accent1 2 2 4 6 4" xfId="6787" xr:uid="{00000000-0005-0000-0000-0000C7190000}"/>
    <cellStyle name="20% - Accent1 2 2 4 6 4 2" xfId="6788" xr:uid="{00000000-0005-0000-0000-0000C8190000}"/>
    <cellStyle name="20% - Accent1 2 2 4 6 4 2 2" xfId="6789" xr:uid="{00000000-0005-0000-0000-0000C9190000}"/>
    <cellStyle name="20% - Accent1 2 2 4 6 4 2 2 2" xfId="6790" xr:uid="{00000000-0005-0000-0000-0000CA190000}"/>
    <cellStyle name="20% - Accent1 2 2 4 6 4 2 3" xfId="6791" xr:uid="{00000000-0005-0000-0000-0000CB190000}"/>
    <cellStyle name="20% - Accent1 2 2 4 6 4 3" xfId="6792" xr:uid="{00000000-0005-0000-0000-0000CC190000}"/>
    <cellStyle name="20% - Accent1 2 2 4 6 4 3 2" xfId="6793" xr:uid="{00000000-0005-0000-0000-0000CD190000}"/>
    <cellStyle name="20% - Accent1 2 2 4 6 4 4" xfId="6794" xr:uid="{00000000-0005-0000-0000-0000CE190000}"/>
    <cellStyle name="20% - Accent1 2 2 4 6 5" xfId="6795" xr:uid="{00000000-0005-0000-0000-0000CF190000}"/>
    <cellStyle name="20% - Accent1 2 2 4 6 5 2" xfId="6796" xr:uid="{00000000-0005-0000-0000-0000D0190000}"/>
    <cellStyle name="20% - Accent1 2 2 4 6 5 2 2" xfId="6797" xr:uid="{00000000-0005-0000-0000-0000D1190000}"/>
    <cellStyle name="20% - Accent1 2 2 4 6 5 2 2 2" xfId="6798" xr:uid="{00000000-0005-0000-0000-0000D2190000}"/>
    <cellStyle name="20% - Accent1 2 2 4 6 5 2 3" xfId="6799" xr:uid="{00000000-0005-0000-0000-0000D3190000}"/>
    <cellStyle name="20% - Accent1 2 2 4 6 5 3" xfId="6800" xr:uid="{00000000-0005-0000-0000-0000D4190000}"/>
    <cellStyle name="20% - Accent1 2 2 4 6 5 3 2" xfId="6801" xr:uid="{00000000-0005-0000-0000-0000D5190000}"/>
    <cellStyle name="20% - Accent1 2 2 4 6 5 4" xfId="6802" xr:uid="{00000000-0005-0000-0000-0000D6190000}"/>
    <cellStyle name="20% - Accent1 2 2 4 6 6" xfId="6803" xr:uid="{00000000-0005-0000-0000-0000D7190000}"/>
    <cellStyle name="20% - Accent1 2 2 4 6 6 2" xfId="6804" xr:uid="{00000000-0005-0000-0000-0000D8190000}"/>
    <cellStyle name="20% - Accent1 2 2 4 6 6 2 2" xfId="6805" xr:uid="{00000000-0005-0000-0000-0000D9190000}"/>
    <cellStyle name="20% - Accent1 2 2 4 6 6 2 2 2" xfId="6806" xr:uid="{00000000-0005-0000-0000-0000DA190000}"/>
    <cellStyle name="20% - Accent1 2 2 4 6 6 2 3" xfId="6807" xr:uid="{00000000-0005-0000-0000-0000DB190000}"/>
    <cellStyle name="20% - Accent1 2 2 4 6 6 3" xfId="6808" xr:uid="{00000000-0005-0000-0000-0000DC190000}"/>
    <cellStyle name="20% - Accent1 2 2 4 6 6 3 2" xfId="6809" xr:uid="{00000000-0005-0000-0000-0000DD190000}"/>
    <cellStyle name="20% - Accent1 2 2 4 6 6 4" xfId="6810" xr:uid="{00000000-0005-0000-0000-0000DE190000}"/>
    <cellStyle name="20% - Accent1 2 2 4 6 7" xfId="6811" xr:uid="{00000000-0005-0000-0000-0000DF190000}"/>
    <cellStyle name="20% - Accent1 2 2 4 6 7 2" xfId="6812" xr:uid="{00000000-0005-0000-0000-0000E0190000}"/>
    <cellStyle name="20% - Accent1 2 2 4 6 7 2 2" xfId="6813" xr:uid="{00000000-0005-0000-0000-0000E1190000}"/>
    <cellStyle name="20% - Accent1 2 2 4 6 7 3" xfId="6814" xr:uid="{00000000-0005-0000-0000-0000E2190000}"/>
    <cellStyle name="20% - Accent1 2 2 4 6 8" xfId="6815" xr:uid="{00000000-0005-0000-0000-0000E3190000}"/>
    <cellStyle name="20% - Accent1 2 2 4 6 8 2" xfId="6816" xr:uid="{00000000-0005-0000-0000-0000E4190000}"/>
    <cellStyle name="20% - Accent1 2 2 4 6 8 2 2" xfId="6817" xr:uid="{00000000-0005-0000-0000-0000E5190000}"/>
    <cellStyle name="20% - Accent1 2 2 4 6 8 3" xfId="6818" xr:uid="{00000000-0005-0000-0000-0000E6190000}"/>
    <cellStyle name="20% - Accent1 2 2 4 6 9" xfId="6819" xr:uid="{00000000-0005-0000-0000-0000E7190000}"/>
    <cellStyle name="20% - Accent1 2 2 4 6 9 2" xfId="6820" xr:uid="{00000000-0005-0000-0000-0000E8190000}"/>
    <cellStyle name="20% - Accent1 2 2 4 7" xfId="6821" xr:uid="{00000000-0005-0000-0000-0000E9190000}"/>
    <cellStyle name="20% - Accent1 2 2 4 7 2" xfId="6822" xr:uid="{00000000-0005-0000-0000-0000EA190000}"/>
    <cellStyle name="20% - Accent1 2 2 4 7 2 2" xfId="6823" xr:uid="{00000000-0005-0000-0000-0000EB190000}"/>
    <cellStyle name="20% - Accent1 2 2 4 7 2 2 2" xfId="6824" xr:uid="{00000000-0005-0000-0000-0000EC190000}"/>
    <cellStyle name="20% - Accent1 2 2 4 7 2 2 2 2" xfId="6825" xr:uid="{00000000-0005-0000-0000-0000ED190000}"/>
    <cellStyle name="20% - Accent1 2 2 4 7 2 2 3" xfId="6826" xr:uid="{00000000-0005-0000-0000-0000EE190000}"/>
    <cellStyle name="20% - Accent1 2 2 4 7 2 3" xfId="6827" xr:uid="{00000000-0005-0000-0000-0000EF190000}"/>
    <cellStyle name="20% - Accent1 2 2 4 7 2 3 2" xfId="6828" xr:uid="{00000000-0005-0000-0000-0000F0190000}"/>
    <cellStyle name="20% - Accent1 2 2 4 7 2 4" xfId="6829" xr:uid="{00000000-0005-0000-0000-0000F1190000}"/>
    <cellStyle name="20% - Accent1 2 2 4 7 3" xfId="6830" xr:uid="{00000000-0005-0000-0000-0000F2190000}"/>
    <cellStyle name="20% - Accent1 2 2 4 7 3 2" xfId="6831" xr:uid="{00000000-0005-0000-0000-0000F3190000}"/>
    <cellStyle name="20% - Accent1 2 2 4 7 3 2 2" xfId="6832" xr:uid="{00000000-0005-0000-0000-0000F4190000}"/>
    <cellStyle name="20% - Accent1 2 2 4 7 3 2 2 2" xfId="6833" xr:uid="{00000000-0005-0000-0000-0000F5190000}"/>
    <cellStyle name="20% - Accent1 2 2 4 7 3 2 3" xfId="6834" xr:uid="{00000000-0005-0000-0000-0000F6190000}"/>
    <cellStyle name="20% - Accent1 2 2 4 7 3 3" xfId="6835" xr:uid="{00000000-0005-0000-0000-0000F7190000}"/>
    <cellStyle name="20% - Accent1 2 2 4 7 3 3 2" xfId="6836" xr:uid="{00000000-0005-0000-0000-0000F8190000}"/>
    <cellStyle name="20% - Accent1 2 2 4 7 3 4" xfId="6837" xr:uid="{00000000-0005-0000-0000-0000F9190000}"/>
    <cellStyle name="20% - Accent1 2 2 4 7 4" xfId="6838" xr:uid="{00000000-0005-0000-0000-0000FA190000}"/>
    <cellStyle name="20% - Accent1 2 2 4 7 4 2" xfId="6839" xr:uid="{00000000-0005-0000-0000-0000FB190000}"/>
    <cellStyle name="20% - Accent1 2 2 4 7 4 2 2" xfId="6840" xr:uid="{00000000-0005-0000-0000-0000FC190000}"/>
    <cellStyle name="20% - Accent1 2 2 4 7 4 2 2 2" xfId="6841" xr:uid="{00000000-0005-0000-0000-0000FD190000}"/>
    <cellStyle name="20% - Accent1 2 2 4 7 4 2 3" xfId="6842" xr:uid="{00000000-0005-0000-0000-0000FE190000}"/>
    <cellStyle name="20% - Accent1 2 2 4 7 4 3" xfId="6843" xr:uid="{00000000-0005-0000-0000-0000FF190000}"/>
    <cellStyle name="20% - Accent1 2 2 4 7 4 3 2" xfId="6844" xr:uid="{00000000-0005-0000-0000-0000001A0000}"/>
    <cellStyle name="20% - Accent1 2 2 4 7 4 4" xfId="6845" xr:uid="{00000000-0005-0000-0000-0000011A0000}"/>
    <cellStyle name="20% - Accent1 2 2 4 7 5" xfId="6846" xr:uid="{00000000-0005-0000-0000-0000021A0000}"/>
    <cellStyle name="20% - Accent1 2 2 4 7 5 2" xfId="6847" xr:uid="{00000000-0005-0000-0000-0000031A0000}"/>
    <cellStyle name="20% - Accent1 2 2 4 7 5 2 2" xfId="6848" xr:uid="{00000000-0005-0000-0000-0000041A0000}"/>
    <cellStyle name="20% - Accent1 2 2 4 7 5 3" xfId="6849" xr:uid="{00000000-0005-0000-0000-0000051A0000}"/>
    <cellStyle name="20% - Accent1 2 2 4 7 6" xfId="6850" xr:uid="{00000000-0005-0000-0000-0000061A0000}"/>
    <cellStyle name="20% - Accent1 2 2 4 7 6 2" xfId="6851" xr:uid="{00000000-0005-0000-0000-0000071A0000}"/>
    <cellStyle name="20% - Accent1 2 2 4 7 6 2 2" xfId="6852" xr:uid="{00000000-0005-0000-0000-0000081A0000}"/>
    <cellStyle name="20% - Accent1 2 2 4 7 6 3" xfId="6853" xr:uid="{00000000-0005-0000-0000-0000091A0000}"/>
    <cellStyle name="20% - Accent1 2 2 4 7 7" xfId="6854" xr:uid="{00000000-0005-0000-0000-00000A1A0000}"/>
    <cellStyle name="20% - Accent1 2 2 4 7 7 2" xfId="6855" xr:uid="{00000000-0005-0000-0000-00000B1A0000}"/>
    <cellStyle name="20% - Accent1 2 2 4 7 8" xfId="6856" xr:uid="{00000000-0005-0000-0000-00000C1A0000}"/>
    <cellStyle name="20% - Accent1 2 2 4 7 8 2" xfId="6857" xr:uid="{00000000-0005-0000-0000-00000D1A0000}"/>
    <cellStyle name="20% - Accent1 2 2 4 7 9" xfId="6858" xr:uid="{00000000-0005-0000-0000-00000E1A0000}"/>
    <cellStyle name="20% - Accent1 2 2 4 8" xfId="6859" xr:uid="{00000000-0005-0000-0000-00000F1A0000}"/>
    <cellStyle name="20% - Accent1 2 2 4 8 2" xfId="6860" xr:uid="{00000000-0005-0000-0000-0000101A0000}"/>
    <cellStyle name="20% - Accent1 2 2 4 8 2 2" xfId="6861" xr:uid="{00000000-0005-0000-0000-0000111A0000}"/>
    <cellStyle name="20% - Accent1 2 2 4 8 2 2 2" xfId="6862" xr:uid="{00000000-0005-0000-0000-0000121A0000}"/>
    <cellStyle name="20% - Accent1 2 2 4 8 2 2 2 2" xfId="6863" xr:uid="{00000000-0005-0000-0000-0000131A0000}"/>
    <cellStyle name="20% - Accent1 2 2 4 8 2 2 3" xfId="6864" xr:uid="{00000000-0005-0000-0000-0000141A0000}"/>
    <cellStyle name="20% - Accent1 2 2 4 8 2 3" xfId="6865" xr:uid="{00000000-0005-0000-0000-0000151A0000}"/>
    <cellStyle name="20% - Accent1 2 2 4 8 2 3 2" xfId="6866" xr:uid="{00000000-0005-0000-0000-0000161A0000}"/>
    <cellStyle name="20% - Accent1 2 2 4 8 2 4" xfId="6867" xr:uid="{00000000-0005-0000-0000-0000171A0000}"/>
    <cellStyle name="20% - Accent1 2 2 4 8 3" xfId="6868" xr:uid="{00000000-0005-0000-0000-0000181A0000}"/>
    <cellStyle name="20% - Accent1 2 2 4 8 3 2" xfId="6869" xr:uid="{00000000-0005-0000-0000-0000191A0000}"/>
    <cellStyle name="20% - Accent1 2 2 4 8 3 2 2" xfId="6870" xr:uid="{00000000-0005-0000-0000-00001A1A0000}"/>
    <cellStyle name="20% - Accent1 2 2 4 8 3 2 2 2" xfId="6871" xr:uid="{00000000-0005-0000-0000-00001B1A0000}"/>
    <cellStyle name="20% - Accent1 2 2 4 8 3 2 3" xfId="6872" xr:uid="{00000000-0005-0000-0000-00001C1A0000}"/>
    <cellStyle name="20% - Accent1 2 2 4 8 3 3" xfId="6873" xr:uid="{00000000-0005-0000-0000-00001D1A0000}"/>
    <cellStyle name="20% - Accent1 2 2 4 8 3 3 2" xfId="6874" xr:uid="{00000000-0005-0000-0000-00001E1A0000}"/>
    <cellStyle name="20% - Accent1 2 2 4 8 3 4" xfId="6875" xr:uid="{00000000-0005-0000-0000-00001F1A0000}"/>
    <cellStyle name="20% - Accent1 2 2 4 8 4" xfId="6876" xr:uid="{00000000-0005-0000-0000-0000201A0000}"/>
    <cellStyle name="20% - Accent1 2 2 4 8 4 2" xfId="6877" xr:uid="{00000000-0005-0000-0000-0000211A0000}"/>
    <cellStyle name="20% - Accent1 2 2 4 8 4 2 2" xfId="6878" xr:uid="{00000000-0005-0000-0000-0000221A0000}"/>
    <cellStyle name="20% - Accent1 2 2 4 8 4 2 2 2" xfId="6879" xr:uid="{00000000-0005-0000-0000-0000231A0000}"/>
    <cellStyle name="20% - Accent1 2 2 4 8 4 2 3" xfId="6880" xr:uid="{00000000-0005-0000-0000-0000241A0000}"/>
    <cellStyle name="20% - Accent1 2 2 4 8 4 3" xfId="6881" xr:uid="{00000000-0005-0000-0000-0000251A0000}"/>
    <cellStyle name="20% - Accent1 2 2 4 8 4 3 2" xfId="6882" xr:uid="{00000000-0005-0000-0000-0000261A0000}"/>
    <cellStyle name="20% - Accent1 2 2 4 8 4 4" xfId="6883" xr:uid="{00000000-0005-0000-0000-0000271A0000}"/>
    <cellStyle name="20% - Accent1 2 2 4 8 5" xfId="6884" xr:uid="{00000000-0005-0000-0000-0000281A0000}"/>
    <cellStyle name="20% - Accent1 2 2 4 8 5 2" xfId="6885" xr:uid="{00000000-0005-0000-0000-0000291A0000}"/>
    <cellStyle name="20% - Accent1 2 2 4 8 5 2 2" xfId="6886" xr:uid="{00000000-0005-0000-0000-00002A1A0000}"/>
    <cellStyle name="20% - Accent1 2 2 4 8 5 3" xfId="6887" xr:uid="{00000000-0005-0000-0000-00002B1A0000}"/>
    <cellStyle name="20% - Accent1 2 2 4 8 6" xfId="6888" xr:uid="{00000000-0005-0000-0000-00002C1A0000}"/>
    <cellStyle name="20% - Accent1 2 2 4 8 6 2" xfId="6889" xr:uid="{00000000-0005-0000-0000-00002D1A0000}"/>
    <cellStyle name="20% - Accent1 2 2 4 8 6 2 2" xfId="6890" xr:uid="{00000000-0005-0000-0000-00002E1A0000}"/>
    <cellStyle name="20% - Accent1 2 2 4 8 6 3" xfId="6891" xr:uid="{00000000-0005-0000-0000-00002F1A0000}"/>
    <cellStyle name="20% - Accent1 2 2 4 8 7" xfId="6892" xr:uid="{00000000-0005-0000-0000-0000301A0000}"/>
    <cellStyle name="20% - Accent1 2 2 4 8 7 2" xfId="6893" xr:uid="{00000000-0005-0000-0000-0000311A0000}"/>
    <cellStyle name="20% - Accent1 2 2 4 8 8" xfId="6894" xr:uid="{00000000-0005-0000-0000-0000321A0000}"/>
    <cellStyle name="20% - Accent1 2 2 4 8 8 2" xfId="6895" xr:uid="{00000000-0005-0000-0000-0000331A0000}"/>
    <cellStyle name="20% - Accent1 2 2 4 8 9" xfId="6896" xr:uid="{00000000-0005-0000-0000-0000341A0000}"/>
    <cellStyle name="20% - Accent1 2 2 4 9" xfId="6897" xr:uid="{00000000-0005-0000-0000-0000351A0000}"/>
    <cellStyle name="20% - Accent1 2 2 4 9 2" xfId="6898" xr:uid="{00000000-0005-0000-0000-0000361A0000}"/>
    <cellStyle name="20% - Accent1 2 2 4 9 2 2" xfId="6899" xr:uid="{00000000-0005-0000-0000-0000371A0000}"/>
    <cellStyle name="20% - Accent1 2 2 4 9 2 2 2" xfId="6900" xr:uid="{00000000-0005-0000-0000-0000381A0000}"/>
    <cellStyle name="20% - Accent1 2 2 4 9 2 3" xfId="6901" xr:uid="{00000000-0005-0000-0000-0000391A0000}"/>
    <cellStyle name="20% - Accent1 2 2 4 9 3" xfId="6902" xr:uid="{00000000-0005-0000-0000-00003A1A0000}"/>
    <cellStyle name="20% - Accent1 2 2 4 9 3 2" xfId="6903" xr:uid="{00000000-0005-0000-0000-00003B1A0000}"/>
    <cellStyle name="20% - Accent1 2 2 4 9 4" xfId="6904" xr:uid="{00000000-0005-0000-0000-00003C1A0000}"/>
    <cellStyle name="20% - Accent1 2 2 5" xfId="6905" xr:uid="{00000000-0005-0000-0000-00003D1A0000}"/>
    <cellStyle name="20% - Accent1 2 2 5 10" xfId="6906" xr:uid="{00000000-0005-0000-0000-00003E1A0000}"/>
    <cellStyle name="20% - Accent1 2 2 5 10 2" xfId="6907" xr:uid="{00000000-0005-0000-0000-00003F1A0000}"/>
    <cellStyle name="20% - Accent1 2 2 5 10 2 2" xfId="6908" xr:uid="{00000000-0005-0000-0000-0000401A0000}"/>
    <cellStyle name="20% - Accent1 2 2 5 10 2 2 2" xfId="6909" xr:uid="{00000000-0005-0000-0000-0000411A0000}"/>
    <cellStyle name="20% - Accent1 2 2 5 10 2 3" xfId="6910" xr:uid="{00000000-0005-0000-0000-0000421A0000}"/>
    <cellStyle name="20% - Accent1 2 2 5 10 3" xfId="6911" xr:uid="{00000000-0005-0000-0000-0000431A0000}"/>
    <cellStyle name="20% - Accent1 2 2 5 10 3 2" xfId="6912" xr:uid="{00000000-0005-0000-0000-0000441A0000}"/>
    <cellStyle name="20% - Accent1 2 2 5 10 4" xfId="6913" xr:uid="{00000000-0005-0000-0000-0000451A0000}"/>
    <cellStyle name="20% - Accent1 2 2 5 11" xfId="6914" xr:uid="{00000000-0005-0000-0000-0000461A0000}"/>
    <cellStyle name="20% - Accent1 2 2 5 11 2" xfId="6915" xr:uid="{00000000-0005-0000-0000-0000471A0000}"/>
    <cellStyle name="20% - Accent1 2 2 5 11 2 2" xfId="6916" xr:uid="{00000000-0005-0000-0000-0000481A0000}"/>
    <cellStyle name="20% - Accent1 2 2 5 11 3" xfId="6917" xr:uid="{00000000-0005-0000-0000-0000491A0000}"/>
    <cellStyle name="20% - Accent1 2 2 5 12" xfId="6918" xr:uid="{00000000-0005-0000-0000-00004A1A0000}"/>
    <cellStyle name="20% - Accent1 2 2 5 12 2" xfId="6919" xr:uid="{00000000-0005-0000-0000-00004B1A0000}"/>
    <cellStyle name="20% - Accent1 2 2 5 12 2 2" xfId="6920" xr:uid="{00000000-0005-0000-0000-00004C1A0000}"/>
    <cellStyle name="20% - Accent1 2 2 5 12 3" xfId="6921" xr:uid="{00000000-0005-0000-0000-00004D1A0000}"/>
    <cellStyle name="20% - Accent1 2 2 5 13" xfId="6922" xr:uid="{00000000-0005-0000-0000-00004E1A0000}"/>
    <cellStyle name="20% - Accent1 2 2 5 13 2" xfId="6923" xr:uid="{00000000-0005-0000-0000-00004F1A0000}"/>
    <cellStyle name="20% - Accent1 2 2 5 14" xfId="6924" xr:uid="{00000000-0005-0000-0000-0000501A0000}"/>
    <cellStyle name="20% - Accent1 2 2 5 14 2" xfId="6925" xr:uid="{00000000-0005-0000-0000-0000511A0000}"/>
    <cellStyle name="20% - Accent1 2 2 5 15" xfId="6926" xr:uid="{00000000-0005-0000-0000-0000521A0000}"/>
    <cellStyle name="20% - Accent1 2 2 5 2" xfId="6927" xr:uid="{00000000-0005-0000-0000-0000531A0000}"/>
    <cellStyle name="20% - Accent1 2 2 5 2 10" xfId="6928" xr:uid="{00000000-0005-0000-0000-0000541A0000}"/>
    <cellStyle name="20% - Accent1 2 2 5 2 10 2" xfId="6929" xr:uid="{00000000-0005-0000-0000-0000551A0000}"/>
    <cellStyle name="20% - Accent1 2 2 5 2 10 2 2" xfId="6930" xr:uid="{00000000-0005-0000-0000-0000561A0000}"/>
    <cellStyle name="20% - Accent1 2 2 5 2 10 3" xfId="6931" xr:uid="{00000000-0005-0000-0000-0000571A0000}"/>
    <cellStyle name="20% - Accent1 2 2 5 2 11" xfId="6932" xr:uid="{00000000-0005-0000-0000-0000581A0000}"/>
    <cellStyle name="20% - Accent1 2 2 5 2 11 2" xfId="6933" xr:uid="{00000000-0005-0000-0000-0000591A0000}"/>
    <cellStyle name="20% - Accent1 2 2 5 2 11 2 2" xfId="6934" xr:uid="{00000000-0005-0000-0000-00005A1A0000}"/>
    <cellStyle name="20% - Accent1 2 2 5 2 11 3" xfId="6935" xr:uid="{00000000-0005-0000-0000-00005B1A0000}"/>
    <cellStyle name="20% - Accent1 2 2 5 2 12" xfId="6936" xr:uid="{00000000-0005-0000-0000-00005C1A0000}"/>
    <cellStyle name="20% - Accent1 2 2 5 2 12 2" xfId="6937" xr:uid="{00000000-0005-0000-0000-00005D1A0000}"/>
    <cellStyle name="20% - Accent1 2 2 5 2 13" xfId="6938" xr:uid="{00000000-0005-0000-0000-00005E1A0000}"/>
    <cellStyle name="20% - Accent1 2 2 5 2 13 2" xfId="6939" xr:uid="{00000000-0005-0000-0000-00005F1A0000}"/>
    <cellStyle name="20% - Accent1 2 2 5 2 14" xfId="6940" xr:uid="{00000000-0005-0000-0000-0000601A0000}"/>
    <cellStyle name="20% - Accent1 2 2 5 2 2" xfId="6941" xr:uid="{00000000-0005-0000-0000-0000611A0000}"/>
    <cellStyle name="20% - Accent1 2 2 5 2 2 10" xfId="6942" xr:uid="{00000000-0005-0000-0000-0000621A0000}"/>
    <cellStyle name="20% - Accent1 2 2 5 2 2 10 2" xfId="6943" xr:uid="{00000000-0005-0000-0000-0000631A0000}"/>
    <cellStyle name="20% - Accent1 2 2 5 2 2 11" xfId="6944" xr:uid="{00000000-0005-0000-0000-0000641A0000}"/>
    <cellStyle name="20% - Accent1 2 2 5 2 2 2" xfId="6945" xr:uid="{00000000-0005-0000-0000-0000651A0000}"/>
    <cellStyle name="20% - Accent1 2 2 5 2 2 2 2" xfId="6946" xr:uid="{00000000-0005-0000-0000-0000661A0000}"/>
    <cellStyle name="20% - Accent1 2 2 5 2 2 2 2 2" xfId="6947" xr:uid="{00000000-0005-0000-0000-0000671A0000}"/>
    <cellStyle name="20% - Accent1 2 2 5 2 2 2 2 2 2" xfId="6948" xr:uid="{00000000-0005-0000-0000-0000681A0000}"/>
    <cellStyle name="20% - Accent1 2 2 5 2 2 2 2 2 2 2" xfId="6949" xr:uid="{00000000-0005-0000-0000-0000691A0000}"/>
    <cellStyle name="20% - Accent1 2 2 5 2 2 2 2 2 3" xfId="6950" xr:uid="{00000000-0005-0000-0000-00006A1A0000}"/>
    <cellStyle name="20% - Accent1 2 2 5 2 2 2 2 3" xfId="6951" xr:uid="{00000000-0005-0000-0000-00006B1A0000}"/>
    <cellStyle name="20% - Accent1 2 2 5 2 2 2 2 3 2" xfId="6952" xr:uid="{00000000-0005-0000-0000-00006C1A0000}"/>
    <cellStyle name="20% - Accent1 2 2 5 2 2 2 2 4" xfId="6953" xr:uid="{00000000-0005-0000-0000-00006D1A0000}"/>
    <cellStyle name="20% - Accent1 2 2 5 2 2 2 3" xfId="6954" xr:uid="{00000000-0005-0000-0000-00006E1A0000}"/>
    <cellStyle name="20% - Accent1 2 2 5 2 2 2 3 2" xfId="6955" xr:uid="{00000000-0005-0000-0000-00006F1A0000}"/>
    <cellStyle name="20% - Accent1 2 2 5 2 2 2 3 2 2" xfId="6956" xr:uid="{00000000-0005-0000-0000-0000701A0000}"/>
    <cellStyle name="20% - Accent1 2 2 5 2 2 2 3 2 2 2" xfId="6957" xr:uid="{00000000-0005-0000-0000-0000711A0000}"/>
    <cellStyle name="20% - Accent1 2 2 5 2 2 2 3 2 3" xfId="6958" xr:uid="{00000000-0005-0000-0000-0000721A0000}"/>
    <cellStyle name="20% - Accent1 2 2 5 2 2 2 3 3" xfId="6959" xr:uid="{00000000-0005-0000-0000-0000731A0000}"/>
    <cellStyle name="20% - Accent1 2 2 5 2 2 2 3 3 2" xfId="6960" xr:uid="{00000000-0005-0000-0000-0000741A0000}"/>
    <cellStyle name="20% - Accent1 2 2 5 2 2 2 3 4" xfId="6961" xr:uid="{00000000-0005-0000-0000-0000751A0000}"/>
    <cellStyle name="20% - Accent1 2 2 5 2 2 2 4" xfId="6962" xr:uid="{00000000-0005-0000-0000-0000761A0000}"/>
    <cellStyle name="20% - Accent1 2 2 5 2 2 2 4 2" xfId="6963" xr:uid="{00000000-0005-0000-0000-0000771A0000}"/>
    <cellStyle name="20% - Accent1 2 2 5 2 2 2 4 2 2" xfId="6964" xr:uid="{00000000-0005-0000-0000-0000781A0000}"/>
    <cellStyle name="20% - Accent1 2 2 5 2 2 2 4 2 2 2" xfId="6965" xr:uid="{00000000-0005-0000-0000-0000791A0000}"/>
    <cellStyle name="20% - Accent1 2 2 5 2 2 2 4 2 3" xfId="6966" xr:uid="{00000000-0005-0000-0000-00007A1A0000}"/>
    <cellStyle name="20% - Accent1 2 2 5 2 2 2 4 3" xfId="6967" xr:uid="{00000000-0005-0000-0000-00007B1A0000}"/>
    <cellStyle name="20% - Accent1 2 2 5 2 2 2 4 3 2" xfId="6968" xr:uid="{00000000-0005-0000-0000-00007C1A0000}"/>
    <cellStyle name="20% - Accent1 2 2 5 2 2 2 4 4" xfId="6969" xr:uid="{00000000-0005-0000-0000-00007D1A0000}"/>
    <cellStyle name="20% - Accent1 2 2 5 2 2 2 5" xfId="6970" xr:uid="{00000000-0005-0000-0000-00007E1A0000}"/>
    <cellStyle name="20% - Accent1 2 2 5 2 2 2 5 2" xfId="6971" xr:uid="{00000000-0005-0000-0000-00007F1A0000}"/>
    <cellStyle name="20% - Accent1 2 2 5 2 2 2 5 2 2" xfId="6972" xr:uid="{00000000-0005-0000-0000-0000801A0000}"/>
    <cellStyle name="20% - Accent1 2 2 5 2 2 2 5 3" xfId="6973" xr:uid="{00000000-0005-0000-0000-0000811A0000}"/>
    <cellStyle name="20% - Accent1 2 2 5 2 2 2 6" xfId="6974" xr:uid="{00000000-0005-0000-0000-0000821A0000}"/>
    <cellStyle name="20% - Accent1 2 2 5 2 2 2 6 2" xfId="6975" xr:uid="{00000000-0005-0000-0000-0000831A0000}"/>
    <cellStyle name="20% - Accent1 2 2 5 2 2 2 6 2 2" xfId="6976" xr:uid="{00000000-0005-0000-0000-0000841A0000}"/>
    <cellStyle name="20% - Accent1 2 2 5 2 2 2 6 3" xfId="6977" xr:uid="{00000000-0005-0000-0000-0000851A0000}"/>
    <cellStyle name="20% - Accent1 2 2 5 2 2 2 7" xfId="6978" xr:uid="{00000000-0005-0000-0000-0000861A0000}"/>
    <cellStyle name="20% - Accent1 2 2 5 2 2 2 7 2" xfId="6979" xr:uid="{00000000-0005-0000-0000-0000871A0000}"/>
    <cellStyle name="20% - Accent1 2 2 5 2 2 2 8" xfId="6980" xr:uid="{00000000-0005-0000-0000-0000881A0000}"/>
    <cellStyle name="20% - Accent1 2 2 5 2 2 2 8 2" xfId="6981" xr:uid="{00000000-0005-0000-0000-0000891A0000}"/>
    <cellStyle name="20% - Accent1 2 2 5 2 2 2 9" xfId="6982" xr:uid="{00000000-0005-0000-0000-00008A1A0000}"/>
    <cellStyle name="20% - Accent1 2 2 5 2 2 3" xfId="6983" xr:uid="{00000000-0005-0000-0000-00008B1A0000}"/>
    <cellStyle name="20% - Accent1 2 2 5 2 2 3 2" xfId="6984" xr:uid="{00000000-0005-0000-0000-00008C1A0000}"/>
    <cellStyle name="20% - Accent1 2 2 5 2 2 3 2 2" xfId="6985" xr:uid="{00000000-0005-0000-0000-00008D1A0000}"/>
    <cellStyle name="20% - Accent1 2 2 5 2 2 3 2 2 2" xfId="6986" xr:uid="{00000000-0005-0000-0000-00008E1A0000}"/>
    <cellStyle name="20% - Accent1 2 2 5 2 2 3 2 2 2 2" xfId="6987" xr:uid="{00000000-0005-0000-0000-00008F1A0000}"/>
    <cellStyle name="20% - Accent1 2 2 5 2 2 3 2 2 3" xfId="6988" xr:uid="{00000000-0005-0000-0000-0000901A0000}"/>
    <cellStyle name="20% - Accent1 2 2 5 2 2 3 2 3" xfId="6989" xr:uid="{00000000-0005-0000-0000-0000911A0000}"/>
    <cellStyle name="20% - Accent1 2 2 5 2 2 3 2 3 2" xfId="6990" xr:uid="{00000000-0005-0000-0000-0000921A0000}"/>
    <cellStyle name="20% - Accent1 2 2 5 2 2 3 2 4" xfId="6991" xr:uid="{00000000-0005-0000-0000-0000931A0000}"/>
    <cellStyle name="20% - Accent1 2 2 5 2 2 3 3" xfId="6992" xr:uid="{00000000-0005-0000-0000-0000941A0000}"/>
    <cellStyle name="20% - Accent1 2 2 5 2 2 3 3 2" xfId="6993" xr:uid="{00000000-0005-0000-0000-0000951A0000}"/>
    <cellStyle name="20% - Accent1 2 2 5 2 2 3 3 2 2" xfId="6994" xr:uid="{00000000-0005-0000-0000-0000961A0000}"/>
    <cellStyle name="20% - Accent1 2 2 5 2 2 3 3 2 2 2" xfId="6995" xr:uid="{00000000-0005-0000-0000-0000971A0000}"/>
    <cellStyle name="20% - Accent1 2 2 5 2 2 3 3 2 3" xfId="6996" xr:uid="{00000000-0005-0000-0000-0000981A0000}"/>
    <cellStyle name="20% - Accent1 2 2 5 2 2 3 3 3" xfId="6997" xr:uid="{00000000-0005-0000-0000-0000991A0000}"/>
    <cellStyle name="20% - Accent1 2 2 5 2 2 3 3 3 2" xfId="6998" xr:uid="{00000000-0005-0000-0000-00009A1A0000}"/>
    <cellStyle name="20% - Accent1 2 2 5 2 2 3 3 4" xfId="6999" xr:uid="{00000000-0005-0000-0000-00009B1A0000}"/>
    <cellStyle name="20% - Accent1 2 2 5 2 2 3 4" xfId="7000" xr:uid="{00000000-0005-0000-0000-00009C1A0000}"/>
    <cellStyle name="20% - Accent1 2 2 5 2 2 3 4 2" xfId="7001" xr:uid="{00000000-0005-0000-0000-00009D1A0000}"/>
    <cellStyle name="20% - Accent1 2 2 5 2 2 3 4 2 2" xfId="7002" xr:uid="{00000000-0005-0000-0000-00009E1A0000}"/>
    <cellStyle name="20% - Accent1 2 2 5 2 2 3 4 2 2 2" xfId="7003" xr:uid="{00000000-0005-0000-0000-00009F1A0000}"/>
    <cellStyle name="20% - Accent1 2 2 5 2 2 3 4 2 3" xfId="7004" xr:uid="{00000000-0005-0000-0000-0000A01A0000}"/>
    <cellStyle name="20% - Accent1 2 2 5 2 2 3 4 3" xfId="7005" xr:uid="{00000000-0005-0000-0000-0000A11A0000}"/>
    <cellStyle name="20% - Accent1 2 2 5 2 2 3 4 3 2" xfId="7006" xr:uid="{00000000-0005-0000-0000-0000A21A0000}"/>
    <cellStyle name="20% - Accent1 2 2 5 2 2 3 4 4" xfId="7007" xr:uid="{00000000-0005-0000-0000-0000A31A0000}"/>
    <cellStyle name="20% - Accent1 2 2 5 2 2 3 5" xfId="7008" xr:uid="{00000000-0005-0000-0000-0000A41A0000}"/>
    <cellStyle name="20% - Accent1 2 2 5 2 2 3 5 2" xfId="7009" xr:uid="{00000000-0005-0000-0000-0000A51A0000}"/>
    <cellStyle name="20% - Accent1 2 2 5 2 2 3 5 2 2" xfId="7010" xr:uid="{00000000-0005-0000-0000-0000A61A0000}"/>
    <cellStyle name="20% - Accent1 2 2 5 2 2 3 5 3" xfId="7011" xr:uid="{00000000-0005-0000-0000-0000A71A0000}"/>
    <cellStyle name="20% - Accent1 2 2 5 2 2 3 6" xfId="7012" xr:uid="{00000000-0005-0000-0000-0000A81A0000}"/>
    <cellStyle name="20% - Accent1 2 2 5 2 2 3 6 2" xfId="7013" xr:uid="{00000000-0005-0000-0000-0000A91A0000}"/>
    <cellStyle name="20% - Accent1 2 2 5 2 2 3 6 2 2" xfId="7014" xr:uid="{00000000-0005-0000-0000-0000AA1A0000}"/>
    <cellStyle name="20% - Accent1 2 2 5 2 2 3 6 3" xfId="7015" xr:uid="{00000000-0005-0000-0000-0000AB1A0000}"/>
    <cellStyle name="20% - Accent1 2 2 5 2 2 3 7" xfId="7016" xr:uid="{00000000-0005-0000-0000-0000AC1A0000}"/>
    <cellStyle name="20% - Accent1 2 2 5 2 2 3 7 2" xfId="7017" xr:uid="{00000000-0005-0000-0000-0000AD1A0000}"/>
    <cellStyle name="20% - Accent1 2 2 5 2 2 3 8" xfId="7018" xr:uid="{00000000-0005-0000-0000-0000AE1A0000}"/>
    <cellStyle name="20% - Accent1 2 2 5 2 2 3 8 2" xfId="7019" xr:uid="{00000000-0005-0000-0000-0000AF1A0000}"/>
    <cellStyle name="20% - Accent1 2 2 5 2 2 3 9" xfId="7020" xr:uid="{00000000-0005-0000-0000-0000B01A0000}"/>
    <cellStyle name="20% - Accent1 2 2 5 2 2 4" xfId="7021" xr:uid="{00000000-0005-0000-0000-0000B11A0000}"/>
    <cellStyle name="20% - Accent1 2 2 5 2 2 4 2" xfId="7022" xr:uid="{00000000-0005-0000-0000-0000B21A0000}"/>
    <cellStyle name="20% - Accent1 2 2 5 2 2 4 2 2" xfId="7023" xr:uid="{00000000-0005-0000-0000-0000B31A0000}"/>
    <cellStyle name="20% - Accent1 2 2 5 2 2 4 2 2 2" xfId="7024" xr:uid="{00000000-0005-0000-0000-0000B41A0000}"/>
    <cellStyle name="20% - Accent1 2 2 5 2 2 4 2 3" xfId="7025" xr:uid="{00000000-0005-0000-0000-0000B51A0000}"/>
    <cellStyle name="20% - Accent1 2 2 5 2 2 4 3" xfId="7026" xr:uid="{00000000-0005-0000-0000-0000B61A0000}"/>
    <cellStyle name="20% - Accent1 2 2 5 2 2 4 3 2" xfId="7027" xr:uid="{00000000-0005-0000-0000-0000B71A0000}"/>
    <cellStyle name="20% - Accent1 2 2 5 2 2 4 4" xfId="7028" xr:uid="{00000000-0005-0000-0000-0000B81A0000}"/>
    <cellStyle name="20% - Accent1 2 2 5 2 2 5" xfId="7029" xr:uid="{00000000-0005-0000-0000-0000B91A0000}"/>
    <cellStyle name="20% - Accent1 2 2 5 2 2 5 2" xfId="7030" xr:uid="{00000000-0005-0000-0000-0000BA1A0000}"/>
    <cellStyle name="20% - Accent1 2 2 5 2 2 5 2 2" xfId="7031" xr:uid="{00000000-0005-0000-0000-0000BB1A0000}"/>
    <cellStyle name="20% - Accent1 2 2 5 2 2 5 2 2 2" xfId="7032" xr:uid="{00000000-0005-0000-0000-0000BC1A0000}"/>
    <cellStyle name="20% - Accent1 2 2 5 2 2 5 2 3" xfId="7033" xr:uid="{00000000-0005-0000-0000-0000BD1A0000}"/>
    <cellStyle name="20% - Accent1 2 2 5 2 2 5 3" xfId="7034" xr:uid="{00000000-0005-0000-0000-0000BE1A0000}"/>
    <cellStyle name="20% - Accent1 2 2 5 2 2 5 3 2" xfId="7035" xr:uid="{00000000-0005-0000-0000-0000BF1A0000}"/>
    <cellStyle name="20% - Accent1 2 2 5 2 2 5 4" xfId="7036" xr:uid="{00000000-0005-0000-0000-0000C01A0000}"/>
    <cellStyle name="20% - Accent1 2 2 5 2 2 6" xfId="7037" xr:uid="{00000000-0005-0000-0000-0000C11A0000}"/>
    <cellStyle name="20% - Accent1 2 2 5 2 2 6 2" xfId="7038" xr:uid="{00000000-0005-0000-0000-0000C21A0000}"/>
    <cellStyle name="20% - Accent1 2 2 5 2 2 6 2 2" xfId="7039" xr:uid="{00000000-0005-0000-0000-0000C31A0000}"/>
    <cellStyle name="20% - Accent1 2 2 5 2 2 6 2 2 2" xfId="7040" xr:uid="{00000000-0005-0000-0000-0000C41A0000}"/>
    <cellStyle name="20% - Accent1 2 2 5 2 2 6 2 3" xfId="7041" xr:uid="{00000000-0005-0000-0000-0000C51A0000}"/>
    <cellStyle name="20% - Accent1 2 2 5 2 2 6 3" xfId="7042" xr:uid="{00000000-0005-0000-0000-0000C61A0000}"/>
    <cellStyle name="20% - Accent1 2 2 5 2 2 6 3 2" xfId="7043" xr:uid="{00000000-0005-0000-0000-0000C71A0000}"/>
    <cellStyle name="20% - Accent1 2 2 5 2 2 6 4" xfId="7044" xr:uid="{00000000-0005-0000-0000-0000C81A0000}"/>
    <cellStyle name="20% - Accent1 2 2 5 2 2 7" xfId="7045" xr:uid="{00000000-0005-0000-0000-0000C91A0000}"/>
    <cellStyle name="20% - Accent1 2 2 5 2 2 7 2" xfId="7046" xr:uid="{00000000-0005-0000-0000-0000CA1A0000}"/>
    <cellStyle name="20% - Accent1 2 2 5 2 2 7 2 2" xfId="7047" xr:uid="{00000000-0005-0000-0000-0000CB1A0000}"/>
    <cellStyle name="20% - Accent1 2 2 5 2 2 7 3" xfId="7048" xr:uid="{00000000-0005-0000-0000-0000CC1A0000}"/>
    <cellStyle name="20% - Accent1 2 2 5 2 2 8" xfId="7049" xr:uid="{00000000-0005-0000-0000-0000CD1A0000}"/>
    <cellStyle name="20% - Accent1 2 2 5 2 2 8 2" xfId="7050" xr:uid="{00000000-0005-0000-0000-0000CE1A0000}"/>
    <cellStyle name="20% - Accent1 2 2 5 2 2 8 2 2" xfId="7051" xr:uid="{00000000-0005-0000-0000-0000CF1A0000}"/>
    <cellStyle name="20% - Accent1 2 2 5 2 2 8 3" xfId="7052" xr:uid="{00000000-0005-0000-0000-0000D01A0000}"/>
    <cellStyle name="20% - Accent1 2 2 5 2 2 9" xfId="7053" xr:uid="{00000000-0005-0000-0000-0000D11A0000}"/>
    <cellStyle name="20% - Accent1 2 2 5 2 2 9 2" xfId="7054" xr:uid="{00000000-0005-0000-0000-0000D21A0000}"/>
    <cellStyle name="20% - Accent1 2 2 5 2 3" xfId="7055" xr:uid="{00000000-0005-0000-0000-0000D31A0000}"/>
    <cellStyle name="20% - Accent1 2 2 5 2 3 10" xfId="7056" xr:uid="{00000000-0005-0000-0000-0000D41A0000}"/>
    <cellStyle name="20% - Accent1 2 2 5 2 3 10 2" xfId="7057" xr:uid="{00000000-0005-0000-0000-0000D51A0000}"/>
    <cellStyle name="20% - Accent1 2 2 5 2 3 11" xfId="7058" xr:uid="{00000000-0005-0000-0000-0000D61A0000}"/>
    <cellStyle name="20% - Accent1 2 2 5 2 3 2" xfId="7059" xr:uid="{00000000-0005-0000-0000-0000D71A0000}"/>
    <cellStyle name="20% - Accent1 2 2 5 2 3 2 2" xfId="7060" xr:uid="{00000000-0005-0000-0000-0000D81A0000}"/>
    <cellStyle name="20% - Accent1 2 2 5 2 3 2 2 2" xfId="7061" xr:uid="{00000000-0005-0000-0000-0000D91A0000}"/>
    <cellStyle name="20% - Accent1 2 2 5 2 3 2 2 2 2" xfId="7062" xr:uid="{00000000-0005-0000-0000-0000DA1A0000}"/>
    <cellStyle name="20% - Accent1 2 2 5 2 3 2 2 2 2 2" xfId="7063" xr:uid="{00000000-0005-0000-0000-0000DB1A0000}"/>
    <cellStyle name="20% - Accent1 2 2 5 2 3 2 2 2 3" xfId="7064" xr:uid="{00000000-0005-0000-0000-0000DC1A0000}"/>
    <cellStyle name="20% - Accent1 2 2 5 2 3 2 2 3" xfId="7065" xr:uid="{00000000-0005-0000-0000-0000DD1A0000}"/>
    <cellStyle name="20% - Accent1 2 2 5 2 3 2 2 3 2" xfId="7066" xr:uid="{00000000-0005-0000-0000-0000DE1A0000}"/>
    <cellStyle name="20% - Accent1 2 2 5 2 3 2 2 4" xfId="7067" xr:uid="{00000000-0005-0000-0000-0000DF1A0000}"/>
    <cellStyle name="20% - Accent1 2 2 5 2 3 2 3" xfId="7068" xr:uid="{00000000-0005-0000-0000-0000E01A0000}"/>
    <cellStyle name="20% - Accent1 2 2 5 2 3 2 3 2" xfId="7069" xr:uid="{00000000-0005-0000-0000-0000E11A0000}"/>
    <cellStyle name="20% - Accent1 2 2 5 2 3 2 3 2 2" xfId="7070" xr:uid="{00000000-0005-0000-0000-0000E21A0000}"/>
    <cellStyle name="20% - Accent1 2 2 5 2 3 2 3 2 2 2" xfId="7071" xr:uid="{00000000-0005-0000-0000-0000E31A0000}"/>
    <cellStyle name="20% - Accent1 2 2 5 2 3 2 3 2 3" xfId="7072" xr:uid="{00000000-0005-0000-0000-0000E41A0000}"/>
    <cellStyle name="20% - Accent1 2 2 5 2 3 2 3 3" xfId="7073" xr:uid="{00000000-0005-0000-0000-0000E51A0000}"/>
    <cellStyle name="20% - Accent1 2 2 5 2 3 2 3 3 2" xfId="7074" xr:uid="{00000000-0005-0000-0000-0000E61A0000}"/>
    <cellStyle name="20% - Accent1 2 2 5 2 3 2 3 4" xfId="7075" xr:uid="{00000000-0005-0000-0000-0000E71A0000}"/>
    <cellStyle name="20% - Accent1 2 2 5 2 3 2 4" xfId="7076" xr:uid="{00000000-0005-0000-0000-0000E81A0000}"/>
    <cellStyle name="20% - Accent1 2 2 5 2 3 2 4 2" xfId="7077" xr:uid="{00000000-0005-0000-0000-0000E91A0000}"/>
    <cellStyle name="20% - Accent1 2 2 5 2 3 2 4 2 2" xfId="7078" xr:uid="{00000000-0005-0000-0000-0000EA1A0000}"/>
    <cellStyle name="20% - Accent1 2 2 5 2 3 2 4 2 2 2" xfId="7079" xr:uid="{00000000-0005-0000-0000-0000EB1A0000}"/>
    <cellStyle name="20% - Accent1 2 2 5 2 3 2 4 2 3" xfId="7080" xr:uid="{00000000-0005-0000-0000-0000EC1A0000}"/>
    <cellStyle name="20% - Accent1 2 2 5 2 3 2 4 3" xfId="7081" xr:uid="{00000000-0005-0000-0000-0000ED1A0000}"/>
    <cellStyle name="20% - Accent1 2 2 5 2 3 2 4 3 2" xfId="7082" xr:uid="{00000000-0005-0000-0000-0000EE1A0000}"/>
    <cellStyle name="20% - Accent1 2 2 5 2 3 2 4 4" xfId="7083" xr:uid="{00000000-0005-0000-0000-0000EF1A0000}"/>
    <cellStyle name="20% - Accent1 2 2 5 2 3 2 5" xfId="7084" xr:uid="{00000000-0005-0000-0000-0000F01A0000}"/>
    <cellStyle name="20% - Accent1 2 2 5 2 3 2 5 2" xfId="7085" xr:uid="{00000000-0005-0000-0000-0000F11A0000}"/>
    <cellStyle name="20% - Accent1 2 2 5 2 3 2 5 2 2" xfId="7086" xr:uid="{00000000-0005-0000-0000-0000F21A0000}"/>
    <cellStyle name="20% - Accent1 2 2 5 2 3 2 5 3" xfId="7087" xr:uid="{00000000-0005-0000-0000-0000F31A0000}"/>
    <cellStyle name="20% - Accent1 2 2 5 2 3 2 6" xfId="7088" xr:uid="{00000000-0005-0000-0000-0000F41A0000}"/>
    <cellStyle name="20% - Accent1 2 2 5 2 3 2 6 2" xfId="7089" xr:uid="{00000000-0005-0000-0000-0000F51A0000}"/>
    <cellStyle name="20% - Accent1 2 2 5 2 3 2 6 2 2" xfId="7090" xr:uid="{00000000-0005-0000-0000-0000F61A0000}"/>
    <cellStyle name="20% - Accent1 2 2 5 2 3 2 6 3" xfId="7091" xr:uid="{00000000-0005-0000-0000-0000F71A0000}"/>
    <cellStyle name="20% - Accent1 2 2 5 2 3 2 7" xfId="7092" xr:uid="{00000000-0005-0000-0000-0000F81A0000}"/>
    <cellStyle name="20% - Accent1 2 2 5 2 3 2 7 2" xfId="7093" xr:uid="{00000000-0005-0000-0000-0000F91A0000}"/>
    <cellStyle name="20% - Accent1 2 2 5 2 3 2 8" xfId="7094" xr:uid="{00000000-0005-0000-0000-0000FA1A0000}"/>
    <cellStyle name="20% - Accent1 2 2 5 2 3 2 8 2" xfId="7095" xr:uid="{00000000-0005-0000-0000-0000FB1A0000}"/>
    <cellStyle name="20% - Accent1 2 2 5 2 3 2 9" xfId="7096" xr:uid="{00000000-0005-0000-0000-0000FC1A0000}"/>
    <cellStyle name="20% - Accent1 2 2 5 2 3 3" xfId="7097" xr:uid="{00000000-0005-0000-0000-0000FD1A0000}"/>
    <cellStyle name="20% - Accent1 2 2 5 2 3 3 2" xfId="7098" xr:uid="{00000000-0005-0000-0000-0000FE1A0000}"/>
    <cellStyle name="20% - Accent1 2 2 5 2 3 3 2 2" xfId="7099" xr:uid="{00000000-0005-0000-0000-0000FF1A0000}"/>
    <cellStyle name="20% - Accent1 2 2 5 2 3 3 2 2 2" xfId="7100" xr:uid="{00000000-0005-0000-0000-0000001B0000}"/>
    <cellStyle name="20% - Accent1 2 2 5 2 3 3 2 2 2 2" xfId="7101" xr:uid="{00000000-0005-0000-0000-0000011B0000}"/>
    <cellStyle name="20% - Accent1 2 2 5 2 3 3 2 2 3" xfId="7102" xr:uid="{00000000-0005-0000-0000-0000021B0000}"/>
    <cellStyle name="20% - Accent1 2 2 5 2 3 3 2 3" xfId="7103" xr:uid="{00000000-0005-0000-0000-0000031B0000}"/>
    <cellStyle name="20% - Accent1 2 2 5 2 3 3 2 3 2" xfId="7104" xr:uid="{00000000-0005-0000-0000-0000041B0000}"/>
    <cellStyle name="20% - Accent1 2 2 5 2 3 3 2 4" xfId="7105" xr:uid="{00000000-0005-0000-0000-0000051B0000}"/>
    <cellStyle name="20% - Accent1 2 2 5 2 3 3 3" xfId="7106" xr:uid="{00000000-0005-0000-0000-0000061B0000}"/>
    <cellStyle name="20% - Accent1 2 2 5 2 3 3 3 2" xfId="7107" xr:uid="{00000000-0005-0000-0000-0000071B0000}"/>
    <cellStyle name="20% - Accent1 2 2 5 2 3 3 3 2 2" xfId="7108" xr:uid="{00000000-0005-0000-0000-0000081B0000}"/>
    <cellStyle name="20% - Accent1 2 2 5 2 3 3 3 2 2 2" xfId="7109" xr:uid="{00000000-0005-0000-0000-0000091B0000}"/>
    <cellStyle name="20% - Accent1 2 2 5 2 3 3 3 2 3" xfId="7110" xr:uid="{00000000-0005-0000-0000-00000A1B0000}"/>
    <cellStyle name="20% - Accent1 2 2 5 2 3 3 3 3" xfId="7111" xr:uid="{00000000-0005-0000-0000-00000B1B0000}"/>
    <cellStyle name="20% - Accent1 2 2 5 2 3 3 3 3 2" xfId="7112" xr:uid="{00000000-0005-0000-0000-00000C1B0000}"/>
    <cellStyle name="20% - Accent1 2 2 5 2 3 3 3 4" xfId="7113" xr:uid="{00000000-0005-0000-0000-00000D1B0000}"/>
    <cellStyle name="20% - Accent1 2 2 5 2 3 3 4" xfId="7114" xr:uid="{00000000-0005-0000-0000-00000E1B0000}"/>
    <cellStyle name="20% - Accent1 2 2 5 2 3 3 4 2" xfId="7115" xr:uid="{00000000-0005-0000-0000-00000F1B0000}"/>
    <cellStyle name="20% - Accent1 2 2 5 2 3 3 4 2 2" xfId="7116" xr:uid="{00000000-0005-0000-0000-0000101B0000}"/>
    <cellStyle name="20% - Accent1 2 2 5 2 3 3 4 2 2 2" xfId="7117" xr:uid="{00000000-0005-0000-0000-0000111B0000}"/>
    <cellStyle name="20% - Accent1 2 2 5 2 3 3 4 2 3" xfId="7118" xr:uid="{00000000-0005-0000-0000-0000121B0000}"/>
    <cellStyle name="20% - Accent1 2 2 5 2 3 3 4 3" xfId="7119" xr:uid="{00000000-0005-0000-0000-0000131B0000}"/>
    <cellStyle name="20% - Accent1 2 2 5 2 3 3 4 3 2" xfId="7120" xr:uid="{00000000-0005-0000-0000-0000141B0000}"/>
    <cellStyle name="20% - Accent1 2 2 5 2 3 3 4 4" xfId="7121" xr:uid="{00000000-0005-0000-0000-0000151B0000}"/>
    <cellStyle name="20% - Accent1 2 2 5 2 3 3 5" xfId="7122" xr:uid="{00000000-0005-0000-0000-0000161B0000}"/>
    <cellStyle name="20% - Accent1 2 2 5 2 3 3 5 2" xfId="7123" xr:uid="{00000000-0005-0000-0000-0000171B0000}"/>
    <cellStyle name="20% - Accent1 2 2 5 2 3 3 5 2 2" xfId="7124" xr:uid="{00000000-0005-0000-0000-0000181B0000}"/>
    <cellStyle name="20% - Accent1 2 2 5 2 3 3 5 3" xfId="7125" xr:uid="{00000000-0005-0000-0000-0000191B0000}"/>
    <cellStyle name="20% - Accent1 2 2 5 2 3 3 6" xfId="7126" xr:uid="{00000000-0005-0000-0000-00001A1B0000}"/>
    <cellStyle name="20% - Accent1 2 2 5 2 3 3 6 2" xfId="7127" xr:uid="{00000000-0005-0000-0000-00001B1B0000}"/>
    <cellStyle name="20% - Accent1 2 2 5 2 3 3 6 2 2" xfId="7128" xr:uid="{00000000-0005-0000-0000-00001C1B0000}"/>
    <cellStyle name="20% - Accent1 2 2 5 2 3 3 6 3" xfId="7129" xr:uid="{00000000-0005-0000-0000-00001D1B0000}"/>
    <cellStyle name="20% - Accent1 2 2 5 2 3 3 7" xfId="7130" xr:uid="{00000000-0005-0000-0000-00001E1B0000}"/>
    <cellStyle name="20% - Accent1 2 2 5 2 3 3 7 2" xfId="7131" xr:uid="{00000000-0005-0000-0000-00001F1B0000}"/>
    <cellStyle name="20% - Accent1 2 2 5 2 3 3 8" xfId="7132" xr:uid="{00000000-0005-0000-0000-0000201B0000}"/>
    <cellStyle name="20% - Accent1 2 2 5 2 3 3 8 2" xfId="7133" xr:uid="{00000000-0005-0000-0000-0000211B0000}"/>
    <cellStyle name="20% - Accent1 2 2 5 2 3 3 9" xfId="7134" xr:uid="{00000000-0005-0000-0000-0000221B0000}"/>
    <cellStyle name="20% - Accent1 2 2 5 2 3 4" xfId="7135" xr:uid="{00000000-0005-0000-0000-0000231B0000}"/>
    <cellStyle name="20% - Accent1 2 2 5 2 3 4 2" xfId="7136" xr:uid="{00000000-0005-0000-0000-0000241B0000}"/>
    <cellStyle name="20% - Accent1 2 2 5 2 3 4 2 2" xfId="7137" xr:uid="{00000000-0005-0000-0000-0000251B0000}"/>
    <cellStyle name="20% - Accent1 2 2 5 2 3 4 2 2 2" xfId="7138" xr:uid="{00000000-0005-0000-0000-0000261B0000}"/>
    <cellStyle name="20% - Accent1 2 2 5 2 3 4 2 3" xfId="7139" xr:uid="{00000000-0005-0000-0000-0000271B0000}"/>
    <cellStyle name="20% - Accent1 2 2 5 2 3 4 3" xfId="7140" xr:uid="{00000000-0005-0000-0000-0000281B0000}"/>
    <cellStyle name="20% - Accent1 2 2 5 2 3 4 3 2" xfId="7141" xr:uid="{00000000-0005-0000-0000-0000291B0000}"/>
    <cellStyle name="20% - Accent1 2 2 5 2 3 4 4" xfId="7142" xr:uid="{00000000-0005-0000-0000-00002A1B0000}"/>
    <cellStyle name="20% - Accent1 2 2 5 2 3 5" xfId="7143" xr:uid="{00000000-0005-0000-0000-00002B1B0000}"/>
    <cellStyle name="20% - Accent1 2 2 5 2 3 5 2" xfId="7144" xr:uid="{00000000-0005-0000-0000-00002C1B0000}"/>
    <cellStyle name="20% - Accent1 2 2 5 2 3 5 2 2" xfId="7145" xr:uid="{00000000-0005-0000-0000-00002D1B0000}"/>
    <cellStyle name="20% - Accent1 2 2 5 2 3 5 2 2 2" xfId="7146" xr:uid="{00000000-0005-0000-0000-00002E1B0000}"/>
    <cellStyle name="20% - Accent1 2 2 5 2 3 5 2 3" xfId="7147" xr:uid="{00000000-0005-0000-0000-00002F1B0000}"/>
    <cellStyle name="20% - Accent1 2 2 5 2 3 5 3" xfId="7148" xr:uid="{00000000-0005-0000-0000-0000301B0000}"/>
    <cellStyle name="20% - Accent1 2 2 5 2 3 5 3 2" xfId="7149" xr:uid="{00000000-0005-0000-0000-0000311B0000}"/>
    <cellStyle name="20% - Accent1 2 2 5 2 3 5 4" xfId="7150" xr:uid="{00000000-0005-0000-0000-0000321B0000}"/>
    <cellStyle name="20% - Accent1 2 2 5 2 3 6" xfId="7151" xr:uid="{00000000-0005-0000-0000-0000331B0000}"/>
    <cellStyle name="20% - Accent1 2 2 5 2 3 6 2" xfId="7152" xr:uid="{00000000-0005-0000-0000-0000341B0000}"/>
    <cellStyle name="20% - Accent1 2 2 5 2 3 6 2 2" xfId="7153" xr:uid="{00000000-0005-0000-0000-0000351B0000}"/>
    <cellStyle name="20% - Accent1 2 2 5 2 3 6 2 2 2" xfId="7154" xr:uid="{00000000-0005-0000-0000-0000361B0000}"/>
    <cellStyle name="20% - Accent1 2 2 5 2 3 6 2 3" xfId="7155" xr:uid="{00000000-0005-0000-0000-0000371B0000}"/>
    <cellStyle name="20% - Accent1 2 2 5 2 3 6 3" xfId="7156" xr:uid="{00000000-0005-0000-0000-0000381B0000}"/>
    <cellStyle name="20% - Accent1 2 2 5 2 3 6 3 2" xfId="7157" xr:uid="{00000000-0005-0000-0000-0000391B0000}"/>
    <cellStyle name="20% - Accent1 2 2 5 2 3 6 4" xfId="7158" xr:uid="{00000000-0005-0000-0000-00003A1B0000}"/>
    <cellStyle name="20% - Accent1 2 2 5 2 3 7" xfId="7159" xr:uid="{00000000-0005-0000-0000-00003B1B0000}"/>
    <cellStyle name="20% - Accent1 2 2 5 2 3 7 2" xfId="7160" xr:uid="{00000000-0005-0000-0000-00003C1B0000}"/>
    <cellStyle name="20% - Accent1 2 2 5 2 3 7 2 2" xfId="7161" xr:uid="{00000000-0005-0000-0000-00003D1B0000}"/>
    <cellStyle name="20% - Accent1 2 2 5 2 3 7 3" xfId="7162" xr:uid="{00000000-0005-0000-0000-00003E1B0000}"/>
    <cellStyle name="20% - Accent1 2 2 5 2 3 8" xfId="7163" xr:uid="{00000000-0005-0000-0000-00003F1B0000}"/>
    <cellStyle name="20% - Accent1 2 2 5 2 3 8 2" xfId="7164" xr:uid="{00000000-0005-0000-0000-0000401B0000}"/>
    <cellStyle name="20% - Accent1 2 2 5 2 3 8 2 2" xfId="7165" xr:uid="{00000000-0005-0000-0000-0000411B0000}"/>
    <cellStyle name="20% - Accent1 2 2 5 2 3 8 3" xfId="7166" xr:uid="{00000000-0005-0000-0000-0000421B0000}"/>
    <cellStyle name="20% - Accent1 2 2 5 2 3 9" xfId="7167" xr:uid="{00000000-0005-0000-0000-0000431B0000}"/>
    <cellStyle name="20% - Accent1 2 2 5 2 3 9 2" xfId="7168" xr:uid="{00000000-0005-0000-0000-0000441B0000}"/>
    <cellStyle name="20% - Accent1 2 2 5 2 4" xfId="7169" xr:uid="{00000000-0005-0000-0000-0000451B0000}"/>
    <cellStyle name="20% - Accent1 2 2 5 2 4 10" xfId="7170" xr:uid="{00000000-0005-0000-0000-0000461B0000}"/>
    <cellStyle name="20% - Accent1 2 2 5 2 4 10 2" xfId="7171" xr:uid="{00000000-0005-0000-0000-0000471B0000}"/>
    <cellStyle name="20% - Accent1 2 2 5 2 4 11" xfId="7172" xr:uid="{00000000-0005-0000-0000-0000481B0000}"/>
    <cellStyle name="20% - Accent1 2 2 5 2 4 2" xfId="7173" xr:uid="{00000000-0005-0000-0000-0000491B0000}"/>
    <cellStyle name="20% - Accent1 2 2 5 2 4 2 2" xfId="7174" xr:uid="{00000000-0005-0000-0000-00004A1B0000}"/>
    <cellStyle name="20% - Accent1 2 2 5 2 4 2 2 2" xfId="7175" xr:uid="{00000000-0005-0000-0000-00004B1B0000}"/>
    <cellStyle name="20% - Accent1 2 2 5 2 4 2 2 2 2" xfId="7176" xr:uid="{00000000-0005-0000-0000-00004C1B0000}"/>
    <cellStyle name="20% - Accent1 2 2 5 2 4 2 2 2 2 2" xfId="7177" xr:uid="{00000000-0005-0000-0000-00004D1B0000}"/>
    <cellStyle name="20% - Accent1 2 2 5 2 4 2 2 2 3" xfId="7178" xr:uid="{00000000-0005-0000-0000-00004E1B0000}"/>
    <cellStyle name="20% - Accent1 2 2 5 2 4 2 2 3" xfId="7179" xr:uid="{00000000-0005-0000-0000-00004F1B0000}"/>
    <cellStyle name="20% - Accent1 2 2 5 2 4 2 2 3 2" xfId="7180" xr:uid="{00000000-0005-0000-0000-0000501B0000}"/>
    <cellStyle name="20% - Accent1 2 2 5 2 4 2 2 4" xfId="7181" xr:uid="{00000000-0005-0000-0000-0000511B0000}"/>
    <cellStyle name="20% - Accent1 2 2 5 2 4 2 3" xfId="7182" xr:uid="{00000000-0005-0000-0000-0000521B0000}"/>
    <cellStyle name="20% - Accent1 2 2 5 2 4 2 3 2" xfId="7183" xr:uid="{00000000-0005-0000-0000-0000531B0000}"/>
    <cellStyle name="20% - Accent1 2 2 5 2 4 2 3 2 2" xfId="7184" xr:uid="{00000000-0005-0000-0000-0000541B0000}"/>
    <cellStyle name="20% - Accent1 2 2 5 2 4 2 3 2 2 2" xfId="7185" xr:uid="{00000000-0005-0000-0000-0000551B0000}"/>
    <cellStyle name="20% - Accent1 2 2 5 2 4 2 3 2 3" xfId="7186" xr:uid="{00000000-0005-0000-0000-0000561B0000}"/>
    <cellStyle name="20% - Accent1 2 2 5 2 4 2 3 3" xfId="7187" xr:uid="{00000000-0005-0000-0000-0000571B0000}"/>
    <cellStyle name="20% - Accent1 2 2 5 2 4 2 3 3 2" xfId="7188" xr:uid="{00000000-0005-0000-0000-0000581B0000}"/>
    <cellStyle name="20% - Accent1 2 2 5 2 4 2 3 4" xfId="7189" xr:uid="{00000000-0005-0000-0000-0000591B0000}"/>
    <cellStyle name="20% - Accent1 2 2 5 2 4 2 4" xfId="7190" xr:uid="{00000000-0005-0000-0000-00005A1B0000}"/>
    <cellStyle name="20% - Accent1 2 2 5 2 4 2 4 2" xfId="7191" xr:uid="{00000000-0005-0000-0000-00005B1B0000}"/>
    <cellStyle name="20% - Accent1 2 2 5 2 4 2 4 2 2" xfId="7192" xr:uid="{00000000-0005-0000-0000-00005C1B0000}"/>
    <cellStyle name="20% - Accent1 2 2 5 2 4 2 4 2 2 2" xfId="7193" xr:uid="{00000000-0005-0000-0000-00005D1B0000}"/>
    <cellStyle name="20% - Accent1 2 2 5 2 4 2 4 2 3" xfId="7194" xr:uid="{00000000-0005-0000-0000-00005E1B0000}"/>
    <cellStyle name="20% - Accent1 2 2 5 2 4 2 4 3" xfId="7195" xr:uid="{00000000-0005-0000-0000-00005F1B0000}"/>
    <cellStyle name="20% - Accent1 2 2 5 2 4 2 4 3 2" xfId="7196" xr:uid="{00000000-0005-0000-0000-0000601B0000}"/>
    <cellStyle name="20% - Accent1 2 2 5 2 4 2 4 4" xfId="7197" xr:uid="{00000000-0005-0000-0000-0000611B0000}"/>
    <cellStyle name="20% - Accent1 2 2 5 2 4 2 5" xfId="7198" xr:uid="{00000000-0005-0000-0000-0000621B0000}"/>
    <cellStyle name="20% - Accent1 2 2 5 2 4 2 5 2" xfId="7199" xr:uid="{00000000-0005-0000-0000-0000631B0000}"/>
    <cellStyle name="20% - Accent1 2 2 5 2 4 2 5 2 2" xfId="7200" xr:uid="{00000000-0005-0000-0000-0000641B0000}"/>
    <cellStyle name="20% - Accent1 2 2 5 2 4 2 5 3" xfId="7201" xr:uid="{00000000-0005-0000-0000-0000651B0000}"/>
    <cellStyle name="20% - Accent1 2 2 5 2 4 2 6" xfId="7202" xr:uid="{00000000-0005-0000-0000-0000661B0000}"/>
    <cellStyle name="20% - Accent1 2 2 5 2 4 2 6 2" xfId="7203" xr:uid="{00000000-0005-0000-0000-0000671B0000}"/>
    <cellStyle name="20% - Accent1 2 2 5 2 4 2 6 2 2" xfId="7204" xr:uid="{00000000-0005-0000-0000-0000681B0000}"/>
    <cellStyle name="20% - Accent1 2 2 5 2 4 2 6 3" xfId="7205" xr:uid="{00000000-0005-0000-0000-0000691B0000}"/>
    <cellStyle name="20% - Accent1 2 2 5 2 4 2 7" xfId="7206" xr:uid="{00000000-0005-0000-0000-00006A1B0000}"/>
    <cellStyle name="20% - Accent1 2 2 5 2 4 2 7 2" xfId="7207" xr:uid="{00000000-0005-0000-0000-00006B1B0000}"/>
    <cellStyle name="20% - Accent1 2 2 5 2 4 2 8" xfId="7208" xr:uid="{00000000-0005-0000-0000-00006C1B0000}"/>
    <cellStyle name="20% - Accent1 2 2 5 2 4 2 8 2" xfId="7209" xr:uid="{00000000-0005-0000-0000-00006D1B0000}"/>
    <cellStyle name="20% - Accent1 2 2 5 2 4 2 9" xfId="7210" xr:uid="{00000000-0005-0000-0000-00006E1B0000}"/>
    <cellStyle name="20% - Accent1 2 2 5 2 4 3" xfId="7211" xr:uid="{00000000-0005-0000-0000-00006F1B0000}"/>
    <cellStyle name="20% - Accent1 2 2 5 2 4 3 2" xfId="7212" xr:uid="{00000000-0005-0000-0000-0000701B0000}"/>
    <cellStyle name="20% - Accent1 2 2 5 2 4 3 2 2" xfId="7213" xr:uid="{00000000-0005-0000-0000-0000711B0000}"/>
    <cellStyle name="20% - Accent1 2 2 5 2 4 3 2 2 2" xfId="7214" xr:uid="{00000000-0005-0000-0000-0000721B0000}"/>
    <cellStyle name="20% - Accent1 2 2 5 2 4 3 2 2 2 2" xfId="7215" xr:uid="{00000000-0005-0000-0000-0000731B0000}"/>
    <cellStyle name="20% - Accent1 2 2 5 2 4 3 2 2 3" xfId="7216" xr:uid="{00000000-0005-0000-0000-0000741B0000}"/>
    <cellStyle name="20% - Accent1 2 2 5 2 4 3 2 3" xfId="7217" xr:uid="{00000000-0005-0000-0000-0000751B0000}"/>
    <cellStyle name="20% - Accent1 2 2 5 2 4 3 2 3 2" xfId="7218" xr:uid="{00000000-0005-0000-0000-0000761B0000}"/>
    <cellStyle name="20% - Accent1 2 2 5 2 4 3 2 4" xfId="7219" xr:uid="{00000000-0005-0000-0000-0000771B0000}"/>
    <cellStyle name="20% - Accent1 2 2 5 2 4 3 3" xfId="7220" xr:uid="{00000000-0005-0000-0000-0000781B0000}"/>
    <cellStyle name="20% - Accent1 2 2 5 2 4 3 3 2" xfId="7221" xr:uid="{00000000-0005-0000-0000-0000791B0000}"/>
    <cellStyle name="20% - Accent1 2 2 5 2 4 3 3 2 2" xfId="7222" xr:uid="{00000000-0005-0000-0000-00007A1B0000}"/>
    <cellStyle name="20% - Accent1 2 2 5 2 4 3 3 2 2 2" xfId="7223" xr:uid="{00000000-0005-0000-0000-00007B1B0000}"/>
    <cellStyle name="20% - Accent1 2 2 5 2 4 3 3 2 3" xfId="7224" xr:uid="{00000000-0005-0000-0000-00007C1B0000}"/>
    <cellStyle name="20% - Accent1 2 2 5 2 4 3 3 3" xfId="7225" xr:uid="{00000000-0005-0000-0000-00007D1B0000}"/>
    <cellStyle name="20% - Accent1 2 2 5 2 4 3 3 3 2" xfId="7226" xr:uid="{00000000-0005-0000-0000-00007E1B0000}"/>
    <cellStyle name="20% - Accent1 2 2 5 2 4 3 3 4" xfId="7227" xr:uid="{00000000-0005-0000-0000-00007F1B0000}"/>
    <cellStyle name="20% - Accent1 2 2 5 2 4 3 4" xfId="7228" xr:uid="{00000000-0005-0000-0000-0000801B0000}"/>
    <cellStyle name="20% - Accent1 2 2 5 2 4 3 4 2" xfId="7229" xr:uid="{00000000-0005-0000-0000-0000811B0000}"/>
    <cellStyle name="20% - Accent1 2 2 5 2 4 3 4 2 2" xfId="7230" xr:uid="{00000000-0005-0000-0000-0000821B0000}"/>
    <cellStyle name="20% - Accent1 2 2 5 2 4 3 4 2 2 2" xfId="7231" xr:uid="{00000000-0005-0000-0000-0000831B0000}"/>
    <cellStyle name="20% - Accent1 2 2 5 2 4 3 4 2 3" xfId="7232" xr:uid="{00000000-0005-0000-0000-0000841B0000}"/>
    <cellStyle name="20% - Accent1 2 2 5 2 4 3 4 3" xfId="7233" xr:uid="{00000000-0005-0000-0000-0000851B0000}"/>
    <cellStyle name="20% - Accent1 2 2 5 2 4 3 4 3 2" xfId="7234" xr:uid="{00000000-0005-0000-0000-0000861B0000}"/>
    <cellStyle name="20% - Accent1 2 2 5 2 4 3 4 4" xfId="7235" xr:uid="{00000000-0005-0000-0000-0000871B0000}"/>
    <cellStyle name="20% - Accent1 2 2 5 2 4 3 5" xfId="7236" xr:uid="{00000000-0005-0000-0000-0000881B0000}"/>
    <cellStyle name="20% - Accent1 2 2 5 2 4 3 5 2" xfId="7237" xr:uid="{00000000-0005-0000-0000-0000891B0000}"/>
    <cellStyle name="20% - Accent1 2 2 5 2 4 3 5 2 2" xfId="7238" xr:uid="{00000000-0005-0000-0000-00008A1B0000}"/>
    <cellStyle name="20% - Accent1 2 2 5 2 4 3 5 3" xfId="7239" xr:uid="{00000000-0005-0000-0000-00008B1B0000}"/>
    <cellStyle name="20% - Accent1 2 2 5 2 4 3 6" xfId="7240" xr:uid="{00000000-0005-0000-0000-00008C1B0000}"/>
    <cellStyle name="20% - Accent1 2 2 5 2 4 3 6 2" xfId="7241" xr:uid="{00000000-0005-0000-0000-00008D1B0000}"/>
    <cellStyle name="20% - Accent1 2 2 5 2 4 3 6 2 2" xfId="7242" xr:uid="{00000000-0005-0000-0000-00008E1B0000}"/>
    <cellStyle name="20% - Accent1 2 2 5 2 4 3 6 3" xfId="7243" xr:uid="{00000000-0005-0000-0000-00008F1B0000}"/>
    <cellStyle name="20% - Accent1 2 2 5 2 4 3 7" xfId="7244" xr:uid="{00000000-0005-0000-0000-0000901B0000}"/>
    <cellStyle name="20% - Accent1 2 2 5 2 4 3 7 2" xfId="7245" xr:uid="{00000000-0005-0000-0000-0000911B0000}"/>
    <cellStyle name="20% - Accent1 2 2 5 2 4 3 8" xfId="7246" xr:uid="{00000000-0005-0000-0000-0000921B0000}"/>
    <cellStyle name="20% - Accent1 2 2 5 2 4 3 8 2" xfId="7247" xr:uid="{00000000-0005-0000-0000-0000931B0000}"/>
    <cellStyle name="20% - Accent1 2 2 5 2 4 3 9" xfId="7248" xr:uid="{00000000-0005-0000-0000-0000941B0000}"/>
    <cellStyle name="20% - Accent1 2 2 5 2 4 4" xfId="7249" xr:uid="{00000000-0005-0000-0000-0000951B0000}"/>
    <cellStyle name="20% - Accent1 2 2 5 2 4 4 2" xfId="7250" xr:uid="{00000000-0005-0000-0000-0000961B0000}"/>
    <cellStyle name="20% - Accent1 2 2 5 2 4 4 2 2" xfId="7251" xr:uid="{00000000-0005-0000-0000-0000971B0000}"/>
    <cellStyle name="20% - Accent1 2 2 5 2 4 4 2 2 2" xfId="7252" xr:uid="{00000000-0005-0000-0000-0000981B0000}"/>
    <cellStyle name="20% - Accent1 2 2 5 2 4 4 2 3" xfId="7253" xr:uid="{00000000-0005-0000-0000-0000991B0000}"/>
    <cellStyle name="20% - Accent1 2 2 5 2 4 4 3" xfId="7254" xr:uid="{00000000-0005-0000-0000-00009A1B0000}"/>
    <cellStyle name="20% - Accent1 2 2 5 2 4 4 3 2" xfId="7255" xr:uid="{00000000-0005-0000-0000-00009B1B0000}"/>
    <cellStyle name="20% - Accent1 2 2 5 2 4 4 4" xfId="7256" xr:uid="{00000000-0005-0000-0000-00009C1B0000}"/>
    <cellStyle name="20% - Accent1 2 2 5 2 4 5" xfId="7257" xr:uid="{00000000-0005-0000-0000-00009D1B0000}"/>
    <cellStyle name="20% - Accent1 2 2 5 2 4 5 2" xfId="7258" xr:uid="{00000000-0005-0000-0000-00009E1B0000}"/>
    <cellStyle name="20% - Accent1 2 2 5 2 4 5 2 2" xfId="7259" xr:uid="{00000000-0005-0000-0000-00009F1B0000}"/>
    <cellStyle name="20% - Accent1 2 2 5 2 4 5 2 2 2" xfId="7260" xr:uid="{00000000-0005-0000-0000-0000A01B0000}"/>
    <cellStyle name="20% - Accent1 2 2 5 2 4 5 2 3" xfId="7261" xr:uid="{00000000-0005-0000-0000-0000A11B0000}"/>
    <cellStyle name="20% - Accent1 2 2 5 2 4 5 3" xfId="7262" xr:uid="{00000000-0005-0000-0000-0000A21B0000}"/>
    <cellStyle name="20% - Accent1 2 2 5 2 4 5 3 2" xfId="7263" xr:uid="{00000000-0005-0000-0000-0000A31B0000}"/>
    <cellStyle name="20% - Accent1 2 2 5 2 4 5 4" xfId="7264" xr:uid="{00000000-0005-0000-0000-0000A41B0000}"/>
    <cellStyle name="20% - Accent1 2 2 5 2 4 6" xfId="7265" xr:uid="{00000000-0005-0000-0000-0000A51B0000}"/>
    <cellStyle name="20% - Accent1 2 2 5 2 4 6 2" xfId="7266" xr:uid="{00000000-0005-0000-0000-0000A61B0000}"/>
    <cellStyle name="20% - Accent1 2 2 5 2 4 6 2 2" xfId="7267" xr:uid="{00000000-0005-0000-0000-0000A71B0000}"/>
    <cellStyle name="20% - Accent1 2 2 5 2 4 6 2 2 2" xfId="7268" xr:uid="{00000000-0005-0000-0000-0000A81B0000}"/>
    <cellStyle name="20% - Accent1 2 2 5 2 4 6 2 3" xfId="7269" xr:uid="{00000000-0005-0000-0000-0000A91B0000}"/>
    <cellStyle name="20% - Accent1 2 2 5 2 4 6 3" xfId="7270" xr:uid="{00000000-0005-0000-0000-0000AA1B0000}"/>
    <cellStyle name="20% - Accent1 2 2 5 2 4 6 3 2" xfId="7271" xr:uid="{00000000-0005-0000-0000-0000AB1B0000}"/>
    <cellStyle name="20% - Accent1 2 2 5 2 4 6 4" xfId="7272" xr:uid="{00000000-0005-0000-0000-0000AC1B0000}"/>
    <cellStyle name="20% - Accent1 2 2 5 2 4 7" xfId="7273" xr:uid="{00000000-0005-0000-0000-0000AD1B0000}"/>
    <cellStyle name="20% - Accent1 2 2 5 2 4 7 2" xfId="7274" xr:uid="{00000000-0005-0000-0000-0000AE1B0000}"/>
    <cellStyle name="20% - Accent1 2 2 5 2 4 7 2 2" xfId="7275" xr:uid="{00000000-0005-0000-0000-0000AF1B0000}"/>
    <cellStyle name="20% - Accent1 2 2 5 2 4 7 3" xfId="7276" xr:uid="{00000000-0005-0000-0000-0000B01B0000}"/>
    <cellStyle name="20% - Accent1 2 2 5 2 4 8" xfId="7277" xr:uid="{00000000-0005-0000-0000-0000B11B0000}"/>
    <cellStyle name="20% - Accent1 2 2 5 2 4 8 2" xfId="7278" xr:uid="{00000000-0005-0000-0000-0000B21B0000}"/>
    <cellStyle name="20% - Accent1 2 2 5 2 4 8 2 2" xfId="7279" xr:uid="{00000000-0005-0000-0000-0000B31B0000}"/>
    <cellStyle name="20% - Accent1 2 2 5 2 4 8 3" xfId="7280" xr:uid="{00000000-0005-0000-0000-0000B41B0000}"/>
    <cellStyle name="20% - Accent1 2 2 5 2 4 9" xfId="7281" xr:uid="{00000000-0005-0000-0000-0000B51B0000}"/>
    <cellStyle name="20% - Accent1 2 2 5 2 4 9 2" xfId="7282" xr:uid="{00000000-0005-0000-0000-0000B61B0000}"/>
    <cellStyle name="20% - Accent1 2 2 5 2 5" xfId="7283" xr:uid="{00000000-0005-0000-0000-0000B71B0000}"/>
    <cellStyle name="20% - Accent1 2 2 5 2 5 2" xfId="7284" xr:uid="{00000000-0005-0000-0000-0000B81B0000}"/>
    <cellStyle name="20% - Accent1 2 2 5 2 5 2 2" xfId="7285" xr:uid="{00000000-0005-0000-0000-0000B91B0000}"/>
    <cellStyle name="20% - Accent1 2 2 5 2 5 2 2 2" xfId="7286" xr:uid="{00000000-0005-0000-0000-0000BA1B0000}"/>
    <cellStyle name="20% - Accent1 2 2 5 2 5 2 2 2 2" xfId="7287" xr:uid="{00000000-0005-0000-0000-0000BB1B0000}"/>
    <cellStyle name="20% - Accent1 2 2 5 2 5 2 2 3" xfId="7288" xr:uid="{00000000-0005-0000-0000-0000BC1B0000}"/>
    <cellStyle name="20% - Accent1 2 2 5 2 5 2 3" xfId="7289" xr:uid="{00000000-0005-0000-0000-0000BD1B0000}"/>
    <cellStyle name="20% - Accent1 2 2 5 2 5 2 3 2" xfId="7290" xr:uid="{00000000-0005-0000-0000-0000BE1B0000}"/>
    <cellStyle name="20% - Accent1 2 2 5 2 5 2 4" xfId="7291" xr:uid="{00000000-0005-0000-0000-0000BF1B0000}"/>
    <cellStyle name="20% - Accent1 2 2 5 2 5 3" xfId="7292" xr:uid="{00000000-0005-0000-0000-0000C01B0000}"/>
    <cellStyle name="20% - Accent1 2 2 5 2 5 3 2" xfId="7293" xr:uid="{00000000-0005-0000-0000-0000C11B0000}"/>
    <cellStyle name="20% - Accent1 2 2 5 2 5 3 2 2" xfId="7294" xr:uid="{00000000-0005-0000-0000-0000C21B0000}"/>
    <cellStyle name="20% - Accent1 2 2 5 2 5 3 2 2 2" xfId="7295" xr:uid="{00000000-0005-0000-0000-0000C31B0000}"/>
    <cellStyle name="20% - Accent1 2 2 5 2 5 3 2 3" xfId="7296" xr:uid="{00000000-0005-0000-0000-0000C41B0000}"/>
    <cellStyle name="20% - Accent1 2 2 5 2 5 3 3" xfId="7297" xr:uid="{00000000-0005-0000-0000-0000C51B0000}"/>
    <cellStyle name="20% - Accent1 2 2 5 2 5 3 3 2" xfId="7298" xr:uid="{00000000-0005-0000-0000-0000C61B0000}"/>
    <cellStyle name="20% - Accent1 2 2 5 2 5 3 4" xfId="7299" xr:uid="{00000000-0005-0000-0000-0000C71B0000}"/>
    <cellStyle name="20% - Accent1 2 2 5 2 5 4" xfId="7300" xr:uid="{00000000-0005-0000-0000-0000C81B0000}"/>
    <cellStyle name="20% - Accent1 2 2 5 2 5 4 2" xfId="7301" xr:uid="{00000000-0005-0000-0000-0000C91B0000}"/>
    <cellStyle name="20% - Accent1 2 2 5 2 5 4 2 2" xfId="7302" xr:uid="{00000000-0005-0000-0000-0000CA1B0000}"/>
    <cellStyle name="20% - Accent1 2 2 5 2 5 4 2 2 2" xfId="7303" xr:uid="{00000000-0005-0000-0000-0000CB1B0000}"/>
    <cellStyle name="20% - Accent1 2 2 5 2 5 4 2 3" xfId="7304" xr:uid="{00000000-0005-0000-0000-0000CC1B0000}"/>
    <cellStyle name="20% - Accent1 2 2 5 2 5 4 3" xfId="7305" xr:uid="{00000000-0005-0000-0000-0000CD1B0000}"/>
    <cellStyle name="20% - Accent1 2 2 5 2 5 4 3 2" xfId="7306" xr:uid="{00000000-0005-0000-0000-0000CE1B0000}"/>
    <cellStyle name="20% - Accent1 2 2 5 2 5 4 4" xfId="7307" xr:uid="{00000000-0005-0000-0000-0000CF1B0000}"/>
    <cellStyle name="20% - Accent1 2 2 5 2 5 5" xfId="7308" xr:uid="{00000000-0005-0000-0000-0000D01B0000}"/>
    <cellStyle name="20% - Accent1 2 2 5 2 5 5 2" xfId="7309" xr:uid="{00000000-0005-0000-0000-0000D11B0000}"/>
    <cellStyle name="20% - Accent1 2 2 5 2 5 5 2 2" xfId="7310" xr:uid="{00000000-0005-0000-0000-0000D21B0000}"/>
    <cellStyle name="20% - Accent1 2 2 5 2 5 5 3" xfId="7311" xr:uid="{00000000-0005-0000-0000-0000D31B0000}"/>
    <cellStyle name="20% - Accent1 2 2 5 2 5 6" xfId="7312" xr:uid="{00000000-0005-0000-0000-0000D41B0000}"/>
    <cellStyle name="20% - Accent1 2 2 5 2 5 6 2" xfId="7313" xr:uid="{00000000-0005-0000-0000-0000D51B0000}"/>
    <cellStyle name="20% - Accent1 2 2 5 2 5 6 2 2" xfId="7314" xr:uid="{00000000-0005-0000-0000-0000D61B0000}"/>
    <cellStyle name="20% - Accent1 2 2 5 2 5 6 3" xfId="7315" xr:uid="{00000000-0005-0000-0000-0000D71B0000}"/>
    <cellStyle name="20% - Accent1 2 2 5 2 5 7" xfId="7316" xr:uid="{00000000-0005-0000-0000-0000D81B0000}"/>
    <cellStyle name="20% - Accent1 2 2 5 2 5 7 2" xfId="7317" xr:uid="{00000000-0005-0000-0000-0000D91B0000}"/>
    <cellStyle name="20% - Accent1 2 2 5 2 5 8" xfId="7318" xr:uid="{00000000-0005-0000-0000-0000DA1B0000}"/>
    <cellStyle name="20% - Accent1 2 2 5 2 5 8 2" xfId="7319" xr:uid="{00000000-0005-0000-0000-0000DB1B0000}"/>
    <cellStyle name="20% - Accent1 2 2 5 2 5 9" xfId="7320" xr:uid="{00000000-0005-0000-0000-0000DC1B0000}"/>
    <cellStyle name="20% - Accent1 2 2 5 2 6" xfId="7321" xr:uid="{00000000-0005-0000-0000-0000DD1B0000}"/>
    <cellStyle name="20% - Accent1 2 2 5 2 6 2" xfId="7322" xr:uid="{00000000-0005-0000-0000-0000DE1B0000}"/>
    <cellStyle name="20% - Accent1 2 2 5 2 6 2 2" xfId="7323" xr:uid="{00000000-0005-0000-0000-0000DF1B0000}"/>
    <cellStyle name="20% - Accent1 2 2 5 2 6 2 2 2" xfId="7324" xr:uid="{00000000-0005-0000-0000-0000E01B0000}"/>
    <cellStyle name="20% - Accent1 2 2 5 2 6 2 2 2 2" xfId="7325" xr:uid="{00000000-0005-0000-0000-0000E11B0000}"/>
    <cellStyle name="20% - Accent1 2 2 5 2 6 2 2 3" xfId="7326" xr:uid="{00000000-0005-0000-0000-0000E21B0000}"/>
    <cellStyle name="20% - Accent1 2 2 5 2 6 2 3" xfId="7327" xr:uid="{00000000-0005-0000-0000-0000E31B0000}"/>
    <cellStyle name="20% - Accent1 2 2 5 2 6 2 3 2" xfId="7328" xr:uid="{00000000-0005-0000-0000-0000E41B0000}"/>
    <cellStyle name="20% - Accent1 2 2 5 2 6 2 4" xfId="7329" xr:uid="{00000000-0005-0000-0000-0000E51B0000}"/>
    <cellStyle name="20% - Accent1 2 2 5 2 6 3" xfId="7330" xr:uid="{00000000-0005-0000-0000-0000E61B0000}"/>
    <cellStyle name="20% - Accent1 2 2 5 2 6 3 2" xfId="7331" xr:uid="{00000000-0005-0000-0000-0000E71B0000}"/>
    <cellStyle name="20% - Accent1 2 2 5 2 6 3 2 2" xfId="7332" xr:uid="{00000000-0005-0000-0000-0000E81B0000}"/>
    <cellStyle name="20% - Accent1 2 2 5 2 6 3 2 2 2" xfId="7333" xr:uid="{00000000-0005-0000-0000-0000E91B0000}"/>
    <cellStyle name="20% - Accent1 2 2 5 2 6 3 2 3" xfId="7334" xr:uid="{00000000-0005-0000-0000-0000EA1B0000}"/>
    <cellStyle name="20% - Accent1 2 2 5 2 6 3 3" xfId="7335" xr:uid="{00000000-0005-0000-0000-0000EB1B0000}"/>
    <cellStyle name="20% - Accent1 2 2 5 2 6 3 3 2" xfId="7336" xr:uid="{00000000-0005-0000-0000-0000EC1B0000}"/>
    <cellStyle name="20% - Accent1 2 2 5 2 6 3 4" xfId="7337" xr:uid="{00000000-0005-0000-0000-0000ED1B0000}"/>
    <cellStyle name="20% - Accent1 2 2 5 2 6 4" xfId="7338" xr:uid="{00000000-0005-0000-0000-0000EE1B0000}"/>
    <cellStyle name="20% - Accent1 2 2 5 2 6 4 2" xfId="7339" xr:uid="{00000000-0005-0000-0000-0000EF1B0000}"/>
    <cellStyle name="20% - Accent1 2 2 5 2 6 4 2 2" xfId="7340" xr:uid="{00000000-0005-0000-0000-0000F01B0000}"/>
    <cellStyle name="20% - Accent1 2 2 5 2 6 4 2 2 2" xfId="7341" xr:uid="{00000000-0005-0000-0000-0000F11B0000}"/>
    <cellStyle name="20% - Accent1 2 2 5 2 6 4 2 3" xfId="7342" xr:uid="{00000000-0005-0000-0000-0000F21B0000}"/>
    <cellStyle name="20% - Accent1 2 2 5 2 6 4 3" xfId="7343" xr:uid="{00000000-0005-0000-0000-0000F31B0000}"/>
    <cellStyle name="20% - Accent1 2 2 5 2 6 4 3 2" xfId="7344" xr:uid="{00000000-0005-0000-0000-0000F41B0000}"/>
    <cellStyle name="20% - Accent1 2 2 5 2 6 4 4" xfId="7345" xr:uid="{00000000-0005-0000-0000-0000F51B0000}"/>
    <cellStyle name="20% - Accent1 2 2 5 2 6 5" xfId="7346" xr:uid="{00000000-0005-0000-0000-0000F61B0000}"/>
    <cellStyle name="20% - Accent1 2 2 5 2 6 5 2" xfId="7347" xr:uid="{00000000-0005-0000-0000-0000F71B0000}"/>
    <cellStyle name="20% - Accent1 2 2 5 2 6 5 2 2" xfId="7348" xr:uid="{00000000-0005-0000-0000-0000F81B0000}"/>
    <cellStyle name="20% - Accent1 2 2 5 2 6 5 3" xfId="7349" xr:uid="{00000000-0005-0000-0000-0000F91B0000}"/>
    <cellStyle name="20% - Accent1 2 2 5 2 6 6" xfId="7350" xr:uid="{00000000-0005-0000-0000-0000FA1B0000}"/>
    <cellStyle name="20% - Accent1 2 2 5 2 6 6 2" xfId="7351" xr:uid="{00000000-0005-0000-0000-0000FB1B0000}"/>
    <cellStyle name="20% - Accent1 2 2 5 2 6 6 2 2" xfId="7352" xr:uid="{00000000-0005-0000-0000-0000FC1B0000}"/>
    <cellStyle name="20% - Accent1 2 2 5 2 6 6 3" xfId="7353" xr:uid="{00000000-0005-0000-0000-0000FD1B0000}"/>
    <cellStyle name="20% - Accent1 2 2 5 2 6 7" xfId="7354" xr:uid="{00000000-0005-0000-0000-0000FE1B0000}"/>
    <cellStyle name="20% - Accent1 2 2 5 2 6 7 2" xfId="7355" xr:uid="{00000000-0005-0000-0000-0000FF1B0000}"/>
    <cellStyle name="20% - Accent1 2 2 5 2 6 8" xfId="7356" xr:uid="{00000000-0005-0000-0000-0000001C0000}"/>
    <cellStyle name="20% - Accent1 2 2 5 2 6 8 2" xfId="7357" xr:uid="{00000000-0005-0000-0000-0000011C0000}"/>
    <cellStyle name="20% - Accent1 2 2 5 2 6 9" xfId="7358" xr:uid="{00000000-0005-0000-0000-0000021C0000}"/>
    <cellStyle name="20% - Accent1 2 2 5 2 7" xfId="7359" xr:uid="{00000000-0005-0000-0000-0000031C0000}"/>
    <cellStyle name="20% - Accent1 2 2 5 2 7 2" xfId="7360" xr:uid="{00000000-0005-0000-0000-0000041C0000}"/>
    <cellStyle name="20% - Accent1 2 2 5 2 7 2 2" xfId="7361" xr:uid="{00000000-0005-0000-0000-0000051C0000}"/>
    <cellStyle name="20% - Accent1 2 2 5 2 7 2 2 2" xfId="7362" xr:uid="{00000000-0005-0000-0000-0000061C0000}"/>
    <cellStyle name="20% - Accent1 2 2 5 2 7 2 3" xfId="7363" xr:uid="{00000000-0005-0000-0000-0000071C0000}"/>
    <cellStyle name="20% - Accent1 2 2 5 2 7 3" xfId="7364" xr:uid="{00000000-0005-0000-0000-0000081C0000}"/>
    <cellStyle name="20% - Accent1 2 2 5 2 7 3 2" xfId="7365" xr:uid="{00000000-0005-0000-0000-0000091C0000}"/>
    <cellStyle name="20% - Accent1 2 2 5 2 7 4" xfId="7366" xr:uid="{00000000-0005-0000-0000-00000A1C0000}"/>
    <cellStyle name="20% - Accent1 2 2 5 2 8" xfId="7367" xr:uid="{00000000-0005-0000-0000-00000B1C0000}"/>
    <cellStyle name="20% - Accent1 2 2 5 2 8 2" xfId="7368" xr:uid="{00000000-0005-0000-0000-00000C1C0000}"/>
    <cellStyle name="20% - Accent1 2 2 5 2 8 2 2" xfId="7369" xr:uid="{00000000-0005-0000-0000-00000D1C0000}"/>
    <cellStyle name="20% - Accent1 2 2 5 2 8 2 2 2" xfId="7370" xr:uid="{00000000-0005-0000-0000-00000E1C0000}"/>
    <cellStyle name="20% - Accent1 2 2 5 2 8 2 3" xfId="7371" xr:uid="{00000000-0005-0000-0000-00000F1C0000}"/>
    <cellStyle name="20% - Accent1 2 2 5 2 8 3" xfId="7372" xr:uid="{00000000-0005-0000-0000-0000101C0000}"/>
    <cellStyle name="20% - Accent1 2 2 5 2 8 3 2" xfId="7373" xr:uid="{00000000-0005-0000-0000-0000111C0000}"/>
    <cellStyle name="20% - Accent1 2 2 5 2 8 4" xfId="7374" xr:uid="{00000000-0005-0000-0000-0000121C0000}"/>
    <cellStyle name="20% - Accent1 2 2 5 2 9" xfId="7375" xr:uid="{00000000-0005-0000-0000-0000131C0000}"/>
    <cellStyle name="20% - Accent1 2 2 5 2 9 2" xfId="7376" xr:uid="{00000000-0005-0000-0000-0000141C0000}"/>
    <cellStyle name="20% - Accent1 2 2 5 2 9 2 2" xfId="7377" xr:uid="{00000000-0005-0000-0000-0000151C0000}"/>
    <cellStyle name="20% - Accent1 2 2 5 2 9 2 2 2" xfId="7378" xr:uid="{00000000-0005-0000-0000-0000161C0000}"/>
    <cellStyle name="20% - Accent1 2 2 5 2 9 2 3" xfId="7379" xr:uid="{00000000-0005-0000-0000-0000171C0000}"/>
    <cellStyle name="20% - Accent1 2 2 5 2 9 3" xfId="7380" xr:uid="{00000000-0005-0000-0000-0000181C0000}"/>
    <cellStyle name="20% - Accent1 2 2 5 2 9 3 2" xfId="7381" xr:uid="{00000000-0005-0000-0000-0000191C0000}"/>
    <cellStyle name="20% - Accent1 2 2 5 2 9 4" xfId="7382" xr:uid="{00000000-0005-0000-0000-00001A1C0000}"/>
    <cellStyle name="20% - Accent1 2 2 5 3" xfId="7383" xr:uid="{00000000-0005-0000-0000-00001B1C0000}"/>
    <cellStyle name="20% - Accent1 2 2 5 3 10" xfId="7384" xr:uid="{00000000-0005-0000-0000-00001C1C0000}"/>
    <cellStyle name="20% - Accent1 2 2 5 3 10 2" xfId="7385" xr:uid="{00000000-0005-0000-0000-00001D1C0000}"/>
    <cellStyle name="20% - Accent1 2 2 5 3 11" xfId="7386" xr:uid="{00000000-0005-0000-0000-00001E1C0000}"/>
    <cellStyle name="20% - Accent1 2 2 5 3 2" xfId="7387" xr:uid="{00000000-0005-0000-0000-00001F1C0000}"/>
    <cellStyle name="20% - Accent1 2 2 5 3 2 2" xfId="7388" xr:uid="{00000000-0005-0000-0000-0000201C0000}"/>
    <cellStyle name="20% - Accent1 2 2 5 3 2 2 2" xfId="7389" xr:uid="{00000000-0005-0000-0000-0000211C0000}"/>
    <cellStyle name="20% - Accent1 2 2 5 3 2 2 2 2" xfId="7390" xr:uid="{00000000-0005-0000-0000-0000221C0000}"/>
    <cellStyle name="20% - Accent1 2 2 5 3 2 2 2 2 2" xfId="7391" xr:uid="{00000000-0005-0000-0000-0000231C0000}"/>
    <cellStyle name="20% - Accent1 2 2 5 3 2 2 2 3" xfId="7392" xr:uid="{00000000-0005-0000-0000-0000241C0000}"/>
    <cellStyle name="20% - Accent1 2 2 5 3 2 2 3" xfId="7393" xr:uid="{00000000-0005-0000-0000-0000251C0000}"/>
    <cellStyle name="20% - Accent1 2 2 5 3 2 2 3 2" xfId="7394" xr:uid="{00000000-0005-0000-0000-0000261C0000}"/>
    <cellStyle name="20% - Accent1 2 2 5 3 2 2 4" xfId="7395" xr:uid="{00000000-0005-0000-0000-0000271C0000}"/>
    <cellStyle name="20% - Accent1 2 2 5 3 2 3" xfId="7396" xr:uid="{00000000-0005-0000-0000-0000281C0000}"/>
    <cellStyle name="20% - Accent1 2 2 5 3 2 3 2" xfId="7397" xr:uid="{00000000-0005-0000-0000-0000291C0000}"/>
    <cellStyle name="20% - Accent1 2 2 5 3 2 3 2 2" xfId="7398" xr:uid="{00000000-0005-0000-0000-00002A1C0000}"/>
    <cellStyle name="20% - Accent1 2 2 5 3 2 3 2 2 2" xfId="7399" xr:uid="{00000000-0005-0000-0000-00002B1C0000}"/>
    <cellStyle name="20% - Accent1 2 2 5 3 2 3 2 3" xfId="7400" xr:uid="{00000000-0005-0000-0000-00002C1C0000}"/>
    <cellStyle name="20% - Accent1 2 2 5 3 2 3 3" xfId="7401" xr:uid="{00000000-0005-0000-0000-00002D1C0000}"/>
    <cellStyle name="20% - Accent1 2 2 5 3 2 3 3 2" xfId="7402" xr:uid="{00000000-0005-0000-0000-00002E1C0000}"/>
    <cellStyle name="20% - Accent1 2 2 5 3 2 3 4" xfId="7403" xr:uid="{00000000-0005-0000-0000-00002F1C0000}"/>
    <cellStyle name="20% - Accent1 2 2 5 3 2 4" xfId="7404" xr:uid="{00000000-0005-0000-0000-0000301C0000}"/>
    <cellStyle name="20% - Accent1 2 2 5 3 2 4 2" xfId="7405" xr:uid="{00000000-0005-0000-0000-0000311C0000}"/>
    <cellStyle name="20% - Accent1 2 2 5 3 2 4 2 2" xfId="7406" xr:uid="{00000000-0005-0000-0000-0000321C0000}"/>
    <cellStyle name="20% - Accent1 2 2 5 3 2 4 2 2 2" xfId="7407" xr:uid="{00000000-0005-0000-0000-0000331C0000}"/>
    <cellStyle name="20% - Accent1 2 2 5 3 2 4 2 3" xfId="7408" xr:uid="{00000000-0005-0000-0000-0000341C0000}"/>
    <cellStyle name="20% - Accent1 2 2 5 3 2 4 3" xfId="7409" xr:uid="{00000000-0005-0000-0000-0000351C0000}"/>
    <cellStyle name="20% - Accent1 2 2 5 3 2 4 3 2" xfId="7410" xr:uid="{00000000-0005-0000-0000-0000361C0000}"/>
    <cellStyle name="20% - Accent1 2 2 5 3 2 4 4" xfId="7411" xr:uid="{00000000-0005-0000-0000-0000371C0000}"/>
    <cellStyle name="20% - Accent1 2 2 5 3 2 5" xfId="7412" xr:uid="{00000000-0005-0000-0000-0000381C0000}"/>
    <cellStyle name="20% - Accent1 2 2 5 3 2 5 2" xfId="7413" xr:uid="{00000000-0005-0000-0000-0000391C0000}"/>
    <cellStyle name="20% - Accent1 2 2 5 3 2 5 2 2" xfId="7414" xr:uid="{00000000-0005-0000-0000-00003A1C0000}"/>
    <cellStyle name="20% - Accent1 2 2 5 3 2 5 3" xfId="7415" xr:uid="{00000000-0005-0000-0000-00003B1C0000}"/>
    <cellStyle name="20% - Accent1 2 2 5 3 2 6" xfId="7416" xr:uid="{00000000-0005-0000-0000-00003C1C0000}"/>
    <cellStyle name="20% - Accent1 2 2 5 3 2 6 2" xfId="7417" xr:uid="{00000000-0005-0000-0000-00003D1C0000}"/>
    <cellStyle name="20% - Accent1 2 2 5 3 2 6 2 2" xfId="7418" xr:uid="{00000000-0005-0000-0000-00003E1C0000}"/>
    <cellStyle name="20% - Accent1 2 2 5 3 2 6 3" xfId="7419" xr:uid="{00000000-0005-0000-0000-00003F1C0000}"/>
    <cellStyle name="20% - Accent1 2 2 5 3 2 7" xfId="7420" xr:uid="{00000000-0005-0000-0000-0000401C0000}"/>
    <cellStyle name="20% - Accent1 2 2 5 3 2 7 2" xfId="7421" xr:uid="{00000000-0005-0000-0000-0000411C0000}"/>
    <cellStyle name="20% - Accent1 2 2 5 3 2 8" xfId="7422" xr:uid="{00000000-0005-0000-0000-0000421C0000}"/>
    <cellStyle name="20% - Accent1 2 2 5 3 2 8 2" xfId="7423" xr:uid="{00000000-0005-0000-0000-0000431C0000}"/>
    <cellStyle name="20% - Accent1 2 2 5 3 2 9" xfId="7424" xr:uid="{00000000-0005-0000-0000-0000441C0000}"/>
    <cellStyle name="20% - Accent1 2 2 5 3 3" xfId="7425" xr:uid="{00000000-0005-0000-0000-0000451C0000}"/>
    <cellStyle name="20% - Accent1 2 2 5 3 3 2" xfId="7426" xr:uid="{00000000-0005-0000-0000-0000461C0000}"/>
    <cellStyle name="20% - Accent1 2 2 5 3 3 2 2" xfId="7427" xr:uid="{00000000-0005-0000-0000-0000471C0000}"/>
    <cellStyle name="20% - Accent1 2 2 5 3 3 2 2 2" xfId="7428" xr:uid="{00000000-0005-0000-0000-0000481C0000}"/>
    <cellStyle name="20% - Accent1 2 2 5 3 3 2 2 2 2" xfId="7429" xr:uid="{00000000-0005-0000-0000-0000491C0000}"/>
    <cellStyle name="20% - Accent1 2 2 5 3 3 2 2 3" xfId="7430" xr:uid="{00000000-0005-0000-0000-00004A1C0000}"/>
    <cellStyle name="20% - Accent1 2 2 5 3 3 2 3" xfId="7431" xr:uid="{00000000-0005-0000-0000-00004B1C0000}"/>
    <cellStyle name="20% - Accent1 2 2 5 3 3 2 3 2" xfId="7432" xr:uid="{00000000-0005-0000-0000-00004C1C0000}"/>
    <cellStyle name="20% - Accent1 2 2 5 3 3 2 4" xfId="7433" xr:uid="{00000000-0005-0000-0000-00004D1C0000}"/>
    <cellStyle name="20% - Accent1 2 2 5 3 3 3" xfId="7434" xr:uid="{00000000-0005-0000-0000-00004E1C0000}"/>
    <cellStyle name="20% - Accent1 2 2 5 3 3 3 2" xfId="7435" xr:uid="{00000000-0005-0000-0000-00004F1C0000}"/>
    <cellStyle name="20% - Accent1 2 2 5 3 3 3 2 2" xfId="7436" xr:uid="{00000000-0005-0000-0000-0000501C0000}"/>
    <cellStyle name="20% - Accent1 2 2 5 3 3 3 2 2 2" xfId="7437" xr:uid="{00000000-0005-0000-0000-0000511C0000}"/>
    <cellStyle name="20% - Accent1 2 2 5 3 3 3 2 3" xfId="7438" xr:uid="{00000000-0005-0000-0000-0000521C0000}"/>
    <cellStyle name="20% - Accent1 2 2 5 3 3 3 3" xfId="7439" xr:uid="{00000000-0005-0000-0000-0000531C0000}"/>
    <cellStyle name="20% - Accent1 2 2 5 3 3 3 3 2" xfId="7440" xr:uid="{00000000-0005-0000-0000-0000541C0000}"/>
    <cellStyle name="20% - Accent1 2 2 5 3 3 3 4" xfId="7441" xr:uid="{00000000-0005-0000-0000-0000551C0000}"/>
    <cellStyle name="20% - Accent1 2 2 5 3 3 4" xfId="7442" xr:uid="{00000000-0005-0000-0000-0000561C0000}"/>
    <cellStyle name="20% - Accent1 2 2 5 3 3 4 2" xfId="7443" xr:uid="{00000000-0005-0000-0000-0000571C0000}"/>
    <cellStyle name="20% - Accent1 2 2 5 3 3 4 2 2" xfId="7444" xr:uid="{00000000-0005-0000-0000-0000581C0000}"/>
    <cellStyle name="20% - Accent1 2 2 5 3 3 4 2 2 2" xfId="7445" xr:uid="{00000000-0005-0000-0000-0000591C0000}"/>
    <cellStyle name="20% - Accent1 2 2 5 3 3 4 2 3" xfId="7446" xr:uid="{00000000-0005-0000-0000-00005A1C0000}"/>
    <cellStyle name="20% - Accent1 2 2 5 3 3 4 3" xfId="7447" xr:uid="{00000000-0005-0000-0000-00005B1C0000}"/>
    <cellStyle name="20% - Accent1 2 2 5 3 3 4 3 2" xfId="7448" xr:uid="{00000000-0005-0000-0000-00005C1C0000}"/>
    <cellStyle name="20% - Accent1 2 2 5 3 3 4 4" xfId="7449" xr:uid="{00000000-0005-0000-0000-00005D1C0000}"/>
    <cellStyle name="20% - Accent1 2 2 5 3 3 5" xfId="7450" xr:uid="{00000000-0005-0000-0000-00005E1C0000}"/>
    <cellStyle name="20% - Accent1 2 2 5 3 3 5 2" xfId="7451" xr:uid="{00000000-0005-0000-0000-00005F1C0000}"/>
    <cellStyle name="20% - Accent1 2 2 5 3 3 5 2 2" xfId="7452" xr:uid="{00000000-0005-0000-0000-0000601C0000}"/>
    <cellStyle name="20% - Accent1 2 2 5 3 3 5 3" xfId="7453" xr:uid="{00000000-0005-0000-0000-0000611C0000}"/>
    <cellStyle name="20% - Accent1 2 2 5 3 3 6" xfId="7454" xr:uid="{00000000-0005-0000-0000-0000621C0000}"/>
    <cellStyle name="20% - Accent1 2 2 5 3 3 6 2" xfId="7455" xr:uid="{00000000-0005-0000-0000-0000631C0000}"/>
    <cellStyle name="20% - Accent1 2 2 5 3 3 6 2 2" xfId="7456" xr:uid="{00000000-0005-0000-0000-0000641C0000}"/>
    <cellStyle name="20% - Accent1 2 2 5 3 3 6 3" xfId="7457" xr:uid="{00000000-0005-0000-0000-0000651C0000}"/>
    <cellStyle name="20% - Accent1 2 2 5 3 3 7" xfId="7458" xr:uid="{00000000-0005-0000-0000-0000661C0000}"/>
    <cellStyle name="20% - Accent1 2 2 5 3 3 7 2" xfId="7459" xr:uid="{00000000-0005-0000-0000-0000671C0000}"/>
    <cellStyle name="20% - Accent1 2 2 5 3 3 8" xfId="7460" xr:uid="{00000000-0005-0000-0000-0000681C0000}"/>
    <cellStyle name="20% - Accent1 2 2 5 3 3 8 2" xfId="7461" xr:uid="{00000000-0005-0000-0000-0000691C0000}"/>
    <cellStyle name="20% - Accent1 2 2 5 3 3 9" xfId="7462" xr:uid="{00000000-0005-0000-0000-00006A1C0000}"/>
    <cellStyle name="20% - Accent1 2 2 5 3 4" xfId="7463" xr:uid="{00000000-0005-0000-0000-00006B1C0000}"/>
    <cellStyle name="20% - Accent1 2 2 5 3 4 2" xfId="7464" xr:uid="{00000000-0005-0000-0000-00006C1C0000}"/>
    <cellStyle name="20% - Accent1 2 2 5 3 4 2 2" xfId="7465" xr:uid="{00000000-0005-0000-0000-00006D1C0000}"/>
    <cellStyle name="20% - Accent1 2 2 5 3 4 2 2 2" xfId="7466" xr:uid="{00000000-0005-0000-0000-00006E1C0000}"/>
    <cellStyle name="20% - Accent1 2 2 5 3 4 2 3" xfId="7467" xr:uid="{00000000-0005-0000-0000-00006F1C0000}"/>
    <cellStyle name="20% - Accent1 2 2 5 3 4 3" xfId="7468" xr:uid="{00000000-0005-0000-0000-0000701C0000}"/>
    <cellStyle name="20% - Accent1 2 2 5 3 4 3 2" xfId="7469" xr:uid="{00000000-0005-0000-0000-0000711C0000}"/>
    <cellStyle name="20% - Accent1 2 2 5 3 4 4" xfId="7470" xr:uid="{00000000-0005-0000-0000-0000721C0000}"/>
    <cellStyle name="20% - Accent1 2 2 5 3 5" xfId="7471" xr:uid="{00000000-0005-0000-0000-0000731C0000}"/>
    <cellStyle name="20% - Accent1 2 2 5 3 5 2" xfId="7472" xr:uid="{00000000-0005-0000-0000-0000741C0000}"/>
    <cellStyle name="20% - Accent1 2 2 5 3 5 2 2" xfId="7473" xr:uid="{00000000-0005-0000-0000-0000751C0000}"/>
    <cellStyle name="20% - Accent1 2 2 5 3 5 2 2 2" xfId="7474" xr:uid="{00000000-0005-0000-0000-0000761C0000}"/>
    <cellStyle name="20% - Accent1 2 2 5 3 5 2 3" xfId="7475" xr:uid="{00000000-0005-0000-0000-0000771C0000}"/>
    <cellStyle name="20% - Accent1 2 2 5 3 5 3" xfId="7476" xr:uid="{00000000-0005-0000-0000-0000781C0000}"/>
    <cellStyle name="20% - Accent1 2 2 5 3 5 3 2" xfId="7477" xr:uid="{00000000-0005-0000-0000-0000791C0000}"/>
    <cellStyle name="20% - Accent1 2 2 5 3 5 4" xfId="7478" xr:uid="{00000000-0005-0000-0000-00007A1C0000}"/>
    <cellStyle name="20% - Accent1 2 2 5 3 6" xfId="7479" xr:uid="{00000000-0005-0000-0000-00007B1C0000}"/>
    <cellStyle name="20% - Accent1 2 2 5 3 6 2" xfId="7480" xr:uid="{00000000-0005-0000-0000-00007C1C0000}"/>
    <cellStyle name="20% - Accent1 2 2 5 3 6 2 2" xfId="7481" xr:uid="{00000000-0005-0000-0000-00007D1C0000}"/>
    <cellStyle name="20% - Accent1 2 2 5 3 6 2 2 2" xfId="7482" xr:uid="{00000000-0005-0000-0000-00007E1C0000}"/>
    <cellStyle name="20% - Accent1 2 2 5 3 6 2 3" xfId="7483" xr:uid="{00000000-0005-0000-0000-00007F1C0000}"/>
    <cellStyle name="20% - Accent1 2 2 5 3 6 3" xfId="7484" xr:uid="{00000000-0005-0000-0000-0000801C0000}"/>
    <cellStyle name="20% - Accent1 2 2 5 3 6 3 2" xfId="7485" xr:uid="{00000000-0005-0000-0000-0000811C0000}"/>
    <cellStyle name="20% - Accent1 2 2 5 3 6 4" xfId="7486" xr:uid="{00000000-0005-0000-0000-0000821C0000}"/>
    <cellStyle name="20% - Accent1 2 2 5 3 7" xfId="7487" xr:uid="{00000000-0005-0000-0000-0000831C0000}"/>
    <cellStyle name="20% - Accent1 2 2 5 3 7 2" xfId="7488" xr:uid="{00000000-0005-0000-0000-0000841C0000}"/>
    <cellStyle name="20% - Accent1 2 2 5 3 7 2 2" xfId="7489" xr:uid="{00000000-0005-0000-0000-0000851C0000}"/>
    <cellStyle name="20% - Accent1 2 2 5 3 7 3" xfId="7490" xr:uid="{00000000-0005-0000-0000-0000861C0000}"/>
    <cellStyle name="20% - Accent1 2 2 5 3 8" xfId="7491" xr:uid="{00000000-0005-0000-0000-0000871C0000}"/>
    <cellStyle name="20% - Accent1 2 2 5 3 8 2" xfId="7492" xr:uid="{00000000-0005-0000-0000-0000881C0000}"/>
    <cellStyle name="20% - Accent1 2 2 5 3 8 2 2" xfId="7493" xr:uid="{00000000-0005-0000-0000-0000891C0000}"/>
    <cellStyle name="20% - Accent1 2 2 5 3 8 3" xfId="7494" xr:uid="{00000000-0005-0000-0000-00008A1C0000}"/>
    <cellStyle name="20% - Accent1 2 2 5 3 9" xfId="7495" xr:uid="{00000000-0005-0000-0000-00008B1C0000}"/>
    <cellStyle name="20% - Accent1 2 2 5 3 9 2" xfId="7496" xr:uid="{00000000-0005-0000-0000-00008C1C0000}"/>
    <cellStyle name="20% - Accent1 2 2 5 4" xfId="7497" xr:uid="{00000000-0005-0000-0000-00008D1C0000}"/>
    <cellStyle name="20% - Accent1 2 2 5 4 10" xfId="7498" xr:uid="{00000000-0005-0000-0000-00008E1C0000}"/>
    <cellStyle name="20% - Accent1 2 2 5 4 10 2" xfId="7499" xr:uid="{00000000-0005-0000-0000-00008F1C0000}"/>
    <cellStyle name="20% - Accent1 2 2 5 4 11" xfId="7500" xr:uid="{00000000-0005-0000-0000-0000901C0000}"/>
    <cellStyle name="20% - Accent1 2 2 5 4 2" xfId="7501" xr:uid="{00000000-0005-0000-0000-0000911C0000}"/>
    <cellStyle name="20% - Accent1 2 2 5 4 2 2" xfId="7502" xr:uid="{00000000-0005-0000-0000-0000921C0000}"/>
    <cellStyle name="20% - Accent1 2 2 5 4 2 2 2" xfId="7503" xr:uid="{00000000-0005-0000-0000-0000931C0000}"/>
    <cellStyle name="20% - Accent1 2 2 5 4 2 2 2 2" xfId="7504" xr:uid="{00000000-0005-0000-0000-0000941C0000}"/>
    <cellStyle name="20% - Accent1 2 2 5 4 2 2 2 2 2" xfId="7505" xr:uid="{00000000-0005-0000-0000-0000951C0000}"/>
    <cellStyle name="20% - Accent1 2 2 5 4 2 2 2 3" xfId="7506" xr:uid="{00000000-0005-0000-0000-0000961C0000}"/>
    <cellStyle name="20% - Accent1 2 2 5 4 2 2 3" xfId="7507" xr:uid="{00000000-0005-0000-0000-0000971C0000}"/>
    <cellStyle name="20% - Accent1 2 2 5 4 2 2 3 2" xfId="7508" xr:uid="{00000000-0005-0000-0000-0000981C0000}"/>
    <cellStyle name="20% - Accent1 2 2 5 4 2 2 4" xfId="7509" xr:uid="{00000000-0005-0000-0000-0000991C0000}"/>
    <cellStyle name="20% - Accent1 2 2 5 4 2 3" xfId="7510" xr:uid="{00000000-0005-0000-0000-00009A1C0000}"/>
    <cellStyle name="20% - Accent1 2 2 5 4 2 3 2" xfId="7511" xr:uid="{00000000-0005-0000-0000-00009B1C0000}"/>
    <cellStyle name="20% - Accent1 2 2 5 4 2 3 2 2" xfId="7512" xr:uid="{00000000-0005-0000-0000-00009C1C0000}"/>
    <cellStyle name="20% - Accent1 2 2 5 4 2 3 2 2 2" xfId="7513" xr:uid="{00000000-0005-0000-0000-00009D1C0000}"/>
    <cellStyle name="20% - Accent1 2 2 5 4 2 3 2 3" xfId="7514" xr:uid="{00000000-0005-0000-0000-00009E1C0000}"/>
    <cellStyle name="20% - Accent1 2 2 5 4 2 3 3" xfId="7515" xr:uid="{00000000-0005-0000-0000-00009F1C0000}"/>
    <cellStyle name="20% - Accent1 2 2 5 4 2 3 3 2" xfId="7516" xr:uid="{00000000-0005-0000-0000-0000A01C0000}"/>
    <cellStyle name="20% - Accent1 2 2 5 4 2 3 4" xfId="7517" xr:uid="{00000000-0005-0000-0000-0000A11C0000}"/>
    <cellStyle name="20% - Accent1 2 2 5 4 2 4" xfId="7518" xr:uid="{00000000-0005-0000-0000-0000A21C0000}"/>
    <cellStyle name="20% - Accent1 2 2 5 4 2 4 2" xfId="7519" xr:uid="{00000000-0005-0000-0000-0000A31C0000}"/>
    <cellStyle name="20% - Accent1 2 2 5 4 2 4 2 2" xfId="7520" xr:uid="{00000000-0005-0000-0000-0000A41C0000}"/>
    <cellStyle name="20% - Accent1 2 2 5 4 2 4 2 2 2" xfId="7521" xr:uid="{00000000-0005-0000-0000-0000A51C0000}"/>
    <cellStyle name="20% - Accent1 2 2 5 4 2 4 2 3" xfId="7522" xr:uid="{00000000-0005-0000-0000-0000A61C0000}"/>
    <cellStyle name="20% - Accent1 2 2 5 4 2 4 3" xfId="7523" xr:uid="{00000000-0005-0000-0000-0000A71C0000}"/>
    <cellStyle name="20% - Accent1 2 2 5 4 2 4 3 2" xfId="7524" xr:uid="{00000000-0005-0000-0000-0000A81C0000}"/>
    <cellStyle name="20% - Accent1 2 2 5 4 2 4 4" xfId="7525" xr:uid="{00000000-0005-0000-0000-0000A91C0000}"/>
    <cellStyle name="20% - Accent1 2 2 5 4 2 5" xfId="7526" xr:uid="{00000000-0005-0000-0000-0000AA1C0000}"/>
    <cellStyle name="20% - Accent1 2 2 5 4 2 5 2" xfId="7527" xr:uid="{00000000-0005-0000-0000-0000AB1C0000}"/>
    <cellStyle name="20% - Accent1 2 2 5 4 2 5 2 2" xfId="7528" xr:uid="{00000000-0005-0000-0000-0000AC1C0000}"/>
    <cellStyle name="20% - Accent1 2 2 5 4 2 5 3" xfId="7529" xr:uid="{00000000-0005-0000-0000-0000AD1C0000}"/>
    <cellStyle name="20% - Accent1 2 2 5 4 2 6" xfId="7530" xr:uid="{00000000-0005-0000-0000-0000AE1C0000}"/>
    <cellStyle name="20% - Accent1 2 2 5 4 2 6 2" xfId="7531" xr:uid="{00000000-0005-0000-0000-0000AF1C0000}"/>
    <cellStyle name="20% - Accent1 2 2 5 4 2 6 2 2" xfId="7532" xr:uid="{00000000-0005-0000-0000-0000B01C0000}"/>
    <cellStyle name="20% - Accent1 2 2 5 4 2 6 3" xfId="7533" xr:uid="{00000000-0005-0000-0000-0000B11C0000}"/>
    <cellStyle name="20% - Accent1 2 2 5 4 2 7" xfId="7534" xr:uid="{00000000-0005-0000-0000-0000B21C0000}"/>
    <cellStyle name="20% - Accent1 2 2 5 4 2 7 2" xfId="7535" xr:uid="{00000000-0005-0000-0000-0000B31C0000}"/>
    <cellStyle name="20% - Accent1 2 2 5 4 2 8" xfId="7536" xr:uid="{00000000-0005-0000-0000-0000B41C0000}"/>
    <cellStyle name="20% - Accent1 2 2 5 4 2 8 2" xfId="7537" xr:uid="{00000000-0005-0000-0000-0000B51C0000}"/>
    <cellStyle name="20% - Accent1 2 2 5 4 2 9" xfId="7538" xr:uid="{00000000-0005-0000-0000-0000B61C0000}"/>
    <cellStyle name="20% - Accent1 2 2 5 4 3" xfId="7539" xr:uid="{00000000-0005-0000-0000-0000B71C0000}"/>
    <cellStyle name="20% - Accent1 2 2 5 4 3 2" xfId="7540" xr:uid="{00000000-0005-0000-0000-0000B81C0000}"/>
    <cellStyle name="20% - Accent1 2 2 5 4 3 2 2" xfId="7541" xr:uid="{00000000-0005-0000-0000-0000B91C0000}"/>
    <cellStyle name="20% - Accent1 2 2 5 4 3 2 2 2" xfId="7542" xr:uid="{00000000-0005-0000-0000-0000BA1C0000}"/>
    <cellStyle name="20% - Accent1 2 2 5 4 3 2 2 2 2" xfId="7543" xr:uid="{00000000-0005-0000-0000-0000BB1C0000}"/>
    <cellStyle name="20% - Accent1 2 2 5 4 3 2 2 3" xfId="7544" xr:uid="{00000000-0005-0000-0000-0000BC1C0000}"/>
    <cellStyle name="20% - Accent1 2 2 5 4 3 2 3" xfId="7545" xr:uid="{00000000-0005-0000-0000-0000BD1C0000}"/>
    <cellStyle name="20% - Accent1 2 2 5 4 3 2 3 2" xfId="7546" xr:uid="{00000000-0005-0000-0000-0000BE1C0000}"/>
    <cellStyle name="20% - Accent1 2 2 5 4 3 2 4" xfId="7547" xr:uid="{00000000-0005-0000-0000-0000BF1C0000}"/>
    <cellStyle name="20% - Accent1 2 2 5 4 3 3" xfId="7548" xr:uid="{00000000-0005-0000-0000-0000C01C0000}"/>
    <cellStyle name="20% - Accent1 2 2 5 4 3 3 2" xfId="7549" xr:uid="{00000000-0005-0000-0000-0000C11C0000}"/>
    <cellStyle name="20% - Accent1 2 2 5 4 3 3 2 2" xfId="7550" xr:uid="{00000000-0005-0000-0000-0000C21C0000}"/>
    <cellStyle name="20% - Accent1 2 2 5 4 3 3 2 2 2" xfId="7551" xr:uid="{00000000-0005-0000-0000-0000C31C0000}"/>
    <cellStyle name="20% - Accent1 2 2 5 4 3 3 2 3" xfId="7552" xr:uid="{00000000-0005-0000-0000-0000C41C0000}"/>
    <cellStyle name="20% - Accent1 2 2 5 4 3 3 3" xfId="7553" xr:uid="{00000000-0005-0000-0000-0000C51C0000}"/>
    <cellStyle name="20% - Accent1 2 2 5 4 3 3 3 2" xfId="7554" xr:uid="{00000000-0005-0000-0000-0000C61C0000}"/>
    <cellStyle name="20% - Accent1 2 2 5 4 3 3 4" xfId="7555" xr:uid="{00000000-0005-0000-0000-0000C71C0000}"/>
    <cellStyle name="20% - Accent1 2 2 5 4 3 4" xfId="7556" xr:uid="{00000000-0005-0000-0000-0000C81C0000}"/>
    <cellStyle name="20% - Accent1 2 2 5 4 3 4 2" xfId="7557" xr:uid="{00000000-0005-0000-0000-0000C91C0000}"/>
    <cellStyle name="20% - Accent1 2 2 5 4 3 4 2 2" xfId="7558" xr:uid="{00000000-0005-0000-0000-0000CA1C0000}"/>
    <cellStyle name="20% - Accent1 2 2 5 4 3 4 2 2 2" xfId="7559" xr:uid="{00000000-0005-0000-0000-0000CB1C0000}"/>
    <cellStyle name="20% - Accent1 2 2 5 4 3 4 2 3" xfId="7560" xr:uid="{00000000-0005-0000-0000-0000CC1C0000}"/>
    <cellStyle name="20% - Accent1 2 2 5 4 3 4 3" xfId="7561" xr:uid="{00000000-0005-0000-0000-0000CD1C0000}"/>
    <cellStyle name="20% - Accent1 2 2 5 4 3 4 3 2" xfId="7562" xr:uid="{00000000-0005-0000-0000-0000CE1C0000}"/>
    <cellStyle name="20% - Accent1 2 2 5 4 3 4 4" xfId="7563" xr:uid="{00000000-0005-0000-0000-0000CF1C0000}"/>
    <cellStyle name="20% - Accent1 2 2 5 4 3 5" xfId="7564" xr:uid="{00000000-0005-0000-0000-0000D01C0000}"/>
    <cellStyle name="20% - Accent1 2 2 5 4 3 5 2" xfId="7565" xr:uid="{00000000-0005-0000-0000-0000D11C0000}"/>
    <cellStyle name="20% - Accent1 2 2 5 4 3 5 2 2" xfId="7566" xr:uid="{00000000-0005-0000-0000-0000D21C0000}"/>
    <cellStyle name="20% - Accent1 2 2 5 4 3 5 3" xfId="7567" xr:uid="{00000000-0005-0000-0000-0000D31C0000}"/>
    <cellStyle name="20% - Accent1 2 2 5 4 3 6" xfId="7568" xr:uid="{00000000-0005-0000-0000-0000D41C0000}"/>
    <cellStyle name="20% - Accent1 2 2 5 4 3 6 2" xfId="7569" xr:uid="{00000000-0005-0000-0000-0000D51C0000}"/>
    <cellStyle name="20% - Accent1 2 2 5 4 3 6 2 2" xfId="7570" xr:uid="{00000000-0005-0000-0000-0000D61C0000}"/>
    <cellStyle name="20% - Accent1 2 2 5 4 3 6 3" xfId="7571" xr:uid="{00000000-0005-0000-0000-0000D71C0000}"/>
    <cellStyle name="20% - Accent1 2 2 5 4 3 7" xfId="7572" xr:uid="{00000000-0005-0000-0000-0000D81C0000}"/>
    <cellStyle name="20% - Accent1 2 2 5 4 3 7 2" xfId="7573" xr:uid="{00000000-0005-0000-0000-0000D91C0000}"/>
    <cellStyle name="20% - Accent1 2 2 5 4 3 8" xfId="7574" xr:uid="{00000000-0005-0000-0000-0000DA1C0000}"/>
    <cellStyle name="20% - Accent1 2 2 5 4 3 8 2" xfId="7575" xr:uid="{00000000-0005-0000-0000-0000DB1C0000}"/>
    <cellStyle name="20% - Accent1 2 2 5 4 3 9" xfId="7576" xr:uid="{00000000-0005-0000-0000-0000DC1C0000}"/>
    <cellStyle name="20% - Accent1 2 2 5 4 4" xfId="7577" xr:uid="{00000000-0005-0000-0000-0000DD1C0000}"/>
    <cellStyle name="20% - Accent1 2 2 5 4 4 2" xfId="7578" xr:uid="{00000000-0005-0000-0000-0000DE1C0000}"/>
    <cellStyle name="20% - Accent1 2 2 5 4 4 2 2" xfId="7579" xr:uid="{00000000-0005-0000-0000-0000DF1C0000}"/>
    <cellStyle name="20% - Accent1 2 2 5 4 4 2 2 2" xfId="7580" xr:uid="{00000000-0005-0000-0000-0000E01C0000}"/>
    <cellStyle name="20% - Accent1 2 2 5 4 4 2 3" xfId="7581" xr:uid="{00000000-0005-0000-0000-0000E11C0000}"/>
    <cellStyle name="20% - Accent1 2 2 5 4 4 3" xfId="7582" xr:uid="{00000000-0005-0000-0000-0000E21C0000}"/>
    <cellStyle name="20% - Accent1 2 2 5 4 4 3 2" xfId="7583" xr:uid="{00000000-0005-0000-0000-0000E31C0000}"/>
    <cellStyle name="20% - Accent1 2 2 5 4 4 4" xfId="7584" xr:uid="{00000000-0005-0000-0000-0000E41C0000}"/>
    <cellStyle name="20% - Accent1 2 2 5 4 5" xfId="7585" xr:uid="{00000000-0005-0000-0000-0000E51C0000}"/>
    <cellStyle name="20% - Accent1 2 2 5 4 5 2" xfId="7586" xr:uid="{00000000-0005-0000-0000-0000E61C0000}"/>
    <cellStyle name="20% - Accent1 2 2 5 4 5 2 2" xfId="7587" xr:uid="{00000000-0005-0000-0000-0000E71C0000}"/>
    <cellStyle name="20% - Accent1 2 2 5 4 5 2 2 2" xfId="7588" xr:uid="{00000000-0005-0000-0000-0000E81C0000}"/>
    <cellStyle name="20% - Accent1 2 2 5 4 5 2 3" xfId="7589" xr:uid="{00000000-0005-0000-0000-0000E91C0000}"/>
    <cellStyle name="20% - Accent1 2 2 5 4 5 3" xfId="7590" xr:uid="{00000000-0005-0000-0000-0000EA1C0000}"/>
    <cellStyle name="20% - Accent1 2 2 5 4 5 3 2" xfId="7591" xr:uid="{00000000-0005-0000-0000-0000EB1C0000}"/>
    <cellStyle name="20% - Accent1 2 2 5 4 5 4" xfId="7592" xr:uid="{00000000-0005-0000-0000-0000EC1C0000}"/>
    <cellStyle name="20% - Accent1 2 2 5 4 6" xfId="7593" xr:uid="{00000000-0005-0000-0000-0000ED1C0000}"/>
    <cellStyle name="20% - Accent1 2 2 5 4 6 2" xfId="7594" xr:uid="{00000000-0005-0000-0000-0000EE1C0000}"/>
    <cellStyle name="20% - Accent1 2 2 5 4 6 2 2" xfId="7595" xr:uid="{00000000-0005-0000-0000-0000EF1C0000}"/>
    <cellStyle name="20% - Accent1 2 2 5 4 6 2 2 2" xfId="7596" xr:uid="{00000000-0005-0000-0000-0000F01C0000}"/>
    <cellStyle name="20% - Accent1 2 2 5 4 6 2 3" xfId="7597" xr:uid="{00000000-0005-0000-0000-0000F11C0000}"/>
    <cellStyle name="20% - Accent1 2 2 5 4 6 3" xfId="7598" xr:uid="{00000000-0005-0000-0000-0000F21C0000}"/>
    <cellStyle name="20% - Accent1 2 2 5 4 6 3 2" xfId="7599" xr:uid="{00000000-0005-0000-0000-0000F31C0000}"/>
    <cellStyle name="20% - Accent1 2 2 5 4 6 4" xfId="7600" xr:uid="{00000000-0005-0000-0000-0000F41C0000}"/>
    <cellStyle name="20% - Accent1 2 2 5 4 7" xfId="7601" xr:uid="{00000000-0005-0000-0000-0000F51C0000}"/>
    <cellStyle name="20% - Accent1 2 2 5 4 7 2" xfId="7602" xr:uid="{00000000-0005-0000-0000-0000F61C0000}"/>
    <cellStyle name="20% - Accent1 2 2 5 4 7 2 2" xfId="7603" xr:uid="{00000000-0005-0000-0000-0000F71C0000}"/>
    <cellStyle name="20% - Accent1 2 2 5 4 7 3" xfId="7604" xr:uid="{00000000-0005-0000-0000-0000F81C0000}"/>
    <cellStyle name="20% - Accent1 2 2 5 4 8" xfId="7605" xr:uid="{00000000-0005-0000-0000-0000F91C0000}"/>
    <cellStyle name="20% - Accent1 2 2 5 4 8 2" xfId="7606" xr:uid="{00000000-0005-0000-0000-0000FA1C0000}"/>
    <cellStyle name="20% - Accent1 2 2 5 4 8 2 2" xfId="7607" xr:uid="{00000000-0005-0000-0000-0000FB1C0000}"/>
    <cellStyle name="20% - Accent1 2 2 5 4 8 3" xfId="7608" xr:uid="{00000000-0005-0000-0000-0000FC1C0000}"/>
    <cellStyle name="20% - Accent1 2 2 5 4 9" xfId="7609" xr:uid="{00000000-0005-0000-0000-0000FD1C0000}"/>
    <cellStyle name="20% - Accent1 2 2 5 4 9 2" xfId="7610" xr:uid="{00000000-0005-0000-0000-0000FE1C0000}"/>
    <cellStyle name="20% - Accent1 2 2 5 5" xfId="7611" xr:uid="{00000000-0005-0000-0000-0000FF1C0000}"/>
    <cellStyle name="20% - Accent1 2 2 5 5 10" xfId="7612" xr:uid="{00000000-0005-0000-0000-0000001D0000}"/>
    <cellStyle name="20% - Accent1 2 2 5 5 10 2" xfId="7613" xr:uid="{00000000-0005-0000-0000-0000011D0000}"/>
    <cellStyle name="20% - Accent1 2 2 5 5 11" xfId="7614" xr:uid="{00000000-0005-0000-0000-0000021D0000}"/>
    <cellStyle name="20% - Accent1 2 2 5 5 2" xfId="7615" xr:uid="{00000000-0005-0000-0000-0000031D0000}"/>
    <cellStyle name="20% - Accent1 2 2 5 5 2 2" xfId="7616" xr:uid="{00000000-0005-0000-0000-0000041D0000}"/>
    <cellStyle name="20% - Accent1 2 2 5 5 2 2 2" xfId="7617" xr:uid="{00000000-0005-0000-0000-0000051D0000}"/>
    <cellStyle name="20% - Accent1 2 2 5 5 2 2 2 2" xfId="7618" xr:uid="{00000000-0005-0000-0000-0000061D0000}"/>
    <cellStyle name="20% - Accent1 2 2 5 5 2 2 2 2 2" xfId="7619" xr:uid="{00000000-0005-0000-0000-0000071D0000}"/>
    <cellStyle name="20% - Accent1 2 2 5 5 2 2 2 3" xfId="7620" xr:uid="{00000000-0005-0000-0000-0000081D0000}"/>
    <cellStyle name="20% - Accent1 2 2 5 5 2 2 3" xfId="7621" xr:uid="{00000000-0005-0000-0000-0000091D0000}"/>
    <cellStyle name="20% - Accent1 2 2 5 5 2 2 3 2" xfId="7622" xr:uid="{00000000-0005-0000-0000-00000A1D0000}"/>
    <cellStyle name="20% - Accent1 2 2 5 5 2 2 4" xfId="7623" xr:uid="{00000000-0005-0000-0000-00000B1D0000}"/>
    <cellStyle name="20% - Accent1 2 2 5 5 2 3" xfId="7624" xr:uid="{00000000-0005-0000-0000-00000C1D0000}"/>
    <cellStyle name="20% - Accent1 2 2 5 5 2 3 2" xfId="7625" xr:uid="{00000000-0005-0000-0000-00000D1D0000}"/>
    <cellStyle name="20% - Accent1 2 2 5 5 2 3 2 2" xfId="7626" xr:uid="{00000000-0005-0000-0000-00000E1D0000}"/>
    <cellStyle name="20% - Accent1 2 2 5 5 2 3 2 2 2" xfId="7627" xr:uid="{00000000-0005-0000-0000-00000F1D0000}"/>
    <cellStyle name="20% - Accent1 2 2 5 5 2 3 2 3" xfId="7628" xr:uid="{00000000-0005-0000-0000-0000101D0000}"/>
    <cellStyle name="20% - Accent1 2 2 5 5 2 3 3" xfId="7629" xr:uid="{00000000-0005-0000-0000-0000111D0000}"/>
    <cellStyle name="20% - Accent1 2 2 5 5 2 3 3 2" xfId="7630" xr:uid="{00000000-0005-0000-0000-0000121D0000}"/>
    <cellStyle name="20% - Accent1 2 2 5 5 2 3 4" xfId="7631" xr:uid="{00000000-0005-0000-0000-0000131D0000}"/>
    <cellStyle name="20% - Accent1 2 2 5 5 2 4" xfId="7632" xr:uid="{00000000-0005-0000-0000-0000141D0000}"/>
    <cellStyle name="20% - Accent1 2 2 5 5 2 4 2" xfId="7633" xr:uid="{00000000-0005-0000-0000-0000151D0000}"/>
    <cellStyle name="20% - Accent1 2 2 5 5 2 4 2 2" xfId="7634" xr:uid="{00000000-0005-0000-0000-0000161D0000}"/>
    <cellStyle name="20% - Accent1 2 2 5 5 2 4 2 2 2" xfId="7635" xr:uid="{00000000-0005-0000-0000-0000171D0000}"/>
    <cellStyle name="20% - Accent1 2 2 5 5 2 4 2 3" xfId="7636" xr:uid="{00000000-0005-0000-0000-0000181D0000}"/>
    <cellStyle name="20% - Accent1 2 2 5 5 2 4 3" xfId="7637" xr:uid="{00000000-0005-0000-0000-0000191D0000}"/>
    <cellStyle name="20% - Accent1 2 2 5 5 2 4 3 2" xfId="7638" xr:uid="{00000000-0005-0000-0000-00001A1D0000}"/>
    <cellStyle name="20% - Accent1 2 2 5 5 2 4 4" xfId="7639" xr:uid="{00000000-0005-0000-0000-00001B1D0000}"/>
    <cellStyle name="20% - Accent1 2 2 5 5 2 5" xfId="7640" xr:uid="{00000000-0005-0000-0000-00001C1D0000}"/>
    <cellStyle name="20% - Accent1 2 2 5 5 2 5 2" xfId="7641" xr:uid="{00000000-0005-0000-0000-00001D1D0000}"/>
    <cellStyle name="20% - Accent1 2 2 5 5 2 5 2 2" xfId="7642" xr:uid="{00000000-0005-0000-0000-00001E1D0000}"/>
    <cellStyle name="20% - Accent1 2 2 5 5 2 5 3" xfId="7643" xr:uid="{00000000-0005-0000-0000-00001F1D0000}"/>
    <cellStyle name="20% - Accent1 2 2 5 5 2 6" xfId="7644" xr:uid="{00000000-0005-0000-0000-0000201D0000}"/>
    <cellStyle name="20% - Accent1 2 2 5 5 2 6 2" xfId="7645" xr:uid="{00000000-0005-0000-0000-0000211D0000}"/>
    <cellStyle name="20% - Accent1 2 2 5 5 2 6 2 2" xfId="7646" xr:uid="{00000000-0005-0000-0000-0000221D0000}"/>
    <cellStyle name="20% - Accent1 2 2 5 5 2 6 3" xfId="7647" xr:uid="{00000000-0005-0000-0000-0000231D0000}"/>
    <cellStyle name="20% - Accent1 2 2 5 5 2 7" xfId="7648" xr:uid="{00000000-0005-0000-0000-0000241D0000}"/>
    <cellStyle name="20% - Accent1 2 2 5 5 2 7 2" xfId="7649" xr:uid="{00000000-0005-0000-0000-0000251D0000}"/>
    <cellStyle name="20% - Accent1 2 2 5 5 2 8" xfId="7650" xr:uid="{00000000-0005-0000-0000-0000261D0000}"/>
    <cellStyle name="20% - Accent1 2 2 5 5 2 8 2" xfId="7651" xr:uid="{00000000-0005-0000-0000-0000271D0000}"/>
    <cellStyle name="20% - Accent1 2 2 5 5 2 9" xfId="7652" xr:uid="{00000000-0005-0000-0000-0000281D0000}"/>
    <cellStyle name="20% - Accent1 2 2 5 5 3" xfId="7653" xr:uid="{00000000-0005-0000-0000-0000291D0000}"/>
    <cellStyle name="20% - Accent1 2 2 5 5 3 2" xfId="7654" xr:uid="{00000000-0005-0000-0000-00002A1D0000}"/>
    <cellStyle name="20% - Accent1 2 2 5 5 3 2 2" xfId="7655" xr:uid="{00000000-0005-0000-0000-00002B1D0000}"/>
    <cellStyle name="20% - Accent1 2 2 5 5 3 2 2 2" xfId="7656" xr:uid="{00000000-0005-0000-0000-00002C1D0000}"/>
    <cellStyle name="20% - Accent1 2 2 5 5 3 2 2 2 2" xfId="7657" xr:uid="{00000000-0005-0000-0000-00002D1D0000}"/>
    <cellStyle name="20% - Accent1 2 2 5 5 3 2 2 3" xfId="7658" xr:uid="{00000000-0005-0000-0000-00002E1D0000}"/>
    <cellStyle name="20% - Accent1 2 2 5 5 3 2 3" xfId="7659" xr:uid="{00000000-0005-0000-0000-00002F1D0000}"/>
    <cellStyle name="20% - Accent1 2 2 5 5 3 2 3 2" xfId="7660" xr:uid="{00000000-0005-0000-0000-0000301D0000}"/>
    <cellStyle name="20% - Accent1 2 2 5 5 3 2 4" xfId="7661" xr:uid="{00000000-0005-0000-0000-0000311D0000}"/>
    <cellStyle name="20% - Accent1 2 2 5 5 3 3" xfId="7662" xr:uid="{00000000-0005-0000-0000-0000321D0000}"/>
    <cellStyle name="20% - Accent1 2 2 5 5 3 3 2" xfId="7663" xr:uid="{00000000-0005-0000-0000-0000331D0000}"/>
    <cellStyle name="20% - Accent1 2 2 5 5 3 3 2 2" xfId="7664" xr:uid="{00000000-0005-0000-0000-0000341D0000}"/>
    <cellStyle name="20% - Accent1 2 2 5 5 3 3 2 2 2" xfId="7665" xr:uid="{00000000-0005-0000-0000-0000351D0000}"/>
    <cellStyle name="20% - Accent1 2 2 5 5 3 3 2 3" xfId="7666" xr:uid="{00000000-0005-0000-0000-0000361D0000}"/>
    <cellStyle name="20% - Accent1 2 2 5 5 3 3 3" xfId="7667" xr:uid="{00000000-0005-0000-0000-0000371D0000}"/>
    <cellStyle name="20% - Accent1 2 2 5 5 3 3 3 2" xfId="7668" xr:uid="{00000000-0005-0000-0000-0000381D0000}"/>
    <cellStyle name="20% - Accent1 2 2 5 5 3 3 4" xfId="7669" xr:uid="{00000000-0005-0000-0000-0000391D0000}"/>
    <cellStyle name="20% - Accent1 2 2 5 5 3 4" xfId="7670" xr:uid="{00000000-0005-0000-0000-00003A1D0000}"/>
    <cellStyle name="20% - Accent1 2 2 5 5 3 4 2" xfId="7671" xr:uid="{00000000-0005-0000-0000-00003B1D0000}"/>
    <cellStyle name="20% - Accent1 2 2 5 5 3 4 2 2" xfId="7672" xr:uid="{00000000-0005-0000-0000-00003C1D0000}"/>
    <cellStyle name="20% - Accent1 2 2 5 5 3 4 2 2 2" xfId="7673" xr:uid="{00000000-0005-0000-0000-00003D1D0000}"/>
    <cellStyle name="20% - Accent1 2 2 5 5 3 4 2 3" xfId="7674" xr:uid="{00000000-0005-0000-0000-00003E1D0000}"/>
    <cellStyle name="20% - Accent1 2 2 5 5 3 4 3" xfId="7675" xr:uid="{00000000-0005-0000-0000-00003F1D0000}"/>
    <cellStyle name="20% - Accent1 2 2 5 5 3 4 3 2" xfId="7676" xr:uid="{00000000-0005-0000-0000-0000401D0000}"/>
    <cellStyle name="20% - Accent1 2 2 5 5 3 4 4" xfId="7677" xr:uid="{00000000-0005-0000-0000-0000411D0000}"/>
    <cellStyle name="20% - Accent1 2 2 5 5 3 5" xfId="7678" xr:uid="{00000000-0005-0000-0000-0000421D0000}"/>
    <cellStyle name="20% - Accent1 2 2 5 5 3 5 2" xfId="7679" xr:uid="{00000000-0005-0000-0000-0000431D0000}"/>
    <cellStyle name="20% - Accent1 2 2 5 5 3 5 2 2" xfId="7680" xr:uid="{00000000-0005-0000-0000-0000441D0000}"/>
    <cellStyle name="20% - Accent1 2 2 5 5 3 5 3" xfId="7681" xr:uid="{00000000-0005-0000-0000-0000451D0000}"/>
    <cellStyle name="20% - Accent1 2 2 5 5 3 6" xfId="7682" xr:uid="{00000000-0005-0000-0000-0000461D0000}"/>
    <cellStyle name="20% - Accent1 2 2 5 5 3 6 2" xfId="7683" xr:uid="{00000000-0005-0000-0000-0000471D0000}"/>
    <cellStyle name="20% - Accent1 2 2 5 5 3 6 2 2" xfId="7684" xr:uid="{00000000-0005-0000-0000-0000481D0000}"/>
    <cellStyle name="20% - Accent1 2 2 5 5 3 6 3" xfId="7685" xr:uid="{00000000-0005-0000-0000-0000491D0000}"/>
    <cellStyle name="20% - Accent1 2 2 5 5 3 7" xfId="7686" xr:uid="{00000000-0005-0000-0000-00004A1D0000}"/>
    <cellStyle name="20% - Accent1 2 2 5 5 3 7 2" xfId="7687" xr:uid="{00000000-0005-0000-0000-00004B1D0000}"/>
    <cellStyle name="20% - Accent1 2 2 5 5 3 8" xfId="7688" xr:uid="{00000000-0005-0000-0000-00004C1D0000}"/>
    <cellStyle name="20% - Accent1 2 2 5 5 3 8 2" xfId="7689" xr:uid="{00000000-0005-0000-0000-00004D1D0000}"/>
    <cellStyle name="20% - Accent1 2 2 5 5 3 9" xfId="7690" xr:uid="{00000000-0005-0000-0000-00004E1D0000}"/>
    <cellStyle name="20% - Accent1 2 2 5 5 4" xfId="7691" xr:uid="{00000000-0005-0000-0000-00004F1D0000}"/>
    <cellStyle name="20% - Accent1 2 2 5 5 4 2" xfId="7692" xr:uid="{00000000-0005-0000-0000-0000501D0000}"/>
    <cellStyle name="20% - Accent1 2 2 5 5 4 2 2" xfId="7693" xr:uid="{00000000-0005-0000-0000-0000511D0000}"/>
    <cellStyle name="20% - Accent1 2 2 5 5 4 2 2 2" xfId="7694" xr:uid="{00000000-0005-0000-0000-0000521D0000}"/>
    <cellStyle name="20% - Accent1 2 2 5 5 4 2 3" xfId="7695" xr:uid="{00000000-0005-0000-0000-0000531D0000}"/>
    <cellStyle name="20% - Accent1 2 2 5 5 4 3" xfId="7696" xr:uid="{00000000-0005-0000-0000-0000541D0000}"/>
    <cellStyle name="20% - Accent1 2 2 5 5 4 3 2" xfId="7697" xr:uid="{00000000-0005-0000-0000-0000551D0000}"/>
    <cellStyle name="20% - Accent1 2 2 5 5 4 4" xfId="7698" xr:uid="{00000000-0005-0000-0000-0000561D0000}"/>
    <cellStyle name="20% - Accent1 2 2 5 5 5" xfId="7699" xr:uid="{00000000-0005-0000-0000-0000571D0000}"/>
    <cellStyle name="20% - Accent1 2 2 5 5 5 2" xfId="7700" xr:uid="{00000000-0005-0000-0000-0000581D0000}"/>
    <cellStyle name="20% - Accent1 2 2 5 5 5 2 2" xfId="7701" xr:uid="{00000000-0005-0000-0000-0000591D0000}"/>
    <cellStyle name="20% - Accent1 2 2 5 5 5 2 2 2" xfId="7702" xr:uid="{00000000-0005-0000-0000-00005A1D0000}"/>
    <cellStyle name="20% - Accent1 2 2 5 5 5 2 3" xfId="7703" xr:uid="{00000000-0005-0000-0000-00005B1D0000}"/>
    <cellStyle name="20% - Accent1 2 2 5 5 5 3" xfId="7704" xr:uid="{00000000-0005-0000-0000-00005C1D0000}"/>
    <cellStyle name="20% - Accent1 2 2 5 5 5 3 2" xfId="7705" xr:uid="{00000000-0005-0000-0000-00005D1D0000}"/>
    <cellStyle name="20% - Accent1 2 2 5 5 5 4" xfId="7706" xr:uid="{00000000-0005-0000-0000-00005E1D0000}"/>
    <cellStyle name="20% - Accent1 2 2 5 5 6" xfId="7707" xr:uid="{00000000-0005-0000-0000-00005F1D0000}"/>
    <cellStyle name="20% - Accent1 2 2 5 5 6 2" xfId="7708" xr:uid="{00000000-0005-0000-0000-0000601D0000}"/>
    <cellStyle name="20% - Accent1 2 2 5 5 6 2 2" xfId="7709" xr:uid="{00000000-0005-0000-0000-0000611D0000}"/>
    <cellStyle name="20% - Accent1 2 2 5 5 6 2 2 2" xfId="7710" xr:uid="{00000000-0005-0000-0000-0000621D0000}"/>
    <cellStyle name="20% - Accent1 2 2 5 5 6 2 3" xfId="7711" xr:uid="{00000000-0005-0000-0000-0000631D0000}"/>
    <cellStyle name="20% - Accent1 2 2 5 5 6 3" xfId="7712" xr:uid="{00000000-0005-0000-0000-0000641D0000}"/>
    <cellStyle name="20% - Accent1 2 2 5 5 6 3 2" xfId="7713" xr:uid="{00000000-0005-0000-0000-0000651D0000}"/>
    <cellStyle name="20% - Accent1 2 2 5 5 6 4" xfId="7714" xr:uid="{00000000-0005-0000-0000-0000661D0000}"/>
    <cellStyle name="20% - Accent1 2 2 5 5 7" xfId="7715" xr:uid="{00000000-0005-0000-0000-0000671D0000}"/>
    <cellStyle name="20% - Accent1 2 2 5 5 7 2" xfId="7716" xr:uid="{00000000-0005-0000-0000-0000681D0000}"/>
    <cellStyle name="20% - Accent1 2 2 5 5 7 2 2" xfId="7717" xr:uid="{00000000-0005-0000-0000-0000691D0000}"/>
    <cellStyle name="20% - Accent1 2 2 5 5 7 3" xfId="7718" xr:uid="{00000000-0005-0000-0000-00006A1D0000}"/>
    <cellStyle name="20% - Accent1 2 2 5 5 8" xfId="7719" xr:uid="{00000000-0005-0000-0000-00006B1D0000}"/>
    <cellStyle name="20% - Accent1 2 2 5 5 8 2" xfId="7720" xr:uid="{00000000-0005-0000-0000-00006C1D0000}"/>
    <cellStyle name="20% - Accent1 2 2 5 5 8 2 2" xfId="7721" xr:uid="{00000000-0005-0000-0000-00006D1D0000}"/>
    <cellStyle name="20% - Accent1 2 2 5 5 8 3" xfId="7722" xr:uid="{00000000-0005-0000-0000-00006E1D0000}"/>
    <cellStyle name="20% - Accent1 2 2 5 5 9" xfId="7723" xr:uid="{00000000-0005-0000-0000-00006F1D0000}"/>
    <cellStyle name="20% - Accent1 2 2 5 5 9 2" xfId="7724" xr:uid="{00000000-0005-0000-0000-0000701D0000}"/>
    <cellStyle name="20% - Accent1 2 2 5 6" xfId="7725" xr:uid="{00000000-0005-0000-0000-0000711D0000}"/>
    <cellStyle name="20% - Accent1 2 2 5 6 2" xfId="7726" xr:uid="{00000000-0005-0000-0000-0000721D0000}"/>
    <cellStyle name="20% - Accent1 2 2 5 6 2 2" xfId="7727" xr:uid="{00000000-0005-0000-0000-0000731D0000}"/>
    <cellStyle name="20% - Accent1 2 2 5 6 2 2 2" xfId="7728" xr:uid="{00000000-0005-0000-0000-0000741D0000}"/>
    <cellStyle name="20% - Accent1 2 2 5 6 2 2 2 2" xfId="7729" xr:uid="{00000000-0005-0000-0000-0000751D0000}"/>
    <cellStyle name="20% - Accent1 2 2 5 6 2 2 3" xfId="7730" xr:uid="{00000000-0005-0000-0000-0000761D0000}"/>
    <cellStyle name="20% - Accent1 2 2 5 6 2 3" xfId="7731" xr:uid="{00000000-0005-0000-0000-0000771D0000}"/>
    <cellStyle name="20% - Accent1 2 2 5 6 2 3 2" xfId="7732" xr:uid="{00000000-0005-0000-0000-0000781D0000}"/>
    <cellStyle name="20% - Accent1 2 2 5 6 2 4" xfId="7733" xr:uid="{00000000-0005-0000-0000-0000791D0000}"/>
    <cellStyle name="20% - Accent1 2 2 5 6 3" xfId="7734" xr:uid="{00000000-0005-0000-0000-00007A1D0000}"/>
    <cellStyle name="20% - Accent1 2 2 5 6 3 2" xfId="7735" xr:uid="{00000000-0005-0000-0000-00007B1D0000}"/>
    <cellStyle name="20% - Accent1 2 2 5 6 3 2 2" xfId="7736" xr:uid="{00000000-0005-0000-0000-00007C1D0000}"/>
    <cellStyle name="20% - Accent1 2 2 5 6 3 2 2 2" xfId="7737" xr:uid="{00000000-0005-0000-0000-00007D1D0000}"/>
    <cellStyle name="20% - Accent1 2 2 5 6 3 2 3" xfId="7738" xr:uid="{00000000-0005-0000-0000-00007E1D0000}"/>
    <cellStyle name="20% - Accent1 2 2 5 6 3 3" xfId="7739" xr:uid="{00000000-0005-0000-0000-00007F1D0000}"/>
    <cellStyle name="20% - Accent1 2 2 5 6 3 3 2" xfId="7740" xr:uid="{00000000-0005-0000-0000-0000801D0000}"/>
    <cellStyle name="20% - Accent1 2 2 5 6 3 4" xfId="7741" xr:uid="{00000000-0005-0000-0000-0000811D0000}"/>
    <cellStyle name="20% - Accent1 2 2 5 6 4" xfId="7742" xr:uid="{00000000-0005-0000-0000-0000821D0000}"/>
    <cellStyle name="20% - Accent1 2 2 5 6 4 2" xfId="7743" xr:uid="{00000000-0005-0000-0000-0000831D0000}"/>
    <cellStyle name="20% - Accent1 2 2 5 6 4 2 2" xfId="7744" xr:uid="{00000000-0005-0000-0000-0000841D0000}"/>
    <cellStyle name="20% - Accent1 2 2 5 6 4 2 2 2" xfId="7745" xr:uid="{00000000-0005-0000-0000-0000851D0000}"/>
    <cellStyle name="20% - Accent1 2 2 5 6 4 2 3" xfId="7746" xr:uid="{00000000-0005-0000-0000-0000861D0000}"/>
    <cellStyle name="20% - Accent1 2 2 5 6 4 3" xfId="7747" xr:uid="{00000000-0005-0000-0000-0000871D0000}"/>
    <cellStyle name="20% - Accent1 2 2 5 6 4 3 2" xfId="7748" xr:uid="{00000000-0005-0000-0000-0000881D0000}"/>
    <cellStyle name="20% - Accent1 2 2 5 6 4 4" xfId="7749" xr:uid="{00000000-0005-0000-0000-0000891D0000}"/>
    <cellStyle name="20% - Accent1 2 2 5 6 5" xfId="7750" xr:uid="{00000000-0005-0000-0000-00008A1D0000}"/>
    <cellStyle name="20% - Accent1 2 2 5 6 5 2" xfId="7751" xr:uid="{00000000-0005-0000-0000-00008B1D0000}"/>
    <cellStyle name="20% - Accent1 2 2 5 6 5 2 2" xfId="7752" xr:uid="{00000000-0005-0000-0000-00008C1D0000}"/>
    <cellStyle name="20% - Accent1 2 2 5 6 5 3" xfId="7753" xr:uid="{00000000-0005-0000-0000-00008D1D0000}"/>
    <cellStyle name="20% - Accent1 2 2 5 6 6" xfId="7754" xr:uid="{00000000-0005-0000-0000-00008E1D0000}"/>
    <cellStyle name="20% - Accent1 2 2 5 6 6 2" xfId="7755" xr:uid="{00000000-0005-0000-0000-00008F1D0000}"/>
    <cellStyle name="20% - Accent1 2 2 5 6 6 2 2" xfId="7756" xr:uid="{00000000-0005-0000-0000-0000901D0000}"/>
    <cellStyle name="20% - Accent1 2 2 5 6 6 3" xfId="7757" xr:uid="{00000000-0005-0000-0000-0000911D0000}"/>
    <cellStyle name="20% - Accent1 2 2 5 6 7" xfId="7758" xr:uid="{00000000-0005-0000-0000-0000921D0000}"/>
    <cellStyle name="20% - Accent1 2 2 5 6 7 2" xfId="7759" xr:uid="{00000000-0005-0000-0000-0000931D0000}"/>
    <cellStyle name="20% - Accent1 2 2 5 6 8" xfId="7760" xr:uid="{00000000-0005-0000-0000-0000941D0000}"/>
    <cellStyle name="20% - Accent1 2 2 5 6 8 2" xfId="7761" xr:uid="{00000000-0005-0000-0000-0000951D0000}"/>
    <cellStyle name="20% - Accent1 2 2 5 6 9" xfId="7762" xr:uid="{00000000-0005-0000-0000-0000961D0000}"/>
    <cellStyle name="20% - Accent1 2 2 5 7" xfId="7763" xr:uid="{00000000-0005-0000-0000-0000971D0000}"/>
    <cellStyle name="20% - Accent1 2 2 5 7 2" xfId="7764" xr:uid="{00000000-0005-0000-0000-0000981D0000}"/>
    <cellStyle name="20% - Accent1 2 2 5 7 2 2" xfId="7765" xr:uid="{00000000-0005-0000-0000-0000991D0000}"/>
    <cellStyle name="20% - Accent1 2 2 5 7 2 2 2" xfId="7766" xr:uid="{00000000-0005-0000-0000-00009A1D0000}"/>
    <cellStyle name="20% - Accent1 2 2 5 7 2 2 2 2" xfId="7767" xr:uid="{00000000-0005-0000-0000-00009B1D0000}"/>
    <cellStyle name="20% - Accent1 2 2 5 7 2 2 3" xfId="7768" xr:uid="{00000000-0005-0000-0000-00009C1D0000}"/>
    <cellStyle name="20% - Accent1 2 2 5 7 2 3" xfId="7769" xr:uid="{00000000-0005-0000-0000-00009D1D0000}"/>
    <cellStyle name="20% - Accent1 2 2 5 7 2 3 2" xfId="7770" xr:uid="{00000000-0005-0000-0000-00009E1D0000}"/>
    <cellStyle name="20% - Accent1 2 2 5 7 2 4" xfId="7771" xr:uid="{00000000-0005-0000-0000-00009F1D0000}"/>
    <cellStyle name="20% - Accent1 2 2 5 7 3" xfId="7772" xr:uid="{00000000-0005-0000-0000-0000A01D0000}"/>
    <cellStyle name="20% - Accent1 2 2 5 7 3 2" xfId="7773" xr:uid="{00000000-0005-0000-0000-0000A11D0000}"/>
    <cellStyle name="20% - Accent1 2 2 5 7 3 2 2" xfId="7774" xr:uid="{00000000-0005-0000-0000-0000A21D0000}"/>
    <cellStyle name="20% - Accent1 2 2 5 7 3 2 2 2" xfId="7775" xr:uid="{00000000-0005-0000-0000-0000A31D0000}"/>
    <cellStyle name="20% - Accent1 2 2 5 7 3 2 3" xfId="7776" xr:uid="{00000000-0005-0000-0000-0000A41D0000}"/>
    <cellStyle name="20% - Accent1 2 2 5 7 3 3" xfId="7777" xr:uid="{00000000-0005-0000-0000-0000A51D0000}"/>
    <cellStyle name="20% - Accent1 2 2 5 7 3 3 2" xfId="7778" xr:uid="{00000000-0005-0000-0000-0000A61D0000}"/>
    <cellStyle name="20% - Accent1 2 2 5 7 3 4" xfId="7779" xr:uid="{00000000-0005-0000-0000-0000A71D0000}"/>
    <cellStyle name="20% - Accent1 2 2 5 7 4" xfId="7780" xr:uid="{00000000-0005-0000-0000-0000A81D0000}"/>
    <cellStyle name="20% - Accent1 2 2 5 7 4 2" xfId="7781" xr:uid="{00000000-0005-0000-0000-0000A91D0000}"/>
    <cellStyle name="20% - Accent1 2 2 5 7 4 2 2" xfId="7782" xr:uid="{00000000-0005-0000-0000-0000AA1D0000}"/>
    <cellStyle name="20% - Accent1 2 2 5 7 4 2 2 2" xfId="7783" xr:uid="{00000000-0005-0000-0000-0000AB1D0000}"/>
    <cellStyle name="20% - Accent1 2 2 5 7 4 2 3" xfId="7784" xr:uid="{00000000-0005-0000-0000-0000AC1D0000}"/>
    <cellStyle name="20% - Accent1 2 2 5 7 4 3" xfId="7785" xr:uid="{00000000-0005-0000-0000-0000AD1D0000}"/>
    <cellStyle name="20% - Accent1 2 2 5 7 4 3 2" xfId="7786" xr:uid="{00000000-0005-0000-0000-0000AE1D0000}"/>
    <cellStyle name="20% - Accent1 2 2 5 7 4 4" xfId="7787" xr:uid="{00000000-0005-0000-0000-0000AF1D0000}"/>
    <cellStyle name="20% - Accent1 2 2 5 7 5" xfId="7788" xr:uid="{00000000-0005-0000-0000-0000B01D0000}"/>
    <cellStyle name="20% - Accent1 2 2 5 7 5 2" xfId="7789" xr:uid="{00000000-0005-0000-0000-0000B11D0000}"/>
    <cellStyle name="20% - Accent1 2 2 5 7 5 2 2" xfId="7790" xr:uid="{00000000-0005-0000-0000-0000B21D0000}"/>
    <cellStyle name="20% - Accent1 2 2 5 7 5 3" xfId="7791" xr:uid="{00000000-0005-0000-0000-0000B31D0000}"/>
    <cellStyle name="20% - Accent1 2 2 5 7 6" xfId="7792" xr:uid="{00000000-0005-0000-0000-0000B41D0000}"/>
    <cellStyle name="20% - Accent1 2 2 5 7 6 2" xfId="7793" xr:uid="{00000000-0005-0000-0000-0000B51D0000}"/>
    <cellStyle name="20% - Accent1 2 2 5 7 6 2 2" xfId="7794" xr:uid="{00000000-0005-0000-0000-0000B61D0000}"/>
    <cellStyle name="20% - Accent1 2 2 5 7 6 3" xfId="7795" xr:uid="{00000000-0005-0000-0000-0000B71D0000}"/>
    <cellStyle name="20% - Accent1 2 2 5 7 7" xfId="7796" xr:uid="{00000000-0005-0000-0000-0000B81D0000}"/>
    <cellStyle name="20% - Accent1 2 2 5 7 7 2" xfId="7797" xr:uid="{00000000-0005-0000-0000-0000B91D0000}"/>
    <cellStyle name="20% - Accent1 2 2 5 7 8" xfId="7798" xr:uid="{00000000-0005-0000-0000-0000BA1D0000}"/>
    <cellStyle name="20% - Accent1 2 2 5 7 8 2" xfId="7799" xr:uid="{00000000-0005-0000-0000-0000BB1D0000}"/>
    <cellStyle name="20% - Accent1 2 2 5 7 9" xfId="7800" xr:uid="{00000000-0005-0000-0000-0000BC1D0000}"/>
    <cellStyle name="20% - Accent1 2 2 5 8" xfId="7801" xr:uid="{00000000-0005-0000-0000-0000BD1D0000}"/>
    <cellStyle name="20% - Accent1 2 2 5 8 2" xfId="7802" xr:uid="{00000000-0005-0000-0000-0000BE1D0000}"/>
    <cellStyle name="20% - Accent1 2 2 5 8 2 2" xfId="7803" xr:uid="{00000000-0005-0000-0000-0000BF1D0000}"/>
    <cellStyle name="20% - Accent1 2 2 5 8 2 2 2" xfId="7804" xr:uid="{00000000-0005-0000-0000-0000C01D0000}"/>
    <cellStyle name="20% - Accent1 2 2 5 8 2 3" xfId="7805" xr:uid="{00000000-0005-0000-0000-0000C11D0000}"/>
    <cellStyle name="20% - Accent1 2 2 5 8 3" xfId="7806" xr:uid="{00000000-0005-0000-0000-0000C21D0000}"/>
    <cellStyle name="20% - Accent1 2 2 5 8 3 2" xfId="7807" xr:uid="{00000000-0005-0000-0000-0000C31D0000}"/>
    <cellStyle name="20% - Accent1 2 2 5 8 4" xfId="7808" xr:uid="{00000000-0005-0000-0000-0000C41D0000}"/>
    <cellStyle name="20% - Accent1 2 2 5 9" xfId="7809" xr:uid="{00000000-0005-0000-0000-0000C51D0000}"/>
    <cellStyle name="20% - Accent1 2 2 5 9 2" xfId="7810" xr:uid="{00000000-0005-0000-0000-0000C61D0000}"/>
    <cellStyle name="20% - Accent1 2 2 5 9 2 2" xfId="7811" xr:uid="{00000000-0005-0000-0000-0000C71D0000}"/>
    <cellStyle name="20% - Accent1 2 2 5 9 2 2 2" xfId="7812" xr:uid="{00000000-0005-0000-0000-0000C81D0000}"/>
    <cellStyle name="20% - Accent1 2 2 5 9 2 3" xfId="7813" xr:uid="{00000000-0005-0000-0000-0000C91D0000}"/>
    <cellStyle name="20% - Accent1 2 2 5 9 3" xfId="7814" xr:uid="{00000000-0005-0000-0000-0000CA1D0000}"/>
    <cellStyle name="20% - Accent1 2 2 5 9 3 2" xfId="7815" xr:uid="{00000000-0005-0000-0000-0000CB1D0000}"/>
    <cellStyle name="20% - Accent1 2 2 5 9 4" xfId="7816" xr:uid="{00000000-0005-0000-0000-0000CC1D0000}"/>
    <cellStyle name="20% - Accent1 2 2 6" xfId="7817" xr:uid="{00000000-0005-0000-0000-0000CD1D0000}"/>
    <cellStyle name="20% - Accent1 2 2 6 10" xfId="7818" xr:uid="{00000000-0005-0000-0000-0000CE1D0000}"/>
    <cellStyle name="20% - Accent1 2 2 6 10 2" xfId="7819" xr:uid="{00000000-0005-0000-0000-0000CF1D0000}"/>
    <cellStyle name="20% - Accent1 2 2 6 10 2 2" xfId="7820" xr:uid="{00000000-0005-0000-0000-0000D01D0000}"/>
    <cellStyle name="20% - Accent1 2 2 6 10 3" xfId="7821" xr:uid="{00000000-0005-0000-0000-0000D11D0000}"/>
    <cellStyle name="20% - Accent1 2 2 6 11" xfId="7822" xr:uid="{00000000-0005-0000-0000-0000D21D0000}"/>
    <cellStyle name="20% - Accent1 2 2 6 11 2" xfId="7823" xr:uid="{00000000-0005-0000-0000-0000D31D0000}"/>
    <cellStyle name="20% - Accent1 2 2 6 11 2 2" xfId="7824" xr:uid="{00000000-0005-0000-0000-0000D41D0000}"/>
    <cellStyle name="20% - Accent1 2 2 6 11 3" xfId="7825" xr:uid="{00000000-0005-0000-0000-0000D51D0000}"/>
    <cellStyle name="20% - Accent1 2 2 6 12" xfId="7826" xr:uid="{00000000-0005-0000-0000-0000D61D0000}"/>
    <cellStyle name="20% - Accent1 2 2 6 12 2" xfId="7827" xr:uid="{00000000-0005-0000-0000-0000D71D0000}"/>
    <cellStyle name="20% - Accent1 2 2 6 13" xfId="7828" xr:uid="{00000000-0005-0000-0000-0000D81D0000}"/>
    <cellStyle name="20% - Accent1 2 2 6 13 2" xfId="7829" xr:uid="{00000000-0005-0000-0000-0000D91D0000}"/>
    <cellStyle name="20% - Accent1 2 2 6 14" xfId="7830" xr:uid="{00000000-0005-0000-0000-0000DA1D0000}"/>
    <cellStyle name="20% - Accent1 2 2 6 2" xfId="7831" xr:uid="{00000000-0005-0000-0000-0000DB1D0000}"/>
    <cellStyle name="20% - Accent1 2 2 6 2 10" xfId="7832" xr:uid="{00000000-0005-0000-0000-0000DC1D0000}"/>
    <cellStyle name="20% - Accent1 2 2 6 2 10 2" xfId="7833" xr:uid="{00000000-0005-0000-0000-0000DD1D0000}"/>
    <cellStyle name="20% - Accent1 2 2 6 2 11" xfId="7834" xr:uid="{00000000-0005-0000-0000-0000DE1D0000}"/>
    <cellStyle name="20% - Accent1 2 2 6 2 2" xfId="7835" xr:uid="{00000000-0005-0000-0000-0000DF1D0000}"/>
    <cellStyle name="20% - Accent1 2 2 6 2 2 2" xfId="7836" xr:uid="{00000000-0005-0000-0000-0000E01D0000}"/>
    <cellStyle name="20% - Accent1 2 2 6 2 2 2 2" xfId="7837" xr:uid="{00000000-0005-0000-0000-0000E11D0000}"/>
    <cellStyle name="20% - Accent1 2 2 6 2 2 2 2 2" xfId="7838" xr:uid="{00000000-0005-0000-0000-0000E21D0000}"/>
    <cellStyle name="20% - Accent1 2 2 6 2 2 2 2 2 2" xfId="7839" xr:uid="{00000000-0005-0000-0000-0000E31D0000}"/>
    <cellStyle name="20% - Accent1 2 2 6 2 2 2 2 3" xfId="7840" xr:uid="{00000000-0005-0000-0000-0000E41D0000}"/>
    <cellStyle name="20% - Accent1 2 2 6 2 2 2 3" xfId="7841" xr:uid="{00000000-0005-0000-0000-0000E51D0000}"/>
    <cellStyle name="20% - Accent1 2 2 6 2 2 2 3 2" xfId="7842" xr:uid="{00000000-0005-0000-0000-0000E61D0000}"/>
    <cellStyle name="20% - Accent1 2 2 6 2 2 2 4" xfId="7843" xr:uid="{00000000-0005-0000-0000-0000E71D0000}"/>
    <cellStyle name="20% - Accent1 2 2 6 2 2 3" xfId="7844" xr:uid="{00000000-0005-0000-0000-0000E81D0000}"/>
    <cellStyle name="20% - Accent1 2 2 6 2 2 3 2" xfId="7845" xr:uid="{00000000-0005-0000-0000-0000E91D0000}"/>
    <cellStyle name="20% - Accent1 2 2 6 2 2 3 2 2" xfId="7846" xr:uid="{00000000-0005-0000-0000-0000EA1D0000}"/>
    <cellStyle name="20% - Accent1 2 2 6 2 2 3 2 2 2" xfId="7847" xr:uid="{00000000-0005-0000-0000-0000EB1D0000}"/>
    <cellStyle name="20% - Accent1 2 2 6 2 2 3 2 3" xfId="7848" xr:uid="{00000000-0005-0000-0000-0000EC1D0000}"/>
    <cellStyle name="20% - Accent1 2 2 6 2 2 3 3" xfId="7849" xr:uid="{00000000-0005-0000-0000-0000ED1D0000}"/>
    <cellStyle name="20% - Accent1 2 2 6 2 2 3 3 2" xfId="7850" xr:uid="{00000000-0005-0000-0000-0000EE1D0000}"/>
    <cellStyle name="20% - Accent1 2 2 6 2 2 3 4" xfId="7851" xr:uid="{00000000-0005-0000-0000-0000EF1D0000}"/>
    <cellStyle name="20% - Accent1 2 2 6 2 2 4" xfId="7852" xr:uid="{00000000-0005-0000-0000-0000F01D0000}"/>
    <cellStyle name="20% - Accent1 2 2 6 2 2 4 2" xfId="7853" xr:uid="{00000000-0005-0000-0000-0000F11D0000}"/>
    <cellStyle name="20% - Accent1 2 2 6 2 2 4 2 2" xfId="7854" xr:uid="{00000000-0005-0000-0000-0000F21D0000}"/>
    <cellStyle name="20% - Accent1 2 2 6 2 2 4 2 2 2" xfId="7855" xr:uid="{00000000-0005-0000-0000-0000F31D0000}"/>
    <cellStyle name="20% - Accent1 2 2 6 2 2 4 2 3" xfId="7856" xr:uid="{00000000-0005-0000-0000-0000F41D0000}"/>
    <cellStyle name="20% - Accent1 2 2 6 2 2 4 3" xfId="7857" xr:uid="{00000000-0005-0000-0000-0000F51D0000}"/>
    <cellStyle name="20% - Accent1 2 2 6 2 2 4 3 2" xfId="7858" xr:uid="{00000000-0005-0000-0000-0000F61D0000}"/>
    <cellStyle name="20% - Accent1 2 2 6 2 2 4 4" xfId="7859" xr:uid="{00000000-0005-0000-0000-0000F71D0000}"/>
    <cellStyle name="20% - Accent1 2 2 6 2 2 5" xfId="7860" xr:uid="{00000000-0005-0000-0000-0000F81D0000}"/>
    <cellStyle name="20% - Accent1 2 2 6 2 2 5 2" xfId="7861" xr:uid="{00000000-0005-0000-0000-0000F91D0000}"/>
    <cellStyle name="20% - Accent1 2 2 6 2 2 5 2 2" xfId="7862" xr:uid="{00000000-0005-0000-0000-0000FA1D0000}"/>
    <cellStyle name="20% - Accent1 2 2 6 2 2 5 3" xfId="7863" xr:uid="{00000000-0005-0000-0000-0000FB1D0000}"/>
    <cellStyle name="20% - Accent1 2 2 6 2 2 6" xfId="7864" xr:uid="{00000000-0005-0000-0000-0000FC1D0000}"/>
    <cellStyle name="20% - Accent1 2 2 6 2 2 6 2" xfId="7865" xr:uid="{00000000-0005-0000-0000-0000FD1D0000}"/>
    <cellStyle name="20% - Accent1 2 2 6 2 2 6 2 2" xfId="7866" xr:uid="{00000000-0005-0000-0000-0000FE1D0000}"/>
    <cellStyle name="20% - Accent1 2 2 6 2 2 6 3" xfId="7867" xr:uid="{00000000-0005-0000-0000-0000FF1D0000}"/>
    <cellStyle name="20% - Accent1 2 2 6 2 2 7" xfId="7868" xr:uid="{00000000-0005-0000-0000-0000001E0000}"/>
    <cellStyle name="20% - Accent1 2 2 6 2 2 7 2" xfId="7869" xr:uid="{00000000-0005-0000-0000-0000011E0000}"/>
    <cellStyle name="20% - Accent1 2 2 6 2 2 8" xfId="7870" xr:uid="{00000000-0005-0000-0000-0000021E0000}"/>
    <cellStyle name="20% - Accent1 2 2 6 2 2 8 2" xfId="7871" xr:uid="{00000000-0005-0000-0000-0000031E0000}"/>
    <cellStyle name="20% - Accent1 2 2 6 2 2 9" xfId="7872" xr:uid="{00000000-0005-0000-0000-0000041E0000}"/>
    <cellStyle name="20% - Accent1 2 2 6 2 3" xfId="7873" xr:uid="{00000000-0005-0000-0000-0000051E0000}"/>
    <cellStyle name="20% - Accent1 2 2 6 2 3 2" xfId="7874" xr:uid="{00000000-0005-0000-0000-0000061E0000}"/>
    <cellStyle name="20% - Accent1 2 2 6 2 3 2 2" xfId="7875" xr:uid="{00000000-0005-0000-0000-0000071E0000}"/>
    <cellStyle name="20% - Accent1 2 2 6 2 3 2 2 2" xfId="7876" xr:uid="{00000000-0005-0000-0000-0000081E0000}"/>
    <cellStyle name="20% - Accent1 2 2 6 2 3 2 2 2 2" xfId="7877" xr:uid="{00000000-0005-0000-0000-0000091E0000}"/>
    <cellStyle name="20% - Accent1 2 2 6 2 3 2 2 3" xfId="7878" xr:uid="{00000000-0005-0000-0000-00000A1E0000}"/>
    <cellStyle name="20% - Accent1 2 2 6 2 3 2 3" xfId="7879" xr:uid="{00000000-0005-0000-0000-00000B1E0000}"/>
    <cellStyle name="20% - Accent1 2 2 6 2 3 2 3 2" xfId="7880" xr:uid="{00000000-0005-0000-0000-00000C1E0000}"/>
    <cellStyle name="20% - Accent1 2 2 6 2 3 2 4" xfId="7881" xr:uid="{00000000-0005-0000-0000-00000D1E0000}"/>
    <cellStyle name="20% - Accent1 2 2 6 2 3 3" xfId="7882" xr:uid="{00000000-0005-0000-0000-00000E1E0000}"/>
    <cellStyle name="20% - Accent1 2 2 6 2 3 3 2" xfId="7883" xr:uid="{00000000-0005-0000-0000-00000F1E0000}"/>
    <cellStyle name="20% - Accent1 2 2 6 2 3 3 2 2" xfId="7884" xr:uid="{00000000-0005-0000-0000-0000101E0000}"/>
    <cellStyle name="20% - Accent1 2 2 6 2 3 3 2 2 2" xfId="7885" xr:uid="{00000000-0005-0000-0000-0000111E0000}"/>
    <cellStyle name="20% - Accent1 2 2 6 2 3 3 2 3" xfId="7886" xr:uid="{00000000-0005-0000-0000-0000121E0000}"/>
    <cellStyle name="20% - Accent1 2 2 6 2 3 3 3" xfId="7887" xr:uid="{00000000-0005-0000-0000-0000131E0000}"/>
    <cellStyle name="20% - Accent1 2 2 6 2 3 3 3 2" xfId="7888" xr:uid="{00000000-0005-0000-0000-0000141E0000}"/>
    <cellStyle name="20% - Accent1 2 2 6 2 3 3 4" xfId="7889" xr:uid="{00000000-0005-0000-0000-0000151E0000}"/>
    <cellStyle name="20% - Accent1 2 2 6 2 3 4" xfId="7890" xr:uid="{00000000-0005-0000-0000-0000161E0000}"/>
    <cellStyle name="20% - Accent1 2 2 6 2 3 4 2" xfId="7891" xr:uid="{00000000-0005-0000-0000-0000171E0000}"/>
    <cellStyle name="20% - Accent1 2 2 6 2 3 4 2 2" xfId="7892" xr:uid="{00000000-0005-0000-0000-0000181E0000}"/>
    <cellStyle name="20% - Accent1 2 2 6 2 3 4 2 2 2" xfId="7893" xr:uid="{00000000-0005-0000-0000-0000191E0000}"/>
    <cellStyle name="20% - Accent1 2 2 6 2 3 4 2 3" xfId="7894" xr:uid="{00000000-0005-0000-0000-00001A1E0000}"/>
    <cellStyle name="20% - Accent1 2 2 6 2 3 4 3" xfId="7895" xr:uid="{00000000-0005-0000-0000-00001B1E0000}"/>
    <cellStyle name="20% - Accent1 2 2 6 2 3 4 3 2" xfId="7896" xr:uid="{00000000-0005-0000-0000-00001C1E0000}"/>
    <cellStyle name="20% - Accent1 2 2 6 2 3 4 4" xfId="7897" xr:uid="{00000000-0005-0000-0000-00001D1E0000}"/>
    <cellStyle name="20% - Accent1 2 2 6 2 3 5" xfId="7898" xr:uid="{00000000-0005-0000-0000-00001E1E0000}"/>
    <cellStyle name="20% - Accent1 2 2 6 2 3 5 2" xfId="7899" xr:uid="{00000000-0005-0000-0000-00001F1E0000}"/>
    <cellStyle name="20% - Accent1 2 2 6 2 3 5 2 2" xfId="7900" xr:uid="{00000000-0005-0000-0000-0000201E0000}"/>
    <cellStyle name="20% - Accent1 2 2 6 2 3 5 3" xfId="7901" xr:uid="{00000000-0005-0000-0000-0000211E0000}"/>
    <cellStyle name="20% - Accent1 2 2 6 2 3 6" xfId="7902" xr:uid="{00000000-0005-0000-0000-0000221E0000}"/>
    <cellStyle name="20% - Accent1 2 2 6 2 3 6 2" xfId="7903" xr:uid="{00000000-0005-0000-0000-0000231E0000}"/>
    <cellStyle name="20% - Accent1 2 2 6 2 3 6 2 2" xfId="7904" xr:uid="{00000000-0005-0000-0000-0000241E0000}"/>
    <cellStyle name="20% - Accent1 2 2 6 2 3 6 3" xfId="7905" xr:uid="{00000000-0005-0000-0000-0000251E0000}"/>
    <cellStyle name="20% - Accent1 2 2 6 2 3 7" xfId="7906" xr:uid="{00000000-0005-0000-0000-0000261E0000}"/>
    <cellStyle name="20% - Accent1 2 2 6 2 3 7 2" xfId="7907" xr:uid="{00000000-0005-0000-0000-0000271E0000}"/>
    <cellStyle name="20% - Accent1 2 2 6 2 3 8" xfId="7908" xr:uid="{00000000-0005-0000-0000-0000281E0000}"/>
    <cellStyle name="20% - Accent1 2 2 6 2 3 8 2" xfId="7909" xr:uid="{00000000-0005-0000-0000-0000291E0000}"/>
    <cellStyle name="20% - Accent1 2 2 6 2 3 9" xfId="7910" xr:uid="{00000000-0005-0000-0000-00002A1E0000}"/>
    <cellStyle name="20% - Accent1 2 2 6 2 4" xfId="7911" xr:uid="{00000000-0005-0000-0000-00002B1E0000}"/>
    <cellStyle name="20% - Accent1 2 2 6 2 4 2" xfId="7912" xr:uid="{00000000-0005-0000-0000-00002C1E0000}"/>
    <cellStyle name="20% - Accent1 2 2 6 2 4 2 2" xfId="7913" xr:uid="{00000000-0005-0000-0000-00002D1E0000}"/>
    <cellStyle name="20% - Accent1 2 2 6 2 4 2 2 2" xfId="7914" xr:uid="{00000000-0005-0000-0000-00002E1E0000}"/>
    <cellStyle name="20% - Accent1 2 2 6 2 4 2 3" xfId="7915" xr:uid="{00000000-0005-0000-0000-00002F1E0000}"/>
    <cellStyle name="20% - Accent1 2 2 6 2 4 3" xfId="7916" xr:uid="{00000000-0005-0000-0000-0000301E0000}"/>
    <cellStyle name="20% - Accent1 2 2 6 2 4 3 2" xfId="7917" xr:uid="{00000000-0005-0000-0000-0000311E0000}"/>
    <cellStyle name="20% - Accent1 2 2 6 2 4 4" xfId="7918" xr:uid="{00000000-0005-0000-0000-0000321E0000}"/>
    <cellStyle name="20% - Accent1 2 2 6 2 5" xfId="7919" xr:uid="{00000000-0005-0000-0000-0000331E0000}"/>
    <cellStyle name="20% - Accent1 2 2 6 2 5 2" xfId="7920" xr:uid="{00000000-0005-0000-0000-0000341E0000}"/>
    <cellStyle name="20% - Accent1 2 2 6 2 5 2 2" xfId="7921" xr:uid="{00000000-0005-0000-0000-0000351E0000}"/>
    <cellStyle name="20% - Accent1 2 2 6 2 5 2 2 2" xfId="7922" xr:uid="{00000000-0005-0000-0000-0000361E0000}"/>
    <cellStyle name="20% - Accent1 2 2 6 2 5 2 3" xfId="7923" xr:uid="{00000000-0005-0000-0000-0000371E0000}"/>
    <cellStyle name="20% - Accent1 2 2 6 2 5 3" xfId="7924" xr:uid="{00000000-0005-0000-0000-0000381E0000}"/>
    <cellStyle name="20% - Accent1 2 2 6 2 5 3 2" xfId="7925" xr:uid="{00000000-0005-0000-0000-0000391E0000}"/>
    <cellStyle name="20% - Accent1 2 2 6 2 5 4" xfId="7926" xr:uid="{00000000-0005-0000-0000-00003A1E0000}"/>
    <cellStyle name="20% - Accent1 2 2 6 2 6" xfId="7927" xr:uid="{00000000-0005-0000-0000-00003B1E0000}"/>
    <cellStyle name="20% - Accent1 2 2 6 2 6 2" xfId="7928" xr:uid="{00000000-0005-0000-0000-00003C1E0000}"/>
    <cellStyle name="20% - Accent1 2 2 6 2 6 2 2" xfId="7929" xr:uid="{00000000-0005-0000-0000-00003D1E0000}"/>
    <cellStyle name="20% - Accent1 2 2 6 2 6 2 2 2" xfId="7930" xr:uid="{00000000-0005-0000-0000-00003E1E0000}"/>
    <cellStyle name="20% - Accent1 2 2 6 2 6 2 3" xfId="7931" xr:uid="{00000000-0005-0000-0000-00003F1E0000}"/>
    <cellStyle name="20% - Accent1 2 2 6 2 6 3" xfId="7932" xr:uid="{00000000-0005-0000-0000-0000401E0000}"/>
    <cellStyle name="20% - Accent1 2 2 6 2 6 3 2" xfId="7933" xr:uid="{00000000-0005-0000-0000-0000411E0000}"/>
    <cellStyle name="20% - Accent1 2 2 6 2 6 4" xfId="7934" xr:uid="{00000000-0005-0000-0000-0000421E0000}"/>
    <cellStyle name="20% - Accent1 2 2 6 2 7" xfId="7935" xr:uid="{00000000-0005-0000-0000-0000431E0000}"/>
    <cellStyle name="20% - Accent1 2 2 6 2 7 2" xfId="7936" xr:uid="{00000000-0005-0000-0000-0000441E0000}"/>
    <cellStyle name="20% - Accent1 2 2 6 2 7 2 2" xfId="7937" xr:uid="{00000000-0005-0000-0000-0000451E0000}"/>
    <cellStyle name="20% - Accent1 2 2 6 2 7 3" xfId="7938" xr:uid="{00000000-0005-0000-0000-0000461E0000}"/>
    <cellStyle name="20% - Accent1 2 2 6 2 8" xfId="7939" xr:uid="{00000000-0005-0000-0000-0000471E0000}"/>
    <cellStyle name="20% - Accent1 2 2 6 2 8 2" xfId="7940" xr:uid="{00000000-0005-0000-0000-0000481E0000}"/>
    <cellStyle name="20% - Accent1 2 2 6 2 8 2 2" xfId="7941" xr:uid="{00000000-0005-0000-0000-0000491E0000}"/>
    <cellStyle name="20% - Accent1 2 2 6 2 8 3" xfId="7942" xr:uid="{00000000-0005-0000-0000-00004A1E0000}"/>
    <cellStyle name="20% - Accent1 2 2 6 2 9" xfId="7943" xr:uid="{00000000-0005-0000-0000-00004B1E0000}"/>
    <cellStyle name="20% - Accent1 2 2 6 2 9 2" xfId="7944" xr:uid="{00000000-0005-0000-0000-00004C1E0000}"/>
    <cellStyle name="20% - Accent1 2 2 6 3" xfId="7945" xr:uid="{00000000-0005-0000-0000-00004D1E0000}"/>
    <cellStyle name="20% - Accent1 2 2 6 3 10" xfId="7946" xr:uid="{00000000-0005-0000-0000-00004E1E0000}"/>
    <cellStyle name="20% - Accent1 2 2 6 3 10 2" xfId="7947" xr:uid="{00000000-0005-0000-0000-00004F1E0000}"/>
    <cellStyle name="20% - Accent1 2 2 6 3 11" xfId="7948" xr:uid="{00000000-0005-0000-0000-0000501E0000}"/>
    <cellStyle name="20% - Accent1 2 2 6 3 2" xfId="7949" xr:uid="{00000000-0005-0000-0000-0000511E0000}"/>
    <cellStyle name="20% - Accent1 2 2 6 3 2 2" xfId="7950" xr:uid="{00000000-0005-0000-0000-0000521E0000}"/>
    <cellStyle name="20% - Accent1 2 2 6 3 2 2 2" xfId="7951" xr:uid="{00000000-0005-0000-0000-0000531E0000}"/>
    <cellStyle name="20% - Accent1 2 2 6 3 2 2 2 2" xfId="7952" xr:uid="{00000000-0005-0000-0000-0000541E0000}"/>
    <cellStyle name="20% - Accent1 2 2 6 3 2 2 2 2 2" xfId="7953" xr:uid="{00000000-0005-0000-0000-0000551E0000}"/>
    <cellStyle name="20% - Accent1 2 2 6 3 2 2 2 3" xfId="7954" xr:uid="{00000000-0005-0000-0000-0000561E0000}"/>
    <cellStyle name="20% - Accent1 2 2 6 3 2 2 3" xfId="7955" xr:uid="{00000000-0005-0000-0000-0000571E0000}"/>
    <cellStyle name="20% - Accent1 2 2 6 3 2 2 3 2" xfId="7956" xr:uid="{00000000-0005-0000-0000-0000581E0000}"/>
    <cellStyle name="20% - Accent1 2 2 6 3 2 2 4" xfId="7957" xr:uid="{00000000-0005-0000-0000-0000591E0000}"/>
    <cellStyle name="20% - Accent1 2 2 6 3 2 3" xfId="7958" xr:uid="{00000000-0005-0000-0000-00005A1E0000}"/>
    <cellStyle name="20% - Accent1 2 2 6 3 2 3 2" xfId="7959" xr:uid="{00000000-0005-0000-0000-00005B1E0000}"/>
    <cellStyle name="20% - Accent1 2 2 6 3 2 3 2 2" xfId="7960" xr:uid="{00000000-0005-0000-0000-00005C1E0000}"/>
    <cellStyle name="20% - Accent1 2 2 6 3 2 3 2 2 2" xfId="7961" xr:uid="{00000000-0005-0000-0000-00005D1E0000}"/>
    <cellStyle name="20% - Accent1 2 2 6 3 2 3 2 3" xfId="7962" xr:uid="{00000000-0005-0000-0000-00005E1E0000}"/>
    <cellStyle name="20% - Accent1 2 2 6 3 2 3 3" xfId="7963" xr:uid="{00000000-0005-0000-0000-00005F1E0000}"/>
    <cellStyle name="20% - Accent1 2 2 6 3 2 3 3 2" xfId="7964" xr:uid="{00000000-0005-0000-0000-0000601E0000}"/>
    <cellStyle name="20% - Accent1 2 2 6 3 2 3 4" xfId="7965" xr:uid="{00000000-0005-0000-0000-0000611E0000}"/>
    <cellStyle name="20% - Accent1 2 2 6 3 2 4" xfId="7966" xr:uid="{00000000-0005-0000-0000-0000621E0000}"/>
    <cellStyle name="20% - Accent1 2 2 6 3 2 4 2" xfId="7967" xr:uid="{00000000-0005-0000-0000-0000631E0000}"/>
    <cellStyle name="20% - Accent1 2 2 6 3 2 4 2 2" xfId="7968" xr:uid="{00000000-0005-0000-0000-0000641E0000}"/>
    <cellStyle name="20% - Accent1 2 2 6 3 2 4 2 2 2" xfId="7969" xr:uid="{00000000-0005-0000-0000-0000651E0000}"/>
    <cellStyle name="20% - Accent1 2 2 6 3 2 4 2 3" xfId="7970" xr:uid="{00000000-0005-0000-0000-0000661E0000}"/>
    <cellStyle name="20% - Accent1 2 2 6 3 2 4 3" xfId="7971" xr:uid="{00000000-0005-0000-0000-0000671E0000}"/>
    <cellStyle name="20% - Accent1 2 2 6 3 2 4 3 2" xfId="7972" xr:uid="{00000000-0005-0000-0000-0000681E0000}"/>
    <cellStyle name="20% - Accent1 2 2 6 3 2 4 4" xfId="7973" xr:uid="{00000000-0005-0000-0000-0000691E0000}"/>
    <cellStyle name="20% - Accent1 2 2 6 3 2 5" xfId="7974" xr:uid="{00000000-0005-0000-0000-00006A1E0000}"/>
    <cellStyle name="20% - Accent1 2 2 6 3 2 5 2" xfId="7975" xr:uid="{00000000-0005-0000-0000-00006B1E0000}"/>
    <cellStyle name="20% - Accent1 2 2 6 3 2 5 2 2" xfId="7976" xr:uid="{00000000-0005-0000-0000-00006C1E0000}"/>
    <cellStyle name="20% - Accent1 2 2 6 3 2 5 3" xfId="7977" xr:uid="{00000000-0005-0000-0000-00006D1E0000}"/>
    <cellStyle name="20% - Accent1 2 2 6 3 2 6" xfId="7978" xr:uid="{00000000-0005-0000-0000-00006E1E0000}"/>
    <cellStyle name="20% - Accent1 2 2 6 3 2 6 2" xfId="7979" xr:uid="{00000000-0005-0000-0000-00006F1E0000}"/>
    <cellStyle name="20% - Accent1 2 2 6 3 2 6 2 2" xfId="7980" xr:uid="{00000000-0005-0000-0000-0000701E0000}"/>
    <cellStyle name="20% - Accent1 2 2 6 3 2 6 3" xfId="7981" xr:uid="{00000000-0005-0000-0000-0000711E0000}"/>
    <cellStyle name="20% - Accent1 2 2 6 3 2 7" xfId="7982" xr:uid="{00000000-0005-0000-0000-0000721E0000}"/>
    <cellStyle name="20% - Accent1 2 2 6 3 2 7 2" xfId="7983" xr:uid="{00000000-0005-0000-0000-0000731E0000}"/>
    <cellStyle name="20% - Accent1 2 2 6 3 2 8" xfId="7984" xr:uid="{00000000-0005-0000-0000-0000741E0000}"/>
    <cellStyle name="20% - Accent1 2 2 6 3 2 8 2" xfId="7985" xr:uid="{00000000-0005-0000-0000-0000751E0000}"/>
    <cellStyle name="20% - Accent1 2 2 6 3 2 9" xfId="7986" xr:uid="{00000000-0005-0000-0000-0000761E0000}"/>
    <cellStyle name="20% - Accent1 2 2 6 3 3" xfId="7987" xr:uid="{00000000-0005-0000-0000-0000771E0000}"/>
    <cellStyle name="20% - Accent1 2 2 6 3 3 2" xfId="7988" xr:uid="{00000000-0005-0000-0000-0000781E0000}"/>
    <cellStyle name="20% - Accent1 2 2 6 3 3 2 2" xfId="7989" xr:uid="{00000000-0005-0000-0000-0000791E0000}"/>
    <cellStyle name="20% - Accent1 2 2 6 3 3 2 2 2" xfId="7990" xr:uid="{00000000-0005-0000-0000-00007A1E0000}"/>
    <cellStyle name="20% - Accent1 2 2 6 3 3 2 2 2 2" xfId="7991" xr:uid="{00000000-0005-0000-0000-00007B1E0000}"/>
    <cellStyle name="20% - Accent1 2 2 6 3 3 2 2 3" xfId="7992" xr:uid="{00000000-0005-0000-0000-00007C1E0000}"/>
    <cellStyle name="20% - Accent1 2 2 6 3 3 2 3" xfId="7993" xr:uid="{00000000-0005-0000-0000-00007D1E0000}"/>
    <cellStyle name="20% - Accent1 2 2 6 3 3 2 3 2" xfId="7994" xr:uid="{00000000-0005-0000-0000-00007E1E0000}"/>
    <cellStyle name="20% - Accent1 2 2 6 3 3 2 4" xfId="7995" xr:uid="{00000000-0005-0000-0000-00007F1E0000}"/>
    <cellStyle name="20% - Accent1 2 2 6 3 3 3" xfId="7996" xr:uid="{00000000-0005-0000-0000-0000801E0000}"/>
    <cellStyle name="20% - Accent1 2 2 6 3 3 3 2" xfId="7997" xr:uid="{00000000-0005-0000-0000-0000811E0000}"/>
    <cellStyle name="20% - Accent1 2 2 6 3 3 3 2 2" xfId="7998" xr:uid="{00000000-0005-0000-0000-0000821E0000}"/>
    <cellStyle name="20% - Accent1 2 2 6 3 3 3 2 2 2" xfId="7999" xr:uid="{00000000-0005-0000-0000-0000831E0000}"/>
    <cellStyle name="20% - Accent1 2 2 6 3 3 3 2 3" xfId="8000" xr:uid="{00000000-0005-0000-0000-0000841E0000}"/>
    <cellStyle name="20% - Accent1 2 2 6 3 3 3 3" xfId="8001" xr:uid="{00000000-0005-0000-0000-0000851E0000}"/>
    <cellStyle name="20% - Accent1 2 2 6 3 3 3 3 2" xfId="8002" xr:uid="{00000000-0005-0000-0000-0000861E0000}"/>
    <cellStyle name="20% - Accent1 2 2 6 3 3 3 4" xfId="8003" xr:uid="{00000000-0005-0000-0000-0000871E0000}"/>
    <cellStyle name="20% - Accent1 2 2 6 3 3 4" xfId="8004" xr:uid="{00000000-0005-0000-0000-0000881E0000}"/>
    <cellStyle name="20% - Accent1 2 2 6 3 3 4 2" xfId="8005" xr:uid="{00000000-0005-0000-0000-0000891E0000}"/>
    <cellStyle name="20% - Accent1 2 2 6 3 3 4 2 2" xfId="8006" xr:uid="{00000000-0005-0000-0000-00008A1E0000}"/>
    <cellStyle name="20% - Accent1 2 2 6 3 3 4 2 2 2" xfId="8007" xr:uid="{00000000-0005-0000-0000-00008B1E0000}"/>
    <cellStyle name="20% - Accent1 2 2 6 3 3 4 2 3" xfId="8008" xr:uid="{00000000-0005-0000-0000-00008C1E0000}"/>
    <cellStyle name="20% - Accent1 2 2 6 3 3 4 3" xfId="8009" xr:uid="{00000000-0005-0000-0000-00008D1E0000}"/>
    <cellStyle name="20% - Accent1 2 2 6 3 3 4 3 2" xfId="8010" xr:uid="{00000000-0005-0000-0000-00008E1E0000}"/>
    <cellStyle name="20% - Accent1 2 2 6 3 3 4 4" xfId="8011" xr:uid="{00000000-0005-0000-0000-00008F1E0000}"/>
    <cellStyle name="20% - Accent1 2 2 6 3 3 5" xfId="8012" xr:uid="{00000000-0005-0000-0000-0000901E0000}"/>
    <cellStyle name="20% - Accent1 2 2 6 3 3 5 2" xfId="8013" xr:uid="{00000000-0005-0000-0000-0000911E0000}"/>
    <cellStyle name="20% - Accent1 2 2 6 3 3 5 2 2" xfId="8014" xr:uid="{00000000-0005-0000-0000-0000921E0000}"/>
    <cellStyle name="20% - Accent1 2 2 6 3 3 5 3" xfId="8015" xr:uid="{00000000-0005-0000-0000-0000931E0000}"/>
    <cellStyle name="20% - Accent1 2 2 6 3 3 6" xfId="8016" xr:uid="{00000000-0005-0000-0000-0000941E0000}"/>
    <cellStyle name="20% - Accent1 2 2 6 3 3 6 2" xfId="8017" xr:uid="{00000000-0005-0000-0000-0000951E0000}"/>
    <cellStyle name="20% - Accent1 2 2 6 3 3 6 2 2" xfId="8018" xr:uid="{00000000-0005-0000-0000-0000961E0000}"/>
    <cellStyle name="20% - Accent1 2 2 6 3 3 6 3" xfId="8019" xr:uid="{00000000-0005-0000-0000-0000971E0000}"/>
    <cellStyle name="20% - Accent1 2 2 6 3 3 7" xfId="8020" xr:uid="{00000000-0005-0000-0000-0000981E0000}"/>
    <cellStyle name="20% - Accent1 2 2 6 3 3 7 2" xfId="8021" xr:uid="{00000000-0005-0000-0000-0000991E0000}"/>
    <cellStyle name="20% - Accent1 2 2 6 3 3 8" xfId="8022" xr:uid="{00000000-0005-0000-0000-00009A1E0000}"/>
    <cellStyle name="20% - Accent1 2 2 6 3 3 8 2" xfId="8023" xr:uid="{00000000-0005-0000-0000-00009B1E0000}"/>
    <cellStyle name="20% - Accent1 2 2 6 3 3 9" xfId="8024" xr:uid="{00000000-0005-0000-0000-00009C1E0000}"/>
    <cellStyle name="20% - Accent1 2 2 6 3 4" xfId="8025" xr:uid="{00000000-0005-0000-0000-00009D1E0000}"/>
    <cellStyle name="20% - Accent1 2 2 6 3 4 2" xfId="8026" xr:uid="{00000000-0005-0000-0000-00009E1E0000}"/>
    <cellStyle name="20% - Accent1 2 2 6 3 4 2 2" xfId="8027" xr:uid="{00000000-0005-0000-0000-00009F1E0000}"/>
    <cellStyle name="20% - Accent1 2 2 6 3 4 2 2 2" xfId="8028" xr:uid="{00000000-0005-0000-0000-0000A01E0000}"/>
    <cellStyle name="20% - Accent1 2 2 6 3 4 2 3" xfId="8029" xr:uid="{00000000-0005-0000-0000-0000A11E0000}"/>
    <cellStyle name="20% - Accent1 2 2 6 3 4 3" xfId="8030" xr:uid="{00000000-0005-0000-0000-0000A21E0000}"/>
    <cellStyle name="20% - Accent1 2 2 6 3 4 3 2" xfId="8031" xr:uid="{00000000-0005-0000-0000-0000A31E0000}"/>
    <cellStyle name="20% - Accent1 2 2 6 3 4 4" xfId="8032" xr:uid="{00000000-0005-0000-0000-0000A41E0000}"/>
    <cellStyle name="20% - Accent1 2 2 6 3 5" xfId="8033" xr:uid="{00000000-0005-0000-0000-0000A51E0000}"/>
    <cellStyle name="20% - Accent1 2 2 6 3 5 2" xfId="8034" xr:uid="{00000000-0005-0000-0000-0000A61E0000}"/>
    <cellStyle name="20% - Accent1 2 2 6 3 5 2 2" xfId="8035" xr:uid="{00000000-0005-0000-0000-0000A71E0000}"/>
    <cellStyle name="20% - Accent1 2 2 6 3 5 2 2 2" xfId="8036" xr:uid="{00000000-0005-0000-0000-0000A81E0000}"/>
    <cellStyle name="20% - Accent1 2 2 6 3 5 2 3" xfId="8037" xr:uid="{00000000-0005-0000-0000-0000A91E0000}"/>
    <cellStyle name="20% - Accent1 2 2 6 3 5 3" xfId="8038" xr:uid="{00000000-0005-0000-0000-0000AA1E0000}"/>
    <cellStyle name="20% - Accent1 2 2 6 3 5 3 2" xfId="8039" xr:uid="{00000000-0005-0000-0000-0000AB1E0000}"/>
    <cellStyle name="20% - Accent1 2 2 6 3 5 4" xfId="8040" xr:uid="{00000000-0005-0000-0000-0000AC1E0000}"/>
    <cellStyle name="20% - Accent1 2 2 6 3 6" xfId="8041" xr:uid="{00000000-0005-0000-0000-0000AD1E0000}"/>
    <cellStyle name="20% - Accent1 2 2 6 3 6 2" xfId="8042" xr:uid="{00000000-0005-0000-0000-0000AE1E0000}"/>
    <cellStyle name="20% - Accent1 2 2 6 3 6 2 2" xfId="8043" xr:uid="{00000000-0005-0000-0000-0000AF1E0000}"/>
    <cellStyle name="20% - Accent1 2 2 6 3 6 2 2 2" xfId="8044" xr:uid="{00000000-0005-0000-0000-0000B01E0000}"/>
    <cellStyle name="20% - Accent1 2 2 6 3 6 2 3" xfId="8045" xr:uid="{00000000-0005-0000-0000-0000B11E0000}"/>
    <cellStyle name="20% - Accent1 2 2 6 3 6 3" xfId="8046" xr:uid="{00000000-0005-0000-0000-0000B21E0000}"/>
    <cellStyle name="20% - Accent1 2 2 6 3 6 3 2" xfId="8047" xr:uid="{00000000-0005-0000-0000-0000B31E0000}"/>
    <cellStyle name="20% - Accent1 2 2 6 3 6 4" xfId="8048" xr:uid="{00000000-0005-0000-0000-0000B41E0000}"/>
    <cellStyle name="20% - Accent1 2 2 6 3 7" xfId="8049" xr:uid="{00000000-0005-0000-0000-0000B51E0000}"/>
    <cellStyle name="20% - Accent1 2 2 6 3 7 2" xfId="8050" xr:uid="{00000000-0005-0000-0000-0000B61E0000}"/>
    <cellStyle name="20% - Accent1 2 2 6 3 7 2 2" xfId="8051" xr:uid="{00000000-0005-0000-0000-0000B71E0000}"/>
    <cellStyle name="20% - Accent1 2 2 6 3 7 3" xfId="8052" xr:uid="{00000000-0005-0000-0000-0000B81E0000}"/>
    <cellStyle name="20% - Accent1 2 2 6 3 8" xfId="8053" xr:uid="{00000000-0005-0000-0000-0000B91E0000}"/>
    <cellStyle name="20% - Accent1 2 2 6 3 8 2" xfId="8054" xr:uid="{00000000-0005-0000-0000-0000BA1E0000}"/>
    <cellStyle name="20% - Accent1 2 2 6 3 8 2 2" xfId="8055" xr:uid="{00000000-0005-0000-0000-0000BB1E0000}"/>
    <cellStyle name="20% - Accent1 2 2 6 3 8 3" xfId="8056" xr:uid="{00000000-0005-0000-0000-0000BC1E0000}"/>
    <cellStyle name="20% - Accent1 2 2 6 3 9" xfId="8057" xr:uid="{00000000-0005-0000-0000-0000BD1E0000}"/>
    <cellStyle name="20% - Accent1 2 2 6 3 9 2" xfId="8058" xr:uid="{00000000-0005-0000-0000-0000BE1E0000}"/>
    <cellStyle name="20% - Accent1 2 2 6 4" xfId="8059" xr:uid="{00000000-0005-0000-0000-0000BF1E0000}"/>
    <cellStyle name="20% - Accent1 2 2 6 4 10" xfId="8060" xr:uid="{00000000-0005-0000-0000-0000C01E0000}"/>
    <cellStyle name="20% - Accent1 2 2 6 4 10 2" xfId="8061" xr:uid="{00000000-0005-0000-0000-0000C11E0000}"/>
    <cellStyle name="20% - Accent1 2 2 6 4 11" xfId="8062" xr:uid="{00000000-0005-0000-0000-0000C21E0000}"/>
    <cellStyle name="20% - Accent1 2 2 6 4 2" xfId="8063" xr:uid="{00000000-0005-0000-0000-0000C31E0000}"/>
    <cellStyle name="20% - Accent1 2 2 6 4 2 2" xfId="8064" xr:uid="{00000000-0005-0000-0000-0000C41E0000}"/>
    <cellStyle name="20% - Accent1 2 2 6 4 2 2 2" xfId="8065" xr:uid="{00000000-0005-0000-0000-0000C51E0000}"/>
    <cellStyle name="20% - Accent1 2 2 6 4 2 2 2 2" xfId="8066" xr:uid="{00000000-0005-0000-0000-0000C61E0000}"/>
    <cellStyle name="20% - Accent1 2 2 6 4 2 2 2 2 2" xfId="8067" xr:uid="{00000000-0005-0000-0000-0000C71E0000}"/>
    <cellStyle name="20% - Accent1 2 2 6 4 2 2 2 3" xfId="8068" xr:uid="{00000000-0005-0000-0000-0000C81E0000}"/>
    <cellStyle name="20% - Accent1 2 2 6 4 2 2 3" xfId="8069" xr:uid="{00000000-0005-0000-0000-0000C91E0000}"/>
    <cellStyle name="20% - Accent1 2 2 6 4 2 2 3 2" xfId="8070" xr:uid="{00000000-0005-0000-0000-0000CA1E0000}"/>
    <cellStyle name="20% - Accent1 2 2 6 4 2 2 4" xfId="8071" xr:uid="{00000000-0005-0000-0000-0000CB1E0000}"/>
    <cellStyle name="20% - Accent1 2 2 6 4 2 3" xfId="8072" xr:uid="{00000000-0005-0000-0000-0000CC1E0000}"/>
    <cellStyle name="20% - Accent1 2 2 6 4 2 3 2" xfId="8073" xr:uid="{00000000-0005-0000-0000-0000CD1E0000}"/>
    <cellStyle name="20% - Accent1 2 2 6 4 2 3 2 2" xfId="8074" xr:uid="{00000000-0005-0000-0000-0000CE1E0000}"/>
    <cellStyle name="20% - Accent1 2 2 6 4 2 3 2 2 2" xfId="8075" xr:uid="{00000000-0005-0000-0000-0000CF1E0000}"/>
    <cellStyle name="20% - Accent1 2 2 6 4 2 3 2 3" xfId="8076" xr:uid="{00000000-0005-0000-0000-0000D01E0000}"/>
    <cellStyle name="20% - Accent1 2 2 6 4 2 3 3" xfId="8077" xr:uid="{00000000-0005-0000-0000-0000D11E0000}"/>
    <cellStyle name="20% - Accent1 2 2 6 4 2 3 3 2" xfId="8078" xr:uid="{00000000-0005-0000-0000-0000D21E0000}"/>
    <cellStyle name="20% - Accent1 2 2 6 4 2 3 4" xfId="8079" xr:uid="{00000000-0005-0000-0000-0000D31E0000}"/>
    <cellStyle name="20% - Accent1 2 2 6 4 2 4" xfId="8080" xr:uid="{00000000-0005-0000-0000-0000D41E0000}"/>
    <cellStyle name="20% - Accent1 2 2 6 4 2 4 2" xfId="8081" xr:uid="{00000000-0005-0000-0000-0000D51E0000}"/>
    <cellStyle name="20% - Accent1 2 2 6 4 2 4 2 2" xfId="8082" xr:uid="{00000000-0005-0000-0000-0000D61E0000}"/>
    <cellStyle name="20% - Accent1 2 2 6 4 2 4 2 2 2" xfId="8083" xr:uid="{00000000-0005-0000-0000-0000D71E0000}"/>
    <cellStyle name="20% - Accent1 2 2 6 4 2 4 2 3" xfId="8084" xr:uid="{00000000-0005-0000-0000-0000D81E0000}"/>
    <cellStyle name="20% - Accent1 2 2 6 4 2 4 3" xfId="8085" xr:uid="{00000000-0005-0000-0000-0000D91E0000}"/>
    <cellStyle name="20% - Accent1 2 2 6 4 2 4 3 2" xfId="8086" xr:uid="{00000000-0005-0000-0000-0000DA1E0000}"/>
    <cellStyle name="20% - Accent1 2 2 6 4 2 4 4" xfId="8087" xr:uid="{00000000-0005-0000-0000-0000DB1E0000}"/>
    <cellStyle name="20% - Accent1 2 2 6 4 2 5" xfId="8088" xr:uid="{00000000-0005-0000-0000-0000DC1E0000}"/>
    <cellStyle name="20% - Accent1 2 2 6 4 2 5 2" xfId="8089" xr:uid="{00000000-0005-0000-0000-0000DD1E0000}"/>
    <cellStyle name="20% - Accent1 2 2 6 4 2 5 2 2" xfId="8090" xr:uid="{00000000-0005-0000-0000-0000DE1E0000}"/>
    <cellStyle name="20% - Accent1 2 2 6 4 2 5 3" xfId="8091" xr:uid="{00000000-0005-0000-0000-0000DF1E0000}"/>
    <cellStyle name="20% - Accent1 2 2 6 4 2 6" xfId="8092" xr:uid="{00000000-0005-0000-0000-0000E01E0000}"/>
    <cellStyle name="20% - Accent1 2 2 6 4 2 6 2" xfId="8093" xr:uid="{00000000-0005-0000-0000-0000E11E0000}"/>
    <cellStyle name="20% - Accent1 2 2 6 4 2 6 2 2" xfId="8094" xr:uid="{00000000-0005-0000-0000-0000E21E0000}"/>
    <cellStyle name="20% - Accent1 2 2 6 4 2 6 3" xfId="8095" xr:uid="{00000000-0005-0000-0000-0000E31E0000}"/>
    <cellStyle name="20% - Accent1 2 2 6 4 2 7" xfId="8096" xr:uid="{00000000-0005-0000-0000-0000E41E0000}"/>
    <cellStyle name="20% - Accent1 2 2 6 4 2 7 2" xfId="8097" xr:uid="{00000000-0005-0000-0000-0000E51E0000}"/>
    <cellStyle name="20% - Accent1 2 2 6 4 2 8" xfId="8098" xr:uid="{00000000-0005-0000-0000-0000E61E0000}"/>
    <cellStyle name="20% - Accent1 2 2 6 4 2 8 2" xfId="8099" xr:uid="{00000000-0005-0000-0000-0000E71E0000}"/>
    <cellStyle name="20% - Accent1 2 2 6 4 2 9" xfId="8100" xr:uid="{00000000-0005-0000-0000-0000E81E0000}"/>
    <cellStyle name="20% - Accent1 2 2 6 4 3" xfId="8101" xr:uid="{00000000-0005-0000-0000-0000E91E0000}"/>
    <cellStyle name="20% - Accent1 2 2 6 4 3 2" xfId="8102" xr:uid="{00000000-0005-0000-0000-0000EA1E0000}"/>
    <cellStyle name="20% - Accent1 2 2 6 4 3 2 2" xfId="8103" xr:uid="{00000000-0005-0000-0000-0000EB1E0000}"/>
    <cellStyle name="20% - Accent1 2 2 6 4 3 2 2 2" xfId="8104" xr:uid="{00000000-0005-0000-0000-0000EC1E0000}"/>
    <cellStyle name="20% - Accent1 2 2 6 4 3 2 2 2 2" xfId="8105" xr:uid="{00000000-0005-0000-0000-0000ED1E0000}"/>
    <cellStyle name="20% - Accent1 2 2 6 4 3 2 2 3" xfId="8106" xr:uid="{00000000-0005-0000-0000-0000EE1E0000}"/>
    <cellStyle name="20% - Accent1 2 2 6 4 3 2 3" xfId="8107" xr:uid="{00000000-0005-0000-0000-0000EF1E0000}"/>
    <cellStyle name="20% - Accent1 2 2 6 4 3 2 3 2" xfId="8108" xr:uid="{00000000-0005-0000-0000-0000F01E0000}"/>
    <cellStyle name="20% - Accent1 2 2 6 4 3 2 4" xfId="8109" xr:uid="{00000000-0005-0000-0000-0000F11E0000}"/>
    <cellStyle name="20% - Accent1 2 2 6 4 3 3" xfId="8110" xr:uid="{00000000-0005-0000-0000-0000F21E0000}"/>
    <cellStyle name="20% - Accent1 2 2 6 4 3 3 2" xfId="8111" xr:uid="{00000000-0005-0000-0000-0000F31E0000}"/>
    <cellStyle name="20% - Accent1 2 2 6 4 3 3 2 2" xfId="8112" xr:uid="{00000000-0005-0000-0000-0000F41E0000}"/>
    <cellStyle name="20% - Accent1 2 2 6 4 3 3 2 2 2" xfId="8113" xr:uid="{00000000-0005-0000-0000-0000F51E0000}"/>
    <cellStyle name="20% - Accent1 2 2 6 4 3 3 2 3" xfId="8114" xr:uid="{00000000-0005-0000-0000-0000F61E0000}"/>
    <cellStyle name="20% - Accent1 2 2 6 4 3 3 3" xfId="8115" xr:uid="{00000000-0005-0000-0000-0000F71E0000}"/>
    <cellStyle name="20% - Accent1 2 2 6 4 3 3 3 2" xfId="8116" xr:uid="{00000000-0005-0000-0000-0000F81E0000}"/>
    <cellStyle name="20% - Accent1 2 2 6 4 3 3 4" xfId="8117" xr:uid="{00000000-0005-0000-0000-0000F91E0000}"/>
    <cellStyle name="20% - Accent1 2 2 6 4 3 4" xfId="8118" xr:uid="{00000000-0005-0000-0000-0000FA1E0000}"/>
    <cellStyle name="20% - Accent1 2 2 6 4 3 4 2" xfId="8119" xr:uid="{00000000-0005-0000-0000-0000FB1E0000}"/>
    <cellStyle name="20% - Accent1 2 2 6 4 3 4 2 2" xfId="8120" xr:uid="{00000000-0005-0000-0000-0000FC1E0000}"/>
    <cellStyle name="20% - Accent1 2 2 6 4 3 4 2 2 2" xfId="8121" xr:uid="{00000000-0005-0000-0000-0000FD1E0000}"/>
    <cellStyle name="20% - Accent1 2 2 6 4 3 4 2 3" xfId="8122" xr:uid="{00000000-0005-0000-0000-0000FE1E0000}"/>
    <cellStyle name="20% - Accent1 2 2 6 4 3 4 3" xfId="8123" xr:uid="{00000000-0005-0000-0000-0000FF1E0000}"/>
    <cellStyle name="20% - Accent1 2 2 6 4 3 4 3 2" xfId="8124" xr:uid="{00000000-0005-0000-0000-0000001F0000}"/>
    <cellStyle name="20% - Accent1 2 2 6 4 3 4 4" xfId="8125" xr:uid="{00000000-0005-0000-0000-0000011F0000}"/>
    <cellStyle name="20% - Accent1 2 2 6 4 3 5" xfId="8126" xr:uid="{00000000-0005-0000-0000-0000021F0000}"/>
    <cellStyle name="20% - Accent1 2 2 6 4 3 5 2" xfId="8127" xr:uid="{00000000-0005-0000-0000-0000031F0000}"/>
    <cellStyle name="20% - Accent1 2 2 6 4 3 5 2 2" xfId="8128" xr:uid="{00000000-0005-0000-0000-0000041F0000}"/>
    <cellStyle name="20% - Accent1 2 2 6 4 3 5 3" xfId="8129" xr:uid="{00000000-0005-0000-0000-0000051F0000}"/>
    <cellStyle name="20% - Accent1 2 2 6 4 3 6" xfId="8130" xr:uid="{00000000-0005-0000-0000-0000061F0000}"/>
    <cellStyle name="20% - Accent1 2 2 6 4 3 6 2" xfId="8131" xr:uid="{00000000-0005-0000-0000-0000071F0000}"/>
    <cellStyle name="20% - Accent1 2 2 6 4 3 6 2 2" xfId="8132" xr:uid="{00000000-0005-0000-0000-0000081F0000}"/>
    <cellStyle name="20% - Accent1 2 2 6 4 3 6 3" xfId="8133" xr:uid="{00000000-0005-0000-0000-0000091F0000}"/>
    <cellStyle name="20% - Accent1 2 2 6 4 3 7" xfId="8134" xr:uid="{00000000-0005-0000-0000-00000A1F0000}"/>
    <cellStyle name="20% - Accent1 2 2 6 4 3 7 2" xfId="8135" xr:uid="{00000000-0005-0000-0000-00000B1F0000}"/>
    <cellStyle name="20% - Accent1 2 2 6 4 3 8" xfId="8136" xr:uid="{00000000-0005-0000-0000-00000C1F0000}"/>
    <cellStyle name="20% - Accent1 2 2 6 4 3 8 2" xfId="8137" xr:uid="{00000000-0005-0000-0000-00000D1F0000}"/>
    <cellStyle name="20% - Accent1 2 2 6 4 3 9" xfId="8138" xr:uid="{00000000-0005-0000-0000-00000E1F0000}"/>
    <cellStyle name="20% - Accent1 2 2 6 4 4" xfId="8139" xr:uid="{00000000-0005-0000-0000-00000F1F0000}"/>
    <cellStyle name="20% - Accent1 2 2 6 4 4 2" xfId="8140" xr:uid="{00000000-0005-0000-0000-0000101F0000}"/>
    <cellStyle name="20% - Accent1 2 2 6 4 4 2 2" xfId="8141" xr:uid="{00000000-0005-0000-0000-0000111F0000}"/>
    <cellStyle name="20% - Accent1 2 2 6 4 4 2 2 2" xfId="8142" xr:uid="{00000000-0005-0000-0000-0000121F0000}"/>
    <cellStyle name="20% - Accent1 2 2 6 4 4 2 3" xfId="8143" xr:uid="{00000000-0005-0000-0000-0000131F0000}"/>
    <cellStyle name="20% - Accent1 2 2 6 4 4 3" xfId="8144" xr:uid="{00000000-0005-0000-0000-0000141F0000}"/>
    <cellStyle name="20% - Accent1 2 2 6 4 4 3 2" xfId="8145" xr:uid="{00000000-0005-0000-0000-0000151F0000}"/>
    <cellStyle name="20% - Accent1 2 2 6 4 4 4" xfId="8146" xr:uid="{00000000-0005-0000-0000-0000161F0000}"/>
    <cellStyle name="20% - Accent1 2 2 6 4 5" xfId="8147" xr:uid="{00000000-0005-0000-0000-0000171F0000}"/>
    <cellStyle name="20% - Accent1 2 2 6 4 5 2" xfId="8148" xr:uid="{00000000-0005-0000-0000-0000181F0000}"/>
    <cellStyle name="20% - Accent1 2 2 6 4 5 2 2" xfId="8149" xr:uid="{00000000-0005-0000-0000-0000191F0000}"/>
    <cellStyle name="20% - Accent1 2 2 6 4 5 2 2 2" xfId="8150" xr:uid="{00000000-0005-0000-0000-00001A1F0000}"/>
    <cellStyle name="20% - Accent1 2 2 6 4 5 2 3" xfId="8151" xr:uid="{00000000-0005-0000-0000-00001B1F0000}"/>
    <cellStyle name="20% - Accent1 2 2 6 4 5 3" xfId="8152" xr:uid="{00000000-0005-0000-0000-00001C1F0000}"/>
    <cellStyle name="20% - Accent1 2 2 6 4 5 3 2" xfId="8153" xr:uid="{00000000-0005-0000-0000-00001D1F0000}"/>
    <cellStyle name="20% - Accent1 2 2 6 4 5 4" xfId="8154" xr:uid="{00000000-0005-0000-0000-00001E1F0000}"/>
    <cellStyle name="20% - Accent1 2 2 6 4 6" xfId="8155" xr:uid="{00000000-0005-0000-0000-00001F1F0000}"/>
    <cellStyle name="20% - Accent1 2 2 6 4 6 2" xfId="8156" xr:uid="{00000000-0005-0000-0000-0000201F0000}"/>
    <cellStyle name="20% - Accent1 2 2 6 4 6 2 2" xfId="8157" xr:uid="{00000000-0005-0000-0000-0000211F0000}"/>
    <cellStyle name="20% - Accent1 2 2 6 4 6 2 2 2" xfId="8158" xr:uid="{00000000-0005-0000-0000-0000221F0000}"/>
    <cellStyle name="20% - Accent1 2 2 6 4 6 2 3" xfId="8159" xr:uid="{00000000-0005-0000-0000-0000231F0000}"/>
    <cellStyle name="20% - Accent1 2 2 6 4 6 3" xfId="8160" xr:uid="{00000000-0005-0000-0000-0000241F0000}"/>
    <cellStyle name="20% - Accent1 2 2 6 4 6 3 2" xfId="8161" xr:uid="{00000000-0005-0000-0000-0000251F0000}"/>
    <cellStyle name="20% - Accent1 2 2 6 4 6 4" xfId="8162" xr:uid="{00000000-0005-0000-0000-0000261F0000}"/>
    <cellStyle name="20% - Accent1 2 2 6 4 7" xfId="8163" xr:uid="{00000000-0005-0000-0000-0000271F0000}"/>
    <cellStyle name="20% - Accent1 2 2 6 4 7 2" xfId="8164" xr:uid="{00000000-0005-0000-0000-0000281F0000}"/>
    <cellStyle name="20% - Accent1 2 2 6 4 7 2 2" xfId="8165" xr:uid="{00000000-0005-0000-0000-0000291F0000}"/>
    <cellStyle name="20% - Accent1 2 2 6 4 7 3" xfId="8166" xr:uid="{00000000-0005-0000-0000-00002A1F0000}"/>
    <cellStyle name="20% - Accent1 2 2 6 4 8" xfId="8167" xr:uid="{00000000-0005-0000-0000-00002B1F0000}"/>
    <cellStyle name="20% - Accent1 2 2 6 4 8 2" xfId="8168" xr:uid="{00000000-0005-0000-0000-00002C1F0000}"/>
    <cellStyle name="20% - Accent1 2 2 6 4 8 2 2" xfId="8169" xr:uid="{00000000-0005-0000-0000-00002D1F0000}"/>
    <cellStyle name="20% - Accent1 2 2 6 4 8 3" xfId="8170" xr:uid="{00000000-0005-0000-0000-00002E1F0000}"/>
    <cellStyle name="20% - Accent1 2 2 6 4 9" xfId="8171" xr:uid="{00000000-0005-0000-0000-00002F1F0000}"/>
    <cellStyle name="20% - Accent1 2 2 6 4 9 2" xfId="8172" xr:uid="{00000000-0005-0000-0000-0000301F0000}"/>
    <cellStyle name="20% - Accent1 2 2 6 5" xfId="8173" xr:uid="{00000000-0005-0000-0000-0000311F0000}"/>
    <cellStyle name="20% - Accent1 2 2 6 5 2" xfId="8174" xr:uid="{00000000-0005-0000-0000-0000321F0000}"/>
    <cellStyle name="20% - Accent1 2 2 6 5 2 2" xfId="8175" xr:uid="{00000000-0005-0000-0000-0000331F0000}"/>
    <cellStyle name="20% - Accent1 2 2 6 5 2 2 2" xfId="8176" xr:uid="{00000000-0005-0000-0000-0000341F0000}"/>
    <cellStyle name="20% - Accent1 2 2 6 5 2 2 2 2" xfId="8177" xr:uid="{00000000-0005-0000-0000-0000351F0000}"/>
    <cellStyle name="20% - Accent1 2 2 6 5 2 2 3" xfId="8178" xr:uid="{00000000-0005-0000-0000-0000361F0000}"/>
    <cellStyle name="20% - Accent1 2 2 6 5 2 3" xfId="8179" xr:uid="{00000000-0005-0000-0000-0000371F0000}"/>
    <cellStyle name="20% - Accent1 2 2 6 5 2 3 2" xfId="8180" xr:uid="{00000000-0005-0000-0000-0000381F0000}"/>
    <cellStyle name="20% - Accent1 2 2 6 5 2 4" xfId="8181" xr:uid="{00000000-0005-0000-0000-0000391F0000}"/>
    <cellStyle name="20% - Accent1 2 2 6 5 3" xfId="8182" xr:uid="{00000000-0005-0000-0000-00003A1F0000}"/>
    <cellStyle name="20% - Accent1 2 2 6 5 3 2" xfId="8183" xr:uid="{00000000-0005-0000-0000-00003B1F0000}"/>
    <cellStyle name="20% - Accent1 2 2 6 5 3 2 2" xfId="8184" xr:uid="{00000000-0005-0000-0000-00003C1F0000}"/>
    <cellStyle name="20% - Accent1 2 2 6 5 3 2 2 2" xfId="8185" xr:uid="{00000000-0005-0000-0000-00003D1F0000}"/>
    <cellStyle name="20% - Accent1 2 2 6 5 3 2 3" xfId="8186" xr:uid="{00000000-0005-0000-0000-00003E1F0000}"/>
    <cellStyle name="20% - Accent1 2 2 6 5 3 3" xfId="8187" xr:uid="{00000000-0005-0000-0000-00003F1F0000}"/>
    <cellStyle name="20% - Accent1 2 2 6 5 3 3 2" xfId="8188" xr:uid="{00000000-0005-0000-0000-0000401F0000}"/>
    <cellStyle name="20% - Accent1 2 2 6 5 3 4" xfId="8189" xr:uid="{00000000-0005-0000-0000-0000411F0000}"/>
    <cellStyle name="20% - Accent1 2 2 6 5 4" xfId="8190" xr:uid="{00000000-0005-0000-0000-0000421F0000}"/>
    <cellStyle name="20% - Accent1 2 2 6 5 4 2" xfId="8191" xr:uid="{00000000-0005-0000-0000-0000431F0000}"/>
    <cellStyle name="20% - Accent1 2 2 6 5 4 2 2" xfId="8192" xr:uid="{00000000-0005-0000-0000-0000441F0000}"/>
    <cellStyle name="20% - Accent1 2 2 6 5 4 2 2 2" xfId="8193" xr:uid="{00000000-0005-0000-0000-0000451F0000}"/>
    <cellStyle name="20% - Accent1 2 2 6 5 4 2 3" xfId="8194" xr:uid="{00000000-0005-0000-0000-0000461F0000}"/>
    <cellStyle name="20% - Accent1 2 2 6 5 4 3" xfId="8195" xr:uid="{00000000-0005-0000-0000-0000471F0000}"/>
    <cellStyle name="20% - Accent1 2 2 6 5 4 3 2" xfId="8196" xr:uid="{00000000-0005-0000-0000-0000481F0000}"/>
    <cellStyle name="20% - Accent1 2 2 6 5 4 4" xfId="8197" xr:uid="{00000000-0005-0000-0000-0000491F0000}"/>
    <cellStyle name="20% - Accent1 2 2 6 5 5" xfId="8198" xr:uid="{00000000-0005-0000-0000-00004A1F0000}"/>
    <cellStyle name="20% - Accent1 2 2 6 5 5 2" xfId="8199" xr:uid="{00000000-0005-0000-0000-00004B1F0000}"/>
    <cellStyle name="20% - Accent1 2 2 6 5 5 2 2" xfId="8200" xr:uid="{00000000-0005-0000-0000-00004C1F0000}"/>
    <cellStyle name="20% - Accent1 2 2 6 5 5 3" xfId="8201" xr:uid="{00000000-0005-0000-0000-00004D1F0000}"/>
    <cellStyle name="20% - Accent1 2 2 6 5 6" xfId="8202" xr:uid="{00000000-0005-0000-0000-00004E1F0000}"/>
    <cellStyle name="20% - Accent1 2 2 6 5 6 2" xfId="8203" xr:uid="{00000000-0005-0000-0000-00004F1F0000}"/>
    <cellStyle name="20% - Accent1 2 2 6 5 6 2 2" xfId="8204" xr:uid="{00000000-0005-0000-0000-0000501F0000}"/>
    <cellStyle name="20% - Accent1 2 2 6 5 6 3" xfId="8205" xr:uid="{00000000-0005-0000-0000-0000511F0000}"/>
    <cellStyle name="20% - Accent1 2 2 6 5 7" xfId="8206" xr:uid="{00000000-0005-0000-0000-0000521F0000}"/>
    <cellStyle name="20% - Accent1 2 2 6 5 7 2" xfId="8207" xr:uid="{00000000-0005-0000-0000-0000531F0000}"/>
    <cellStyle name="20% - Accent1 2 2 6 5 8" xfId="8208" xr:uid="{00000000-0005-0000-0000-0000541F0000}"/>
    <cellStyle name="20% - Accent1 2 2 6 5 8 2" xfId="8209" xr:uid="{00000000-0005-0000-0000-0000551F0000}"/>
    <cellStyle name="20% - Accent1 2 2 6 5 9" xfId="8210" xr:uid="{00000000-0005-0000-0000-0000561F0000}"/>
    <cellStyle name="20% - Accent1 2 2 6 6" xfId="8211" xr:uid="{00000000-0005-0000-0000-0000571F0000}"/>
    <cellStyle name="20% - Accent1 2 2 6 6 2" xfId="8212" xr:uid="{00000000-0005-0000-0000-0000581F0000}"/>
    <cellStyle name="20% - Accent1 2 2 6 6 2 2" xfId="8213" xr:uid="{00000000-0005-0000-0000-0000591F0000}"/>
    <cellStyle name="20% - Accent1 2 2 6 6 2 2 2" xfId="8214" xr:uid="{00000000-0005-0000-0000-00005A1F0000}"/>
    <cellStyle name="20% - Accent1 2 2 6 6 2 2 2 2" xfId="8215" xr:uid="{00000000-0005-0000-0000-00005B1F0000}"/>
    <cellStyle name="20% - Accent1 2 2 6 6 2 2 3" xfId="8216" xr:uid="{00000000-0005-0000-0000-00005C1F0000}"/>
    <cellStyle name="20% - Accent1 2 2 6 6 2 3" xfId="8217" xr:uid="{00000000-0005-0000-0000-00005D1F0000}"/>
    <cellStyle name="20% - Accent1 2 2 6 6 2 3 2" xfId="8218" xr:uid="{00000000-0005-0000-0000-00005E1F0000}"/>
    <cellStyle name="20% - Accent1 2 2 6 6 2 4" xfId="8219" xr:uid="{00000000-0005-0000-0000-00005F1F0000}"/>
    <cellStyle name="20% - Accent1 2 2 6 6 3" xfId="8220" xr:uid="{00000000-0005-0000-0000-0000601F0000}"/>
    <cellStyle name="20% - Accent1 2 2 6 6 3 2" xfId="8221" xr:uid="{00000000-0005-0000-0000-0000611F0000}"/>
    <cellStyle name="20% - Accent1 2 2 6 6 3 2 2" xfId="8222" xr:uid="{00000000-0005-0000-0000-0000621F0000}"/>
    <cellStyle name="20% - Accent1 2 2 6 6 3 2 2 2" xfId="8223" xr:uid="{00000000-0005-0000-0000-0000631F0000}"/>
    <cellStyle name="20% - Accent1 2 2 6 6 3 2 3" xfId="8224" xr:uid="{00000000-0005-0000-0000-0000641F0000}"/>
    <cellStyle name="20% - Accent1 2 2 6 6 3 3" xfId="8225" xr:uid="{00000000-0005-0000-0000-0000651F0000}"/>
    <cellStyle name="20% - Accent1 2 2 6 6 3 3 2" xfId="8226" xr:uid="{00000000-0005-0000-0000-0000661F0000}"/>
    <cellStyle name="20% - Accent1 2 2 6 6 3 4" xfId="8227" xr:uid="{00000000-0005-0000-0000-0000671F0000}"/>
    <cellStyle name="20% - Accent1 2 2 6 6 4" xfId="8228" xr:uid="{00000000-0005-0000-0000-0000681F0000}"/>
    <cellStyle name="20% - Accent1 2 2 6 6 4 2" xfId="8229" xr:uid="{00000000-0005-0000-0000-0000691F0000}"/>
    <cellStyle name="20% - Accent1 2 2 6 6 4 2 2" xfId="8230" xr:uid="{00000000-0005-0000-0000-00006A1F0000}"/>
    <cellStyle name="20% - Accent1 2 2 6 6 4 2 2 2" xfId="8231" xr:uid="{00000000-0005-0000-0000-00006B1F0000}"/>
    <cellStyle name="20% - Accent1 2 2 6 6 4 2 3" xfId="8232" xr:uid="{00000000-0005-0000-0000-00006C1F0000}"/>
    <cellStyle name="20% - Accent1 2 2 6 6 4 3" xfId="8233" xr:uid="{00000000-0005-0000-0000-00006D1F0000}"/>
    <cellStyle name="20% - Accent1 2 2 6 6 4 3 2" xfId="8234" xr:uid="{00000000-0005-0000-0000-00006E1F0000}"/>
    <cellStyle name="20% - Accent1 2 2 6 6 4 4" xfId="8235" xr:uid="{00000000-0005-0000-0000-00006F1F0000}"/>
    <cellStyle name="20% - Accent1 2 2 6 6 5" xfId="8236" xr:uid="{00000000-0005-0000-0000-0000701F0000}"/>
    <cellStyle name="20% - Accent1 2 2 6 6 5 2" xfId="8237" xr:uid="{00000000-0005-0000-0000-0000711F0000}"/>
    <cellStyle name="20% - Accent1 2 2 6 6 5 2 2" xfId="8238" xr:uid="{00000000-0005-0000-0000-0000721F0000}"/>
    <cellStyle name="20% - Accent1 2 2 6 6 5 3" xfId="8239" xr:uid="{00000000-0005-0000-0000-0000731F0000}"/>
    <cellStyle name="20% - Accent1 2 2 6 6 6" xfId="8240" xr:uid="{00000000-0005-0000-0000-0000741F0000}"/>
    <cellStyle name="20% - Accent1 2 2 6 6 6 2" xfId="8241" xr:uid="{00000000-0005-0000-0000-0000751F0000}"/>
    <cellStyle name="20% - Accent1 2 2 6 6 6 2 2" xfId="8242" xr:uid="{00000000-0005-0000-0000-0000761F0000}"/>
    <cellStyle name="20% - Accent1 2 2 6 6 6 3" xfId="8243" xr:uid="{00000000-0005-0000-0000-0000771F0000}"/>
    <cellStyle name="20% - Accent1 2 2 6 6 7" xfId="8244" xr:uid="{00000000-0005-0000-0000-0000781F0000}"/>
    <cellStyle name="20% - Accent1 2 2 6 6 7 2" xfId="8245" xr:uid="{00000000-0005-0000-0000-0000791F0000}"/>
    <cellStyle name="20% - Accent1 2 2 6 6 8" xfId="8246" xr:uid="{00000000-0005-0000-0000-00007A1F0000}"/>
    <cellStyle name="20% - Accent1 2 2 6 6 8 2" xfId="8247" xr:uid="{00000000-0005-0000-0000-00007B1F0000}"/>
    <cellStyle name="20% - Accent1 2 2 6 6 9" xfId="8248" xr:uid="{00000000-0005-0000-0000-00007C1F0000}"/>
    <cellStyle name="20% - Accent1 2 2 6 7" xfId="8249" xr:uid="{00000000-0005-0000-0000-00007D1F0000}"/>
    <cellStyle name="20% - Accent1 2 2 6 7 2" xfId="8250" xr:uid="{00000000-0005-0000-0000-00007E1F0000}"/>
    <cellStyle name="20% - Accent1 2 2 6 7 2 2" xfId="8251" xr:uid="{00000000-0005-0000-0000-00007F1F0000}"/>
    <cellStyle name="20% - Accent1 2 2 6 7 2 2 2" xfId="8252" xr:uid="{00000000-0005-0000-0000-0000801F0000}"/>
    <cellStyle name="20% - Accent1 2 2 6 7 2 3" xfId="8253" xr:uid="{00000000-0005-0000-0000-0000811F0000}"/>
    <cellStyle name="20% - Accent1 2 2 6 7 3" xfId="8254" xr:uid="{00000000-0005-0000-0000-0000821F0000}"/>
    <cellStyle name="20% - Accent1 2 2 6 7 3 2" xfId="8255" xr:uid="{00000000-0005-0000-0000-0000831F0000}"/>
    <cellStyle name="20% - Accent1 2 2 6 7 4" xfId="8256" xr:uid="{00000000-0005-0000-0000-0000841F0000}"/>
    <cellStyle name="20% - Accent1 2 2 6 8" xfId="8257" xr:uid="{00000000-0005-0000-0000-0000851F0000}"/>
    <cellStyle name="20% - Accent1 2 2 6 8 2" xfId="8258" xr:uid="{00000000-0005-0000-0000-0000861F0000}"/>
    <cellStyle name="20% - Accent1 2 2 6 8 2 2" xfId="8259" xr:uid="{00000000-0005-0000-0000-0000871F0000}"/>
    <cellStyle name="20% - Accent1 2 2 6 8 2 2 2" xfId="8260" xr:uid="{00000000-0005-0000-0000-0000881F0000}"/>
    <cellStyle name="20% - Accent1 2 2 6 8 2 3" xfId="8261" xr:uid="{00000000-0005-0000-0000-0000891F0000}"/>
    <cellStyle name="20% - Accent1 2 2 6 8 3" xfId="8262" xr:uid="{00000000-0005-0000-0000-00008A1F0000}"/>
    <cellStyle name="20% - Accent1 2 2 6 8 3 2" xfId="8263" xr:uid="{00000000-0005-0000-0000-00008B1F0000}"/>
    <cellStyle name="20% - Accent1 2 2 6 8 4" xfId="8264" xr:uid="{00000000-0005-0000-0000-00008C1F0000}"/>
    <cellStyle name="20% - Accent1 2 2 6 9" xfId="8265" xr:uid="{00000000-0005-0000-0000-00008D1F0000}"/>
    <cellStyle name="20% - Accent1 2 2 6 9 2" xfId="8266" xr:uid="{00000000-0005-0000-0000-00008E1F0000}"/>
    <cellStyle name="20% - Accent1 2 2 6 9 2 2" xfId="8267" xr:uid="{00000000-0005-0000-0000-00008F1F0000}"/>
    <cellStyle name="20% - Accent1 2 2 6 9 2 2 2" xfId="8268" xr:uid="{00000000-0005-0000-0000-0000901F0000}"/>
    <cellStyle name="20% - Accent1 2 2 6 9 2 3" xfId="8269" xr:uid="{00000000-0005-0000-0000-0000911F0000}"/>
    <cellStyle name="20% - Accent1 2 2 6 9 3" xfId="8270" xr:uid="{00000000-0005-0000-0000-0000921F0000}"/>
    <cellStyle name="20% - Accent1 2 2 6 9 3 2" xfId="8271" xr:uid="{00000000-0005-0000-0000-0000931F0000}"/>
    <cellStyle name="20% - Accent1 2 2 6 9 4" xfId="8272" xr:uid="{00000000-0005-0000-0000-0000941F0000}"/>
    <cellStyle name="20% - Accent1 2 2 7" xfId="8273" xr:uid="{00000000-0005-0000-0000-0000951F0000}"/>
    <cellStyle name="20% - Accent1 2 2 7 10" xfId="8274" xr:uid="{00000000-0005-0000-0000-0000961F0000}"/>
    <cellStyle name="20% - Accent1 2 2 7 10 2" xfId="8275" xr:uid="{00000000-0005-0000-0000-0000971F0000}"/>
    <cellStyle name="20% - Accent1 2 2 7 11" xfId="8276" xr:uid="{00000000-0005-0000-0000-0000981F0000}"/>
    <cellStyle name="20% - Accent1 2 2 7 11 2" xfId="8277" xr:uid="{00000000-0005-0000-0000-0000991F0000}"/>
    <cellStyle name="20% - Accent1 2 2 7 12" xfId="8278" xr:uid="{00000000-0005-0000-0000-00009A1F0000}"/>
    <cellStyle name="20% - Accent1 2 2 7 2" xfId="8279" xr:uid="{00000000-0005-0000-0000-00009B1F0000}"/>
    <cellStyle name="20% - Accent1 2 2 7 2 10" xfId="8280" xr:uid="{00000000-0005-0000-0000-00009C1F0000}"/>
    <cellStyle name="20% - Accent1 2 2 7 2 10 2" xfId="8281" xr:uid="{00000000-0005-0000-0000-00009D1F0000}"/>
    <cellStyle name="20% - Accent1 2 2 7 2 11" xfId="8282" xr:uid="{00000000-0005-0000-0000-00009E1F0000}"/>
    <cellStyle name="20% - Accent1 2 2 7 2 2" xfId="8283" xr:uid="{00000000-0005-0000-0000-00009F1F0000}"/>
    <cellStyle name="20% - Accent1 2 2 7 2 2 2" xfId="8284" xr:uid="{00000000-0005-0000-0000-0000A01F0000}"/>
    <cellStyle name="20% - Accent1 2 2 7 2 2 2 2" xfId="8285" xr:uid="{00000000-0005-0000-0000-0000A11F0000}"/>
    <cellStyle name="20% - Accent1 2 2 7 2 2 2 2 2" xfId="8286" xr:uid="{00000000-0005-0000-0000-0000A21F0000}"/>
    <cellStyle name="20% - Accent1 2 2 7 2 2 2 2 2 2" xfId="8287" xr:uid="{00000000-0005-0000-0000-0000A31F0000}"/>
    <cellStyle name="20% - Accent1 2 2 7 2 2 2 2 3" xfId="8288" xr:uid="{00000000-0005-0000-0000-0000A41F0000}"/>
    <cellStyle name="20% - Accent1 2 2 7 2 2 2 3" xfId="8289" xr:uid="{00000000-0005-0000-0000-0000A51F0000}"/>
    <cellStyle name="20% - Accent1 2 2 7 2 2 2 3 2" xfId="8290" xr:uid="{00000000-0005-0000-0000-0000A61F0000}"/>
    <cellStyle name="20% - Accent1 2 2 7 2 2 2 4" xfId="8291" xr:uid="{00000000-0005-0000-0000-0000A71F0000}"/>
    <cellStyle name="20% - Accent1 2 2 7 2 2 3" xfId="8292" xr:uid="{00000000-0005-0000-0000-0000A81F0000}"/>
    <cellStyle name="20% - Accent1 2 2 7 2 2 3 2" xfId="8293" xr:uid="{00000000-0005-0000-0000-0000A91F0000}"/>
    <cellStyle name="20% - Accent1 2 2 7 2 2 3 2 2" xfId="8294" xr:uid="{00000000-0005-0000-0000-0000AA1F0000}"/>
    <cellStyle name="20% - Accent1 2 2 7 2 2 3 2 2 2" xfId="8295" xr:uid="{00000000-0005-0000-0000-0000AB1F0000}"/>
    <cellStyle name="20% - Accent1 2 2 7 2 2 3 2 3" xfId="8296" xr:uid="{00000000-0005-0000-0000-0000AC1F0000}"/>
    <cellStyle name="20% - Accent1 2 2 7 2 2 3 3" xfId="8297" xr:uid="{00000000-0005-0000-0000-0000AD1F0000}"/>
    <cellStyle name="20% - Accent1 2 2 7 2 2 3 3 2" xfId="8298" xr:uid="{00000000-0005-0000-0000-0000AE1F0000}"/>
    <cellStyle name="20% - Accent1 2 2 7 2 2 3 4" xfId="8299" xr:uid="{00000000-0005-0000-0000-0000AF1F0000}"/>
    <cellStyle name="20% - Accent1 2 2 7 2 2 4" xfId="8300" xr:uid="{00000000-0005-0000-0000-0000B01F0000}"/>
    <cellStyle name="20% - Accent1 2 2 7 2 2 4 2" xfId="8301" xr:uid="{00000000-0005-0000-0000-0000B11F0000}"/>
    <cellStyle name="20% - Accent1 2 2 7 2 2 4 2 2" xfId="8302" xr:uid="{00000000-0005-0000-0000-0000B21F0000}"/>
    <cellStyle name="20% - Accent1 2 2 7 2 2 4 2 2 2" xfId="8303" xr:uid="{00000000-0005-0000-0000-0000B31F0000}"/>
    <cellStyle name="20% - Accent1 2 2 7 2 2 4 2 3" xfId="8304" xr:uid="{00000000-0005-0000-0000-0000B41F0000}"/>
    <cellStyle name="20% - Accent1 2 2 7 2 2 4 3" xfId="8305" xr:uid="{00000000-0005-0000-0000-0000B51F0000}"/>
    <cellStyle name="20% - Accent1 2 2 7 2 2 4 3 2" xfId="8306" xr:uid="{00000000-0005-0000-0000-0000B61F0000}"/>
    <cellStyle name="20% - Accent1 2 2 7 2 2 4 4" xfId="8307" xr:uid="{00000000-0005-0000-0000-0000B71F0000}"/>
    <cellStyle name="20% - Accent1 2 2 7 2 2 5" xfId="8308" xr:uid="{00000000-0005-0000-0000-0000B81F0000}"/>
    <cellStyle name="20% - Accent1 2 2 7 2 2 5 2" xfId="8309" xr:uid="{00000000-0005-0000-0000-0000B91F0000}"/>
    <cellStyle name="20% - Accent1 2 2 7 2 2 5 2 2" xfId="8310" xr:uid="{00000000-0005-0000-0000-0000BA1F0000}"/>
    <cellStyle name="20% - Accent1 2 2 7 2 2 5 3" xfId="8311" xr:uid="{00000000-0005-0000-0000-0000BB1F0000}"/>
    <cellStyle name="20% - Accent1 2 2 7 2 2 6" xfId="8312" xr:uid="{00000000-0005-0000-0000-0000BC1F0000}"/>
    <cellStyle name="20% - Accent1 2 2 7 2 2 6 2" xfId="8313" xr:uid="{00000000-0005-0000-0000-0000BD1F0000}"/>
    <cellStyle name="20% - Accent1 2 2 7 2 2 6 2 2" xfId="8314" xr:uid="{00000000-0005-0000-0000-0000BE1F0000}"/>
    <cellStyle name="20% - Accent1 2 2 7 2 2 6 3" xfId="8315" xr:uid="{00000000-0005-0000-0000-0000BF1F0000}"/>
    <cellStyle name="20% - Accent1 2 2 7 2 2 7" xfId="8316" xr:uid="{00000000-0005-0000-0000-0000C01F0000}"/>
    <cellStyle name="20% - Accent1 2 2 7 2 2 7 2" xfId="8317" xr:uid="{00000000-0005-0000-0000-0000C11F0000}"/>
    <cellStyle name="20% - Accent1 2 2 7 2 2 8" xfId="8318" xr:uid="{00000000-0005-0000-0000-0000C21F0000}"/>
    <cellStyle name="20% - Accent1 2 2 7 2 2 8 2" xfId="8319" xr:uid="{00000000-0005-0000-0000-0000C31F0000}"/>
    <cellStyle name="20% - Accent1 2 2 7 2 2 9" xfId="8320" xr:uid="{00000000-0005-0000-0000-0000C41F0000}"/>
    <cellStyle name="20% - Accent1 2 2 7 2 3" xfId="8321" xr:uid="{00000000-0005-0000-0000-0000C51F0000}"/>
    <cellStyle name="20% - Accent1 2 2 7 2 3 2" xfId="8322" xr:uid="{00000000-0005-0000-0000-0000C61F0000}"/>
    <cellStyle name="20% - Accent1 2 2 7 2 3 2 2" xfId="8323" xr:uid="{00000000-0005-0000-0000-0000C71F0000}"/>
    <cellStyle name="20% - Accent1 2 2 7 2 3 2 2 2" xfId="8324" xr:uid="{00000000-0005-0000-0000-0000C81F0000}"/>
    <cellStyle name="20% - Accent1 2 2 7 2 3 2 2 2 2" xfId="8325" xr:uid="{00000000-0005-0000-0000-0000C91F0000}"/>
    <cellStyle name="20% - Accent1 2 2 7 2 3 2 2 3" xfId="8326" xr:uid="{00000000-0005-0000-0000-0000CA1F0000}"/>
    <cellStyle name="20% - Accent1 2 2 7 2 3 2 3" xfId="8327" xr:uid="{00000000-0005-0000-0000-0000CB1F0000}"/>
    <cellStyle name="20% - Accent1 2 2 7 2 3 2 3 2" xfId="8328" xr:uid="{00000000-0005-0000-0000-0000CC1F0000}"/>
    <cellStyle name="20% - Accent1 2 2 7 2 3 2 4" xfId="8329" xr:uid="{00000000-0005-0000-0000-0000CD1F0000}"/>
    <cellStyle name="20% - Accent1 2 2 7 2 3 3" xfId="8330" xr:uid="{00000000-0005-0000-0000-0000CE1F0000}"/>
    <cellStyle name="20% - Accent1 2 2 7 2 3 3 2" xfId="8331" xr:uid="{00000000-0005-0000-0000-0000CF1F0000}"/>
    <cellStyle name="20% - Accent1 2 2 7 2 3 3 2 2" xfId="8332" xr:uid="{00000000-0005-0000-0000-0000D01F0000}"/>
    <cellStyle name="20% - Accent1 2 2 7 2 3 3 2 2 2" xfId="8333" xr:uid="{00000000-0005-0000-0000-0000D11F0000}"/>
    <cellStyle name="20% - Accent1 2 2 7 2 3 3 2 3" xfId="8334" xr:uid="{00000000-0005-0000-0000-0000D21F0000}"/>
    <cellStyle name="20% - Accent1 2 2 7 2 3 3 3" xfId="8335" xr:uid="{00000000-0005-0000-0000-0000D31F0000}"/>
    <cellStyle name="20% - Accent1 2 2 7 2 3 3 3 2" xfId="8336" xr:uid="{00000000-0005-0000-0000-0000D41F0000}"/>
    <cellStyle name="20% - Accent1 2 2 7 2 3 3 4" xfId="8337" xr:uid="{00000000-0005-0000-0000-0000D51F0000}"/>
    <cellStyle name="20% - Accent1 2 2 7 2 3 4" xfId="8338" xr:uid="{00000000-0005-0000-0000-0000D61F0000}"/>
    <cellStyle name="20% - Accent1 2 2 7 2 3 4 2" xfId="8339" xr:uid="{00000000-0005-0000-0000-0000D71F0000}"/>
    <cellStyle name="20% - Accent1 2 2 7 2 3 4 2 2" xfId="8340" xr:uid="{00000000-0005-0000-0000-0000D81F0000}"/>
    <cellStyle name="20% - Accent1 2 2 7 2 3 4 2 2 2" xfId="8341" xr:uid="{00000000-0005-0000-0000-0000D91F0000}"/>
    <cellStyle name="20% - Accent1 2 2 7 2 3 4 2 3" xfId="8342" xr:uid="{00000000-0005-0000-0000-0000DA1F0000}"/>
    <cellStyle name="20% - Accent1 2 2 7 2 3 4 3" xfId="8343" xr:uid="{00000000-0005-0000-0000-0000DB1F0000}"/>
    <cellStyle name="20% - Accent1 2 2 7 2 3 4 3 2" xfId="8344" xr:uid="{00000000-0005-0000-0000-0000DC1F0000}"/>
    <cellStyle name="20% - Accent1 2 2 7 2 3 4 4" xfId="8345" xr:uid="{00000000-0005-0000-0000-0000DD1F0000}"/>
    <cellStyle name="20% - Accent1 2 2 7 2 3 5" xfId="8346" xr:uid="{00000000-0005-0000-0000-0000DE1F0000}"/>
    <cellStyle name="20% - Accent1 2 2 7 2 3 5 2" xfId="8347" xr:uid="{00000000-0005-0000-0000-0000DF1F0000}"/>
    <cellStyle name="20% - Accent1 2 2 7 2 3 5 2 2" xfId="8348" xr:uid="{00000000-0005-0000-0000-0000E01F0000}"/>
    <cellStyle name="20% - Accent1 2 2 7 2 3 5 3" xfId="8349" xr:uid="{00000000-0005-0000-0000-0000E11F0000}"/>
    <cellStyle name="20% - Accent1 2 2 7 2 3 6" xfId="8350" xr:uid="{00000000-0005-0000-0000-0000E21F0000}"/>
    <cellStyle name="20% - Accent1 2 2 7 2 3 6 2" xfId="8351" xr:uid="{00000000-0005-0000-0000-0000E31F0000}"/>
    <cellStyle name="20% - Accent1 2 2 7 2 3 6 2 2" xfId="8352" xr:uid="{00000000-0005-0000-0000-0000E41F0000}"/>
    <cellStyle name="20% - Accent1 2 2 7 2 3 6 3" xfId="8353" xr:uid="{00000000-0005-0000-0000-0000E51F0000}"/>
    <cellStyle name="20% - Accent1 2 2 7 2 3 7" xfId="8354" xr:uid="{00000000-0005-0000-0000-0000E61F0000}"/>
    <cellStyle name="20% - Accent1 2 2 7 2 3 7 2" xfId="8355" xr:uid="{00000000-0005-0000-0000-0000E71F0000}"/>
    <cellStyle name="20% - Accent1 2 2 7 2 3 8" xfId="8356" xr:uid="{00000000-0005-0000-0000-0000E81F0000}"/>
    <cellStyle name="20% - Accent1 2 2 7 2 3 8 2" xfId="8357" xr:uid="{00000000-0005-0000-0000-0000E91F0000}"/>
    <cellStyle name="20% - Accent1 2 2 7 2 3 9" xfId="8358" xr:uid="{00000000-0005-0000-0000-0000EA1F0000}"/>
    <cellStyle name="20% - Accent1 2 2 7 2 4" xfId="8359" xr:uid="{00000000-0005-0000-0000-0000EB1F0000}"/>
    <cellStyle name="20% - Accent1 2 2 7 2 4 2" xfId="8360" xr:uid="{00000000-0005-0000-0000-0000EC1F0000}"/>
    <cellStyle name="20% - Accent1 2 2 7 2 4 2 2" xfId="8361" xr:uid="{00000000-0005-0000-0000-0000ED1F0000}"/>
    <cellStyle name="20% - Accent1 2 2 7 2 4 2 2 2" xfId="8362" xr:uid="{00000000-0005-0000-0000-0000EE1F0000}"/>
    <cellStyle name="20% - Accent1 2 2 7 2 4 2 3" xfId="8363" xr:uid="{00000000-0005-0000-0000-0000EF1F0000}"/>
    <cellStyle name="20% - Accent1 2 2 7 2 4 3" xfId="8364" xr:uid="{00000000-0005-0000-0000-0000F01F0000}"/>
    <cellStyle name="20% - Accent1 2 2 7 2 4 3 2" xfId="8365" xr:uid="{00000000-0005-0000-0000-0000F11F0000}"/>
    <cellStyle name="20% - Accent1 2 2 7 2 4 4" xfId="8366" xr:uid="{00000000-0005-0000-0000-0000F21F0000}"/>
    <cellStyle name="20% - Accent1 2 2 7 2 5" xfId="8367" xr:uid="{00000000-0005-0000-0000-0000F31F0000}"/>
    <cellStyle name="20% - Accent1 2 2 7 2 5 2" xfId="8368" xr:uid="{00000000-0005-0000-0000-0000F41F0000}"/>
    <cellStyle name="20% - Accent1 2 2 7 2 5 2 2" xfId="8369" xr:uid="{00000000-0005-0000-0000-0000F51F0000}"/>
    <cellStyle name="20% - Accent1 2 2 7 2 5 2 2 2" xfId="8370" xr:uid="{00000000-0005-0000-0000-0000F61F0000}"/>
    <cellStyle name="20% - Accent1 2 2 7 2 5 2 3" xfId="8371" xr:uid="{00000000-0005-0000-0000-0000F71F0000}"/>
    <cellStyle name="20% - Accent1 2 2 7 2 5 3" xfId="8372" xr:uid="{00000000-0005-0000-0000-0000F81F0000}"/>
    <cellStyle name="20% - Accent1 2 2 7 2 5 3 2" xfId="8373" xr:uid="{00000000-0005-0000-0000-0000F91F0000}"/>
    <cellStyle name="20% - Accent1 2 2 7 2 5 4" xfId="8374" xr:uid="{00000000-0005-0000-0000-0000FA1F0000}"/>
    <cellStyle name="20% - Accent1 2 2 7 2 6" xfId="8375" xr:uid="{00000000-0005-0000-0000-0000FB1F0000}"/>
    <cellStyle name="20% - Accent1 2 2 7 2 6 2" xfId="8376" xr:uid="{00000000-0005-0000-0000-0000FC1F0000}"/>
    <cellStyle name="20% - Accent1 2 2 7 2 6 2 2" xfId="8377" xr:uid="{00000000-0005-0000-0000-0000FD1F0000}"/>
    <cellStyle name="20% - Accent1 2 2 7 2 6 2 2 2" xfId="8378" xr:uid="{00000000-0005-0000-0000-0000FE1F0000}"/>
    <cellStyle name="20% - Accent1 2 2 7 2 6 2 3" xfId="8379" xr:uid="{00000000-0005-0000-0000-0000FF1F0000}"/>
    <cellStyle name="20% - Accent1 2 2 7 2 6 3" xfId="8380" xr:uid="{00000000-0005-0000-0000-000000200000}"/>
    <cellStyle name="20% - Accent1 2 2 7 2 6 3 2" xfId="8381" xr:uid="{00000000-0005-0000-0000-000001200000}"/>
    <cellStyle name="20% - Accent1 2 2 7 2 6 4" xfId="8382" xr:uid="{00000000-0005-0000-0000-000002200000}"/>
    <cellStyle name="20% - Accent1 2 2 7 2 7" xfId="8383" xr:uid="{00000000-0005-0000-0000-000003200000}"/>
    <cellStyle name="20% - Accent1 2 2 7 2 7 2" xfId="8384" xr:uid="{00000000-0005-0000-0000-000004200000}"/>
    <cellStyle name="20% - Accent1 2 2 7 2 7 2 2" xfId="8385" xr:uid="{00000000-0005-0000-0000-000005200000}"/>
    <cellStyle name="20% - Accent1 2 2 7 2 7 3" xfId="8386" xr:uid="{00000000-0005-0000-0000-000006200000}"/>
    <cellStyle name="20% - Accent1 2 2 7 2 8" xfId="8387" xr:uid="{00000000-0005-0000-0000-000007200000}"/>
    <cellStyle name="20% - Accent1 2 2 7 2 8 2" xfId="8388" xr:uid="{00000000-0005-0000-0000-000008200000}"/>
    <cellStyle name="20% - Accent1 2 2 7 2 8 2 2" xfId="8389" xr:uid="{00000000-0005-0000-0000-000009200000}"/>
    <cellStyle name="20% - Accent1 2 2 7 2 8 3" xfId="8390" xr:uid="{00000000-0005-0000-0000-00000A200000}"/>
    <cellStyle name="20% - Accent1 2 2 7 2 9" xfId="8391" xr:uid="{00000000-0005-0000-0000-00000B200000}"/>
    <cellStyle name="20% - Accent1 2 2 7 2 9 2" xfId="8392" xr:uid="{00000000-0005-0000-0000-00000C200000}"/>
    <cellStyle name="20% - Accent1 2 2 7 3" xfId="8393" xr:uid="{00000000-0005-0000-0000-00000D200000}"/>
    <cellStyle name="20% - Accent1 2 2 7 3 2" xfId="8394" xr:uid="{00000000-0005-0000-0000-00000E200000}"/>
    <cellStyle name="20% - Accent1 2 2 7 3 2 2" xfId="8395" xr:uid="{00000000-0005-0000-0000-00000F200000}"/>
    <cellStyle name="20% - Accent1 2 2 7 3 2 2 2" xfId="8396" xr:uid="{00000000-0005-0000-0000-000010200000}"/>
    <cellStyle name="20% - Accent1 2 2 7 3 2 2 2 2" xfId="8397" xr:uid="{00000000-0005-0000-0000-000011200000}"/>
    <cellStyle name="20% - Accent1 2 2 7 3 2 2 3" xfId="8398" xr:uid="{00000000-0005-0000-0000-000012200000}"/>
    <cellStyle name="20% - Accent1 2 2 7 3 2 3" xfId="8399" xr:uid="{00000000-0005-0000-0000-000013200000}"/>
    <cellStyle name="20% - Accent1 2 2 7 3 2 3 2" xfId="8400" xr:uid="{00000000-0005-0000-0000-000014200000}"/>
    <cellStyle name="20% - Accent1 2 2 7 3 2 4" xfId="8401" xr:uid="{00000000-0005-0000-0000-000015200000}"/>
    <cellStyle name="20% - Accent1 2 2 7 3 3" xfId="8402" xr:uid="{00000000-0005-0000-0000-000016200000}"/>
    <cellStyle name="20% - Accent1 2 2 7 3 3 2" xfId="8403" xr:uid="{00000000-0005-0000-0000-000017200000}"/>
    <cellStyle name="20% - Accent1 2 2 7 3 3 2 2" xfId="8404" xr:uid="{00000000-0005-0000-0000-000018200000}"/>
    <cellStyle name="20% - Accent1 2 2 7 3 3 2 2 2" xfId="8405" xr:uid="{00000000-0005-0000-0000-000019200000}"/>
    <cellStyle name="20% - Accent1 2 2 7 3 3 2 3" xfId="8406" xr:uid="{00000000-0005-0000-0000-00001A200000}"/>
    <cellStyle name="20% - Accent1 2 2 7 3 3 3" xfId="8407" xr:uid="{00000000-0005-0000-0000-00001B200000}"/>
    <cellStyle name="20% - Accent1 2 2 7 3 3 3 2" xfId="8408" xr:uid="{00000000-0005-0000-0000-00001C200000}"/>
    <cellStyle name="20% - Accent1 2 2 7 3 3 4" xfId="8409" xr:uid="{00000000-0005-0000-0000-00001D200000}"/>
    <cellStyle name="20% - Accent1 2 2 7 3 4" xfId="8410" xr:uid="{00000000-0005-0000-0000-00001E200000}"/>
    <cellStyle name="20% - Accent1 2 2 7 3 4 2" xfId="8411" xr:uid="{00000000-0005-0000-0000-00001F200000}"/>
    <cellStyle name="20% - Accent1 2 2 7 3 4 2 2" xfId="8412" xr:uid="{00000000-0005-0000-0000-000020200000}"/>
    <cellStyle name="20% - Accent1 2 2 7 3 4 2 2 2" xfId="8413" xr:uid="{00000000-0005-0000-0000-000021200000}"/>
    <cellStyle name="20% - Accent1 2 2 7 3 4 2 3" xfId="8414" xr:uid="{00000000-0005-0000-0000-000022200000}"/>
    <cellStyle name="20% - Accent1 2 2 7 3 4 3" xfId="8415" xr:uid="{00000000-0005-0000-0000-000023200000}"/>
    <cellStyle name="20% - Accent1 2 2 7 3 4 3 2" xfId="8416" xr:uid="{00000000-0005-0000-0000-000024200000}"/>
    <cellStyle name="20% - Accent1 2 2 7 3 4 4" xfId="8417" xr:uid="{00000000-0005-0000-0000-000025200000}"/>
    <cellStyle name="20% - Accent1 2 2 7 3 5" xfId="8418" xr:uid="{00000000-0005-0000-0000-000026200000}"/>
    <cellStyle name="20% - Accent1 2 2 7 3 5 2" xfId="8419" xr:uid="{00000000-0005-0000-0000-000027200000}"/>
    <cellStyle name="20% - Accent1 2 2 7 3 5 2 2" xfId="8420" xr:uid="{00000000-0005-0000-0000-000028200000}"/>
    <cellStyle name="20% - Accent1 2 2 7 3 5 3" xfId="8421" xr:uid="{00000000-0005-0000-0000-000029200000}"/>
    <cellStyle name="20% - Accent1 2 2 7 3 6" xfId="8422" xr:uid="{00000000-0005-0000-0000-00002A200000}"/>
    <cellStyle name="20% - Accent1 2 2 7 3 6 2" xfId="8423" xr:uid="{00000000-0005-0000-0000-00002B200000}"/>
    <cellStyle name="20% - Accent1 2 2 7 3 6 2 2" xfId="8424" xr:uid="{00000000-0005-0000-0000-00002C200000}"/>
    <cellStyle name="20% - Accent1 2 2 7 3 6 3" xfId="8425" xr:uid="{00000000-0005-0000-0000-00002D200000}"/>
    <cellStyle name="20% - Accent1 2 2 7 3 7" xfId="8426" xr:uid="{00000000-0005-0000-0000-00002E200000}"/>
    <cellStyle name="20% - Accent1 2 2 7 3 7 2" xfId="8427" xr:uid="{00000000-0005-0000-0000-00002F200000}"/>
    <cellStyle name="20% - Accent1 2 2 7 3 8" xfId="8428" xr:uid="{00000000-0005-0000-0000-000030200000}"/>
    <cellStyle name="20% - Accent1 2 2 7 3 8 2" xfId="8429" xr:uid="{00000000-0005-0000-0000-000031200000}"/>
    <cellStyle name="20% - Accent1 2 2 7 3 9" xfId="8430" xr:uid="{00000000-0005-0000-0000-000032200000}"/>
    <cellStyle name="20% - Accent1 2 2 7 4" xfId="8431" xr:uid="{00000000-0005-0000-0000-000033200000}"/>
    <cellStyle name="20% - Accent1 2 2 7 4 2" xfId="8432" xr:uid="{00000000-0005-0000-0000-000034200000}"/>
    <cellStyle name="20% - Accent1 2 2 7 4 2 2" xfId="8433" xr:uid="{00000000-0005-0000-0000-000035200000}"/>
    <cellStyle name="20% - Accent1 2 2 7 4 2 2 2" xfId="8434" xr:uid="{00000000-0005-0000-0000-000036200000}"/>
    <cellStyle name="20% - Accent1 2 2 7 4 2 2 2 2" xfId="8435" xr:uid="{00000000-0005-0000-0000-000037200000}"/>
    <cellStyle name="20% - Accent1 2 2 7 4 2 2 3" xfId="8436" xr:uid="{00000000-0005-0000-0000-000038200000}"/>
    <cellStyle name="20% - Accent1 2 2 7 4 2 3" xfId="8437" xr:uid="{00000000-0005-0000-0000-000039200000}"/>
    <cellStyle name="20% - Accent1 2 2 7 4 2 3 2" xfId="8438" xr:uid="{00000000-0005-0000-0000-00003A200000}"/>
    <cellStyle name="20% - Accent1 2 2 7 4 2 4" xfId="8439" xr:uid="{00000000-0005-0000-0000-00003B200000}"/>
    <cellStyle name="20% - Accent1 2 2 7 4 3" xfId="8440" xr:uid="{00000000-0005-0000-0000-00003C200000}"/>
    <cellStyle name="20% - Accent1 2 2 7 4 3 2" xfId="8441" xr:uid="{00000000-0005-0000-0000-00003D200000}"/>
    <cellStyle name="20% - Accent1 2 2 7 4 3 2 2" xfId="8442" xr:uid="{00000000-0005-0000-0000-00003E200000}"/>
    <cellStyle name="20% - Accent1 2 2 7 4 3 2 2 2" xfId="8443" xr:uid="{00000000-0005-0000-0000-00003F200000}"/>
    <cellStyle name="20% - Accent1 2 2 7 4 3 2 3" xfId="8444" xr:uid="{00000000-0005-0000-0000-000040200000}"/>
    <cellStyle name="20% - Accent1 2 2 7 4 3 3" xfId="8445" xr:uid="{00000000-0005-0000-0000-000041200000}"/>
    <cellStyle name="20% - Accent1 2 2 7 4 3 3 2" xfId="8446" xr:uid="{00000000-0005-0000-0000-000042200000}"/>
    <cellStyle name="20% - Accent1 2 2 7 4 3 4" xfId="8447" xr:uid="{00000000-0005-0000-0000-000043200000}"/>
    <cellStyle name="20% - Accent1 2 2 7 4 4" xfId="8448" xr:uid="{00000000-0005-0000-0000-000044200000}"/>
    <cellStyle name="20% - Accent1 2 2 7 4 4 2" xfId="8449" xr:uid="{00000000-0005-0000-0000-000045200000}"/>
    <cellStyle name="20% - Accent1 2 2 7 4 4 2 2" xfId="8450" xr:uid="{00000000-0005-0000-0000-000046200000}"/>
    <cellStyle name="20% - Accent1 2 2 7 4 4 2 2 2" xfId="8451" xr:uid="{00000000-0005-0000-0000-000047200000}"/>
    <cellStyle name="20% - Accent1 2 2 7 4 4 2 3" xfId="8452" xr:uid="{00000000-0005-0000-0000-000048200000}"/>
    <cellStyle name="20% - Accent1 2 2 7 4 4 3" xfId="8453" xr:uid="{00000000-0005-0000-0000-000049200000}"/>
    <cellStyle name="20% - Accent1 2 2 7 4 4 3 2" xfId="8454" xr:uid="{00000000-0005-0000-0000-00004A200000}"/>
    <cellStyle name="20% - Accent1 2 2 7 4 4 4" xfId="8455" xr:uid="{00000000-0005-0000-0000-00004B200000}"/>
    <cellStyle name="20% - Accent1 2 2 7 4 5" xfId="8456" xr:uid="{00000000-0005-0000-0000-00004C200000}"/>
    <cellStyle name="20% - Accent1 2 2 7 4 5 2" xfId="8457" xr:uid="{00000000-0005-0000-0000-00004D200000}"/>
    <cellStyle name="20% - Accent1 2 2 7 4 5 2 2" xfId="8458" xr:uid="{00000000-0005-0000-0000-00004E200000}"/>
    <cellStyle name="20% - Accent1 2 2 7 4 5 3" xfId="8459" xr:uid="{00000000-0005-0000-0000-00004F200000}"/>
    <cellStyle name="20% - Accent1 2 2 7 4 6" xfId="8460" xr:uid="{00000000-0005-0000-0000-000050200000}"/>
    <cellStyle name="20% - Accent1 2 2 7 4 6 2" xfId="8461" xr:uid="{00000000-0005-0000-0000-000051200000}"/>
    <cellStyle name="20% - Accent1 2 2 7 4 6 2 2" xfId="8462" xr:uid="{00000000-0005-0000-0000-000052200000}"/>
    <cellStyle name="20% - Accent1 2 2 7 4 6 3" xfId="8463" xr:uid="{00000000-0005-0000-0000-000053200000}"/>
    <cellStyle name="20% - Accent1 2 2 7 4 7" xfId="8464" xr:uid="{00000000-0005-0000-0000-000054200000}"/>
    <cellStyle name="20% - Accent1 2 2 7 4 7 2" xfId="8465" xr:uid="{00000000-0005-0000-0000-000055200000}"/>
    <cellStyle name="20% - Accent1 2 2 7 4 8" xfId="8466" xr:uid="{00000000-0005-0000-0000-000056200000}"/>
    <cellStyle name="20% - Accent1 2 2 7 4 8 2" xfId="8467" xr:uid="{00000000-0005-0000-0000-000057200000}"/>
    <cellStyle name="20% - Accent1 2 2 7 4 9" xfId="8468" xr:uid="{00000000-0005-0000-0000-000058200000}"/>
    <cellStyle name="20% - Accent1 2 2 7 5" xfId="8469" xr:uid="{00000000-0005-0000-0000-000059200000}"/>
    <cellStyle name="20% - Accent1 2 2 7 5 2" xfId="8470" xr:uid="{00000000-0005-0000-0000-00005A200000}"/>
    <cellStyle name="20% - Accent1 2 2 7 5 2 2" xfId="8471" xr:uid="{00000000-0005-0000-0000-00005B200000}"/>
    <cellStyle name="20% - Accent1 2 2 7 5 2 2 2" xfId="8472" xr:uid="{00000000-0005-0000-0000-00005C200000}"/>
    <cellStyle name="20% - Accent1 2 2 7 5 2 3" xfId="8473" xr:uid="{00000000-0005-0000-0000-00005D200000}"/>
    <cellStyle name="20% - Accent1 2 2 7 5 3" xfId="8474" xr:uid="{00000000-0005-0000-0000-00005E200000}"/>
    <cellStyle name="20% - Accent1 2 2 7 5 3 2" xfId="8475" xr:uid="{00000000-0005-0000-0000-00005F200000}"/>
    <cellStyle name="20% - Accent1 2 2 7 5 4" xfId="8476" xr:uid="{00000000-0005-0000-0000-000060200000}"/>
    <cellStyle name="20% - Accent1 2 2 7 6" xfId="8477" xr:uid="{00000000-0005-0000-0000-000061200000}"/>
    <cellStyle name="20% - Accent1 2 2 7 6 2" xfId="8478" xr:uid="{00000000-0005-0000-0000-000062200000}"/>
    <cellStyle name="20% - Accent1 2 2 7 6 2 2" xfId="8479" xr:uid="{00000000-0005-0000-0000-000063200000}"/>
    <cellStyle name="20% - Accent1 2 2 7 6 2 2 2" xfId="8480" xr:uid="{00000000-0005-0000-0000-000064200000}"/>
    <cellStyle name="20% - Accent1 2 2 7 6 2 3" xfId="8481" xr:uid="{00000000-0005-0000-0000-000065200000}"/>
    <cellStyle name="20% - Accent1 2 2 7 6 3" xfId="8482" xr:uid="{00000000-0005-0000-0000-000066200000}"/>
    <cellStyle name="20% - Accent1 2 2 7 6 3 2" xfId="8483" xr:uid="{00000000-0005-0000-0000-000067200000}"/>
    <cellStyle name="20% - Accent1 2 2 7 6 4" xfId="8484" xr:uid="{00000000-0005-0000-0000-000068200000}"/>
    <cellStyle name="20% - Accent1 2 2 7 7" xfId="8485" xr:uid="{00000000-0005-0000-0000-000069200000}"/>
    <cellStyle name="20% - Accent1 2 2 7 7 2" xfId="8486" xr:uid="{00000000-0005-0000-0000-00006A200000}"/>
    <cellStyle name="20% - Accent1 2 2 7 7 2 2" xfId="8487" xr:uid="{00000000-0005-0000-0000-00006B200000}"/>
    <cellStyle name="20% - Accent1 2 2 7 7 2 2 2" xfId="8488" xr:uid="{00000000-0005-0000-0000-00006C200000}"/>
    <cellStyle name="20% - Accent1 2 2 7 7 2 3" xfId="8489" xr:uid="{00000000-0005-0000-0000-00006D200000}"/>
    <cellStyle name="20% - Accent1 2 2 7 7 3" xfId="8490" xr:uid="{00000000-0005-0000-0000-00006E200000}"/>
    <cellStyle name="20% - Accent1 2 2 7 7 3 2" xfId="8491" xr:uid="{00000000-0005-0000-0000-00006F200000}"/>
    <cellStyle name="20% - Accent1 2 2 7 7 4" xfId="8492" xr:uid="{00000000-0005-0000-0000-000070200000}"/>
    <cellStyle name="20% - Accent1 2 2 7 8" xfId="8493" xr:uid="{00000000-0005-0000-0000-000071200000}"/>
    <cellStyle name="20% - Accent1 2 2 7 8 2" xfId="8494" xr:uid="{00000000-0005-0000-0000-000072200000}"/>
    <cellStyle name="20% - Accent1 2 2 7 8 2 2" xfId="8495" xr:uid="{00000000-0005-0000-0000-000073200000}"/>
    <cellStyle name="20% - Accent1 2 2 7 8 3" xfId="8496" xr:uid="{00000000-0005-0000-0000-000074200000}"/>
    <cellStyle name="20% - Accent1 2 2 7 9" xfId="8497" xr:uid="{00000000-0005-0000-0000-000075200000}"/>
    <cellStyle name="20% - Accent1 2 2 7 9 2" xfId="8498" xr:uid="{00000000-0005-0000-0000-000076200000}"/>
    <cellStyle name="20% - Accent1 2 2 7 9 2 2" xfId="8499" xr:uid="{00000000-0005-0000-0000-000077200000}"/>
    <cellStyle name="20% - Accent1 2 2 7 9 3" xfId="8500" xr:uid="{00000000-0005-0000-0000-000078200000}"/>
    <cellStyle name="20% - Accent1 2 2 8" xfId="8501" xr:uid="{00000000-0005-0000-0000-000079200000}"/>
    <cellStyle name="20% - Accent1 2 2 8 10" xfId="8502" xr:uid="{00000000-0005-0000-0000-00007A200000}"/>
    <cellStyle name="20% - Accent1 2 2 8 10 2" xfId="8503" xr:uid="{00000000-0005-0000-0000-00007B200000}"/>
    <cellStyle name="20% - Accent1 2 2 8 11" xfId="8504" xr:uid="{00000000-0005-0000-0000-00007C200000}"/>
    <cellStyle name="20% - Accent1 2 2 8 2" xfId="8505" xr:uid="{00000000-0005-0000-0000-00007D200000}"/>
    <cellStyle name="20% - Accent1 2 2 8 2 2" xfId="8506" xr:uid="{00000000-0005-0000-0000-00007E200000}"/>
    <cellStyle name="20% - Accent1 2 2 8 2 2 2" xfId="8507" xr:uid="{00000000-0005-0000-0000-00007F200000}"/>
    <cellStyle name="20% - Accent1 2 2 8 2 2 2 2" xfId="8508" xr:uid="{00000000-0005-0000-0000-000080200000}"/>
    <cellStyle name="20% - Accent1 2 2 8 2 2 2 2 2" xfId="8509" xr:uid="{00000000-0005-0000-0000-000081200000}"/>
    <cellStyle name="20% - Accent1 2 2 8 2 2 2 3" xfId="8510" xr:uid="{00000000-0005-0000-0000-000082200000}"/>
    <cellStyle name="20% - Accent1 2 2 8 2 2 3" xfId="8511" xr:uid="{00000000-0005-0000-0000-000083200000}"/>
    <cellStyle name="20% - Accent1 2 2 8 2 2 3 2" xfId="8512" xr:uid="{00000000-0005-0000-0000-000084200000}"/>
    <cellStyle name="20% - Accent1 2 2 8 2 2 4" xfId="8513" xr:uid="{00000000-0005-0000-0000-000085200000}"/>
    <cellStyle name="20% - Accent1 2 2 8 2 3" xfId="8514" xr:uid="{00000000-0005-0000-0000-000086200000}"/>
    <cellStyle name="20% - Accent1 2 2 8 2 3 2" xfId="8515" xr:uid="{00000000-0005-0000-0000-000087200000}"/>
    <cellStyle name="20% - Accent1 2 2 8 2 3 2 2" xfId="8516" xr:uid="{00000000-0005-0000-0000-000088200000}"/>
    <cellStyle name="20% - Accent1 2 2 8 2 3 2 2 2" xfId="8517" xr:uid="{00000000-0005-0000-0000-000089200000}"/>
    <cellStyle name="20% - Accent1 2 2 8 2 3 2 3" xfId="8518" xr:uid="{00000000-0005-0000-0000-00008A200000}"/>
    <cellStyle name="20% - Accent1 2 2 8 2 3 3" xfId="8519" xr:uid="{00000000-0005-0000-0000-00008B200000}"/>
    <cellStyle name="20% - Accent1 2 2 8 2 3 3 2" xfId="8520" xr:uid="{00000000-0005-0000-0000-00008C200000}"/>
    <cellStyle name="20% - Accent1 2 2 8 2 3 4" xfId="8521" xr:uid="{00000000-0005-0000-0000-00008D200000}"/>
    <cellStyle name="20% - Accent1 2 2 8 2 4" xfId="8522" xr:uid="{00000000-0005-0000-0000-00008E200000}"/>
    <cellStyle name="20% - Accent1 2 2 8 2 4 2" xfId="8523" xr:uid="{00000000-0005-0000-0000-00008F200000}"/>
    <cellStyle name="20% - Accent1 2 2 8 2 4 2 2" xfId="8524" xr:uid="{00000000-0005-0000-0000-000090200000}"/>
    <cellStyle name="20% - Accent1 2 2 8 2 4 2 2 2" xfId="8525" xr:uid="{00000000-0005-0000-0000-000091200000}"/>
    <cellStyle name="20% - Accent1 2 2 8 2 4 2 3" xfId="8526" xr:uid="{00000000-0005-0000-0000-000092200000}"/>
    <cellStyle name="20% - Accent1 2 2 8 2 4 3" xfId="8527" xr:uid="{00000000-0005-0000-0000-000093200000}"/>
    <cellStyle name="20% - Accent1 2 2 8 2 4 3 2" xfId="8528" xr:uid="{00000000-0005-0000-0000-000094200000}"/>
    <cellStyle name="20% - Accent1 2 2 8 2 4 4" xfId="8529" xr:uid="{00000000-0005-0000-0000-000095200000}"/>
    <cellStyle name="20% - Accent1 2 2 8 2 5" xfId="8530" xr:uid="{00000000-0005-0000-0000-000096200000}"/>
    <cellStyle name="20% - Accent1 2 2 8 2 5 2" xfId="8531" xr:uid="{00000000-0005-0000-0000-000097200000}"/>
    <cellStyle name="20% - Accent1 2 2 8 2 5 2 2" xfId="8532" xr:uid="{00000000-0005-0000-0000-000098200000}"/>
    <cellStyle name="20% - Accent1 2 2 8 2 5 3" xfId="8533" xr:uid="{00000000-0005-0000-0000-000099200000}"/>
    <cellStyle name="20% - Accent1 2 2 8 2 6" xfId="8534" xr:uid="{00000000-0005-0000-0000-00009A200000}"/>
    <cellStyle name="20% - Accent1 2 2 8 2 6 2" xfId="8535" xr:uid="{00000000-0005-0000-0000-00009B200000}"/>
    <cellStyle name="20% - Accent1 2 2 8 2 6 2 2" xfId="8536" xr:uid="{00000000-0005-0000-0000-00009C200000}"/>
    <cellStyle name="20% - Accent1 2 2 8 2 6 3" xfId="8537" xr:uid="{00000000-0005-0000-0000-00009D200000}"/>
    <cellStyle name="20% - Accent1 2 2 8 2 7" xfId="8538" xr:uid="{00000000-0005-0000-0000-00009E200000}"/>
    <cellStyle name="20% - Accent1 2 2 8 2 7 2" xfId="8539" xr:uid="{00000000-0005-0000-0000-00009F200000}"/>
    <cellStyle name="20% - Accent1 2 2 8 2 8" xfId="8540" xr:uid="{00000000-0005-0000-0000-0000A0200000}"/>
    <cellStyle name="20% - Accent1 2 2 8 2 8 2" xfId="8541" xr:uid="{00000000-0005-0000-0000-0000A1200000}"/>
    <cellStyle name="20% - Accent1 2 2 8 2 9" xfId="8542" xr:uid="{00000000-0005-0000-0000-0000A2200000}"/>
    <cellStyle name="20% - Accent1 2 2 8 3" xfId="8543" xr:uid="{00000000-0005-0000-0000-0000A3200000}"/>
    <cellStyle name="20% - Accent1 2 2 8 3 2" xfId="8544" xr:uid="{00000000-0005-0000-0000-0000A4200000}"/>
    <cellStyle name="20% - Accent1 2 2 8 3 2 2" xfId="8545" xr:uid="{00000000-0005-0000-0000-0000A5200000}"/>
    <cellStyle name="20% - Accent1 2 2 8 3 2 2 2" xfId="8546" xr:uid="{00000000-0005-0000-0000-0000A6200000}"/>
    <cellStyle name="20% - Accent1 2 2 8 3 2 2 2 2" xfId="8547" xr:uid="{00000000-0005-0000-0000-0000A7200000}"/>
    <cellStyle name="20% - Accent1 2 2 8 3 2 2 3" xfId="8548" xr:uid="{00000000-0005-0000-0000-0000A8200000}"/>
    <cellStyle name="20% - Accent1 2 2 8 3 2 3" xfId="8549" xr:uid="{00000000-0005-0000-0000-0000A9200000}"/>
    <cellStyle name="20% - Accent1 2 2 8 3 2 3 2" xfId="8550" xr:uid="{00000000-0005-0000-0000-0000AA200000}"/>
    <cellStyle name="20% - Accent1 2 2 8 3 2 4" xfId="8551" xr:uid="{00000000-0005-0000-0000-0000AB200000}"/>
    <cellStyle name="20% - Accent1 2 2 8 3 3" xfId="8552" xr:uid="{00000000-0005-0000-0000-0000AC200000}"/>
    <cellStyle name="20% - Accent1 2 2 8 3 3 2" xfId="8553" xr:uid="{00000000-0005-0000-0000-0000AD200000}"/>
    <cellStyle name="20% - Accent1 2 2 8 3 3 2 2" xfId="8554" xr:uid="{00000000-0005-0000-0000-0000AE200000}"/>
    <cellStyle name="20% - Accent1 2 2 8 3 3 2 2 2" xfId="8555" xr:uid="{00000000-0005-0000-0000-0000AF200000}"/>
    <cellStyle name="20% - Accent1 2 2 8 3 3 2 3" xfId="8556" xr:uid="{00000000-0005-0000-0000-0000B0200000}"/>
    <cellStyle name="20% - Accent1 2 2 8 3 3 3" xfId="8557" xr:uid="{00000000-0005-0000-0000-0000B1200000}"/>
    <cellStyle name="20% - Accent1 2 2 8 3 3 3 2" xfId="8558" xr:uid="{00000000-0005-0000-0000-0000B2200000}"/>
    <cellStyle name="20% - Accent1 2 2 8 3 3 4" xfId="8559" xr:uid="{00000000-0005-0000-0000-0000B3200000}"/>
    <cellStyle name="20% - Accent1 2 2 8 3 4" xfId="8560" xr:uid="{00000000-0005-0000-0000-0000B4200000}"/>
    <cellStyle name="20% - Accent1 2 2 8 3 4 2" xfId="8561" xr:uid="{00000000-0005-0000-0000-0000B5200000}"/>
    <cellStyle name="20% - Accent1 2 2 8 3 4 2 2" xfId="8562" xr:uid="{00000000-0005-0000-0000-0000B6200000}"/>
    <cellStyle name="20% - Accent1 2 2 8 3 4 2 2 2" xfId="8563" xr:uid="{00000000-0005-0000-0000-0000B7200000}"/>
    <cellStyle name="20% - Accent1 2 2 8 3 4 2 3" xfId="8564" xr:uid="{00000000-0005-0000-0000-0000B8200000}"/>
    <cellStyle name="20% - Accent1 2 2 8 3 4 3" xfId="8565" xr:uid="{00000000-0005-0000-0000-0000B9200000}"/>
    <cellStyle name="20% - Accent1 2 2 8 3 4 3 2" xfId="8566" xr:uid="{00000000-0005-0000-0000-0000BA200000}"/>
    <cellStyle name="20% - Accent1 2 2 8 3 4 4" xfId="8567" xr:uid="{00000000-0005-0000-0000-0000BB200000}"/>
    <cellStyle name="20% - Accent1 2 2 8 3 5" xfId="8568" xr:uid="{00000000-0005-0000-0000-0000BC200000}"/>
    <cellStyle name="20% - Accent1 2 2 8 3 5 2" xfId="8569" xr:uid="{00000000-0005-0000-0000-0000BD200000}"/>
    <cellStyle name="20% - Accent1 2 2 8 3 5 2 2" xfId="8570" xr:uid="{00000000-0005-0000-0000-0000BE200000}"/>
    <cellStyle name="20% - Accent1 2 2 8 3 5 3" xfId="8571" xr:uid="{00000000-0005-0000-0000-0000BF200000}"/>
    <cellStyle name="20% - Accent1 2 2 8 3 6" xfId="8572" xr:uid="{00000000-0005-0000-0000-0000C0200000}"/>
    <cellStyle name="20% - Accent1 2 2 8 3 6 2" xfId="8573" xr:uid="{00000000-0005-0000-0000-0000C1200000}"/>
    <cellStyle name="20% - Accent1 2 2 8 3 6 2 2" xfId="8574" xr:uid="{00000000-0005-0000-0000-0000C2200000}"/>
    <cellStyle name="20% - Accent1 2 2 8 3 6 3" xfId="8575" xr:uid="{00000000-0005-0000-0000-0000C3200000}"/>
    <cellStyle name="20% - Accent1 2 2 8 3 7" xfId="8576" xr:uid="{00000000-0005-0000-0000-0000C4200000}"/>
    <cellStyle name="20% - Accent1 2 2 8 3 7 2" xfId="8577" xr:uid="{00000000-0005-0000-0000-0000C5200000}"/>
    <cellStyle name="20% - Accent1 2 2 8 3 8" xfId="8578" xr:uid="{00000000-0005-0000-0000-0000C6200000}"/>
    <cellStyle name="20% - Accent1 2 2 8 3 8 2" xfId="8579" xr:uid="{00000000-0005-0000-0000-0000C7200000}"/>
    <cellStyle name="20% - Accent1 2 2 8 3 9" xfId="8580" xr:uid="{00000000-0005-0000-0000-0000C8200000}"/>
    <cellStyle name="20% - Accent1 2 2 8 4" xfId="8581" xr:uid="{00000000-0005-0000-0000-0000C9200000}"/>
    <cellStyle name="20% - Accent1 2 2 8 4 2" xfId="8582" xr:uid="{00000000-0005-0000-0000-0000CA200000}"/>
    <cellStyle name="20% - Accent1 2 2 8 4 2 2" xfId="8583" xr:uid="{00000000-0005-0000-0000-0000CB200000}"/>
    <cellStyle name="20% - Accent1 2 2 8 4 2 2 2" xfId="8584" xr:uid="{00000000-0005-0000-0000-0000CC200000}"/>
    <cellStyle name="20% - Accent1 2 2 8 4 2 3" xfId="8585" xr:uid="{00000000-0005-0000-0000-0000CD200000}"/>
    <cellStyle name="20% - Accent1 2 2 8 4 3" xfId="8586" xr:uid="{00000000-0005-0000-0000-0000CE200000}"/>
    <cellStyle name="20% - Accent1 2 2 8 4 3 2" xfId="8587" xr:uid="{00000000-0005-0000-0000-0000CF200000}"/>
    <cellStyle name="20% - Accent1 2 2 8 4 4" xfId="8588" xr:uid="{00000000-0005-0000-0000-0000D0200000}"/>
    <cellStyle name="20% - Accent1 2 2 8 5" xfId="8589" xr:uid="{00000000-0005-0000-0000-0000D1200000}"/>
    <cellStyle name="20% - Accent1 2 2 8 5 2" xfId="8590" xr:uid="{00000000-0005-0000-0000-0000D2200000}"/>
    <cellStyle name="20% - Accent1 2 2 8 5 2 2" xfId="8591" xr:uid="{00000000-0005-0000-0000-0000D3200000}"/>
    <cellStyle name="20% - Accent1 2 2 8 5 2 2 2" xfId="8592" xr:uid="{00000000-0005-0000-0000-0000D4200000}"/>
    <cellStyle name="20% - Accent1 2 2 8 5 2 3" xfId="8593" xr:uid="{00000000-0005-0000-0000-0000D5200000}"/>
    <cellStyle name="20% - Accent1 2 2 8 5 3" xfId="8594" xr:uid="{00000000-0005-0000-0000-0000D6200000}"/>
    <cellStyle name="20% - Accent1 2 2 8 5 3 2" xfId="8595" xr:uid="{00000000-0005-0000-0000-0000D7200000}"/>
    <cellStyle name="20% - Accent1 2 2 8 5 4" xfId="8596" xr:uid="{00000000-0005-0000-0000-0000D8200000}"/>
    <cellStyle name="20% - Accent1 2 2 8 6" xfId="8597" xr:uid="{00000000-0005-0000-0000-0000D9200000}"/>
    <cellStyle name="20% - Accent1 2 2 8 6 2" xfId="8598" xr:uid="{00000000-0005-0000-0000-0000DA200000}"/>
    <cellStyle name="20% - Accent1 2 2 8 6 2 2" xfId="8599" xr:uid="{00000000-0005-0000-0000-0000DB200000}"/>
    <cellStyle name="20% - Accent1 2 2 8 6 2 2 2" xfId="8600" xr:uid="{00000000-0005-0000-0000-0000DC200000}"/>
    <cellStyle name="20% - Accent1 2 2 8 6 2 3" xfId="8601" xr:uid="{00000000-0005-0000-0000-0000DD200000}"/>
    <cellStyle name="20% - Accent1 2 2 8 6 3" xfId="8602" xr:uid="{00000000-0005-0000-0000-0000DE200000}"/>
    <cellStyle name="20% - Accent1 2 2 8 6 3 2" xfId="8603" xr:uid="{00000000-0005-0000-0000-0000DF200000}"/>
    <cellStyle name="20% - Accent1 2 2 8 6 4" xfId="8604" xr:uid="{00000000-0005-0000-0000-0000E0200000}"/>
    <cellStyle name="20% - Accent1 2 2 8 7" xfId="8605" xr:uid="{00000000-0005-0000-0000-0000E1200000}"/>
    <cellStyle name="20% - Accent1 2 2 8 7 2" xfId="8606" xr:uid="{00000000-0005-0000-0000-0000E2200000}"/>
    <cellStyle name="20% - Accent1 2 2 8 7 2 2" xfId="8607" xr:uid="{00000000-0005-0000-0000-0000E3200000}"/>
    <cellStyle name="20% - Accent1 2 2 8 7 3" xfId="8608" xr:uid="{00000000-0005-0000-0000-0000E4200000}"/>
    <cellStyle name="20% - Accent1 2 2 8 8" xfId="8609" xr:uid="{00000000-0005-0000-0000-0000E5200000}"/>
    <cellStyle name="20% - Accent1 2 2 8 8 2" xfId="8610" xr:uid="{00000000-0005-0000-0000-0000E6200000}"/>
    <cellStyle name="20% - Accent1 2 2 8 8 2 2" xfId="8611" xr:uid="{00000000-0005-0000-0000-0000E7200000}"/>
    <cellStyle name="20% - Accent1 2 2 8 8 3" xfId="8612" xr:uid="{00000000-0005-0000-0000-0000E8200000}"/>
    <cellStyle name="20% - Accent1 2 2 8 9" xfId="8613" xr:uid="{00000000-0005-0000-0000-0000E9200000}"/>
    <cellStyle name="20% - Accent1 2 2 8 9 2" xfId="8614" xr:uid="{00000000-0005-0000-0000-0000EA200000}"/>
    <cellStyle name="20% - Accent1 2 2 9" xfId="8615" xr:uid="{00000000-0005-0000-0000-0000EB200000}"/>
    <cellStyle name="20% - Accent1 2 2 9 10" xfId="8616" xr:uid="{00000000-0005-0000-0000-0000EC200000}"/>
    <cellStyle name="20% - Accent1 2 2 9 10 2" xfId="8617" xr:uid="{00000000-0005-0000-0000-0000ED200000}"/>
    <cellStyle name="20% - Accent1 2 2 9 11" xfId="8618" xr:uid="{00000000-0005-0000-0000-0000EE200000}"/>
    <cellStyle name="20% - Accent1 2 2 9 2" xfId="8619" xr:uid="{00000000-0005-0000-0000-0000EF200000}"/>
    <cellStyle name="20% - Accent1 2 2 9 2 2" xfId="8620" xr:uid="{00000000-0005-0000-0000-0000F0200000}"/>
    <cellStyle name="20% - Accent1 2 2 9 2 2 2" xfId="8621" xr:uid="{00000000-0005-0000-0000-0000F1200000}"/>
    <cellStyle name="20% - Accent1 2 2 9 2 2 2 2" xfId="8622" xr:uid="{00000000-0005-0000-0000-0000F2200000}"/>
    <cellStyle name="20% - Accent1 2 2 9 2 2 2 2 2" xfId="8623" xr:uid="{00000000-0005-0000-0000-0000F3200000}"/>
    <cellStyle name="20% - Accent1 2 2 9 2 2 2 3" xfId="8624" xr:uid="{00000000-0005-0000-0000-0000F4200000}"/>
    <cellStyle name="20% - Accent1 2 2 9 2 2 3" xfId="8625" xr:uid="{00000000-0005-0000-0000-0000F5200000}"/>
    <cellStyle name="20% - Accent1 2 2 9 2 2 3 2" xfId="8626" xr:uid="{00000000-0005-0000-0000-0000F6200000}"/>
    <cellStyle name="20% - Accent1 2 2 9 2 2 4" xfId="8627" xr:uid="{00000000-0005-0000-0000-0000F7200000}"/>
    <cellStyle name="20% - Accent1 2 2 9 2 3" xfId="8628" xr:uid="{00000000-0005-0000-0000-0000F8200000}"/>
    <cellStyle name="20% - Accent1 2 2 9 2 3 2" xfId="8629" xr:uid="{00000000-0005-0000-0000-0000F9200000}"/>
    <cellStyle name="20% - Accent1 2 2 9 2 3 2 2" xfId="8630" xr:uid="{00000000-0005-0000-0000-0000FA200000}"/>
    <cellStyle name="20% - Accent1 2 2 9 2 3 2 2 2" xfId="8631" xr:uid="{00000000-0005-0000-0000-0000FB200000}"/>
    <cellStyle name="20% - Accent1 2 2 9 2 3 2 3" xfId="8632" xr:uid="{00000000-0005-0000-0000-0000FC200000}"/>
    <cellStyle name="20% - Accent1 2 2 9 2 3 3" xfId="8633" xr:uid="{00000000-0005-0000-0000-0000FD200000}"/>
    <cellStyle name="20% - Accent1 2 2 9 2 3 3 2" xfId="8634" xr:uid="{00000000-0005-0000-0000-0000FE200000}"/>
    <cellStyle name="20% - Accent1 2 2 9 2 3 4" xfId="8635" xr:uid="{00000000-0005-0000-0000-0000FF200000}"/>
    <cellStyle name="20% - Accent1 2 2 9 2 4" xfId="8636" xr:uid="{00000000-0005-0000-0000-000000210000}"/>
    <cellStyle name="20% - Accent1 2 2 9 2 4 2" xfId="8637" xr:uid="{00000000-0005-0000-0000-000001210000}"/>
    <cellStyle name="20% - Accent1 2 2 9 2 4 2 2" xfId="8638" xr:uid="{00000000-0005-0000-0000-000002210000}"/>
    <cellStyle name="20% - Accent1 2 2 9 2 4 2 2 2" xfId="8639" xr:uid="{00000000-0005-0000-0000-000003210000}"/>
    <cellStyle name="20% - Accent1 2 2 9 2 4 2 3" xfId="8640" xr:uid="{00000000-0005-0000-0000-000004210000}"/>
    <cellStyle name="20% - Accent1 2 2 9 2 4 3" xfId="8641" xr:uid="{00000000-0005-0000-0000-000005210000}"/>
    <cellStyle name="20% - Accent1 2 2 9 2 4 3 2" xfId="8642" xr:uid="{00000000-0005-0000-0000-000006210000}"/>
    <cellStyle name="20% - Accent1 2 2 9 2 4 4" xfId="8643" xr:uid="{00000000-0005-0000-0000-000007210000}"/>
    <cellStyle name="20% - Accent1 2 2 9 2 5" xfId="8644" xr:uid="{00000000-0005-0000-0000-000008210000}"/>
    <cellStyle name="20% - Accent1 2 2 9 2 5 2" xfId="8645" xr:uid="{00000000-0005-0000-0000-000009210000}"/>
    <cellStyle name="20% - Accent1 2 2 9 2 5 2 2" xfId="8646" xr:uid="{00000000-0005-0000-0000-00000A210000}"/>
    <cellStyle name="20% - Accent1 2 2 9 2 5 3" xfId="8647" xr:uid="{00000000-0005-0000-0000-00000B210000}"/>
    <cellStyle name="20% - Accent1 2 2 9 2 6" xfId="8648" xr:uid="{00000000-0005-0000-0000-00000C210000}"/>
    <cellStyle name="20% - Accent1 2 2 9 2 6 2" xfId="8649" xr:uid="{00000000-0005-0000-0000-00000D210000}"/>
    <cellStyle name="20% - Accent1 2 2 9 2 6 2 2" xfId="8650" xr:uid="{00000000-0005-0000-0000-00000E210000}"/>
    <cellStyle name="20% - Accent1 2 2 9 2 6 3" xfId="8651" xr:uid="{00000000-0005-0000-0000-00000F210000}"/>
    <cellStyle name="20% - Accent1 2 2 9 2 7" xfId="8652" xr:uid="{00000000-0005-0000-0000-000010210000}"/>
    <cellStyle name="20% - Accent1 2 2 9 2 7 2" xfId="8653" xr:uid="{00000000-0005-0000-0000-000011210000}"/>
    <cellStyle name="20% - Accent1 2 2 9 2 8" xfId="8654" xr:uid="{00000000-0005-0000-0000-000012210000}"/>
    <cellStyle name="20% - Accent1 2 2 9 2 8 2" xfId="8655" xr:uid="{00000000-0005-0000-0000-000013210000}"/>
    <cellStyle name="20% - Accent1 2 2 9 2 9" xfId="8656" xr:uid="{00000000-0005-0000-0000-000014210000}"/>
    <cellStyle name="20% - Accent1 2 2 9 3" xfId="8657" xr:uid="{00000000-0005-0000-0000-000015210000}"/>
    <cellStyle name="20% - Accent1 2 2 9 3 2" xfId="8658" xr:uid="{00000000-0005-0000-0000-000016210000}"/>
    <cellStyle name="20% - Accent1 2 2 9 3 2 2" xfId="8659" xr:uid="{00000000-0005-0000-0000-000017210000}"/>
    <cellStyle name="20% - Accent1 2 2 9 3 2 2 2" xfId="8660" xr:uid="{00000000-0005-0000-0000-000018210000}"/>
    <cellStyle name="20% - Accent1 2 2 9 3 2 2 2 2" xfId="8661" xr:uid="{00000000-0005-0000-0000-000019210000}"/>
    <cellStyle name="20% - Accent1 2 2 9 3 2 2 3" xfId="8662" xr:uid="{00000000-0005-0000-0000-00001A210000}"/>
    <cellStyle name="20% - Accent1 2 2 9 3 2 3" xfId="8663" xr:uid="{00000000-0005-0000-0000-00001B210000}"/>
    <cellStyle name="20% - Accent1 2 2 9 3 2 3 2" xfId="8664" xr:uid="{00000000-0005-0000-0000-00001C210000}"/>
    <cellStyle name="20% - Accent1 2 2 9 3 2 4" xfId="8665" xr:uid="{00000000-0005-0000-0000-00001D210000}"/>
    <cellStyle name="20% - Accent1 2 2 9 3 3" xfId="8666" xr:uid="{00000000-0005-0000-0000-00001E210000}"/>
    <cellStyle name="20% - Accent1 2 2 9 3 3 2" xfId="8667" xr:uid="{00000000-0005-0000-0000-00001F210000}"/>
    <cellStyle name="20% - Accent1 2 2 9 3 3 2 2" xfId="8668" xr:uid="{00000000-0005-0000-0000-000020210000}"/>
    <cellStyle name="20% - Accent1 2 2 9 3 3 2 2 2" xfId="8669" xr:uid="{00000000-0005-0000-0000-000021210000}"/>
    <cellStyle name="20% - Accent1 2 2 9 3 3 2 3" xfId="8670" xr:uid="{00000000-0005-0000-0000-000022210000}"/>
    <cellStyle name="20% - Accent1 2 2 9 3 3 3" xfId="8671" xr:uid="{00000000-0005-0000-0000-000023210000}"/>
    <cellStyle name="20% - Accent1 2 2 9 3 3 3 2" xfId="8672" xr:uid="{00000000-0005-0000-0000-000024210000}"/>
    <cellStyle name="20% - Accent1 2 2 9 3 3 4" xfId="8673" xr:uid="{00000000-0005-0000-0000-000025210000}"/>
    <cellStyle name="20% - Accent1 2 2 9 3 4" xfId="8674" xr:uid="{00000000-0005-0000-0000-000026210000}"/>
    <cellStyle name="20% - Accent1 2 2 9 3 4 2" xfId="8675" xr:uid="{00000000-0005-0000-0000-000027210000}"/>
    <cellStyle name="20% - Accent1 2 2 9 3 4 2 2" xfId="8676" xr:uid="{00000000-0005-0000-0000-000028210000}"/>
    <cellStyle name="20% - Accent1 2 2 9 3 4 2 2 2" xfId="8677" xr:uid="{00000000-0005-0000-0000-000029210000}"/>
    <cellStyle name="20% - Accent1 2 2 9 3 4 2 3" xfId="8678" xr:uid="{00000000-0005-0000-0000-00002A210000}"/>
    <cellStyle name="20% - Accent1 2 2 9 3 4 3" xfId="8679" xr:uid="{00000000-0005-0000-0000-00002B210000}"/>
    <cellStyle name="20% - Accent1 2 2 9 3 4 3 2" xfId="8680" xr:uid="{00000000-0005-0000-0000-00002C210000}"/>
    <cellStyle name="20% - Accent1 2 2 9 3 4 4" xfId="8681" xr:uid="{00000000-0005-0000-0000-00002D210000}"/>
    <cellStyle name="20% - Accent1 2 2 9 3 5" xfId="8682" xr:uid="{00000000-0005-0000-0000-00002E210000}"/>
    <cellStyle name="20% - Accent1 2 2 9 3 5 2" xfId="8683" xr:uid="{00000000-0005-0000-0000-00002F210000}"/>
    <cellStyle name="20% - Accent1 2 2 9 3 5 2 2" xfId="8684" xr:uid="{00000000-0005-0000-0000-000030210000}"/>
    <cellStyle name="20% - Accent1 2 2 9 3 5 3" xfId="8685" xr:uid="{00000000-0005-0000-0000-000031210000}"/>
    <cellStyle name="20% - Accent1 2 2 9 3 6" xfId="8686" xr:uid="{00000000-0005-0000-0000-000032210000}"/>
    <cellStyle name="20% - Accent1 2 2 9 3 6 2" xfId="8687" xr:uid="{00000000-0005-0000-0000-000033210000}"/>
    <cellStyle name="20% - Accent1 2 2 9 3 6 2 2" xfId="8688" xr:uid="{00000000-0005-0000-0000-000034210000}"/>
    <cellStyle name="20% - Accent1 2 2 9 3 6 3" xfId="8689" xr:uid="{00000000-0005-0000-0000-000035210000}"/>
    <cellStyle name="20% - Accent1 2 2 9 3 7" xfId="8690" xr:uid="{00000000-0005-0000-0000-000036210000}"/>
    <cellStyle name="20% - Accent1 2 2 9 3 7 2" xfId="8691" xr:uid="{00000000-0005-0000-0000-000037210000}"/>
    <cellStyle name="20% - Accent1 2 2 9 3 8" xfId="8692" xr:uid="{00000000-0005-0000-0000-000038210000}"/>
    <cellStyle name="20% - Accent1 2 2 9 3 8 2" xfId="8693" xr:uid="{00000000-0005-0000-0000-000039210000}"/>
    <cellStyle name="20% - Accent1 2 2 9 3 9" xfId="8694" xr:uid="{00000000-0005-0000-0000-00003A210000}"/>
    <cellStyle name="20% - Accent1 2 2 9 4" xfId="8695" xr:uid="{00000000-0005-0000-0000-00003B210000}"/>
    <cellStyle name="20% - Accent1 2 2 9 4 2" xfId="8696" xr:uid="{00000000-0005-0000-0000-00003C210000}"/>
    <cellStyle name="20% - Accent1 2 2 9 4 2 2" xfId="8697" xr:uid="{00000000-0005-0000-0000-00003D210000}"/>
    <cellStyle name="20% - Accent1 2 2 9 4 2 2 2" xfId="8698" xr:uid="{00000000-0005-0000-0000-00003E210000}"/>
    <cellStyle name="20% - Accent1 2 2 9 4 2 3" xfId="8699" xr:uid="{00000000-0005-0000-0000-00003F210000}"/>
    <cellStyle name="20% - Accent1 2 2 9 4 3" xfId="8700" xr:uid="{00000000-0005-0000-0000-000040210000}"/>
    <cellStyle name="20% - Accent1 2 2 9 4 3 2" xfId="8701" xr:uid="{00000000-0005-0000-0000-000041210000}"/>
    <cellStyle name="20% - Accent1 2 2 9 4 4" xfId="8702" xr:uid="{00000000-0005-0000-0000-000042210000}"/>
    <cellStyle name="20% - Accent1 2 2 9 5" xfId="8703" xr:uid="{00000000-0005-0000-0000-000043210000}"/>
    <cellStyle name="20% - Accent1 2 2 9 5 2" xfId="8704" xr:uid="{00000000-0005-0000-0000-000044210000}"/>
    <cellStyle name="20% - Accent1 2 2 9 5 2 2" xfId="8705" xr:uid="{00000000-0005-0000-0000-000045210000}"/>
    <cellStyle name="20% - Accent1 2 2 9 5 2 2 2" xfId="8706" xr:uid="{00000000-0005-0000-0000-000046210000}"/>
    <cellStyle name="20% - Accent1 2 2 9 5 2 3" xfId="8707" xr:uid="{00000000-0005-0000-0000-000047210000}"/>
    <cellStyle name="20% - Accent1 2 2 9 5 3" xfId="8708" xr:uid="{00000000-0005-0000-0000-000048210000}"/>
    <cellStyle name="20% - Accent1 2 2 9 5 3 2" xfId="8709" xr:uid="{00000000-0005-0000-0000-000049210000}"/>
    <cellStyle name="20% - Accent1 2 2 9 5 4" xfId="8710" xr:uid="{00000000-0005-0000-0000-00004A210000}"/>
    <cellStyle name="20% - Accent1 2 2 9 6" xfId="8711" xr:uid="{00000000-0005-0000-0000-00004B210000}"/>
    <cellStyle name="20% - Accent1 2 2 9 6 2" xfId="8712" xr:uid="{00000000-0005-0000-0000-00004C210000}"/>
    <cellStyle name="20% - Accent1 2 2 9 6 2 2" xfId="8713" xr:uid="{00000000-0005-0000-0000-00004D210000}"/>
    <cellStyle name="20% - Accent1 2 2 9 6 2 2 2" xfId="8714" xr:uid="{00000000-0005-0000-0000-00004E210000}"/>
    <cellStyle name="20% - Accent1 2 2 9 6 2 3" xfId="8715" xr:uid="{00000000-0005-0000-0000-00004F210000}"/>
    <cellStyle name="20% - Accent1 2 2 9 6 3" xfId="8716" xr:uid="{00000000-0005-0000-0000-000050210000}"/>
    <cellStyle name="20% - Accent1 2 2 9 6 3 2" xfId="8717" xr:uid="{00000000-0005-0000-0000-000051210000}"/>
    <cellStyle name="20% - Accent1 2 2 9 6 4" xfId="8718" xr:uid="{00000000-0005-0000-0000-000052210000}"/>
    <cellStyle name="20% - Accent1 2 2 9 7" xfId="8719" xr:uid="{00000000-0005-0000-0000-000053210000}"/>
    <cellStyle name="20% - Accent1 2 2 9 7 2" xfId="8720" xr:uid="{00000000-0005-0000-0000-000054210000}"/>
    <cellStyle name="20% - Accent1 2 2 9 7 2 2" xfId="8721" xr:uid="{00000000-0005-0000-0000-000055210000}"/>
    <cellStyle name="20% - Accent1 2 2 9 7 3" xfId="8722" xr:uid="{00000000-0005-0000-0000-000056210000}"/>
    <cellStyle name="20% - Accent1 2 2 9 8" xfId="8723" xr:uid="{00000000-0005-0000-0000-000057210000}"/>
    <cellStyle name="20% - Accent1 2 2 9 8 2" xfId="8724" xr:uid="{00000000-0005-0000-0000-000058210000}"/>
    <cellStyle name="20% - Accent1 2 2 9 8 2 2" xfId="8725" xr:uid="{00000000-0005-0000-0000-000059210000}"/>
    <cellStyle name="20% - Accent1 2 2 9 8 3" xfId="8726" xr:uid="{00000000-0005-0000-0000-00005A210000}"/>
    <cellStyle name="20% - Accent1 2 2 9 9" xfId="8727" xr:uid="{00000000-0005-0000-0000-00005B210000}"/>
    <cellStyle name="20% - Accent1 2 2 9 9 2" xfId="8728" xr:uid="{00000000-0005-0000-0000-00005C210000}"/>
    <cellStyle name="20% - Accent1 2 20" xfId="8729" xr:uid="{00000000-0005-0000-0000-00005D210000}"/>
    <cellStyle name="20% - Accent1 2 20 2" xfId="8730" xr:uid="{00000000-0005-0000-0000-00005E210000}"/>
    <cellStyle name="20% - Accent1 2 21" xfId="8731" xr:uid="{00000000-0005-0000-0000-00005F210000}"/>
    <cellStyle name="20% - Accent1 2 22" xfId="8732" xr:uid="{00000000-0005-0000-0000-000060210000}"/>
    <cellStyle name="20% - Accent1 2 3" xfId="8733" xr:uid="{00000000-0005-0000-0000-000061210000}"/>
    <cellStyle name="20% - Accent1 2 3 10" xfId="8734" xr:uid="{00000000-0005-0000-0000-000062210000}"/>
    <cellStyle name="20% - Accent1 2 3 10 2" xfId="8735" xr:uid="{00000000-0005-0000-0000-000063210000}"/>
    <cellStyle name="20% - Accent1 2 3 10 2 2" xfId="8736" xr:uid="{00000000-0005-0000-0000-000064210000}"/>
    <cellStyle name="20% - Accent1 2 3 10 2 2 2" xfId="8737" xr:uid="{00000000-0005-0000-0000-000065210000}"/>
    <cellStyle name="20% - Accent1 2 3 10 2 3" xfId="8738" xr:uid="{00000000-0005-0000-0000-000066210000}"/>
    <cellStyle name="20% - Accent1 2 3 10 3" xfId="8739" xr:uid="{00000000-0005-0000-0000-000067210000}"/>
    <cellStyle name="20% - Accent1 2 3 10 3 2" xfId="8740" xr:uid="{00000000-0005-0000-0000-000068210000}"/>
    <cellStyle name="20% - Accent1 2 3 10 4" xfId="8741" xr:uid="{00000000-0005-0000-0000-000069210000}"/>
    <cellStyle name="20% - Accent1 2 3 11" xfId="8742" xr:uid="{00000000-0005-0000-0000-00006A210000}"/>
    <cellStyle name="20% - Accent1 2 3 11 2" xfId="8743" xr:uid="{00000000-0005-0000-0000-00006B210000}"/>
    <cellStyle name="20% - Accent1 2 3 11 2 2" xfId="8744" xr:uid="{00000000-0005-0000-0000-00006C210000}"/>
    <cellStyle name="20% - Accent1 2 3 11 2 2 2" xfId="8745" xr:uid="{00000000-0005-0000-0000-00006D210000}"/>
    <cellStyle name="20% - Accent1 2 3 11 2 3" xfId="8746" xr:uid="{00000000-0005-0000-0000-00006E210000}"/>
    <cellStyle name="20% - Accent1 2 3 11 3" xfId="8747" xr:uid="{00000000-0005-0000-0000-00006F210000}"/>
    <cellStyle name="20% - Accent1 2 3 11 3 2" xfId="8748" xr:uid="{00000000-0005-0000-0000-000070210000}"/>
    <cellStyle name="20% - Accent1 2 3 11 4" xfId="8749" xr:uid="{00000000-0005-0000-0000-000071210000}"/>
    <cellStyle name="20% - Accent1 2 3 12" xfId="8750" xr:uid="{00000000-0005-0000-0000-000072210000}"/>
    <cellStyle name="20% - Accent1 2 3 12 2" xfId="8751" xr:uid="{00000000-0005-0000-0000-000073210000}"/>
    <cellStyle name="20% - Accent1 2 3 12 2 2" xfId="8752" xr:uid="{00000000-0005-0000-0000-000074210000}"/>
    <cellStyle name="20% - Accent1 2 3 12 3" xfId="8753" xr:uid="{00000000-0005-0000-0000-000075210000}"/>
    <cellStyle name="20% - Accent1 2 3 13" xfId="8754" xr:uid="{00000000-0005-0000-0000-000076210000}"/>
    <cellStyle name="20% - Accent1 2 3 13 2" xfId="8755" xr:uid="{00000000-0005-0000-0000-000077210000}"/>
    <cellStyle name="20% - Accent1 2 3 13 2 2" xfId="8756" xr:uid="{00000000-0005-0000-0000-000078210000}"/>
    <cellStyle name="20% - Accent1 2 3 13 3" xfId="8757" xr:uid="{00000000-0005-0000-0000-000079210000}"/>
    <cellStyle name="20% - Accent1 2 3 14" xfId="8758" xr:uid="{00000000-0005-0000-0000-00007A210000}"/>
    <cellStyle name="20% - Accent1 2 3 14 2" xfId="8759" xr:uid="{00000000-0005-0000-0000-00007B210000}"/>
    <cellStyle name="20% - Accent1 2 3 15" xfId="8760" xr:uid="{00000000-0005-0000-0000-00007C210000}"/>
    <cellStyle name="20% - Accent1 2 3 15 2" xfId="8761" xr:uid="{00000000-0005-0000-0000-00007D210000}"/>
    <cellStyle name="20% - Accent1 2 3 16" xfId="8762" xr:uid="{00000000-0005-0000-0000-00007E210000}"/>
    <cellStyle name="20% - Accent1 2 3 2" xfId="8763" xr:uid="{00000000-0005-0000-0000-00007F210000}"/>
    <cellStyle name="20% - Accent1 2 3 2 10" xfId="8764" xr:uid="{00000000-0005-0000-0000-000080210000}"/>
    <cellStyle name="20% - Accent1 2 3 2 10 2" xfId="8765" xr:uid="{00000000-0005-0000-0000-000081210000}"/>
    <cellStyle name="20% - Accent1 2 3 2 10 2 2" xfId="8766" xr:uid="{00000000-0005-0000-0000-000082210000}"/>
    <cellStyle name="20% - Accent1 2 3 2 10 2 2 2" xfId="8767" xr:uid="{00000000-0005-0000-0000-000083210000}"/>
    <cellStyle name="20% - Accent1 2 3 2 10 2 3" xfId="8768" xr:uid="{00000000-0005-0000-0000-000084210000}"/>
    <cellStyle name="20% - Accent1 2 3 2 10 3" xfId="8769" xr:uid="{00000000-0005-0000-0000-000085210000}"/>
    <cellStyle name="20% - Accent1 2 3 2 10 3 2" xfId="8770" xr:uid="{00000000-0005-0000-0000-000086210000}"/>
    <cellStyle name="20% - Accent1 2 3 2 10 4" xfId="8771" xr:uid="{00000000-0005-0000-0000-000087210000}"/>
    <cellStyle name="20% - Accent1 2 3 2 11" xfId="8772" xr:uid="{00000000-0005-0000-0000-000088210000}"/>
    <cellStyle name="20% - Accent1 2 3 2 11 2" xfId="8773" xr:uid="{00000000-0005-0000-0000-000089210000}"/>
    <cellStyle name="20% - Accent1 2 3 2 11 2 2" xfId="8774" xr:uid="{00000000-0005-0000-0000-00008A210000}"/>
    <cellStyle name="20% - Accent1 2 3 2 11 3" xfId="8775" xr:uid="{00000000-0005-0000-0000-00008B210000}"/>
    <cellStyle name="20% - Accent1 2 3 2 12" xfId="8776" xr:uid="{00000000-0005-0000-0000-00008C210000}"/>
    <cellStyle name="20% - Accent1 2 3 2 12 2" xfId="8777" xr:uid="{00000000-0005-0000-0000-00008D210000}"/>
    <cellStyle name="20% - Accent1 2 3 2 12 2 2" xfId="8778" xr:uid="{00000000-0005-0000-0000-00008E210000}"/>
    <cellStyle name="20% - Accent1 2 3 2 12 3" xfId="8779" xr:uid="{00000000-0005-0000-0000-00008F210000}"/>
    <cellStyle name="20% - Accent1 2 3 2 13" xfId="8780" xr:uid="{00000000-0005-0000-0000-000090210000}"/>
    <cellStyle name="20% - Accent1 2 3 2 13 2" xfId="8781" xr:uid="{00000000-0005-0000-0000-000091210000}"/>
    <cellStyle name="20% - Accent1 2 3 2 14" xfId="8782" xr:uid="{00000000-0005-0000-0000-000092210000}"/>
    <cellStyle name="20% - Accent1 2 3 2 14 2" xfId="8783" xr:uid="{00000000-0005-0000-0000-000093210000}"/>
    <cellStyle name="20% - Accent1 2 3 2 15" xfId="8784" xr:uid="{00000000-0005-0000-0000-000094210000}"/>
    <cellStyle name="20% - Accent1 2 3 2 2" xfId="8785" xr:uid="{00000000-0005-0000-0000-000095210000}"/>
    <cellStyle name="20% - Accent1 2 3 2 2 10" xfId="8786" xr:uid="{00000000-0005-0000-0000-000096210000}"/>
    <cellStyle name="20% - Accent1 2 3 2 2 10 2" xfId="8787" xr:uid="{00000000-0005-0000-0000-000097210000}"/>
    <cellStyle name="20% - Accent1 2 3 2 2 10 2 2" xfId="8788" xr:uid="{00000000-0005-0000-0000-000098210000}"/>
    <cellStyle name="20% - Accent1 2 3 2 2 10 3" xfId="8789" xr:uid="{00000000-0005-0000-0000-000099210000}"/>
    <cellStyle name="20% - Accent1 2 3 2 2 11" xfId="8790" xr:uid="{00000000-0005-0000-0000-00009A210000}"/>
    <cellStyle name="20% - Accent1 2 3 2 2 11 2" xfId="8791" xr:uid="{00000000-0005-0000-0000-00009B210000}"/>
    <cellStyle name="20% - Accent1 2 3 2 2 11 2 2" xfId="8792" xr:uid="{00000000-0005-0000-0000-00009C210000}"/>
    <cellStyle name="20% - Accent1 2 3 2 2 11 3" xfId="8793" xr:uid="{00000000-0005-0000-0000-00009D210000}"/>
    <cellStyle name="20% - Accent1 2 3 2 2 12" xfId="8794" xr:uid="{00000000-0005-0000-0000-00009E210000}"/>
    <cellStyle name="20% - Accent1 2 3 2 2 12 2" xfId="8795" xr:uid="{00000000-0005-0000-0000-00009F210000}"/>
    <cellStyle name="20% - Accent1 2 3 2 2 13" xfId="8796" xr:uid="{00000000-0005-0000-0000-0000A0210000}"/>
    <cellStyle name="20% - Accent1 2 3 2 2 13 2" xfId="8797" xr:uid="{00000000-0005-0000-0000-0000A1210000}"/>
    <cellStyle name="20% - Accent1 2 3 2 2 14" xfId="8798" xr:uid="{00000000-0005-0000-0000-0000A2210000}"/>
    <cellStyle name="20% - Accent1 2 3 2 2 2" xfId="8799" xr:uid="{00000000-0005-0000-0000-0000A3210000}"/>
    <cellStyle name="20% - Accent1 2 3 2 2 2 10" xfId="8800" xr:uid="{00000000-0005-0000-0000-0000A4210000}"/>
    <cellStyle name="20% - Accent1 2 3 2 2 2 10 2" xfId="8801" xr:uid="{00000000-0005-0000-0000-0000A5210000}"/>
    <cellStyle name="20% - Accent1 2 3 2 2 2 11" xfId="8802" xr:uid="{00000000-0005-0000-0000-0000A6210000}"/>
    <cellStyle name="20% - Accent1 2 3 2 2 2 2" xfId="8803" xr:uid="{00000000-0005-0000-0000-0000A7210000}"/>
    <cellStyle name="20% - Accent1 2 3 2 2 2 2 2" xfId="8804" xr:uid="{00000000-0005-0000-0000-0000A8210000}"/>
    <cellStyle name="20% - Accent1 2 3 2 2 2 2 2 2" xfId="8805" xr:uid="{00000000-0005-0000-0000-0000A9210000}"/>
    <cellStyle name="20% - Accent1 2 3 2 2 2 2 2 2 2" xfId="8806" xr:uid="{00000000-0005-0000-0000-0000AA210000}"/>
    <cellStyle name="20% - Accent1 2 3 2 2 2 2 2 2 2 2" xfId="8807" xr:uid="{00000000-0005-0000-0000-0000AB210000}"/>
    <cellStyle name="20% - Accent1 2 3 2 2 2 2 2 2 3" xfId="8808" xr:uid="{00000000-0005-0000-0000-0000AC210000}"/>
    <cellStyle name="20% - Accent1 2 3 2 2 2 2 2 3" xfId="8809" xr:uid="{00000000-0005-0000-0000-0000AD210000}"/>
    <cellStyle name="20% - Accent1 2 3 2 2 2 2 2 3 2" xfId="8810" xr:uid="{00000000-0005-0000-0000-0000AE210000}"/>
    <cellStyle name="20% - Accent1 2 3 2 2 2 2 2 4" xfId="8811" xr:uid="{00000000-0005-0000-0000-0000AF210000}"/>
    <cellStyle name="20% - Accent1 2 3 2 2 2 2 3" xfId="8812" xr:uid="{00000000-0005-0000-0000-0000B0210000}"/>
    <cellStyle name="20% - Accent1 2 3 2 2 2 2 3 2" xfId="8813" xr:uid="{00000000-0005-0000-0000-0000B1210000}"/>
    <cellStyle name="20% - Accent1 2 3 2 2 2 2 3 2 2" xfId="8814" xr:uid="{00000000-0005-0000-0000-0000B2210000}"/>
    <cellStyle name="20% - Accent1 2 3 2 2 2 2 3 2 2 2" xfId="8815" xr:uid="{00000000-0005-0000-0000-0000B3210000}"/>
    <cellStyle name="20% - Accent1 2 3 2 2 2 2 3 2 3" xfId="8816" xr:uid="{00000000-0005-0000-0000-0000B4210000}"/>
    <cellStyle name="20% - Accent1 2 3 2 2 2 2 3 3" xfId="8817" xr:uid="{00000000-0005-0000-0000-0000B5210000}"/>
    <cellStyle name="20% - Accent1 2 3 2 2 2 2 3 3 2" xfId="8818" xr:uid="{00000000-0005-0000-0000-0000B6210000}"/>
    <cellStyle name="20% - Accent1 2 3 2 2 2 2 3 4" xfId="8819" xr:uid="{00000000-0005-0000-0000-0000B7210000}"/>
    <cellStyle name="20% - Accent1 2 3 2 2 2 2 4" xfId="8820" xr:uid="{00000000-0005-0000-0000-0000B8210000}"/>
    <cellStyle name="20% - Accent1 2 3 2 2 2 2 4 2" xfId="8821" xr:uid="{00000000-0005-0000-0000-0000B9210000}"/>
    <cellStyle name="20% - Accent1 2 3 2 2 2 2 4 2 2" xfId="8822" xr:uid="{00000000-0005-0000-0000-0000BA210000}"/>
    <cellStyle name="20% - Accent1 2 3 2 2 2 2 4 2 2 2" xfId="8823" xr:uid="{00000000-0005-0000-0000-0000BB210000}"/>
    <cellStyle name="20% - Accent1 2 3 2 2 2 2 4 2 3" xfId="8824" xr:uid="{00000000-0005-0000-0000-0000BC210000}"/>
    <cellStyle name="20% - Accent1 2 3 2 2 2 2 4 3" xfId="8825" xr:uid="{00000000-0005-0000-0000-0000BD210000}"/>
    <cellStyle name="20% - Accent1 2 3 2 2 2 2 4 3 2" xfId="8826" xr:uid="{00000000-0005-0000-0000-0000BE210000}"/>
    <cellStyle name="20% - Accent1 2 3 2 2 2 2 4 4" xfId="8827" xr:uid="{00000000-0005-0000-0000-0000BF210000}"/>
    <cellStyle name="20% - Accent1 2 3 2 2 2 2 5" xfId="8828" xr:uid="{00000000-0005-0000-0000-0000C0210000}"/>
    <cellStyle name="20% - Accent1 2 3 2 2 2 2 5 2" xfId="8829" xr:uid="{00000000-0005-0000-0000-0000C1210000}"/>
    <cellStyle name="20% - Accent1 2 3 2 2 2 2 5 2 2" xfId="8830" xr:uid="{00000000-0005-0000-0000-0000C2210000}"/>
    <cellStyle name="20% - Accent1 2 3 2 2 2 2 5 3" xfId="8831" xr:uid="{00000000-0005-0000-0000-0000C3210000}"/>
    <cellStyle name="20% - Accent1 2 3 2 2 2 2 6" xfId="8832" xr:uid="{00000000-0005-0000-0000-0000C4210000}"/>
    <cellStyle name="20% - Accent1 2 3 2 2 2 2 6 2" xfId="8833" xr:uid="{00000000-0005-0000-0000-0000C5210000}"/>
    <cellStyle name="20% - Accent1 2 3 2 2 2 2 6 2 2" xfId="8834" xr:uid="{00000000-0005-0000-0000-0000C6210000}"/>
    <cellStyle name="20% - Accent1 2 3 2 2 2 2 6 3" xfId="8835" xr:uid="{00000000-0005-0000-0000-0000C7210000}"/>
    <cellStyle name="20% - Accent1 2 3 2 2 2 2 7" xfId="8836" xr:uid="{00000000-0005-0000-0000-0000C8210000}"/>
    <cellStyle name="20% - Accent1 2 3 2 2 2 2 7 2" xfId="8837" xr:uid="{00000000-0005-0000-0000-0000C9210000}"/>
    <cellStyle name="20% - Accent1 2 3 2 2 2 2 8" xfId="8838" xr:uid="{00000000-0005-0000-0000-0000CA210000}"/>
    <cellStyle name="20% - Accent1 2 3 2 2 2 2 8 2" xfId="8839" xr:uid="{00000000-0005-0000-0000-0000CB210000}"/>
    <cellStyle name="20% - Accent1 2 3 2 2 2 2 9" xfId="8840" xr:uid="{00000000-0005-0000-0000-0000CC210000}"/>
    <cellStyle name="20% - Accent1 2 3 2 2 2 3" xfId="8841" xr:uid="{00000000-0005-0000-0000-0000CD210000}"/>
    <cellStyle name="20% - Accent1 2 3 2 2 2 3 2" xfId="8842" xr:uid="{00000000-0005-0000-0000-0000CE210000}"/>
    <cellStyle name="20% - Accent1 2 3 2 2 2 3 2 2" xfId="8843" xr:uid="{00000000-0005-0000-0000-0000CF210000}"/>
    <cellStyle name="20% - Accent1 2 3 2 2 2 3 2 2 2" xfId="8844" xr:uid="{00000000-0005-0000-0000-0000D0210000}"/>
    <cellStyle name="20% - Accent1 2 3 2 2 2 3 2 2 2 2" xfId="8845" xr:uid="{00000000-0005-0000-0000-0000D1210000}"/>
    <cellStyle name="20% - Accent1 2 3 2 2 2 3 2 2 3" xfId="8846" xr:uid="{00000000-0005-0000-0000-0000D2210000}"/>
    <cellStyle name="20% - Accent1 2 3 2 2 2 3 2 3" xfId="8847" xr:uid="{00000000-0005-0000-0000-0000D3210000}"/>
    <cellStyle name="20% - Accent1 2 3 2 2 2 3 2 3 2" xfId="8848" xr:uid="{00000000-0005-0000-0000-0000D4210000}"/>
    <cellStyle name="20% - Accent1 2 3 2 2 2 3 2 4" xfId="8849" xr:uid="{00000000-0005-0000-0000-0000D5210000}"/>
    <cellStyle name="20% - Accent1 2 3 2 2 2 3 3" xfId="8850" xr:uid="{00000000-0005-0000-0000-0000D6210000}"/>
    <cellStyle name="20% - Accent1 2 3 2 2 2 3 3 2" xfId="8851" xr:uid="{00000000-0005-0000-0000-0000D7210000}"/>
    <cellStyle name="20% - Accent1 2 3 2 2 2 3 3 2 2" xfId="8852" xr:uid="{00000000-0005-0000-0000-0000D8210000}"/>
    <cellStyle name="20% - Accent1 2 3 2 2 2 3 3 2 2 2" xfId="8853" xr:uid="{00000000-0005-0000-0000-0000D9210000}"/>
    <cellStyle name="20% - Accent1 2 3 2 2 2 3 3 2 3" xfId="8854" xr:uid="{00000000-0005-0000-0000-0000DA210000}"/>
    <cellStyle name="20% - Accent1 2 3 2 2 2 3 3 3" xfId="8855" xr:uid="{00000000-0005-0000-0000-0000DB210000}"/>
    <cellStyle name="20% - Accent1 2 3 2 2 2 3 3 3 2" xfId="8856" xr:uid="{00000000-0005-0000-0000-0000DC210000}"/>
    <cellStyle name="20% - Accent1 2 3 2 2 2 3 3 4" xfId="8857" xr:uid="{00000000-0005-0000-0000-0000DD210000}"/>
    <cellStyle name="20% - Accent1 2 3 2 2 2 3 4" xfId="8858" xr:uid="{00000000-0005-0000-0000-0000DE210000}"/>
    <cellStyle name="20% - Accent1 2 3 2 2 2 3 4 2" xfId="8859" xr:uid="{00000000-0005-0000-0000-0000DF210000}"/>
    <cellStyle name="20% - Accent1 2 3 2 2 2 3 4 2 2" xfId="8860" xr:uid="{00000000-0005-0000-0000-0000E0210000}"/>
    <cellStyle name="20% - Accent1 2 3 2 2 2 3 4 2 2 2" xfId="8861" xr:uid="{00000000-0005-0000-0000-0000E1210000}"/>
    <cellStyle name="20% - Accent1 2 3 2 2 2 3 4 2 3" xfId="8862" xr:uid="{00000000-0005-0000-0000-0000E2210000}"/>
    <cellStyle name="20% - Accent1 2 3 2 2 2 3 4 3" xfId="8863" xr:uid="{00000000-0005-0000-0000-0000E3210000}"/>
    <cellStyle name="20% - Accent1 2 3 2 2 2 3 4 3 2" xfId="8864" xr:uid="{00000000-0005-0000-0000-0000E4210000}"/>
    <cellStyle name="20% - Accent1 2 3 2 2 2 3 4 4" xfId="8865" xr:uid="{00000000-0005-0000-0000-0000E5210000}"/>
    <cellStyle name="20% - Accent1 2 3 2 2 2 3 5" xfId="8866" xr:uid="{00000000-0005-0000-0000-0000E6210000}"/>
    <cellStyle name="20% - Accent1 2 3 2 2 2 3 5 2" xfId="8867" xr:uid="{00000000-0005-0000-0000-0000E7210000}"/>
    <cellStyle name="20% - Accent1 2 3 2 2 2 3 5 2 2" xfId="8868" xr:uid="{00000000-0005-0000-0000-0000E8210000}"/>
    <cellStyle name="20% - Accent1 2 3 2 2 2 3 5 3" xfId="8869" xr:uid="{00000000-0005-0000-0000-0000E9210000}"/>
    <cellStyle name="20% - Accent1 2 3 2 2 2 3 6" xfId="8870" xr:uid="{00000000-0005-0000-0000-0000EA210000}"/>
    <cellStyle name="20% - Accent1 2 3 2 2 2 3 6 2" xfId="8871" xr:uid="{00000000-0005-0000-0000-0000EB210000}"/>
    <cellStyle name="20% - Accent1 2 3 2 2 2 3 6 2 2" xfId="8872" xr:uid="{00000000-0005-0000-0000-0000EC210000}"/>
    <cellStyle name="20% - Accent1 2 3 2 2 2 3 6 3" xfId="8873" xr:uid="{00000000-0005-0000-0000-0000ED210000}"/>
    <cellStyle name="20% - Accent1 2 3 2 2 2 3 7" xfId="8874" xr:uid="{00000000-0005-0000-0000-0000EE210000}"/>
    <cellStyle name="20% - Accent1 2 3 2 2 2 3 7 2" xfId="8875" xr:uid="{00000000-0005-0000-0000-0000EF210000}"/>
    <cellStyle name="20% - Accent1 2 3 2 2 2 3 8" xfId="8876" xr:uid="{00000000-0005-0000-0000-0000F0210000}"/>
    <cellStyle name="20% - Accent1 2 3 2 2 2 3 8 2" xfId="8877" xr:uid="{00000000-0005-0000-0000-0000F1210000}"/>
    <cellStyle name="20% - Accent1 2 3 2 2 2 3 9" xfId="8878" xr:uid="{00000000-0005-0000-0000-0000F2210000}"/>
    <cellStyle name="20% - Accent1 2 3 2 2 2 4" xfId="8879" xr:uid="{00000000-0005-0000-0000-0000F3210000}"/>
    <cellStyle name="20% - Accent1 2 3 2 2 2 4 2" xfId="8880" xr:uid="{00000000-0005-0000-0000-0000F4210000}"/>
    <cellStyle name="20% - Accent1 2 3 2 2 2 4 2 2" xfId="8881" xr:uid="{00000000-0005-0000-0000-0000F5210000}"/>
    <cellStyle name="20% - Accent1 2 3 2 2 2 4 2 2 2" xfId="8882" xr:uid="{00000000-0005-0000-0000-0000F6210000}"/>
    <cellStyle name="20% - Accent1 2 3 2 2 2 4 2 3" xfId="8883" xr:uid="{00000000-0005-0000-0000-0000F7210000}"/>
    <cellStyle name="20% - Accent1 2 3 2 2 2 4 3" xfId="8884" xr:uid="{00000000-0005-0000-0000-0000F8210000}"/>
    <cellStyle name="20% - Accent1 2 3 2 2 2 4 3 2" xfId="8885" xr:uid="{00000000-0005-0000-0000-0000F9210000}"/>
    <cellStyle name="20% - Accent1 2 3 2 2 2 4 4" xfId="8886" xr:uid="{00000000-0005-0000-0000-0000FA210000}"/>
    <cellStyle name="20% - Accent1 2 3 2 2 2 5" xfId="8887" xr:uid="{00000000-0005-0000-0000-0000FB210000}"/>
    <cellStyle name="20% - Accent1 2 3 2 2 2 5 2" xfId="8888" xr:uid="{00000000-0005-0000-0000-0000FC210000}"/>
    <cellStyle name="20% - Accent1 2 3 2 2 2 5 2 2" xfId="8889" xr:uid="{00000000-0005-0000-0000-0000FD210000}"/>
    <cellStyle name="20% - Accent1 2 3 2 2 2 5 2 2 2" xfId="8890" xr:uid="{00000000-0005-0000-0000-0000FE210000}"/>
    <cellStyle name="20% - Accent1 2 3 2 2 2 5 2 3" xfId="8891" xr:uid="{00000000-0005-0000-0000-0000FF210000}"/>
    <cellStyle name="20% - Accent1 2 3 2 2 2 5 3" xfId="8892" xr:uid="{00000000-0005-0000-0000-000000220000}"/>
    <cellStyle name="20% - Accent1 2 3 2 2 2 5 3 2" xfId="8893" xr:uid="{00000000-0005-0000-0000-000001220000}"/>
    <cellStyle name="20% - Accent1 2 3 2 2 2 5 4" xfId="8894" xr:uid="{00000000-0005-0000-0000-000002220000}"/>
    <cellStyle name="20% - Accent1 2 3 2 2 2 6" xfId="8895" xr:uid="{00000000-0005-0000-0000-000003220000}"/>
    <cellStyle name="20% - Accent1 2 3 2 2 2 6 2" xfId="8896" xr:uid="{00000000-0005-0000-0000-000004220000}"/>
    <cellStyle name="20% - Accent1 2 3 2 2 2 6 2 2" xfId="8897" xr:uid="{00000000-0005-0000-0000-000005220000}"/>
    <cellStyle name="20% - Accent1 2 3 2 2 2 6 2 2 2" xfId="8898" xr:uid="{00000000-0005-0000-0000-000006220000}"/>
    <cellStyle name="20% - Accent1 2 3 2 2 2 6 2 3" xfId="8899" xr:uid="{00000000-0005-0000-0000-000007220000}"/>
    <cellStyle name="20% - Accent1 2 3 2 2 2 6 3" xfId="8900" xr:uid="{00000000-0005-0000-0000-000008220000}"/>
    <cellStyle name="20% - Accent1 2 3 2 2 2 6 3 2" xfId="8901" xr:uid="{00000000-0005-0000-0000-000009220000}"/>
    <cellStyle name="20% - Accent1 2 3 2 2 2 6 4" xfId="8902" xr:uid="{00000000-0005-0000-0000-00000A220000}"/>
    <cellStyle name="20% - Accent1 2 3 2 2 2 7" xfId="8903" xr:uid="{00000000-0005-0000-0000-00000B220000}"/>
    <cellStyle name="20% - Accent1 2 3 2 2 2 7 2" xfId="8904" xr:uid="{00000000-0005-0000-0000-00000C220000}"/>
    <cellStyle name="20% - Accent1 2 3 2 2 2 7 2 2" xfId="8905" xr:uid="{00000000-0005-0000-0000-00000D220000}"/>
    <cellStyle name="20% - Accent1 2 3 2 2 2 7 3" xfId="8906" xr:uid="{00000000-0005-0000-0000-00000E220000}"/>
    <cellStyle name="20% - Accent1 2 3 2 2 2 8" xfId="8907" xr:uid="{00000000-0005-0000-0000-00000F220000}"/>
    <cellStyle name="20% - Accent1 2 3 2 2 2 8 2" xfId="8908" xr:uid="{00000000-0005-0000-0000-000010220000}"/>
    <cellStyle name="20% - Accent1 2 3 2 2 2 8 2 2" xfId="8909" xr:uid="{00000000-0005-0000-0000-000011220000}"/>
    <cellStyle name="20% - Accent1 2 3 2 2 2 8 3" xfId="8910" xr:uid="{00000000-0005-0000-0000-000012220000}"/>
    <cellStyle name="20% - Accent1 2 3 2 2 2 9" xfId="8911" xr:uid="{00000000-0005-0000-0000-000013220000}"/>
    <cellStyle name="20% - Accent1 2 3 2 2 2 9 2" xfId="8912" xr:uid="{00000000-0005-0000-0000-000014220000}"/>
    <cellStyle name="20% - Accent1 2 3 2 2 3" xfId="8913" xr:uid="{00000000-0005-0000-0000-000015220000}"/>
    <cellStyle name="20% - Accent1 2 3 2 2 3 10" xfId="8914" xr:uid="{00000000-0005-0000-0000-000016220000}"/>
    <cellStyle name="20% - Accent1 2 3 2 2 3 10 2" xfId="8915" xr:uid="{00000000-0005-0000-0000-000017220000}"/>
    <cellStyle name="20% - Accent1 2 3 2 2 3 11" xfId="8916" xr:uid="{00000000-0005-0000-0000-000018220000}"/>
    <cellStyle name="20% - Accent1 2 3 2 2 3 2" xfId="8917" xr:uid="{00000000-0005-0000-0000-000019220000}"/>
    <cellStyle name="20% - Accent1 2 3 2 2 3 2 2" xfId="8918" xr:uid="{00000000-0005-0000-0000-00001A220000}"/>
    <cellStyle name="20% - Accent1 2 3 2 2 3 2 2 2" xfId="8919" xr:uid="{00000000-0005-0000-0000-00001B220000}"/>
    <cellStyle name="20% - Accent1 2 3 2 2 3 2 2 2 2" xfId="8920" xr:uid="{00000000-0005-0000-0000-00001C220000}"/>
    <cellStyle name="20% - Accent1 2 3 2 2 3 2 2 2 2 2" xfId="8921" xr:uid="{00000000-0005-0000-0000-00001D220000}"/>
    <cellStyle name="20% - Accent1 2 3 2 2 3 2 2 2 3" xfId="8922" xr:uid="{00000000-0005-0000-0000-00001E220000}"/>
    <cellStyle name="20% - Accent1 2 3 2 2 3 2 2 3" xfId="8923" xr:uid="{00000000-0005-0000-0000-00001F220000}"/>
    <cellStyle name="20% - Accent1 2 3 2 2 3 2 2 3 2" xfId="8924" xr:uid="{00000000-0005-0000-0000-000020220000}"/>
    <cellStyle name="20% - Accent1 2 3 2 2 3 2 2 4" xfId="8925" xr:uid="{00000000-0005-0000-0000-000021220000}"/>
    <cellStyle name="20% - Accent1 2 3 2 2 3 2 3" xfId="8926" xr:uid="{00000000-0005-0000-0000-000022220000}"/>
    <cellStyle name="20% - Accent1 2 3 2 2 3 2 3 2" xfId="8927" xr:uid="{00000000-0005-0000-0000-000023220000}"/>
    <cellStyle name="20% - Accent1 2 3 2 2 3 2 3 2 2" xfId="8928" xr:uid="{00000000-0005-0000-0000-000024220000}"/>
    <cellStyle name="20% - Accent1 2 3 2 2 3 2 3 2 2 2" xfId="8929" xr:uid="{00000000-0005-0000-0000-000025220000}"/>
    <cellStyle name="20% - Accent1 2 3 2 2 3 2 3 2 3" xfId="8930" xr:uid="{00000000-0005-0000-0000-000026220000}"/>
    <cellStyle name="20% - Accent1 2 3 2 2 3 2 3 3" xfId="8931" xr:uid="{00000000-0005-0000-0000-000027220000}"/>
    <cellStyle name="20% - Accent1 2 3 2 2 3 2 3 3 2" xfId="8932" xr:uid="{00000000-0005-0000-0000-000028220000}"/>
    <cellStyle name="20% - Accent1 2 3 2 2 3 2 3 4" xfId="8933" xr:uid="{00000000-0005-0000-0000-000029220000}"/>
    <cellStyle name="20% - Accent1 2 3 2 2 3 2 4" xfId="8934" xr:uid="{00000000-0005-0000-0000-00002A220000}"/>
    <cellStyle name="20% - Accent1 2 3 2 2 3 2 4 2" xfId="8935" xr:uid="{00000000-0005-0000-0000-00002B220000}"/>
    <cellStyle name="20% - Accent1 2 3 2 2 3 2 4 2 2" xfId="8936" xr:uid="{00000000-0005-0000-0000-00002C220000}"/>
    <cellStyle name="20% - Accent1 2 3 2 2 3 2 4 2 2 2" xfId="8937" xr:uid="{00000000-0005-0000-0000-00002D220000}"/>
    <cellStyle name="20% - Accent1 2 3 2 2 3 2 4 2 3" xfId="8938" xr:uid="{00000000-0005-0000-0000-00002E220000}"/>
    <cellStyle name="20% - Accent1 2 3 2 2 3 2 4 3" xfId="8939" xr:uid="{00000000-0005-0000-0000-00002F220000}"/>
    <cellStyle name="20% - Accent1 2 3 2 2 3 2 4 3 2" xfId="8940" xr:uid="{00000000-0005-0000-0000-000030220000}"/>
    <cellStyle name="20% - Accent1 2 3 2 2 3 2 4 4" xfId="8941" xr:uid="{00000000-0005-0000-0000-000031220000}"/>
    <cellStyle name="20% - Accent1 2 3 2 2 3 2 5" xfId="8942" xr:uid="{00000000-0005-0000-0000-000032220000}"/>
    <cellStyle name="20% - Accent1 2 3 2 2 3 2 5 2" xfId="8943" xr:uid="{00000000-0005-0000-0000-000033220000}"/>
    <cellStyle name="20% - Accent1 2 3 2 2 3 2 5 2 2" xfId="8944" xr:uid="{00000000-0005-0000-0000-000034220000}"/>
    <cellStyle name="20% - Accent1 2 3 2 2 3 2 5 3" xfId="8945" xr:uid="{00000000-0005-0000-0000-000035220000}"/>
    <cellStyle name="20% - Accent1 2 3 2 2 3 2 6" xfId="8946" xr:uid="{00000000-0005-0000-0000-000036220000}"/>
    <cellStyle name="20% - Accent1 2 3 2 2 3 2 6 2" xfId="8947" xr:uid="{00000000-0005-0000-0000-000037220000}"/>
    <cellStyle name="20% - Accent1 2 3 2 2 3 2 6 2 2" xfId="8948" xr:uid="{00000000-0005-0000-0000-000038220000}"/>
    <cellStyle name="20% - Accent1 2 3 2 2 3 2 6 3" xfId="8949" xr:uid="{00000000-0005-0000-0000-000039220000}"/>
    <cellStyle name="20% - Accent1 2 3 2 2 3 2 7" xfId="8950" xr:uid="{00000000-0005-0000-0000-00003A220000}"/>
    <cellStyle name="20% - Accent1 2 3 2 2 3 2 7 2" xfId="8951" xr:uid="{00000000-0005-0000-0000-00003B220000}"/>
    <cellStyle name="20% - Accent1 2 3 2 2 3 2 8" xfId="8952" xr:uid="{00000000-0005-0000-0000-00003C220000}"/>
    <cellStyle name="20% - Accent1 2 3 2 2 3 2 8 2" xfId="8953" xr:uid="{00000000-0005-0000-0000-00003D220000}"/>
    <cellStyle name="20% - Accent1 2 3 2 2 3 2 9" xfId="8954" xr:uid="{00000000-0005-0000-0000-00003E220000}"/>
    <cellStyle name="20% - Accent1 2 3 2 2 3 3" xfId="8955" xr:uid="{00000000-0005-0000-0000-00003F220000}"/>
    <cellStyle name="20% - Accent1 2 3 2 2 3 3 2" xfId="8956" xr:uid="{00000000-0005-0000-0000-000040220000}"/>
    <cellStyle name="20% - Accent1 2 3 2 2 3 3 2 2" xfId="8957" xr:uid="{00000000-0005-0000-0000-000041220000}"/>
    <cellStyle name="20% - Accent1 2 3 2 2 3 3 2 2 2" xfId="8958" xr:uid="{00000000-0005-0000-0000-000042220000}"/>
    <cellStyle name="20% - Accent1 2 3 2 2 3 3 2 2 2 2" xfId="8959" xr:uid="{00000000-0005-0000-0000-000043220000}"/>
    <cellStyle name="20% - Accent1 2 3 2 2 3 3 2 2 3" xfId="8960" xr:uid="{00000000-0005-0000-0000-000044220000}"/>
    <cellStyle name="20% - Accent1 2 3 2 2 3 3 2 3" xfId="8961" xr:uid="{00000000-0005-0000-0000-000045220000}"/>
    <cellStyle name="20% - Accent1 2 3 2 2 3 3 2 3 2" xfId="8962" xr:uid="{00000000-0005-0000-0000-000046220000}"/>
    <cellStyle name="20% - Accent1 2 3 2 2 3 3 2 4" xfId="8963" xr:uid="{00000000-0005-0000-0000-000047220000}"/>
    <cellStyle name="20% - Accent1 2 3 2 2 3 3 3" xfId="8964" xr:uid="{00000000-0005-0000-0000-000048220000}"/>
    <cellStyle name="20% - Accent1 2 3 2 2 3 3 3 2" xfId="8965" xr:uid="{00000000-0005-0000-0000-000049220000}"/>
    <cellStyle name="20% - Accent1 2 3 2 2 3 3 3 2 2" xfId="8966" xr:uid="{00000000-0005-0000-0000-00004A220000}"/>
    <cellStyle name="20% - Accent1 2 3 2 2 3 3 3 2 2 2" xfId="8967" xr:uid="{00000000-0005-0000-0000-00004B220000}"/>
    <cellStyle name="20% - Accent1 2 3 2 2 3 3 3 2 3" xfId="8968" xr:uid="{00000000-0005-0000-0000-00004C220000}"/>
    <cellStyle name="20% - Accent1 2 3 2 2 3 3 3 3" xfId="8969" xr:uid="{00000000-0005-0000-0000-00004D220000}"/>
    <cellStyle name="20% - Accent1 2 3 2 2 3 3 3 3 2" xfId="8970" xr:uid="{00000000-0005-0000-0000-00004E220000}"/>
    <cellStyle name="20% - Accent1 2 3 2 2 3 3 3 4" xfId="8971" xr:uid="{00000000-0005-0000-0000-00004F220000}"/>
    <cellStyle name="20% - Accent1 2 3 2 2 3 3 4" xfId="8972" xr:uid="{00000000-0005-0000-0000-000050220000}"/>
    <cellStyle name="20% - Accent1 2 3 2 2 3 3 4 2" xfId="8973" xr:uid="{00000000-0005-0000-0000-000051220000}"/>
    <cellStyle name="20% - Accent1 2 3 2 2 3 3 4 2 2" xfId="8974" xr:uid="{00000000-0005-0000-0000-000052220000}"/>
    <cellStyle name="20% - Accent1 2 3 2 2 3 3 4 2 2 2" xfId="8975" xr:uid="{00000000-0005-0000-0000-000053220000}"/>
    <cellStyle name="20% - Accent1 2 3 2 2 3 3 4 2 3" xfId="8976" xr:uid="{00000000-0005-0000-0000-000054220000}"/>
    <cellStyle name="20% - Accent1 2 3 2 2 3 3 4 3" xfId="8977" xr:uid="{00000000-0005-0000-0000-000055220000}"/>
    <cellStyle name="20% - Accent1 2 3 2 2 3 3 4 3 2" xfId="8978" xr:uid="{00000000-0005-0000-0000-000056220000}"/>
    <cellStyle name="20% - Accent1 2 3 2 2 3 3 4 4" xfId="8979" xr:uid="{00000000-0005-0000-0000-000057220000}"/>
    <cellStyle name="20% - Accent1 2 3 2 2 3 3 5" xfId="8980" xr:uid="{00000000-0005-0000-0000-000058220000}"/>
    <cellStyle name="20% - Accent1 2 3 2 2 3 3 5 2" xfId="8981" xr:uid="{00000000-0005-0000-0000-000059220000}"/>
    <cellStyle name="20% - Accent1 2 3 2 2 3 3 5 2 2" xfId="8982" xr:uid="{00000000-0005-0000-0000-00005A220000}"/>
    <cellStyle name="20% - Accent1 2 3 2 2 3 3 5 3" xfId="8983" xr:uid="{00000000-0005-0000-0000-00005B220000}"/>
    <cellStyle name="20% - Accent1 2 3 2 2 3 3 6" xfId="8984" xr:uid="{00000000-0005-0000-0000-00005C220000}"/>
    <cellStyle name="20% - Accent1 2 3 2 2 3 3 6 2" xfId="8985" xr:uid="{00000000-0005-0000-0000-00005D220000}"/>
    <cellStyle name="20% - Accent1 2 3 2 2 3 3 6 2 2" xfId="8986" xr:uid="{00000000-0005-0000-0000-00005E220000}"/>
    <cellStyle name="20% - Accent1 2 3 2 2 3 3 6 3" xfId="8987" xr:uid="{00000000-0005-0000-0000-00005F220000}"/>
    <cellStyle name="20% - Accent1 2 3 2 2 3 3 7" xfId="8988" xr:uid="{00000000-0005-0000-0000-000060220000}"/>
    <cellStyle name="20% - Accent1 2 3 2 2 3 3 7 2" xfId="8989" xr:uid="{00000000-0005-0000-0000-000061220000}"/>
    <cellStyle name="20% - Accent1 2 3 2 2 3 3 8" xfId="8990" xr:uid="{00000000-0005-0000-0000-000062220000}"/>
    <cellStyle name="20% - Accent1 2 3 2 2 3 3 8 2" xfId="8991" xr:uid="{00000000-0005-0000-0000-000063220000}"/>
    <cellStyle name="20% - Accent1 2 3 2 2 3 3 9" xfId="8992" xr:uid="{00000000-0005-0000-0000-000064220000}"/>
    <cellStyle name="20% - Accent1 2 3 2 2 3 4" xfId="8993" xr:uid="{00000000-0005-0000-0000-000065220000}"/>
    <cellStyle name="20% - Accent1 2 3 2 2 3 4 2" xfId="8994" xr:uid="{00000000-0005-0000-0000-000066220000}"/>
    <cellStyle name="20% - Accent1 2 3 2 2 3 4 2 2" xfId="8995" xr:uid="{00000000-0005-0000-0000-000067220000}"/>
    <cellStyle name="20% - Accent1 2 3 2 2 3 4 2 2 2" xfId="8996" xr:uid="{00000000-0005-0000-0000-000068220000}"/>
    <cellStyle name="20% - Accent1 2 3 2 2 3 4 2 3" xfId="8997" xr:uid="{00000000-0005-0000-0000-000069220000}"/>
    <cellStyle name="20% - Accent1 2 3 2 2 3 4 3" xfId="8998" xr:uid="{00000000-0005-0000-0000-00006A220000}"/>
    <cellStyle name="20% - Accent1 2 3 2 2 3 4 3 2" xfId="8999" xr:uid="{00000000-0005-0000-0000-00006B220000}"/>
    <cellStyle name="20% - Accent1 2 3 2 2 3 4 4" xfId="9000" xr:uid="{00000000-0005-0000-0000-00006C220000}"/>
    <cellStyle name="20% - Accent1 2 3 2 2 3 5" xfId="9001" xr:uid="{00000000-0005-0000-0000-00006D220000}"/>
    <cellStyle name="20% - Accent1 2 3 2 2 3 5 2" xfId="9002" xr:uid="{00000000-0005-0000-0000-00006E220000}"/>
    <cellStyle name="20% - Accent1 2 3 2 2 3 5 2 2" xfId="9003" xr:uid="{00000000-0005-0000-0000-00006F220000}"/>
    <cellStyle name="20% - Accent1 2 3 2 2 3 5 2 2 2" xfId="9004" xr:uid="{00000000-0005-0000-0000-000070220000}"/>
    <cellStyle name="20% - Accent1 2 3 2 2 3 5 2 3" xfId="9005" xr:uid="{00000000-0005-0000-0000-000071220000}"/>
    <cellStyle name="20% - Accent1 2 3 2 2 3 5 3" xfId="9006" xr:uid="{00000000-0005-0000-0000-000072220000}"/>
    <cellStyle name="20% - Accent1 2 3 2 2 3 5 3 2" xfId="9007" xr:uid="{00000000-0005-0000-0000-000073220000}"/>
    <cellStyle name="20% - Accent1 2 3 2 2 3 5 4" xfId="9008" xr:uid="{00000000-0005-0000-0000-000074220000}"/>
    <cellStyle name="20% - Accent1 2 3 2 2 3 6" xfId="9009" xr:uid="{00000000-0005-0000-0000-000075220000}"/>
    <cellStyle name="20% - Accent1 2 3 2 2 3 6 2" xfId="9010" xr:uid="{00000000-0005-0000-0000-000076220000}"/>
    <cellStyle name="20% - Accent1 2 3 2 2 3 6 2 2" xfId="9011" xr:uid="{00000000-0005-0000-0000-000077220000}"/>
    <cellStyle name="20% - Accent1 2 3 2 2 3 6 2 2 2" xfId="9012" xr:uid="{00000000-0005-0000-0000-000078220000}"/>
    <cellStyle name="20% - Accent1 2 3 2 2 3 6 2 3" xfId="9013" xr:uid="{00000000-0005-0000-0000-000079220000}"/>
    <cellStyle name="20% - Accent1 2 3 2 2 3 6 3" xfId="9014" xr:uid="{00000000-0005-0000-0000-00007A220000}"/>
    <cellStyle name="20% - Accent1 2 3 2 2 3 6 3 2" xfId="9015" xr:uid="{00000000-0005-0000-0000-00007B220000}"/>
    <cellStyle name="20% - Accent1 2 3 2 2 3 6 4" xfId="9016" xr:uid="{00000000-0005-0000-0000-00007C220000}"/>
    <cellStyle name="20% - Accent1 2 3 2 2 3 7" xfId="9017" xr:uid="{00000000-0005-0000-0000-00007D220000}"/>
    <cellStyle name="20% - Accent1 2 3 2 2 3 7 2" xfId="9018" xr:uid="{00000000-0005-0000-0000-00007E220000}"/>
    <cellStyle name="20% - Accent1 2 3 2 2 3 7 2 2" xfId="9019" xr:uid="{00000000-0005-0000-0000-00007F220000}"/>
    <cellStyle name="20% - Accent1 2 3 2 2 3 7 3" xfId="9020" xr:uid="{00000000-0005-0000-0000-000080220000}"/>
    <cellStyle name="20% - Accent1 2 3 2 2 3 8" xfId="9021" xr:uid="{00000000-0005-0000-0000-000081220000}"/>
    <cellStyle name="20% - Accent1 2 3 2 2 3 8 2" xfId="9022" xr:uid="{00000000-0005-0000-0000-000082220000}"/>
    <cellStyle name="20% - Accent1 2 3 2 2 3 8 2 2" xfId="9023" xr:uid="{00000000-0005-0000-0000-000083220000}"/>
    <cellStyle name="20% - Accent1 2 3 2 2 3 8 3" xfId="9024" xr:uid="{00000000-0005-0000-0000-000084220000}"/>
    <cellStyle name="20% - Accent1 2 3 2 2 3 9" xfId="9025" xr:uid="{00000000-0005-0000-0000-000085220000}"/>
    <cellStyle name="20% - Accent1 2 3 2 2 3 9 2" xfId="9026" xr:uid="{00000000-0005-0000-0000-000086220000}"/>
    <cellStyle name="20% - Accent1 2 3 2 2 4" xfId="9027" xr:uid="{00000000-0005-0000-0000-000087220000}"/>
    <cellStyle name="20% - Accent1 2 3 2 2 4 10" xfId="9028" xr:uid="{00000000-0005-0000-0000-000088220000}"/>
    <cellStyle name="20% - Accent1 2 3 2 2 4 10 2" xfId="9029" xr:uid="{00000000-0005-0000-0000-000089220000}"/>
    <cellStyle name="20% - Accent1 2 3 2 2 4 11" xfId="9030" xr:uid="{00000000-0005-0000-0000-00008A220000}"/>
    <cellStyle name="20% - Accent1 2 3 2 2 4 2" xfId="9031" xr:uid="{00000000-0005-0000-0000-00008B220000}"/>
    <cellStyle name="20% - Accent1 2 3 2 2 4 2 2" xfId="9032" xr:uid="{00000000-0005-0000-0000-00008C220000}"/>
    <cellStyle name="20% - Accent1 2 3 2 2 4 2 2 2" xfId="9033" xr:uid="{00000000-0005-0000-0000-00008D220000}"/>
    <cellStyle name="20% - Accent1 2 3 2 2 4 2 2 2 2" xfId="9034" xr:uid="{00000000-0005-0000-0000-00008E220000}"/>
    <cellStyle name="20% - Accent1 2 3 2 2 4 2 2 2 2 2" xfId="9035" xr:uid="{00000000-0005-0000-0000-00008F220000}"/>
    <cellStyle name="20% - Accent1 2 3 2 2 4 2 2 2 3" xfId="9036" xr:uid="{00000000-0005-0000-0000-000090220000}"/>
    <cellStyle name="20% - Accent1 2 3 2 2 4 2 2 3" xfId="9037" xr:uid="{00000000-0005-0000-0000-000091220000}"/>
    <cellStyle name="20% - Accent1 2 3 2 2 4 2 2 3 2" xfId="9038" xr:uid="{00000000-0005-0000-0000-000092220000}"/>
    <cellStyle name="20% - Accent1 2 3 2 2 4 2 2 4" xfId="9039" xr:uid="{00000000-0005-0000-0000-000093220000}"/>
    <cellStyle name="20% - Accent1 2 3 2 2 4 2 3" xfId="9040" xr:uid="{00000000-0005-0000-0000-000094220000}"/>
    <cellStyle name="20% - Accent1 2 3 2 2 4 2 3 2" xfId="9041" xr:uid="{00000000-0005-0000-0000-000095220000}"/>
    <cellStyle name="20% - Accent1 2 3 2 2 4 2 3 2 2" xfId="9042" xr:uid="{00000000-0005-0000-0000-000096220000}"/>
    <cellStyle name="20% - Accent1 2 3 2 2 4 2 3 2 2 2" xfId="9043" xr:uid="{00000000-0005-0000-0000-000097220000}"/>
    <cellStyle name="20% - Accent1 2 3 2 2 4 2 3 2 3" xfId="9044" xr:uid="{00000000-0005-0000-0000-000098220000}"/>
    <cellStyle name="20% - Accent1 2 3 2 2 4 2 3 3" xfId="9045" xr:uid="{00000000-0005-0000-0000-000099220000}"/>
    <cellStyle name="20% - Accent1 2 3 2 2 4 2 3 3 2" xfId="9046" xr:uid="{00000000-0005-0000-0000-00009A220000}"/>
    <cellStyle name="20% - Accent1 2 3 2 2 4 2 3 4" xfId="9047" xr:uid="{00000000-0005-0000-0000-00009B220000}"/>
    <cellStyle name="20% - Accent1 2 3 2 2 4 2 4" xfId="9048" xr:uid="{00000000-0005-0000-0000-00009C220000}"/>
    <cellStyle name="20% - Accent1 2 3 2 2 4 2 4 2" xfId="9049" xr:uid="{00000000-0005-0000-0000-00009D220000}"/>
    <cellStyle name="20% - Accent1 2 3 2 2 4 2 4 2 2" xfId="9050" xr:uid="{00000000-0005-0000-0000-00009E220000}"/>
    <cellStyle name="20% - Accent1 2 3 2 2 4 2 4 2 2 2" xfId="9051" xr:uid="{00000000-0005-0000-0000-00009F220000}"/>
    <cellStyle name="20% - Accent1 2 3 2 2 4 2 4 2 3" xfId="9052" xr:uid="{00000000-0005-0000-0000-0000A0220000}"/>
    <cellStyle name="20% - Accent1 2 3 2 2 4 2 4 3" xfId="9053" xr:uid="{00000000-0005-0000-0000-0000A1220000}"/>
    <cellStyle name="20% - Accent1 2 3 2 2 4 2 4 3 2" xfId="9054" xr:uid="{00000000-0005-0000-0000-0000A2220000}"/>
    <cellStyle name="20% - Accent1 2 3 2 2 4 2 4 4" xfId="9055" xr:uid="{00000000-0005-0000-0000-0000A3220000}"/>
    <cellStyle name="20% - Accent1 2 3 2 2 4 2 5" xfId="9056" xr:uid="{00000000-0005-0000-0000-0000A4220000}"/>
    <cellStyle name="20% - Accent1 2 3 2 2 4 2 5 2" xfId="9057" xr:uid="{00000000-0005-0000-0000-0000A5220000}"/>
    <cellStyle name="20% - Accent1 2 3 2 2 4 2 5 2 2" xfId="9058" xr:uid="{00000000-0005-0000-0000-0000A6220000}"/>
    <cellStyle name="20% - Accent1 2 3 2 2 4 2 5 3" xfId="9059" xr:uid="{00000000-0005-0000-0000-0000A7220000}"/>
    <cellStyle name="20% - Accent1 2 3 2 2 4 2 6" xfId="9060" xr:uid="{00000000-0005-0000-0000-0000A8220000}"/>
    <cellStyle name="20% - Accent1 2 3 2 2 4 2 6 2" xfId="9061" xr:uid="{00000000-0005-0000-0000-0000A9220000}"/>
    <cellStyle name="20% - Accent1 2 3 2 2 4 2 6 2 2" xfId="9062" xr:uid="{00000000-0005-0000-0000-0000AA220000}"/>
    <cellStyle name="20% - Accent1 2 3 2 2 4 2 6 3" xfId="9063" xr:uid="{00000000-0005-0000-0000-0000AB220000}"/>
    <cellStyle name="20% - Accent1 2 3 2 2 4 2 7" xfId="9064" xr:uid="{00000000-0005-0000-0000-0000AC220000}"/>
    <cellStyle name="20% - Accent1 2 3 2 2 4 2 7 2" xfId="9065" xr:uid="{00000000-0005-0000-0000-0000AD220000}"/>
    <cellStyle name="20% - Accent1 2 3 2 2 4 2 8" xfId="9066" xr:uid="{00000000-0005-0000-0000-0000AE220000}"/>
    <cellStyle name="20% - Accent1 2 3 2 2 4 2 8 2" xfId="9067" xr:uid="{00000000-0005-0000-0000-0000AF220000}"/>
    <cellStyle name="20% - Accent1 2 3 2 2 4 2 9" xfId="9068" xr:uid="{00000000-0005-0000-0000-0000B0220000}"/>
    <cellStyle name="20% - Accent1 2 3 2 2 4 3" xfId="9069" xr:uid="{00000000-0005-0000-0000-0000B1220000}"/>
    <cellStyle name="20% - Accent1 2 3 2 2 4 3 2" xfId="9070" xr:uid="{00000000-0005-0000-0000-0000B2220000}"/>
    <cellStyle name="20% - Accent1 2 3 2 2 4 3 2 2" xfId="9071" xr:uid="{00000000-0005-0000-0000-0000B3220000}"/>
    <cellStyle name="20% - Accent1 2 3 2 2 4 3 2 2 2" xfId="9072" xr:uid="{00000000-0005-0000-0000-0000B4220000}"/>
    <cellStyle name="20% - Accent1 2 3 2 2 4 3 2 2 2 2" xfId="9073" xr:uid="{00000000-0005-0000-0000-0000B5220000}"/>
    <cellStyle name="20% - Accent1 2 3 2 2 4 3 2 2 3" xfId="9074" xr:uid="{00000000-0005-0000-0000-0000B6220000}"/>
    <cellStyle name="20% - Accent1 2 3 2 2 4 3 2 3" xfId="9075" xr:uid="{00000000-0005-0000-0000-0000B7220000}"/>
    <cellStyle name="20% - Accent1 2 3 2 2 4 3 2 3 2" xfId="9076" xr:uid="{00000000-0005-0000-0000-0000B8220000}"/>
    <cellStyle name="20% - Accent1 2 3 2 2 4 3 2 4" xfId="9077" xr:uid="{00000000-0005-0000-0000-0000B9220000}"/>
    <cellStyle name="20% - Accent1 2 3 2 2 4 3 3" xfId="9078" xr:uid="{00000000-0005-0000-0000-0000BA220000}"/>
    <cellStyle name="20% - Accent1 2 3 2 2 4 3 3 2" xfId="9079" xr:uid="{00000000-0005-0000-0000-0000BB220000}"/>
    <cellStyle name="20% - Accent1 2 3 2 2 4 3 3 2 2" xfId="9080" xr:uid="{00000000-0005-0000-0000-0000BC220000}"/>
    <cellStyle name="20% - Accent1 2 3 2 2 4 3 3 2 2 2" xfId="9081" xr:uid="{00000000-0005-0000-0000-0000BD220000}"/>
    <cellStyle name="20% - Accent1 2 3 2 2 4 3 3 2 3" xfId="9082" xr:uid="{00000000-0005-0000-0000-0000BE220000}"/>
    <cellStyle name="20% - Accent1 2 3 2 2 4 3 3 3" xfId="9083" xr:uid="{00000000-0005-0000-0000-0000BF220000}"/>
    <cellStyle name="20% - Accent1 2 3 2 2 4 3 3 3 2" xfId="9084" xr:uid="{00000000-0005-0000-0000-0000C0220000}"/>
    <cellStyle name="20% - Accent1 2 3 2 2 4 3 3 4" xfId="9085" xr:uid="{00000000-0005-0000-0000-0000C1220000}"/>
    <cellStyle name="20% - Accent1 2 3 2 2 4 3 4" xfId="9086" xr:uid="{00000000-0005-0000-0000-0000C2220000}"/>
    <cellStyle name="20% - Accent1 2 3 2 2 4 3 4 2" xfId="9087" xr:uid="{00000000-0005-0000-0000-0000C3220000}"/>
    <cellStyle name="20% - Accent1 2 3 2 2 4 3 4 2 2" xfId="9088" xr:uid="{00000000-0005-0000-0000-0000C4220000}"/>
    <cellStyle name="20% - Accent1 2 3 2 2 4 3 4 2 2 2" xfId="9089" xr:uid="{00000000-0005-0000-0000-0000C5220000}"/>
    <cellStyle name="20% - Accent1 2 3 2 2 4 3 4 2 3" xfId="9090" xr:uid="{00000000-0005-0000-0000-0000C6220000}"/>
    <cellStyle name="20% - Accent1 2 3 2 2 4 3 4 3" xfId="9091" xr:uid="{00000000-0005-0000-0000-0000C7220000}"/>
    <cellStyle name="20% - Accent1 2 3 2 2 4 3 4 3 2" xfId="9092" xr:uid="{00000000-0005-0000-0000-0000C8220000}"/>
    <cellStyle name="20% - Accent1 2 3 2 2 4 3 4 4" xfId="9093" xr:uid="{00000000-0005-0000-0000-0000C9220000}"/>
    <cellStyle name="20% - Accent1 2 3 2 2 4 3 5" xfId="9094" xr:uid="{00000000-0005-0000-0000-0000CA220000}"/>
    <cellStyle name="20% - Accent1 2 3 2 2 4 3 5 2" xfId="9095" xr:uid="{00000000-0005-0000-0000-0000CB220000}"/>
    <cellStyle name="20% - Accent1 2 3 2 2 4 3 5 2 2" xfId="9096" xr:uid="{00000000-0005-0000-0000-0000CC220000}"/>
    <cellStyle name="20% - Accent1 2 3 2 2 4 3 5 3" xfId="9097" xr:uid="{00000000-0005-0000-0000-0000CD220000}"/>
    <cellStyle name="20% - Accent1 2 3 2 2 4 3 6" xfId="9098" xr:uid="{00000000-0005-0000-0000-0000CE220000}"/>
    <cellStyle name="20% - Accent1 2 3 2 2 4 3 6 2" xfId="9099" xr:uid="{00000000-0005-0000-0000-0000CF220000}"/>
    <cellStyle name="20% - Accent1 2 3 2 2 4 3 6 2 2" xfId="9100" xr:uid="{00000000-0005-0000-0000-0000D0220000}"/>
    <cellStyle name="20% - Accent1 2 3 2 2 4 3 6 3" xfId="9101" xr:uid="{00000000-0005-0000-0000-0000D1220000}"/>
    <cellStyle name="20% - Accent1 2 3 2 2 4 3 7" xfId="9102" xr:uid="{00000000-0005-0000-0000-0000D2220000}"/>
    <cellStyle name="20% - Accent1 2 3 2 2 4 3 7 2" xfId="9103" xr:uid="{00000000-0005-0000-0000-0000D3220000}"/>
    <cellStyle name="20% - Accent1 2 3 2 2 4 3 8" xfId="9104" xr:uid="{00000000-0005-0000-0000-0000D4220000}"/>
    <cellStyle name="20% - Accent1 2 3 2 2 4 3 8 2" xfId="9105" xr:uid="{00000000-0005-0000-0000-0000D5220000}"/>
    <cellStyle name="20% - Accent1 2 3 2 2 4 3 9" xfId="9106" xr:uid="{00000000-0005-0000-0000-0000D6220000}"/>
    <cellStyle name="20% - Accent1 2 3 2 2 4 4" xfId="9107" xr:uid="{00000000-0005-0000-0000-0000D7220000}"/>
    <cellStyle name="20% - Accent1 2 3 2 2 4 4 2" xfId="9108" xr:uid="{00000000-0005-0000-0000-0000D8220000}"/>
    <cellStyle name="20% - Accent1 2 3 2 2 4 4 2 2" xfId="9109" xr:uid="{00000000-0005-0000-0000-0000D9220000}"/>
    <cellStyle name="20% - Accent1 2 3 2 2 4 4 2 2 2" xfId="9110" xr:uid="{00000000-0005-0000-0000-0000DA220000}"/>
    <cellStyle name="20% - Accent1 2 3 2 2 4 4 2 3" xfId="9111" xr:uid="{00000000-0005-0000-0000-0000DB220000}"/>
    <cellStyle name="20% - Accent1 2 3 2 2 4 4 3" xfId="9112" xr:uid="{00000000-0005-0000-0000-0000DC220000}"/>
    <cellStyle name="20% - Accent1 2 3 2 2 4 4 3 2" xfId="9113" xr:uid="{00000000-0005-0000-0000-0000DD220000}"/>
    <cellStyle name="20% - Accent1 2 3 2 2 4 4 4" xfId="9114" xr:uid="{00000000-0005-0000-0000-0000DE220000}"/>
    <cellStyle name="20% - Accent1 2 3 2 2 4 5" xfId="9115" xr:uid="{00000000-0005-0000-0000-0000DF220000}"/>
    <cellStyle name="20% - Accent1 2 3 2 2 4 5 2" xfId="9116" xr:uid="{00000000-0005-0000-0000-0000E0220000}"/>
    <cellStyle name="20% - Accent1 2 3 2 2 4 5 2 2" xfId="9117" xr:uid="{00000000-0005-0000-0000-0000E1220000}"/>
    <cellStyle name="20% - Accent1 2 3 2 2 4 5 2 2 2" xfId="9118" xr:uid="{00000000-0005-0000-0000-0000E2220000}"/>
    <cellStyle name="20% - Accent1 2 3 2 2 4 5 2 3" xfId="9119" xr:uid="{00000000-0005-0000-0000-0000E3220000}"/>
    <cellStyle name="20% - Accent1 2 3 2 2 4 5 3" xfId="9120" xr:uid="{00000000-0005-0000-0000-0000E4220000}"/>
    <cellStyle name="20% - Accent1 2 3 2 2 4 5 3 2" xfId="9121" xr:uid="{00000000-0005-0000-0000-0000E5220000}"/>
    <cellStyle name="20% - Accent1 2 3 2 2 4 5 4" xfId="9122" xr:uid="{00000000-0005-0000-0000-0000E6220000}"/>
    <cellStyle name="20% - Accent1 2 3 2 2 4 6" xfId="9123" xr:uid="{00000000-0005-0000-0000-0000E7220000}"/>
    <cellStyle name="20% - Accent1 2 3 2 2 4 6 2" xfId="9124" xr:uid="{00000000-0005-0000-0000-0000E8220000}"/>
    <cellStyle name="20% - Accent1 2 3 2 2 4 6 2 2" xfId="9125" xr:uid="{00000000-0005-0000-0000-0000E9220000}"/>
    <cellStyle name="20% - Accent1 2 3 2 2 4 6 2 2 2" xfId="9126" xr:uid="{00000000-0005-0000-0000-0000EA220000}"/>
    <cellStyle name="20% - Accent1 2 3 2 2 4 6 2 3" xfId="9127" xr:uid="{00000000-0005-0000-0000-0000EB220000}"/>
    <cellStyle name="20% - Accent1 2 3 2 2 4 6 3" xfId="9128" xr:uid="{00000000-0005-0000-0000-0000EC220000}"/>
    <cellStyle name="20% - Accent1 2 3 2 2 4 6 3 2" xfId="9129" xr:uid="{00000000-0005-0000-0000-0000ED220000}"/>
    <cellStyle name="20% - Accent1 2 3 2 2 4 6 4" xfId="9130" xr:uid="{00000000-0005-0000-0000-0000EE220000}"/>
    <cellStyle name="20% - Accent1 2 3 2 2 4 7" xfId="9131" xr:uid="{00000000-0005-0000-0000-0000EF220000}"/>
    <cellStyle name="20% - Accent1 2 3 2 2 4 7 2" xfId="9132" xr:uid="{00000000-0005-0000-0000-0000F0220000}"/>
    <cellStyle name="20% - Accent1 2 3 2 2 4 7 2 2" xfId="9133" xr:uid="{00000000-0005-0000-0000-0000F1220000}"/>
    <cellStyle name="20% - Accent1 2 3 2 2 4 7 3" xfId="9134" xr:uid="{00000000-0005-0000-0000-0000F2220000}"/>
    <cellStyle name="20% - Accent1 2 3 2 2 4 8" xfId="9135" xr:uid="{00000000-0005-0000-0000-0000F3220000}"/>
    <cellStyle name="20% - Accent1 2 3 2 2 4 8 2" xfId="9136" xr:uid="{00000000-0005-0000-0000-0000F4220000}"/>
    <cellStyle name="20% - Accent1 2 3 2 2 4 8 2 2" xfId="9137" xr:uid="{00000000-0005-0000-0000-0000F5220000}"/>
    <cellStyle name="20% - Accent1 2 3 2 2 4 8 3" xfId="9138" xr:uid="{00000000-0005-0000-0000-0000F6220000}"/>
    <cellStyle name="20% - Accent1 2 3 2 2 4 9" xfId="9139" xr:uid="{00000000-0005-0000-0000-0000F7220000}"/>
    <cellStyle name="20% - Accent1 2 3 2 2 4 9 2" xfId="9140" xr:uid="{00000000-0005-0000-0000-0000F8220000}"/>
    <cellStyle name="20% - Accent1 2 3 2 2 5" xfId="9141" xr:uid="{00000000-0005-0000-0000-0000F9220000}"/>
    <cellStyle name="20% - Accent1 2 3 2 2 5 2" xfId="9142" xr:uid="{00000000-0005-0000-0000-0000FA220000}"/>
    <cellStyle name="20% - Accent1 2 3 2 2 5 2 2" xfId="9143" xr:uid="{00000000-0005-0000-0000-0000FB220000}"/>
    <cellStyle name="20% - Accent1 2 3 2 2 5 2 2 2" xfId="9144" xr:uid="{00000000-0005-0000-0000-0000FC220000}"/>
    <cellStyle name="20% - Accent1 2 3 2 2 5 2 2 2 2" xfId="9145" xr:uid="{00000000-0005-0000-0000-0000FD220000}"/>
    <cellStyle name="20% - Accent1 2 3 2 2 5 2 2 3" xfId="9146" xr:uid="{00000000-0005-0000-0000-0000FE220000}"/>
    <cellStyle name="20% - Accent1 2 3 2 2 5 2 3" xfId="9147" xr:uid="{00000000-0005-0000-0000-0000FF220000}"/>
    <cellStyle name="20% - Accent1 2 3 2 2 5 2 3 2" xfId="9148" xr:uid="{00000000-0005-0000-0000-000000230000}"/>
    <cellStyle name="20% - Accent1 2 3 2 2 5 2 4" xfId="9149" xr:uid="{00000000-0005-0000-0000-000001230000}"/>
    <cellStyle name="20% - Accent1 2 3 2 2 5 3" xfId="9150" xr:uid="{00000000-0005-0000-0000-000002230000}"/>
    <cellStyle name="20% - Accent1 2 3 2 2 5 3 2" xfId="9151" xr:uid="{00000000-0005-0000-0000-000003230000}"/>
    <cellStyle name="20% - Accent1 2 3 2 2 5 3 2 2" xfId="9152" xr:uid="{00000000-0005-0000-0000-000004230000}"/>
    <cellStyle name="20% - Accent1 2 3 2 2 5 3 2 2 2" xfId="9153" xr:uid="{00000000-0005-0000-0000-000005230000}"/>
    <cellStyle name="20% - Accent1 2 3 2 2 5 3 2 3" xfId="9154" xr:uid="{00000000-0005-0000-0000-000006230000}"/>
    <cellStyle name="20% - Accent1 2 3 2 2 5 3 3" xfId="9155" xr:uid="{00000000-0005-0000-0000-000007230000}"/>
    <cellStyle name="20% - Accent1 2 3 2 2 5 3 3 2" xfId="9156" xr:uid="{00000000-0005-0000-0000-000008230000}"/>
    <cellStyle name="20% - Accent1 2 3 2 2 5 3 4" xfId="9157" xr:uid="{00000000-0005-0000-0000-000009230000}"/>
    <cellStyle name="20% - Accent1 2 3 2 2 5 4" xfId="9158" xr:uid="{00000000-0005-0000-0000-00000A230000}"/>
    <cellStyle name="20% - Accent1 2 3 2 2 5 4 2" xfId="9159" xr:uid="{00000000-0005-0000-0000-00000B230000}"/>
    <cellStyle name="20% - Accent1 2 3 2 2 5 4 2 2" xfId="9160" xr:uid="{00000000-0005-0000-0000-00000C230000}"/>
    <cellStyle name="20% - Accent1 2 3 2 2 5 4 2 2 2" xfId="9161" xr:uid="{00000000-0005-0000-0000-00000D230000}"/>
    <cellStyle name="20% - Accent1 2 3 2 2 5 4 2 3" xfId="9162" xr:uid="{00000000-0005-0000-0000-00000E230000}"/>
    <cellStyle name="20% - Accent1 2 3 2 2 5 4 3" xfId="9163" xr:uid="{00000000-0005-0000-0000-00000F230000}"/>
    <cellStyle name="20% - Accent1 2 3 2 2 5 4 3 2" xfId="9164" xr:uid="{00000000-0005-0000-0000-000010230000}"/>
    <cellStyle name="20% - Accent1 2 3 2 2 5 4 4" xfId="9165" xr:uid="{00000000-0005-0000-0000-000011230000}"/>
    <cellStyle name="20% - Accent1 2 3 2 2 5 5" xfId="9166" xr:uid="{00000000-0005-0000-0000-000012230000}"/>
    <cellStyle name="20% - Accent1 2 3 2 2 5 5 2" xfId="9167" xr:uid="{00000000-0005-0000-0000-000013230000}"/>
    <cellStyle name="20% - Accent1 2 3 2 2 5 5 2 2" xfId="9168" xr:uid="{00000000-0005-0000-0000-000014230000}"/>
    <cellStyle name="20% - Accent1 2 3 2 2 5 5 3" xfId="9169" xr:uid="{00000000-0005-0000-0000-000015230000}"/>
    <cellStyle name="20% - Accent1 2 3 2 2 5 6" xfId="9170" xr:uid="{00000000-0005-0000-0000-000016230000}"/>
    <cellStyle name="20% - Accent1 2 3 2 2 5 6 2" xfId="9171" xr:uid="{00000000-0005-0000-0000-000017230000}"/>
    <cellStyle name="20% - Accent1 2 3 2 2 5 6 2 2" xfId="9172" xr:uid="{00000000-0005-0000-0000-000018230000}"/>
    <cellStyle name="20% - Accent1 2 3 2 2 5 6 3" xfId="9173" xr:uid="{00000000-0005-0000-0000-000019230000}"/>
    <cellStyle name="20% - Accent1 2 3 2 2 5 7" xfId="9174" xr:uid="{00000000-0005-0000-0000-00001A230000}"/>
    <cellStyle name="20% - Accent1 2 3 2 2 5 7 2" xfId="9175" xr:uid="{00000000-0005-0000-0000-00001B230000}"/>
    <cellStyle name="20% - Accent1 2 3 2 2 5 8" xfId="9176" xr:uid="{00000000-0005-0000-0000-00001C230000}"/>
    <cellStyle name="20% - Accent1 2 3 2 2 5 8 2" xfId="9177" xr:uid="{00000000-0005-0000-0000-00001D230000}"/>
    <cellStyle name="20% - Accent1 2 3 2 2 5 9" xfId="9178" xr:uid="{00000000-0005-0000-0000-00001E230000}"/>
    <cellStyle name="20% - Accent1 2 3 2 2 6" xfId="9179" xr:uid="{00000000-0005-0000-0000-00001F230000}"/>
    <cellStyle name="20% - Accent1 2 3 2 2 6 2" xfId="9180" xr:uid="{00000000-0005-0000-0000-000020230000}"/>
    <cellStyle name="20% - Accent1 2 3 2 2 6 2 2" xfId="9181" xr:uid="{00000000-0005-0000-0000-000021230000}"/>
    <cellStyle name="20% - Accent1 2 3 2 2 6 2 2 2" xfId="9182" xr:uid="{00000000-0005-0000-0000-000022230000}"/>
    <cellStyle name="20% - Accent1 2 3 2 2 6 2 2 2 2" xfId="9183" xr:uid="{00000000-0005-0000-0000-000023230000}"/>
    <cellStyle name="20% - Accent1 2 3 2 2 6 2 2 3" xfId="9184" xr:uid="{00000000-0005-0000-0000-000024230000}"/>
    <cellStyle name="20% - Accent1 2 3 2 2 6 2 3" xfId="9185" xr:uid="{00000000-0005-0000-0000-000025230000}"/>
    <cellStyle name="20% - Accent1 2 3 2 2 6 2 3 2" xfId="9186" xr:uid="{00000000-0005-0000-0000-000026230000}"/>
    <cellStyle name="20% - Accent1 2 3 2 2 6 2 4" xfId="9187" xr:uid="{00000000-0005-0000-0000-000027230000}"/>
    <cellStyle name="20% - Accent1 2 3 2 2 6 3" xfId="9188" xr:uid="{00000000-0005-0000-0000-000028230000}"/>
    <cellStyle name="20% - Accent1 2 3 2 2 6 3 2" xfId="9189" xr:uid="{00000000-0005-0000-0000-000029230000}"/>
    <cellStyle name="20% - Accent1 2 3 2 2 6 3 2 2" xfId="9190" xr:uid="{00000000-0005-0000-0000-00002A230000}"/>
    <cellStyle name="20% - Accent1 2 3 2 2 6 3 2 2 2" xfId="9191" xr:uid="{00000000-0005-0000-0000-00002B230000}"/>
    <cellStyle name="20% - Accent1 2 3 2 2 6 3 2 3" xfId="9192" xr:uid="{00000000-0005-0000-0000-00002C230000}"/>
    <cellStyle name="20% - Accent1 2 3 2 2 6 3 3" xfId="9193" xr:uid="{00000000-0005-0000-0000-00002D230000}"/>
    <cellStyle name="20% - Accent1 2 3 2 2 6 3 3 2" xfId="9194" xr:uid="{00000000-0005-0000-0000-00002E230000}"/>
    <cellStyle name="20% - Accent1 2 3 2 2 6 3 4" xfId="9195" xr:uid="{00000000-0005-0000-0000-00002F230000}"/>
    <cellStyle name="20% - Accent1 2 3 2 2 6 4" xfId="9196" xr:uid="{00000000-0005-0000-0000-000030230000}"/>
    <cellStyle name="20% - Accent1 2 3 2 2 6 4 2" xfId="9197" xr:uid="{00000000-0005-0000-0000-000031230000}"/>
    <cellStyle name="20% - Accent1 2 3 2 2 6 4 2 2" xfId="9198" xr:uid="{00000000-0005-0000-0000-000032230000}"/>
    <cellStyle name="20% - Accent1 2 3 2 2 6 4 2 2 2" xfId="9199" xr:uid="{00000000-0005-0000-0000-000033230000}"/>
    <cellStyle name="20% - Accent1 2 3 2 2 6 4 2 3" xfId="9200" xr:uid="{00000000-0005-0000-0000-000034230000}"/>
    <cellStyle name="20% - Accent1 2 3 2 2 6 4 3" xfId="9201" xr:uid="{00000000-0005-0000-0000-000035230000}"/>
    <cellStyle name="20% - Accent1 2 3 2 2 6 4 3 2" xfId="9202" xr:uid="{00000000-0005-0000-0000-000036230000}"/>
    <cellStyle name="20% - Accent1 2 3 2 2 6 4 4" xfId="9203" xr:uid="{00000000-0005-0000-0000-000037230000}"/>
    <cellStyle name="20% - Accent1 2 3 2 2 6 5" xfId="9204" xr:uid="{00000000-0005-0000-0000-000038230000}"/>
    <cellStyle name="20% - Accent1 2 3 2 2 6 5 2" xfId="9205" xr:uid="{00000000-0005-0000-0000-000039230000}"/>
    <cellStyle name="20% - Accent1 2 3 2 2 6 5 2 2" xfId="9206" xr:uid="{00000000-0005-0000-0000-00003A230000}"/>
    <cellStyle name="20% - Accent1 2 3 2 2 6 5 3" xfId="9207" xr:uid="{00000000-0005-0000-0000-00003B230000}"/>
    <cellStyle name="20% - Accent1 2 3 2 2 6 6" xfId="9208" xr:uid="{00000000-0005-0000-0000-00003C230000}"/>
    <cellStyle name="20% - Accent1 2 3 2 2 6 6 2" xfId="9209" xr:uid="{00000000-0005-0000-0000-00003D230000}"/>
    <cellStyle name="20% - Accent1 2 3 2 2 6 6 2 2" xfId="9210" xr:uid="{00000000-0005-0000-0000-00003E230000}"/>
    <cellStyle name="20% - Accent1 2 3 2 2 6 6 3" xfId="9211" xr:uid="{00000000-0005-0000-0000-00003F230000}"/>
    <cellStyle name="20% - Accent1 2 3 2 2 6 7" xfId="9212" xr:uid="{00000000-0005-0000-0000-000040230000}"/>
    <cellStyle name="20% - Accent1 2 3 2 2 6 7 2" xfId="9213" xr:uid="{00000000-0005-0000-0000-000041230000}"/>
    <cellStyle name="20% - Accent1 2 3 2 2 6 8" xfId="9214" xr:uid="{00000000-0005-0000-0000-000042230000}"/>
    <cellStyle name="20% - Accent1 2 3 2 2 6 8 2" xfId="9215" xr:uid="{00000000-0005-0000-0000-000043230000}"/>
    <cellStyle name="20% - Accent1 2 3 2 2 6 9" xfId="9216" xr:uid="{00000000-0005-0000-0000-000044230000}"/>
    <cellStyle name="20% - Accent1 2 3 2 2 7" xfId="9217" xr:uid="{00000000-0005-0000-0000-000045230000}"/>
    <cellStyle name="20% - Accent1 2 3 2 2 7 2" xfId="9218" xr:uid="{00000000-0005-0000-0000-000046230000}"/>
    <cellStyle name="20% - Accent1 2 3 2 2 7 2 2" xfId="9219" xr:uid="{00000000-0005-0000-0000-000047230000}"/>
    <cellStyle name="20% - Accent1 2 3 2 2 7 2 2 2" xfId="9220" xr:uid="{00000000-0005-0000-0000-000048230000}"/>
    <cellStyle name="20% - Accent1 2 3 2 2 7 2 3" xfId="9221" xr:uid="{00000000-0005-0000-0000-000049230000}"/>
    <cellStyle name="20% - Accent1 2 3 2 2 7 3" xfId="9222" xr:uid="{00000000-0005-0000-0000-00004A230000}"/>
    <cellStyle name="20% - Accent1 2 3 2 2 7 3 2" xfId="9223" xr:uid="{00000000-0005-0000-0000-00004B230000}"/>
    <cellStyle name="20% - Accent1 2 3 2 2 7 4" xfId="9224" xr:uid="{00000000-0005-0000-0000-00004C230000}"/>
    <cellStyle name="20% - Accent1 2 3 2 2 8" xfId="9225" xr:uid="{00000000-0005-0000-0000-00004D230000}"/>
    <cellStyle name="20% - Accent1 2 3 2 2 8 2" xfId="9226" xr:uid="{00000000-0005-0000-0000-00004E230000}"/>
    <cellStyle name="20% - Accent1 2 3 2 2 8 2 2" xfId="9227" xr:uid="{00000000-0005-0000-0000-00004F230000}"/>
    <cellStyle name="20% - Accent1 2 3 2 2 8 2 2 2" xfId="9228" xr:uid="{00000000-0005-0000-0000-000050230000}"/>
    <cellStyle name="20% - Accent1 2 3 2 2 8 2 3" xfId="9229" xr:uid="{00000000-0005-0000-0000-000051230000}"/>
    <cellStyle name="20% - Accent1 2 3 2 2 8 3" xfId="9230" xr:uid="{00000000-0005-0000-0000-000052230000}"/>
    <cellStyle name="20% - Accent1 2 3 2 2 8 3 2" xfId="9231" xr:uid="{00000000-0005-0000-0000-000053230000}"/>
    <cellStyle name="20% - Accent1 2 3 2 2 8 4" xfId="9232" xr:uid="{00000000-0005-0000-0000-000054230000}"/>
    <cellStyle name="20% - Accent1 2 3 2 2 9" xfId="9233" xr:uid="{00000000-0005-0000-0000-000055230000}"/>
    <cellStyle name="20% - Accent1 2 3 2 2 9 2" xfId="9234" xr:uid="{00000000-0005-0000-0000-000056230000}"/>
    <cellStyle name="20% - Accent1 2 3 2 2 9 2 2" xfId="9235" xr:uid="{00000000-0005-0000-0000-000057230000}"/>
    <cellStyle name="20% - Accent1 2 3 2 2 9 2 2 2" xfId="9236" xr:uid="{00000000-0005-0000-0000-000058230000}"/>
    <cellStyle name="20% - Accent1 2 3 2 2 9 2 3" xfId="9237" xr:uid="{00000000-0005-0000-0000-000059230000}"/>
    <cellStyle name="20% - Accent1 2 3 2 2 9 3" xfId="9238" xr:uid="{00000000-0005-0000-0000-00005A230000}"/>
    <cellStyle name="20% - Accent1 2 3 2 2 9 3 2" xfId="9239" xr:uid="{00000000-0005-0000-0000-00005B230000}"/>
    <cellStyle name="20% - Accent1 2 3 2 2 9 4" xfId="9240" xr:uid="{00000000-0005-0000-0000-00005C230000}"/>
    <cellStyle name="20% - Accent1 2 3 2 3" xfId="9241" xr:uid="{00000000-0005-0000-0000-00005D230000}"/>
    <cellStyle name="20% - Accent1 2 3 2 3 10" xfId="9242" xr:uid="{00000000-0005-0000-0000-00005E230000}"/>
    <cellStyle name="20% - Accent1 2 3 2 3 10 2" xfId="9243" xr:uid="{00000000-0005-0000-0000-00005F230000}"/>
    <cellStyle name="20% - Accent1 2 3 2 3 11" xfId="9244" xr:uid="{00000000-0005-0000-0000-000060230000}"/>
    <cellStyle name="20% - Accent1 2 3 2 3 2" xfId="9245" xr:uid="{00000000-0005-0000-0000-000061230000}"/>
    <cellStyle name="20% - Accent1 2 3 2 3 2 2" xfId="9246" xr:uid="{00000000-0005-0000-0000-000062230000}"/>
    <cellStyle name="20% - Accent1 2 3 2 3 2 2 2" xfId="9247" xr:uid="{00000000-0005-0000-0000-000063230000}"/>
    <cellStyle name="20% - Accent1 2 3 2 3 2 2 2 2" xfId="9248" xr:uid="{00000000-0005-0000-0000-000064230000}"/>
    <cellStyle name="20% - Accent1 2 3 2 3 2 2 2 2 2" xfId="9249" xr:uid="{00000000-0005-0000-0000-000065230000}"/>
    <cellStyle name="20% - Accent1 2 3 2 3 2 2 2 3" xfId="9250" xr:uid="{00000000-0005-0000-0000-000066230000}"/>
    <cellStyle name="20% - Accent1 2 3 2 3 2 2 3" xfId="9251" xr:uid="{00000000-0005-0000-0000-000067230000}"/>
    <cellStyle name="20% - Accent1 2 3 2 3 2 2 3 2" xfId="9252" xr:uid="{00000000-0005-0000-0000-000068230000}"/>
    <cellStyle name="20% - Accent1 2 3 2 3 2 2 4" xfId="9253" xr:uid="{00000000-0005-0000-0000-000069230000}"/>
    <cellStyle name="20% - Accent1 2 3 2 3 2 3" xfId="9254" xr:uid="{00000000-0005-0000-0000-00006A230000}"/>
    <cellStyle name="20% - Accent1 2 3 2 3 2 3 2" xfId="9255" xr:uid="{00000000-0005-0000-0000-00006B230000}"/>
    <cellStyle name="20% - Accent1 2 3 2 3 2 3 2 2" xfId="9256" xr:uid="{00000000-0005-0000-0000-00006C230000}"/>
    <cellStyle name="20% - Accent1 2 3 2 3 2 3 2 2 2" xfId="9257" xr:uid="{00000000-0005-0000-0000-00006D230000}"/>
    <cellStyle name="20% - Accent1 2 3 2 3 2 3 2 3" xfId="9258" xr:uid="{00000000-0005-0000-0000-00006E230000}"/>
    <cellStyle name="20% - Accent1 2 3 2 3 2 3 3" xfId="9259" xr:uid="{00000000-0005-0000-0000-00006F230000}"/>
    <cellStyle name="20% - Accent1 2 3 2 3 2 3 3 2" xfId="9260" xr:uid="{00000000-0005-0000-0000-000070230000}"/>
    <cellStyle name="20% - Accent1 2 3 2 3 2 3 4" xfId="9261" xr:uid="{00000000-0005-0000-0000-000071230000}"/>
    <cellStyle name="20% - Accent1 2 3 2 3 2 4" xfId="9262" xr:uid="{00000000-0005-0000-0000-000072230000}"/>
    <cellStyle name="20% - Accent1 2 3 2 3 2 4 2" xfId="9263" xr:uid="{00000000-0005-0000-0000-000073230000}"/>
    <cellStyle name="20% - Accent1 2 3 2 3 2 4 2 2" xfId="9264" xr:uid="{00000000-0005-0000-0000-000074230000}"/>
    <cellStyle name="20% - Accent1 2 3 2 3 2 4 2 2 2" xfId="9265" xr:uid="{00000000-0005-0000-0000-000075230000}"/>
    <cellStyle name="20% - Accent1 2 3 2 3 2 4 2 3" xfId="9266" xr:uid="{00000000-0005-0000-0000-000076230000}"/>
    <cellStyle name="20% - Accent1 2 3 2 3 2 4 3" xfId="9267" xr:uid="{00000000-0005-0000-0000-000077230000}"/>
    <cellStyle name="20% - Accent1 2 3 2 3 2 4 3 2" xfId="9268" xr:uid="{00000000-0005-0000-0000-000078230000}"/>
    <cellStyle name="20% - Accent1 2 3 2 3 2 4 4" xfId="9269" xr:uid="{00000000-0005-0000-0000-000079230000}"/>
    <cellStyle name="20% - Accent1 2 3 2 3 2 5" xfId="9270" xr:uid="{00000000-0005-0000-0000-00007A230000}"/>
    <cellStyle name="20% - Accent1 2 3 2 3 2 5 2" xfId="9271" xr:uid="{00000000-0005-0000-0000-00007B230000}"/>
    <cellStyle name="20% - Accent1 2 3 2 3 2 5 2 2" xfId="9272" xr:uid="{00000000-0005-0000-0000-00007C230000}"/>
    <cellStyle name="20% - Accent1 2 3 2 3 2 5 3" xfId="9273" xr:uid="{00000000-0005-0000-0000-00007D230000}"/>
    <cellStyle name="20% - Accent1 2 3 2 3 2 6" xfId="9274" xr:uid="{00000000-0005-0000-0000-00007E230000}"/>
    <cellStyle name="20% - Accent1 2 3 2 3 2 6 2" xfId="9275" xr:uid="{00000000-0005-0000-0000-00007F230000}"/>
    <cellStyle name="20% - Accent1 2 3 2 3 2 6 2 2" xfId="9276" xr:uid="{00000000-0005-0000-0000-000080230000}"/>
    <cellStyle name="20% - Accent1 2 3 2 3 2 6 3" xfId="9277" xr:uid="{00000000-0005-0000-0000-000081230000}"/>
    <cellStyle name="20% - Accent1 2 3 2 3 2 7" xfId="9278" xr:uid="{00000000-0005-0000-0000-000082230000}"/>
    <cellStyle name="20% - Accent1 2 3 2 3 2 7 2" xfId="9279" xr:uid="{00000000-0005-0000-0000-000083230000}"/>
    <cellStyle name="20% - Accent1 2 3 2 3 2 8" xfId="9280" xr:uid="{00000000-0005-0000-0000-000084230000}"/>
    <cellStyle name="20% - Accent1 2 3 2 3 2 8 2" xfId="9281" xr:uid="{00000000-0005-0000-0000-000085230000}"/>
    <cellStyle name="20% - Accent1 2 3 2 3 2 9" xfId="9282" xr:uid="{00000000-0005-0000-0000-000086230000}"/>
    <cellStyle name="20% - Accent1 2 3 2 3 3" xfId="9283" xr:uid="{00000000-0005-0000-0000-000087230000}"/>
    <cellStyle name="20% - Accent1 2 3 2 3 3 2" xfId="9284" xr:uid="{00000000-0005-0000-0000-000088230000}"/>
    <cellStyle name="20% - Accent1 2 3 2 3 3 2 2" xfId="9285" xr:uid="{00000000-0005-0000-0000-000089230000}"/>
    <cellStyle name="20% - Accent1 2 3 2 3 3 2 2 2" xfId="9286" xr:uid="{00000000-0005-0000-0000-00008A230000}"/>
    <cellStyle name="20% - Accent1 2 3 2 3 3 2 2 2 2" xfId="9287" xr:uid="{00000000-0005-0000-0000-00008B230000}"/>
    <cellStyle name="20% - Accent1 2 3 2 3 3 2 2 3" xfId="9288" xr:uid="{00000000-0005-0000-0000-00008C230000}"/>
    <cellStyle name="20% - Accent1 2 3 2 3 3 2 3" xfId="9289" xr:uid="{00000000-0005-0000-0000-00008D230000}"/>
    <cellStyle name="20% - Accent1 2 3 2 3 3 2 3 2" xfId="9290" xr:uid="{00000000-0005-0000-0000-00008E230000}"/>
    <cellStyle name="20% - Accent1 2 3 2 3 3 2 4" xfId="9291" xr:uid="{00000000-0005-0000-0000-00008F230000}"/>
    <cellStyle name="20% - Accent1 2 3 2 3 3 3" xfId="9292" xr:uid="{00000000-0005-0000-0000-000090230000}"/>
    <cellStyle name="20% - Accent1 2 3 2 3 3 3 2" xfId="9293" xr:uid="{00000000-0005-0000-0000-000091230000}"/>
    <cellStyle name="20% - Accent1 2 3 2 3 3 3 2 2" xfId="9294" xr:uid="{00000000-0005-0000-0000-000092230000}"/>
    <cellStyle name="20% - Accent1 2 3 2 3 3 3 2 2 2" xfId="9295" xr:uid="{00000000-0005-0000-0000-000093230000}"/>
    <cellStyle name="20% - Accent1 2 3 2 3 3 3 2 3" xfId="9296" xr:uid="{00000000-0005-0000-0000-000094230000}"/>
    <cellStyle name="20% - Accent1 2 3 2 3 3 3 3" xfId="9297" xr:uid="{00000000-0005-0000-0000-000095230000}"/>
    <cellStyle name="20% - Accent1 2 3 2 3 3 3 3 2" xfId="9298" xr:uid="{00000000-0005-0000-0000-000096230000}"/>
    <cellStyle name="20% - Accent1 2 3 2 3 3 3 4" xfId="9299" xr:uid="{00000000-0005-0000-0000-000097230000}"/>
    <cellStyle name="20% - Accent1 2 3 2 3 3 4" xfId="9300" xr:uid="{00000000-0005-0000-0000-000098230000}"/>
    <cellStyle name="20% - Accent1 2 3 2 3 3 4 2" xfId="9301" xr:uid="{00000000-0005-0000-0000-000099230000}"/>
    <cellStyle name="20% - Accent1 2 3 2 3 3 4 2 2" xfId="9302" xr:uid="{00000000-0005-0000-0000-00009A230000}"/>
    <cellStyle name="20% - Accent1 2 3 2 3 3 4 2 2 2" xfId="9303" xr:uid="{00000000-0005-0000-0000-00009B230000}"/>
    <cellStyle name="20% - Accent1 2 3 2 3 3 4 2 3" xfId="9304" xr:uid="{00000000-0005-0000-0000-00009C230000}"/>
    <cellStyle name="20% - Accent1 2 3 2 3 3 4 3" xfId="9305" xr:uid="{00000000-0005-0000-0000-00009D230000}"/>
    <cellStyle name="20% - Accent1 2 3 2 3 3 4 3 2" xfId="9306" xr:uid="{00000000-0005-0000-0000-00009E230000}"/>
    <cellStyle name="20% - Accent1 2 3 2 3 3 4 4" xfId="9307" xr:uid="{00000000-0005-0000-0000-00009F230000}"/>
    <cellStyle name="20% - Accent1 2 3 2 3 3 5" xfId="9308" xr:uid="{00000000-0005-0000-0000-0000A0230000}"/>
    <cellStyle name="20% - Accent1 2 3 2 3 3 5 2" xfId="9309" xr:uid="{00000000-0005-0000-0000-0000A1230000}"/>
    <cellStyle name="20% - Accent1 2 3 2 3 3 5 2 2" xfId="9310" xr:uid="{00000000-0005-0000-0000-0000A2230000}"/>
    <cellStyle name="20% - Accent1 2 3 2 3 3 5 3" xfId="9311" xr:uid="{00000000-0005-0000-0000-0000A3230000}"/>
    <cellStyle name="20% - Accent1 2 3 2 3 3 6" xfId="9312" xr:uid="{00000000-0005-0000-0000-0000A4230000}"/>
    <cellStyle name="20% - Accent1 2 3 2 3 3 6 2" xfId="9313" xr:uid="{00000000-0005-0000-0000-0000A5230000}"/>
    <cellStyle name="20% - Accent1 2 3 2 3 3 6 2 2" xfId="9314" xr:uid="{00000000-0005-0000-0000-0000A6230000}"/>
    <cellStyle name="20% - Accent1 2 3 2 3 3 6 3" xfId="9315" xr:uid="{00000000-0005-0000-0000-0000A7230000}"/>
    <cellStyle name="20% - Accent1 2 3 2 3 3 7" xfId="9316" xr:uid="{00000000-0005-0000-0000-0000A8230000}"/>
    <cellStyle name="20% - Accent1 2 3 2 3 3 7 2" xfId="9317" xr:uid="{00000000-0005-0000-0000-0000A9230000}"/>
    <cellStyle name="20% - Accent1 2 3 2 3 3 8" xfId="9318" xr:uid="{00000000-0005-0000-0000-0000AA230000}"/>
    <cellStyle name="20% - Accent1 2 3 2 3 3 8 2" xfId="9319" xr:uid="{00000000-0005-0000-0000-0000AB230000}"/>
    <cellStyle name="20% - Accent1 2 3 2 3 3 9" xfId="9320" xr:uid="{00000000-0005-0000-0000-0000AC230000}"/>
    <cellStyle name="20% - Accent1 2 3 2 3 4" xfId="9321" xr:uid="{00000000-0005-0000-0000-0000AD230000}"/>
    <cellStyle name="20% - Accent1 2 3 2 3 4 2" xfId="9322" xr:uid="{00000000-0005-0000-0000-0000AE230000}"/>
    <cellStyle name="20% - Accent1 2 3 2 3 4 2 2" xfId="9323" xr:uid="{00000000-0005-0000-0000-0000AF230000}"/>
    <cellStyle name="20% - Accent1 2 3 2 3 4 2 2 2" xfId="9324" xr:uid="{00000000-0005-0000-0000-0000B0230000}"/>
    <cellStyle name="20% - Accent1 2 3 2 3 4 2 3" xfId="9325" xr:uid="{00000000-0005-0000-0000-0000B1230000}"/>
    <cellStyle name="20% - Accent1 2 3 2 3 4 3" xfId="9326" xr:uid="{00000000-0005-0000-0000-0000B2230000}"/>
    <cellStyle name="20% - Accent1 2 3 2 3 4 3 2" xfId="9327" xr:uid="{00000000-0005-0000-0000-0000B3230000}"/>
    <cellStyle name="20% - Accent1 2 3 2 3 4 4" xfId="9328" xr:uid="{00000000-0005-0000-0000-0000B4230000}"/>
    <cellStyle name="20% - Accent1 2 3 2 3 5" xfId="9329" xr:uid="{00000000-0005-0000-0000-0000B5230000}"/>
    <cellStyle name="20% - Accent1 2 3 2 3 5 2" xfId="9330" xr:uid="{00000000-0005-0000-0000-0000B6230000}"/>
    <cellStyle name="20% - Accent1 2 3 2 3 5 2 2" xfId="9331" xr:uid="{00000000-0005-0000-0000-0000B7230000}"/>
    <cellStyle name="20% - Accent1 2 3 2 3 5 2 2 2" xfId="9332" xr:uid="{00000000-0005-0000-0000-0000B8230000}"/>
    <cellStyle name="20% - Accent1 2 3 2 3 5 2 3" xfId="9333" xr:uid="{00000000-0005-0000-0000-0000B9230000}"/>
    <cellStyle name="20% - Accent1 2 3 2 3 5 3" xfId="9334" xr:uid="{00000000-0005-0000-0000-0000BA230000}"/>
    <cellStyle name="20% - Accent1 2 3 2 3 5 3 2" xfId="9335" xr:uid="{00000000-0005-0000-0000-0000BB230000}"/>
    <cellStyle name="20% - Accent1 2 3 2 3 5 4" xfId="9336" xr:uid="{00000000-0005-0000-0000-0000BC230000}"/>
    <cellStyle name="20% - Accent1 2 3 2 3 6" xfId="9337" xr:uid="{00000000-0005-0000-0000-0000BD230000}"/>
    <cellStyle name="20% - Accent1 2 3 2 3 6 2" xfId="9338" xr:uid="{00000000-0005-0000-0000-0000BE230000}"/>
    <cellStyle name="20% - Accent1 2 3 2 3 6 2 2" xfId="9339" xr:uid="{00000000-0005-0000-0000-0000BF230000}"/>
    <cellStyle name="20% - Accent1 2 3 2 3 6 2 2 2" xfId="9340" xr:uid="{00000000-0005-0000-0000-0000C0230000}"/>
    <cellStyle name="20% - Accent1 2 3 2 3 6 2 3" xfId="9341" xr:uid="{00000000-0005-0000-0000-0000C1230000}"/>
    <cellStyle name="20% - Accent1 2 3 2 3 6 3" xfId="9342" xr:uid="{00000000-0005-0000-0000-0000C2230000}"/>
    <cellStyle name="20% - Accent1 2 3 2 3 6 3 2" xfId="9343" xr:uid="{00000000-0005-0000-0000-0000C3230000}"/>
    <cellStyle name="20% - Accent1 2 3 2 3 6 4" xfId="9344" xr:uid="{00000000-0005-0000-0000-0000C4230000}"/>
    <cellStyle name="20% - Accent1 2 3 2 3 7" xfId="9345" xr:uid="{00000000-0005-0000-0000-0000C5230000}"/>
    <cellStyle name="20% - Accent1 2 3 2 3 7 2" xfId="9346" xr:uid="{00000000-0005-0000-0000-0000C6230000}"/>
    <cellStyle name="20% - Accent1 2 3 2 3 7 2 2" xfId="9347" xr:uid="{00000000-0005-0000-0000-0000C7230000}"/>
    <cellStyle name="20% - Accent1 2 3 2 3 7 3" xfId="9348" xr:uid="{00000000-0005-0000-0000-0000C8230000}"/>
    <cellStyle name="20% - Accent1 2 3 2 3 8" xfId="9349" xr:uid="{00000000-0005-0000-0000-0000C9230000}"/>
    <cellStyle name="20% - Accent1 2 3 2 3 8 2" xfId="9350" xr:uid="{00000000-0005-0000-0000-0000CA230000}"/>
    <cellStyle name="20% - Accent1 2 3 2 3 8 2 2" xfId="9351" xr:uid="{00000000-0005-0000-0000-0000CB230000}"/>
    <cellStyle name="20% - Accent1 2 3 2 3 8 3" xfId="9352" xr:uid="{00000000-0005-0000-0000-0000CC230000}"/>
    <cellStyle name="20% - Accent1 2 3 2 3 9" xfId="9353" xr:uid="{00000000-0005-0000-0000-0000CD230000}"/>
    <cellStyle name="20% - Accent1 2 3 2 3 9 2" xfId="9354" xr:uid="{00000000-0005-0000-0000-0000CE230000}"/>
    <cellStyle name="20% - Accent1 2 3 2 4" xfId="9355" xr:uid="{00000000-0005-0000-0000-0000CF230000}"/>
    <cellStyle name="20% - Accent1 2 3 2 4 10" xfId="9356" xr:uid="{00000000-0005-0000-0000-0000D0230000}"/>
    <cellStyle name="20% - Accent1 2 3 2 4 10 2" xfId="9357" xr:uid="{00000000-0005-0000-0000-0000D1230000}"/>
    <cellStyle name="20% - Accent1 2 3 2 4 11" xfId="9358" xr:uid="{00000000-0005-0000-0000-0000D2230000}"/>
    <cellStyle name="20% - Accent1 2 3 2 4 2" xfId="9359" xr:uid="{00000000-0005-0000-0000-0000D3230000}"/>
    <cellStyle name="20% - Accent1 2 3 2 4 2 2" xfId="9360" xr:uid="{00000000-0005-0000-0000-0000D4230000}"/>
    <cellStyle name="20% - Accent1 2 3 2 4 2 2 2" xfId="9361" xr:uid="{00000000-0005-0000-0000-0000D5230000}"/>
    <cellStyle name="20% - Accent1 2 3 2 4 2 2 2 2" xfId="9362" xr:uid="{00000000-0005-0000-0000-0000D6230000}"/>
    <cellStyle name="20% - Accent1 2 3 2 4 2 2 2 2 2" xfId="9363" xr:uid="{00000000-0005-0000-0000-0000D7230000}"/>
    <cellStyle name="20% - Accent1 2 3 2 4 2 2 2 3" xfId="9364" xr:uid="{00000000-0005-0000-0000-0000D8230000}"/>
    <cellStyle name="20% - Accent1 2 3 2 4 2 2 3" xfId="9365" xr:uid="{00000000-0005-0000-0000-0000D9230000}"/>
    <cellStyle name="20% - Accent1 2 3 2 4 2 2 3 2" xfId="9366" xr:uid="{00000000-0005-0000-0000-0000DA230000}"/>
    <cellStyle name="20% - Accent1 2 3 2 4 2 2 4" xfId="9367" xr:uid="{00000000-0005-0000-0000-0000DB230000}"/>
    <cellStyle name="20% - Accent1 2 3 2 4 2 3" xfId="9368" xr:uid="{00000000-0005-0000-0000-0000DC230000}"/>
    <cellStyle name="20% - Accent1 2 3 2 4 2 3 2" xfId="9369" xr:uid="{00000000-0005-0000-0000-0000DD230000}"/>
    <cellStyle name="20% - Accent1 2 3 2 4 2 3 2 2" xfId="9370" xr:uid="{00000000-0005-0000-0000-0000DE230000}"/>
    <cellStyle name="20% - Accent1 2 3 2 4 2 3 2 2 2" xfId="9371" xr:uid="{00000000-0005-0000-0000-0000DF230000}"/>
    <cellStyle name="20% - Accent1 2 3 2 4 2 3 2 3" xfId="9372" xr:uid="{00000000-0005-0000-0000-0000E0230000}"/>
    <cellStyle name="20% - Accent1 2 3 2 4 2 3 3" xfId="9373" xr:uid="{00000000-0005-0000-0000-0000E1230000}"/>
    <cellStyle name="20% - Accent1 2 3 2 4 2 3 3 2" xfId="9374" xr:uid="{00000000-0005-0000-0000-0000E2230000}"/>
    <cellStyle name="20% - Accent1 2 3 2 4 2 3 4" xfId="9375" xr:uid="{00000000-0005-0000-0000-0000E3230000}"/>
    <cellStyle name="20% - Accent1 2 3 2 4 2 4" xfId="9376" xr:uid="{00000000-0005-0000-0000-0000E4230000}"/>
    <cellStyle name="20% - Accent1 2 3 2 4 2 4 2" xfId="9377" xr:uid="{00000000-0005-0000-0000-0000E5230000}"/>
    <cellStyle name="20% - Accent1 2 3 2 4 2 4 2 2" xfId="9378" xr:uid="{00000000-0005-0000-0000-0000E6230000}"/>
    <cellStyle name="20% - Accent1 2 3 2 4 2 4 2 2 2" xfId="9379" xr:uid="{00000000-0005-0000-0000-0000E7230000}"/>
    <cellStyle name="20% - Accent1 2 3 2 4 2 4 2 3" xfId="9380" xr:uid="{00000000-0005-0000-0000-0000E8230000}"/>
    <cellStyle name="20% - Accent1 2 3 2 4 2 4 3" xfId="9381" xr:uid="{00000000-0005-0000-0000-0000E9230000}"/>
    <cellStyle name="20% - Accent1 2 3 2 4 2 4 3 2" xfId="9382" xr:uid="{00000000-0005-0000-0000-0000EA230000}"/>
    <cellStyle name="20% - Accent1 2 3 2 4 2 4 4" xfId="9383" xr:uid="{00000000-0005-0000-0000-0000EB230000}"/>
    <cellStyle name="20% - Accent1 2 3 2 4 2 5" xfId="9384" xr:uid="{00000000-0005-0000-0000-0000EC230000}"/>
    <cellStyle name="20% - Accent1 2 3 2 4 2 5 2" xfId="9385" xr:uid="{00000000-0005-0000-0000-0000ED230000}"/>
    <cellStyle name="20% - Accent1 2 3 2 4 2 5 2 2" xfId="9386" xr:uid="{00000000-0005-0000-0000-0000EE230000}"/>
    <cellStyle name="20% - Accent1 2 3 2 4 2 5 3" xfId="9387" xr:uid="{00000000-0005-0000-0000-0000EF230000}"/>
    <cellStyle name="20% - Accent1 2 3 2 4 2 6" xfId="9388" xr:uid="{00000000-0005-0000-0000-0000F0230000}"/>
    <cellStyle name="20% - Accent1 2 3 2 4 2 6 2" xfId="9389" xr:uid="{00000000-0005-0000-0000-0000F1230000}"/>
    <cellStyle name="20% - Accent1 2 3 2 4 2 6 2 2" xfId="9390" xr:uid="{00000000-0005-0000-0000-0000F2230000}"/>
    <cellStyle name="20% - Accent1 2 3 2 4 2 6 3" xfId="9391" xr:uid="{00000000-0005-0000-0000-0000F3230000}"/>
    <cellStyle name="20% - Accent1 2 3 2 4 2 7" xfId="9392" xr:uid="{00000000-0005-0000-0000-0000F4230000}"/>
    <cellStyle name="20% - Accent1 2 3 2 4 2 7 2" xfId="9393" xr:uid="{00000000-0005-0000-0000-0000F5230000}"/>
    <cellStyle name="20% - Accent1 2 3 2 4 2 8" xfId="9394" xr:uid="{00000000-0005-0000-0000-0000F6230000}"/>
    <cellStyle name="20% - Accent1 2 3 2 4 2 8 2" xfId="9395" xr:uid="{00000000-0005-0000-0000-0000F7230000}"/>
    <cellStyle name="20% - Accent1 2 3 2 4 2 9" xfId="9396" xr:uid="{00000000-0005-0000-0000-0000F8230000}"/>
    <cellStyle name="20% - Accent1 2 3 2 4 3" xfId="9397" xr:uid="{00000000-0005-0000-0000-0000F9230000}"/>
    <cellStyle name="20% - Accent1 2 3 2 4 3 2" xfId="9398" xr:uid="{00000000-0005-0000-0000-0000FA230000}"/>
    <cellStyle name="20% - Accent1 2 3 2 4 3 2 2" xfId="9399" xr:uid="{00000000-0005-0000-0000-0000FB230000}"/>
    <cellStyle name="20% - Accent1 2 3 2 4 3 2 2 2" xfId="9400" xr:uid="{00000000-0005-0000-0000-0000FC230000}"/>
    <cellStyle name="20% - Accent1 2 3 2 4 3 2 2 2 2" xfId="9401" xr:uid="{00000000-0005-0000-0000-0000FD230000}"/>
    <cellStyle name="20% - Accent1 2 3 2 4 3 2 2 3" xfId="9402" xr:uid="{00000000-0005-0000-0000-0000FE230000}"/>
    <cellStyle name="20% - Accent1 2 3 2 4 3 2 3" xfId="9403" xr:uid="{00000000-0005-0000-0000-0000FF230000}"/>
    <cellStyle name="20% - Accent1 2 3 2 4 3 2 3 2" xfId="9404" xr:uid="{00000000-0005-0000-0000-000000240000}"/>
    <cellStyle name="20% - Accent1 2 3 2 4 3 2 4" xfId="9405" xr:uid="{00000000-0005-0000-0000-000001240000}"/>
    <cellStyle name="20% - Accent1 2 3 2 4 3 3" xfId="9406" xr:uid="{00000000-0005-0000-0000-000002240000}"/>
    <cellStyle name="20% - Accent1 2 3 2 4 3 3 2" xfId="9407" xr:uid="{00000000-0005-0000-0000-000003240000}"/>
    <cellStyle name="20% - Accent1 2 3 2 4 3 3 2 2" xfId="9408" xr:uid="{00000000-0005-0000-0000-000004240000}"/>
    <cellStyle name="20% - Accent1 2 3 2 4 3 3 2 2 2" xfId="9409" xr:uid="{00000000-0005-0000-0000-000005240000}"/>
    <cellStyle name="20% - Accent1 2 3 2 4 3 3 2 3" xfId="9410" xr:uid="{00000000-0005-0000-0000-000006240000}"/>
    <cellStyle name="20% - Accent1 2 3 2 4 3 3 3" xfId="9411" xr:uid="{00000000-0005-0000-0000-000007240000}"/>
    <cellStyle name="20% - Accent1 2 3 2 4 3 3 3 2" xfId="9412" xr:uid="{00000000-0005-0000-0000-000008240000}"/>
    <cellStyle name="20% - Accent1 2 3 2 4 3 3 4" xfId="9413" xr:uid="{00000000-0005-0000-0000-000009240000}"/>
    <cellStyle name="20% - Accent1 2 3 2 4 3 4" xfId="9414" xr:uid="{00000000-0005-0000-0000-00000A240000}"/>
    <cellStyle name="20% - Accent1 2 3 2 4 3 4 2" xfId="9415" xr:uid="{00000000-0005-0000-0000-00000B240000}"/>
    <cellStyle name="20% - Accent1 2 3 2 4 3 4 2 2" xfId="9416" xr:uid="{00000000-0005-0000-0000-00000C240000}"/>
    <cellStyle name="20% - Accent1 2 3 2 4 3 4 2 2 2" xfId="9417" xr:uid="{00000000-0005-0000-0000-00000D240000}"/>
    <cellStyle name="20% - Accent1 2 3 2 4 3 4 2 3" xfId="9418" xr:uid="{00000000-0005-0000-0000-00000E240000}"/>
    <cellStyle name="20% - Accent1 2 3 2 4 3 4 3" xfId="9419" xr:uid="{00000000-0005-0000-0000-00000F240000}"/>
    <cellStyle name="20% - Accent1 2 3 2 4 3 4 3 2" xfId="9420" xr:uid="{00000000-0005-0000-0000-000010240000}"/>
    <cellStyle name="20% - Accent1 2 3 2 4 3 4 4" xfId="9421" xr:uid="{00000000-0005-0000-0000-000011240000}"/>
    <cellStyle name="20% - Accent1 2 3 2 4 3 5" xfId="9422" xr:uid="{00000000-0005-0000-0000-000012240000}"/>
    <cellStyle name="20% - Accent1 2 3 2 4 3 5 2" xfId="9423" xr:uid="{00000000-0005-0000-0000-000013240000}"/>
    <cellStyle name="20% - Accent1 2 3 2 4 3 5 2 2" xfId="9424" xr:uid="{00000000-0005-0000-0000-000014240000}"/>
    <cellStyle name="20% - Accent1 2 3 2 4 3 5 3" xfId="9425" xr:uid="{00000000-0005-0000-0000-000015240000}"/>
    <cellStyle name="20% - Accent1 2 3 2 4 3 6" xfId="9426" xr:uid="{00000000-0005-0000-0000-000016240000}"/>
    <cellStyle name="20% - Accent1 2 3 2 4 3 6 2" xfId="9427" xr:uid="{00000000-0005-0000-0000-000017240000}"/>
    <cellStyle name="20% - Accent1 2 3 2 4 3 6 2 2" xfId="9428" xr:uid="{00000000-0005-0000-0000-000018240000}"/>
    <cellStyle name="20% - Accent1 2 3 2 4 3 6 3" xfId="9429" xr:uid="{00000000-0005-0000-0000-000019240000}"/>
    <cellStyle name="20% - Accent1 2 3 2 4 3 7" xfId="9430" xr:uid="{00000000-0005-0000-0000-00001A240000}"/>
    <cellStyle name="20% - Accent1 2 3 2 4 3 7 2" xfId="9431" xr:uid="{00000000-0005-0000-0000-00001B240000}"/>
    <cellStyle name="20% - Accent1 2 3 2 4 3 8" xfId="9432" xr:uid="{00000000-0005-0000-0000-00001C240000}"/>
    <cellStyle name="20% - Accent1 2 3 2 4 3 8 2" xfId="9433" xr:uid="{00000000-0005-0000-0000-00001D240000}"/>
    <cellStyle name="20% - Accent1 2 3 2 4 3 9" xfId="9434" xr:uid="{00000000-0005-0000-0000-00001E240000}"/>
    <cellStyle name="20% - Accent1 2 3 2 4 4" xfId="9435" xr:uid="{00000000-0005-0000-0000-00001F240000}"/>
    <cellStyle name="20% - Accent1 2 3 2 4 4 2" xfId="9436" xr:uid="{00000000-0005-0000-0000-000020240000}"/>
    <cellStyle name="20% - Accent1 2 3 2 4 4 2 2" xfId="9437" xr:uid="{00000000-0005-0000-0000-000021240000}"/>
    <cellStyle name="20% - Accent1 2 3 2 4 4 2 2 2" xfId="9438" xr:uid="{00000000-0005-0000-0000-000022240000}"/>
    <cellStyle name="20% - Accent1 2 3 2 4 4 2 3" xfId="9439" xr:uid="{00000000-0005-0000-0000-000023240000}"/>
    <cellStyle name="20% - Accent1 2 3 2 4 4 3" xfId="9440" xr:uid="{00000000-0005-0000-0000-000024240000}"/>
    <cellStyle name="20% - Accent1 2 3 2 4 4 3 2" xfId="9441" xr:uid="{00000000-0005-0000-0000-000025240000}"/>
    <cellStyle name="20% - Accent1 2 3 2 4 4 4" xfId="9442" xr:uid="{00000000-0005-0000-0000-000026240000}"/>
    <cellStyle name="20% - Accent1 2 3 2 4 5" xfId="9443" xr:uid="{00000000-0005-0000-0000-000027240000}"/>
    <cellStyle name="20% - Accent1 2 3 2 4 5 2" xfId="9444" xr:uid="{00000000-0005-0000-0000-000028240000}"/>
    <cellStyle name="20% - Accent1 2 3 2 4 5 2 2" xfId="9445" xr:uid="{00000000-0005-0000-0000-000029240000}"/>
    <cellStyle name="20% - Accent1 2 3 2 4 5 2 2 2" xfId="9446" xr:uid="{00000000-0005-0000-0000-00002A240000}"/>
    <cellStyle name="20% - Accent1 2 3 2 4 5 2 3" xfId="9447" xr:uid="{00000000-0005-0000-0000-00002B240000}"/>
    <cellStyle name="20% - Accent1 2 3 2 4 5 3" xfId="9448" xr:uid="{00000000-0005-0000-0000-00002C240000}"/>
    <cellStyle name="20% - Accent1 2 3 2 4 5 3 2" xfId="9449" xr:uid="{00000000-0005-0000-0000-00002D240000}"/>
    <cellStyle name="20% - Accent1 2 3 2 4 5 4" xfId="9450" xr:uid="{00000000-0005-0000-0000-00002E240000}"/>
    <cellStyle name="20% - Accent1 2 3 2 4 6" xfId="9451" xr:uid="{00000000-0005-0000-0000-00002F240000}"/>
    <cellStyle name="20% - Accent1 2 3 2 4 6 2" xfId="9452" xr:uid="{00000000-0005-0000-0000-000030240000}"/>
    <cellStyle name="20% - Accent1 2 3 2 4 6 2 2" xfId="9453" xr:uid="{00000000-0005-0000-0000-000031240000}"/>
    <cellStyle name="20% - Accent1 2 3 2 4 6 2 2 2" xfId="9454" xr:uid="{00000000-0005-0000-0000-000032240000}"/>
    <cellStyle name="20% - Accent1 2 3 2 4 6 2 3" xfId="9455" xr:uid="{00000000-0005-0000-0000-000033240000}"/>
    <cellStyle name="20% - Accent1 2 3 2 4 6 3" xfId="9456" xr:uid="{00000000-0005-0000-0000-000034240000}"/>
    <cellStyle name="20% - Accent1 2 3 2 4 6 3 2" xfId="9457" xr:uid="{00000000-0005-0000-0000-000035240000}"/>
    <cellStyle name="20% - Accent1 2 3 2 4 6 4" xfId="9458" xr:uid="{00000000-0005-0000-0000-000036240000}"/>
    <cellStyle name="20% - Accent1 2 3 2 4 7" xfId="9459" xr:uid="{00000000-0005-0000-0000-000037240000}"/>
    <cellStyle name="20% - Accent1 2 3 2 4 7 2" xfId="9460" xr:uid="{00000000-0005-0000-0000-000038240000}"/>
    <cellStyle name="20% - Accent1 2 3 2 4 7 2 2" xfId="9461" xr:uid="{00000000-0005-0000-0000-000039240000}"/>
    <cellStyle name="20% - Accent1 2 3 2 4 7 3" xfId="9462" xr:uid="{00000000-0005-0000-0000-00003A240000}"/>
    <cellStyle name="20% - Accent1 2 3 2 4 8" xfId="9463" xr:uid="{00000000-0005-0000-0000-00003B240000}"/>
    <cellStyle name="20% - Accent1 2 3 2 4 8 2" xfId="9464" xr:uid="{00000000-0005-0000-0000-00003C240000}"/>
    <cellStyle name="20% - Accent1 2 3 2 4 8 2 2" xfId="9465" xr:uid="{00000000-0005-0000-0000-00003D240000}"/>
    <cellStyle name="20% - Accent1 2 3 2 4 8 3" xfId="9466" xr:uid="{00000000-0005-0000-0000-00003E240000}"/>
    <cellStyle name="20% - Accent1 2 3 2 4 9" xfId="9467" xr:uid="{00000000-0005-0000-0000-00003F240000}"/>
    <cellStyle name="20% - Accent1 2 3 2 4 9 2" xfId="9468" xr:uid="{00000000-0005-0000-0000-000040240000}"/>
    <cellStyle name="20% - Accent1 2 3 2 5" xfId="9469" xr:uid="{00000000-0005-0000-0000-000041240000}"/>
    <cellStyle name="20% - Accent1 2 3 2 5 10" xfId="9470" xr:uid="{00000000-0005-0000-0000-000042240000}"/>
    <cellStyle name="20% - Accent1 2 3 2 5 10 2" xfId="9471" xr:uid="{00000000-0005-0000-0000-000043240000}"/>
    <cellStyle name="20% - Accent1 2 3 2 5 11" xfId="9472" xr:uid="{00000000-0005-0000-0000-000044240000}"/>
    <cellStyle name="20% - Accent1 2 3 2 5 2" xfId="9473" xr:uid="{00000000-0005-0000-0000-000045240000}"/>
    <cellStyle name="20% - Accent1 2 3 2 5 2 2" xfId="9474" xr:uid="{00000000-0005-0000-0000-000046240000}"/>
    <cellStyle name="20% - Accent1 2 3 2 5 2 2 2" xfId="9475" xr:uid="{00000000-0005-0000-0000-000047240000}"/>
    <cellStyle name="20% - Accent1 2 3 2 5 2 2 2 2" xfId="9476" xr:uid="{00000000-0005-0000-0000-000048240000}"/>
    <cellStyle name="20% - Accent1 2 3 2 5 2 2 2 2 2" xfId="9477" xr:uid="{00000000-0005-0000-0000-000049240000}"/>
    <cellStyle name="20% - Accent1 2 3 2 5 2 2 2 3" xfId="9478" xr:uid="{00000000-0005-0000-0000-00004A240000}"/>
    <cellStyle name="20% - Accent1 2 3 2 5 2 2 3" xfId="9479" xr:uid="{00000000-0005-0000-0000-00004B240000}"/>
    <cellStyle name="20% - Accent1 2 3 2 5 2 2 3 2" xfId="9480" xr:uid="{00000000-0005-0000-0000-00004C240000}"/>
    <cellStyle name="20% - Accent1 2 3 2 5 2 2 4" xfId="9481" xr:uid="{00000000-0005-0000-0000-00004D240000}"/>
    <cellStyle name="20% - Accent1 2 3 2 5 2 3" xfId="9482" xr:uid="{00000000-0005-0000-0000-00004E240000}"/>
    <cellStyle name="20% - Accent1 2 3 2 5 2 3 2" xfId="9483" xr:uid="{00000000-0005-0000-0000-00004F240000}"/>
    <cellStyle name="20% - Accent1 2 3 2 5 2 3 2 2" xfId="9484" xr:uid="{00000000-0005-0000-0000-000050240000}"/>
    <cellStyle name="20% - Accent1 2 3 2 5 2 3 2 2 2" xfId="9485" xr:uid="{00000000-0005-0000-0000-000051240000}"/>
    <cellStyle name="20% - Accent1 2 3 2 5 2 3 2 3" xfId="9486" xr:uid="{00000000-0005-0000-0000-000052240000}"/>
    <cellStyle name="20% - Accent1 2 3 2 5 2 3 3" xfId="9487" xr:uid="{00000000-0005-0000-0000-000053240000}"/>
    <cellStyle name="20% - Accent1 2 3 2 5 2 3 3 2" xfId="9488" xr:uid="{00000000-0005-0000-0000-000054240000}"/>
    <cellStyle name="20% - Accent1 2 3 2 5 2 3 4" xfId="9489" xr:uid="{00000000-0005-0000-0000-000055240000}"/>
    <cellStyle name="20% - Accent1 2 3 2 5 2 4" xfId="9490" xr:uid="{00000000-0005-0000-0000-000056240000}"/>
    <cellStyle name="20% - Accent1 2 3 2 5 2 4 2" xfId="9491" xr:uid="{00000000-0005-0000-0000-000057240000}"/>
    <cellStyle name="20% - Accent1 2 3 2 5 2 4 2 2" xfId="9492" xr:uid="{00000000-0005-0000-0000-000058240000}"/>
    <cellStyle name="20% - Accent1 2 3 2 5 2 4 2 2 2" xfId="9493" xr:uid="{00000000-0005-0000-0000-000059240000}"/>
    <cellStyle name="20% - Accent1 2 3 2 5 2 4 2 3" xfId="9494" xr:uid="{00000000-0005-0000-0000-00005A240000}"/>
    <cellStyle name="20% - Accent1 2 3 2 5 2 4 3" xfId="9495" xr:uid="{00000000-0005-0000-0000-00005B240000}"/>
    <cellStyle name="20% - Accent1 2 3 2 5 2 4 3 2" xfId="9496" xr:uid="{00000000-0005-0000-0000-00005C240000}"/>
    <cellStyle name="20% - Accent1 2 3 2 5 2 4 4" xfId="9497" xr:uid="{00000000-0005-0000-0000-00005D240000}"/>
    <cellStyle name="20% - Accent1 2 3 2 5 2 5" xfId="9498" xr:uid="{00000000-0005-0000-0000-00005E240000}"/>
    <cellStyle name="20% - Accent1 2 3 2 5 2 5 2" xfId="9499" xr:uid="{00000000-0005-0000-0000-00005F240000}"/>
    <cellStyle name="20% - Accent1 2 3 2 5 2 5 2 2" xfId="9500" xr:uid="{00000000-0005-0000-0000-000060240000}"/>
    <cellStyle name="20% - Accent1 2 3 2 5 2 5 3" xfId="9501" xr:uid="{00000000-0005-0000-0000-000061240000}"/>
    <cellStyle name="20% - Accent1 2 3 2 5 2 6" xfId="9502" xr:uid="{00000000-0005-0000-0000-000062240000}"/>
    <cellStyle name="20% - Accent1 2 3 2 5 2 6 2" xfId="9503" xr:uid="{00000000-0005-0000-0000-000063240000}"/>
    <cellStyle name="20% - Accent1 2 3 2 5 2 6 2 2" xfId="9504" xr:uid="{00000000-0005-0000-0000-000064240000}"/>
    <cellStyle name="20% - Accent1 2 3 2 5 2 6 3" xfId="9505" xr:uid="{00000000-0005-0000-0000-000065240000}"/>
    <cellStyle name="20% - Accent1 2 3 2 5 2 7" xfId="9506" xr:uid="{00000000-0005-0000-0000-000066240000}"/>
    <cellStyle name="20% - Accent1 2 3 2 5 2 7 2" xfId="9507" xr:uid="{00000000-0005-0000-0000-000067240000}"/>
    <cellStyle name="20% - Accent1 2 3 2 5 2 8" xfId="9508" xr:uid="{00000000-0005-0000-0000-000068240000}"/>
    <cellStyle name="20% - Accent1 2 3 2 5 2 8 2" xfId="9509" xr:uid="{00000000-0005-0000-0000-000069240000}"/>
    <cellStyle name="20% - Accent1 2 3 2 5 2 9" xfId="9510" xr:uid="{00000000-0005-0000-0000-00006A240000}"/>
    <cellStyle name="20% - Accent1 2 3 2 5 3" xfId="9511" xr:uid="{00000000-0005-0000-0000-00006B240000}"/>
    <cellStyle name="20% - Accent1 2 3 2 5 3 2" xfId="9512" xr:uid="{00000000-0005-0000-0000-00006C240000}"/>
    <cellStyle name="20% - Accent1 2 3 2 5 3 2 2" xfId="9513" xr:uid="{00000000-0005-0000-0000-00006D240000}"/>
    <cellStyle name="20% - Accent1 2 3 2 5 3 2 2 2" xfId="9514" xr:uid="{00000000-0005-0000-0000-00006E240000}"/>
    <cellStyle name="20% - Accent1 2 3 2 5 3 2 2 2 2" xfId="9515" xr:uid="{00000000-0005-0000-0000-00006F240000}"/>
    <cellStyle name="20% - Accent1 2 3 2 5 3 2 2 3" xfId="9516" xr:uid="{00000000-0005-0000-0000-000070240000}"/>
    <cellStyle name="20% - Accent1 2 3 2 5 3 2 3" xfId="9517" xr:uid="{00000000-0005-0000-0000-000071240000}"/>
    <cellStyle name="20% - Accent1 2 3 2 5 3 2 3 2" xfId="9518" xr:uid="{00000000-0005-0000-0000-000072240000}"/>
    <cellStyle name="20% - Accent1 2 3 2 5 3 2 4" xfId="9519" xr:uid="{00000000-0005-0000-0000-000073240000}"/>
    <cellStyle name="20% - Accent1 2 3 2 5 3 3" xfId="9520" xr:uid="{00000000-0005-0000-0000-000074240000}"/>
    <cellStyle name="20% - Accent1 2 3 2 5 3 3 2" xfId="9521" xr:uid="{00000000-0005-0000-0000-000075240000}"/>
    <cellStyle name="20% - Accent1 2 3 2 5 3 3 2 2" xfId="9522" xr:uid="{00000000-0005-0000-0000-000076240000}"/>
    <cellStyle name="20% - Accent1 2 3 2 5 3 3 2 2 2" xfId="9523" xr:uid="{00000000-0005-0000-0000-000077240000}"/>
    <cellStyle name="20% - Accent1 2 3 2 5 3 3 2 3" xfId="9524" xr:uid="{00000000-0005-0000-0000-000078240000}"/>
    <cellStyle name="20% - Accent1 2 3 2 5 3 3 3" xfId="9525" xr:uid="{00000000-0005-0000-0000-000079240000}"/>
    <cellStyle name="20% - Accent1 2 3 2 5 3 3 3 2" xfId="9526" xr:uid="{00000000-0005-0000-0000-00007A240000}"/>
    <cellStyle name="20% - Accent1 2 3 2 5 3 3 4" xfId="9527" xr:uid="{00000000-0005-0000-0000-00007B240000}"/>
    <cellStyle name="20% - Accent1 2 3 2 5 3 4" xfId="9528" xr:uid="{00000000-0005-0000-0000-00007C240000}"/>
    <cellStyle name="20% - Accent1 2 3 2 5 3 4 2" xfId="9529" xr:uid="{00000000-0005-0000-0000-00007D240000}"/>
    <cellStyle name="20% - Accent1 2 3 2 5 3 4 2 2" xfId="9530" xr:uid="{00000000-0005-0000-0000-00007E240000}"/>
    <cellStyle name="20% - Accent1 2 3 2 5 3 4 2 2 2" xfId="9531" xr:uid="{00000000-0005-0000-0000-00007F240000}"/>
    <cellStyle name="20% - Accent1 2 3 2 5 3 4 2 3" xfId="9532" xr:uid="{00000000-0005-0000-0000-000080240000}"/>
    <cellStyle name="20% - Accent1 2 3 2 5 3 4 3" xfId="9533" xr:uid="{00000000-0005-0000-0000-000081240000}"/>
    <cellStyle name="20% - Accent1 2 3 2 5 3 4 3 2" xfId="9534" xr:uid="{00000000-0005-0000-0000-000082240000}"/>
    <cellStyle name="20% - Accent1 2 3 2 5 3 4 4" xfId="9535" xr:uid="{00000000-0005-0000-0000-000083240000}"/>
    <cellStyle name="20% - Accent1 2 3 2 5 3 5" xfId="9536" xr:uid="{00000000-0005-0000-0000-000084240000}"/>
    <cellStyle name="20% - Accent1 2 3 2 5 3 5 2" xfId="9537" xr:uid="{00000000-0005-0000-0000-000085240000}"/>
    <cellStyle name="20% - Accent1 2 3 2 5 3 5 2 2" xfId="9538" xr:uid="{00000000-0005-0000-0000-000086240000}"/>
    <cellStyle name="20% - Accent1 2 3 2 5 3 5 3" xfId="9539" xr:uid="{00000000-0005-0000-0000-000087240000}"/>
    <cellStyle name="20% - Accent1 2 3 2 5 3 6" xfId="9540" xr:uid="{00000000-0005-0000-0000-000088240000}"/>
    <cellStyle name="20% - Accent1 2 3 2 5 3 6 2" xfId="9541" xr:uid="{00000000-0005-0000-0000-000089240000}"/>
    <cellStyle name="20% - Accent1 2 3 2 5 3 6 2 2" xfId="9542" xr:uid="{00000000-0005-0000-0000-00008A240000}"/>
    <cellStyle name="20% - Accent1 2 3 2 5 3 6 3" xfId="9543" xr:uid="{00000000-0005-0000-0000-00008B240000}"/>
    <cellStyle name="20% - Accent1 2 3 2 5 3 7" xfId="9544" xr:uid="{00000000-0005-0000-0000-00008C240000}"/>
    <cellStyle name="20% - Accent1 2 3 2 5 3 7 2" xfId="9545" xr:uid="{00000000-0005-0000-0000-00008D240000}"/>
    <cellStyle name="20% - Accent1 2 3 2 5 3 8" xfId="9546" xr:uid="{00000000-0005-0000-0000-00008E240000}"/>
    <cellStyle name="20% - Accent1 2 3 2 5 3 8 2" xfId="9547" xr:uid="{00000000-0005-0000-0000-00008F240000}"/>
    <cellStyle name="20% - Accent1 2 3 2 5 3 9" xfId="9548" xr:uid="{00000000-0005-0000-0000-000090240000}"/>
    <cellStyle name="20% - Accent1 2 3 2 5 4" xfId="9549" xr:uid="{00000000-0005-0000-0000-000091240000}"/>
    <cellStyle name="20% - Accent1 2 3 2 5 4 2" xfId="9550" xr:uid="{00000000-0005-0000-0000-000092240000}"/>
    <cellStyle name="20% - Accent1 2 3 2 5 4 2 2" xfId="9551" xr:uid="{00000000-0005-0000-0000-000093240000}"/>
    <cellStyle name="20% - Accent1 2 3 2 5 4 2 2 2" xfId="9552" xr:uid="{00000000-0005-0000-0000-000094240000}"/>
    <cellStyle name="20% - Accent1 2 3 2 5 4 2 3" xfId="9553" xr:uid="{00000000-0005-0000-0000-000095240000}"/>
    <cellStyle name="20% - Accent1 2 3 2 5 4 3" xfId="9554" xr:uid="{00000000-0005-0000-0000-000096240000}"/>
    <cellStyle name="20% - Accent1 2 3 2 5 4 3 2" xfId="9555" xr:uid="{00000000-0005-0000-0000-000097240000}"/>
    <cellStyle name="20% - Accent1 2 3 2 5 4 4" xfId="9556" xr:uid="{00000000-0005-0000-0000-000098240000}"/>
    <cellStyle name="20% - Accent1 2 3 2 5 5" xfId="9557" xr:uid="{00000000-0005-0000-0000-000099240000}"/>
    <cellStyle name="20% - Accent1 2 3 2 5 5 2" xfId="9558" xr:uid="{00000000-0005-0000-0000-00009A240000}"/>
    <cellStyle name="20% - Accent1 2 3 2 5 5 2 2" xfId="9559" xr:uid="{00000000-0005-0000-0000-00009B240000}"/>
    <cellStyle name="20% - Accent1 2 3 2 5 5 2 2 2" xfId="9560" xr:uid="{00000000-0005-0000-0000-00009C240000}"/>
    <cellStyle name="20% - Accent1 2 3 2 5 5 2 3" xfId="9561" xr:uid="{00000000-0005-0000-0000-00009D240000}"/>
    <cellStyle name="20% - Accent1 2 3 2 5 5 3" xfId="9562" xr:uid="{00000000-0005-0000-0000-00009E240000}"/>
    <cellStyle name="20% - Accent1 2 3 2 5 5 3 2" xfId="9563" xr:uid="{00000000-0005-0000-0000-00009F240000}"/>
    <cellStyle name="20% - Accent1 2 3 2 5 5 4" xfId="9564" xr:uid="{00000000-0005-0000-0000-0000A0240000}"/>
    <cellStyle name="20% - Accent1 2 3 2 5 6" xfId="9565" xr:uid="{00000000-0005-0000-0000-0000A1240000}"/>
    <cellStyle name="20% - Accent1 2 3 2 5 6 2" xfId="9566" xr:uid="{00000000-0005-0000-0000-0000A2240000}"/>
    <cellStyle name="20% - Accent1 2 3 2 5 6 2 2" xfId="9567" xr:uid="{00000000-0005-0000-0000-0000A3240000}"/>
    <cellStyle name="20% - Accent1 2 3 2 5 6 2 2 2" xfId="9568" xr:uid="{00000000-0005-0000-0000-0000A4240000}"/>
    <cellStyle name="20% - Accent1 2 3 2 5 6 2 3" xfId="9569" xr:uid="{00000000-0005-0000-0000-0000A5240000}"/>
    <cellStyle name="20% - Accent1 2 3 2 5 6 3" xfId="9570" xr:uid="{00000000-0005-0000-0000-0000A6240000}"/>
    <cellStyle name="20% - Accent1 2 3 2 5 6 3 2" xfId="9571" xr:uid="{00000000-0005-0000-0000-0000A7240000}"/>
    <cellStyle name="20% - Accent1 2 3 2 5 6 4" xfId="9572" xr:uid="{00000000-0005-0000-0000-0000A8240000}"/>
    <cellStyle name="20% - Accent1 2 3 2 5 7" xfId="9573" xr:uid="{00000000-0005-0000-0000-0000A9240000}"/>
    <cellStyle name="20% - Accent1 2 3 2 5 7 2" xfId="9574" xr:uid="{00000000-0005-0000-0000-0000AA240000}"/>
    <cellStyle name="20% - Accent1 2 3 2 5 7 2 2" xfId="9575" xr:uid="{00000000-0005-0000-0000-0000AB240000}"/>
    <cellStyle name="20% - Accent1 2 3 2 5 7 3" xfId="9576" xr:uid="{00000000-0005-0000-0000-0000AC240000}"/>
    <cellStyle name="20% - Accent1 2 3 2 5 8" xfId="9577" xr:uid="{00000000-0005-0000-0000-0000AD240000}"/>
    <cellStyle name="20% - Accent1 2 3 2 5 8 2" xfId="9578" xr:uid="{00000000-0005-0000-0000-0000AE240000}"/>
    <cellStyle name="20% - Accent1 2 3 2 5 8 2 2" xfId="9579" xr:uid="{00000000-0005-0000-0000-0000AF240000}"/>
    <cellStyle name="20% - Accent1 2 3 2 5 8 3" xfId="9580" xr:uid="{00000000-0005-0000-0000-0000B0240000}"/>
    <cellStyle name="20% - Accent1 2 3 2 5 9" xfId="9581" xr:uid="{00000000-0005-0000-0000-0000B1240000}"/>
    <cellStyle name="20% - Accent1 2 3 2 5 9 2" xfId="9582" xr:uid="{00000000-0005-0000-0000-0000B2240000}"/>
    <cellStyle name="20% - Accent1 2 3 2 6" xfId="9583" xr:uid="{00000000-0005-0000-0000-0000B3240000}"/>
    <cellStyle name="20% - Accent1 2 3 2 6 2" xfId="9584" xr:uid="{00000000-0005-0000-0000-0000B4240000}"/>
    <cellStyle name="20% - Accent1 2 3 2 6 2 2" xfId="9585" xr:uid="{00000000-0005-0000-0000-0000B5240000}"/>
    <cellStyle name="20% - Accent1 2 3 2 6 2 2 2" xfId="9586" xr:uid="{00000000-0005-0000-0000-0000B6240000}"/>
    <cellStyle name="20% - Accent1 2 3 2 6 2 2 2 2" xfId="9587" xr:uid="{00000000-0005-0000-0000-0000B7240000}"/>
    <cellStyle name="20% - Accent1 2 3 2 6 2 2 3" xfId="9588" xr:uid="{00000000-0005-0000-0000-0000B8240000}"/>
    <cellStyle name="20% - Accent1 2 3 2 6 2 3" xfId="9589" xr:uid="{00000000-0005-0000-0000-0000B9240000}"/>
    <cellStyle name="20% - Accent1 2 3 2 6 2 3 2" xfId="9590" xr:uid="{00000000-0005-0000-0000-0000BA240000}"/>
    <cellStyle name="20% - Accent1 2 3 2 6 2 4" xfId="9591" xr:uid="{00000000-0005-0000-0000-0000BB240000}"/>
    <cellStyle name="20% - Accent1 2 3 2 6 3" xfId="9592" xr:uid="{00000000-0005-0000-0000-0000BC240000}"/>
    <cellStyle name="20% - Accent1 2 3 2 6 3 2" xfId="9593" xr:uid="{00000000-0005-0000-0000-0000BD240000}"/>
    <cellStyle name="20% - Accent1 2 3 2 6 3 2 2" xfId="9594" xr:uid="{00000000-0005-0000-0000-0000BE240000}"/>
    <cellStyle name="20% - Accent1 2 3 2 6 3 2 2 2" xfId="9595" xr:uid="{00000000-0005-0000-0000-0000BF240000}"/>
    <cellStyle name="20% - Accent1 2 3 2 6 3 2 3" xfId="9596" xr:uid="{00000000-0005-0000-0000-0000C0240000}"/>
    <cellStyle name="20% - Accent1 2 3 2 6 3 3" xfId="9597" xr:uid="{00000000-0005-0000-0000-0000C1240000}"/>
    <cellStyle name="20% - Accent1 2 3 2 6 3 3 2" xfId="9598" xr:uid="{00000000-0005-0000-0000-0000C2240000}"/>
    <cellStyle name="20% - Accent1 2 3 2 6 3 4" xfId="9599" xr:uid="{00000000-0005-0000-0000-0000C3240000}"/>
    <cellStyle name="20% - Accent1 2 3 2 6 4" xfId="9600" xr:uid="{00000000-0005-0000-0000-0000C4240000}"/>
    <cellStyle name="20% - Accent1 2 3 2 6 4 2" xfId="9601" xr:uid="{00000000-0005-0000-0000-0000C5240000}"/>
    <cellStyle name="20% - Accent1 2 3 2 6 4 2 2" xfId="9602" xr:uid="{00000000-0005-0000-0000-0000C6240000}"/>
    <cellStyle name="20% - Accent1 2 3 2 6 4 2 2 2" xfId="9603" xr:uid="{00000000-0005-0000-0000-0000C7240000}"/>
    <cellStyle name="20% - Accent1 2 3 2 6 4 2 3" xfId="9604" xr:uid="{00000000-0005-0000-0000-0000C8240000}"/>
    <cellStyle name="20% - Accent1 2 3 2 6 4 3" xfId="9605" xr:uid="{00000000-0005-0000-0000-0000C9240000}"/>
    <cellStyle name="20% - Accent1 2 3 2 6 4 3 2" xfId="9606" xr:uid="{00000000-0005-0000-0000-0000CA240000}"/>
    <cellStyle name="20% - Accent1 2 3 2 6 4 4" xfId="9607" xr:uid="{00000000-0005-0000-0000-0000CB240000}"/>
    <cellStyle name="20% - Accent1 2 3 2 6 5" xfId="9608" xr:uid="{00000000-0005-0000-0000-0000CC240000}"/>
    <cellStyle name="20% - Accent1 2 3 2 6 5 2" xfId="9609" xr:uid="{00000000-0005-0000-0000-0000CD240000}"/>
    <cellStyle name="20% - Accent1 2 3 2 6 5 2 2" xfId="9610" xr:uid="{00000000-0005-0000-0000-0000CE240000}"/>
    <cellStyle name="20% - Accent1 2 3 2 6 5 3" xfId="9611" xr:uid="{00000000-0005-0000-0000-0000CF240000}"/>
    <cellStyle name="20% - Accent1 2 3 2 6 6" xfId="9612" xr:uid="{00000000-0005-0000-0000-0000D0240000}"/>
    <cellStyle name="20% - Accent1 2 3 2 6 6 2" xfId="9613" xr:uid="{00000000-0005-0000-0000-0000D1240000}"/>
    <cellStyle name="20% - Accent1 2 3 2 6 6 2 2" xfId="9614" xr:uid="{00000000-0005-0000-0000-0000D2240000}"/>
    <cellStyle name="20% - Accent1 2 3 2 6 6 3" xfId="9615" xr:uid="{00000000-0005-0000-0000-0000D3240000}"/>
    <cellStyle name="20% - Accent1 2 3 2 6 7" xfId="9616" xr:uid="{00000000-0005-0000-0000-0000D4240000}"/>
    <cellStyle name="20% - Accent1 2 3 2 6 7 2" xfId="9617" xr:uid="{00000000-0005-0000-0000-0000D5240000}"/>
    <cellStyle name="20% - Accent1 2 3 2 6 8" xfId="9618" xr:uid="{00000000-0005-0000-0000-0000D6240000}"/>
    <cellStyle name="20% - Accent1 2 3 2 6 8 2" xfId="9619" xr:uid="{00000000-0005-0000-0000-0000D7240000}"/>
    <cellStyle name="20% - Accent1 2 3 2 6 9" xfId="9620" xr:uid="{00000000-0005-0000-0000-0000D8240000}"/>
    <cellStyle name="20% - Accent1 2 3 2 7" xfId="9621" xr:uid="{00000000-0005-0000-0000-0000D9240000}"/>
    <cellStyle name="20% - Accent1 2 3 2 7 2" xfId="9622" xr:uid="{00000000-0005-0000-0000-0000DA240000}"/>
    <cellStyle name="20% - Accent1 2 3 2 7 2 2" xfId="9623" xr:uid="{00000000-0005-0000-0000-0000DB240000}"/>
    <cellStyle name="20% - Accent1 2 3 2 7 2 2 2" xfId="9624" xr:uid="{00000000-0005-0000-0000-0000DC240000}"/>
    <cellStyle name="20% - Accent1 2 3 2 7 2 2 2 2" xfId="9625" xr:uid="{00000000-0005-0000-0000-0000DD240000}"/>
    <cellStyle name="20% - Accent1 2 3 2 7 2 2 3" xfId="9626" xr:uid="{00000000-0005-0000-0000-0000DE240000}"/>
    <cellStyle name="20% - Accent1 2 3 2 7 2 3" xfId="9627" xr:uid="{00000000-0005-0000-0000-0000DF240000}"/>
    <cellStyle name="20% - Accent1 2 3 2 7 2 3 2" xfId="9628" xr:uid="{00000000-0005-0000-0000-0000E0240000}"/>
    <cellStyle name="20% - Accent1 2 3 2 7 2 4" xfId="9629" xr:uid="{00000000-0005-0000-0000-0000E1240000}"/>
    <cellStyle name="20% - Accent1 2 3 2 7 3" xfId="9630" xr:uid="{00000000-0005-0000-0000-0000E2240000}"/>
    <cellStyle name="20% - Accent1 2 3 2 7 3 2" xfId="9631" xr:uid="{00000000-0005-0000-0000-0000E3240000}"/>
    <cellStyle name="20% - Accent1 2 3 2 7 3 2 2" xfId="9632" xr:uid="{00000000-0005-0000-0000-0000E4240000}"/>
    <cellStyle name="20% - Accent1 2 3 2 7 3 2 2 2" xfId="9633" xr:uid="{00000000-0005-0000-0000-0000E5240000}"/>
    <cellStyle name="20% - Accent1 2 3 2 7 3 2 3" xfId="9634" xr:uid="{00000000-0005-0000-0000-0000E6240000}"/>
    <cellStyle name="20% - Accent1 2 3 2 7 3 3" xfId="9635" xr:uid="{00000000-0005-0000-0000-0000E7240000}"/>
    <cellStyle name="20% - Accent1 2 3 2 7 3 3 2" xfId="9636" xr:uid="{00000000-0005-0000-0000-0000E8240000}"/>
    <cellStyle name="20% - Accent1 2 3 2 7 3 4" xfId="9637" xr:uid="{00000000-0005-0000-0000-0000E9240000}"/>
    <cellStyle name="20% - Accent1 2 3 2 7 4" xfId="9638" xr:uid="{00000000-0005-0000-0000-0000EA240000}"/>
    <cellStyle name="20% - Accent1 2 3 2 7 4 2" xfId="9639" xr:uid="{00000000-0005-0000-0000-0000EB240000}"/>
    <cellStyle name="20% - Accent1 2 3 2 7 4 2 2" xfId="9640" xr:uid="{00000000-0005-0000-0000-0000EC240000}"/>
    <cellStyle name="20% - Accent1 2 3 2 7 4 2 2 2" xfId="9641" xr:uid="{00000000-0005-0000-0000-0000ED240000}"/>
    <cellStyle name="20% - Accent1 2 3 2 7 4 2 3" xfId="9642" xr:uid="{00000000-0005-0000-0000-0000EE240000}"/>
    <cellStyle name="20% - Accent1 2 3 2 7 4 3" xfId="9643" xr:uid="{00000000-0005-0000-0000-0000EF240000}"/>
    <cellStyle name="20% - Accent1 2 3 2 7 4 3 2" xfId="9644" xr:uid="{00000000-0005-0000-0000-0000F0240000}"/>
    <cellStyle name="20% - Accent1 2 3 2 7 4 4" xfId="9645" xr:uid="{00000000-0005-0000-0000-0000F1240000}"/>
    <cellStyle name="20% - Accent1 2 3 2 7 5" xfId="9646" xr:uid="{00000000-0005-0000-0000-0000F2240000}"/>
    <cellStyle name="20% - Accent1 2 3 2 7 5 2" xfId="9647" xr:uid="{00000000-0005-0000-0000-0000F3240000}"/>
    <cellStyle name="20% - Accent1 2 3 2 7 5 2 2" xfId="9648" xr:uid="{00000000-0005-0000-0000-0000F4240000}"/>
    <cellStyle name="20% - Accent1 2 3 2 7 5 3" xfId="9649" xr:uid="{00000000-0005-0000-0000-0000F5240000}"/>
    <cellStyle name="20% - Accent1 2 3 2 7 6" xfId="9650" xr:uid="{00000000-0005-0000-0000-0000F6240000}"/>
    <cellStyle name="20% - Accent1 2 3 2 7 6 2" xfId="9651" xr:uid="{00000000-0005-0000-0000-0000F7240000}"/>
    <cellStyle name="20% - Accent1 2 3 2 7 6 2 2" xfId="9652" xr:uid="{00000000-0005-0000-0000-0000F8240000}"/>
    <cellStyle name="20% - Accent1 2 3 2 7 6 3" xfId="9653" xr:uid="{00000000-0005-0000-0000-0000F9240000}"/>
    <cellStyle name="20% - Accent1 2 3 2 7 7" xfId="9654" xr:uid="{00000000-0005-0000-0000-0000FA240000}"/>
    <cellStyle name="20% - Accent1 2 3 2 7 7 2" xfId="9655" xr:uid="{00000000-0005-0000-0000-0000FB240000}"/>
    <cellStyle name="20% - Accent1 2 3 2 7 8" xfId="9656" xr:uid="{00000000-0005-0000-0000-0000FC240000}"/>
    <cellStyle name="20% - Accent1 2 3 2 7 8 2" xfId="9657" xr:uid="{00000000-0005-0000-0000-0000FD240000}"/>
    <cellStyle name="20% - Accent1 2 3 2 7 9" xfId="9658" xr:uid="{00000000-0005-0000-0000-0000FE240000}"/>
    <cellStyle name="20% - Accent1 2 3 2 8" xfId="9659" xr:uid="{00000000-0005-0000-0000-0000FF240000}"/>
    <cellStyle name="20% - Accent1 2 3 2 8 2" xfId="9660" xr:uid="{00000000-0005-0000-0000-000000250000}"/>
    <cellStyle name="20% - Accent1 2 3 2 8 2 2" xfId="9661" xr:uid="{00000000-0005-0000-0000-000001250000}"/>
    <cellStyle name="20% - Accent1 2 3 2 8 2 2 2" xfId="9662" xr:uid="{00000000-0005-0000-0000-000002250000}"/>
    <cellStyle name="20% - Accent1 2 3 2 8 2 3" xfId="9663" xr:uid="{00000000-0005-0000-0000-000003250000}"/>
    <cellStyle name="20% - Accent1 2 3 2 8 3" xfId="9664" xr:uid="{00000000-0005-0000-0000-000004250000}"/>
    <cellStyle name="20% - Accent1 2 3 2 8 3 2" xfId="9665" xr:uid="{00000000-0005-0000-0000-000005250000}"/>
    <cellStyle name="20% - Accent1 2 3 2 8 4" xfId="9666" xr:uid="{00000000-0005-0000-0000-000006250000}"/>
    <cellStyle name="20% - Accent1 2 3 2 9" xfId="9667" xr:uid="{00000000-0005-0000-0000-000007250000}"/>
    <cellStyle name="20% - Accent1 2 3 2 9 2" xfId="9668" xr:uid="{00000000-0005-0000-0000-000008250000}"/>
    <cellStyle name="20% - Accent1 2 3 2 9 2 2" xfId="9669" xr:uid="{00000000-0005-0000-0000-000009250000}"/>
    <cellStyle name="20% - Accent1 2 3 2 9 2 2 2" xfId="9670" xr:uid="{00000000-0005-0000-0000-00000A250000}"/>
    <cellStyle name="20% - Accent1 2 3 2 9 2 3" xfId="9671" xr:uid="{00000000-0005-0000-0000-00000B250000}"/>
    <cellStyle name="20% - Accent1 2 3 2 9 3" xfId="9672" xr:uid="{00000000-0005-0000-0000-00000C250000}"/>
    <cellStyle name="20% - Accent1 2 3 2 9 3 2" xfId="9673" xr:uid="{00000000-0005-0000-0000-00000D250000}"/>
    <cellStyle name="20% - Accent1 2 3 2 9 4" xfId="9674" xr:uid="{00000000-0005-0000-0000-00000E250000}"/>
    <cellStyle name="20% - Accent1 2 3 3" xfId="9675" xr:uid="{00000000-0005-0000-0000-00000F250000}"/>
    <cellStyle name="20% - Accent1 2 3 3 10" xfId="9676" xr:uid="{00000000-0005-0000-0000-000010250000}"/>
    <cellStyle name="20% - Accent1 2 3 3 10 2" xfId="9677" xr:uid="{00000000-0005-0000-0000-000011250000}"/>
    <cellStyle name="20% - Accent1 2 3 3 10 2 2" xfId="9678" xr:uid="{00000000-0005-0000-0000-000012250000}"/>
    <cellStyle name="20% - Accent1 2 3 3 10 3" xfId="9679" xr:uid="{00000000-0005-0000-0000-000013250000}"/>
    <cellStyle name="20% - Accent1 2 3 3 11" xfId="9680" xr:uid="{00000000-0005-0000-0000-000014250000}"/>
    <cellStyle name="20% - Accent1 2 3 3 11 2" xfId="9681" xr:uid="{00000000-0005-0000-0000-000015250000}"/>
    <cellStyle name="20% - Accent1 2 3 3 11 2 2" xfId="9682" xr:uid="{00000000-0005-0000-0000-000016250000}"/>
    <cellStyle name="20% - Accent1 2 3 3 11 3" xfId="9683" xr:uid="{00000000-0005-0000-0000-000017250000}"/>
    <cellStyle name="20% - Accent1 2 3 3 12" xfId="9684" xr:uid="{00000000-0005-0000-0000-000018250000}"/>
    <cellStyle name="20% - Accent1 2 3 3 12 2" xfId="9685" xr:uid="{00000000-0005-0000-0000-000019250000}"/>
    <cellStyle name="20% - Accent1 2 3 3 13" xfId="9686" xr:uid="{00000000-0005-0000-0000-00001A250000}"/>
    <cellStyle name="20% - Accent1 2 3 3 13 2" xfId="9687" xr:uid="{00000000-0005-0000-0000-00001B250000}"/>
    <cellStyle name="20% - Accent1 2 3 3 14" xfId="9688" xr:uid="{00000000-0005-0000-0000-00001C250000}"/>
    <cellStyle name="20% - Accent1 2 3 3 2" xfId="9689" xr:uid="{00000000-0005-0000-0000-00001D250000}"/>
    <cellStyle name="20% - Accent1 2 3 3 2 10" xfId="9690" xr:uid="{00000000-0005-0000-0000-00001E250000}"/>
    <cellStyle name="20% - Accent1 2 3 3 2 10 2" xfId="9691" xr:uid="{00000000-0005-0000-0000-00001F250000}"/>
    <cellStyle name="20% - Accent1 2 3 3 2 11" xfId="9692" xr:uid="{00000000-0005-0000-0000-000020250000}"/>
    <cellStyle name="20% - Accent1 2 3 3 2 2" xfId="9693" xr:uid="{00000000-0005-0000-0000-000021250000}"/>
    <cellStyle name="20% - Accent1 2 3 3 2 2 2" xfId="9694" xr:uid="{00000000-0005-0000-0000-000022250000}"/>
    <cellStyle name="20% - Accent1 2 3 3 2 2 2 2" xfId="9695" xr:uid="{00000000-0005-0000-0000-000023250000}"/>
    <cellStyle name="20% - Accent1 2 3 3 2 2 2 2 2" xfId="9696" xr:uid="{00000000-0005-0000-0000-000024250000}"/>
    <cellStyle name="20% - Accent1 2 3 3 2 2 2 2 2 2" xfId="9697" xr:uid="{00000000-0005-0000-0000-000025250000}"/>
    <cellStyle name="20% - Accent1 2 3 3 2 2 2 2 3" xfId="9698" xr:uid="{00000000-0005-0000-0000-000026250000}"/>
    <cellStyle name="20% - Accent1 2 3 3 2 2 2 3" xfId="9699" xr:uid="{00000000-0005-0000-0000-000027250000}"/>
    <cellStyle name="20% - Accent1 2 3 3 2 2 2 3 2" xfId="9700" xr:uid="{00000000-0005-0000-0000-000028250000}"/>
    <cellStyle name="20% - Accent1 2 3 3 2 2 2 4" xfId="9701" xr:uid="{00000000-0005-0000-0000-000029250000}"/>
    <cellStyle name="20% - Accent1 2 3 3 2 2 3" xfId="9702" xr:uid="{00000000-0005-0000-0000-00002A250000}"/>
    <cellStyle name="20% - Accent1 2 3 3 2 2 3 2" xfId="9703" xr:uid="{00000000-0005-0000-0000-00002B250000}"/>
    <cellStyle name="20% - Accent1 2 3 3 2 2 3 2 2" xfId="9704" xr:uid="{00000000-0005-0000-0000-00002C250000}"/>
    <cellStyle name="20% - Accent1 2 3 3 2 2 3 2 2 2" xfId="9705" xr:uid="{00000000-0005-0000-0000-00002D250000}"/>
    <cellStyle name="20% - Accent1 2 3 3 2 2 3 2 3" xfId="9706" xr:uid="{00000000-0005-0000-0000-00002E250000}"/>
    <cellStyle name="20% - Accent1 2 3 3 2 2 3 3" xfId="9707" xr:uid="{00000000-0005-0000-0000-00002F250000}"/>
    <cellStyle name="20% - Accent1 2 3 3 2 2 3 3 2" xfId="9708" xr:uid="{00000000-0005-0000-0000-000030250000}"/>
    <cellStyle name="20% - Accent1 2 3 3 2 2 3 4" xfId="9709" xr:uid="{00000000-0005-0000-0000-000031250000}"/>
    <cellStyle name="20% - Accent1 2 3 3 2 2 4" xfId="9710" xr:uid="{00000000-0005-0000-0000-000032250000}"/>
    <cellStyle name="20% - Accent1 2 3 3 2 2 4 2" xfId="9711" xr:uid="{00000000-0005-0000-0000-000033250000}"/>
    <cellStyle name="20% - Accent1 2 3 3 2 2 4 2 2" xfId="9712" xr:uid="{00000000-0005-0000-0000-000034250000}"/>
    <cellStyle name="20% - Accent1 2 3 3 2 2 4 2 2 2" xfId="9713" xr:uid="{00000000-0005-0000-0000-000035250000}"/>
    <cellStyle name="20% - Accent1 2 3 3 2 2 4 2 3" xfId="9714" xr:uid="{00000000-0005-0000-0000-000036250000}"/>
    <cellStyle name="20% - Accent1 2 3 3 2 2 4 3" xfId="9715" xr:uid="{00000000-0005-0000-0000-000037250000}"/>
    <cellStyle name="20% - Accent1 2 3 3 2 2 4 3 2" xfId="9716" xr:uid="{00000000-0005-0000-0000-000038250000}"/>
    <cellStyle name="20% - Accent1 2 3 3 2 2 4 4" xfId="9717" xr:uid="{00000000-0005-0000-0000-000039250000}"/>
    <cellStyle name="20% - Accent1 2 3 3 2 2 5" xfId="9718" xr:uid="{00000000-0005-0000-0000-00003A250000}"/>
    <cellStyle name="20% - Accent1 2 3 3 2 2 5 2" xfId="9719" xr:uid="{00000000-0005-0000-0000-00003B250000}"/>
    <cellStyle name="20% - Accent1 2 3 3 2 2 5 2 2" xfId="9720" xr:uid="{00000000-0005-0000-0000-00003C250000}"/>
    <cellStyle name="20% - Accent1 2 3 3 2 2 5 3" xfId="9721" xr:uid="{00000000-0005-0000-0000-00003D250000}"/>
    <cellStyle name="20% - Accent1 2 3 3 2 2 6" xfId="9722" xr:uid="{00000000-0005-0000-0000-00003E250000}"/>
    <cellStyle name="20% - Accent1 2 3 3 2 2 6 2" xfId="9723" xr:uid="{00000000-0005-0000-0000-00003F250000}"/>
    <cellStyle name="20% - Accent1 2 3 3 2 2 6 2 2" xfId="9724" xr:uid="{00000000-0005-0000-0000-000040250000}"/>
    <cellStyle name="20% - Accent1 2 3 3 2 2 6 3" xfId="9725" xr:uid="{00000000-0005-0000-0000-000041250000}"/>
    <cellStyle name="20% - Accent1 2 3 3 2 2 7" xfId="9726" xr:uid="{00000000-0005-0000-0000-000042250000}"/>
    <cellStyle name="20% - Accent1 2 3 3 2 2 7 2" xfId="9727" xr:uid="{00000000-0005-0000-0000-000043250000}"/>
    <cellStyle name="20% - Accent1 2 3 3 2 2 8" xfId="9728" xr:uid="{00000000-0005-0000-0000-000044250000}"/>
    <cellStyle name="20% - Accent1 2 3 3 2 2 8 2" xfId="9729" xr:uid="{00000000-0005-0000-0000-000045250000}"/>
    <cellStyle name="20% - Accent1 2 3 3 2 2 9" xfId="9730" xr:uid="{00000000-0005-0000-0000-000046250000}"/>
    <cellStyle name="20% - Accent1 2 3 3 2 3" xfId="9731" xr:uid="{00000000-0005-0000-0000-000047250000}"/>
    <cellStyle name="20% - Accent1 2 3 3 2 3 2" xfId="9732" xr:uid="{00000000-0005-0000-0000-000048250000}"/>
    <cellStyle name="20% - Accent1 2 3 3 2 3 2 2" xfId="9733" xr:uid="{00000000-0005-0000-0000-000049250000}"/>
    <cellStyle name="20% - Accent1 2 3 3 2 3 2 2 2" xfId="9734" xr:uid="{00000000-0005-0000-0000-00004A250000}"/>
    <cellStyle name="20% - Accent1 2 3 3 2 3 2 2 2 2" xfId="9735" xr:uid="{00000000-0005-0000-0000-00004B250000}"/>
    <cellStyle name="20% - Accent1 2 3 3 2 3 2 2 3" xfId="9736" xr:uid="{00000000-0005-0000-0000-00004C250000}"/>
    <cellStyle name="20% - Accent1 2 3 3 2 3 2 3" xfId="9737" xr:uid="{00000000-0005-0000-0000-00004D250000}"/>
    <cellStyle name="20% - Accent1 2 3 3 2 3 2 3 2" xfId="9738" xr:uid="{00000000-0005-0000-0000-00004E250000}"/>
    <cellStyle name="20% - Accent1 2 3 3 2 3 2 4" xfId="9739" xr:uid="{00000000-0005-0000-0000-00004F250000}"/>
    <cellStyle name="20% - Accent1 2 3 3 2 3 3" xfId="9740" xr:uid="{00000000-0005-0000-0000-000050250000}"/>
    <cellStyle name="20% - Accent1 2 3 3 2 3 3 2" xfId="9741" xr:uid="{00000000-0005-0000-0000-000051250000}"/>
    <cellStyle name="20% - Accent1 2 3 3 2 3 3 2 2" xfId="9742" xr:uid="{00000000-0005-0000-0000-000052250000}"/>
    <cellStyle name="20% - Accent1 2 3 3 2 3 3 2 2 2" xfId="9743" xr:uid="{00000000-0005-0000-0000-000053250000}"/>
    <cellStyle name="20% - Accent1 2 3 3 2 3 3 2 3" xfId="9744" xr:uid="{00000000-0005-0000-0000-000054250000}"/>
    <cellStyle name="20% - Accent1 2 3 3 2 3 3 3" xfId="9745" xr:uid="{00000000-0005-0000-0000-000055250000}"/>
    <cellStyle name="20% - Accent1 2 3 3 2 3 3 3 2" xfId="9746" xr:uid="{00000000-0005-0000-0000-000056250000}"/>
    <cellStyle name="20% - Accent1 2 3 3 2 3 3 4" xfId="9747" xr:uid="{00000000-0005-0000-0000-000057250000}"/>
    <cellStyle name="20% - Accent1 2 3 3 2 3 4" xfId="9748" xr:uid="{00000000-0005-0000-0000-000058250000}"/>
    <cellStyle name="20% - Accent1 2 3 3 2 3 4 2" xfId="9749" xr:uid="{00000000-0005-0000-0000-000059250000}"/>
    <cellStyle name="20% - Accent1 2 3 3 2 3 4 2 2" xfId="9750" xr:uid="{00000000-0005-0000-0000-00005A250000}"/>
    <cellStyle name="20% - Accent1 2 3 3 2 3 4 2 2 2" xfId="9751" xr:uid="{00000000-0005-0000-0000-00005B250000}"/>
    <cellStyle name="20% - Accent1 2 3 3 2 3 4 2 3" xfId="9752" xr:uid="{00000000-0005-0000-0000-00005C250000}"/>
    <cellStyle name="20% - Accent1 2 3 3 2 3 4 3" xfId="9753" xr:uid="{00000000-0005-0000-0000-00005D250000}"/>
    <cellStyle name="20% - Accent1 2 3 3 2 3 4 3 2" xfId="9754" xr:uid="{00000000-0005-0000-0000-00005E250000}"/>
    <cellStyle name="20% - Accent1 2 3 3 2 3 4 4" xfId="9755" xr:uid="{00000000-0005-0000-0000-00005F250000}"/>
    <cellStyle name="20% - Accent1 2 3 3 2 3 5" xfId="9756" xr:uid="{00000000-0005-0000-0000-000060250000}"/>
    <cellStyle name="20% - Accent1 2 3 3 2 3 5 2" xfId="9757" xr:uid="{00000000-0005-0000-0000-000061250000}"/>
    <cellStyle name="20% - Accent1 2 3 3 2 3 5 2 2" xfId="9758" xr:uid="{00000000-0005-0000-0000-000062250000}"/>
    <cellStyle name="20% - Accent1 2 3 3 2 3 5 3" xfId="9759" xr:uid="{00000000-0005-0000-0000-000063250000}"/>
    <cellStyle name="20% - Accent1 2 3 3 2 3 6" xfId="9760" xr:uid="{00000000-0005-0000-0000-000064250000}"/>
    <cellStyle name="20% - Accent1 2 3 3 2 3 6 2" xfId="9761" xr:uid="{00000000-0005-0000-0000-000065250000}"/>
    <cellStyle name="20% - Accent1 2 3 3 2 3 6 2 2" xfId="9762" xr:uid="{00000000-0005-0000-0000-000066250000}"/>
    <cellStyle name="20% - Accent1 2 3 3 2 3 6 3" xfId="9763" xr:uid="{00000000-0005-0000-0000-000067250000}"/>
    <cellStyle name="20% - Accent1 2 3 3 2 3 7" xfId="9764" xr:uid="{00000000-0005-0000-0000-000068250000}"/>
    <cellStyle name="20% - Accent1 2 3 3 2 3 7 2" xfId="9765" xr:uid="{00000000-0005-0000-0000-000069250000}"/>
    <cellStyle name="20% - Accent1 2 3 3 2 3 8" xfId="9766" xr:uid="{00000000-0005-0000-0000-00006A250000}"/>
    <cellStyle name="20% - Accent1 2 3 3 2 3 8 2" xfId="9767" xr:uid="{00000000-0005-0000-0000-00006B250000}"/>
    <cellStyle name="20% - Accent1 2 3 3 2 3 9" xfId="9768" xr:uid="{00000000-0005-0000-0000-00006C250000}"/>
    <cellStyle name="20% - Accent1 2 3 3 2 4" xfId="9769" xr:uid="{00000000-0005-0000-0000-00006D250000}"/>
    <cellStyle name="20% - Accent1 2 3 3 2 4 2" xfId="9770" xr:uid="{00000000-0005-0000-0000-00006E250000}"/>
    <cellStyle name="20% - Accent1 2 3 3 2 4 2 2" xfId="9771" xr:uid="{00000000-0005-0000-0000-00006F250000}"/>
    <cellStyle name="20% - Accent1 2 3 3 2 4 2 2 2" xfId="9772" xr:uid="{00000000-0005-0000-0000-000070250000}"/>
    <cellStyle name="20% - Accent1 2 3 3 2 4 2 3" xfId="9773" xr:uid="{00000000-0005-0000-0000-000071250000}"/>
    <cellStyle name="20% - Accent1 2 3 3 2 4 3" xfId="9774" xr:uid="{00000000-0005-0000-0000-000072250000}"/>
    <cellStyle name="20% - Accent1 2 3 3 2 4 3 2" xfId="9775" xr:uid="{00000000-0005-0000-0000-000073250000}"/>
    <cellStyle name="20% - Accent1 2 3 3 2 4 4" xfId="9776" xr:uid="{00000000-0005-0000-0000-000074250000}"/>
    <cellStyle name="20% - Accent1 2 3 3 2 5" xfId="9777" xr:uid="{00000000-0005-0000-0000-000075250000}"/>
    <cellStyle name="20% - Accent1 2 3 3 2 5 2" xfId="9778" xr:uid="{00000000-0005-0000-0000-000076250000}"/>
    <cellStyle name="20% - Accent1 2 3 3 2 5 2 2" xfId="9779" xr:uid="{00000000-0005-0000-0000-000077250000}"/>
    <cellStyle name="20% - Accent1 2 3 3 2 5 2 2 2" xfId="9780" xr:uid="{00000000-0005-0000-0000-000078250000}"/>
    <cellStyle name="20% - Accent1 2 3 3 2 5 2 3" xfId="9781" xr:uid="{00000000-0005-0000-0000-000079250000}"/>
    <cellStyle name="20% - Accent1 2 3 3 2 5 3" xfId="9782" xr:uid="{00000000-0005-0000-0000-00007A250000}"/>
    <cellStyle name="20% - Accent1 2 3 3 2 5 3 2" xfId="9783" xr:uid="{00000000-0005-0000-0000-00007B250000}"/>
    <cellStyle name="20% - Accent1 2 3 3 2 5 4" xfId="9784" xr:uid="{00000000-0005-0000-0000-00007C250000}"/>
    <cellStyle name="20% - Accent1 2 3 3 2 6" xfId="9785" xr:uid="{00000000-0005-0000-0000-00007D250000}"/>
    <cellStyle name="20% - Accent1 2 3 3 2 6 2" xfId="9786" xr:uid="{00000000-0005-0000-0000-00007E250000}"/>
    <cellStyle name="20% - Accent1 2 3 3 2 6 2 2" xfId="9787" xr:uid="{00000000-0005-0000-0000-00007F250000}"/>
    <cellStyle name="20% - Accent1 2 3 3 2 6 2 2 2" xfId="9788" xr:uid="{00000000-0005-0000-0000-000080250000}"/>
    <cellStyle name="20% - Accent1 2 3 3 2 6 2 3" xfId="9789" xr:uid="{00000000-0005-0000-0000-000081250000}"/>
    <cellStyle name="20% - Accent1 2 3 3 2 6 3" xfId="9790" xr:uid="{00000000-0005-0000-0000-000082250000}"/>
    <cellStyle name="20% - Accent1 2 3 3 2 6 3 2" xfId="9791" xr:uid="{00000000-0005-0000-0000-000083250000}"/>
    <cellStyle name="20% - Accent1 2 3 3 2 6 4" xfId="9792" xr:uid="{00000000-0005-0000-0000-000084250000}"/>
    <cellStyle name="20% - Accent1 2 3 3 2 7" xfId="9793" xr:uid="{00000000-0005-0000-0000-000085250000}"/>
    <cellStyle name="20% - Accent1 2 3 3 2 7 2" xfId="9794" xr:uid="{00000000-0005-0000-0000-000086250000}"/>
    <cellStyle name="20% - Accent1 2 3 3 2 7 2 2" xfId="9795" xr:uid="{00000000-0005-0000-0000-000087250000}"/>
    <cellStyle name="20% - Accent1 2 3 3 2 7 3" xfId="9796" xr:uid="{00000000-0005-0000-0000-000088250000}"/>
    <cellStyle name="20% - Accent1 2 3 3 2 8" xfId="9797" xr:uid="{00000000-0005-0000-0000-000089250000}"/>
    <cellStyle name="20% - Accent1 2 3 3 2 8 2" xfId="9798" xr:uid="{00000000-0005-0000-0000-00008A250000}"/>
    <cellStyle name="20% - Accent1 2 3 3 2 8 2 2" xfId="9799" xr:uid="{00000000-0005-0000-0000-00008B250000}"/>
    <cellStyle name="20% - Accent1 2 3 3 2 8 3" xfId="9800" xr:uid="{00000000-0005-0000-0000-00008C250000}"/>
    <cellStyle name="20% - Accent1 2 3 3 2 9" xfId="9801" xr:uid="{00000000-0005-0000-0000-00008D250000}"/>
    <cellStyle name="20% - Accent1 2 3 3 2 9 2" xfId="9802" xr:uid="{00000000-0005-0000-0000-00008E250000}"/>
    <cellStyle name="20% - Accent1 2 3 3 3" xfId="9803" xr:uid="{00000000-0005-0000-0000-00008F250000}"/>
    <cellStyle name="20% - Accent1 2 3 3 3 10" xfId="9804" xr:uid="{00000000-0005-0000-0000-000090250000}"/>
    <cellStyle name="20% - Accent1 2 3 3 3 10 2" xfId="9805" xr:uid="{00000000-0005-0000-0000-000091250000}"/>
    <cellStyle name="20% - Accent1 2 3 3 3 11" xfId="9806" xr:uid="{00000000-0005-0000-0000-000092250000}"/>
    <cellStyle name="20% - Accent1 2 3 3 3 2" xfId="9807" xr:uid="{00000000-0005-0000-0000-000093250000}"/>
    <cellStyle name="20% - Accent1 2 3 3 3 2 2" xfId="9808" xr:uid="{00000000-0005-0000-0000-000094250000}"/>
    <cellStyle name="20% - Accent1 2 3 3 3 2 2 2" xfId="9809" xr:uid="{00000000-0005-0000-0000-000095250000}"/>
    <cellStyle name="20% - Accent1 2 3 3 3 2 2 2 2" xfId="9810" xr:uid="{00000000-0005-0000-0000-000096250000}"/>
    <cellStyle name="20% - Accent1 2 3 3 3 2 2 2 2 2" xfId="9811" xr:uid="{00000000-0005-0000-0000-000097250000}"/>
    <cellStyle name="20% - Accent1 2 3 3 3 2 2 2 3" xfId="9812" xr:uid="{00000000-0005-0000-0000-000098250000}"/>
    <cellStyle name="20% - Accent1 2 3 3 3 2 2 3" xfId="9813" xr:uid="{00000000-0005-0000-0000-000099250000}"/>
    <cellStyle name="20% - Accent1 2 3 3 3 2 2 3 2" xfId="9814" xr:uid="{00000000-0005-0000-0000-00009A250000}"/>
    <cellStyle name="20% - Accent1 2 3 3 3 2 2 4" xfId="9815" xr:uid="{00000000-0005-0000-0000-00009B250000}"/>
    <cellStyle name="20% - Accent1 2 3 3 3 2 3" xfId="9816" xr:uid="{00000000-0005-0000-0000-00009C250000}"/>
    <cellStyle name="20% - Accent1 2 3 3 3 2 3 2" xfId="9817" xr:uid="{00000000-0005-0000-0000-00009D250000}"/>
    <cellStyle name="20% - Accent1 2 3 3 3 2 3 2 2" xfId="9818" xr:uid="{00000000-0005-0000-0000-00009E250000}"/>
    <cellStyle name="20% - Accent1 2 3 3 3 2 3 2 2 2" xfId="9819" xr:uid="{00000000-0005-0000-0000-00009F250000}"/>
    <cellStyle name="20% - Accent1 2 3 3 3 2 3 2 3" xfId="9820" xr:uid="{00000000-0005-0000-0000-0000A0250000}"/>
    <cellStyle name="20% - Accent1 2 3 3 3 2 3 3" xfId="9821" xr:uid="{00000000-0005-0000-0000-0000A1250000}"/>
    <cellStyle name="20% - Accent1 2 3 3 3 2 3 3 2" xfId="9822" xr:uid="{00000000-0005-0000-0000-0000A2250000}"/>
    <cellStyle name="20% - Accent1 2 3 3 3 2 3 4" xfId="9823" xr:uid="{00000000-0005-0000-0000-0000A3250000}"/>
    <cellStyle name="20% - Accent1 2 3 3 3 2 4" xfId="9824" xr:uid="{00000000-0005-0000-0000-0000A4250000}"/>
    <cellStyle name="20% - Accent1 2 3 3 3 2 4 2" xfId="9825" xr:uid="{00000000-0005-0000-0000-0000A5250000}"/>
    <cellStyle name="20% - Accent1 2 3 3 3 2 4 2 2" xfId="9826" xr:uid="{00000000-0005-0000-0000-0000A6250000}"/>
    <cellStyle name="20% - Accent1 2 3 3 3 2 4 2 2 2" xfId="9827" xr:uid="{00000000-0005-0000-0000-0000A7250000}"/>
    <cellStyle name="20% - Accent1 2 3 3 3 2 4 2 3" xfId="9828" xr:uid="{00000000-0005-0000-0000-0000A8250000}"/>
    <cellStyle name="20% - Accent1 2 3 3 3 2 4 3" xfId="9829" xr:uid="{00000000-0005-0000-0000-0000A9250000}"/>
    <cellStyle name="20% - Accent1 2 3 3 3 2 4 3 2" xfId="9830" xr:uid="{00000000-0005-0000-0000-0000AA250000}"/>
    <cellStyle name="20% - Accent1 2 3 3 3 2 4 4" xfId="9831" xr:uid="{00000000-0005-0000-0000-0000AB250000}"/>
    <cellStyle name="20% - Accent1 2 3 3 3 2 5" xfId="9832" xr:uid="{00000000-0005-0000-0000-0000AC250000}"/>
    <cellStyle name="20% - Accent1 2 3 3 3 2 5 2" xfId="9833" xr:uid="{00000000-0005-0000-0000-0000AD250000}"/>
    <cellStyle name="20% - Accent1 2 3 3 3 2 5 2 2" xfId="9834" xr:uid="{00000000-0005-0000-0000-0000AE250000}"/>
    <cellStyle name="20% - Accent1 2 3 3 3 2 5 3" xfId="9835" xr:uid="{00000000-0005-0000-0000-0000AF250000}"/>
    <cellStyle name="20% - Accent1 2 3 3 3 2 6" xfId="9836" xr:uid="{00000000-0005-0000-0000-0000B0250000}"/>
    <cellStyle name="20% - Accent1 2 3 3 3 2 6 2" xfId="9837" xr:uid="{00000000-0005-0000-0000-0000B1250000}"/>
    <cellStyle name="20% - Accent1 2 3 3 3 2 6 2 2" xfId="9838" xr:uid="{00000000-0005-0000-0000-0000B2250000}"/>
    <cellStyle name="20% - Accent1 2 3 3 3 2 6 3" xfId="9839" xr:uid="{00000000-0005-0000-0000-0000B3250000}"/>
    <cellStyle name="20% - Accent1 2 3 3 3 2 7" xfId="9840" xr:uid="{00000000-0005-0000-0000-0000B4250000}"/>
    <cellStyle name="20% - Accent1 2 3 3 3 2 7 2" xfId="9841" xr:uid="{00000000-0005-0000-0000-0000B5250000}"/>
    <cellStyle name="20% - Accent1 2 3 3 3 2 8" xfId="9842" xr:uid="{00000000-0005-0000-0000-0000B6250000}"/>
    <cellStyle name="20% - Accent1 2 3 3 3 2 8 2" xfId="9843" xr:uid="{00000000-0005-0000-0000-0000B7250000}"/>
    <cellStyle name="20% - Accent1 2 3 3 3 2 9" xfId="9844" xr:uid="{00000000-0005-0000-0000-0000B8250000}"/>
    <cellStyle name="20% - Accent1 2 3 3 3 3" xfId="9845" xr:uid="{00000000-0005-0000-0000-0000B9250000}"/>
    <cellStyle name="20% - Accent1 2 3 3 3 3 2" xfId="9846" xr:uid="{00000000-0005-0000-0000-0000BA250000}"/>
    <cellStyle name="20% - Accent1 2 3 3 3 3 2 2" xfId="9847" xr:uid="{00000000-0005-0000-0000-0000BB250000}"/>
    <cellStyle name="20% - Accent1 2 3 3 3 3 2 2 2" xfId="9848" xr:uid="{00000000-0005-0000-0000-0000BC250000}"/>
    <cellStyle name="20% - Accent1 2 3 3 3 3 2 2 2 2" xfId="9849" xr:uid="{00000000-0005-0000-0000-0000BD250000}"/>
    <cellStyle name="20% - Accent1 2 3 3 3 3 2 2 3" xfId="9850" xr:uid="{00000000-0005-0000-0000-0000BE250000}"/>
    <cellStyle name="20% - Accent1 2 3 3 3 3 2 3" xfId="9851" xr:uid="{00000000-0005-0000-0000-0000BF250000}"/>
    <cellStyle name="20% - Accent1 2 3 3 3 3 2 3 2" xfId="9852" xr:uid="{00000000-0005-0000-0000-0000C0250000}"/>
    <cellStyle name="20% - Accent1 2 3 3 3 3 2 4" xfId="9853" xr:uid="{00000000-0005-0000-0000-0000C1250000}"/>
    <cellStyle name="20% - Accent1 2 3 3 3 3 3" xfId="9854" xr:uid="{00000000-0005-0000-0000-0000C2250000}"/>
    <cellStyle name="20% - Accent1 2 3 3 3 3 3 2" xfId="9855" xr:uid="{00000000-0005-0000-0000-0000C3250000}"/>
    <cellStyle name="20% - Accent1 2 3 3 3 3 3 2 2" xfId="9856" xr:uid="{00000000-0005-0000-0000-0000C4250000}"/>
    <cellStyle name="20% - Accent1 2 3 3 3 3 3 2 2 2" xfId="9857" xr:uid="{00000000-0005-0000-0000-0000C5250000}"/>
    <cellStyle name="20% - Accent1 2 3 3 3 3 3 2 3" xfId="9858" xr:uid="{00000000-0005-0000-0000-0000C6250000}"/>
    <cellStyle name="20% - Accent1 2 3 3 3 3 3 3" xfId="9859" xr:uid="{00000000-0005-0000-0000-0000C7250000}"/>
    <cellStyle name="20% - Accent1 2 3 3 3 3 3 3 2" xfId="9860" xr:uid="{00000000-0005-0000-0000-0000C8250000}"/>
    <cellStyle name="20% - Accent1 2 3 3 3 3 3 4" xfId="9861" xr:uid="{00000000-0005-0000-0000-0000C9250000}"/>
    <cellStyle name="20% - Accent1 2 3 3 3 3 4" xfId="9862" xr:uid="{00000000-0005-0000-0000-0000CA250000}"/>
    <cellStyle name="20% - Accent1 2 3 3 3 3 4 2" xfId="9863" xr:uid="{00000000-0005-0000-0000-0000CB250000}"/>
    <cellStyle name="20% - Accent1 2 3 3 3 3 4 2 2" xfId="9864" xr:uid="{00000000-0005-0000-0000-0000CC250000}"/>
    <cellStyle name="20% - Accent1 2 3 3 3 3 4 2 2 2" xfId="9865" xr:uid="{00000000-0005-0000-0000-0000CD250000}"/>
    <cellStyle name="20% - Accent1 2 3 3 3 3 4 2 3" xfId="9866" xr:uid="{00000000-0005-0000-0000-0000CE250000}"/>
    <cellStyle name="20% - Accent1 2 3 3 3 3 4 3" xfId="9867" xr:uid="{00000000-0005-0000-0000-0000CF250000}"/>
    <cellStyle name="20% - Accent1 2 3 3 3 3 4 3 2" xfId="9868" xr:uid="{00000000-0005-0000-0000-0000D0250000}"/>
    <cellStyle name="20% - Accent1 2 3 3 3 3 4 4" xfId="9869" xr:uid="{00000000-0005-0000-0000-0000D1250000}"/>
    <cellStyle name="20% - Accent1 2 3 3 3 3 5" xfId="9870" xr:uid="{00000000-0005-0000-0000-0000D2250000}"/>
    <cellStyle name="20% - Accent1 2 3 3 3 3 5 2" xfId="9871" xr:uid="{00000000-0005-0000-0000-0000D3250000}"/>
    <cellStyle name="20% - Accent1 2 3 3 3 3 5 2 2" xfId="9872" xr:uid="{00000000-0005-0000-0000-0000D4250000}"/>
    <cellStyle name="20% - Accent1 2 3 3 3 3 5 3" xfId="9873" xr:uid="{00000000-0005-0000-0000-0000D5250000}"/>
    <cellStyle name="20% - Accent1 2 3 3 3 3 6" xfId="9874" xr:uid="{00000000-0005-0000-0000-0000D6250000}"/>
    <cellStyle name="20% - Accent1 2 3 3 3 3 6 2" xfId="9875" xr:uid="{00000000-0005-0000-0000-0000D7250000}"/>
    <cellStyle name="20% - Accent1 2 3 3 3 3 6 2 2" xfId="9876" xr:uid="{00000000-0005-0000-0000-0000D8250000}"/>
    <cellStyle name="20% - Accent1 2 3 3 3 3 6 3" xfId="9877" xr:uid="{00000000-0005-0000-0000-0000D9250000}"/>
    <cellStyle name="20% - Accent1 2 3 3 3 3 7" xfId="9878" xr:uid="{00000000-0005-0000-0000-0000DA250000}"/>
    <cellStyle name="20% - Accent1 2 3 3 3 3 7 2" xfId="9879" xr:uid="{00000000-0005-0000-0000-0000DB250000}"/>
    <cellStyle name="20% - Accent1 2 3 3 3 3 8" xfId="9880" xr:uid="{00000000-0005-0000-0000-0000DC250000}"/>
    <cellStyle name="20% - Accent1 2 3 3 3 3 8 2" xfId="9881" xr:uid="{00000000-0005-0000-0000-0000DD250000}"/>
    <cellStyle name="20% - Accent1 2 3 3 3 3 9" xfId="9882" xr:uid="{00000000-0005-0000-0000-0000DE250000}"/>
    <cellStyle name="20% - Accent1 2 3 3 3 4" xfId="9883" xr:uid="{00000000-0005-0000-0000-0000DF250000}"/>
    <cellStyle name="20% - Accent1 2 3 3 3 4 2" xfId="9884" xr:uid="{00000000-0005-0000-0000-0000E0250000}"/>
    <cellStyle name="20% - Accent1 2 3 3 3 4 2 2" xfId="9885" xr:uid="{00000000-0005-0000-0000-0000E1250000}"/>
    <cellStyle name="20% - Accent1 2 3 3 3 4 2 2 2" xfId="9886" xr:uid="{00000000-0005-0000-0000-0000E2250000}"/>
    <cellStyle name="20% - Accent1 2 3 3 3 4 2 3" xfId="9887" xr:uid="{00000000-0005-0000-0000-0000E3250000}"/>
    <cellStyle name="20% - Accent1 2 3 3 3 4 3" xfId="9888" xr:uid="{00000000-0005-0000-0000-0000E4250000}"/>
    <cellStyle name="20% - Accent1 2 3 3 3 4 3 2" xfId="9889" xr:uid="{00000000-0005-0000-0000-0000E5250000}"/>
    <cellStyle name="20% - Accent1 2 3 3 3 4 4" xfId="9890" xr:uid="{00000000-0005-0000-0000-0000E6250000}"/>
    <cellStyle name="20% - Accent1 2 3 3 3 5" xfId="9891" xr:uid="{00000000-0005-0000-0000-0000E7250000}"/>
    <cellStyle name="20% - Accent1 2 3 3 3 5 2" xfId="9892" xr:uid="{00000000-0005-0000-0000-0000E8250000}"/>
    <cellStyle name="20% - Accent1 2 3 3 3 5 2 2" xfId="9893" xr:uid="{00000000-0005-0000-0000-0000E9250000}"/>
    <cellStyle name="20% - Accent1 2 3 3 3 5 2 2 2" xfId="9894" xr:uid="{00000000-0005-0000-0000-0000EA250000}"/>
    <cellStyle name="20% - Accent1 2 3 3 3 5 2 3" xfId="9895" xr:uid="{00000000-0005-0000-0000-0000EB250000}"/>
    <cellStyle name="20% - Accent1 2 3 3 3 5 3" xfId="9896" xr:uid="{00000000-0005-0000-0000-0000EC250000}"/>
    <cellStyle name="20% - Accent1 2 3 3 3 5 3 2" xfId="9897" xr:uid="{00000000-0005-0000-0000-0000ED250000}"/>
    <cellStyle name="20% - Accent1 2 3 3 3 5 4" xfId="9898" xr:uid="{00000000-0005-0000-0000-0000EE250000}"/>
    <cellStyle name="20% - Accent1 2 3 3 3 6" xfId="9899" xr:uid="{00000000-0005-0000-0000-0000EF250000}"/>
    <cellStyle name="20% - Accent1 2 3 3 3 6 2" xfId="9900" xr:uid="{00000000-0005-0000-0000-0000F0250000}"/>
    <cellStyle name="20% - Accent1 2 3 3 3 6 2 2" xfId="9901" xr:uid="{00000000-0005-0000-0000-0000F1250000}"/>
    <cellStyle name="20% - Accent1 2 3 3 3 6 2 2 2" xfId="9902" xr:uid="{00000000-0005-0000-0000-0000F2250000}"/>
    <cellStyle name="20% - Accent1 2 3 3 3 6 2 3" xfId="9903" xr:uid="{00000000-0005-0000-0000-0000F3250000}"/>
    <cellStyle name="20% - Accent1 2 3 3 3 6 3" xfId="9904" xr:uid="{00000000-0005-0000-0000-0000F4250000}"/>
    <cellStyle name="20% - Accent1 2 3 3 3 6 3 2" xfId="9905" xr:uid="{00000000-0005-0000-0000-0000F5250000}"/>
    <cellStyle name="20% - Accent1 2 3 3 3 6 4" xfId="9906" xr:uid="{00000000-0005-0000-0000-0000F6250000}"/>
    <cellStyle name="20% - Accent1 2 3 3 3 7" xfId="9907" xr:uid="{00000000-0005-0000-0000-0000F7250000}"/>
    <cellStyle name="20% - Accent1 2 3 3 3 7 2" xfId="9908" xr:uid="{00000000-0005-0000-0000-0000F8250000}"/>
    <cellStyle name="20% - Accent1 2 3 3 3 7 2 2" xfId="9909" xr:uid="{00000000-0005-0000-0000-0000F9250000}"/>
    <cellStyle name="20% - Accent1 2 3 3 3 7 3" xfId="9910" xr:uid="{00000000-0005-0000-0000-0000FA250000}"/>
    <cellStyle name="20% - Accent1 2 3 3 3 8" xfId="9911" xr:uid="{00000000-0005-0000-0000-0000FB250000}"/>
    <cellStyle name="20% - Accent1 2 3 3 3 8 2" xfId="9912" xr:uid="{00000000-0005-0000-0000-0000FC250000}"/>
    <cellStyle name="20% - Accent1 2 3 3 3 8 2 2" xfId="9913" xr:uid="{00000000-0005-0000-0000-0000FD250000}"/>
    <cellStyle name="20% - Accent1 2 3 3 3 8 3" xfId="9914" xr:uid="{00000000-0005-0000-0000-0000FE250000}"/>
    <cellStyle name="20% - Accent1 2 3 3 3 9" xfId="9915" xr:uid="{00000000-0005-0000-0000-0000FF250000}"/>
    <cellStyle name="20% - Accent1 2 3 3 3 9 2" xfId="9916" xr:uid="{00000000-0005-0000-0000-000000260000}"/>
    <cellStyle name="20% - Accent1 2 3 3 4" xfId="9917" xr:uid="{00000000-0005-0000-0000-000001260000}"/>
    <cellStyle name="20% - Accent1 2 3 3 4 10" xfId="9918" xr:uid="{00000000-0005-0000-0000-000002260000}"/>
    <cellStyle name="20% - Accent1 2 3 3 4 10 2" xfId="9919" xr:uid="{00000000-0005-0000-0000-000003260000}"/>
    <cellStyle name="20% - Accent1 2 3 3 4 11" xfId="9920" xr:uid="{00000000-0005-0000-0000-000004260000}"/>
    <cellStyle name="20% - Accent1 2 3 3 4 2" xfId="9921" xr:uid="{00000000-0005-0000-0000-000005260000}"/>
    <cellStyle name="20% - Accent1 2 3 3 4 2 2" xfId="9922" xr:uid="{00000000-0005-0000-0000-000006260000}"/>
    <cellStyle name="20% - Accent1 2 3 3 4 2 2 2" xfId="9923" xr:uid="{00000000-0005-0000-0000-000007260000}"/>
    <cellStyle name="20% - Accent1 2 3 3 4 2 2 2 2" xfId="9924" xr:uid="{00000000-0005-0000-0000-000008260000}"/>
    <cellStyle name="20% - Accent1 2 3 3 4 2 2 2 2 2" xfId="9925" xr:uid="{00000000-0005-0000-0000-000009260000}"/>
    <cellStyle name="20% - Accent1 2 3 3 4 2 2 2 3" xfId="9926" xr:uid="{00000000-0005-0000-0000-00000A260000}"/>
    <cellStyle name="20% - Accent1 2 3 3 4 2 2 3" xfId="9927" xr:uid="{00000000-0005-0000-0000-00000B260000}"/>
    <cellStyle name="20% - Accent1 2 3 3 4 2 2 3 2" xfId="9928" xr:uid="{00000000-0005-0000-0000-00000C260000}"/>
    <cellStyle name="20% - Accent1 2 3 3 4 2 2 4" xfId="9929" xr:uid="{00000000-0005-0000-0000-00000D260000}"/>
    <cellStyle name="20% - Accent1 2 3 3 4 2 3" xfId="9930" xr:uid="{00000000-0005-0000-0000-00000E260000}"/>
    <cellStyle name="20% - Accent1 2 3 3 4 2 3 2" xfId="9931" xr:uid="{00000000-0005-0000-0000-00000F260000}"/>
    <cellStyle name="20% - Accent1 2 3 3 4 2 3 2 2" xfId="9932" xr:uid="{00000000-0005-0000-0000-000010260000}"/>
    <cellStyle name="20% - Accent1 2 3 3 4 2 3 2 2 2" xfId="9933" xr:uid="{00000000-0005-0000-0000-000011260000}"/>
    <cellStyle name="20% - Accent1 2 3 3 4 2 3 2 3" xfId="9934" xr:uid="{00000000-0005-0000-0000-000012260000}"/>
    <cellStyle name="20% - Accent1 2 3 3 4 2 3 3" xfId="9935" xr:uid="{00000000-0005-0000-0000-000013260000}"/>
    <cellStyle name="20% - Accent1 2 3 3 4 2 3 3 2" xfId="9936" xr:uid="{00000000-0005-0000-0000-000014260000}"/>
    <cellStyle name="20% - Accent1 2 3 3 4 2 3 4" xfId="9937" xr:uid="{00000000-0005-0000-0000-000015260000}"/>
    <cellStyle name="20% - Accent1 2 3 3 4 2 4" xfId="9938" xr:uid="{00000000-0005-0000-0000-000016260000}"/>
    <cellStyle name="20% - Accent1 2 3 3 4 2 4 2" xfId="9939" xr:uid="{00000000-0005-0000-0000-000017260000}"/>
    <cellStyle name="20% - Accent1 2 3 3 4 2 4 2 2" xfId="9940" xr:uid="{00000000-0005-0000-0000-000018260000}"/>
    <cellStyle name="20% - Accent1 2 3 3 4 2 4 2 2 2" xfId="9941" xr:uid="{00000000-0005-0000-0000-000019260000}"/>
    <cellStyle name="20% - Accent1 2 3 3 4 2 4 2 3" xfId="9942" xr:uid="{00000000-0005-0000-0000-00001A260000}"/>
    <cellStyle name="20% - Accent1 2 3 3 4 2 4 3" xfId="9943" xr:uid="{00000000-0005-0000-0000-00001B260000}"/>
    <cellStyle name="20% - Accent1 2 3 3 4 2 4 3 2" xfId="9944" xr:uid="{00000000-0005-0000-0000-00001C260000}"/>
    <cellStyle name="20% - Accent1 2 3 3 4 2 4 4" xfId="9945" xr:uid="{00000000-0005-0000-0000-00001D260000}"/>
    <cellStyle name="20% - Accent1 2 3 3 4 2 5" xfId="9946" xr:uid="{00000000-0005-0000-0000-00001E260000}"/>
    <cellStyle name="20% - Accent1 2 3 3 4 2 5 2" xfId="9947" xr:uid="{00000000-0005-0000-0000-00001F260000}"/>
    <cellStyle name="20% - Accent1 2 3 3 4 2 5 2 2" xfId="9948" xr:uid="{00000000-0005-0000-0000-000020260000}"/>
    <cellStyle name="20% - Accent1 2 3 3 4 2 5 3" xfId="9949" xr:uid="{00000000-0005-0000-0000-000021260000}"/>
    <cellStyle name="20% - Accent1 2 3 3 4 2 6" xfId="9950" xr:uid="{00000000-0005-0000-0000-000022260000}"/>
    <cellStyle name="20% - Accent1 2 3 3 4 2 6 2" xfId="9951" xr:uid="{00000000-0005-0000-0000-000023260000}"/>
    <cellStyle name="20% - Accent1 2 3 3 4 2 6 2 2" xfId="9952" xr:uid="{00000000-0005-0000-0000-000024260000}"/>
    <cellStyle name="20% - Accent1 2 3 3 4 2 6 3" xfId="9953" xr:uid="{00000000-0005-0000-0000-000025260000}"/>
    <cellStyle name="20% - Accent1 2 3 3 4 2 7" xfId="9954" xr:uid="{00000000-0005-0000-0000-000026260000}"/>
    <cellStyle name="20% - Accent1 2 3 3 4 2 7 2" xfId="9955" xr:uid="{00000000-0005-0000-0000-000027260000}"/>
    <cellStyle name="20% - Accent1 2 3 3 4 2 8" xfId="9956" xr:uid="{00000000-0005-0000-0000-000028260000}"/>
    <cellStyle name="20% - Accent1 2 3 3 4 2 8 2" xfId="9957" xr:uid="{00000000-0005-0000-0000-000029260000}"/>
    <cellStyle name="20% - Accent1 2 3 3 4 2 9" xfId="9958" xr:uid="{00000000-0005-0000-0000-00002A260000}"/>
    <cellStyle name="20% - Accent1 2 3 3 4 3" xfId="9959" xr:uid="{00000000-0005-0000-0000-00002B260000}"/>
    <cellStyle name="20% - Accent1 2 3 3 4 3 2" xfId="9960" xr:uid="{00000000-0005-0000-0000-00002C260000}"/>
    <cellStyle name="20% - Accent1 2 3 3 4 3 2 2" xfId="9961" xr:uid="{00000000-0005-0000-0000-00002D260000}"/>
    <cellStyle name="20% - Accent1 2 3 3 4 3 2 2 2" xfId="9962" xr:uid="{00000000-0005-0000-0000-00002E260000}"/>
    <cellStyle name="20% - Accent1 2 3 3 4 3 2 2 2 2" xfId="9963" xr:uid="{00000000-0005-0000-0000-00002F260000}"/>
    <cellStyle name="20% - Accent1 2 3 3 4 3 2 2 3" xfId="9964" xr:uid="{00000000-0005-0000-0000-000030260000}"/>
    <cellStyle name="20% - Accent1 2 3 3 4 3 2 3" xfId="9965" xr:uid="{00000000-0005-0000-0000-000031260000}"/>
    <cellStyle name="20% - Accent1 2 3 3 4 3 2 3 2" xfId="9966" xr:uid="{00000000-0005-0000-0000-000032260000}"/>
    <cellStyle name="20% - Accent1 2 3 3 4 3 2 4" xfId="9967" xr:uid="{00000000-0005-0000-0000-000033260000}"/>
    <cellStyle name="20% - Accent1 2 3 3 4 3 3" xfId="9968" xr:uid="{00000000-0005-0000-0000-000034260000}"/>
    <cellStyle name="20% - Accent1 2 3 3 4 3 3 2" xfId="9969" xr:uid="{00000000-0005-0000-0000-000035260000}"/>
    <cellStyle name="20% - Accent1 2 3 3 4 3 3 2 2" xfId="9970" xr:uid="{00000000-0005-0000-0000-000036260000}"/>
    <cellStyle name="20% - Accent1 2 3 3 4 3 3 2 2 2" xfId="9971" xr:uid="{00000000-0005-0000-0000-000037260000}"/>
    <cellStyle name="20% - Accent1 2 3 3 4 3 3 2 3" xfId="9972" xr:uid="{00000000-0005-0000-0000-000038260000}"/>
    <cellStyle name="20% - Accent1 2 3 3 4 3 3 3" xfId="9973" xr:uid="{00000000-0005-0000-0000-000039260000}"/>
    <cellStyle name="20% - Accent1 2 3 3 4 3 3 3 2" xfId="9974" xr:uid="{00000000-0005-0000-0000-00003A260000}"/>
    <cellStyle name="20% - Accent1 2 3 3 4 3 3 4" xfId="9975" xr:uid="{00000000-0005-0000-0000-00003B260000}"/>
    <cellStyle name="20% - Accent1 2 3 3 4 3 4" xfId="9976" xr:uid="{00000000-0005-0000-0000-00003C260000}"/>
    <cellStyle name="20% - Accent1 2 3 3 4 3 4 2" xfId="9977" xr:uid="{00000000-0005-0000-0000-00003D260000}"/>
    <cellStyle name="20% - Accent1 2 3 3 4 3 4 2 2" xfId="9978" xr:uid="{00000000-0005-0000-0000-00003E260000}"/>
    <cellStyle name="20% - Accent1 2 3 3 4 3 4 2 2 2" xfId="9979" xr:uid="{00000000-0005-0000-0000-00003F260000}"/>
    <cellStyle name="20% - Accent1 2 3 3 4 3 4 2 3" xfId="9980" xr:uid="{00000000-0005-0000-0000-000040260000}"/>
    <cellStyle name="20% - Accent1 2 3 3 4 3 4 3" xfId="9981" xr:uid="{00000000-0005-0000-0000-000041260000}"/>
    <cellStyle name="20% - Accent1 2 3 3 4 3 4 3 2" xfId="9982" xr:uid="{00000000-0005-0000-0000-000042260000}"/>
    <cellStyle name="20% - Accent1 2 3 3 4 3 4 4" xfId="9983" xr:uid="{00000000-0005-0000-0000-000043260000}"/>
    <cellStyle name="20% - Accent1 2 3 3 4 3 5" xfId="9984" xr:uid="{00000000-0005-0000-0000-000044260000}"/>
    <cellStyle name="20% - Accent1 2 3 3 4 3 5 2" xfId="9985" xr:uid="{00000000-0005-0000-0000-000045260000}"/>
    <cellStyle name="20% - Accent1 2 3 3 4 3 5 2 2" xfId="9986" xr:uid="{00000000-0005-0000-0000-000046260000}"/>
    <cellStyle name="20% - Accent1 2 3 3 4 3 5 3" xfId="9987" xr:uid="{00000000-0005-0000-0000-000047260000}"/>
    <cellStyle name="20% - Accent1 2 3 3 4 3 6" xfId="9988" xr:uid="{00000000-0005-0000-0000-000048260000}"/>
    <cellStyle name="20% - Accent1 2 3 3 4 3 6 2" xfId="9989" xr:uid="{00000000-0005-0000-0000-000049260000}"/>
    <cellStyle name="20% - Accent1 2 3 3 4 3 6 2 2" xfId="9990" xr:uid="{00000000-0005-0000-0000-00004A260000}"/>
    <cellStyle name="20% - Accent1 2 3 3 4 3 6 3" xfId="9991" xr:uid="{00000000-0005-0000-0000-00004B260000}"/>
    <cellStyle name="20% - Accent1 2 3 3 4 3 7" xfId="9992" xr:uid="{00000000-0005-0000-0000-00004C260000}"/>
    <cellStyle name="20% - Accent1 2 3 3 4 3 7 2" xfId="9993" xr:uid="{00000000-0005-0000-0000-00004D260000}"/>
    <cellStyle name="20% - Accent1 2 3 3 4 3 8" xfId="9994" xr:uid="{00000000-0005-0000-0000-00004E260000}"/>
    <cellStyle name="20% - Accent1 2 3 3 4 3 8 2" xfId="9995" xr:uid="{00000000-0005-0000-0000-00004F260000}"/>
    <cellStyle name="20% - Accent1 2 3 3 4 3 9" xfId="9996" xr:uid="{00000000-0005-0000-0000-000050260000}"/>
    <cellStyle name="20% - Accent1 2 3 3 4 4" xfId="9997" xr:uid="{00000000-0005-0000-0000-000051260000}"/>
    <cellStyle name="20% - Accent1 2 3 3 4 4 2" xfId="9998" xr:uid="{00000000-0005-0000-0000-000052260000}"/>
    <cellStyle name="20% - Accent1 2 3 3 4 4 2 2" xfId="9999" xr:uid="{00000000-0005-0000-0000-000053260000}"/>
    <cellStyle name="20% - Accent1 2 3 3 4 4 2 2 2" xfId="10000" xr:uid="{00000000-0005-0000-0000-000054260000}"/>
    <cellStyle name="20% - Accent1 2 3 3 4 4 2 3" xfId="10001" xr:uid="{00000000-0005-0000-0000-000055260000}"/>
    <cellStyle name="20% - Accent1 2 3 3 4 4 3" xfId="10002" xr:uid="{00000000-0005-0000-0000-000056260000}"/>
    <cellStyle name="20% - Accent1 2 3 3 4 4 3 2" xfId="10003" xr:uid="{00000000-0005-0000-0000-000057260000}"/>
    <cellStyle name="20% - Accent1 2 3 3 4 4 4" xfId="10004" xr:uid="{00000000-0005-0000-0000-000058260000}"/>
    <cellStyle name="20% - Accent1 2 3 3 4 5" xfId="10005" xr:uid="{00000000-0005-0000-0000-000059260000}"/>
    <cellStyle name="20% - Accent1 2 3 3 4 5 2" xfId="10006" xr:uid="{00000000-0005-0000-0000-00005A260000}"/>
    <cellStyle name="20% - Accent1 2 3 3 4 5 2 2" xfId="10007" xr:uid="{00000000-0005-0000-0000-00005B260000}"/>
    <cellStyle name="20% - Accent1 2 3 3 4 5 2 2 2" xfId="10008" xr:uid="{00000000-0005-0000-0000-00005C260000}"/>
    <cellStyle name="20% - Accent1 2 3 3 4 5 2 3" xfId="10009" xr:uid="{00000000-0005-0000-0000-00005D260000}"/>
    <cellStyle name="20% - Accent1 2 3 3 4 5 3" xfId="10010" xr:uid="{00000000-0005-0000-0000-00005E260000}"/>
    <cellStyle name="20% - Accent1 2 3 3 4 5 3 2" xfId="10011" xr:uid="{00000000-0005-0000-0000-00005F260000}"/>
    <cellStyle name="20% - Accent1 2 3 3 4 5 4" xfId="10012" xr:uid="{00000000-0005-0000-0000-000060260000}"/>
    <cellStyle name="20% - Accent1 2 3 3 4 6" xfId="10013" xr:uid="{00000000-0005-0000-0000-000061260000}"/>
    <cellStyle name="20% - Accent1 2 3 3 4 6 2" xfId="10014" xr:uid="{00000000-0005-0000-0000-000062260000}"/>
    <cellStyle name="20% - Accent1 2 3 3 4 6 2 2" xfId="10015" xr:uid="{00000000-0005-0000-0000-000063260000}"/>
    <cellStyle name="20% - Accent1 2 3 3 4 6 2 2 2" xfId="10016" xr:uid="{00000000-0005-0000-0000-000064260000}"/>
    <cellStyle name="20% - Accent1 2 3 3 4 6 2 3" xfId="10017" xr:uid="{00000000-0005-0000-0000-000065260000}"/>
    <cellStyle name="20% - Accent1 2 3 3 4 6 3" xfId="10018" xr:uid="{00000000-0005-0000-0000-000066260000}"/>
    <cellStyle name="20% - Accent1 2 3 3 4 6 3 2" xfId="10019" xr:uid="{00000000-0005-0000-0000-000067260000}"/>
    <cellStyle name="20% - Accent1 2 3 3 4 6 4" xfId="10020" xr:uid="{00000000-0005-0000-0000-000068260000}"/>
    <cellStyle name="20% - Accent1 2 3 3 4 7" xfId="10021" xr:uid="{00000000-0005-0000-0000-000069260000}"/>
    <cellStyle name="20% - Accent1 2 3 3 4 7 2" xfId="10022" xr:uid="{00000000-0005-0000-0000-00006A260000}"/>
    <cellStyle name="20% - Accent1 2 3 3 4 7 2 2" xfId="10023" xr:uid="{00000000-0005-0000-0000-00006B260000}"/>
    <cellStyle name="20% - Accent1 2 3 3 4 7 3" xfId="10024" xr:uid="{00000000-0005-0000-0000-00006C260000}"/>
    <cellStyle name="20% - Accent1 2 3 3 4 8" xfId="10025" xr:uid="{00000000-0005-0000-0000-00006D260000}"/>
    <cellStyle name="20% - Accent1 2 3 3 4 8 2" xfId="10026" xr:uid="{00000000-0005-0000-0000-00006E260000}"/>
    <cellStyle name="20% - Accent1 2 3 3 4 8 2 2" xfId="10027" xr:uid="{00000000-0005-0000-0000-00006F260000}"/>
    <cellStyle name="20% - Accent1 2 3 3 4 8 3" xfId="10028" xr:uid="{00000000-0005-0000-0000-000070260000}"/>
    <cellStyle name="20% - Accent1 2 3 3 4 9" xfId="10029" xr:uid="{00000000-0005-0000-0000-000071260000}"/>
    <cellStyle name="20% - Accent1 2 3 3 4 9 2" xfId="10030" xr:uid="{00000000-0005-0000-0000-000072260000}"/>
    <cellStyle name="20% - Accent1 2 3 3 5" xfId="10031" xr:uid="{00000000-0005-0000-0000-000073260000}"/>
    <cellStyle name="20% - Accent1 2 3 3 5 2" xfId="10032" xr:uid="{00000000-0005-0000-0000-000074260000}"/>
    <cellStyle name="20% - Accent1 2 3 3 5 2 2" xfId="10033" xr:uid="{00000000-0005-0000-0000-000075260000}"/>
    <cellStyle name="20% - Accent1 2 3 3 5 2 2 2" xfId="10034" xr:uid="{00000000-0005-0000-0000-000076260000}"/>
    <cellStyle name="20% - Accent1 2 3 3 5 2 2 2 2" xfId="10035" xr:uid="{00000000-0005-0000-0000-000077260000}"/>
    <cellStyle name="20% - Accent1 2 3 3 5 2 2 3" xfId="10036" xr:uid="{00000000-0005-0000-0000-000078260000}"/>
    <cellStyle name="20% - Accent1 2 3 3 5 2 3" xfId="10037" xr:uid="{00000000-0005-0000-0000-000079260000}"/>
    <cellStyle name="20% - Accent1 2 3 3 5 2 3 2" xfId="10038" xr:uid="{00000000-0005-0000-0000-00007A260000}"/>
    <cellStyle name="20% - Accent1 2 3 3 5 2 4" xfId="10039" xr:uid="{00000000-0005-0000-0000-00007B260000}"/>
    <cellStyle name="20% - Accent1 2 3 3 5 3" xfId="10040" xr:uid="{00000000-0005-0000-0000-00007C260000}"/>
    <cellStyle name="20% - Accent1 2 3 3 5 3 2" xfId="10041" xr:uid="{00000000-0005-0000-0000-00007D260000}"/>
    <cellStyle name="20% - Accent1 2 3 3 5 3 2 2" xfId="10042" xr:uid="{00000000-0005-0000-0000-00007E260000}"/>
    <cellStyle name="20% - Accent1 2 3 3 5 3 2 2 2" xfId="10043" xr:uid="{00000000-0005-0000-0000-00007F260000}"/>
    <cellStyle name="20% - Accent1 2 3 3 5 3 2 3" xfId="10044" xr:uid="{00000000-0005-0000-0000-000080260000}"/>
    <cellStyle name="20% - Accent1 2 3 3 5 3 3" xfId="10045" xr:uid="{00000000-0005-0000-0000-000081260000}"/>
    <cellStyle name="20% - Accent1 2 3 3 5 3 3 2" xfId="10046" xr:uid="{00000000-0005-0000-0000-000082260000}"/>
    <cellStyle name="20% - Accent1 2 3 3 5 3 4" xfId="10047" xr:uid="{00000000-0005-0000-0000-000083260000}"/>
    <cellStyle name="20% - Accent1 2 3 3 5 4" xfId="10048" xr:uid="{00000000-0005-0000-0000-000084260000}"/>
    <cellStyle name="20% - Accent1 2 3 3 5 4 2" xfId="10049" xr:uid="{00000000-0005-0000-0000-000085260000}"/>
    <cellStyle name="20% - Accent1 2 3 3 5 4 2 2" xfId="10050" xr:uid="{00000000-0005-0000-0000-000086260000}"/>
    <cellStyle name="20% - Accent1 2 3 3 5 4 2 2 2" xfId="10051" xr:uid="{00000000-0005-0000-0000-000087260000}"/>
    <cellStyle name="20% - Accent1 2 3 3 5 4 2 3" xfId="10052" xr:uid="{00000000-0005-0000-0000-000088260000}"/>
    <cellStyle name="20% - Accent1 2 3 3 5 4 3" xfId="10053" xr:uid="{00000000-0005-0000-0000-000089260000}"/>
    <cellStyle name="20% - Accent1 2 3 3 5 4 3 2" xfId="10054" xr:uid="{00000000-0005-0000-0000-00008A260000}"/>
    <cellStyle name="20% - Accent1 2 3 3 5 4 4" xfId="10055" xr:uid="{00000000-0005-0000-0000-00008B260000}"/>
    <cellStyle name="20% - Accent1 2 3 3 5 5" xfId="10056" xr:uid="{00000000-0005-0000-0000-00008C260000}"/>
    <cellStyle name="20% - Accent1 2 3 3 5 5 2" xfId="10057" xr:uid="{00000000-0005-0000-0000-00008D260000}"/>
    <cellStyle name="20% - Accent1 2 3 3 5 5 2 2" xfId="10058" xr:uid="{00000000-0005-0000-0000-00008E260000}"/>
    <cellStyle name="20% - Accent1 2 3 3 5 5 3" xfId="10059" xr:uid="{00000000-0005-0000-0000-00008F260000}"/>
    <cellStyle name="20% - Accent1 2 3 3 5 6" xfId="10060" xr:uid="{00000000-0005-0000-0000-000090260000}"/>
    <cellStyle name="20% - Accent1 2 3 3 5 6 2" xfId="10061" xr:uid="{00000000-0005-0000-0000-000091260000}"/>
    <cellStyle name="20% - Accent1 2 3 3 5 6 2 2" xfId="10062" xr:uid="{00000000-0005-0000-0000-000092260000}"/>
    <cellStyle name="20% - Accent1 2 3 3 5 6 3" xfId="10063" xr:uid="{00000000-0005-0000-0000-000093260000}"/>
    <cellStyle name="20% - Accent1 2 3 3 5 7" xfId="10064" xr:uid="{00000000-0005-0000-0000-000094260000}"/>
    <cellStyle name="20% - Accent1 2 3 3 5 7 2" xfId="10065" xr:uid="{00000000-0005-0000-0000-000095260000}"/>
    <cellStyle name="20% - Accent1 2 3 3 5 8" xfId="10066" xr:uid="{00000000-0005-0000-0000-000096260000}"/>
    <cellStyle name="20% - Accent1 2 3 3 5 8 2" xfId="10067" xr:uid="{00000000-0005-0000-0000-000097260000}"/>
    <cellStyle name="20% - Accent1 2 3 3 5 9" xfId="10068" xr:uid="{00000000-0005-0000-0000-000098260000}"/>
    <cellStyle name="20% - Accent1 2 3 3 6" xfId="10069" xr:uid="{00000000-0005-0000-0000-000099260000}"/>
    <cellStyle name="20% - Accent1 2 3 3 6 2" xfId="10070" xr:uid="{00000000-0005-0000-0000-00009A260000}"/>
    <cellStyle name="20% - Accent1 2 3 3 6 2 2" xfId="10071" xr:uid="{00000000-0005-0000-0000-00009B260000}"/>
    <cellStyle name="20% - Accent1 2 3 3 6 2 2 2" xfId="10072" xr:uid="{00000000-0005-0000-0000-00009C260000}"/>
    <cellStyle name="20% - Accent1 2 3 3 6 2 2 2 2" xfId="10073" xr:uid="{00000000-0005-0000-0000-00009D260000}"/>
    <cellStyle name="20% - Accent1 2 3 3 6 2 2 3" xfId="10074" xr:uid="{00000000-0005-0000-0000-00009E260000}"/>
    <cellStyle name="20% - Accent1 2 3 3 6 2 3" xfId="10075" xr:uid="{00000000-0005-0000-0000-00009F260000}"/>
    <cellStyle name="20% - Accent1 2 3 3 6 2 3 2" xfId="10076" xr:uid="{00000000-0005-0000-0000-0000A0260000}"/>
    <cellStyle name="20% - Accent1 2 3 3 6 2 4" xfId="10077" xr:uid="{00000000-0005-0000-0000-0000A1260000}"/>
    <cellStyle name="20% - Accent1 2 3 3 6 3" xfId="10078" xr:uid="{00000000-0005-0000-0000-0000A2260000}"/>
    <cellStyle name="20% - Accent1 2 3 3 6 3 2" xfId="10079" xr:uid="{00000000-0005-0000-0000-0000A3260000}"/>
    <cellStyle name="20% - Accent1 2 3 3 6 3 2 2" xfId="10080" xr:uid="{00000000-0005-0000-0000-0000A4260000}"/>
    <cellStyle name="20% - Accent1 2 3 3 6 3 2 2 2" xfId="10081" xr:uid="{00000000-0005-0000-0000-0000A5260000}"/>
    <cellStyle name="20% - Accent1 2 3 3 6 3 2 3" xfId="10082" xr:uid="{00000000-0005-0000-0000-0000A6260000}"/>
    <cellStyle name="20% - Accent1 2 3 3 6 3 3" xfId="10083" xr:uid="{00000000-0005-0000-0000-0000A7260000}"/>
    <cellStyle name="20% - Accent1 2 3 3 6 3 3 2" xfId="10084" xr:uid="{00000000-0005-0000-0000-0000A8260000}"/>
    <cellStyle name="20% - Accent1 2 3 3 6 3 4" xfId="10085" xr:uid="{00000000-0005-0000-0000-0000A9260000}"/>
    <cellStyle name="20% - Accent1 2 3 3 6 4" xfId="10086" xr:uid="{00000000-0005-0000-0000-0000AA260000}"/>
    <cellStyle name="20% - Accent1 2 3 3 6 4 2" xfId="10087" xr:uid="{00000000-0005-0000-0000-0000AB260000}"/>
    <cellStyle name="20% - Accent1 2 3 3 6 4 2 2" xfId="10088" xr:uid="{00000000-0005-0000-0000-0000AC260000}"/>
    <cellStyle name="20% - Accent1 2 3 3 6 4 2 2 2" xfId="10089" xr:uid="{00000000-0005-0000-0000-0000AD260000}"/>
    <cellStyle name="20% - Accent1 2 3 3 6 4 2 3" xfId="10090" xr:uid="{00000000-0005-0000-0000-0000AE260000}"/>
    <cellStyle name="20% - Accent1 2 3 3 6 4 3" xfId="10091" xr:uid="{00000000-0005-0000-0000-0000AF260000}"/>
    <cellStyle name="20% - Accent1 2 3 3 6 4 3 2" xfId="10092" xr:uid="{00000000-0005-0000-0000-0000B0260000}"/>
    <cellStyle name="20% - Accent1 2 3 3 6 4 4" xfId="10093" xr:uid="{00000000-0005-0000-0000-0000B1260000}"/>
    <cellStyle name="20% - Accent1 2 3 3 6 5" xfId="10094" xr:uid="{00000000-0005-0000-0000-0000B2260000}"/>
    <cellStyle name="20% - Accent1 2 3 3 6 5 2" xfId="10095" xr:uid="{00000000-0005-0000-0000-0000B3260000}"/>
    <cellStyle name="20% - Accent1 2 3 3 6 5 2 2" xfId="10096" xr:uid="{00000000-0005-0000-0000-0000B4260000}"/>
    <cellStyle name="20% - Accent1 2 3 3 6 5 3" xfId="10097" xr:uid="{00000000-0005-0000-0000-0000B5260000}"/>
    <cellStyle name="20% - Accent1 2 3 3 6 6" xfId="10098" xr:uid="{00000000-0005-0000-0000-0000B6260000}"/>
    <cellStyle name="20% - Accent1 2 3 3 6 6 2" xfId="10099" xr:uid="{00000000-0005-0000-0000-0000B7260000}"/>
    <cellStyle name="20% - Accent1 2 3 3 6 6 2 2" xfId="10100" xr:uid="{00000000-0005-0000-0000-0000B8260000}"/>
    <cellStyle name="20% - Accent1 2 3 3 6 6 3" xfId="10101" xr:uid="{00000000-0005-0000-0000-0000B9260000}"/>
    <cellStyle name="20% - Accent1 2 3 3 6 7" xfId="10102" xr:uid="{00000000-0005-0000-0000-0000BA260000}"/>
    <cellStyle name="20% - Accent1 2 3 3 6 7 2" xfId="10103" xr:uid="{00000000-0005-0000-0000-0000BB260000}"/>
    <cellStyle name="20% - Accent1 2 3 3 6 8" xfId="10104" xr:uid="{00000000-0005-0000-0000-0000BC260000}"/>
    <cellStyle name="20% - Accent1 2 3 3 6 8 2" xfId="10105" xr:uid="{00000000-0005-0000-0000-0000BD260000}"/>
    <cellStyle name="20% - Accent1 2 3 3 6 9" xfId="10106" xr:uid="{00000000-0005-0000-0000-0000BE260000}"/>
    <cellStyle name="20% - Accent1 2 3 3 7" xfId="10107" xr:uid="{00000000-0005-0000-0000-0000BF260000}"/>
    <cellStyle name="20% - Accent1 2 3 3 7 2" xfId="10108" xr:uid="{00000000-0005-0000-0000-0000C0260000}"/>
    <cellStyle name="20% - Accent1 2 3 3 7 2 2" xfId="10109" xr:uid="{00000000-0005-0000-0000-0000C1260000}"/>
    <cellStyle name="20% - Accent1 2 3 3 7 2 2 2" xfId="10110" xr:uid="{00000000-0005-0000-0000-0000C2260000}"/>
    <cellStyle name="20% - Accent1 2 3 3 7 2 3" xfId="10111" xr:uid="{00000000-0005-0000-0000-0000C3260000}"/>
    <cellStyle name="20% - Accent1 2 3 3 7 3" xfId="10112" xr:uid="{00000000-0005-0000-0000-0000C4260000}"/>
    <cellStyle name="20% - Accent1 2 3 3 7 3 2" xfId="10113" xr:uid="{00000000-0005-0000-0000-0000C5260000}"/>
    <cellStyle name="20% - Accent1 2 3 3 7 4" xfId="10114" xr:uid="{00000000-0005-0000-0000-0000C6260000}"/>
    <cellStyle name="20% - Accent1 2 3 3 8" xfId="10115" xr:uid="{00000000-0005-0000-0000-0000C7260000}"/>
    <cellStyle name="20% - Accent1 2 3 3 8 2" xfId="10116" xr:uid="{00000000-0005-0000-0000-0000C8260000}"/>
    <cellStyle name="20% - Accent1 2 3 3 8 2 2" xfId="10117" xr:uid="{00000000-0005-0000-0000-0000C9260000}"/>
    <cellStyle name="20% - Accent1 2 3 3 8 2 2 2" xfId="10118" xr:uid="{00000000-0005-0000-0000-0000CA260000}"/>
    <cellStyle name="20% - Accent1 2 3 3 8 2 3" xfId="10119" xr:uid="{00000000-0005-0000-0000-0000CB260000}"/>
    <cellStyle name="20% - Accent1 2 3 3 8 3" xfId="10120" xr:uid="{00000000-0005-0000-0000-0000CC260000}"/>
    <cellStyle name="20% - Accent1 2 3 3 8 3 2" xfId="10121" xr:uid="{00000000-0005-0000-0000-0000CD260000}"/>
    <cellStyle name="20% - Accent1 2 3 3 8 4" xfId="10122" xr:uid="{00000000-0005-0000-0000-0000CE260000}"/>
    <cellStyle name="20% - Accent1 2 3 3 9" xfId="10123" xr:uid="{00000000-0005-0000-0000-0000CF260000}"/>
    <cellStyle name="20% - Accent1 2 3 3 9 2" xfId="10124" xr:uid="{00000000-0005-0000-0000-0000D0260000}"/>
    <cellStyle name="20% - Accent1 2 3 3 9 2 2" xfId="10125" xr:uid="{00000000-0005-0000-0000-0000D1260000}"/>
    <cellStyle name="20% - Accent1 2 3 3 9 2 2 2" xfId="10126" xr:uid="{00000000-0005-0000-0000-0000D2260000}"/>
    <cellStyle name="20% - Accent1 2 3 3 9 2 3" xfId="10127" xr:uid="{00000000-0005-0000-0000-0000D3260000}"/>
    <cellStyle name="20% - Accent1 2 3 3 9 3" xfId="10128" xr:uid="{00000000-0005-0000-0000-0000D4260000}"/>
    <cellStyle name="20% - Accent1 2 3 3 9 3 2" xfId="10129" xr:uid="{00000000-0005-0000-0000-0000D5260000}"/>
    <cellStyle name="20% - Accent1 2 3 3 9 4" xfId="10130" xr:uid="{00000000-0005-0000-0000-0000D6260000}"/>
    <cellStyle name="20% - Accent1 2 3 4" xfId="10131" xr:uid="{00000000-0005-0000-0000-0000D7260000}"/>
    <cellStyle name="20% - Accent1 2 3 4 10" xfId="10132" xr:uid="{00000000-0005-0000-0000-0000D8260000}"/>
    <cellStyle name="20% - Accent1 2 3 4 10 2" xfId="10133" xr:uid="{00000000-0005-0000-0000-0000D9260000}"/>
    <cellStyle name="20% - Accent1 2 3 4 11" xfId="10134" xr:uid="{00000000-0005-0000-0000-0000DA260000}"/>
    <cellStyle name="20% - Accent1 2 3 4 2" xfId="10135" xr:uid="{00000000-0005-0000-0000-0000DB260000}"/>
    <cellStyle name="20% - Accent1 2 3 4 2 2" xfId="10136" xr:uid="{00000000-0005-0000-0000-0000DC260000}"/>
    <cellStyle name="20% - Accent1 2 3 4 2 2 2" xfId="10137" xr:uid="{00000000-0005-0000-0000-0000DD260000}"/>
    <cellStyle name="20% - Accent1 2 3 4 2 2 2 2" xfId="10138" xr:uid="{00000000-0005-0000-0000-0000DE260000}"/>
    <cellStyle name="20% - Accent1 2 3 4 2 2 2 2 2" xfId="10139" xr:uid="{00000000-0005-0000-0000-0000DF260000}"/>
    <cellStyle name="20% - Accent1 2 3 4 2 2 2 3" xfId="10140" xr:uid="{00000000-0005-0000-0000-0000E0260000}"/>
    <cellStyle name="20% - Accent1 2 3 4 2 2 3" xfId="10141" xr:uid="{00000000-0005-0000-0000-0000E1260000}"/>
    <cellStyle name="20% - Accent1 2 3 4 2 2 3 2" xfId="10142" xr:uid="{00000000-0005-0000-0000-0000E2260000}"/>
    <cellStyle name="20% - Accent1 2 3 4 2 2 4" xfId="10143" xr:uid="{00000000-0005-0000-0000-0000E3260000}"/>
    <cellStyle name="20% - Accent1 2 3 4 2 3" xfId="10144" xr:uid="{00000000-0005-0000-0000-0000E4260000}"/>
    <cellStyle name="20% - Accent1 2 3 4 2 3 2" xfId="10145" xr:uid="{00000000-0005-0000-0000-0000E5260000}"/>
    <cellStyle name="20% - Accent1 2 3 4 2 3 2 2" xfId="10146" xr:uid="{00000000-0005-0000-0000-0000E6260000}"/>
    <cellStyle name="20% - Accent1 2 3 4 2 3 2 2 2" xfId="10147" xr:uid="{00000000-0005-0000-0000-0000E7260000}"/>
    <cellStyle name="20% - Accent1 2 3 4 2 3 2 3" xfId="10148" xr:uid="{00000000-0005-0000-0000-0000E8260000}"/>
    <cellStyle name="20% - Accent1 2 3 4 2 3 3" xfId="10149" xr:uid="{00000000-0005-0000-0000-0000E9260000}"/>
    <cellStyle name="20% - Accent1 2 3 4 2 3 3 2" xfId="10150" xr:uid="{00000000-0005-0000-0000-0000EA260000}"/>
    <cellStyle name="20% - Accent1 2 3 4 2 3 4" xfId="10151" xr:uid="{00000000-0005-0000-0000-0000EB260000}"/>
    <cellStyle name="20% - Accent1 2 3 4 2 4" xfId="10152" xr:uid="{00000000-0005-0000-0000-0000EC260000}"/>
    <cellStyle name="20% - Accent1 2 3 4 2 4 2" xfId="10153" xr:uid="{00000000-0005-0000-0000-0000ED260000}"/>
    <cellStyle name="20% - Accent1 2 3 4 2 4 2 2" xfId="10154" xr:uid="{00000000-0005-0000-0000-0000EE260000}"/>
    <cellStyle name="20% - Accent1 2 3 4 2 4 2 2 2" xfId="10155" xr:uid="{00000000-0005-0000-0000-0000EF260000}"/>
    <cellStyle name="20% - Accent1 2 3 4 2 4 2 3" xfId="10156" xr:uid="{00000000-0005-0000-0000-0000F0260000}"/>
    <cellStyle name="20% - Accent1 2 3 4 2 4 3" xfId="10157" xr:uid="{00000000-0005-0000-0000-0000F1260000}"/>
    <cellStyle name="20% - Accent1 2 3 4 2 4 3 2" xfId="10158" xr:uid="{00000000-0005-0000-0000-0000F2260000}"/>
    <cellStyle name="20% - Accent1 2 3 4 2 4 4" xfId="10159" xr:uid="{00000000-0005-0000-0000-0000F3260000}"/>
    <cellStyle name="20% - Accent1 2 3 4 2 5" xfId="10160" xr:uid="{00000000-0005-0000-0000-0000F4260000}"/>
    <cellStyle name="20% - Accent1 2 3 4 2 5 2" xfId="10161" xr:uid="{00000000-0005-0000-0000-0000F5260000}"/>
    <cellStyle name="20% - Accent1 2 3 4 2 5 2 2" xfId="10162" xr:uid="{00000000-0005-0000-0000-0000F6260000}"/>
    <cellStyle name="20% - Accent1 2 3 4 2 5 3" xfId="10163" xr:uid="{00000000-0005-0000-0000-0000F7260000}"/>
    <cellStyle name="20% - Accent1 2 3 4 2 6" xfId="10164" xr:uid="{00000000-0005-0000-0000-0000F8260000}"/>
    <cellStyle name="20% - Accent1 2 3 4 2 6 2" xfId="10165" xr:uid="{00000000-0005-0000-0000-0000F9260000}"/>
    <cellStyle name="20% - Accent1 2 3 4 2 6 2 2" xfId="10166" xr:uid="{00000000-0005-0000-0000-0000FA260000}"/>
    <cellStyle name="20% - Accent1 2 3 4 2 6 3" xfId="10167" xr:uid="{00000000-0005-0000-0000-0000FB260000}"/>
    <cellStyle name="20% - Accent1 2 3 4 2 7" xfId="10168" xr:uid="{00000000-0005-0000-0000-0000FC260000}"/>
    <cellStyle name="20% - Accent1 2 3 4 2 7 2" xfId="10169" xr:uid="{00000000-0005-0000-0000-0000FD260000}"/>
    <cellStyle name="20% - Accent1 2 3 4 2 8" xfId="10170" xr:uid="{00000000-0005-0000-0000-0000FE260000}"/>
    <cellStyle name="20% - Accent1 2 3 4 2 8 2" xfId="10171" xr:uid="{00000000-0005-0000-0000-0000FF260000}"/>
    <cellStyle name="20% - Accent1 2 3 4 2 9" xfId="10172" xr:uid="{00000000-0005-0000-0000-000000270000}"/>
    <cellStyle name="20% - Accent1 2 3 4 3" xfId="10173" xr:uid="{00000000-0005-0000-0000-000001270000}"/>
    <cellStyle name="20% - Accent1 2 3 4 3 2" xfId="10174" xr:uid="{00000000-0005-0000-0000-000002270000}"/>
    <cellStyle name="20% - Accent1 2 3 4 3 2 2" xfId="10175" xr:uid="{00000000-0005-0000-0000-000003270000}"/>
    <cellStyle name="20% - Accent1 2 3 4 3 2 2 2" xfId="10176" xr:uid="{00000000-0005-0000-0000-000004270000}"/>
    <cellStyle name="20% - Accent1 2 3 4 3 2 2 2 2" xfId="10177" xr:uid="{00000000-0005-0000-0000-000005270000}"/>
    <cellStyle name="20% - Accent1 2 3 4 3 2 2 3" xfId="10178" xr:uid="{00000000-0005-0000-0000-000006270000}"/>
    <cellStyle name="20% - Accent1 2 3 4 3 2 3" xfId="10179" xr:uid="{00000000-0005-0000-0000-000007270000}"/>
    <cellStyle name="20% - Accent1 2 3 4 3 2 3 2" xfId="10180" xr:uid="{00000000-0005-0000-0000-000008270000}"/>
    <cellStyle name="20% - Accent1 2 3 4 3 2 4" xfId="10181" xr:uid="{00000000-0005-0000-0000-000009270000}"/>
    <cellStyle name="20% - Accent1 2 3 4 3 3" xfId="10182" xr:uid="{00000000-0005-0000-0000-00000A270000}"/>
    <cellStyle name="20% - Accent1 2 3 4 3 3 2" xfId="10183" xr:uid="{00000000-0005-0000-0000-00000B270000}"/>
    <cellStyle name="20% - Accent1 2 3 4 3 3 2 2" xfId="10184" xr:uid="{00000000-0005-0000-0000-00000C270000}"/>
    <cellStyle name="20% - Accent1 2 3 4 3 3 2 2 2" xfId="10185" xr:uid="{00000000-0005-0000-0000-00000D270000}"/>
    <cellStyle name="20% - Accent1 2 3 4 3 3 2 3" xfId="10186" xr:uid="{00000000-0005-0000-0000-00000E270000}"/>
    <cellStyle name="20% - Accent1 2 3 4 3 3 3" xfId="10187" xr:uid="{00000000-0005-0000-0000-00000F270000}"/>
    <cellStyle name="20% - Accent1 2 3 4 3 3 3 2" xfId="10188" xr:uid="{00000000-0005-0000-0000-000010270000}"/>
    <cellStyle name="20% - Accent1 2 3 4 3 3 4" xfId="10189" xr:uid="{00000000-0005-0000-0000-000011270000}"/>
    <cellStyle name="20% - Accent1 2 3 4 3 4" xfId="10190" xr:uid="{00000000-0005-0000-0000-000012270000}"/>
    <cellStyle name="20% - Accent1 2 3 4 3 4 2" xfId="10191" xr:uid="{00000000-0005-0000-0000-000013270000}"/>
    <cellStyle name="20% - Accent1 2 3 4 3 4 2 2" xfId="10192" xr:uid="{00000000-0005-0000-0000-000014270000}"/>
    <cellStyle name="20% - Accent1 2 3 4 3 4 2 2 2" xfId="10193" xr:uid="{00000000-0005-0000-0000-000015270000}"/>
    <cellStyle name="20% - Accent1 2 3 4 3 4 2 3" xfId="10194" xr:uid="{00000000-0005-0000-0000-000016270000}"/>
    <cellStyle name="20% - Accent1 2 3 4 3 4 3" xfId="10195" xr:uid="{00000000-0005-0000-0000-000017270000}"/>
    <cellStyle name="20% - Accent1 2 3 4 3 4 3 2" xfId="10196" xr:uid="{00000000-0005-0000-0000-000018270000}"/>
    <cellStyle name="20% - Accent1 2 3 4 3 4 4" xfId="10197" xr:uid="{00000000-0005-0000-0000-000019270000}"/>
    <cellStyle name="20% - Accent1 2 3 4 3 5" xfId="10198" xr:uid="{00000000-0005-0000-0000-00001A270000}"/>
    <cellStyle name="20% - Accent1 2 3 4 3 5 2" xfId="10199" xr:uid="{00000000-0005-0000-0000-00001B270000}"/>
    <cellStyle name="20% - Accent1 2 3 4 3 5 2 2" xfId="10200" xr:uid="{00000000-0005-0000-0000-00001C270000}"/>
    <cellStyle name="20% - Accent1 2 3 4 3 5 3" xfId="10201" xr:uid="{00000000-0005-0000-0000-00001D270000}"/>
    <cellStyle name="20% - Accent1 2 3 4 3 6" xfId="10202" xr:uid="{00000000-0005-0000-0000-00001E270000}"/>
    <cellStyle name="20% - Accent1 2 3 4 3 6 2" xfId="10203" xr:uid="{00000000-0005-0000-0000-00001F270000}"/>
    <cellStyle name="20% - Accent1 2 3 4 3 6 2 2" xfId="10204" xr:uid="{00000000-0005-0000-0000-000020270000}"/>
    <cellStyle name="20% - Accent1 2 3 4 3 6 3" xfId="10205" xr:uid="{00000000-0005-0000-0000-000021270000}"/>
    <cellStyle name="20% - Accent1 2 3 4 3 7" xfId="10206" xr:uid="{00000000-0005-0000-0000-000022270000}"/>
    <cellStyle name="20% - Accent1 2 3 4 3 7 2" xfId="10207" xr:uid="{00000000-0005-0000-0000-000023270000}"/>
    <cellStyle name="20% - Accent1 2 3 4 3 8" xfId="10208" xr:uid="{00000000-0005-0000-0000-000024270000}"/>
    <cellStyle name="20% - Accent1 2 3 4 3 8 2" xfId="10209" xr:uid="{00000000-0005-0000-0000-000025270000}"/>
    <cellStyle name="20% - Accent1 2 3 4 3 9" xfId="10210" xr:uid="{00000000-0005-0000-0000-000026270000}"/>
    <cellStyle name="20% - Accent1 2 3 4 4" xfId="10211" xr:uid="{00000000-0005-0000-0000-000027270000}"/>
    <cellStyle name="20% - Accent1 2 3 4 4 2" xfId="10212" xr:uid="{00000000-0005-0000-0000-000028270000}"/>
    <cellStyle name="20% - Accent1 2 3 4 4 2 2" xfId="10213" xr:uid="{00000000-0005-0000-0000-000029270000}"/>
    <cellStyle name="20% - Accent1 2 3 4 4 2 2 2" xfId="10214" xr:uid="{00000000-0005-0000-0000-00002A270000}"/>
    <cellStyle name="20% - Accent1 2 3 4 4 2 3" xfId="10215" xr:uid="{00000000-0005-0000-0000-00002B270000}"/>
    <cellStyle name="20% - Accent1 2 3 4 4 3" xfId="10216" xr:uid="{00000000-0005-0000-0000-00002C270000}"/>
    <cellStyle name="20% - Accent1 2 3 4 4 3 2" xfId="10217" xr:uid="{00000000-0005-0000-0000-00002D270000}"/>
    <cellStyle name="20% - Accent1 2 3 4 4 4" xfId="10218" xr:uid="{00000000-0005-0000-0000-00002E270000}"/>
    <cellStyle name="20% - Accent1 2 3 4 5" xfId="10219" xr:uid="{00000000-0005-0000-0000-00002F270000}"/>
    <cellStyle name="20% - Accent1 2 3 4 5 2" xfId="10220" xr:uid="{00000000-0005-0000-0000-000030270000}"/>
    <cellStyle name="20% - Accent1 2 3 4 5 2 2" xfId="10221" xr:uid="{00000000-0005-0000-0000-000031270000}"/>
    <cellStyle name="20% - Accent1 2 3 4 5 2 2 2" xfId="10222" xr:uid="{00000000-0005-0000-0000-000032270000}"/>
    <cellStyle name="20% - Accent1 2 3 4 5 2 3" xfId="10223" xr:uid="{00000000-0005-0000-0000-000033270000}"/>
    <cellStyle name="20% - Accent1 2 3 4 5 3" xfId="10224" xr:uid="{00000000-0005-0000-0000-000034270000}"/>
    <cellStyle name="20% - Accent1 2 3 4 5 3 2" xfId="10225" xr:uid="{00000000-0005-0000-0000-000035270000}"/>
    <cellStyle name="20% - Accent1 2 3 4 5 4" xfId="10226" xr:uid="{00000000-0005-0000-0000-000036270000}"/>
    <cellStyle name="20% - Accent1 2 3 4 6" xfId="10227" xr:uid="{00000000-0005-0000-0000-000037270000}"/>
    <cellStyle name="20% - Accent1 2 3 4 6 2" xfId="10228" xr:uid="{00000000-0005-0000-0000-000038270000}"/>
    <cellStyle name="20% - Accent1 2 3 4 6 2 2" xfId="10229" xr:uid="{00000000-0005-0000-0000-000039270000}"/>
    <cellStyle name="20% - Accent1 2 3 4 6 2 2 2" xfId="10230" xr:uid="{00000000-0005-0000-0000-00003A270000}"/>
    <cellStyle name="20% - Accent1 2 3 4 6 2 3" xfId="10231" xr:uid="{00000000-0005-0000-0000-00003B270000}"/>
    <cellStyle name="20% - Accent1 2 3 4 6 3" xfId="10232" xr:uid="{00000000-0005-0000-0000-00003C270000}"/>
    <cellStyle name="20% - Accent1 2 3 4 6 3 2" xfId="10233" xr:uid="{00000000-0005-0000-0000-00003D270000}"/>
    <cellStyle name="20% - Accent1 2 3 4 6 4" xfId="10234" xr:uid="{00000000-0005-0000-0000-00003E270000}"/>
    <cellStyle name="20% - Accent1 2 3 4 7" xfId="10235" xr:uid="{00000000-0005-0000-0000-00003F270000}"/>
    <cellStyle name="20% - Accent1 2 3 4 7 2" xfId="10236" xr:uid="{00000000-0005-0000-0000-000040270000}"/>
    <cellStyle name="20% - Accent1 2 3 4 7 2 2" xfId="10237" xr:uid="{00000000-0005-0000-0000-000041270000}"/>
    <cellStyle name="20% - Accent1 2 3 4 7 3" xfId="10238" xr:uid="{00000000-0005-0000-0000-000042270000}"/>
    <cellStyle name="20% - Accent1 2 3 4 8" xfId="10239" xr:uid="{00000000-0005-0000-0000-000043270000}"/>
    <cellStyle name="20% - Accent1 2 3 4 8 2" xfId="10240" xr:uid="{00000000-0005-0000-0000-000044270000}"/>
    <cellStyle name="20% - Accent1 2 3 4 8 2 2" xfId="10241" xr:uid="{00000000-0005-0000-0000-000045270000}"/>
    <cellStyle name="20% - Accent1 2 3 4 8 3" xfId="10242" xr:uid="{00000000-0005-0000-0000-000046270000}"/>
    <cellStyle name="20% - Accent1 2 3 4 9" xfId="10243" xr:uid="{00000000-0005-0000-0000-000047270000}"/>
    <cellStyle name="20% - Accent1 2 3 4 9 2" xfId="10244" xr:uid="{00000000-0005-0000-0000-000048270000}"/>
    <cellStyle name="20% - Accent1 2 3 5" xfId="10245" xr:uid="{00000000-0005-0000-0000-000049270000}"/>
    <cellStyle name="20% - Accent1 2 3 5 10" xfId="10246" xr:uid="{00000000-0005-0000-0000-00004A270000}"/>
    <cellStyle name="20% - Accent1 2 3 5 10 2" xfId="10247" xr:uid="{00000000-0005-0000-0000-00004B270000}"/>
    <cellStyle name="20% - Accent1 2 3 5 11" xfId="10248" xr:uid="{00000000-0005-0000-0000-00004C270000}"/>
    <cellStyle name="20% - Accent1 2 3 5 2" xfId="10249" xr:uid="{00000000-0005-0000-0000-00004D270000}"/>
    <cellStyle name="20% - Accent1 2 3 5 2 2" xfId="10250" xr:uid="{00000000-0005-0000-0000-00004E270000}"/>
    <cellStyle name="20% - Accent1 2 3 5 2 2 2" xfId="10251" xr:uid="{00000000-0005-0000-0000-00004F270000}"/>
    <cellStyle name="20% - Accent1 2 3 5 2 2 2 2" xfId="10252" xr:uid="{00000000-0005-0000-0000-000050270000}"/>
    <cellStyle name="20% - Accent1 2 3 5 2 2 2 2 2" xfId="10253" xr:uid="{00000000-0005-0000-0000-000051270000}"/>
    <cellStyle name="20% - Accent1 2 3 5 2 2 2 3" xfId="10254" xr:uid="{00000000-0005-0000-0000-000052270000}"/>
    <cellStyle name="20% - Accent1 2 3 5 2 2 3" xfId="10255" xr:uid="{00000000-0005-0000-0000-000053270000}"/>
    <cellStyle name="20% - Accent1 2 3 5 2 2 3 2" xfId="10256" xr:uid="{00000000-0005-0000-0000-000054270000}"/>
    <cellStyle name="20% - Accent1 2 3 5 2 2 4" xfId="10257" xr:uid="{00000000-0005-0000-0000-000055270000}"/>
    <cellStyle name="20% - Accent1 2 3 5 2 3" xfId="10258" xr:uid="{00000000-0005-0000-0000-000056270000}"/>
    <cellStyle name="20% - Accent1 2 3 5 2 3 2" xfId="10259" xr:uid="{00000000-0005-0000-0000-000057270000}"/>
    <cellStyle name="20% - Accent1 2 3 5 2 3 2 2" xfId="10260" xr:uid="{00000000-0005-0000-0000-000058270000}"/>
    <cellStyle name="20% - Accent1 2 3 5 2 3 2 2 2" xfId="10261" xr:uid="{00000000-0005-0000-0000-000059270000}"/>
    <cellStyle name="20% - Accent1 2 3 5 2 3 2 3" xfId="10262" xr:uid="{00000000-0005-0000-0000-00005A270000}"/>
    <cellStyle name="20% - Accent1 2 3 5 2 3 3" xfId="10263" xr:uid="{00000000-0005-0000-0000-00005B270000}"/>
    <cellStyle name="20% - Accent1 2 3 5 2 3 3 2" xfId="10264" xr:uid="{00000000-0005-0000-0000-00005C270000}"/>
    <cellStyle name="20% - Accent1 2 3 5 2 3 4" xfId="10265" xr:uid="{00000000-0005-0000-0000-00005D270000}"/>
    <cellStyle name="20% - Accent1 2 3 5 2 4" xfId="10266" xr:uid="{00000000-0005-0000-0000-00005E270000}"/>
    <cellStyle name="20% - Accent1 2 3 5 2 4 2" xfId="10267" xr:uid="{00000000-0005-0000-0000-00005F270000}"/>
    <cellStyle name="20% - Accent1 2 3 5 2 4 2 2" xfId="10268" xr:uid="{00000000-0005-0000-0000-000060270000}"/>
    <cellStyle name="20% - Accent1 2 3 5 2 4 2 2 2" xfId="10269" xr:uid="{00000000-0005-0000-0000-000061270000}"/>
    <cellStyle name="20% - Accent1 2 3 5 2 4 2 3" xfId="10270" xr:uid="{00000000-0005-0000-0000-000062270000}"/>
    <cellStyle name="20% - Accent1 2 3 5 2 4 3" xfId="10271" xr:uid="{00000000-0005-0000-0000-000063270000}"/>
    <cellStyle name="20% - Accent1 2 3 5 2 4 3 2" xfId="10272" xr:uid="{00000000-0005-0000-0000-000064270000}"/>
    <cellStyle name="20% - Accent1 2 3 5 2 4 4" xfId="10273" xr:uid="{00000000-0005-0000-0000-000065270000}"/>
    <cellStyle name="20% - Accent1 2 3 5 2 5" xfId="10274" xr:uid="{00000000-0005-0000-0000-000066270000}"/>
    <cellStyle name="20% - Accent1 2 3 5 2 5 2" xfId="10275" xr:uid="{00000000-0005-0000-0000-000067270000}"/>
    <cellStyle name="20% - Accent1 2 3 5 2 5 2 2" xfId="10276" xr:uid="{00000000-0005-0000-0000-000068270000}"/>
    <cellStyle name="20% - Accent1 2 3 5 2 5 3" xfId="10277" xr:uid="{00000000-0005-0000-0000-000069270000}"/>
    <cellStyle name="20% - Accent1 2 3 5 2 6" xfId="10278" xr:uid="{00000000-0005-0000-0000-00006A270000}"/>
    <cellStyle name="20% - Accent1 2 3 5 2 6 2" xfId="10279" xr:uid="{00000000-0005-0000-0000-00006B270000}"/>
    <cellStyle name="20% - Accent1 2 3 5 2 6 2 2" xfId="10280" xr:uid="{00000000-0005-0000-0000-00006C270000}"/>
    <cellStyle name="20% - Accent1 2 3 5 2 6 3" xfId="10281" xr:uid="{00000000-0005-0000-0000-00006D270000}"/>
    <cellStyle name="20% - Accent1 2 3 5 2 7" xfId="10282" xr:uid="{00000000-0005-0000-0000-00006E270000}"/>
    <cellStyle name="20% - Accent1 2 3 5 2 7 2" xfId="10283" xr:uid="{00000000-0005-0000-0000-00006F270000}"/>
    <cellStyle name="20% - Accent1 2 3 5 2 8" xfId="10284" xr:uid="{00000000-0005-0000-0000-000070270000}"/>
    <cellStyle name="20% - Accent1 2 3 5 2 8 2" xfId="10285" xr:uid="{00000000-0005-0000-0000-000071270000}"/>
    <cellStyle name="20% - Accent1 2 3 5 2 9" xfId="10286" xr:uid="{00000000-0005-0000-0000-000072270000}"/>
    <cellStyle name="20% - Accent1 2 3 5 3" xfId="10287" xr:uid="{00000000-0005-0000-0000-000073270000}"/>
    <cellStyle name="20% - Accent1 2 3 5 3 2" xfId="10288" xr:uid="{00000000-0005-0000-0000-000074270000}"/>
    <cellStyle name="20% - Accent1 2 3 5 3 2 2" xfId="10289" xr:uid="{00000000-0005-0000-0000-000075270000}"/>
    <cellStyle name="20% - Accent1 2 3 5 3 2 2 2" xfId="10290" xr:uid="{00000000-0005-0000-0000-000076270000}"/>
    <cellStyle name="20% - Accent1 2 3 5 3 2 2 2 2" xfId="10291" xr:uid="{00000000-0005-0000-0000-000077270000}"/>
    <cellStyle name="20% - Accent1 2 3 5 3 2 2 3" xfId="10292" xr:uid="{00000000-0005-0000-0000-000078270000}"/>
    <cellStyle name="20% - Accent1 2 3 5 3 2 3" xfId="10293" xr:uid="{00000000-0005-0000-0000-000079270000}"/>
    <cellStyle name="20% - Accent1 2 3 5 3 2 3 2" xfId="10294" xr:uid="{00000000-0005-0000-0000-00007A270000}"/>
    <cellStyle name="20% - Accent1 2 3 5 3 2 4" xfId="10295" xr:uid="{00000000-0005-0000-0000-00007B270000}"/>
    <cellStyle name="20% - Accent1 2 3 5 3 3" xfId="10296" xr:uid="{00000000-0005-0000-0000-00007C270000}"/>
    <cellStyle name="20% - Accent1 2 3 5 3 3 2" xfId="10297" xr:uid="{00000000-0005-0000-0000-00007D270000}"/>
    <cellStyle name="20% - Accent1 2 3 5 3 3 2 2" xfId="10298" xr:uid="{00000000-0005-0000-0000-00007E270000}"/>
    <cellStyle name="20% - Accent1 2 3 5 3 3 2 2 2" xfId="10299" xr:uid="{00000000-0005-0000-0000-00007F270000}"/>
    <cellStyle name="20% - Accent1 2 3 5 3 3 2 3" xfId="10300" xr:uid="{00000000-0005-0000-0000-000080270000}"/>
    <cellStyle name="20% - Accent1 2 3 5 3 3 3" xfId="10301" xr:uid="{00000000-0005-0000-0000-000081270000}"/>
    <cellStyle name="20% - Accent1 2 3 5 3 3 3 2" xfId="10302" xr:uid="{00000000-0005-0000-0000-000082270000}"/>
    <cellStyle name="20% - Accent1 2 3 5 3 3 4" xfId="10303" xr:uid="{00000000-0005-0000-0000-000083270000}"/>
    <cellStyle name="20% - Accent1 2 3 5 3 4" xfId="10304" xr:uid="{00000000-0005-0000-0000-000084270000}"/>
    <cellStyle name="20% - Accent1 2 3 5 3 4 2" xfId="10305" xr:uid="{00000000-0005-0000-0000-000085270000}"/>
    <cellStyle name="20% - Accent1 2 3 5 3 4 2 2" xfId="10306" xr:uid="{00000000-0005-0000-0000-000086270000}"/>
    <cellStyle name="20% - Accent1 2 3 5 3 4 2 2 2" xfId="10307" xr:uid="{00000000-0005-0000-0000-000087270000}"/>
    <cellStyle name="20% - Accent1 2 3 5 3 4 2 3" xfId="10308" xr:uid="{00000000-0005-0000-0000-000088270000}"/>
    <cellStyle name="20% - Accent1 2 3 5 3 4 3" xfId="10309" xr:uid="{00000000-0005-0000-0000-000089270000}"/>
    <cellStyle name="20% - Accent1 2 3 5 3 4 3 2" xfId="10310" xr:uid="{00000000-0005-0000-0000-00008A270000}"/>
    <cellStyle name="20% - Accent1 2 3 5 3 4 4" xfId="10311" xr:uid="{00000000-0005-0000-0000-00008B270000}"/>
    <cellStyle name="20% - Accent1 2 3 5 3 5" xfId="10312" xr:uid="{00000000-0005-0000-0000-00008C270000}"/>
    <cellStyle name="20% - Accent1 2 3 5 3 5 2" xfId="10313" xr:uid="{00000000-0005-0000-0000-00008D270000}"/>
    <cellStyle name="20% - Accent1 2 3 5 3 5 2 2" xfId="10314" xr:uid="{00000000-0005-0000-0000-00008E270000}"/>
    <cellStyle name="20% - Accent1 2 3 5 3 5 3" xfId="10315" xr:uid="{00000000-0005-0000-0000-00008F270000}"/>
    <cellStyle name="20% - Accent1 2 3 5 3 6" xfId="10316" xr:uid="{00000000-0005-0000-0000-000090270000}"/>
    <cellStyle name="20% - Accent1 2 3 5 3 6 2" xfId="10317" xr:uid="{00000000-0005-0000-0000-000091270000}"/>
    <cellStyle name="20% - Accent1 2 3 5 3 6 2 2" xfId="10318" xr:uid="{00000000-0005-0000-0000-000092270000}"/>
    <cellStyle name="20% - Accent1 2 3 5 3 6 3" xfId="10319" xr:uid="{00000000-0005-0000-0000-000093270000}"/>
    <cellStyle name="20% - Accent1 2 3 5 3 7" xfId="10320" xr:uid="{00000000-0005-0000-0000-000094270000}"/>
    <cellStyle name="20% - Accent1 2 3 5 3 7 2" xfId="10321" xr:uid="{00000000-0005-0000-0000-000095270000}"/>
    <cellStyle name="20% - Accent1 2 3 5 3 8" xfId="10322" xr:uid="{00000000-0005-0000-0000-000096270000}"/>
    <cellStyle name="20% - Accent1 2 3 5 3 8 2" xfId="10323" xr:uid="{00000000-0005-0000-0000-000097270000}"/>
    <cellStyle name="20% - Accent1 2 3 5 3 9" xfId="10324" xr:uid="{00000000-0005-0000-0000-000098270000}"/>
    <cellStyle name="20% - Accent1 2 3 5 4" xfId="10325" xr:uid="{00000000-0005-0000-0000-000099270000}"/>
    <cellStyle name="20% - Accent1 2 3 5 4 2" xfId="10326" xr:uid="{00000000-0005-0000-0000-00009A270000}"/>
    <cellStyle name="20% - Accent1 2 3 5 4 2 2" xfId="10327" xr:uid="{00000000-0005-0000-0000-00009B270000}"/>
    <cellStyle name="20% - Accent1 2 3 5 4 2 2 2" xfId="10328" xr:uid="{00000000-0005-0000-0000-00009C270000}"/>
    <cellStyle name="20% - Accent1 2 3 5 4 2 3" xfId="10329" xr:uid="{00000000-0005-0000-0000-00009D270000}"/>
    <cellStyle name="20% - Accent1 2 3 5 4 3" xfId="10330" xr:uid="{00000000-0005-0000-0000-00009E270000}"/>
    <cellStyle name="20% - Accent1 2 3 5 4 3 2" xfId="10331" xr:uid="{00000000-0005-0000-0000-00009F270000}"/>
    <cellStyle name="20% - Accent1 2 3 5 4 4" xfId="10332" xr:uid="{00000000-0005-0000-0000-0000A0270000}"/>
    <cellStyle name="20% - Accent1 2 3 5 5" xfId="10333" xr:uid="{00000000-0005-0000-0000-0000A1270000}"/>
    <cellStyle name="20% - Accent1 2 3 5 5 2" xfId="10334" xr:uid="{00000000-0005-0000-0000-0000A2270000}"/>
    <cellStyle name="20% - Accent1 2 3 5 5 2 2" xfId="10335" xr:uid="{00000000-0005-0000-0000-0000A3270000}"/>
    <cellStyle name="20% - Accent1 2 3 5 5 2 2 2" xfId="10336" xr:uid="{00000000-0005-0000-0000-0000A4270000}"/>
    <cellStyle name="20% - Accent1 2 3 5 5 2 3" xfId="10337" xr:uid="{00000000-0005-0000-0000-0000A5270000}"/>
    <cellStyle name="20% - Accent1 2 3 5 5 3" xfId="10338" xr:uid="{00000000-0005-0000-0000-0000A6270000}"/>
    <cellStyle name="20% - Accent1 2 3 5 5 3 2" xfId="10339" xr:uid="{00000000-0005-0000-0000-0000A7270000}"/>
    <cellStyle name="20% - Accent1 2 3 5 5 4" xfId="10340" xr:uid="{00000000-0005-0000-0000-0000A8270000}"/>
    <cellStyle name="20% - Accent1 2 3 5 6" xfId="10341" xr:uid="{00000000-0005-0000-0000-0000A9270000}"/>
    <cellStyle name="20% - Accent1 2 3 5 6 2" xfId="10342" xr:uid="{00000000-0005-0000-0000-0000AA270000}"/>
    <cellStyle name="20% - Accent1 2 3 5 6 2 2" xfId="10343" xr:uid="{00000000-0005-0000-0000-0000AB270000}"/>
    <cellStyle name="20% - Accent1 2 3 5 6 2 2 2" xfId="10344" xr:uid="{00000000-0005-0000-0000-0000AC270000}"/>
    <cellStyle name="20% - Accent1 2 3 5 6 2 3" xfId="10345" xr:uid="{00000000-0005-0000-0000-0000AD270000}"/>
    <cellStyle name="20% - Accent1 2 3 5 6 3" xfId="10346" xr:uid="{00000000-0005-0000-0000-0000AE270000}"/>
    <cellStyle name="20% - Accent1 2 3 5 6 3 2" xfId="10347" xr:uid="{00000000-0005-0000-0000-0000AF270000}"/>
    <cellStyle name="20% - Accent1 2 3 5 6 4" xfId="10348" xr:uid="{00000000-0005-0000-0000-0000B0270000}"/>
    <cellStyle name="20% - Accent1 2 3 5 7" xfId="10349" xr:uid="{00000000-0005-0000-0000-0000B1270000}"/>
    <cellStyle name="20% - Accent1 2 3 5 7 2" xfId="10350" xr:uid="{00000000-0005-0000-0000-0000B2270000}"/>
    <cellStyle name="20% - Accent1 2 3 5 7 2 2" xfId="10351" xr:uid="{00000000-0005-0000-0000-0000B3270000}"/>
    <cellStyle name="20% - Accent1 2 3 5 7 3" xfId="10352" xr:uid="{00000000-0005-0000-0000-0000B4270000}"/>
    <cellStyle name="20% - Accent1 2 3 5 8" xfId="10353" xr:uid="{00000000-0005-0000-0000-0000B5270000}"/>
    <cellStyle name="20% - Accent1 2 3 5 8 2" xfId="10354" xr:uid="{00000000-0005-0000-0000-0000B6270000}"/>
    <cellStyle name="20% - Accent1 2 3 5 8 2 2" xfId="10355" xr:uid="{00000000-0005-0000-0000-0000B7270000}"/>
    <cellStyle name="20% - Accent1 2 3 5 8 3" xfId="10356" xr:uid="{00000000-0005-0000-0000-0000B8270000}"/>
    <cellStyle name="20% - Accent1 2 3 5 9" xfId="10357" xr:uid="{00000000-0005-0000-0000-0000B9270000}"/>
    <cellStyle name="20% - Accent1 2 3 5 9 2" xfId="10358" xr:uid="{00000000-0005-0000-0000-0000BA270000}"/>
    <cellStyle name="20% - Accent1 2 3 6" xfId="10359" xr:uid="{00000000-0005-0000-0000-0000BB270000}"/>
    <cellStyle name="20% - Accent1 2 3 6 10" xfId="10360" xr:uid="{00000000-0005-0000-0000-0000BC270000}"/>
    <cellStyle name="20% - Accent1 2 3 6 10 2" xfId="10361" xr:uid="{00000000-0005-0000-0000-0000BD270000}"/>
    <cellStyle name="20% - Accent1 2 3 6 11" xfId="10362" xr:uid="{00000000-0005-0000-0000-0000BE270000}"/>
    <cellStyle name="20% - Accent1 2 3 6 2" xfId="10363" xr:uid="{00000000-0005-0000-0000-0000BF270000}"/>
    <cellStyle name="20% - Accent1 2 3 6 2 2" xfId="10364" xr:uid="{00000000-0005-0000-0000-0000C0270000}"/>
    <cellStyle name="20% - Accent1 2 3 6 2 2 2" xfId="10365" xr:uid="{00000000-0005-0000-0000-0000C1270000}"/>
    <cellStyle name="20% - Accent1 2 3 6 2 2 2 2" xfId="10366" xr:uid="{00000000-0005-0000-0000-0000C2270000}"/>
    <cellStyle name="20% - Accent1 2 3 6 2 2 2 2 2" xfId="10367" xr:uid="{00000000-0005-0000-0000-0000C3270000}"/>
    <cellStyle name="20% - Accent1 2 3 6 2 2 2 3" xfId="10368" xr:uid="{00000000-0005-0000-0000-0000C4270000}"/>
    <cellStyle name="20% - Accent1 2 3 6 2 2 3" xfId="10369" xr:uid="{00000000-0005-0000-0000-0000C5270000}"/>
    <cellStyle name="20% - Accent1 2 3 6 2 2 3 2" xfId="10370" xr:uid="{00000000-0005-0000-0000-0000C6270000}"/>
    <cellStyle name="20% - Accent1 2 3 6 2 2 4" xfId="10371" xr:uid="{00000000-0005-0000-0000-0000C7270000}"/>
    <cellStyle name="20% - Accent1 2 3 6 2 3" xfId="10372" xr:uid="{00000000-0005-0000-0000-0000C8270000}"/>
    <cellStyle name="20% - Accent1 2 3 6 2 3 2" xfId="10373" xr:uid="{00000000-0005-0000-0000-0000C9270000}"/>
    <cellStyle name="20% - Accent1 2 3 6 2 3 2 2" xfId="10374" xr:uid="{00000000-0005-0000-0000-0000CA270000}"/>
    <cellStyle name="20% - Accent1 2 3 6 2 3 2 2 2" xfId="10375" xr:uid="{00000000-0005-0000-0000-0000CB270000}"/>
    <cellStyle name="20% - Accent1 2 3 6 2 3 2 3" xfId="10376" xr:uid="{00000000-0005-0000-0000-0000CC270000}"/>
    <cellStyle name="20% - Accent1 2 3 6 2 3 3" xfId="10377" xr:uid="{00000000-0005-0000-0000-0000CD270000}"/>
    <cellStyle name="20% - Accent1 2 3 6 2 3 3 2" xfId="10378" xr:uid="{00000000-0005-0000-0000-0000CE270000}"/>
    <cellStyle name="20% - Accent1 2 3 6 2 3 4" xfId="10379" xr:uid="{00000000-0005-0000-0000-0000CF270000}"/>
    <cellStyle name="20% - Accent1 2 3 6 2 4" xfId="10380" xr:uid="{00000000-0005-0000-0000-0000D0270000}"/>
    <cellStyle name="20% - Accent1 2 3 6 2 4 2" xfId="10381" xr:uid="{00000000-0005-0000-0000-0000D1270000}"/>
    <cellStyle name="20% - Accent1 2 3 6 2 4 2 2" xfId="10382" xr:uid="{00000000-0005-0000-0000-0000D2270000}"/>
    <cellStyle name="20% - Accent1 2 3 6 2 4 2 2 2" xfId="10383" xr:uid="{00000000-0005-0000-0000-0000D3270000}"/>
    <cellStyle name="20% - Accent1 2 3 6 2 4 2 3" xfId="10384" xr:uid="{00000000-0005-0000-0000-0000D4270000}"/>
    <cellStyle name="20% - Accent1 2 3 6 2 4 3" xfId="10385" xr:uid="{00000000-0005-0000-0000-0000D5270000}"/>
    <cellStyle name="20% - Accent1 2 3 6 2 4 3 2" xfId="10386" xr:uid="{00000000-0005-0000-0000-0000D6270000}"/>
    <cellStyle name="20% - Accent1 2 3 6 2 4 4" xfId="10387" xr:uid="{00000000-0005-0000-0000-0000D7270000}"/>
    <cellStyle name="20% - Accent1 2 3 6 2 5" xfId="10388" xr:uid="{00000000-0005-0000-0000-0000D8270000}"/>
    <cellStyle name="20% - Accent1 2 3 6 2 5 2" xfId="10389" xr:uid="{00000000-0005-0000-0000-0000D9270000}"/>
    <cellStyle name="20% - Accent1 2 3 6 2 5 2 2" xfId="10390" xr:uid="{00000000-0005-0000-0000-0000DA270000}"/>
    <cellStyle name="20% - Accent1 2 3 6 2 5 3" xfId="10391" xr:uid="{00000000-0005-0000-0000-0000DB270000}"/>
    <cellStyle name="20% - Accent1 2 3 6 2 6" xfId="10392" xr:uid="{00000000-0005-0000-0000-0000DC270000}"/>
    <cellStyle name="20% - Accent1 2 3 6 2 6 2" xfId="10393" xr:uid="{00000000-0005-0000-0000-0000DD270000}"/>
    <cellStyle name="20% - Accent1 2 3 6 2 6 2 2" xfId="10394" xr:uid="{00000000-0005-0000-0000-0000DE270000}"/>
    <cellStyle name="20% - Accent1 2 3 6 2 6 3" xfId="10395" xr:uid="{00000000-0005-0000-0000-0000DF270000}"/>
    <cellStyle name="20% - Accent1 2 3 6 2 7" xfId="10396" xr:uid="{00000000-0005-0000-0000-0000E0270000}"/>
    <cellStyle name="20% - Accent1 2 3 6 2 7 2" xfId="10397" xr:uid="{00000000-0005-0000-0000-0000E1270000}"/>
    <cellStyle name="20% - Accent1 2 3 6 2 8" xfId="10398" xr:uid="{00000000-0005-0000-0000-0000E2270000}"/>
    <cellStyle name="20% - Accent1 2 3 6 2 8 2" xfId="10399" xr:uid="{00000000-0005-0000-0000-0000E3270000}"/>
    <cellStyle name="20% - Accent1 2 3 6 2 9" xfId="10400" xr:uid="{00000000-0005-0000-0000-0000E4270000}"/>
    <cellStyle name="20% - Accent1 2 3 6 3" xfId="10401" xr:uid="{00000000-0005-0000-0000-0000E5270000}"/>
    <cellStyle name="20% - Accent1 2 3 6 3 2" xfId="10402" xr:uid="{00000000-0005-0000-0000-0000E6270000}"/>
    <cellStyle name="20% - Accent1 2 3 6 3 2 2" xfId="10403" xr:uid="{00000000-0005-0000-0000-0000E7270000}"/>
    <cellStyle name="20% - Accent1 2 3 6 3 2 2 2" xfId="10404" xr:uid="{00000000-0005-0000-0000-0000E8270000}"/>
    <cellStyle name="20% - Accent1 2 3 6 3 2 2 2 2" xfId="10405" xr:uid="{00000000-0005-0000-0000-0000E9270000}"/>
    <cellStyle name="20% - Accent1 2 3 6 3 2 2 3" xfId="10406" xr:uid="{00000000-0005-0000-0000-0000EA270000}"/>
    <cellStyle name="20% - Accent1 2 3 6 3 2 3" xfId="10407" xr:uid="{00000000-0005-0000-0000-0000EB270000}"/>
    <cellStyle name="20% - Accent1 2 3 6 3 2 3 2" xfId="10408" xr:uid="{00000000-0005-0000-0000-0000EC270000}"/>
    <cellStyle name="20% - Accent1 2 3 6 3 2 4" xfId="10409" xr:uid="{00000000-0005-0000-0000-0000ED270000}"/>
    <cellStyle name="20% - Accent1 2 3 6 3 3" xfId="10410" xr:uid="{00000000-0005-0000-0000-0000EE270000}"/>
    <cellStyle name="20% - Accent1 2 3 6 3 3 2" xfId="10411" xr:uid="{00000000-0005-0000-0000-0000EF270000}"/>
    <cellStyle name="20% - Accent1 2 3 6 3 3 2 2" xfId="10412" xr:uid="{00000000-0005-0000-0000-0000F0270000}"/>
    <cellStyle name="20% - Accent1 2 3 6 3 3 2 2 2" xfId="10413" xr:uid="{00000000-0005-0000-0000-0000F1270000}"/>
    <cellStyle name="20% - Accent1 2 3 6 3 3 2 3" xfId="10414" xr:uid="{00000000-0005-0000-0000-0000F2270000}"/>
    <cellStyle name="20% - Accent1 2 3 6 3 3 3" xfId="10415" xr:uid="{00000000-0005-0000-0000-0000F3270000}"/>
    <cellStyle name="20% - Accent1 2 3 6 3 3 3 2" xfId="10416" xr:uid="{00000000-0005-0000-0000-0000F4270000}"/>
    <cellStyle name="20% - Accent1 2 3 6 3 3 4" xfId="10417" xr:uid="{00000000-0005-0000-0000-0000F5270000}"/>
    <cellStyle name="20% - Accent1 2 3 6 3 4" xfId="10418" xr:uid="{00000000-0005-0000-0000-0000F6270000}"/>
    <cellStyle name="20% - Accent1 2 3 6 3 4 2" xfId="10419" xr:uid="{00000000-0005-0000-0000-0000F7270000}"/>
    <cellStyle name="20% - Accent1 2 3 6 3 4 2 2" xfId="10420" xr:uid="{00000000-0005-0000-0000-0000F8270000}"/>
    <cellStyle name="20% - Accent1 2 3 6 3 4 2 2 2" xfId="10421" xr:uid="{00000000-0005-0000-0000-0000F9270000}"/>
    <cellStyle name="20% - Accent1 2 3 6 3 4 2 3" xfId="10422" xr:uid="{00000000-0005-0000-0000-0000FA270000}"/>
    <cellStyle name="20% - Accent1 2 3 6 3 4 3" xfId="10423" xr:uid="{00000000-0005-0000-0000-0000FB270000}"/>
    <cellStyle name="20% - Accent1 2 3 6 3 4 3 2" xfId="10424" xr:uid="{00000000-0005-0000-0000-0000FC270000}"/>
    <cellStyle name="20% - Accent1 2 3 6 3 4 4" xfId="10425" xr:uid="{00000000-0005-0000-0000-0000FD270000}"/>
    <cellStyle name="20% - Accent1 2 3 6 3 5" xfId="10426" xr:uid="{00000000-0005-0000-0000-0000FE270000}"/>
    <cellStyle name="20% - Accent1 2 3 6 3 5 2" xfId="10427" xr:uid="{00000000-0005-0000-0000-0000FF270000}"/>
    <cellStyle name="20% - Accent1 2 3 6 3 5 2 2" xfId="10428" xr:uid="{00000000-0005-0000-0000-000000280000}"/>
    <cellStyle name="20% - Accent1 2 3 6 3 5 3" xfId="10429" xr:uid="{00000000-0005-0000-0000-000001280000}"/>
    <cellStyle name="20% - Accent1 2 3 6 3 6" xfId="10430" xr:uid="{00000000-0005-0000-0000-000002280000}"/>
    <cellStyle name="20% - Accent1 2 3 6 3 6 2" xfId="10431" xr:uid="{00000000-0005-0000-0000-000003280000}"/>
    <cellStyle name="20% - Accent1 2 3 6 3 6 2 2" xfId="10432" xr:uid="{00000000-0005-0000-0000-000004280000}"/>
    <cellStyle name="20% - Accent1 2 3 6 3 6 3" xfId="10433" xr:uid="{00000000-0005-0000-0000-000005280000}"/>
    <cellStyle name="20% - Accent1 2 3 6 3 7" xfId="10434" xr:uid="{00000000-0005-0000-0000-000006280000}"/>
    <cellStyle name="20% - Accent1 2 3 6 3 7 2" xfId="10435" xr:uid="{00000000-0005-0000-0000-000007280000}"/>
    <cellStyle name="20% - Accent1 2 3 6 3 8" xfId="10436" xr:uid="{00000000-0005-0000-0000-000008280000}"/>
    <cellStyle name="20% - Accent1 2 3 6 3 8 2" xfId="10437" xr:uid="{00000000-0005-0000-0000-000009280000}"/>
    <cellStyle name="20% - Accent1 2 3 6 3 9" xfId="10438" xr:uid="{00000000-0005-0000-0000-00000A280000}"/>
    <cellStyle name="20% - Accent1 2 3 6 4" xfId="10439" xr:uid="{00000000-0005-0000-0000-00000B280000}"/>
    <cellStyle name="20% - Accent1 2 3 6 4 2" xfId="10440" xr:uid="{00000000-0005-0000-0000-00000C280000}"/>
    <cellStyle name="20% - Accent1 2 3 6 4 2 2" xfId="10441" xr:uid="{00000000-0005-0000-0000-00000D280000}"/>
    <cellStyle name="20% - Accent1 2 3 6 4 2 2 2" xfId="10442" xr:uid="{00000000-0005-0000-0000-00000E280000}"/>
    <cellStyle name="20% - Accent1 2 3 6 4 2 3" xfId="10443" xr:uid="{00000000-0005-0000-0000-00000F280000}"/>
    <cellStyle name="20% - Accent1 2 3 6 4 3" xfId="10444" xr:uid="{00000000-0005-0000-0000-000010280000}"/>
    <cellStyle name="20% - Accent1 2 3 6 4 3 2" xfId="10445" xr:uid="{00000000-0005-0000-0000-000011280000}"/>
    <cellStyle name="20% - Accent1 2 3 6 4 4" xfId="10446" xr:uid="{00000000-0005-0000-0000-000012280000}"/>
    <cellStyle name="20% - Accent1 2 3 6 5" xfId="10447" xr:uid="{00000000-0005-0000-0000-000013280000}"/>
    <cellStyle name="20% - Accent1 2 3 6 5 2" xfId="10448" xr:uid="{00000000-0005-0000-0000-000014280000}"/>
    <cellStyle name="20% - Accent1 2 3 6 5 2 2" xfId="10449" xr:uid="{00000000-0005-0000-0000-000015280000}"/>
    <cellStyle name="20% - Accent1 2 3 6 5 2 2 2" xfId="10450" xr:uid="{00000000-0005-0000-0000-000016280000}"/>
    <cellStyle name="20% - Accent1 2 3 6 5 2 3" xfId="10451" xr:uid="{00000000-0005-0000-0000-000017280000}"/>
    <cellStyle name="20% - Accent1 2 3 6 5 3" xfId="10452" xr:uid="{00000000-0005-0000-0000-000018280000}"/>
    <cellStyle name="20% - Accent1 2 3 6 5 3 2" xfId="10453" xr:uid="{00000000-0005-0000-0000-000019280000}"/>
    <cellStyle name="20% - Accent1 2 3 6 5 4" xfId="10454" xr:uid="{00000000-0005-0000-0000-00001A280000}"/>
    <cellStyle name="20% - Accent1 2 3 6 6" xfId="10455" xr:uid="{00000000-0005-0000-0000-00001B280000}"/>
    <cellStyle name="20% - Accent1 2 3 6 6 2" xfId="10456" xr:uid="{00000000-0005-0000-0000-00001C280000}"/>
    <cellStyle name="20% - Accent1 2 3 6 6 2 2" xfId="10457" xr:uid="{00000000-0005-0000-0000-00001D280000}"/>
    <cellStyle name="20% - Accent1 2 3 6 6 2 2 2" xfId="10458" xr:uid="{00000000-0005-0000-0000-00001E280000}"/>
    <cellStyle name="20% - Accent1 2 3 6 6 2 3" xfId="10459" xr:uid="{00000000-0005-0000-0000-00001F280000}"/>
    <cellStyle name="20% - Accent1 2 3 6 6 3" xfId="10460" xr:uid="{00000000-0005-0000-0000-000020280000}"/>
    <cellStyle name="20% - Accent1 2 3 6 6 3 2" xfId="10461" xr:uid="{00000000-0005-0000-0000-000021280000}"/>
    <cellStyle name="20% - Accent1 2 3 6 6 4" xfId="10462" xr:uid="{00000000-0005-0000-0000-000022280000}"/>
    <cellStyle name="20% - Accent1 2 3 6 7" xfId="10463" xr:uid="{00000000-0005-0000-0000-000023280000}"/>
    <cellStyle name="20% - Accent1 2 3 6 7 2" xfId="10464" xr:uid="{00000000-0005-0000-0000-000024280000}"/>
    <cellStyle name="20% - Accent1 2 3 6 7 2 2" xfId="10465" xr:uid="{00000000-0005-0000-0000-000025280000}"/>
    <cellStyle name="20% - Accent1 2 3 6 7 3" xfId="10466" xr:uid="{00000000-0005-0000-0000-000026280000}"/>
    <cellStyle name="20% - Accent1 2 3 6 8" xfId="10467" xr:uid="{00000000-0005-0000-0000-000027280000}"/>
    <cellStyle name="20% - Accent1 2 3 6 8 2" xfId="10468" xr:uid="{00000000-0005-0000-0000-000028280000}"/>
    <cellStyle name="20% - Accent1 2 3 6 8 2 2" xfId="10469" xr:uid="{00000000-0005-0000-0000-000029280000}"/>
    <cellStyle name="20% - Accent1 2 3 6 8 3" xfId="10470" xr:uid="{00000000-0005-0000-0000-00002A280000}"/>
    <cellStyle name="20% - Accent1 2 3 6 9" xfId="10471" xr:uid="{00000000-0005-0000-0000-00002B280000}"/>
    <cellStyle name="20% - Accent1 2 3 6 9 2" xfId="10472" xr:uid="{00000000-0005-0000-0000-00002C280000}"/>
    <cellStyle name="20% - Accent1 2 3 7" xfId="10473" xr:uid="{00000000-0005-0000-0000-00002D280000}"/>
    <cellStyle name="20% - Accent1 2 3 7 2" xfId="10474" xr:uid="{00000000-0005-0000-0000-00002E280000}"/>
    <cellStyle name="20% - Accent1 2 3 7 2 2" xfId="10475" xr:uid="{00000000-0005-0000-0000-00002F280000}"/>
    <cellStyle name="20% - Accent1 2 3 7 2 2 2" xfId="10476" xr:uid="{00000000-0005-0000-0000-000030280000}"/>
    <cellStyle name="20% - Accent1 2 3 7 2 2 2 2" xfId="10477" xr:uid="{00000000-0005-0000-0000-000031280000}"/>
    <cellStyle name="20% - Accent1 2 3 7 2 2 3" xfId="10478" xr:uid="{00000000-0005-0000-0000-000032280000}"/>
    <cellStyle name="20% - Accent1 2 3 7 2 3" xfId="10479" xr:uid="{00000000-0005-0000-0000-000033280000}"/>
    <cellStyle name="20% - Accent1 2 3 7 2 3 2" xfId="10480" xr:uid="{00000000-0005-0000-0000-000034280000}"/>
    <cellStyle name="20% - Accent1 2 3 7 2 4" xfId="10481" xr:uid="{00000000-0005-0000-0000-000035280000}"/>
    <cellStyle name="20% - Accent1 2 3 7 3" xfId="10482" xr:uid="{00000000-0005-0000-0000-000036280000}"/>
    <cellStyle name="20% - Accent1 2 3 7 3 2" xfId="10483" xr:uid="{00000000-0005-0000-0000-000037280000}"/>
    <cellStyle name="20% - Accent1 2 3 7 3 2 2" xfId="10484" xr:uid="{00000000-0005-0000-0000-000038280000}"/>
    <cellStyle name="20% - Accent1 2 3 7 3 2 2 2" xfId="10485" xr:uid="{00000000-0005-0000-0000-000039280000}"/>
    <cellStyle name="20% - Accent1 2 3 7 3 2 3" xfId="10486" xr:uid="{00000000-0005-0000-0000-00003A280000}"/>
    <cellStyle name="20% - Accent1 2 3 7 3 3" xfId="10487" xr:uid="{00000000-0005-0000-0000-00003B280000}"/>
    <cellStyle name="20% - Accent1 2 3 7 3 3 2" xfId="10488" xr:uid="{00000000-0005-0000-0000-00003C280000}"/>
    <cellStyle name="20% - Accent1 2 3 7 3 4" xfId="10489" xr:uid="{00000000-0005-0000-0000-00003D280000}"/>
    <cellStyle name="20% - Accent1 2 3 7 4" xfId="10490" xr:uid="{00000000-0005-0000-0000-00003E280000}"/>
    <cellStyle name="20% - Accent1 2 3 7 4 2" xfId="10491" xr:uid="{00000000-0005-0000-0000-00003F280000}"/>
    <cellStyle name="20% - Accent1 2 3 7 4 2 2" xfId="10492" xr:uid="{00000000-0005-0000-0000-000040280000}"/>
    <cellStyle name="20% - Accent1 2 3 7 4 2 2 2" xfId="10493" xr:uid="{00000000-0005-0000-0000-000041280000}"/>
    <cellStyle name="20% - Accent1 2 3 7 4 2 3" xfId="10494" xr:uid="{00000000-0005-0000-0000-000042280000}"/>
    <cellStyle name="20% - Accent1 2 3 7 4 3" xfId="10495" xr:uid="{00000000-0005-0000-0000-000043280000}"/>
    <cellStyle name="20% - Accent1 2 3 7 4 3 2" xfId="10496" xr:uid="{00000000-0005-0000-0000-000044280000}"/>
    <cellStyle name="20% - Accent1 2 3 7 4 4" xfId="10497" xr:uid="{00000000-0005-0000-0000-000045280000}"/>
    <cellStyle name="20% - Accent1 2 3 7 5" xfId="10498" xr:uid="{00000000-0005-0000-0000-000046280000}"/>
    <cellStyle name="20% - Accent1 2 3 7 5 2" xfId="10499" xr:uid="{00000000-0005-0000-0000-000047280000}"/>
    <cellStyle name="20% - Accent1 2 3 7 5 2 2" xfId="10500" xr:uid="{00000000-0005-0000-0000-000048280000}"/>
    <cellStyle name="20% - Accent1 2 3 7 5 3" xfId="10501" xr:uid="{00000000-0005-0000-0000-000049280000}"/>
    <cellStyle name="20% - Accent1 2 3 7 6" xfId="10502" xr:uid="{00000000-0005-0000-0000-00004A280000}"/>
    <cellStyle name="20% - Accent1 2 3 7 6 2" xfId="10503" xr:uid="{00000000-0005-0000-0000-00004B280000}"/>
    <cellStyle name="20% - Accent1 2 3 7 6 2 2" xfId="10504" xr:uid="{00000000-0005-0000-0000-00004C280000}"/>
    <cellStyle name="20% - Accent1 2 3 7 6 3" xfId="10505" xr:uid="{00000000-0005-0000-0000-00004D280000}"/>
    <cellStyle name="20% - Accent1 2 3 7 7" xfId="10506" xr:uid="{00000000-0005-0000-0000-00004E280000}"/>
    <cellStyle name="20% - Accent1 2 3 7 7 2" xfId="10507" xr:uid="{00000000-0005-0000-0000-00004F280000}"/>
    <cellStyle name="20% - Accent1 2 3 7 8" xfId="10508" xr:uid="{00000000-0005-0000-0000-000050280000}"/>
    <cellStyle name="20% - Accent1 2 3 7 8 2" xfId="10509" xr:uid="{00000000-0005-0000-0000-000051280000}"/>
    <cellStyle name="20% - Accent1 2 3 7 9" xfId="10510" xr:uid="{00000000-0005-0000-0000-000052280000}"/>
    <cellStyle name="20% - Accent1 2 3 8" xfId="10511" xr:uid="{00000000-0005-0000-0000-000053280000}"/>
    <cellStyle name="20% - Accent1 2 3 8 2" xfId="10512" xr:uid="{00000000-0005-0000-0000-000054280000}"/>
    <cellStyle name="20% - Accent1 2 3 8 2 2" xfId="10513" xr:uid="{00000000-0005-0000-0000-000055280000}"/>
    <cellStyle name="20% - Accent1 2 3 8 2 2 2" xfId="10514" xr:uid="{00000000-0005-0000-0000-000056280000}"/>
    <cellStyle name="20% - Accent1 2 3 8 2 2 2 2" xfId="10515" xr:uid="{00000000-0005-0000-0000-000057280000}"/>
    <cellStyle name="20% - Accent1 2 3 8 2 2 3" xfId="10516" xr:uid="{00000000-0005-0000-0000-000058280000}"/>
    <cellStyle name="20% - Accent1 2 3 8 2 3" xfId="10517" xr:uid="{00000000-0005-0000-0000-000059280000}"/>
    <cellStyle name="20% - Accent1 2 3 8 2 3 2" xfId="10518" xr:uid="{00000000-0005-0000-0000-00005A280000}"/>
    <cellStyle name="20% - Accent1 2 3 8 2 4" xfId="10519" xr:uid="{00000000-0005-0000-0000-00005B280000}"/>
    <cellStyle name="20% - Accent1 2 3 8 3" xfId="10520" xr:uid="{00000000-0005-0000-0000-00005C280000}"/>
    <cellStyle name="20% - Accent1 2 3 8 3 2" xfId="10521" xr:uid="{00000000-0005-0000-0000-00005D280000}"/>
    <cellStyle name="20% - Accent1 2 3 8 3 2 2" xfId="10522" xr:uid="{00000000-0005-0000-0000-00005E280000}"/>
    <cellStyle name="20% - Accent1 2 3 8 3 2 2 2" xfId="10523" xr:uid="{00000000-0005-0000-0000-00005F280000}"/>
    <cellStyle name="20% - Accent1 2 3 8 3 2 3" xfId="10524" xr:uid="{00000000-0005-0000-0000-000060280000}"/>
    <cellStyle name="20% - Accent1 2 3 8 3 3" xfId="10525" xr:uid="{00000000-0005-0000-0000-000061280000}"/>
    <cellStyle name="20% - Accent1 2 3 8 3 3 2" xfId="10526" xr:uid="{00000000-0005-0000-0000-000062280000}"/>
    <cellStyle name="20% - Accent1 2 3 8 3 4" xfId="10527" xr:uid="{00000000-0005-0000-0000-000063280000}"/>
    <cellStyle name="20% - Accent1 2 3 8 4" xfId="10528" xr:uid="{00000000-0005-0000-0000-000064280000}"/>
    <cellStyle name="20% - Accent1 2 3 8 4 2" xfId="10529" xr:uid="{00000000-0005-0000-0000-000065280000}"/>
    <cellStyle name="20% - Accent1 2 3 8 4 2 2" xfId="10530" xr:uid="{00000000-0005-0000-0000-000066280000}"/>
    <cellStyle name="20% - Accent1 2 3 8 4 2 2 2" xfId="10531" xr:uid="{00000000-0005-0000-0000-000067280000}"/>
    <cellStyle name="20% - Accent1 2 3 8 4 2 3" xfId="10532" xr:uid="{00000000-0005-0000-0000-000068280000}"/>
    <cellStyle name="20% - Accent1 2 3 8 4 3" xfId="10533" xr:uid="{00000000-0005-0000-0000-000069280000}"/>
    <cellStyle name="20% - Accent1 2 3 8 4 3 2" xfId="10534" xr:uid="{00000000-0005-0000-0000-00006A280000}"/>
    <cellStyle name="20% - Accent1 2 3 8 4 4" xfId="10535" xr:uid="{00000000-0005-0000-0000-00006B280000}"/>
    <cellStyle name="20% - Accent1 2 3 8 5" xfId="10536" xr:uid="{00000000-0005-0000-0000-00006C280000}"/>
    <cellStyle name="20% - Accent1 2 3 8 5 2" xfId="10537" xr:uid="{00000000-0005-0000-0000-00006D280000}"/>
    <cellStyle name="20% - Accent1 2 3 8 5 2 2" xfId="10538" xr:uid="{00000000-0005-0000-0000-00006E280000}"/>
    <cellStyle name="20% - Accent1 2 3 8 5 3" xfId="10539" xr:uid="{00000000-0005-0000-0000-00006F280000}"/>
    <cellStyle name="20% - Accent1 2 3 8 6" xfId="10540" xr:uid="{00000000-0005-0000-0000-000070280000}"/>
    <cellStyle name="20% - Accent1 2 3 8 6 2" xfId="10541" xr:uid="{00000000-0005-0000-0000-000071280000}"/>
    <cellStyle name="20% - Accent1 2 3 8 6 2 2" xfId="10542" xr:uid="{00000000-0005-0000-0000-000072280000}"/>
    <cellStyle name="20% - Accent1 2 3 8 6 3" xfId="10543" xr:uid="{00000000-0005-0000-0000-000073280000}"/>
    <cellStyle name="20% - Accent1 2 3 8 7" xfId="10544" xr:uid="{00000000-0005-0000-0000-000074280000}"/>
    <cellStyle name="20% - Accent1 2 3 8 7 2" xfId="10545" xr:uid="{00000000-0005-0000-0000-000075280000}"/>
    <cellStyle name="20% - Accent1 2 3 8 8" xfId="10546" xr:uid="{00000000-0005-0000-0000-000076280000}"/>
    <cellStyle name="20% - Accent1 2 3 8 8 2" xfId="10547" xr:uid="{00000000-0005-0000-0000-000077280000}"/>
    <cellStyle name="20% - Accent1 2 3 8 9" xfId="10548" xr:uid="{00000000-0005-0000-0000-000078280000}"/>
    <cellStyle name="20% - Accent1 2 3 9" xfId="10549" xr:uid="{00000000-0005-0000-0000-000079280000}"/>
    <cellStyle name="20% - Accent1 2 3 9 2" xfId="10550" xr:uid="{00000000-0005-0000-0000-00007A280000}"/>
    <cellStyle name="20% - Accent1 2 3 9 2 2" xfId="10551" xr:uid="{00000000-0005-0000-0000-00007B280000}"/>
    <cellStyle name="20% - Accent1 2 3 9 2 2 2" xfId="10552" xr:uid="{00000000-0005-0000-0000-00007C280000}"/>
    <cellStyle name="20% - Accent1 2 3 9 2 3" xfId="10553" xr:uid="{00000000-0005-0000-0000-00007D280000}"/>
    <cellStyle name="20% - Accent1 2 3 9 3" xfId="10554" xr:uid="{00000000-0005-0000-0000-00007E280000}"/>
    <cellStyle name="20% - Accent1 2 3 9 3 2" xfId="10555" xr:uid="{00000000-0005-0000-0000-00007F280000}"/>
    <cellStyle name="20% - Accent1 2 3 9 4" xfId="10556" xr:uid="{00000000-0005-0000-0000-000080280000}"/>
    <cellStyle name="20% - Accent1 2 4" xfId="10557" xr:uid="{00000000-0005-0000-0000-000081280000}"/>
    <cellStyle name="20% - Accent1 2 4 10" xfId="10558" xr:uid="{00000000-0005-0000-0000-000082280000}"/>
    <cellStyle name="20% - Accent1 2 4 10 2" xfId="10559" xr:uid="{00000000-0005-0000-0000-000083280000}"/>
    <cellStyle name="20% - Accent1 2 4 10 2 2" xfId="10560" xr:uid="{00000000-0005-0000-0000-000084280000}"/>
    <cellStyle name="20% - Accent1 2 4 10 2 2 2" xfId="10561" xr:uid="{00000000-0005-0000-0000-000085280000}"/>
    <cellStyle name="20% - Accent1 2 4 10 2 3" xfId="10562" xr:uid="{00000000-0005-0000-0000-000086280000}"/>
    <cellStyle name="20% - Accent1 2 4 10 3" xfId="10563" xr:uid="{00000000-0005-0000-0000-000087280000}"/>
    <cellStyle name="20% - Accent1 2 4 10 3 2" xfId="10564" xr:uid="{00000000-0005-0000-0000-000088280000}"/>
    <cellStyle name="20% - Accent1 2 4 10 4" xfId="10565" xr:uid="{00000000-0005-0000-0000-000089280000}"/>
    <cellStyle name="20% - Accent1 2 4 11" xfId="10566" xr:uid="{00000000-0005-0000-0000-00008A280000}"/>
    <cellStyle name="20% - Accent1 2 4 11 2" xfId="10567" xr:uid="{00000000-0005-0000-0000-00008B280000}"/>
    <cellStyle name="20% - Accent1 2 4 11 2 2" xfId="10568" xr:uid="{00000000-0005-0000-0000-00008C280000}"/>
    <cellStyle name="20% - Accent1 2 4 11 2 2 2" xfId="10569" xr:uid="{00000000-0005-0000-0000-00008D280000}"/>
    <cellStyle name="20% - Accent1 2 4 11 2 3" xfId="10570" xr:uid="{00000000-0005-0000-0000-00008E280000}"/>
    <cellStyle name="20% - Accent1 2 4 11 3" xfId="10571" xr:uid="{00000000-0005-0000-0000-00008F280000}"/>
    <cellStyle name="20% - Accent1 2 4 11 3 2" xfId="10572" xr:uid="{00000000-0005-0000-0000-000090280000}"/>
    <cellStyle name="20% - Accent1 2 4 11 4" xfId="10573" xr:uid="{00000000-0005-0000-0000-000091280000}"/>
    <cellStyle name="20% - Accent1 2 4 12" xfId="10574" xr:uid="{00000000-0005-0000-0000-000092280000}"/>
    <cellStyle name="20% - Accent1 2 4 12 2" xfId="10575" xr:uid="{00000000-0005-0000-0000-000093280000}"/>
    <cellStyle name="20% - Accent1 2 4 12 2 2" xfId="10576" xr:uid="{00000000-0005-0000-0000-000094280000}"/>
    <cellStyle name="20% - Accent1 2 4 12 3" xfId="10577" xr:uid="{00000000-0005-0000-0000-000095280000}"/>
    <cellStyle name="20% - Accent1 2 4 13" xfId="10578" xr:uid="{00000000-0005-0000-0000-000096280000}"/>
    <cellStyle name="20% - Accent1 2 4 13 2" xfId="10579" xr:uid="{00000000-0005-0000-0000-000097280000}"/>
    <cellStyle name="20% - Accent1 2 4 13 2 2" xfId="10580" xr:uid="{00000000-0005-0000-0000-000098280000}"/>
    <cellStyle name="20% - Accent1 2 4 13 3" xfId="10581" xr:uid="{00000000-0005-0000-0000-000099280000}"/>
    <cellStyle name="20% - Accent1 2 4 14" xfId="10582" xr:uid="{00000000-0005-0000-0000-00009A280000}"/>
    <cellStyle name="20% - Accent1 2 4 14 2" xfId="10583" xr:uid="{00000000-0005-0000-0000-00009B280000}"/>
    <cellStyle name="20% - Accent1 2 4 15" xfId="10584" xr:uid="{00000000-0005-0000-0000-00009C280000}"/>
    <cellStyle name="20% - Accent1 2 4 15 2" xfId="10585" xr:uid="{00000000-0005-0000-0000-00009D280000}"/>
    <cellStyle name="20% - Accent1 2 4 16" xfId="10586" xr:uid="{00000000-0005-0000-0000-00009E280000}"/>
    <cellStyle name="20% - Accent1 2 4 2" xfId="10587" xr:uid="{00000000-0005-0000-0000-00009F280000}"/>
    <cellStyle name="20% - Accent1 2 4 2 10" xfId="10588" xr:uid="{00000000-0005-0000-0000-0000A0280000}"/>
    <cellStyle name="20% - Accent1 2 4 2 10 2" xfId="10589" xr:uid="{00000000-0005-0000-0000-0000A1280000}"/>
    <cellStyle name="20% - Accent1 2 4 2 10 2 2" xfId="10590" xr:uid="{00000000-0005-0000-0000-0000A2280000}"/>
    <cellStyle name="20% - Accent1 2 4 2 10 2 2 2" xfId="10591" xr:uid="{00000000-0005-0000-0000-0000A3280000}"/>
    <cellStyle name="20% - Accent1 2 4 2 10 2 3" xfId="10592" xr:uid="{00000000-0005-0000-0000-0000A4280000}"/>
    <cellStyle name="20% - Accent1 2 4 2 10 3" xfId="10593" xr:uid="{00000000-0005-0000-0000-0000A5280000}"/>
    <cellStyle name="20% - Accent1 2 4 2 10 3 2" xfId="10594" xr:uid="{00000000-0005-0000-0000-0000A6280000}"/>
    <cellStyle name="20% - Accent1 2 4 2 10 4" xfId="10595" xr:uid="{00000000-0005-0000-0000-0000A7280000}"/>
    <cellStyle name="20% - Accent1 2 4 2 11" xfId="10596" xr:uid="{00000000-0005-0000-0000-0000A8280000}"/>
    <cellStyle name="20% - Accent1 2 4 2 11 2" xfId="10597" xr:uid="{00000000-0005-0000-0000-0000A9280000}"/>
    <cellStyle name="20% - Accent1 2 4 2 11 2 2" xfId="10598" xr:uid="{00000000-0005-0000-0000-0000AA280000}"/>
    <cellStyle name="20% - Accent1 2 4 2 11 3" xfId="10599" xr:uid="{00000000-0005-0000-0000-0000AB280000}"/>
    <cellStyle name="20% - Accent1 2 4 2 12" xfId="10600" xr:uid="{00000000-0005-0000-0000-0000AC280000}"/>
    <cellStyle name="20% - Accent1 2 4 2 12 2" xfId="10601" xr:uid="{00000000-0005-0000-0000-0000AD280000}"/>
    <cellStyle name="20% - Accent1 2 4 2 12 2 2" xfId="10602" xr:uid="{00000000-0005-0000-0000-0000AE280000}"/>
    <cellStyle name="20% - Accent1 2 4 2 12 3" xfId="10603" xr:uid="{00000000-0005-0000-0000-0000AF280000}"/>
    <cellStyle name="20% - Accent1 2 4 2 13" xfId="10604" xr:uid="{00000000-0005-0000-0000-0000B0280000}"/>
    <cellStyle name="20% - Accent1 2 4 2 13 2" xfId="10605" xr:uid="{00000000-0005-0000-0000-0000B1280000}"/>
    <cellStyle name="20% - Accent1 2 4 2 14" xfId="10606" xr:uid="{00000000-0005-0000-0000-0000B2280000}"/>
    <cellStyle name="20% - Accent1 2 4 2 14 2" xfId="10607" xr:uid="{00000000-0005-0000-0000-0000B3280000}"/>
    <cellStyle name="20% - Accent1 2 4 2 15" xfId="10608" xr:uid="{00000000-0005-0000-0000-0000B4280000}"/>
    <cellStyle name="20% - Accent1 2 4 2 2" xfId="10609" xr:uid="{00000000-0005-0000-0000-0000B5280000}"/>
    <cellStyle name="20% - Accent1 2 4 2 2 10" xfId="10610" xr:uid="{00000000-0005-0000-0000-0000B6280000}"/>
    <cellStyle name="20% - Accent1 2 4 2 2 10 2" xfId="10611" xr:uid="{00000000-0005-0000-0000-0000B7280000}"/>
    <cellStyle name="20% - Accent1 2 4 2 2 10 2 2" xfId="10612" xr:uid="{00000000-0005-0000-0000-0000B8280000}"/>
    <cellStyle name="20% - Accent1 2 4 2 2 10 3" xfId="10613" xr:uid="{00000000-0005-0000-0000-0000B9280000}"/>
    <cellStyle name="20% - Accent1 2 4 2 2 11" xfId="10614" xr:uid="{00000000-0005-0000-0000-0000BA280000}"/>
    <cellStyle name="20% - Accent1 2 4 2 2 11 2" xfId="10615" xr:uid="{00000000-0005-0000-0000-0000BB280000}"/>
    <cellStyle name="20% - Accent1 2 4 2 2 11 2 2" xfId="10616" xr:uid="{00000000-0005-0000-0000-0000BC280000}"/>
    <cellStyle name="20% - Accent1 2 4 2 2 11 3" xfId="10617" xr:uid="{00000000-0005-0000-0000-0000BD280000}"/>
    <cellStyle name="20% - Accent1 2 4 2 2 12" xfId="10618" xr:uid="{00000000-0005-0000-0000-0000BE280000}"/>
    <cellStyle name="20% - Accent1 2 4 2 2 12 2" xfId="10619" xr:uid="{00000000-0005-0000-0000-0000BF280000}"/>
    <cellStyle name="20% - Accent1 2 4 2 2 13" xfId="10620" xr:uid="{00000000-0005-0000-0000-0000C0280000}"/>
    <cellStyle name="20% - Accent1 2 4 2 2 13 2" xfId="10621" xr:uid="{00000000-0005-0000-0000-0000C1280000}"/>
    <cellStyle name="20% - Accent1 2 4 2 2 14" xfId="10622" xr:uid="{00000000-0005-0000-0000-0000C2280000}"/>
    <cellStyle name="20% - Accent1 2 4 2 2 2" xfId="10623" xr:uid="{00000000-0005-0000-0000-0000C3280000}"/>
    <cellStyle name="20% - Accent1 2 4 2 2 2 10" xfId="10624" xr:uid="{00000000-0005-0000-0000-0000C4280000}"/>
    <cellStyle name="20% - Accent1 2 4 2 2 2 10 2" xfId="10625" xr:uid="{00000000-0005-0000-0000-0000C5280000}"/>
    <cellStyle name="20% - Accent1 2 4 2 2 2 11" xfId="10626" xr:uid="{00000000-0005-0000-0000-0000C6280000}"/>
    <cellStyle name="20% - Accent1 2 4 2 2 2 2" xfId="10627" xr:uid="{00000000-0005-0000-0000-0000C7280000}"/>
    <cellStyle name="20% - Accent1 2 4 2 2 2 2 2" xfId="10628" xr:uid="{00000000-0005-0000-0000-0000C8280000}"/>
    <cellStyle name="20% - Accent1 2 4 2 2 2 2 2 2" xfId="10629" xr:uid="{00000000-0005-0000-0000-0000C9280000}"/>
    <cellStyle name="20% - Accent1 2 4 2 2 2 2 2 2 2" xfId="10630" xr:uid="{00000000-0005-0000-0000-0000CA280000}"/>
    <cellStyle name="20% - Accent1 2 4 2 2 2 2 2 2 2 2" xfId="10631" xr:uid="{00000000-0005-0000-0000-0000CB280000}"/>
    <cellStyle name="20% - Accent1 2 4 2 2 2 2 2 2 3" xfId="10632" xr:uid="{00000000-0005-0000-0000-0000CC280000}"/>
    <cellStyle name="20% - Accent1 2 4 2 2 2 2 2 3" xfId="10633" xr:uid="{00000000-0005-0000-0000-0000CD280000}"/>
    <cellStyle name="20% - Accent1 2 4 2 2 2 2 2 3 2" xfId="10634" xr:uid="{00000000-0005-0000-0000-0000CE280000}"/>
    <cellStyle name="20% - Accent1 2 4 2 2 2 2 2 4" xfId="10635" xr:uid="{00000000-0005-0000-0000-0000CF280000}"/>
    <cellStyle name="20% - Accent1 2 4 2 2 2 2 3" xfId="10636" xr:uid="{00000000-0005-0000-0000-0000D0280000}"/>
    <cellStyle name="20% - Accent1 2 4 2 2 2 2 3 2" xfId="10637" xr:uid="{00000000-0005-0000-0000-0000D1280000}"/>
    <cellStyle name="20% - Accent1 2 4 2 2 2 2 3 2 2" xfId="10638" xr:uid="{00000000-0005-0000-0000-0000D2280000}"/>
    <cellStyle name="20% - Accent1 2 4 2 2 2 2 3 2 2 2" xfId="10639" xr:uid="{00000000-0005-0000-0000-0000D3280000}"/>
    <cellStyle name="20% - Accent1 2 4 2 2 2 2 3 2 3" xfId="10640" xr:uid="{00000000-0005-0000-0000-0000D4280000}"/>
    <cellStyle name="20% - Accent1 2 4 2 2 2 2 3 3" xfId="10641" xr:uid="{00000000-0005-0000-0000-0000D5280000}"/>
    <cellStyle name="20% - Accent1 2 4 2 2 2 2 3 3 2" xfId="10642" xr:uid="{00000000-0005-0000-0000-0000D6280000}"/>
    <cellStyle name="20% - Accent1 2 4 2 2 2 2 3 4" xfId="10643" xr:uid="{00000000-0005-0000-0000-0000D7280000}"/>
    <cellStyle name="20% - Accent1 2 4 2 2 2 2 4" xfId="10644" xr:uid="{00000000-0005-0000-0000-0000D8280000}"/>
    <cellStyle name="20% - Accent1 2 4 2 2 2 2 4 2" xfId="10645" xr:uid="{00000000-0005-0000-0000-0000D9280000}"/>
    <cellStyle name="20% - Accent1 2 4 2 2 2 2 4 2 2" xfId="10646" xr:uid="{00000000-0005-0000-0000-0000DA280000}"/>
    <cellStyle name="20% - Accent1 2 4 2 2 2 2 4 2 2 2" xfId="10647" xr:uid="{00000000-0005-0000-0000-0000DB280000}"/>
    <cellStyle name="20% - Accent1 2 4 2 2 2 2 4 2 3" xfId="10648" xr:uid="{00000000-0005-0000-0000-0000DC280000}"/>
    <cellStyle name="20% - Accent1 2 4 2 2 2 2 4 3" xfId="10649" xr:uid="{00000000-0005-0000-0000-0000DD280000}"/>
    <cellStyle name="20% - Accent1 2 4 2 2 2 2 4 3 2" xfId="10650" xr:uid="{00000000-0005-0000-0000-0000DE280000}"/>
    <cellStyle name="20% - Accent1 2 4 2 2 2 2 4 4" xfId="10651" xr:uid="{00000000-0005-0000-0000-0000DF280000}"/>
    <cellStyle name="20% - Accent1 2 4 2 2 2 2 5" xfId="10652" xr:uid="{00000000-0005-0000-0000-0000E0280000}"/>
    <cellStyle name="20% - Accent1 2 4 2 2 2 2 5 2" xfId="10653" xr:uid="{00000000-0005-0000-0000-0000E1280000}"/>
    <cellStyle name="20% - Accent1 2 4 2 2 2 2 5 2 2" xfId="10654" xr:uid="{00000000-0005-0000-0000-0000E2280000}"/>
    <cellStyle name="20% - Accent1 2 4 2 2 2 2 5 3" xfId="10655" xr:uid="{00000000-0005-0000-0000-0000E3280000}"/>
    <cellStyle name="20% - Accent1 2 4 2 2 2 2 6" xfId="10656" xr:uid="{00000000-0005-0000-0000-0000E4280000}"/>
    <cellStyle name="20% - Accent1 2 4 2 2 2 2 6 2" xfId="10657" xr:uid="{00000000-0005-0000-0000-0000E5280000}"/>
    <cellStyle name="20% - Accent1 2 4 2 2 2 2 6 2 2" xfId="10658" xr:uid="{00000000-0005-0000-0000-0000E6280000}"/>
    <cellStyle name="20% - Accent1 2 4 2 2 2 2 6 3" xfId="10659" xr:uid="{00000000-0005-0000-0000-0000E7280000}"/>
    <cellStyle name="20% - Accent1 2 4 2 2 2 2 7" xfId="10660" xr:uid="{00000000-0005-0000-0000-0000E8280000}"/>
    <cellStyle name="20% - Accent1 2 4 2 2 2 2 7 2" xfId="10661" xr:uid="{00000000-0005-0000-0000-0000E9280000}"/>
    <cellStyle name="20% - Accent1 2 4 2 2 2 2 8" xfId="10662" xr:uid="{00000000-0005-0000-0000-0000EA280000}"/>
    <cellStyle name="20% - Accent1 2 4 2 2 2 2 8 2" xfId="10663" xr:uid="{00000000-0005-0000-0000-0000EB280000}"/>
    <cellStyle name="20% - Accent1 2 4 2 2 2 2 9" xfId="10664" xr:uid="{00000000-0005-0000-0000-0000EC280000}"/>
    <cellStyle name="20% - Accent1 2 4 2 2 2 3" xfId="10665" xr:uid="{00000000-0005-0000-0000-0000ED280000}"/>
    <cellStyle name="20% - Accent1 2 4 2 2 2 3 2" xfId="10666" xr:uid="{00000000-0005-0000-0000-0000EE280000}"/>
    <cellStyle name="20% - Accent1 2 4 2 2 2 3 2 2" xfId="10667" xr:uid="{00000000-0005-0000-0000-0000EF280000}"/>
    <cellStyle name="20% - Accent1 2 4 2 2 2 3 2 2 2" xfId="10668" xr:uid="{00000000-0005-0000-0000-0000F0280000}"/>
    <cellStyle name="20% - Accent1 2 4 2 2 2 3 2 2 2 2" xfId="10669" xr:uid="{00000000-0005-0000-0000-0000F1280000}"/>
    <cellStyle name="20% - Accent1 2 4 2 2 2 3 2 2 3" xfId="10670" xr:uid="{00000000-0005-0000-0000-0000F2280000}"/>
    <cellStyle name="20% - Accent1 2 4 2 2 2 3 2 3" xfId="10671" xr:uid="{00000000-0005-0000-0000-0000F3280000}"/>
    <cellStyle name="20% - Accent1 2 4 2 2 2 3 2 3 2" xfId="10672" xr:uid="{00000000-0005-0000-0000-0000F4280000}"/>
    <cellStyle name="20% - Accent1 2 4 2 2 2 3 2 4" xfId="10673" xr:uid="{00000000-0005-0000-0000-0000F5280000}"/>
    <cellStyle name="20% - Accent1 2 4 2 2 2 3 3" xfId="10674" xr:uid="{00000000-0005-0000-0000-0000F6280000}"/>
    <cellStyle name="20% - Accent1 2 4 2 2 2 3 3 2" xfId="10675" xr:uid="{00000000-0005-0000-0000-0000F7280000}"/>
    <cellStyle name="20% - Accent1 2 4 2 2 2 3 3 2 2" xfId="10676" xr:uid="{00000000-0005-0000-0000-0000F8280000}"/>
    <cellStyle name="20% - Accent1 2 4 2 2 2 3 3 2 2 2" xfId="10677" xr:uid="{00000000-0005-0000-0000-0000F9280000}"/>
    <cellStyle name="20% - Accent1 2 4 2 2 2 3 3 2 3" xfId="10678" xr:uid="{00000000-0005-0000-0000-0000FA280000}"/>
    <cellStyle name="20% - Accent1 2 4 2 2 2 3 3 3" xfId="10679" xr:uid="{00000000-0005-0000-0000-0000FB280000}"/>
    <cellStyle name="20% - Accent1 2 4 2 2 2 3 3 3 2" xfId="10680" xr:uid="{00000000-0005-0000-0000-0000FC280000}"/>
    <cellStyle name="20% - Accent1 2 4 2 2 2 3 3 4" xfId="10681" xr:uid="{00000000-0005-0000-0000-0000FD280000}"/>
    <cellStyle name="20% - Accent1 2 4 2 2 2 3 4" xfId="10682" xr:uid="{00000000-0005-0000-0000-0000FE280000}"/>
    <cellStyle name="20% - Accent1 2 4 2 2 2 3 4 2" xfId="10683" xr:uid="{00000000-0005-0000-0000-0000FF280000}"/>
    <cellStyle name="20% - Accent1 2 4 2 2 2 3 4 2 2" xfId="10684" xr:uid="{00000000-0005-0000-0000-000000290000}"/>
    <cellStyle name="20% - Accent1 2 4 2 2 2 3 4 2 2 2" xfId="10685" xr:uid="{00000000-0005-0000-0000-000001290000}"/>
    <cellStyle name="20% - Accent1 2 4 2 2 2 3 4 2 3" xfId="10686" xr:uid="{00000000-0005-0000-0000-000002290000}"/>
    <cellStyle name="20% - Accent1 2 4 2 2 2 3 4 3" xfId="10687" xr:uid="{00000000-0005-0000-0000-000003290000}"/>
    <cellStyle name="20% - Accent1 2 4 2 2 2 3 4 3 2" xfId="10688" xr:uid="{00000000-0005-0000-0000-000004290000}"/>
    <cellStyle name="20% - Accent1 2 4 2 2 2 3 4 4" xfId="10689" xr:uid="{00000000-0005-0000-0000-000005290000}"/>
    <cellStyle name="20% - Accent1 2 4 2 2 2 3 5" xfId="10690" xr:uid="{00000000-0005-0000-0000-000006290000}"/>
    <cellStyle name="20% - Accent1 2 4 2 2 2 3 5 2" xfId="10691" xr:uid="{00000000-0005-0000-0000-000007290000}"/>
    <cellStyle name="20% - Accent1 2 4 2 2 2 3 5 2 2" xfId="10692" xr:uid="{00000000-0005-0000-0000-000008290000}"/>
    <cellStyle name="20% - Accent1 2 4 2 2 2 3 5 3" xfId="10693" xr:uid="{00000000-0005-0000-0000-000009290000}"/>
    <cellStyle name="20% - Accent1 2 4 2 2 2 3 6" xfId="10694" xr:uid="{00000000-0005-0000-0000-00000A290000}"/>
    <cellStyle name="20% - Accent1 2 4 2 2 2 3 6 2" xfId="10695" xr:uid="{00000000-0005-0000-0000-00000B290000}"/>
    <cellStyle name="20% - Accent1 2 4 2 2 2 3 6 2 2" xfId="10696" xr:uid="{00000000-0005-0000-0000-00000C290000}"/>
    <cellStyle name="20% - Accent1 2 4 2 2 2 3 6 3" xfId="10697" xr:uid="{00000000-0005-0000-0000-00000D290000}"/>
    <cellStyle name="20% - Accent1 2 4 2 2 2 3 7" xfId="10698" xr:uid="{00000000-0005-0000-0000-00000E290000}"/>
    <cellStyle name="20% - Accent1 2 4 2 2 2 3 7 2" xfId="10699" xr:uid="{00000000-0005-0000-0000-00000F290000}"/>
    <cellStyle name="20% - Accent1 2 4 2 2 2 3 8" xfId="10700" xr:uid="{00000000-0005-0000-0000-000010290000}"/>
    <cellStyle name="20% - Accent1 2 4 2 2 2 3 8 2" xfId="10701" xr:uid="{00000000-0005-0000-0000-000011290000}"/>
    <cellStyle name="20% - Accent1 2 4 2 2 2 3 9" xfId="10702" xr:uid="{00000000-0005-0000-0000-000012290000}"/>
    <cellStyle name="20% - Accent1 2 4 2 2 2 4" xfId="10703" xr:uid="{00000000-0005-0000-0000-000013290000}"/>
    <cellStyle name="20% - Accent1 2 4 2 2 2 4 2" xfId="10704" xr:uid="{00000000-0005-0000-0000-000014290000}"/>
    <cellStyle name="20% - Accent1 2 4 2 2 2 4 2 2" xfId="10705" xr:uid="{00000000-0005-0000-0000-000015290000}"/>
    <cellStyle name="20% - Accent1 2 4 2 2 2 4 2 2 2" xfId="10706" xr:uid="{00000000-0005-0000-0000-000016290000}"/>
    <cellStyle name="20% - Accent1 2 4 2 2 2 4 2 3" xfId="10707" xr:uid="{00000000-0005-0000-0000-000017290000}"/>
    <cellStyle name="20% - Accent1 2 4 2 2 2 4 3" xfId="10708" xr:uid="{00000000-0005-0000-0000-000018290000}"/>
    <cellStyle name="20% - Accent1 2 4 2 2 2 4 3 2" xfId="10709" xr:uid="{00000000-0005-0000-0000-000019290000}"/>
    <cellStyle name="20% - Accent1 2 4 2 2 2 4 4" xfId="10710" xr:uid="{00000000-0005-0000-0000-00001A290000}"/>
    <cellStyle name="20% - Accent1 2 4 2 2 2 5" xfId="10711" xr:uid="{00000000-0005-0000-0000-00001B290000}"/>
    <cellStyle name="20% - Accent1 2 4 2 2 2 5 2" xfId="10712" xr:uid="{00000000-0005-0000-0000-00001C290000}"/>
    <cellStyle name="20% - Accent1 2 4 2 2 2 5 2 2" xfId="10713" xr:uid="{00000000-0005-0000-0000-00001D290000}"/>
    <cellStyle name="20% - Accent1 2 4 2 2 2 5 2 2 2" xfId="10714" xr:uid="{00000000-0005-0000-0000-00001E290000}"/>
    <cellStyle name="20% - Accent1 2 4 2 2 2 5 2 3" xfId="10715" xr:uid="{00000000-0005-0000-0000-00001F290000}"/>
    <cellStyle name="20% - Accent1 2 4 2 2 2 5 3" xfId="10716" xr:uid="{00000000-0005-0000-0000-000020290000}"/>
    <cellStyle name="20% - Accent1 2 4 2 2 2 5 3 2" xfId="10717" xr:uid="{00000000-0005-0000-0000-000021290000}"/>
    <cellStyle name="20% - Accent1 2 4 2 2 2 5 4" xfId="10718" xr:uid="{00000000-0005-0000-0000-000022290000}"/>
    <cellStyle name="20% - Accent1 2 4 2 2 2 6" xfId="10719" xr:uid="{00000000-0005-0000-0000-000023290000}"/>
    <cellStyle name="20% - Accent1 2 4 2 2 2 6 2" xfId="10720" xr:uid="{00000000-0005-0000-0000-000024290000}"/>
    <cellStyle name="20% - Accent1 2 4 2 2 2 6 2 2" xfId="10721" xr:uid="{00000000-0005-0000-0000-000025290000}"/>
    <cellStyle name="20% - Accent1 2 4 2 2 2 6 2 2 2" xfId="10722" xr:uid="{00000000-0005-0000-0000-000026290000}"/>
    <cellStyle name="20% - Accent1 2 4 2 2 2 6 2 3" xfId="10723" xr:uid="{00000000-0005-0000-0000-000027290000}"/>
    <cellStyle name="20% - Accent1 2 4 2 2 2 6 3" xfId="10724" xr:uid="{00000000-0005-0000-0000-000028290000}"/>
    <cellStyle name="20% - Accent1 2 4 2 2 2 6 3 2" xfId="10725" xr:uid="{00000000-0005-0000-0000-000029290000}"/>
    <cellStyle name="20% - Accent1 2 4 2 2 2 6 4" xfId="10726" xr:uid="{00000000-0005-0000-0000-00002A290000}"/>
    <cellStyle name="20% - Accent1 2 4 2 2 2 7" xfId="10727" xr:uid="{00000000-0005-0000-0000-00002B290000}"/>
    <cellStyle name="20% - Accent1 2 4 2 2 2 7 2" xfId="10728" xr:uid="{00000000-0005-0000-0000-00002C290000}"/>
    <cellStyle name="20% - Accent1 2 4 2 2 2 7 2 2" xfId="10729" xr:uid="{00000000-0005-0000-0000-00002D290000}"/>
    <cellStyle name="20% - Accent1 2 4 2 2 2 7 3" xfId="10730" xr:uid="{00000000-0005-0000-0000-00002E290000}"/>
    <cellStyle name="20% - Accent1 2 4 2 2 2 8" xfId="10731" xr:uid="{00000000-0005-0000-0000-00002F290000}"/>
    <cellStyle name="20% - Accent1 2 4 2 2 2 8 2" xfId="10732" xr:uid="{00000000-0005-0000-0000-000030290000}"/>
    <cellStyle name="20% - Accent1 2 4 2 2 2 8 2 2" xfId="10733" xr:uid="{00000000-0005-0000-0000-000031290000}"/>
    <cellStyle name="20% - Accent1 2 4 2 2 2 8 3" xfId="10734" xr:uid="{00000000-0005-0000-0000-000032290000}"/>
    <cellStyle name="20% - Accent1 2 4 2 2 2 9" xfId="10735" xr:uid="{00000000-0005-0000-0000-000033290000}"/>
    <cellStyle name="20% - Accent1 2 4 2 2 2 9 2" xfId="10736" xr:uid="{00000000-0005-0000-0000-000034290000}"/>
    <cellStyle name="20% - Accent1 2 4 2 2 3" xfId="10737" xr:uid="{00000000-0005-0000-0000-000035290000}"/>
    <cellStyle name="20% - Accent1 2 4 2 2 3 10" xfId="10738" xr:uid="{00000000-0005-0000-0000-000036290000}"/>
    <cellStyle name="20% - Accent1 2 4 2 2 3 10 2" xfId="10739" xr:uid="{00000000-0005-0000-0000-000037290000}"/>
    <cellStyle name="20% - Accent1 2 4 2 2 3 11" xfId="10740" xr:uid="{00000000-0005-0000-0000-000038290000}"/>
    <cellStyle name="20% - Accent1 2 4 2 2 3 2" xfId="10741" xr:uid="{00000000-0005-0000-0000-000039290000}"/>
    <cellStyle name="20% - Accent1 2 4 2 2 3 2 2" xfId="10742" xr:uid="{00000000-0005-0000-0000-00003A290000}"/>
    <cellStyle name="20% - Accent1 2 4 2 2 3 2 2 2" xfId="10743" xr:uid="{00000000-0005-0000-0000-00003B290000}"/>
    <cellStyle name="20% - Accent1 2 4 2 2 3 2 2 2 2" xfId="10744" xr:uid="{00000000-0005-0000-0000-00003C290000}"/>
    <cellStyle name="20% - Accent1 2 4 2 2 3 2 2 2 2 2" xfId="10745" xr:uid="{00000000-0005-0000-0000-00003D290000}"/>
    <cellStyle name="20% - Accent1 2 4 2 2 3 2 2 2 3" xfId="10746" xr:uid="{00000000-0005-0000-0000-00003E290000}"/>
    <cellStyle name="20% - Accent1 2 4 2 2 3 2 2 3" xfId="10747" xr:uid="{00000000-0005-0000-0000-00003F290000}"/>
    <cellStyle name="20% - Accent1 2 4 2 2 3 2 2 3 2" xfId="10748" xr:uid="{00000000-0005-0000-0000-000040290000}"/>
    <cellStyle name="20% - Accent1 2 4 2 2 3 2 2 4" xfId="10749" xr:uid="{00000000-0005-0000-0000-000041290000}"/>
    <cellStyle name="20% - Accent1 2 4 2 2 3 2 3" xfId="10750" xr:uid="{00000000-0005-0000-0000-000042290000}"/>
    <cellStyle name="20% - Accent1 2 4 2 2 3 2 3 2" xfId="10751" xr:uid="{00000000-0005-0000-0000-000043290000}"/>
    <cellStyle name="20% - Accent1 2 4 2 2 3 2 3 2 2" xfId="10752" xr:uid="{00000000-0005-0000-0000-000044290000}"/>
    <cellStyle name="20% - Accent1 2 4 2 2 3 2 3 2 2 2" xfId="10753" xr:uid="{00000000-0005-0000-0000-000045290000}"/>
    <cellStyle name="20% - Accent1 2 4 2 2 3 2 3 2 3" xfId="10754" xr:uid="{00000000-0005-0000-0000-000046290000}"/>
    <cellStyle name="20% - Accent1 2 4 2 2 3 2 3 3" xfId="10755" xr:uid="{00000000-0005-0000-0000-000047290000}"/>
    <cellStyle name="20% - Accent1 2 4 2 2 3 2 3 3 2" xfId="10756" xr:uid="{00000000-0005-0000-0000-000048290000}"/>
    <cellStyle name="20% - Accent1 2 4 2 2 3 2 3 4" xfId="10757" xr:uid="{00000000-0005-0000-0000-000049290000}"/>
    <cellStyle name="20% - Accent1 2 4 2 2 3 2 4" xfId="10758" xr:uid="{00000000-0005-0000-0000-00004A290000}"/>
    <cellStyle name="20% - Accent1 2 4 2 2 3 2 4 2" xfId="10759" xr:uid="{00000000-0005-0000-0000-00004B290000}"/>
    <cellStyle name="20% - Accent1 2 4 2 2 3 2 4 2 2" xfId="10760" xr:uid="{00000000-0005-0000-0000-00004C290000}"/>
    <cellStyle name="20% - Accent1 2 4 2 2 3 2 4 2 2 2" xfId="10761" xr:uid="{00000000-0005-0000-0000-00004D290000}"/>
    <cellStyle name="20% - Accent1 2 4 2 2 3 2 4 2 3" xfId="10762" xr:uid="{00000000-0005-0000-0000-00004E290000}"/>
    <cellStyle name="20% - Accent1 2 4 2 2 3 2 4 3" xfId="10763" xr:uid="{00000000-0005-0000-0000-00004F290000}"/>
    <cellStyle name="20% - Accent1 2 4 2 2 3 2 4 3 2" xfId="10764" xr:uid="{00000000-0005-0000-0000-000050290000}"/>
    <cellStyle name="20% - Accent1 2 4 2 2 3 2 4 4" xfId="10765" xr:uid="{00000000-0005-0000-0000-000051290000}"/>
    <cellStyle name="20% - Accent1 2 4 2 2 3 2 5" xfId="10766" xr:uid="{00000000-0005-0000-0000-000052290000}"/>
    <cellStyle name="20% - Accent1 2 4 2 2 3 2 5 2" xfId="10767" xr:uid="{00000000-0005-0000-0000-000053290000}"/>
    <cellStyle name="20% - Accent1 2 4 2 2 3 2 5 2 2" xfId="10768" xr:uid="{00000000-0005-0000-0000-000054290000}"/>
    <cellStyle name="20% - Accent1 2 4 2 2 3 2 5 3" xfId="10769" xr:uid="{00000000-0005-0000-0000-000055290000}"/>
    <cellStyle name="20% - Accent1 2 4 2 2 3 2 6" xfId="10770" xr:uid="{00000000-0005-0000-0000-000056290000}"/>
    <cellStyle name="20% - Accent1 2 4 2 2 3 2 6 2" xfId="10771" xr:uid="{00000000-0005-0000-0000-000057290000}"/>
    <cellStyle name="20% - Accent1 2 4 2 2 3 2 6 2 2" xfId="10772" xr:uid="{00000000-0005-0000-0000-000058290000}"/>
    <cellStyle name="20% - Accent1 2 4 2 2 3 2 6 3" xfId="10773" xr:uid="{00000000-0005-0000-0000-000059290000}"/>
    <cellStyle name="20% - Accent1 2 4 2 2 3 2 7" xfId="10774" xr:uid="{00000000-0005-0000-0000-00005A290000}"/>
    <cellStyle name="20% - Accent1 2 4 2 2 3 2 7 2" xfId="10775" xr:uid="{00000000-0005-0000-0000-00005B290000}"/>
    <cellStyle name="20% - Accent1 2 4 2 2 3 2 8" xfId="10776" xr:uid="{00000000-0005-0000-0000-00005C290000}"/>
    <cellStyle name="20% - Accent1 2 4 2 2 3 2 8 2" xfId="10777" xr:uid="{00000000-0005-0000-0000-00005D290000}"/>
    <cellStyle name="20% - Accent1 2 4 2 2 3 2 9" xfId="10778" xr:uid="{00000000-0005-0000-0000-00005E290000}"/>
    <cellStyle name="20% - Accent1 2 4 2 2 3 3" xfId="10779" xr:uid="{00000000-0005-0000-0000-00005F290000}"/>
    <cellStyle name="20% - Accent1 2 4 2 2 3 3 2" xfId="10780" xr:uid="{00000000-0005-0000-0000-000060290000}"/>
    <cellStyle name="20% - Accent1 2 4 2 2 3 3 2 2" xfId="10781" xr:uid="{00000000-0005-0000-0000-000061290000}"/>
    <cellStyle name="20% - Accent1 2 4 2 2 3 3 2 2 2" xfId="10782" xr:uid="{00000000-0005-0000-0000-000062290000}"/>
    <cellStyle name="20% - Accent1 2 4 2 2 3 3 2 2 2 2" xfId="10783" xr:uid="{00000000-0005-0000-0000-000063290000}"/>
    <cellStyle name="20% - Accent1 2 4 2 2 3 3 2 2 3" xfId="10784" xr:uid="{00000000-0005-0000-0000-000064290000}"/>
    <cellStyle name="20% - Accent1 2 4 2 2 3 3 2 3" xfId="10785" xr:uid="{00000000-0005-0000-0000-000065290000}"/>
    <cellStyle name="20% - Accent1 2 4 2 2 3 3 2 3 2" xfId="10786" xr:uid="{00000000-0005-0000-0000-000066290000}"/>
    <cellStyle name="20% - Accent1 2 4 2 2 3 3 2 4" xfId="10787" xr:uid="{00000000-0005-0000-0000-000067290000}"/>
    <cellStyle name="20% - Accent1 2 4 2 2 3 3 3" xfId="10788" xr:uid="{00000000-0005-0000-0000-000068290000}"/>
    <cellStyle name="20% - Accent1 2 4 2 2 3 3 3 2" xfId="10789" xr:uid="{00000000-0005-0000-0000-000069290000}"/>
    <cellStyle name="20% - Accent1 2 4 2 2 3 3 3 2 2" xfId="10790" xr:uid="{00000000-0005-0000-0000-00006A290000}"/>
    <cellStyle name="20% - Accent1 2 4 2 2 3 3 3 2 2 2" xfId="10791" xr:uid="{00000000-0005-0000-0000-00006B290000}"/>
    <cellStyle name="20% - Accent1 2 4 2 2 3 3 3 2 3" xfId="10792" xr:uid="{00000000-0005-0000-0000-00006C290000}"/>
    <cellStyle name="20% - Accent1 2 4 2 2 3 3 3 3" xfId="10793" xr:uid="{00000000-0005-0000-0000-00006D290000}"/>
    <cellStyle name="20% - Accent1 2 4 2 2 3 3 3 3 2" xfId="10794" xr:uid="{00000000-0005-0000-0000-00006E290000}"/>
    <cellStyle name="20% - Accent1 2 4 2 2 3 3 3 4" xfId="10795" xr:uid="{00000000-0005-0000-0000-00006F290000}"/>
    <cellStyle name="20% - Accent1 2 4 2 2 3 3 4" xfId="10796" xr:uid="{00000000-0005-0000-0000-000070290000}"/>
    <cellStyle name="20% - Accent1 2 4 2 2 3 3 4 2" xfId="10797" xr:uid="{00000000-0005-0000-0000-000071290000}"/>
    <cellStyle name="20% - Accent1 2 4 2 2 3 3 4 2 2" xfId="10798" xr:uid="{00000000-0005-0000-0000-000072290000}"/>
    <cellStyle name="20% - Accent1 2 4 2 2 3 3 4 2 2 2" xfId="10799" xr:uid="{00000000-0005-0000-0000-000073290000}"/>
    <cellStyle name="20% - Accent1 2 4 2 2 3 3 4 2 3" xfId="10800" xr:uid="{00000000-0005-0000-0000-000074290000}"/>
    <cellStyle name="20% - Accent1 2 4 2 2 3 3 4 3" xfId="10801" xr:uid="{00000000-0005-0000-0000-000075290000}"/>
    <cellStyle name="20% - Accent1 2 4 2 2 3 3 4 3 2" xfId="10802" xr:uid="{00000000-0005-0000-0000-000076290000}"/>
    <cellStyle name="20% - Accent1 2 4 2 2 3 3 4 4" xfId="10803" xr:uid="{00000000-0005-0000-0000-000077290000}"/>
    <cellStyle name="20% - Accent1 2 4 2 2 3 3 5" xfId="10804" xr:uid="{00000000-0005-0000-0000-000078290000}"/>
    <cellStyle name="20% - Accent1 2 4 2 2 3 3 5 2" xfId="10805" xr:uid="{00000000-0005-0000-0000-000079290000}"/>
    <cellStyle name="20% - Accent1 2 4 2 2 3 3 5 2 2" xfId="10806" xr:uid="{00000000-0005-0000-0000-00007A290000}"/>
    <cellStyle name="20% - Accent1 2 4 2 2 3 3 5 3" xfId="10807" xr:uid="{00000000-0005-0000-0000-00007B290000}"/>
    <cellStyle name="20% - Accent1 2 4 2 2 3 3 6" xfId="10808" xr:uid="{00000000-0005-0000-0000-00007C290000}"/>
    <cellStyle name="20% - Accent1 2 4 2 2 3 3 6 2" xfId="10809" xr:uid="{00000000-0005-0000-0000-00007D290000}"/>
    <cellStyle name="20% - Accent1 2 4 2 2 3 3 6 2 2" xfId="10810" xr:uid="{00000000-0005-0000-0000-00007E290000}"/>
    <cellStyle name="20% - Accent1 2 4 2 2 3 3 6 3" xfId="10811" xr:uid="{00000000-0005-0000-0000-00007F290000}"/>
    <cellStyle name="20% - Accent1 2 4 2 2 3 3 7" xfId="10812" xr:uid="{00000000-0005-0000-0000-000080290000}"/>
    <cellStyle name="20% - Accent1 2 4 2 2 3 3 7 2" xfId="10813" xr:uid="{00000000-0005-0000-0000-000081290000}"/>
    <cellStyle name="20% - Accent1 2 4 2 2 3 3 8" xfId="10814" xr:uid="{00000000-0005-0000-0000-000082290000}"/>
    <cellStyle name="20% - Accent1 2 4 2 2 3 3 8 2" xfId="10815" xr:uid="{00000000-0005-0000-0000-000083290000}"/>
    <cellStyle name="20% - Accent1 2 4 2 2 3 3 9" xfId="10816" xr:uid="{00000000-0005-0000-0000-000084290000}"/>
    <cellStyle name="20% - Accent1 2 4 2 2 3 4" xfId="10817" xr:uid="{00000000-0005-0000-0000-000085290000}"/>
    <cellStyle name="20% - Accent1 2 4 2 2 3 4 2" xfId="10818" xr:uid="{00000000-0005-0000-0000-000086290000}"/>
    <cellStyle name="20% - Accent1 2 4 2 2 3 4 2 2" xfId="10819" xr:uid="{00000000-0005-0000-0000-000087290000}"/>
    <cellStyle name="20% - Accent1 2 4 2 2 3 4 2 2 2" xfId="10820" xr:uid="{00000000-0005-0000-0000-000088290000}"/>
    <cellStyle name="20% - Accent1 2 4 2 2 3 4 2 3" xfId="10821" xr:uid="{00000000-0005-0000-0000-000089290000}"/>
    <cellStyle name="20% - Accent1 2 4 2 2 3 4 3" xfId="10822" xr:uid="{00000000-0005-0000-0000-00008A290000}"/>
    <cellStyle name="20% - Accent1 2 4 2 2 3 4 3 2" xfId="10823" xr:uid="{00000000-0005-0000-0000-00008B290000}"/>
    <cellStyle name="20% - Accent1 2 4 2 2 3 4 4" xfId="10824" xr:uid="{00000000-0005-0000-0000-00008C290000}"/>
    <cellStyle name="20% - Accent1 2 4 2 2 3 5" xfId="10825" xr:uid="{00000000-0005-0000-0000-00008D290000}"/>
    <cellStyle name="20% - Accent1 2 4 2 2 3 5 2" xfId="10826" xr:uid="{00000000-0005-0000-0000-00008E290000}"/>
    <cellStyle name="20% - Accent1 2 4 2 2 3 5 2 2" xfId="10827" xr:uid="{00000000-0005-0000-0000-00008F290000}"/>
    <cellStyle name="20% - Accent1 2 4 2 2 3 5 2 2 2" xfId="10828" xr:uid="{00000000-0005-0000-0000-000090290000}"/>
    <cellStyle name="20% - Accent1 2 4 2 2 3 5 2 3" xfId="10829" xr:uid="{00000000-0005-0000-0000-000091290000}"/>
    <cellStyle name="20% - Accent1 2 4 2 2 3 5 3" xfId="10830" xr:uid="{00000000-0005-0000-0000-000092290000}"/>
    <cellStyle name="20% - Accent1 2 4 2 2 3 5 3 2" xfId="10831" xr:uid="{00000000-0005-0000-0000-000093290000}"/>
    <cellStyle name="20% - Accent1 2 4 2 2 3 5 4" xfId="10832" xr:uid="{00000000-0005-0000-0000-000094290000}"/>
    <cellStyle name="20% - Accent1 2 4 2 2 3 6" xfId="10833" xr:uid="{00000000-0005-0000-0000-000095290000}"/>
    <cellStyle name="20% - Accent1 2 4 2 2 3 6 2" xfId="10834" xr:uid="{00000000-0005-0000-0000-000096290000}"/>
    <cellStyle name="20% - Accent1 2 4 2 2 3 6 2 2" xfId="10835" xr:uid="{00000000-0005-0000-0000-000097290000}"/>
    <cellStyle name="20% - Accent1 2 4 2 2 3 6 2 2 2" xfId="10836" xr:uid="{00000000-0005-0000-0000-000098290000}"/>
    <cellStyle name="20% - Accent1 2 4 2 2 3 6 2 3" xfId="10837" xr:uid="{00000000-0005-0000-0000-000099290000}"/>
    <cellStyle name="20% - Accent1 2 4 2 2 3 6 3" xfId="10838" xr:uid="{00000000-0005-0000-0000-00009A290000}"/>
    <cellStyle name="20% - Accent1 2 4 2 2 3 6 3 2" xfId="10839" xr:uid="{00000000-0005-0000-0000-00009B290000}"/>
    <cellStyle name="20% - Accent1 2 4 2 2 3 6 4" xfId="10840" xr:uid="{00000000-0005-0000-0000-00009C290000}"/>
    <cellStyle name="20% - Accent1 2 4 2 2 3 7" xfId="10841" xr:uid="{00000000-0005-0000-0000-00009D290000}"/>
    <cellStyle name="20% - Accent1 2 4 2 2 3 7 2" xfId="10842" xr:uid="{00000000-0005-0000-0000-00009E290000}"/>
    <cellStyle name="20% - Accent1 2 4 2 2 3 7 2 2" xfId="10843" xr:uid="{00000000-0005-0000-0000-00009F290000}"/>
    <cellStyle name="20% - Accent1 2 4 2 2 3 7 3" xfId="10844" xr:uid="{00000000-0005-0000-0000-0000A0290000}"/>
    <cellStyle name="20% - Accent1 2 4 2 2 3 8" xfId="10845" xr:uid="{00000000-0005-0000-0000-0000A1290000}"/>
    <cellStyle name="20% - Accent1 2 4 2 2 3 8 2" xfId="10846" xr:uid="{00000000-0005-0000-0000-0000A2290000}"/>
    <cellStyle name="20% - Accent1 2 4 2 2 3 8 2 2" xfId="10847" xr:uid="{00000000-0005-0000-0000-0000A3290000}"/>
    <cellStyle name="20% - Accent1 2 4 2 2 3 8 3" xfId="10848" xr:uid="{00000000-0005-0000-0000-0000A4290000}"/>
    <cellStyle name="20% - Accent1 2 4 2 2 3 9" xfId="10849" xr:uid="{00000000-0005-0000-0000-0000A5290000}"/>
    <cellStyle name="20% - Accent1 2 4 2 2 3 9 2" xfId="10850" xr:uid="{00000000-0005-0000-0000-0000A6290000}"/>
    <cellStyle name="20% - Accent1 2 4 2 2 4" xfId="10851" xr:uid="{00000000-0005-0000-0000-0000A7290000}"/>
    <cellStyle name="20% - Accent1 2 4 2 2 4 10" xfId="10852" xr:uid="{00000000-0005-0000-0000-0000A8290000}"/>
    <cellStyle name="20% - Accent1 2 4 2 2 4 10 2" xfId="10853" xr:uid="{00000000-0005-0000-0000-0000A9290000}"/>
    <cellStyle name="20% - Accent1 2 4 2 2 4 11" xfId="10854" xr:uid="{00000000-0005-0000-0000-0000AA290000}"/>
    <cellStyle name="20% - Accent1 2 4 2 2 4 2" xfId="10855" xr:uid="{00000000-0005-0000-0000-0000AB290000}"/>
    <cellStyle name="20% - Accent1 2 4 2 2 4 2 2" xfId="10856" xr:uid="{00000000-0005-0000-0000-0000AC290000}"/>
    <cellStyle name="20% - Accent1 2 4 2 2 4 2 2 2" xfId="10857" xr:uid="{00000000-0005-0000-0000-0000AD290000}"/>
    <cellStyle name="20% - Accent1 2 4 2 2 4 2 2 2 2" xfId="10858" xr:uid="{00000000-0005-0000-0000-0000AE290000}"/>
    <cellStyle name="20% - Accent1 2 4 2 2 4 2 2 2 2 2" xfId="10859" xr:uid="{00000000-0005-0000-0000-0000AF290000}"/>
    <cellStyle name="20% - Accent1 2 4 2 2 4 2 2 2 3" xfId="10860" xr:uid="{00000000-0005-0000-0000-0000B0290000}"/>
    <cellStyle name="20% - Accent1 2 4 2 2 4 2 2 3" xfId="10861" xr:uid="{00000000-0005-0000-0000-0000B1290000}"/>
    <cellStyle name="20% - Accent1 2 4 2 2 4 2 2 3 2" xfId="10862" xr:uid="{00000000-0005-0000-0000-0000B2290000}"/>
    <cellStyle name="20% - Accent1 2 4 2 2 4 2 2 4" xfId="10863" xr:uid="{00000000-0005-0000-0000-0000B3290000}"/>
    <cellStyle name="20% - Accent1 2 4 2 2 4 2 3" xfId="10864" xr:uid="{00000000-0005-0000-0000-0000B4290000}"/>
    <cellStyle name="20% - Accent1 2 4 2 2 4 2 3 2" xfId="10865" xr:uid="{00000000-0005-0000-0000-0000B5290000}"/>
    <cellStyle name="20% - Accent1 2 4 2 2 4 2 3 2 2" xfId="10866" xr:uid="{00000000-0005-0000-0000-0000B6290000}"/>
    <cellStyle name="20% - Accent1 2 4 2 2 4 2 3 2 2 2" xfId="10867" xr:uid="{00000000-0005-0000-0000-0000B7290000}"/>
    <cellStyle name="20% - Accent1 2 4 2 2 4 2 3 2 3" xfId="10868" xr:uid="{00000000-0005-0000-0000-0000B8290000}"/>
    <cellStyle name="20% - Accent1 2 4 2 2 4 2 3 3" xfId="10869" xr:uid="{00000000-0005-0000-0000-0000B9290000}"/>
    <cellStyle name="20% - Accent1 2 4 2 2 4 2 3 3 2" xfId="10870" xr:uid="{00000000-0005-0000-0000-0000BA290000}"/>
    <cellStyle name="20% - Accent1 2 4 2 2 4 2 3 4" xfId="10871" xr:uid="{00000000-0005-0000-0000-0000BB290000}"/>
    <cellStyle name="20% - Accent1 2 4 2 2 4 2 4" xfId="10872" xr:uid="{00000000-0005-0000-0000-0000BC290000}"/>
    <cellStyle name="20% - Accent1 2 4 2 2 4 2 4 2" xfId="10873" xr:uid="{00000000-0005-0000-0000-0000BD290000}"/>
    <cellStyle name="20% - Accent1 2 4 2 2 4 2 4 2 2" xfId="10874" xr:uid="{00000000-0005-0000-0000-0000BE290000}"/>
    <cellStyle name="20% - Accent1 2 4 2 2 4 2 4 2 2 2" xfId="10875" xr:uid="{00000000-0005-0000-0000-0000BF290000}"/>
    <cellStyle name="20% - Accent1 2 4 2 2 4 2 4 2 3" xfId="10876" xr:uid="{00000000-0005-0000-0000-0000C0290000}"/>
    <cellStyle name="20% - Accent1 2 4 2 2 4 2 4 3" xfId="10877" xr:uid="{00000000-0005-0000-0000-0000C1290000}"/>
    <cellStyle name="20% - Accent1 2 4 2 2 4 2 4 3 2" xfId="10878" xr:uid="{00000000-0005-0000-0000-0000C2290000}"/>
    <cellStyle name="20% - Accent1 2 4 2 2 4 2 4 4" xfId="10879" xr:uid="{00000000-0005-0000-0000-0000C3290000}"/>
    <cellStyle name="20% - Accent1 2 4 2 2 4 2 5" xfId="10880" xr:uid="{00000000-0005-0000-0000-0000C4290000}"/>
    <cellStyle name="20% - Accent1 2 4 2 2 4 2 5 2" xfId="10881" xr:uid="{00000000-0005-0000-0000-0000C5290000}"/>
    <cellStyle name="20% - Accent1 2 4 2 2 4 2 5 2 2" xfId="10882" xr:uid="{00000000-0005-0000-0000-0000C6290000}"/>
    <cellStyle name="20% - Accent1 2 4 2 2 4 2 5 3" xfId="10883" xr:uid="{00000000-0005-0000-0000-0000C7290000}"/>
    <cellStyle name="20% - Accent1 2 4 2 2 4 2 6" xfId="10884" xr:uid="{00000000-0005-0000-0000-0000C8290000}"/>
    <cellStyle name="20% - Accent1 2 4 2 2 4 2 6 2" xfId="10885" xr:uid="{00000000-0005-0000-0000-0000C9290000}"/>
    <cellStyle name="20% - Accent1 2 4 2 2 4 2 6 2 2" xfId="10886" xr:uid="{00000000-0005-0000-0000-0000CA290000}"/>
    <cellStyle name="20% - Accent1 2 4 2 2 4 2 6 3" xfId="10887" xr:uid="{00000000-0005-0000-0000-0000CB290000}"/>
    <cellStyle name="20% - Accent1 2 4 2 2 4 2 7" xfId="10888" xr:uid="{00000000-0005-0000-0000-0000CC290000}"/>
    <cellStyle name="20% - Accent1 2 4 2 2 4 2 7 2" xfId="10889" xr:uid="{00000000-0005-0000-0000-0000CD290000}"/>
    <cellStyle name="20% - Accent1 2 4 2 2 4 2 8" xfId="10890" xr:uid="{00000000-0005-0000-0000-0000CE290000}"/>
    <cellStyle name="20% - Accent1 2 4 2 2 4 2 8 2" xfId="10891" xr:uid="{00000000-0005-0000-0000-0000CF290000}"/>
    <cellStyle name="20% - Accent1 2 4 2 2 4 2 9" xfId="10892" xr:uid="{00000000-0005-0000-0000-0000D0290000}"/>
    <cellStyle name="20% - Accent1 2 4 2 2 4 3" xfId="10893" xr:uid="{00000000-0005-0000-0000-0000D1290000}"/>
    <cellStyle name="20% - Accent1 2 4 2 2 4 3 2" xfId="10894" xr:uid="{00000000-0005-0000-0000-0000D2290000}"/>
    <cellStyle name="20% - Accent1 2 4 2 2 4 3 2 2" xfId="10895" xr:uid="{00000000-0005-0000-0000-0000D3290000}"/>
    <cellStyle name="20% - Accent1 2 4 2 2 4 3 2 2 2" xfId="10896" xr:uid="{00000000-0005-0000-0000-0000D4290000}"/>
    <cellStyle name="20% - Accent1 2 4 2 2 4 3 2 2 2 2" xfId="10897" xr:uid="{00000000-0005-0000-0000-0000D5290000}"/>
    <cellStyle name="20% - Accent1 2 4 2 2 4 3 2 2 3" xfId="10898" xr:uid="{00000000-0005-0000-0000-0000D6290000}"/>
    <cellStyle name="20% - Accent1 2 4 2 2 4 3 2 3" xfId="10899" xr:uid="{00000000-0005-0000-0000-0000D7290000}"/>
    <cellStyle name="20% - Accent1 2 4 2 2 4 3 2 3 2" xfId="10900" xr:uid="{00000000-0005-0000-0000-0000D8290000}"/>
    <cellStyle name="20% - Accent1 2 4 2 2 4 3 2 4" xfId="10901" xr:uid="{00000000-0005-0000-0000-0000D9290000}"/>
    <cellStyle name="20% - Accent1 2 4 2 2 4 3 3" xfId="10902" xr:uid="{00000000-0005-0000-0000-0000DA290000}"/>
    <cellStyle name="20% - Accent1 2 4 2 2 4 3 3 2" xfId="10903" xr:uid="{00000000-0005-0000-0000-0000DB290000}"/>
    <cellStyle name="20% - Accent1 2 4 2 2 4 3 3 2 2" xfId="10904" xr:uid="{00000000-0005-0000-0000-0000DC290000}"/>
    <cellStyle name="20% - Accent1 2 4 2 2 4 3 3 2 2 2" xfId="10905" xr:uid="{00000000-0005-0000-0000-0000DD290000}"/>
    <cellStyle name="20% - Accent1 2 4 2 2 4 3 3 2 3" xfId="10906" xr:uid="{00000000-0005-0000-0000-0000DE290000}"/>
    <cellStyle name="20% - Accent1 2 4 2 2 4 3 3 3" xfId="10907" xr:uid="{00000000-0005-0000-0000-0000DF290000}"/>
    <cellStyle name="20% - Accent1 2 4 2 2 4 3 3 3 2" xfId="10908" xr:uid="{00000000-0005-0000-0000-0000E0290000}"/>
    <cellStyle name="20% - Accent1 2 4 2 2 4 3 3 4" xfId="10909" xr:uid="{00000000-0005-0000-0000-0000E1290000}"/>
    <cellStyle name="20% - Accent1 2 4 2 2 4 3 4" xfId="10910" xr:uid="{00000000-0005-0000-0000-0000E2290000}"/>
    <cellStyle name="20% - Accent1 2 4 2 2 4 3 4 2" xfId="10911" xr:uid="{00000000-0005-0000-0000-0000E3290000}"/>
    <cellStyle name="20% - Accent1 2 4 2 2 4 3 4 2 2" xfId="10912" xr:uid="{00000000-0005-0000-0000-0000E4290000}"/>
    <cellStyle name="20% - Accent1 2 4 2 2 4 3 4 2 2 2" xfId="10913" xr:uid="{00000000-0005-0000-0000-0000E5290000}"/>
    <cellStyle name="20% - Accent1 2 4 2 2 4 3 4 2 3" xfId="10914" xr:uid="{00000000-0005-0000-0000-0000E6290000}"/>
    <cellStyle name="20% - Accent1 2 4 2 2 4 3 4 3" xfId="10915" xr:uid="{00000000-0005-0000-0000-0000E7290000}"/>
    <cellStyle name="20% - Accent1 2 4 2 2 4 3 4 3 2" xfId="10916" xr:uid="{00000000-0005-0000-0000-0000E8290000}"/>
    <cellStyle name="20% - Accent1 2 4 2 2 4 3 4 4" xfId="10917" xr:uid="{00000000-0005-0000-0000-0000E9290000}"/>
    <cellStyle name="20% - Accent1 2 4 2 2 4 3 5" xfId="10918" xr:uid="{00000000-0005-0000-0000-0000EA290000}"/>
    <cellStyle name="20% - Accent1 2 4 2 2 4 3 5 2" xfId="10919" xr:uid="{00000000-0005-0000-0000-0000EB290000}"/>
    <cellStyle name="20% - Accent1 2 4 2 2 4 3 5 2 2" xfId="10920" xr:uid="{00000000-0005-0000-0000-0000EC290000}"/>
    <cellStyle name="20% - Accent1 2 4 2 2 4 3 5 3" xfId="10921" xr:uid="{00000000-0005-0000-0000-0000ED290000}"/>
    <cellStyle name="20% - Accent1 2 4 2 2 4 3 6" xfId="10922" xr:uid="{00000000-0005-0000-0000-0000EE290000}"/>
    <cellStyle name="20% - Accent1 2 4 2 2 4 3 6 2" xfId="10923" xr:uid="{00000000-0005-0000-0000-0000EF290000}"/>
    <cellStyle name="20% - Accent1 2 4 2 2 4 3 6 2 2" xfId="10924" xr:uid="{00000000-0005-0000-0000-0000F0290000}"/>
    <cellStyle name="20% - Accent1 2 4 2 2 4 3 6 3" xfId="10925" xr:uid="{00000000-0005-0000-0000-0000F1290000}"/>
    <cellStyle name="20% - Accent1 2 4 2 2 4 3 7" xfId="10926" xr:uid="{00000000-0005-0000-0000-0000F2290000}"/>
    <cellStyle name="20% - Accent1 2 4 2 2 4 3 7 2" xfId="10927" xr:uid="{00000000-0005-0000-0000-0000F3290000}"/>
    <cellStyle name="20% - Accent1 2 4 2 2 4 3 8" xfId="10928" xr:uid="{00000000-0005-0000-0000-0000F4290000}"/>
    <cellStyle name="20% - Accent1 2 4 2 2 4 3 8 2" xfId="10929" xr:uid="{00000000-0005-0000-0000-0000F5290000}"/>
    <cellStyle name="20% - Accent1 2 4 2 2 4 3 9" xfId="10930" xr:uid="{00000000-0005-0000-0000-0000F6290000}"/>
    <cellStyle name="20% - Accent1 2 4 2 2 4 4" xfId="10931" xr:uid="{00000000-0005-0000-0000-0000F7290000}"/>
    <cellStyle name="20% - Accent1 2 4 2 2 4 4 2" xfId="10932" xr:uid="{00000000-0005-0000-0000-0000F8290000}"/>
    <cellStyle name="20% - Accent1 2 4 2 2 4 4 2 2" xfId="10933" xr:uid="{00000000-0005-0000-0000-0000F9290000}"/>
    <cellStyle name="20% - Accent1 2 4 2 2 4 4 2 2 2" xfId="10934" xr:uid="{00000000-0005-0000-0000-0000FA290000}"/>
    <cellStyle name="20% - Accent1 2 4 2 2 4 4 2 3" xfId="10935" xr:uid="{00000000-0005-0000-0000-0000FB290000}"/>
    <cellStyle name="20% - Accent1 2 4 2 2 4 4 3" xfId="10936" xr:uid="{00000000-0005-0000-0000-0000FC290000}"/>
    <cellStyle name="20% - Accent1 2 4 2 2 4 4 3 2" xfId="10937" xr:uid="{00000000-0005-0000-0000-0000FD290000}"/>
    <cellStyle name="20% - Accent1 2 4 2 2 4 4 4" xfId="10938" xr:uid="{00000000-0005-0000-0000-0000FE290000}"/>
    <cellStyle name="20% - Accent1 2 4 2 2 4 5" xfId="10939" xr:uid="{00000000-0005-0000-0000-0000FF290000}"/>
    <cellStyle name="20% - Accent1 2 4 2 2 4 5 2" xfId="10940" xr:uid="{00000000-0005-0000-0000-0000002A0000}"/>
    <cellStyle name="20% - Accent1 2 4 2 2 4 5 2 2" xfId="10941" xr:uid="{00000000-0005-0000-0000-0000012A0000}"/>
    <cellStyle name="20% - Accent1 2 4 2 2 4 5 2 2 2" xfId="10942" xr:uid="{00000000-0005-0000-0000-0000022A0000}"/>
    <cellStyle name="20% - Accent1 2 4 2 2 4 5 2 3" xfId="10943" xr:uid="{00000000-0005-0000-0000-0000032A0000}"/>
    <cellStyle name="20% - Accent1 2 4 2 2 4 5 3" xfId="10944" xr:uid="{00000000-0005-0000-0000-0000042A0000}"/>
    <cellStyle name="20% - Accent1 2 4 2 2 4 5 3 2" xfId="10945" xr:uid="{00000000-0005-0000-0000-0000052A0000}"/>
    <cellStyle name="20% - Accent1 2 4 2 2 4 5 4" xfId="10946" xr:uid="{00000000-0005-0000-0000-0000062A0000}"/>
    <cellStyle name="20% - Accent1 2 4 2 2 4 6" xfId="10947" xr:uid="{00000000-0005-0000-0000-0000072A0000}"/>
    <cellStyle name="20% - Accent1 2 4 2 2 4 6 2" xfId="10948" xr:uid="{00000000-0005-0000-0000-0000082A0000}"/>
    <cellStyle name="20% - Accent1 2 4 2 2 4 6 2 2" xfId="10949" xr:uid="{00000000-0005-0000-0000-0000092A0000}"/>
    <cellStyle name="20% - Accent1 2 4 2 2 4 6 2 2 2" xfId="10950" xr:uid="{00000000-0005-0000-0000-00000A2A0000}"/>
    <cellStyle name="20% - Accent1 2 4 2 2 4 6 2 3" xfId="10951" xr:uid="{00000000-0005-0000-0000-00000B2A0000}"/>
    <cellStyle name="20% - Accent1 2 4 2 2 4 6 3" xfId="10952" xr:uid="{00000000-0005-0000-0000-00000C2A0000}"/>
    <cellStyle name="20% - Accent1 2 4 2 2 4 6 3 2" xfId="10953" xr:uid="{00000000-0005-0000-0000-00000D2A0000}"/>
    <cellStyle name="20% - Accent1 2 4 2 2 4 6 4" xfId="10954" xr:uid="{00000000-0005-0000-0000-00000E2A0000}"/>
    <cellStyle name="20% - Accent1 2 4 2 2 4 7" xfId="10955" xr:uid="{00000000-0005-0000-0000-00000F2A0000}"/>
    <cellStyle name="20% - Accent1 2 4 2 2 4 7 2" xfId="10956" xr:uid="{00000000-0005-0000-0000-0000102A0000}"/>
    <cellStyle name="20% - Accent1 2 4 2 2 4 7 2 2" xfId="10957" xr:uid="{00000000-0005-0000-0000-0000112A0000}"/>
    <cellStyle name="20% - Accent1 2 4 2 2 4 7 3" xfId="10958" xr:uid="{00000000-0005-0000-0000-0000122A0000}"/>
    <cellStyle name="20% - Accent1 2 4 2 2 4 8" xfId="10959" xr:uid="{00000000-0005-0000-0000-0000132A0000}"/>
    <cellStyle name="20% - Accent1 2 4 2 2 4 8 2" xfId="10960" xr:uid="{00000000-0005-0000-0000-0000142A0000}"/>
    <cellStyle name="20% - Accent1 2 4 2 2 4 8 2 2" xfId="10961" xr:uid="{00000000-0005-0000-0000-0000152A0000}"/>
    <cellStyle name="20% - Accent1 2 4 2 2 4 8 3" xfId="10962" xr:uid="{00000000-0005-0000-0000-0000162A0000}"/>
    <cellStyle name="20% - Accent1 2 4 2 2 4 9" xfId="10963" xr:uid="{00000000-0005-0000-0000-0000172A0000}"/>
    <cellStyle name="20% - Accent1 2 4 2 2 4 9 2" xfId="10964" xr:uid="{00000000-0005-0000-0000-0000182A0000}"/>
    <cellStyle name="20% - Accent1 2 4 2 2 5" xfId="10965" xr:uid="{00000000-0005-0000-0000-0000192A0000}"/>
    <cellStyle name="20% - Accent1 2 4 2 2 5 2" xfId="10966" xr:uid="{00000000-0005-0000-0000-00001A2A0000}"/>
    <cellStyle name="20% - Accent1 2 4 2 2 5 2 2" xfId="10967" xr:uid="{00000000-0005-0000-0000-00001B2A0000}"/>
    <cellStyle name="20% - Accent1 2 4 2 2 5 2 2 2" xfId="10968" xr:uid="{00000000-0005-0000-0000-00001C2A0000}"/>
    <cellStyle name="20% - Accent1 2 4 2 2 5 2 2 2 2" xfId="10969" xr:uid="{00000000-0005-0000-0000-00001D2A0000}"/>
    <cellStyle name="20% - Accent1 2 4 2 2 5 2 2 3" xfId="10970" xr:uid="{00000000-0005-0000-0000-00001E2A0000}"/>
    <cellStyle name="20% - Accent1 2 4 2 2 5 2 3" xfId="10971" xr:uid="{00000000-0005-0000-0000-00001F2A0000}"/>
    <cellStyle name="20% - Accent1 2 4 2 2 5 2 3 2" xfId="10972" xr:uid="{00000000-0005-0000-0000-0000202A0000}"/>
    <cellStyle name="20% - Accent1 2 4 2 2 5 2 4" xfId="10973" xr:uid="{00000000-0005-0000-0000-0000212A0000}"/>
    <cellStyle name="20% - Accent1 2 4 2 2 5 3" xfId="10974" xr:uid="{00000000-0005-0000-0000-0000222A0000}"/>
    <cellStyle name="20% - Accent1 2 4 2 2 5 3 2" xfId="10975" xr:uid="{00000000-0005-0000-0000-0000232A0000}"/>
    <cellStyle name="20% - Accent1 2 4 2 2 5 3 2 2" xfId="10976" xr:uid="{00000000-0005-0000-0000-0000242A0000}"/>
    <cellStyle name="20% - Accent1 2 4 2 2 5 3 2 2 2" xfId="10977" xr:uid="{00000000-0005-0000-0000-0000252A0000}"/>
    <cellStyle name="20% - Accent1 2 4 2 2 5 3 2 3" xfId="10978" xr:uid="{00000000-0005-0000-0000-0000262A0000}"/>
    <cellStyle name="20% - Accent1 2 4 2 2 5 3 3" xfId="10979" xr:uid="{00000000-0005-0000-0000-0000272A0000}"/>
    <cellStyle name="20% - Accent1 2 4 2 2 5 3 3 2" xfId="10980" xr:uid="{00000000-0005-0000-0000-0000282A0000}"/>
    <cellStyle name="20% - Accent1 2 4 2 2 5 3 4" xfId="10981" xr:uid="{00000000-0005-0000-0000-0000292A0000}"/>
    <cellStyle name="20% - Accent1 2 4 2 2 5 4" xfId="10982" xr:uid="{00000000-0005-0000-0000-00002A2A0000}"/>
    <cellStyle name="20% - Accent1 2 4 2 2 5 4 2" xfId="10983" xr:uid="{00000000-0005-0000-0000-00002B2A0000}"/>
    <cellStyle name="20% - Accent1 2 4 2 2 5 4 2 2" xfId="10984" xr:uid="{00000000-0005-0000-0000-00002C2A0000}"/>
    <cellStyle name="20% - Accent1 2 4 2 2 5 4 2 2 2" xfId="10985" xr:uid="{00000000-0005-0000-0000-00002D2A0000}"/>
    <cellStyle name="20% - Accent1 2 4 2 2 5 4 2 3" xfId="10986" xr:uid="{00000000-0005-0000-0000-00002E2A0000}"/>
    <cellStyle name="20% - Accent1 2 4 2 2 5 4 3" xfId="10987" xr:uid="{00000000-0005-0000-0000-00002F2A0000}"/>
    <cellStyle name="20% - Accent1 2 4 2 2 5 4 3 2" xfId="10988" xr:uid="{00000000-0005-0000-0000-0000302A0000}"/>
    <cellStyle name="20% - Accent1 2 4 2 2 5 4 4" xfId="10989" xr:uid="{00000000-0005-0000-0000-0000312A0000}"/>
    <cellStyle name="20% - Accent1 2 4 2 2 5 5" xfId="10990" xr:uid="{00000000-0005-0000-0000-0000322A0000}"/>
    <cellStyle name="20% - Accent1 2 4 2 2 5 5 2" xfId="10991" xr:uid="{00000000-0005-0000-0000-0000332A0000}"/>
    <cellStyle name="20% - Accent1 2 4 2 2 5 5 2 2" xfId="10992" xr:uid="{00000000-0005-0000-0000-0000342A0000}"/>
    <cellStyle name="20% - Accent1 2 4 2 2 5 5 3" xfId="10993" xr:uid="{00000000-0005-0000-0000-0000352A0000}"/>
    <cellStyle name="20% - Accent1 2 4 2 2 5 6" xfId="10994" xr:uid="{00000000-0005-0000-0000-0000362A0000}"/>
    <cellStyle name="20% - Accent1 2 4 2 2 5 6 2" xfId="10995" xr:uid="{00000000-0005-0000-0000-0000372A0000}"/>
    <cellStyle name="20% - Accent1 2 4 2 2 5 6 2 2" xfId="10996" xr:uid="{00000000-0005-0000-0000-0000382A0000}"/>
    <cellStyle name="20% - Accent1 2 4 2 2 5 6 3" xfId="10997" xr:uid="{00000000-0005-0000-0000-0000392A0000}"/>
    <cellStyle name="20% - Accent1 2 4 2 2 5 7" xfId="10998" xr:uid="{00000000-0005-0000-0000-00003A2A0000}"/>
    <cellStyle name="20% - Accent1 2 4 2 2 5 7 2" xfId="10999" xr:uid="{00000000-0005-0000-0000-00003B2A0000}"/>
    <cellStyle name="20% - Accent1 2 4 2 2 5 8" xfId="11000" xr:uid="{00000000-0005-0000-0000-00003C2A0000}"/>
    <cellStyle name="20% - Accent1 2 4 2 2 5 8 2" xfId="11001" xr:uid="{00000000-0005-0000-0000-00003D2A0000}"/>
    <cellStyle name="20% - Accent1 2 4 2 2 5 9" xfId="11002" xr:uid="{00000000-0005-0000-0000-00003E2A0000}"/>
    <cellStyle name="20% - Accent1 2 4 2 2 6" xfId="11003" xr:uid="{00000000-0005-0000-0000-00003F2A0000}"/>
    <cellStyle name="20% - Accent1 2 4 2 2 6 2" xfId="11004" xr:uid="{00000000-0005-0000-0000-0000402A0000}"/>
    <cellStyle name="20% - Accent1 2 4 2 2 6 2 2" xfId="11005" xr:uid="{00000000-0005-0000-0000-0000412A0000}"/>
    <cellStyle name="20% - Accent1 2 4 2 2 6 2 2 2" xfId="11006" xr:uid="{00000000-0005-0000-0000-0000422A0000}"/>
    <cellStyle name="20% - Accent1 2 4 2 2 6 2 2 2 2" xfId="11007" xr:uid="{00000000-0005-0000-0000-0000432A0000}"/>
    <cellStyle name="20% - Accent1 2 4 2 2 6 2 2 3" xfId="11008" xr:uid="{00000000-0005-0000-0000-0000442A0000}"/>
    <cellStyle name="20% - Accent1 2 4 2 2 6 2 3" xfId="11009" xr:uid="{00000000-0005-0000-0000-0000452A0000}"/>
    <cellStyle name="20% - Accent1 2 4 2 2 6 2 3 2" xfId="11010" xr:uid="{00000000-0005-0000-0000-0000462A0000}"/>
    <cellStyle name="20% - Accent1 2 4 2 2 6 2 4" xfId="11011" xr:uid="{00000000-0005-0000-0000-0000472A0000}"/>
    <cellStyle name="20% - Accent1 2 4 2 2 6 3" xfId="11012" xr:uid="{00000000-0005-0000-0000-0000482A0000}"/>
    <cellStyle name="20% - Accent1 2 4 2 2 6 3 2" xfId="11013" xr:uid="{00000000-0005-0000-0000-0000492A0000}"/>
    <cellStyle name="20% - Accent1 2 4 2 2 6 3 2 2" xfId="11014" xr:uid="{00000000-0005-0000-0000-00004A2A0000}"/>
    <cellStyle name="20% - Accent1 2 4 2 2 6 3 2 2 2" xfId="11015" xr:uid="{00000000-0005-0000-0000-00004B2A0000}"/>
    <cellStyle name="20% - Accent1 2 4 2 2 6 3 2 3" xfId="11016" xr:uid="{00000000-0005-0000-0000-00004C2A0000}"/>
    <cellStyle name="20% - Accent1 2 4 2 2 6 3 3" xfId="11017" xr:uid="{00000000-0005-0000-0000-00004D2A0000}"/>
    <cellStyle name="20% - Accent1 2 4 2 2 6 3 3 2" xfId="11018" xr:uid="{00000000-0005-0000-0000-00004E2A0000}"/>
    <cellStyle name="20% - Accent1 2 4 2 2 6 3 4" xfId="11019" xr:uid="{00000000-0005-0000-0000-00004F2A0000}"/>
    <cellStyle name="20% - Accent1 2 4 2 2 6 4" xfId="11020" xr:uid="{00000000-0005-0000-0000-0000502A0000}"/>
    <cellStyle name="20% - Accent1 2 4 2 2 6 4 2" xfId="11021" xr:uid="{00000000-0005-0000-0000-0000512A0000}"/>
    <cellStyle name="20% - Accent1 2 4 2 2 6 4 2 2" xfId="11022" xr:uid="{00000000-0005-0000-0000-0000522A0000}"/>
    <cellStyle name="20% - Accent1 2 4 2 2 6 4 2 2 2" xfId="11023" xr:uid="{00000000-0005-0000-0000-0000532A0000}"/>
    <cellStyle name="20% - Accent1 2 4 2 2 6 4 2 3" xfId="11024" xr:uid="{00000000-0005-0000-0000-0000542A0000}"/>
    <cellStyle name="20% - Accent1 2 4 2 2 6 4 3" xfId="11025" xr:uid="{00000000-0005-0000-0000-0000552A0000}"/>
    <cellStyle name="20% - Accent1 2 4 2 2 6 4 3 2" xfId="11026" xr:uid="{00000000-0005-0000-0000-0000562A0000}"/>
    <cellStyle name="20% - Accent1 2 4 2 2 6 4 4" xfId="11027" xr:uid="{00000000-0005-0000-0000-0000572A0000}"/>
    <cellStyle name="20% - Accent1 2 4 2 2 6 5" xfId="11028" xr:uid="{00000000-0005-0000-0000-0000582A0000}"/>
    <cellStyle name="20% - Accent1 2 4 2 2 6 5 2" xfId="11029" xr:uid="{00000000-0005-0000-0000-0000592A0000}"/>
    <cellStyle name="20% - Accent1 2 4 2 2 6 5 2 2" xfId="11030" xr:uid="{00000000-0005-0000-0000-00005A2A0000}"/>
    <cellStyle name="20% - Accent1 2 4 2 2 6 5 3" xfId="11031" xr:uid="{00000000-0005-0000-0000-00005B2A0000}"/>
    <cellStyle name="20% - Accent1 2 4 2 2 6 6" xfId="11032" xr:uid="{00000000-0005-0000-0000-00005C2A0000}"/>
    <cellStyle name="20% - Accent1 2 4 2 2 6 6 2" xfId="11033" xr:uid="{00000000-0005-0000-0000-00005D2A0000}"/>
    <cellStyle name="20% - Accent1 2 4 2 2 6 6 2 2" xfId="11034" xr:uid="{00000000-0005-0000-0000-00005E2A0000}"/>
    <cellStyle name="20% - Accent1 2 4 2 2 6 6 3" xfId="11035" xr:uid="{00000000-0005-0000-0000-00005F2A0000}"/>
    <cellStyle name="20% - Accent1 2 4 2 2 6 7" xfId="11036" xr:uid="{00000000-0005-0000-0000-0000602A0000}"/>
    <cellStyle name="20% - Accent1 2 4 2 2 6 7 2" xfId="11037" xr:uid="{00000000-0005-0000-0000-0000612A0000}"/>
    <cellStyle name="20% - Accent1 2 4 2 2 6 8" xfId="11038" xr:uid="{00000000-0005-0000-0000-0000622A0000}"/>
    <cellStyle name="20% - Accent1 2 4 2 2 6 8 2" xfId="11039" xr:uid="{00000000-0005-0000-0000-0000632A0000}"/>
    <cellStyle name="20% - Accent1 2 4 2 2 6 9" xfId="11040" xr:uid="{00000000-0005-0000-0000-0000642A0000}"/>
    <cellStyle name="20% - Accent1 2 4 2 2 7" xfId="11041" xr:uid="{00000000-0005-0000-0000-0000652A0000}"/>
    <cellStyle name="20% - Accent1 2 4 2 2 7 2" xfId="11042" xr:uid="{00000000-0005-0000-0000-0000662A0000}"/>
    <cellStyle name="20% - Accent1 2 4 2 2 7 2 2" xfId="11043" xr:uid="{00000000-0005-0000-0000-0000672A0000}"/>
    <cellStyle name="20% - Accent1 2 4 2 2 7 2 2 2" xfId="11044" xr:uid="{00000000-0005-0000-0000-0000682A0000}"/>
    <cellStyle name="20% - Accent1 2 4 2 2 7 2 3" xfId="11045" xr:uid="{00000000-0005-0000-0000-0000692A0000}"/>
    <cellStyle name="20% - Accent1 2 4 2 2 7 3" xfId="11046" xr:uid="{00000000-0005-0000-0000-00006A2A0000}"/>
    <cellStyle name="20% - Accent1 2 4 2 2 7 3 2" xfId="11047" xr:uid="{00000000-0005-0000-0000-00006B2A0000}"/>
    <cellStyle name="20% - Accent1 2 4 2 2 7 4" xfId="11048" xr:uid="{00000000-0005-0000-0000-00006C2A0000}"/>
    <cellStyle name="20% - Accent1 2 4 2 2 8" xfId="11049" xr:uid="{00000000-0005-0000-0000-00006D2A0000}"/>
    <cellStyle name="20% - Accent1 2 4 2 2 8 2" xfId="11050" xr:uid="{00000000-0005-0000-0000-00006E2A0000}"/>
    <cellStyle name="20% - Accent1 2 4 2 2 8 2 2" xfId="11051" xr:uid="{00000000-0005-0000-0000-00006F2A0000}"/>
    <cellStyle name="20% - Accent1 2 4 2 2 8 2 2 2" xfId="11052" xr:uid="{00000000-0005-0000-0000-0000702A0000}"/>
    <cellStyle name="20% - Accent1 2 4 2 2 8 2 3" xfId="11053" xr:uid="{00000000-0005-0000-0000-0000712A0000}"/>
    <cellStyle name="20% - Accent1 2 4 2 2 8 3" xfId="11054" xr:uid="{00000000-0005-0000-0000-0000722A0000}"/>
    <cellStyle name="20% - Accent1 2 4 2 2 8 3 2" xfId="11055" xr:uid="{00000000-0005-0000-0000-0000732A0000}"/>
    <cellStyle name="20% - Accent1 2 4 2 2 8 4" xfId="11056" xr:uid="{00000000-0005-0000-0000-0000742A0000}"/>
    <cellStyle name="20% - Accent1 2 4 2 2 9" xfId="11057" xr:uid="{00000000-0005-0000-0000-0000752A0000}"/>
    <cellStyle name="20% - Accent1 2 4 2 2 9 2" xfId="11058" xr:uid="{00000000-0005-0000-0000-0000762A0000}"/>
    <cellStyle name="20% - Accent1 2 4 2 2 9 2 2" xfId="11059" xr:uid="{00000000-0005-0000-0000-0000772A0000}"/>
    <cellStyle name="20% - Accent1 2 4 2 2 9 2 2 2" xfId="11060" xr:uid="{00000000-0005-0000-0000-0000782A0000}"/>
    <cellStyle name="20% - Accent1 2 4 2 2 9 2 3" xfId="11061" xr:uid="{00000000-0005-0000-0000-0000792A0000}"/>
    <cellStyle name="20% - Accent1 2 4 2 2 9 3" xfId="11062" xr:uid="{00000000-0005-0000-0000-00007A2A0000}"/>
    <cellStyle name="20% - Accent1 2 4 2 2 9 3 2" xfId="11063" xr:uid="{00000000-0005-0000-0000-00007B2A0000}"/>
    <cellStyle name="20% - Accent1 2 4 2 2 9 4" xfId="11064" xr:uid="{00000000-0005-0000-0000-00007C2A0000}"/>
    <cellStyle name="20% - Accent1 2 4 2 3" xfId="11065" xr:uid="{00000000-0005-0000-0000-00007D2A0000}"/>
    <cellStyle name="20% - Accent1 2 4 2 3 10" xfId="11066" xr:uid="{00000000-0005-0000-0000-00007E2A0000}"/>
    <cellStyle name="20% - Accent1 2 4 2 3 10 2" xfId="11067" xr:uid="{00000000-0005-0000-0000-00007F2A0000}"/>
    <cellStyle name="20% - Accent1 2 4 2 3 11" xfId="11068" xr:uid="{00000000-0005-0000-0000-0000802A0000}"/>
    <cellStyle name="20% - Accent1 2 4 2 3 2" xfId="11069" xr:uid="{00000000-0005-0000-0000-0000812A0000}"/>
    <cellStyle name="20% - Accent1 2 4 2 3 2 2" xfId="11070" xr:uid="{00000000-0005-0000-0000-0000822A0000}"/>
    <cellStyle name="20% - Accent1 2 4 2 3 2 2 2" xfId="11071" xr:uid="{00000000-0005-0000-0000-0000832A0000}"/>
    <cellStyle name="20% - Accent1 2 4 2 3 2 2 2 2" xfId="11072" xr:uid="{00000000-0005-0000-0000-0000842A0000}"/>
    <cellStyle name="20% - Accent1 2 4 2 3 2 2 2 2 2" xfId="11073" xr:uid="{00000000-0005-0000-0000-0000852A0000}"/>
    <cellStyle name="20% - Accent1 2 4 2 3 2 2 2 3" xfId="11074" xr:uid="{00000000-0005-0000-0000-0000862A0000}"/>
    <cellStyle name="20% - Accent1 2 4 2 3 2 2 3" xfId="11075" xr:uid="{00000000-0005-0000-0000-0000872A0000}"/>
    <cellStyle name="20% - Accent1 2 4 2 3 2 2 3 2" xfId="11076" xr:uid="{00000000-0005-0000-0000-0000882A0000}"/>
    <cellStyle name="20% - Accent1 2 4 2 3 2 2 4" xfId="11077" xr:uid="{00000000-0005-0000-0000-0000892A0000}"/>
    <cellStyle name="20% - Accent1 2 4 2 3 2 3" xfId="11078" xr:uid="{00000000-0005-0000-0000-00008A2A0000}"/>
    <cellStyle name="20% - Accent1 2 4 2 3 2 3 2" xfId="11079" xr:uid="{00000000-0005-0000-0000-00008B2A0000}"/>
    <cellStyle name="20% - Accent1 2 4 2 3 2 3 2 2" xfId="11080" xr:uid="{00000000-0005-0000-0000-00008C2A0000}"/>
    <cellStyle name="20% - Accent1 2 4 2 3 2 3 2 2 2" xfId="11081" xr:uid="{00000000-0005-0000-0000-00008D2A0000}"/>
    <cellStyle name="20% - Accent1 2 4 2 3 2 3 2 3" xfId="11082" xr:uid="{00000000-0005-0000-0000-00008E2A0000}"/>
    <cellStyle name="20% - Accent1 2 4 2 3 2 3 3" xfId="11083" xr:uid="{00000000-0005-0000-0000-00008F2A0000}"/>
    <cellStyle name="20% - Accent1 2 4 2 3 2 3 3 2" xfId="11084" xr:uid="{00000000-0005-0000-0000-0000902A0000}"/>
    <cellStyle name="20% - Accent1 2 4 2 3 2 3 4" xfId="11085" xr:uid="{00000000-0005-0000-0000-0000912A0000}"/>
    <cellStyle name="20% - Accent1 2 4 2 3 2 4" xfId="11086" xr:uid="{00000000-0005-0000-0000-0000922A0000}"/>
    <cellStyle name="20% - Accent1 2 4 2 3 2 4 2" xfId="11087" xr:uid="{00000000-0005-0000-0000-0000932A0000}"/>
    <cellStyle name="20% - Accent1 2 4 2 3 2 4 2 2" xfId="11088" xr:uid="{00000000-0005-0000-0000-0000942A0000}"/>
    <cellStyle name="20% - Accent1 2 4 2 3 2 4 2 2 2" xfId="11089" xr:uid="{00000000-0005-0000-0000-0000952A0000}"/>
    <cellStyle name="20% - Accent1 2 4 2 3 2 4 2 3" xfId="11090" xr:uid="{00000000-0005-0000-0000-0000962A0000}"/>
    <cellStyle name="20% - Accent1 2 4 2 3 2 4 3" xfId="11091" xr:uid="{00000000-0005-0000-0000-0000972A0000}"/>
    <cellStyle name="20% - Accent1 2 4 2 3 2 4 3 2" xfId="11092" xr:uid="{00000000-0005-0000-0000-0000982A0000}"/>
    <cellStyle name="20% - Accent1 2 4 2 3 2 4 4" xfId="11093" xr:uid="{00000000-0005-0000-0000-0000992A0000}"/>
    <cellStyle name="20% - Accent1 2 4 2 3 2 5" xfId="11094" xr:uid="{00000000-0005-0000-0000-00009A2A0000}"/>
    <cellStyle name="20% - Accent1 2 4 2 3 2 5 2" xfId="11095" xr:uid="{00000000-0005-0000-0000-00009B2A0000}"/>
    <cellStyle name="20% - Accent1 2 4 2 3 2 5 2 2" xfId="11096" xr:uid="{00000000-0005-0000-0000-00009C2A0000}"/>
    <cellStyle name="20% - Accent1 2 4 2 3 2 5 3" xfId="11097" xr:uid="{00000000-0005-0000-0000-00009D2A0000}"/>
    <cellStyle name="20% - Accent1 2 4 2 3 2 6" xfId="11098" xr:uid="{00000000-0005-0000-0000-00009E2A0000}"/>
    <cellStyle name="20% - Accent1 2 4 2 3 2 6 2" xfId="11099" xr:uid="{00000000-0005-0000-0000-00009F2A0000}"/>
    <cellStyle name="20% - Accent1 2 4 2 3 2 6 2 2" xfId="11100" xr:uid="{00000000-0005-0000-0000-0000A02A0000}"/>
    <cellStyle name="20% - Accent1 2 4 2 3 2 6 3" xfId="11101" xr:uid="{00000000-0005-0000-0000-0000A12A0000}"/>
    <cellStyle name="20% - Accent1 2 4 2 3 2 7" xfId="11102" xr:uid="{00000000-0005-0000-0000-0000A22A0000}"/>
    <cellStyle name="20% - Accent1 2 4 2 3 2 7 2" xfId="11103" xr:uid="{00000000-0005-0000-0000-0000A32A0000}"/>
    <cellStyle name="20% - Accent1 2 4 2 3 2 8" xfId="11104" xr:uid="{00000000-0005-0000-0000-0000A42A0000}"/>
    <cellStyle name="20% - Accent1 2 4 2 3 2 8 2" xfId="11105" xr:uid="{00000000-0005-0000-0000-0000A52A0000}"/>
    <cellStyle name="20% - Accent1 2 4 2 3 2 9" xfId="11106" xr:uid="{00000000-0005-0000-0000-0000A62A0000}"/>
    <cellStyle name="20% - Accent1 2 4 2 3 3" xfId="11107" xr:uid="{00000000-0005-0000-0000-0000A72A0000}"/>
    <cellStyle name="20% - Accent1 2 4 2 3 3 2" xfId="11108" xr:uid="{00000000-0005-0000-0000-0000A82A0000}"/>
    <cellStyle name="20% - Accent1 2 4 2 3 3 2 2" xfId="11109" xr:uid="{00000000-0005-0000-0000-0000A92A0000}"/>
    <cellStyle name="20% - Accent1 2 4 2 3 3 2 2 2" xfId="11110" xr:uid="{00000000-0005-0000-0000-0000AA2A0000}"/>
    <cellStyle name="20% - Accent1 2 4 2 3 3 2 2 2 2" xfId="11111" xr:uid="{00000000-0005-0000-0000-0000AB2A0000}"/>
    <cellStyle name="20% - Accent1 2 4 2 3 3 2 2 3" xfId="11112" xr:uid="{00000000-0005-0000-0000-0000AC2A0000}"/>
    <cellStyle name="20% - Accent1 2 4 2 3 3 2 3" xfId="11113" xr:uid="{00000000-0005-0000-0000-0000AD2A0000}"/>
    <cellStyle name="20% - Accent1 2 4 2 3 3 2 3 2" xfId="11114" xr:uid="{00000000-0005-0000-0000-0000AE2A0000}"/>
    <cellStyle name="20% - Accent1 2 4 2 3 3 2 4" xfId="11115" xr:uid="{00000000-0005-0000-0000-0000AF2A0000}"/>
    <cellStyle name="20% - Accent1 2 4 2 3 3 3" xfId="11116" xr:uid="{00000000-0005-0000-0000-0000B02A0000}"/>
    <cellStyle name="20% - Accent1 2 4 2 3 3 3 2" xfId="11117" xr:uid="{00000000-0005-0000-0000-0000B12A0000}"/>
    <cellStyle name="20% - Accent1 2 4 2 3 3 3 2 2" xfId="11118" xr:uid="{00000000-0005-0000-0000-0000B22A0000}"/>
    <cellStyle name="20% - Accent1 2 4 2 3 3 3 2 2 2" xfId="11119" xr:uid="{00000000-0005-0000-0000-0000B32A0000}"/>
    <cellStyle name="20% - Accent1 2 4 2 3 3 3 2 3" xfId="11120" xr:uid="{00000000-0005-0000-0000-0000B42A0000}"/>
    <cellStyle name="20% - Accent1 2 4 2 3 3 3 3" xfId="11121" xr:uid="{00000000-0005-0000-0000-0000B52A0000}"/>
    <cellStyle name="20% - Accent1 2 4 2 3 3 3 3 2" xfId="11122" xr:uid="{00000000-0005-0000-0000-0000B62A0000}"/>
    <cellStyle name="20% - Accent1 2 4 2 3 3 3 4" xfId="11123" xr:uid="{00000000-0005-0000-0000-0000B72A0000}"/>
    <cellStyle name="20% - Accent1 2 4 2 3 3 4" xfId="11124" xr:uid="{00000000-0005-0000-0000-0000B82A0000}"/>
    <cellStyle name="20% - Accent1 2 4 2 3 3 4 2" xfId="11125" xr:uid="{00000000-0005-0000-0000-0000B92A0000}"/>
    <cellStyle name="20% - Accent1 2 4 2 3 3 4 2 2" xfId="11126" xr:uid="{00000000-0005-0000-0000-0000BA2A0000}"/>
    <cellStyle name="20% - Accent1 2 4 2 3 3 4 2 2 2" xfId="11127" xr:uid="{00000000-0005-0000-0000-0000BB2A0000}"/>
    <cellStyle name="20% - Accent1 2 4 2 3 3 4 2 3" xfId="11128" xr:uid="{00000000-0005-0000-0000-0000BC2A0000}"/>
    <cellStyle name="20% - Accent1 2 4 2 3 3 4 3" xfId="11129" xr:uid="{00000000-0005-0000-0000-0000BD2A0000}"/>
    <cellStyle name="20% - Accent1 2 4 2 3 3 4 3 2" xfId="11130" xr:uid="{00000000-0005-0000-0000-0000BE2A0000}"/>
    <cellStyle name="20% - Accent1 2 4 2 3 3 4 4" xfId="11131" xr:uid="{00000000-0005-0000-0000-0000BF2A0000}"/>
    <cellStyle name="20% - Accent1 2 4 2 3 3 5" xfId="11132" xr:uid="{00000000-0005-0000-0000-0000C02A0000}"/>
    <cellStyle name="20% - Accent1 2 4 2 3 3 5 2" xfId="11133" xr:uid="{00000000-0005-0000-0000-0000C12A0000}"/>
    <cellStyle name="20% - Accent1 2 4 2 3 3 5 2 2" xfId="11134" xr:uid="{00000000-0005-0000-0000-0000C22A0000}"/>
    <cellStyle name="20% - Accent1 2 4 2 3 3 5 3" xfId="11135" xr:uid="{00000000-0005-0000-0000-0000C32A0000}"/>
    <cellStyle name="20% - Accent1 2 4 2 3 3 6" xfId="11136" xr:uid="{00000000-0005-0000-0000-0000C42A0000}"/>
    <cellStyle name="20% - Accent1 2 4 2 3 3 6 2" xfId="11137" xr:uid="{00000000-0005-0000-0000-0000C52A0000}"/>
    <cellStyle name="20% - Accent1 2 4 2 3 3 6 2 2" xfId="11138" xr:uid="{00000000-0005-0000-0000-0000C62A0000}"/>
    <cellStyle name="20% - Accent1 2 4 2 3 3 6 3" xfId="11139" xr:uid="{00000000-0005-0000-0000-0000C72A0000}"/>
    <cellStyle name="20% - Accent1 2 4 2 3 3 7" xfId="11140" xr:uid="{00000000-0005-0000-0000-0000C82A0000}"/>
    <cellStyle name="20% - Accent1 2 4 2 3 3 7 2" xfId="11141" xr:uid="{00000000-0005-0000-0000-0000C92A0000}"/>
    <cellStyle name="20% - Accent1 2 4 2 3 3 8" xfId="11142" xr:uid="{00000000-0005-0000-0000-0000CA2A0000}"/>
    <cellStyle name="20% - Accent1 2 4 2 3 3 8 2" xfId="11143" xr:uid="{00000000-0005-0000-0000-0000CB2A0000}"/>
    <cellStyle name="20% - Accent1 2 4 2 3 3 9" xfId="11144" xr:uid="{00000000-0005-0000-0000-0000CC2A0000}"/>
    <cellStyle name="20% - Accent1 2 4 2 3 4" xfId="11145" xr:uid="{00000000-0005-0000-0000-0000CD2A0000}"/>
    <cellStyle name="20% - Accent1 2 4 2 3 4 2" xfId="11146" xr:uid="{00000000-0005-0000-0000-0000CE2A0000}"/>
    <cellStyle name="20% - Accent1 2 4 2 3 4 2 2" xfId="11147" xr:uid="{00000000-0005-0000-0000-0000CF2A0000}"/>
    <cellStyle name="20% - Accent1 2 4 2 3 4 2 2 2" xfId="11148" xr:uid="{00000000-0005-0000-0000-0000D02A0000}"/>
    <cellStyle name="20% - Accent1 2 4 2 3 4 2 3" xfId="11149" xr:uid="{00000000-0005-0000-0000-0000D12A0000}"/>
    <cellStyle name="20% - Accent1 2 4 2 3 4 3" xfId="11150" xr:uid="{00000000-0005-0000-0000-0000D22A0000}"/>
    <cellStyle name="20% - Accent1 2 4 2 3 4 3 2" xfId="11151" xr:uid="{00000000-0005-0000-0000-0000D32A0000}"/>
    <cellStyle name="20% - Accent1 2 4 2 3 4 4" xfId="11152" xr:uid="{00000000-0005-0000-0000-0000D42A0000}"/>
    <cellStyle name="20% - Accent1 2 4 2 3 5" xfId="11153" xr:uid="{00000000-0005-0000-0000-0000D52A0000}"/>
    <cellStyle name="20% - Accent1 2 4 2 3 5 2" xfId="11154" xr:uid="{00000000-0005-0000-0000-0000D62A0000}"/>
    <cellStyle name="20% - Accent1 2 4 2 3 5 2 2" xfId="11155" xr:uid="{00000000-0005-0000-0000-0000D72A0000}"/>
    <cellStyle name="20% - Accent1 2 4 2 3 5 2 2 2" xfId="11156" xr:uid="{00000000-0005-0000-0000-0000D82A0000}"/>
    <cellStyle name="20% - Accent1 2 4 2 3 5 2 3" xfId="11157" xr:uid="{00000000-0005-0000-0000-0000D92A0000}"/>
    <cellStyle name="20% - Accent1 2 4 2 3 5 3" xfId="11158" xr:uid="{00000000-0005-0000-0000-0000DA2A0000}"/>
    <cellStyle name="20% - Accent1 2 4 2 3 5 3 2" xfId="11159" xr:uid="{00000000-0005-0000-0000-0000DB2A0000}"/>
    <cellStyle name="20% - Accent1 2 4 2 3 5 4" xfId="11160" xr:uid="{00000000-0005-0000-0000-0000DC2A0000}"/>
    <cellStyle name="20% - Accent1 2 4 2 3 6" xfId="11161" xr:uid="{00000000-0005-0000-0000-0000DD2A0000}"/>
    <cellStyle name="20% - Accent1 2 4 2 3 6 2" xfId="11162" xr:uid="{00000000-0005-0000-0000-0000DE2A0000}"/>
    <cellStyle name="20% - Accent1 2 4 2 3 6 2 2" xfId="11163" xr:uid="{00000000-0005-0000-0000-0000DF2A0000}"/>
    <cellStyle name="20% - Accent1 2 4 2 3 6 2 2 2" xfId="11164" xr:uid="{00000000-0005-0000-0000-0000E02A0000}"/>
    <cellStyle name="20% - Accent1 2 4 2 3 6 2 3" xfId="11165" xr:uid="{00000000-0005-0000-0000-0000E12A0000}"/>
    <cellStyle name="20% - Accent1 2 4 2 3 6 3" xfId="11166" xr:uid="{00000000-0005-0000-0000-0000E22A0000}"/>
    <cellStyle name="20% - Accent1 2 4 2 3 6 3 2" xfId="11167" xr:uid="{00000000-0005-0000-0000-0000E32A0000}"/>
    <cellStyle name="20% - Accent1 2 4 2 3 6 4" xfId="11168" xr:uid="{00000000-0005-0000-0000-0000E42A0000}"/>
    <cellStyle name="20% - Accent1 2 4 2 3 7" xfId="11169" xr:uid="{00000000-0005-0000-0000-0000E52A0000}"/>
    <cellStyle name="20% - Accent1 2 4 2 3 7 2" xfId="11170" xr:uid="{00000000-0005-0000-0000-0000E62A0000}"/>
    <cellStyle name="20% - Accent1 2 4 2 3 7 2 2" xfId="11171" xr:uid="{00000000-0005-0000-0000-0000E72A0000}"/>
    <cellStyle name="20% - Accent1 2 4 2 3 7 3" xfId="11172" xr:uid="{00000000-0005-0000-0000-0000E82A0000}"/>
    <cellStyle name="20% - Accent1 2 4 2 3 8" xfId="11173" xr:uid="{00000000-0005-0000-0000-0000E92A0000}"/>
    <cellStyle name="20% - Accent1 2 4 2 3 8 2" xfId="11174" xr:uid="{00000000-0005-0000-0000-0000EA2A0000}"/>
    <cellStyle name="20% - Accent1 2 4 2 3 8 2 2" xfId="11175" xr:uid="{00000000-0005-0000-0000-0000EB2A0000}"/>
    <cellStyle name="20% - Accent1 2 4 2 3 8 3" xfId="11176" xr:uid="{00000000-0005-0000-0000-0000EC2A0000}"/>
    <cellStyle name="20% - Accent1 2 4 2 3 9" xfId="11177" xr:uid="{00000000-0005-0000-0000-0000ED2A0000}"/>
    <cellStyle name="20% - Accent1 2 4 2 3 9 2" xfId="11178" xr:uid="{00000000-0005-0000-0000-0000EE2A0000}"/>
    <cellStyle name="20% - Accent1 2 4 2 4" xfId="11179" xr:uid="{00000000-0005-0000-0000-0000EF2A0000}"/>
    <cellStyle name="20% - Accent1 2 4 2 4 10" xfId="11180" xr:uid="{00000000-0005-0000-0000-0000F02A0000}"/>
    <cellStyle name="20% - Accent1 2 4 2 4 10 2" xfId="11181" xr:uid="{00000000-0005-0000-0000-0000F12A0000}"/>
    <cellStyle name="20% - Accent1 2 4 2 4 11" xfId="11182" xr:uid="{00000000-0005-0000-0000-0000F22A0000}"/>
    <cellStyle name="20% - Accent1 2 4 2 4 2" xfId="11183" xr:uid="{00000000-0005-0000-0000-0000F32A0000}"/>
    <cellStyle name="20% - Accent1 2 4 2 4 2 2" xfId="11184" xr:uid="{00000000-0005-0000-0000-0000F42A0000}"/>
    <cellStyle name="20% - Accent1 2 4 2 4 2 2 2" xfId="11185" xr:uid="{00000000-0005-0000-0000-0000F52A0000}"/>
    <cellStyle name="20% - Accent1 2 4 2 4 2 2 2 2" xfId="11186" xr:uid="{00000000-0005-0000-0000-0000F62A0000}"/>
    <cellStyle name="20% - Accent1 2 4 2 4 2 2 2 2 2" xfId="11187" xr:uid="{00000000-0005-0000-0000-0000F72A0000}"/>
    <cellStyle name="20% - Accent1 2 4 2 4 2 2 2 3" xfId="11188" xr:uid="{00000000-0005-0000-0000-0000F82A0000}"/>
    <cellStyle name="20% - Accent1 2 4 2 4 2 2 3" xfId="11189" xr:uid="{00000000-0005-0000-0000-0000F92A0000}"/>
    <cellStyle name="20% - Accent1 2 4 2 4 2 2 3 2" xfId="11190" xr:uid="{00000000-0005-0000-0000-0000FA2A0000}"/>
    <cellStyle name="20% - Accent1 2 4 2 4 2 2 4" xfId="11191" xr:uid="{00000000-0005-0000-0000-0000FB2A0000}"/>
    <cellStyle name="20% - Accent1 2 4 2 4 2 3" xfId="11192" xr:uid="{00000000-0005-0000-0000-0000FC2A0000}"/>
    <cellStyle name="20% - Accent1 2 4 2 4 2 3 2" xfId="11193" xr:uid="{00000000-0005-0000-0000-0000FD2A0000}"/>
    <cellStyle name="20% - Accent1 2 4 2 4 2 3 2 2" xfId="11194" xr:uid="{00000000-0005-0000-0000-0000FE2A0000}"/>
    <cellStyle name="20% - Accent1 2 4 2 4 2 3 2 2 2" xfId="11195" xr:uid="{00000000-0005-0000-0000-0000FF2A0000}"/>
    <cellStyle name="20% - Accent1 2 4 2 4 2 3 2 3" xfId="11196" xr:uid="{00000000-0005-0000-0000-0000002B0000}"/>
    <cellStyle name="20% - Accent1 2 4 2 4 2 3 3" xfId="11197" xr:uid="{00000000-0005-0000-0000-0000012B0000}"/>
    <cellStyle name="20% - Accent1 2 4 2 4 2 3 3 2" xfId="11198" xr:uid="{00000000-0005-0000-0000-0000022B0000}"/>
    <cellStyle name="20% - Accent1 2 4 2 4 2 3 4" xfId="11199" xr:uid="{00000000-0005-0000-0000-0000032B0000}"/>
    <cellStyle name="20% - Accent1 2 4 2 4 2 4" xfId="11200" xr:uid="{00000000-0005-0000-0000-0000042B0000}"/>
    <cellStyle name="20% - Accent1 2 4 2 4 2 4 2" xfId="11201" xr:uid="{00000000-0005-0000-0000-0000052B0000}"/>
    <cellStyle name="20% - Accent1 2 4 2 4 2 4 2 2" xfId="11202" xr:uid="{00000000-0005-0000-0000-0000062B0000}"/>
    <cellStyle name="20% - Accent1 2 4 2 4 2 4 2 2 2" xfId="11203" xr:uid="{00000000-0005-0000-0000-0000072B0000}"/>
    <cellStyle name="20% - Accent1 2 4 2 4 2 4 2 3" xfId="11204" xr:uid="{00000000-0005-0000-0000-0000082B0000}"/>
    <cellStyle name="20% - Accent1 2 4 2 4 2 4 3" xfId="11205" xr:uid="{00000000-0005-0000-0000-0000092B0000}"/>
    <cellStyle name="20% - Accent1 2 4 2 4 2 4 3 2" xfId="11206" xr:uid="{00000000-0005-0000-0000-00000A2B0000}"/>
    <cellStyle name="20% - Accent1 2 4 2 4 2 4 4" xfId="11207" xr:uid="{00000000-0005-0000-0000-00000B2B0000}"/>
    <cellStyle name="20% - Accent1 2 4 2 4 2 5" xfId="11208" xr:uid="{00000000-0005-0000-0000-00000C2B0000}"/>
    <cellStyle name="20% - Accent1 2 4 2 4 2 5 2" xfId="11209" xr:uid="{00000000-0005-0000-0000-00000D2B0000}"/>
    <cellStyle name="20% - Accent1 2 4 2 4 2 5 2 2" xfId="11210" xr:uid="{00000000-0005-0000-0000-00000E2B0000}"/>
    <cellStyle name="20% - Accent1 2 4 2 4 2 5 3" xfId="11211" xr:uid="{00000000-0005-0000-0000-00000F2B0000}"/>
    <cellStyle name="20% - Accent1 2 4 2 4 2 6" xfId="11212" xr:uid="{00000000-0005-0000-0000-0000102B0000}"/>
    <cellStyle name="20% - Accent1 2 4 2 4 2 6 2" xfId="11213" xr:uid="{00000000-0005-0000-0000-0000112B0000}"/>
    <cellStyle name="20% - Accent1 2 4 2 4 2 6 2 2" xfId="11214" xr:uid="{00000000-0005-0000-0000-0000122B0000}"/>
    <cellStyle name="20% - Accent1 2 4 2 4 2 6 3" xfId="11215" xr:uid="{00000000-0005-0000-0000-0000132B0000}"/>
    <cellStyle name="20% - Accent1 2 4 2 4 2 7" xfId="11216" xr:uid="{00000000-0005-0000-0000-0000142B0000}"/>
    <cellStyle name="20% - Accent1 2 4 2 4 2 7 2" xfId="11217" xr:uid="{00000000-0005-0000-0000-0000152B0000}"/>
    <cellStyle name="20% - Accent1 2 4 2 4 2 8" xfId="11218" xr:uid="{00000000-0005-0000-0000-0000162B0000}"/>
    <cellStyle name="20% - Accent1 2 4 2 4 2 8 2" xfId="11219" xr:uid="{00000000-0005-0000-0000-0000172B0000}"/>
    <cellStyle name="20% - Accent1 2 4 2 4 2 9" xfId="11220" xr:uid="{00000000-0005-0000-0000-0000182B0000}"/>
    <cellStyle name="20% - Accent1 2 4 2 4 3" xfId="11221" xr:uid="{00000000-0005-0000-0000-0000192B0000}"/>
    <cellStyle name="20% - Accent1 2 4 2 4 3 2" xfId="11222" xr:uid="{00000000-0005-0000-0000-00001A2B0000}"/>
    <cellStyle name="20% - Accent1 2 4 2 4 3 2 2" xfId="11223" xr:uid="{00000000-0005-0000-0000-00001B2B0000}"/>
    <cellStyle name="20% - Accent1 2 4 2 4 3 2 2 2" xfId="11224" xr:uid="{00000000-0005-0000-0000-00001C2B0000}"/>
    <cellStyle name="20% - Accent1 2 4 2 4 3 2 2 2 2" xfId="11225" xr:uid="{00000000-0005-0000-0000-00001D2B0000}"/>
    <cellStyle name="20% - Accent1 2 4 2 4 3 2 2 3" xfId="11226" xr:uid="{00000000-0005-0000-0000-00001E2B0000}"/>
    <cellStyle name="20% - Accent1 2 4 2 4 3 2 3" xfId="11227" xr:uid="{00000000-0005-0000-0000-00001F2B0000}"/>
    <cellStyle name="20% - Accent1 2 4 2 4 3 2 3 2" xfId="11228" xr:uid="{00000000-0005-0000-0000-0000202B0000}"/>
    <cellStyle name="20% - Accent1 2 4 2 4 3 2 4" xfId="11229" xr:uid="{00000000-0005-0000-0000-0000212B0000}"/>
    <cellStyle name="20% - Accent1 2 4 2 4 3 3" xfId="11230" xr:uid="{00000000-0005-0000-0000-0000222B0000}"/>
    <cellStyle name="20% - Accent1 2 4 2 4 3 3 2" xfId="11231" xr:uid="{00000000-0005-0000-0000-0000232B0000}"/>
    <cellStyle name="20% - Accent1 2 4 2 4 3 3 2 2" xfId="11232" xr:uid="{00000000-0005-0000-0000-0000242B0000}"/>
    <cellStyle name="20% - Accent1 2 4 2 4 3 3 2 2 2" xfId="11233" xr:uid="{00000000-0005-0000-0000-0000252B0000}"/>
    <cellStyle name="20% - Accent1 2 4 2 4 3 3 2 3" xfId="11234" xr:uid="{00000000-0005-0000-0000-0000262B0000}"/>
    <cellStyle name="20% - Accent1 2 4 2 4 3 3 3" xfId="11235" xr:uid="{00000000-0005-0000-0000-0000272B0000}"/>
    <cellStyle name="20% - Accent1 2 4 2 4 3 3 3 2" xfId="11236" xr:uid="{00000000-0005-0000-0000-0000282B0000}"/>
    <cellStyle name="20% - Accent1 2 4 2 4 3 3 4" xfId="11237" xr:uid="{00000000-0005-0000-0000-0000292B0000}"/>
    <cellStyle name="20% - Accent1 2 4 2 4 3 4" xfId="11238" xr:uid="{00000000-0005-0000-0000-00002A2B0000}"/>
    <cellStyle name="20% - Accent1 2 4 2 4 3 4 2" xfId="11239" xr:uid="{00000000-0005-0000-0000-00002B2B0000}"/>
    <cellStyle name="20% - Accent1 2 4 2 4 3 4 2 2" xfId="11240" xr:uid="{00000000-0005-0000-0000-00002C2B0000}"/>
    <cellStyle name="20% - Accent1 2 4 2 4 3 4 2 2 2" xfId="11241" xr:uid="{00000000-0005-0000-0000-00002D2B0000}"/>
    <cellStyle name="20% - Accent1 2 4 2 4 3 4 2 3" xfId="11242" xr:uid="{00000000-0005-0000-0000-00002E2B0000}"/>
    <cellStyle name="20% - Accent1 2 4 2 4 3 4 3" xfId="11243" xr:uid="{00000000-0005-0000-0000-00002F2B0000}"/>
    <cellStyle name="20% - Accent1 2 4 2 4 3 4 3 2" xfId="11244" xr:uid="{00000000-0005-0000-0000-0000302B0000}"/>
    <cellStyle name="20% - Accent1 2 4 2 4 3 4 4" xfId="11245" xr:uid="{00000000-0005-0000-0000-0000312B0000}"/>
    <cellStyle name="20% - Accent1 2 4 2 4 3 5" xfId="11246" xr:uid="{00000000-0005-0000-0000-0000322B0000}"/>
    <cellStyle name="20% - Accent1 2 4 2 4 3 5 2" xfId="11247" xr:uid="{00000000-0005-0000-0000-0000332B0000}"/>
    <cellStyle name="20% - Accent1 2 4 2 4 3 5 2 2" xfId="11248" xr:uid="{00000000-0005-0000-0000-0000342B0000}"/>
    <cellStyle name="20% - Accent1 2 4 2 4 3 5 3" xfId="11249" xr:uid="{00000000-0005-0000-0000-0000352B0000}"/>
    <cellStyle name="20% - Accent1 2 4 2 4 3 6" xfId="11250" xr:uid="{00000000-0005-0000-0000-0000362B0000}"/>
    <cellStyle name="20% - Accent1 2 4 2 4 3 6 2" xfId="11251" xr:uid="{00000000-0005-0000-0000-0000372B0000}"/>
    <cellStyle name="20% - Accent1 2 4 2 4 3 6 2 2" xfId="11252" xr:uid="{00000000-0005-0000-0000-0000382B0000}"/>
    <cellStyle name="20% - Accent1 2 4 2 4 3 6 3" xfId="11253" xr:uid="{00000000-0005-0000-0000-0000392B0000}"/>
    <cellStyle name="20% - Accent1 2 4 2 4 3 7" xfId="11254" xr:uid="{00000000-0005-0000-0000-00003A2B0000}"/>
    <cellStyle name="20% - Accent1 2 4 2 4 3 7 2" xfId="11255" xr:uid="{00000000-0005-0000-0000-00003B2B0000}"/>
    <cellStyle name="20% - Accent1 2 4 2 4 3 8" xfId="11256" xr:uid="{00000000-0005-0000-0000-00003C2B0000}"/>
    <cellStyle name="20% - Accent1 2 4 2 4 3 8 2" xfId="11257" xr:uid="{00000000-0005-0000-0000-00003D2B0000}"/>
    <cellStyle name="20% - Accent1 2 4 2 4 3 9" xfId="11258" xr:uid="{00000000-0005-0000-0000-00003E2B0000}"/>
    <cellStyle name="20% - Accent1 2 4 2 4 4" xfId="11259" xr:uid="{00000000-0005-0000-0000-00003F2B0000}"/>
    <cellStyle name="20% - Accent1 2 4 2 4 4 2" xfId="11260" xr:uid="{00000000-0005-0000-0000-0000402B0000}"/>
    <cellStyle name="20% - Accent1 2 4 2 4 4 2 2" xfId="11261" xr:uid="{00000000-0005-0000-0000-0000412B0000}"/>
    <cellStyle name="20% - Accent1 2 4 2 4 4 2 2 2" xfId="11262" xr:uid="{00000000-0005-0000-0000-0000422B0000}"/>
    <cellStyle name="20% - Accent1 2 4 2 4 4 2 3" xfId="11263" xr:uid="{00000000-0005-0000-0000-0000432B0000}"/>
    <cellStyle name="20% - Accent1 2 4 2 4 4 3" xfId="11264" xr:uid="{00000000-0005-0000-0000-0000442B0000}"/>
    <cellStyle name="20% - Accent1 2 4 2 4 4 3 2" xfId="11265" xr:uid="{00000000-0005-0000-0000-0000452B0000}"/>
    <cellStyle name="20% - Accent1 2 4 2 4 4 4" xfId="11266" xr:uid="{00000000-0005-0000-0000-0000462B0000}"/>
    <cellStyle name="20% - Accent1 2 4 2 4 5" xfId="11267" xr:uid="{00000000-0005-0000-0000-0000472B0000}"/>
    <cellStyle name="20% - Accent1 2 4 2 4 5 2" xfId="11268" xr:uid="{00000000-0005-0000-0000-0000482B0000}"/>
    <cellStyle name="20% - Accent1 2 4 2 4 5 2 2" xfId="11269" xr:uid="{00000000-0005-0000-0000-0000492B0000}"/>
    <cellStyle name="20% - Accent1 2 4 2 4 5 2 2 2" xfId="11270" xr:uid="{00000000-0005-0000-0000-00004A2B0000}"/>
    <cellStyle name="20% - Accent1 2 4 2 4 5 2 3" xfId="11271" xr:uid="{00000000-0005-0000-0000-00004B2B0000}"/>
    <cellStyle name="20% - Accent1 2 4 2 4 5 3" xfId="11272" xr:uid="{00000000-0005-0000-0000-00004C2B0000}"/>
    <cellStyle name="20% - Accent1 2 4 2 4 5 3 2" xfId="11273" xr:uid="{00000000-0005-0000-0000-00004D2B0000}"/>
    <cellStyle name="20% - Accent1 2 4 2 4 5 4" xfId="11274" xr:uid="{00000000-0005-0000-0000-00004E2B0000}"/>
    <cellStyle name="20% - Accent1 2 4 2 4 6" xfId="11275" xr:uid="{00000000-0005-0000-0000-00004F2B0000}"/>
    <cellStyle name="20% - Accent1 2 4 2 4 6 2" xfId="11276" xr:uid="{00000000-0005-0000-0000-0000502B0000}"/>
    <cellStyle name="20% - Accent1 2 4 2 4 6 2 2" xfId="11277" xr:uid="{00000000-0005-0000-0000-0000512B0000}"/>
    <cellStyle name="20% - Accent1 2 4 2 4 6 2 2 2" xfId="11278" xr:uid="{00000000-0005-0000-0000-0000522B0000}"/>
    <cellStyle name="20% - Accent1 2 4 2 4 6 2 3" xfId="11279" xr:uid="{00000000-0005-0000-0000-0000532B0000}"/>
    <cellStyle name="20% - Accent1 2 4 2 4 6 3" xfId="11280" xr:uid="{00000000-0005-0000-0000-0000542B0000}"/>
    <cellStyle name="20% - Accent1 2 4 2 4 6 3 2" xfId="11281" xr:uid="{00000000-0005-0000-0000-0000552B0000}"/>
    <cellStyle name="20% - Accent1 2 4 2 4 6 4" xfId="11282" xr:uid="{00000000-0005-0000-0000-0000562B0000}"/>
    <cellStyle name="20% - Accent1 2 4 2 4 7" xfId="11283" xr:uid="{00000000-0005-0000-0000-0000572B0000}"/>
    <cellStyle name="20% - Accent1 2 4 2 4 7 2" xfId="11284" xr:uid="{00000000-0005-0000-0000-0000582B0000}"/>
    <cellStyle name="20% - Accent1 2 4 2 4 7 2 2" xfId="11285" xr:uid="{00000000-0005-0000-0000-0000592B0000}"/>
    <cellStyle name="20% - Accent1 2 4 2 4 7 3" xfId="11286" xr:uid="{00000000-0005-0000-0000-00005A2B0000}"/>
    <cellStyle name="20% - Accent1 2 4 2 4 8" xfId="11287" xr:uid="{00000000-0005-0000-0000-00005B2B0000}"/>
    <cellStyle name="20% - Accent1 2 4 2 4 8 2" xfId="11288" xr:uid="{00000000-0005-0000-0000-00005C2B0000}"/>
    <cellStyle name="20% - Accent1 2 4 2 4 8 2 2" xfId="11289" xr:uid="{00000000-0005-0000-0000-00005D2B0000}"/>
    <cellStyle name="20% - Accent1 2 4 2 4 8 3" xfId="11290" xr:uid="{00000000-0005-0000-0000-00005E2B0000}"/>
    <cellStyle name="20% - Accent1 2 4 2 4 9" xfId="11291" xr:uid="{00000000-0005-0000-0000-00005F2B0000}"/>
    <cellStyle name="20% - Accent1 2 4 2 4 9 2" xfId="11292" xr:uid="{00000000-0005-0000-0000-0000602B0000}"/>
    <cellStyle name="20% - Accent1 2 4 2 5" xfId="11293" xr:uid="{00000000-0005-0000-0000-0000612B0000}"/>
    <cellStyle name="20% - Accent1 2 4 2 5 10" xfId="11294" xr:uid="{00000000-0005-0000-0000-0000622B0000}"/>
    <cellStyle name="20% - Accent1 2 4 2 5 10 2" xfId="11295" xr:uid="{00000000-0005-0000-0000-0000632B0000}"/>
    <cellStyle name="20% - Accent1 2 4 2 5 11" xfId="11296" xr:uid="{00000000-0005-0000-0000-0000642B0000}"/>
    <cellStyle name="20% - Accent1 2 4 2 5 2" xfId="11297" xr:uid="{00000000-0005-0000-0000-0000652B0000}"/>
    <cellStyle name="20% - Accent1 2 4 2 5 2 2" xfId="11298" xr:uid="{00000000-0005-0000-0000-0000662B0000}"/>
    <cellStyle name="20% - Accent1 2 4 2 5 2 2 2" xfId="11299" xr:uid="{00000000-0005-0000-0000-0000672B0000}"/>
    <cellStyle name="20% - Accent1 2 4 2 5 2 2 2 2" xfId="11300" xr:uid="{00000000-0005-0000-0000-0000682B0000}"/>
    <cellStyle name="20% - Accent1 2 4 2 5 2 2 2 2 2" xfId="11301" xr:uid="{00000000-0005-0000-0000-0000692B0000}"/>
    <cellStyle name="20% - Accent1 2 4 2 5 2 2 2 3" xfId="11302" xr:uid="{00000000-0005-0000-0000-00006A2B0000}"/>
    <cellStyle name="20% - Accent1 2 4 2 5 2 2 3" xfId="11303" xr:uid="{00000000-0005-0000-0000-00006B2B0000}"/>
    <cellStyle name="20% - Accent1 2 4 2 5 2 2 3 2" xfId="11304" xr:uid="{00000000-0005-0000-0000-00006C2B0000}"/>
    <cellStyle name="20% - Accent1 2 4 2 5 2 2 4" xfId="11305" xr:uid="{00000000-0005-0000-0000-00006D2B0000}"/>
    <cellStyle name="20% - Accent1 2 4 2 5 2 3" xfId="11306" xr:uid="{00000000-0005-0000-0000-00006E2B0000}"/>
    <cellStyle name="20% - Accent1 2 4 2 5 2 3 2" xfId="11307" xr:uid="{00000000-0005-0000-0000-00006F2B0000}"/>
    <cellStyle name="20% - Accent1 2 4 2 5 2 3 2 2" xfId="11308" xr:uid="{00000000-0005-0000-0000-0000702B0000}"/>
    <cellStyle name="20% - Accent1 2 4 2 5 2 3 2 2 2" xfId="11309" xr:uid="{00000000-0005-0000-0000-0000712B0000}"/>
    <cellStyle name="20% - Accent1 2 4 2 5 2 3 2 3" xfId="11310" xr:uid="{00000000-0005-0000-0000-0000722B0000}"/>
    <cellStyle name="20% - Accent1 2 4 2 5 2 3 3" xfId="11311" xr:uid="{00000000-0005-0000-0000-0000732B0000}"/>
    <cellStyle name="20% - Accent1 2 4 2 5 2 3 3 2" xfId="11312" xr:uid="{00000000-0005-0000-0000-0000742B0000}"/>
    <cellStyle name="20% - Accent1 2 4 2 5 2 3 4" xfId="11313" xr:uid="{00000000-0005-0000-0000-0000752B0000}"/>
    <cellStyle name="20% - Accent1 2 4 2 5 2 4" xfId="11314" xr:uid="{00000000-0005-0000-0000-0000762B0000}"/>
    <cellStyle name="20% - Accent1 2 4 2 5 2 4 2" xfId="11315" xr:uid="{00000000-0005-0000-0000-0000772B0000}"/>
    <cellStyle name="20% - Accent1 2 4 2 5 2 4 2 2" xfId="11316" xr:uid="{00000000-0005-0000-0000-0000782B0000}"/>
    <cellStyle name="20% - Accent1 2 4 2 5 2 4 2 2 2" xfId="11317" xr:uid="{00000000-0005-0000-0000-0000792B0000}"/>
    <cellStyle name="20% - Accent1 2 4 2 5 2 4 2 3" xfId="11318" xr:uid="{00000000-0005-0000-0000-00007A2B0000}"/>
    <cellStyle name="20% - Accent1 2 4 2 5 2 4 3" xfId="11319" xr:uid="{00000000-0005-0000-0000-00007B2B0000}"/>
    <cellStyle name="20% - Accent1 2 4 2 5 2 4 3 2" xfId="11320" xr:uid="{00000000-0005-0000-0000-00007C2B0000}"/>
    <cellStyle name="20% - Accent1 2 4 2 5 2 4 4" xfId="11321" xr:uid="{00000000-0005-0000-0000-00007D2B0000}"/>
    <cellStyle name="20% - Accent1 2 4 2 5 2 5" xfId="11322" xr:uid="{00000000-0005-0000-0000-00007E2B0000}"/>
    <cellStyle name="20% - Accent1 2 4 2 5 2 5 2" xfId="11323" xr:uid="{00000000-0005-0000-0000-00007F2B0000}"/>
    <cellStyle name="20% - Accent1 2 4 2 5 2 5 2 2" xfId="11324" xr:uid="{00000000-0005-0000-0000-0000802B0000}"/>
    <cellStyle name="20% - Accent1 2 4 2 5 2 5 3" xfId="11325" xr:uid="{00000000-0005-0000-0000-0000812B0000}"/>
    <cellStyle name="20% - Accent1 2 4 2 5 2 6" xfId="11326" xr:uid="{00000000-0005-0000-0000-0000822B0000}"/>
    <cellStyle name="20% - Accent1 2 4 2 5 2 6 2" xfId="11327" xr:uid="{00000000-0005-0000-0000-0000832B0000}"/>
    <cellStyle name="20% - Accent1 2 4 2 5 2 6 2 2" xfId="11328" xr:uid="{00000000-0005-0000-0000-0000842B0000}"/>
    <cellStyle name="20% - Accent1 2 4 2 5 2 6 3" xfId="11329" xr:uid="{00000000-0005-0000-0000-0000852B0000}"/>
    <cellStyle name="20% - Accent1 2 4 2 5 2 7" xfId="11330" xr:uid="{00000000-0005-0000-0000-0000862B0000}"/>
    <cellStyle name="20% - Accent1 2 4 2 5 2 7 2" xfId="11331" xr:uid="{00000000-0005-0000-0000-0000872B0000}"/>
    <cellStyle name="20% - Accent1 2 4 2 5 2 8" xfId="11332" xr:uid="{00000000-0005-0000-0000-0000882B0000}"/>
    <cellStyle name="20% - Accent1 2 4 2 5 2 8 2" xfId="11333" xr:uid="{00000000-0005-0000-0000-0000892B0000}"/>
    <cellStyle name="20% - Accent1 2 4 2 5 2 9" xfId="11334" xr:uid="{00000000-0005-0000-0000-00008A2B0000}"/>
    <cellStyle name="20% - Accent1 2 4 2 5 3" xfId="11335" xr:uid="{00000000-0005-0000-0000-00008B2B0000}"/>
    <cellStyle name="20% - Accent1 2 4 2 5 3 2" xfId="11336" xr:uid="{00000000-0005-0000-0000-00008C2B0000}"/>
    <cellStyle name="20% - Accent1 2 4 2 5 3 2 2" xfId="11337" xr:uid="{00000000-0005-0000-0000-00008D2B0000}"/>
    <cellStyle name="20% - Accent1 2 4 2 5 3 2 2 2" xfId="11338" xr:uid="{00000000-0005-0000-0000-00008E2B0000}"/>
    <cellStyle name="20% - Accent1 2 4 2 5 3 2 2 2 2" xfId="11339" xr:uid="{00000000-0005-0000-0000-00008F2B0000}"/>
    <cellStyle name="20% - Accent1 2 4 2 5 3 2 2 3" xfId="11340" xr:uid="{00000000-0005-0000-0000-0000902B0000}"/>
    <cellStyle name="20% - Accent1 2 4 2 5 3 2 3" xfId="11341" xr:uid="{00000000-0005-0000-0000-0000912B0000}"/>
    <cellStyle name="20% - Accent1 2 4 2 5 3 2 3 2" xfId="11342" xr:uid="{00000000-0005-0000-0000-0000922B0000}"/>
    <cellStyle name="20% - Accent1 2 4 2 5 3 2 4" xfId="11343" xr:uid="{00000000-0005-0000-0000-0000932B0000}"/>
    <cellStyle name="20% - Accent1 2 4 2 5 3 3" xfId="11344" xr:uid="{00000000-0005-0000-0000-0000942B0000}"/>
    <cellStyle name="20% - Accent1 2 4 2 5 3 3 2" xfId="11345" xr:uid="{00000000-0005-0000-0000-0000952B0000}"/>
    <cellStyle name="20% - Accent1 2 4 2 5 3 3 2 2" xfId="11346" xr:uid="{00000000-0005-0000-0000-0000962B0000}"/>
    <cellStyle name="20% - Accent1 2 4 2 5 3 3 2 2 2" xfId="11347" xr:uid="{00000000-0005-0000-0000-0000972B0000}"/>
    <cellStyle name="20% - Accent1 2 4 2 5 3 3 2 3" xfId="11348" xr:uid="{00000000-0005-0000-0000-0000982B0000}"/>
    <cellStyle name="20% - Accent1 2 4 2 5 3 3 3" xfId="11349" xr:uid="{00000000-0005-0000-0000-0000992B0000}"/>
    <cellStyle name="20% - Accent1 2 4 2 5 3 3 3 2" xfId="11350" xr:uid="{00000000-0005-0000-0000-00009A2B0000}"/>
    <cellStyle name="20% - Accent1 2 4 2 5 3 3 4" xfId="11351" xr:uid="{00000000-0005-0000-0000-00009B2B0000}"/>
    <cellStyle name="20% - Accent1 2 4 2 5 3 4" xfId="11352" xr:uid="{00000000-0005-0000-0000-00009C2B0000}"/>
    <cellStyle name="20% - Accent1 2 4 2 5 3 4 2" xfId="11353" xr:uid="{00000000-0005-0000-0000-00009D2B0000}"/>
    <cellStyle name="20% - Accent1 2 4 2 5 3 4 2 2" xfId="11354" xr:uid="{00000000-0005-0000-0000-00009E2B0000}"/>
    <cellStyle name="20% - Accent1 2 4 2 5 3 4 2 2 2" xfId="11355" xr:uid="{00000000-0005-0000-0000-00009F2B0000}"/>
    <cellStyle name="20% - Accent1 2 4 2 5 3 4 2 3" xfId="11356" xr:uid="{00000000-0005-0000-0000-0000A02B0000}"/>
    <cellStyle name="20% - Accent1 2 4 2 5 3 4 3" xfId="11357" xr:uid="{00000000-0005-0000-0000-0000A12B0000}"/>
    <cellStyle name="20% - Accent1 2 4 2 5 3 4 3 2" xfId="11358" xr:uid="{00000000-0005-0000-0000-0000A22B0000}"/>
    <cellStyle name="20% - Accent1 2 4 2 5 3 4 4" xfId="11359" xr:uid="{00000000-0005-0000-0000-0000A32B0000}"/>
    <cellStyle name="20% - Accent1 2 4 2 5 3 5" xfId="11360" xr:uid="{00000000-0005-0000-0000-0000A42B0000}"/>
    <cellStyle name="20% - Accent1 2 4 2 5 3 5 2" xfId="11361" xr:uid="{00000000-0005-0000-0000-0000A52B0000}"/>
    <cellStyle name="20% - Accent1 2 4 2 5 3 5 2 2" xfId="11362" xr:uid="{00000000-0005-0000-0000-0000A62B0000}"/>
    <cellStyle name="20% - Accent1 2 4 2 5 3 5 3" xfId="11363" xr:uid="{00000000-0005-0000-0000-0000A72B0000}"/>
    <cellStyle name="20% - Accent1 2 4 2 5 3 6" xfId="11364" xr:uid="{00000000-0005-0000-0000-0000A82B0000}"/>
    <cellStyle name="20% - Accent1 2 4 2 5 3 6 2" xfId="11365" xr:uid="{00000000-0005-0000-0000-0000A92B0000}"/>
    <cellStyle name="20% - Accent1 2 4 2 5 3 6 2 2" xfId="11366" xr:uid="{00000000-0005-0000-0000-0000AA2B0000}"/>
    <cellStyle name="20% - Accent1 2 4 2 5 3 6 3" xfId="11367" xr:uid="{00000000-0005-0000-0000-0000AB2B0000}"/>
    <cellStyle name="20% - Accent1 2 4 2 5 3 7" xfId="11368" xr:uid="{00000000-0005-0000-0000-0000AC2B0000}"/>
    <cellStyle name="20% - Accent1 2 4 2 5 3 7 2" xfId="11369" xr:uid="{00000000-0005-0000-0000-0000AD2B0000}"/>
    <cellStyle name="20% - Accent1 2 4 2 5 3 8" xfId="11370" xr:uid="{00000000-0005-0000-0000-0000AE2B0000}"/>
    <cellStyle name="20% - Accent1 2 4 2 5 3 8 2" xfId="11371" xr:uid="{00000000-0005-0000-0000-0000AF2B0000}"/>
    <cellStyle name="20% - Accent1 2 4 2 5 3 9" xfId="11372" xr:uid="{00000000-0005-0000-0000-0000B02B0000}"/>
    <cellStyle name="20% - Accent1 2 4 2 5 4" xfId="11373" xr:uid="{00000000-0005-0000-0000-0000B12B0000}"/>
    <cellStyle name="20% - Accent1 2 4 2 5 4 2" xfId="11374" xr:uid="{00000000-0005-0000-0000-0000B22B0000}"/>
    <cellStyle name="20% - Accent1 2 4 2 5 4 2 2" xfId="11375" xr:uid="{00000000-0005-0000-0000-0000B32B0000}"/>
    <cellStyle name="20% - Accent1 2 4 2 5 4 2 2 2" xfId="11376" xr:uid="{00000000-0005-0000-0000-0000B42B0000}"/>
    <cellStyle name="20% - Accent1 2 4 2 5 4 2 3" xfId="11377" xr:uid="{00000000-0005-0000-0000-0000B52B0000}"/>
    <cellStyle name="20% - Accent1 2 4 2 5 4 3" xfId="11378" xr:uid="{00000000-0005-0000-0000-0000B62B0000}"/>
    <cellStyle name="20% - Accent1 2 4 2 5 4 3 2" xfId="11379" xr:uid="{00000000-0005-0000-0000-0000B72B0000}"/>
    <cellStyle name="20% - Accent1 2 4 2 5 4 4" xfId="11380" xr:uid="{00000000-0005-0000-0000-0000B82B0000}"/>
    <cellStyle name="20% - Accent1 2 4 2 5 5" xfId="11381" xr:uid="{00000000-0005-0000-0000-0000B92B0000}"/>
    <cellStyle name="20% - Accent1 2 4 2 5 5 2" xfId="11382" xr:uid="{00000000-0005-0000-0000-0000BA2B0000}"/>
    <cellStyle name="20% - Accent1 2 4 2 5 5 2 2" xfId="11383" xr:uid="{00000000-0005-0000-0000-0000BB2B0000}"/>
    <cellStyle name="20% - Accent1 2 4 2 5 5 2 2 2" xfId="11384" xr:uid="{00000000-0005-0000-0000-0000BC2B0000}"/>
    <cellStyle name="20% - Accent1 2 4 2 5 5 2 3" xfId="11385" xr:uid="{00000000-0005-0000-0000-0000BD2B0000}"/>
    <cellStyle name="20% - Accent1 2 4 2 5 5 3" xfId="11386" xr:uid="{00000000-0005-0000-0000-0000BE2B0000}"/>
    <cellStyle name="20% - Accent1 2 4 2 5 5 3 2" xfId="11387" xr:uid="{00000000-0005-0000-0000-0000BF2B0000}"/>
    <cellStyle name="20% - Accent1 2 4 2 5 5 4" xfId="11388" xr:uid="{00000000-0005-0000-0000-0000C02B0000}"/>
    <cellStyle name="20% - Accent1 2 4 2 5 6" xfId="11389" xr:uid="{00000000-0005-0000-0000-0000C12B0000}"/>
    <cellStyle name="20% - Accent1 2 4 2 5 6 2" xfId="11390" xr:uid="{00000000-0005-0000-0000-0000C22B0000}"/>
    <cellStyle name="20% - Accent1 2 4 2 5 6 2 2" xfId="11391" xr:uid="{00000000-0005-0000-0000-0000C32B0000}"/>
    <cellStyle name="20% - Accent1 2 4 2 5 6 2 2 2" xfId="11392" xr:uid="{00000000-0005-0000-0000-0000C42B0000}"/>
    <cellStyle name="20% - Accent1 2 4 2 5 6 2 3" xfId="11393" xr:uid="{00000000-0005-0000-0000-0000C52B0000}"/>
    <cellStyle name="20% - Accent1 2 4 2 5 6 3" xfId="11394" xr:uid="{00000000-0005-0000-0000-0000C62B0000}"/>
    <cellStyle name="20% - Accent1 2 4 2 5 6 3 2" xfId="11395" xr:uid="{00000000-0005-0000-0000-0000C72B0000}"/>
    <cellStyle name="20% - Accent1 2 4 2 5 6 4" xfId="11396" xr:uid="{00000000-0005-0000-0000-0000C82B0000}"/>
    <cellStyle name="20% - Accent1 2 4 2 5 7" xfId="11397" xr:uid="{00000000-0005-0000-0000-0000C92B0000}"/>
    <cellStyle name="20% - Accent1 2 4 2 5 7 2" xfId="11398" xr:uid="{00000000-0005-0000-0000-0000CA2B0000}"/>
    <cellStyle name="20% - Accent1 2 4 2 5 7 2 2" xfId="11399" xr:uid="{00000000-0005-0000-0000-0000CB2B0000}"/>
    <cellStyle name="20% - Accent1 2 4 2 5 7 3" xfId="11400" xr:uid="{00000000-0005-0000-0000-0000CC2B0000}"/>
    <cellStyle name="20% - Accent1 2 4 2 5 8" xfId="11401" xr:uid="{00000000-0005-0000-0000-0000CD2B0000}"/>
    <cellStyle name="20% - Accent1 2 4 2 5 8 2" xfId="11402" xr:uid="{00000000-0005-0000-0000-0000CE2B0000}"/>
    <cellStyle name="20% - Accent1 2 4 2 5 8 2 2" xfId="11403" xr:uid="{00000000-0005-0000-0000-0000CF2B0000}"/>
    <cellStyle name="20% - Accent1 2 4 2 5 8 3" xfId="11404" xr:uid="{00000000-0005-0000-0000-0000D02B0000}"/>
    <cellStyle name="20% - Accent1 2 4 2 5 9" xfId="11405" xr:uid="{00000000-0005-0000-0000-0000D12B0000}"/>
    <cellStyle name="20% - Accent1 2 4 2 5 9 2" xfId="11406" xr:uid="{00000000-0005-0000-0000-0000D22B0000}"/>
    <cellStyle name="20% - Accent1 2 4 2 6" xfId="11407" xr:uid="{00000000-0005-0000-0000-0000D32B0000}"/>
    <cellStyle name="20% - Accent1 2 4 2 6 2" xfId="11408" xr:uid="{00000000-0005-0000-0000-0000D42B0000}"/>
    <cellStyle name="20% - Accent1 2 4 2 6 2 2" xfId="11409" xr:uid="{00000000-0005-0000-0000-0000D52B0000}"/>
    <cellStyle name="20% - Accent1 2 4 2 6 2 2 2" xfId="11410" xr:uid="{00000000-0005-0000-0000-0000D62B0000}"/>
    <cellStyle name="20% - Accent1 2 4 2 6 2 2 2 2" xfId="11411" xr:uid="{00000000-0005-0000-0000-0000D72B0000}"/>
    <cellStyle name="20% - Accent1 2 4 2 6 2 2 3" xfId="11412" xr:uid="{00000000-0005-0000-0000-0000D82B0000}"/>
    <cellStyle name="20% - Accent1 2 4 2 6 2 3" xfId="11413" xr:uid="{00000000-0005-0000-0000-0000D92B0000}"/>
    <cellStyle name="20% - Accent1 2 4 2 6 2 3 2" xfId="11414" xr:uid="{00000000-0005-0000-0000-0000DA2B0000}"/>
    <cellStyle name="20% - Accent1 2 4 2 6 2 4" xfId="11415" xr:uid="{00000000-0005-0000-0000-0000DB2B0000}"/>
    <cellStyle name="20% - Accent1 2 4 2 6 3" xfId="11416" xr:uid="{00000000-0005-0000-0000-0000DC2B0000}"/>
    <cellStyle name="20% - Accent1 2 4 2 6 3 2" xfId="11417" xr:uid="{00000000-0005-0000-0000-0000DD2B0000}"/>
    <cellStyle name="20% - Accent1 2 4 2 6 3 2 2" xfId="11418" xr:uid="{00000000-0005-0000-0000-0000DE2B0000}"/>
    <cellStyle name="20% - Accent1 2 4 2 6 3 2 2 2" xfId="11419" xr:uid="{00000000-0005-0000-0000-0000DF2B0000}"/>
    <cellStyle name="20% - Accent1 2 4 2 6 3 2 3" xfId="11420" xr:uid="{00000000-0005-0000-0000-0000E02B0000}"/>
    <cellStyle name="20% - Accent1 2 4 2 6 3 3" xfId="11421" xr:uid="{00000000-0005-0000-0000-0000E12B0000}"/>
    <cellStyle name="20% - Accent1 2 4 2 6 3 3 2" xfId="11422" xr:uid="{00000000-0005-0000-0000-0000E22B0000}"/>
    <cellStyle name="20% - Accent1 2 4 2 6 3 4" xfId="11423" xr:uid="{00000000-0005-0000-0000-0000E32B0000}"/>
    <cellStyle name="20% - Accent1 2 4 2 6 4" xfId="11424" xr:uid="{00000000-0005-0000-0000-0000E42B0000}"/>
    <cellStyle name="20% - Accent1 2 4 2 6 4 2" xfId="11425" xr:uid="{00000000-0005-0000-0000-0000E52B0000}"/>
    <cellStyle name="20% - Accent1 2 4 2 6 4 2 2" xfId="11426" xr:uid="{00000000-0005-0000-0000-0000E62B0000}"/>
    <cellStyle name="20% - Accent1 2 4 2 6 4 2 2 2" xfId="11427" xr:uid="{00000000-0005-0000-0000-0000E72B0000}"/>
    <cellStyle name="20% - Accent1 2 4 2 6 4 2 3" xfId="11428" xr:uid="{00000000-0005-0000-0000-0000E82B0000}"/>
    <cellStyle name="20% - Accent1 2 4 2 6 4 3" xfId="11429" xr:uid="{00000000-0005-0000-0000-0000E92B0000}"/>
    <cellStyle name="20% - Accent1 2 4 2 6 4 3 2" xfId="11430" xr:uid="{00000000-0005-0000-0000-0000EA2B0000}"/>
    <cellStyle name="20% - Accent1 2 4 2 6 4 4" xfId="11431" xr:uid="{00000000-0005-0000-0000-0000EB2B0000}"/>
    <cellStyle name="20% - Accent1 2 4 2 6 5" xfId="11432" xr:uid="{00000000-0005-0000-0000-0000EC2B0000}"/>
    <cellStyle name="20% - Accent1 2 4 2 6 5 2" xfId="11433" xr:uid="{00000000-0005-0000-0000-0000ED2B0000}"/>
    <cellStyle name="20% - Accent1 2 4 2 6 5 2 2" xfId="11434" xr:uid="{00000000-0005-0000-0000-0000EE2B0000}"/>
    <cellStyle name="20% - Accent1 2 4 2 6 5 3" xfId="11435" xr:uid="{00000000-0005-0000-0000-0000EF2B0000}"/>
    <cellStyle name="20% - Accent1 2 4 2 6 6" xfId="11436" xr:uid="{00000000-0005-0000-0000-0000F02B0000}"/>
    <cellStyle name="20% - Accent1 2 4 2 6 6 2" xfId="11437" xr:uid="{00000000-0005-0000-0000-0000F12B0000}"/>
    <cellStyle name="20% - Accent1 2 4 2 6 6 2 2" xfId="11438" xr:uid="{00000000-0005-0000-0000-0000F22B0000}"/>
    <cellStyle name="20% - Accent1 2 4 2 6 6 3" xfId="11439" xr:uid="{00000000-0005-0000-0000-0000F32B0000}"/>
    <cellStyle name="20% - Accent1 2 4 2 6 7" xfId="11440" xr:uid="{00000000-0005-0000-0000-0000F42B0000}"/>
    <cellStyle name="20% - Accent1 2 4 2 6 7 2" xfId="11441" xr:uid="{00000000-0005-0000-0000-0000F52B0000}"/>
    <cellStyle name="20% - Accent1 2 4 2 6 8" xfId="11442" xr:uid="{00000000-0005-0000-0000-0000F62B0000}"/>
    <cellStyle name="20% - Accent1 2 4 2 6 8 2" xfId="11443" xr:uid="{00000000-0005-0000-0000-0000F72B0000}"/>
    <cellStyle name="20% - Accent1 2 4 2 6 9" xfId="11444" xr:uid="{00000000-0005-0000-0000-0000F82B0000}"/>
    <cellStyle name="20% - Accent1 2 4 2 7" xfId="11445" xr:uid="{00000000-0005-0000-0000-0000F92B0000}"/>
    <cellStyle name="20% - Accent1 2 4 2 7 2" xfId="11446" xr:uid="{00000000-0005-0000-0000-0000FA2B0000}"/>
    <cellStyle name="20% - Accent1 2 4 2 7 2 2" xfId="11447" xr:uid="{00000000-0005-0000-0000-0000FB2B0000}"/>
    <cellStyle name="20% - Accent1 2 4 2 7 2 2 2" xfId="11448" xr:uid="{00000000-0005-0000-0000-0000FC2B0000}"/>
    <cellStyle name="20% - Accent1 2 4 2 7 2 2 2 2" xfId="11449" xr:uid="{00000000-0005-0000-0000-0000FD2B0000}"/>
    <cellStyle name="20% - Accent1 2 4 2 7 2 2 3" xfId="11450" xr:uid="{00000000-0005-0000-0000-0000FE2B0000}"/>
    <cellStyle name="20% - Accent1 2 4 2 7 2 3" xfId="11451" xr:uid="{00000000-0005-0000-0000-0000FF2B0000}"/>
    <cellStyle name="20% - Accent1 2 4 2 7 2 3 2" xfId="11452" xr:uid="{00000000-0005-0000-0000-0000002C0000}"/>
    <cellStyle name="20% - Accent1 2 4 2 7 2 4" xfId="11453" xr:uid="{00000000-0005-0000-0000-0000012C0000}"/>
    <cellStyle name="20% - Accent1 2 4 2 7 3" xfId="11454" xr:uid="{00000000-0005-0000-0000-0000022C0000}"/>
    <cellStyle name="20% - Accent1 2 4 2 7 3 2" xfId="11455" xr:uid="{00000000-0005-0000-0000-0000032C0000}"/>
    <cellStyle name="20% - Accent1 2 4 2 7 3 2 2" xfId="11456" xr:uid="{00000000-0005-0000-0000-0000042C0000}"/>
    <cellStyle name="20% - Accent1 2 4 2 7 3 2 2 2" xfId="11457" xr:uid="{00000000-0005-0000-0000-0000052C0000}"/>
    <cellStyle name="20% - Accent1 2 4 2 7 3 2 3" xfId="11458" xr:uid="{00000000-0005-0000-0000-0000062C0000}"/>
    <cellStyle name="20% - Accent1 2 4 2 7 3 3" xfId="11459" xr:uid="{00000000-0005-0000-0000-0000072C0000}"/>
    <cellStyle name="20% - Accent1 2 4 2 7 3 3 2" xfId="11460" xr:uid="{00000000-0005-0000-0000-0000082C0000}"/>
    <cellStyle name="20% - Accent1 2 4 2 7 3 4" xfId="11461" xr:uid="{00000000-0005-0000-0000-0000092C0000}"/>
    <cellStyle name="20% - Accent1 2 4 2 7 4" xfId="11462" xr:uid="{00000000-0005-0000-0000-00000A2C0000}"/>
    <cellStyle name="20% - Accent1 2 4 2 7 4 2" xfId="11463" xr:uid="{00000000-0005-0000-0000-00000B2C0000}"/>
    <cellStyle name="20% - Accent1 2 4 2 7 4 2 2" xfId="11464" xr:uid="{00000000-0005-0000-0000-00000C2C0000}"/>
    <cellStyle name="20% - Accent1 2 4 2 7 4 2 2 2" xfId="11465" xr:uid="{00000000-0005-0000-0000-00000D2C0000}"/>
    <cellStyle name="20% - Accent1 2 4 2 7 4 2 3" xfId="11466" xr:uid="{00000000-0005-0000-0000-00000E2C0000}"/>
    <cellStyle name="20% - Accent1 2 4 2 7 4 3" xfId="11467" xr:uid="{00000000-0005-0000-0000-00000F2C0000}"/>
    <cellStyle name="20% - Accent1 2 4 2 7 4 3 2" xfId="11468" xr:uid="{00000000-0005-0000-0000-0000102C0000}"/>
    <cellStyle name="20% - Accent1 2 4 2 7 4 4" xfId="11469" xr:uid="{00000000-0005-0000-0000-0000112C0000}"/>
    <cellStyle name="20% - Accent1 2 4 2 7 5" xfId="11470" xr:uid="{00000000-0005-0000-0000-0000122C0000}"/>
    <cellStyle name="20% - Accent1 2 4 2 7 5 2" xfId="11471" xr:uid="{00000000-0005-0000-0000-0000132C0000}"/>
    <cellStyle name="20% - Accent1 2 4 2 7 5 2 2" xfId="11472" xr:uid="{00000000-0005-0000-0000-0000142C0000}"/>
    <cellStyle name="20% - Accent1 2 4 2 7 5 3" xfId="11473" xr:uid="{00000000-0005-0000-0000-0000152C0000}"/>
    <cellStyle name="20% - Accent1 2 4 2 7 6" xfId="11474" xr:uid="{00000000-0005-0000-0000-0000162C0000}"/>
    <cellStyle name="20% - Accent1 2 4 2 7 6 2" xfId="11475" xr:uid="{00000000-0005-0000-0000-0000172C0000}"/>
    <cellStyle name="20% - Accent1 2 4 2 7 6 2 2" xfId="11476" xr:uid="{00000000-0005-0000-0000-0000182C0000}"/>
    <cellStyle name="20% - Accent1 2 4 2 7 6 3" xfId="11477" xr:uid="{00000000-0005-0000-0000-0000192C0000}"/>
    <cellStyle name="20% - Accent1 2 4 2 7 7" xfId="11478" xr:uid="{00000000-0005-0000-0000-00001A2C0000}"/>
    <cellStyle name="20% - Accent1 2 4 2 7 7 2" xfId="11479" xr:uid="{00000000-0005-0000-0000-00001B2C0000}"/>
    <cellStyle name="20% - Accent1 2 4 2 7 8" xfId="11480" xr:uid="{00000000-0005-0000-0000-00001C2C0000}"/>
    <cellStyle name="20% - Accent1 2 4 2 7 8 2" xfId="11481" xr:uid="{00000000-0005-0000-0000-00001D2C0000}"/>
    <cellStyle name="20% - Accent1 2 4 2 7 9" xfId="11482" xr:uid="{00000000-0005-0000-0000-00001E2C0000}"/>
    <cellStyle name="20% - Accent1 2 4 2 8" xfId="11483" xr:uid="{00000000-0005-0000-0000-00001F2C0000}"/>
    <cellStyle name="20% - Accent1 2 4 2 8 2" xfId="11484" xr:uid="{00000000-0005-0000-0000-0000202C0000}"/>
    <cellStyle name="20% - Accent1 2 4 2 8 2 2" xfId="11485" xr:uid="{00000000-0005-0000-0000-0000212C0000}"/>
    <cellStyle name="20% - Accent1 2 4 2 8 2 2 2" xfId="11486" xr:uid="{00000000-0005-0000-0000-0000222C0000}"/>
    <cellStyle name="20% - Accent1 2 4 2 8 2 3" xfId="11487" xr:uid="{00000000-0005-0000-0000-0000232C0000}"/>
    <cellStyle name="20% - Accent1 2 4 2 8 3" xfId="11488" xr:uid="{00000000-0005-0000-0000-0000242C0000}"/>
    <cellStyle name="20% - Accent1 2 4 2 8 3 2" xfId="11489" xr:uid="{00000000-0005-0000-0000-0000252C0000}"/>
    <cellStyle name="20% - Accent1 2 4 2 8 4" xfId="11490" xr:uid="{00000000-0005-0000-0000-0000262C0000}"/>
    <cellStyle name="20% - Accent1 2 4 2 9" xfId="11491" xr:uid="{00000000-0005-0000-0000-0000272C0000}"/>
    <cellStyle name="20% - Accent1 2 4 2 9 2" xfId="11492" xr:uid="{00000000-0005-0000-0000-0000282C0000}"/>
    <cellStyle name="20% - Accent1 2 4 2 9 2 2" xfId="11493" xr:uid="{00000000-0005-0000-0000-0000292C0000}"/>
    <cellStyle name="20% - Accent1 2 4 2 9 2 2 2" xfId="11494" xr:uid="{00000000-0005-0000-0000-00002A2C0000}"/>
    <cellStyle name="20% - Accent1 2 4 2 9 2 3" xfId="11495" xr:uid="{00000000-0005-0000-0000-00002B2C0000}"/>
    <cellStyle name="20% - Accent1 2 4 2 9 3" xfId="11496" xr:uid="{00000000-0005-0000-0000-00002C2C0000}"/>
    <cellStyle name="20% - Accent1 2 4 2 9 3 2" xfId="11497" xr:uid="{00000000-0005-0000-0000-00002D2C0000}"/>
    <cellStyle name="20% - Accent1 2 4 2 9 4" xfId="11498" xr:uid="{00000000-0005-0000-0000-00002E2C0000}"/>
    <cellStyle name="20% - Accent1 2 4 3" xfId="11499" xr:uid="{00000000-0005-0000-0000-00002F2C0000}"/>
    <cellStyle name="20% - Accent1 2 4 3 10" xfId="11500" xr:uid="{00000000-0005-0000-0000-0000302C0000}"/>
    <cellStyle name="20% - Accent1 2 4 3 10 2" xfId="11501" xr:uid="{00000000-0005-0000-0000-0000312C0000}"/>
    <cellStyle name="20% - Accent1 2 4 3 10 2 2" xfId="11502" xr:uid="{00000000-0005-0000-0000-0000322C0000}"/>
    <cellStyle name="20% - Accent1 2 4 3 10 3" xfId="11503" xr:uid="{00000000-0005-0000-0000-0000332C0000}"/>
    <cellStyle name="20% - Accent1 2 4 3 11" xfId="11504" xr:uid="{00000000-0005-0000-0000-0000342C0000}"/>
    <cellStyle name="20% - Accent1 2 4 3 11 2" xfId="11505" xr:uid="{00000000-0005-0000-0000-0000352C0000}"/>
    <cellStyle name="20% - Accent1 2 4 3 11 2 2" xfId="11506" xr:uid="{00000000-0005-0000-0000-0000362C0000}"/>
    <cellStyle name="20% - Accent1 2 4 3 11 3" xfId="11507" xr:uid="{00000000-0005-0000-0000-0000372C0000}"/>
    <cellStyle name="20% - Accent1 2 4 3 12" xfId="11508" xr:uid="{00000000-0005-0000-0000-0000382C0000}"/>
    <cellStyle name="20% - Accent1 2 4 3 12 2" xfId="11509" xr:uid="{00000000-0005-0000-0000-0000392C0000}"/>
    <cellStyle name="20% - Accent1 2 4 3 13" xfId="11510" xr:uid="{00000000-0005-0000-0000-00003A2C0000}"/>
    <cellStyle name="20% - Accent1 2 4 3 13 2" xfId="11511" xr:uid="{00000000-0005-0000-0000-00003B2C0000}"/>
    <cellStyle name="20% - Accent1 2 4 3 14" xfId="11512" xr:uid="{00000000-0005-0000-0000-00003C2C0000}"/>
    <cellStyle name="20% - Accent1 2 4 3 2" xfId="11513" xr:uid="{00000000-0005-0000-0000-00003D2C0000}"/>
    <cellStyle name="20% - Accent1 2 4 3 2 10" xfId="11514" xr:uid="{00000000-0005-0000-0000-00003E2C0000}"/>
    <cellStyle name="20% - Accent1 2 4 3 2 10 2" xfId="11515" xr:uid="{00000000-0005-0000-0000-00003F2C0000}"/>
    <cellStyle name="20% - Accent1 2 4 3 2 11" xfId="11516" xr:uid="{00000000-0005-0000-0000-0000402C0000}"/>
    <cellStyle name="20% - Accent1 2 4 3 2 2" xfId="11517" xr:uid="{00000000-0005-0000-0000-0000412C0000}"/>
    <cellStyle name="20% - Accent1 2 4 3 2 2 2" xfId="11518" xr:uid="{00000000-0005-0000-0000-0000422C0000}"/>
    <cellStyle name="20% - Accent1 2 4 3 2 2 2 2" xfId="11519" xr:uid="{00000000-0005-0000-0000-0000432C0000}"/>
    <cellStyle name="20% - Accent1 2 4 3 2 2 2 2 2" xfId="11520" xr:uid="{00000000-0005-0000-0000-0000442C0000}"/>
    <cellStyle name="20% - Accent1 2 4 3 2 2 2 2 2 2" xfId="11521" xr:uid="{00000000-0005-0000-0000-0000452C0000}"/>
    <cellStyle name="20% - Accent1 2 4 3 2 2 2 2 3" xfId="11522" xr:uid="{00000000-0005-0000-0000-0000462C0000}"/>
    <cellStyle name="20% - Accent1 2 4 3 2 2 2 3" xfId="11523" xr:uid="{00000000-0005-0000-0000-0000472C0000}"/>
    <cellStyle name="20% - Accent1 2 4 3 2 2 2 3 2" xfId="11524" xr:uid="{00000000-0005-0000-0000-0000482C0000}"/>
    <cellStyle name="20% - Accent1 2 4 3 2 2 2 4" xfId="11525" xr:uid="{00000000-0005-0000-0000-0000492C0000}"/>
    <cellStyle name="20% - Accent1 2 4 3 2 2 3" xfId="11526" xr:uid="{00000000-0005-0000-0000-00004A2C0000}"/>
    <cellStyle name="20% - Accent1 2 4 3 2 2 3 2" xfId="11527" xr:uid="{00000000-0005-0000-0000-00004B2C0000}"/>
    <cellStyle name="20% - Accent1 2 4 3 2 2 3 2 2" xfId="11528" xr:uid="{00000000-0005-0000-0000-00004C2C0000}"/>
    <cellStyle name="20% - Accent1 2 4 3 2 2 3 2 2 2" xfId="11529" xr:uid="{00000000-0005-0000-0000-00004D2C0000}"/>
    <cellStyle name="20% - Accent1 2 4 3 2 2 3 2 3" xfId="11530" xr:uid="{00000000-0005-0000-0000-00004E2C0000}"/>
    <cellStyle name="20% - Accent1 2 4 3 2 2 3 3" xfId="11531" xr:uid="{00000000-0005-0000-0000-00004F2C0000}"/>
    <cellStyle name="20% - Accent1 2 4 3 2 2 3 3 2" xfId="11532" xr:uid="{00000000-0005-0000-0000-0000502C0000}"/>
    <cellStyle name="20% - Accent1 2 4 3 2 2 3 4" xfId="11533" xr:uid="{00000000-0005-0000-0000-0000512C0000}"/>
    <cellStyle name="20% - Accent1 2 4 3 2 2 4" xfId="11534" xr:uid="{00000000-0005-0000-0000-0000522C0000}"/>
    <cellStyle name="20% - Accent1 2 4 3 2 2 4 2" xfId="11535" xr:uid="{00000000-0005-0000-0000-0000532C0000}"/>
    <cellStyle name="20% - Accent1 2 4 3 2 2 4 2 2" xfId="11536" xr:uid="{00000000-0005-0000-0000-0000542C0000}"/>
    <cellStyle name="20% - Accent1 2 4 3 2 2 4 2 2 2" xfId="11537" xr:uid="{00000000-0005-0000-0000-0000552C0000}"/>
    <cellStyle name="20% - Accent1 2 4 3 2 2 4 2 3" xfId="11538" xr:uid="{00000000-0005-0000-0000-0000562C0000}"/>
    <cellStyle name="20% - Accent1 2 4 3 2 2 4 3" xfId="11539" xr:uid="{00000000-0005-0000-0000-0000572C0000}"/>
    <cellStyle name="20% - Accent1 2 4 3 2 2 4 3 2" xfId="11540" xr:uid="{00000000-0005-0000-0000-0000582C0000}"/>
    <cellStyle name="20% - Accent1 2 4 3 2 2 4 4" xfId="11541" xr:uid="{00000000-0005-0000-0000-0000592C0000}"/>
    <cellStyle name="20% - Accent1 2 4 3 2 2 5" xfId="11542" xr:uid="{00000000-0005-0000-0000-00005A2C0000}"/>
    <cellStyle name="20% - Accent1 2 4 3 2 2 5 2" xfId="11543" xr:uid="{00000000-0005-0000-0000-00005B2C0000}"/>
    <cellStyle name="20% - Accent1 2 4 3 2 2 5 2 2" xfId="11544" xr:uid="{00000000-0005-0000-0000-00005C2C0000}"/>
    <cellStyle name="20% - Accent1 2 4 3 2 2 5 3" xfId="11545" xr:uid="{00000000-0005-0000-0000-00005D2C0000}"/>
    <cellStyle name="20% - Accent1 2 4 3 2 2 6" xfId="11546" xr:uid="{00000000-0005-0000-0000-00005E2C0000}"/>
    <cellStyle name="20% - Accent1 2 4 3 2 2 6 2" xfId="11547" xr:uid="{00000000-0005-0000-0000-00005F2C0000}"/>
    <cellStyle name="20% - Accent1 2 4 3 2 2 6 2 2" xfId="11548" xr:uid="{00000000-0005-0000-0000-0000602C0000}"/>
    <cellStyle name="20% - Accent1 2 4 3 2 2 6 3" xfId="11549" xr:uid="{00000000-0005-0000-0000-0000612C0000}"/>
    <cellStyle name="20% - Accent1 2 4 3 2 2 7" xfId="11550" xr:uid="{00000000-0005-0000-0000-0000622C0000}"/>
    <cellStyle name="20% - Accent1 2 4 3 2 2 7 2" xfId="11551" xr:uid="{00000000-0005-0000-0000-0000632C0000}"/>
    <cellStyle name="20% - Accent1 2 4 3 2 2 8" xfId="11552" xr:uid="{00000000-0005-0000-0000-0000642C0000}"/>
    <cellStyle name="20% - Accent1 2 4 3 2 2 8 2" xfId="11553" xr:uid="{00000000-0005-0000-0000-0000652C0000}"/>
    <cellStyle name="20% - Accent1 2 4 3 2 2 9" xfId="11554" xr:uid="{00000000-0005-0000-0000-0000662C0000}"/>
    <cellStyle name="20% - Accent1 2 4 3 2 3" xfId="11555" xr:uid="{00000000-0005-0000-0000-0000672C0000}"/>
    <cellStyle name="20% - Accent1 2 4 3 2 3 2" xfId="11556" xr:uid="{00000000-0005-0000-0000-0000682C0000}"/>
    <cellStyle name="20% - Accent1 2 4 3 2 3 2 2" xfId="11557" xr:uid="{00000000-0005-0000-0000-0000692C0000}"/>
    <cellStyle name="20% - Accent1 2 4 3 2 3 2 2 2" xfId="11558" xr:uid="{00000000-0005-0000-0000-00006A2C0000}"/>
    <cellStyle name="20% - Accent1 2 4 3 2 3 2 2 2 2" xfId="11559" xr:uid="{00000000-0005-0000-0000-00006B2C0000}"/>
    <cellStyle name="20% - Accent1 2 4 3 2 3 2 2 3" xfId="11560" xr:uid="{00000000-0005-0000-0000-00006C2C0000}"/>
    <cellStyle name="20% - Accent1 2 4 3 2 3 2 3" xfId="11561" xr:uid="{00000000-0005-0000-0000-00006D2C0000}"/>
    <cellStyle name="20% - Accent1 2 4 3 2 3 2 3 2" xfId="11562" xr:uid="{00000000-0005-0000-0000-00006E2C0000}"/>
    <cellStyle name="20% - Accent1 2 4 3 2 3 2 4" xfId="11563" xr:uid="{00000000-0005-0000-0000-00006F2C0000}"/>
    <cellStyle name="20% - Accent1 2 4 3 2 3 3" xfId="11564" xr:uid="{00000000-0005-0000-0000-0000702C0000}"/>
    <cellStyle name="20% - Accent1 2 4 3 2 3 3 2" xfId="11565" xr:uid="{00000000-0005-0000-0000-0000712C0000}"/>
    <cellStyle name="20% - Accent1 2 4 3 2 3 3 2 2" xfId="11566" xr:uid="{00000000-0005-0000-0000-0000722C0000}"/>
    <cellStyle name="20% - Accent1 2 4 3 2 3 3 2 2 2" xfId="11567" xr:uid="{00000000-0005-0000-0000-0000732C0000}"/>
    <cellStyle name="20% - Accent1 2 4 3 2 3 3 2 3" xfId="11568" xr:uid="{00000000-0005-0000-0000-0000742C0000}"/>
    <cellStyle name="20% - Accent1 2 4 3 2 3 3 3" xfId="11569" xr:uid="{00000000-0005-0000-0000-0000752C0000}"/>
    <cellStyle name="20% - Accent1 2 4 3 2 3 3 3 2" xfId="11570" xr:uid="{00000000-0005-0000-0000-0000762C0000}"/>
    <cellStyle name="20% - Accent1 2 4 3 2 3 3 4" xfId="11571" xr:uid="{00000000-0005-0000-0000-0000772C0000}"/>
    <cellStyle name="20% - Accent1 2 4 3 2 3 4" xfId="11572" xr:uid="{00000000-0005-0000-0000-0000782C0000}"/>
    <cellStyle name="20% - Accent1 2 4 3 2 3 4 2" xfId="11573" xr:uid="{00000000-0005-0000-0000-0000792C0000}"/>
    <cellStyle name="20% - Accent1 2 4 3 2 3 4 2 2" xfId="11574" xr:uid="{00000000-0005-0000-0000-00007A2C0000}"/>
    <cellStyle name="20% - Accent1 2 4 3 2 3 4 2 2 2" xfId="11575" xr:uid="{00000000-0005-0000-0000-00007B2C0000}"/>
    <cellStyle name="20% - Accent1 2 4 3 2 3 4 2 3" xfId="11576" xr:uid="{00000000-0005-0000-0000-00007C2C0000}"/>
    <cellStyle name="20% - Accent1 2 4 3 2 3 4 3" xfId="11577" xr:uid="{00000000-0005-0000-0000-00007D2C0000}"/>
    <cellStyle name="20% - Accent1 2 4 3 2 3 4 3 2" xfId="11578" xr:uid="{00000000-0005-0000-0000-00007E2C0000}"/>
    <cellStyle name="20% - Accent1 2 4 3 2 3 4 4" xfId="11579" xr:uid="{00000000-0005-0000-0000-00007F2C0000}"/>
    <cellStyle name="20% - Accent1 2 4 3 2 3 5" xfId="11580" xr:uid="{00000000-0005-0000-0000-0000802C0000}"/>
    <cellStyle name="20% - Accent1 2 4 3 2 3 5 2" xfId="11581" xr:uid="{00000000-0005-0000-0000-0000812C0000}"/>
    <cellStyle name="20% - Accent1 2 4 3 2 3 5 2 2" xfId="11582" xr:uid="{00000000-0005-0000-0000-0000822C0000}"/>
    <cellStyle name="20% - Accent1 2 4 3 2 3 5 3" xfId="11583" xr:uid="{00000000-0005-0000-0000-0000832C0000}"/>
    <cellStyle name="20% - Accent1 2 4 3 2 3 6" xfId="11584" xr:uid="{00000000-0005-0000-0000-0000842C0000}"/>
    <cellStyle name="20% - Accent1 2 4 3 2 3 6 2" xfId="11585" xr:uid="{00000000-0005-0000-0000-0000852C0000}"/>
    <cellStyle name="20% - Accent1 2 4 3 2 3 6 2 2" xfId="11586" xr:uid="{00000000-0005-0000-0000-0000862C0000}"/>
    <cellStyle name="20% - Accent1 2 4 3 2 3 6 3" xfId="11587" xr:uid="{00000000-0005-0000-0000-0000872C0000}"/>
    <cellStyle name="20% - Accent1 2 4 3 2 3 7" xfId="11588" xr:uid="{00000000-0005-0000-0000-0000882C0000}"/>
    <cellStyle name="20% - Accent1 2 4 3 2 3 7 2" xfId="11589" xr:uid="{00000000-0005-0000-0000-0000892C0000}"/>
    <cellStyle name="20% - Accent1 2 4 3 2 3 8" xfId="11590" xr:uid="{00000000-0005-0000-0000-00008A2C0000}"/>
    <cellStyle name="20% - Accent1 2 4 3 2 3 8 2" xfId="11591" xr:uid="{00000000-0005-0000-0000-00008B2C0000}"/>
    <cellStyle name="20% - Accent1 2 4 3 2 3 9" xfId="11592" xr:uid="{00000000-0005-0000-0000-00008C2C0000}"/>
    <cellStyle name="20% - Accent1 2 4 3 2 4" xfId="11593" xr:uid="{00000000-0005-0000-0000-00008D2C0000}"/>
    <cellStyle name="20% - Accent1 2 4 3 2 4 2" xfId="11594" xr:uid="{00000000-0005-0000-0000-00008E2C0000}"/>
    <cellStyle name="20% - Accent1 2 4 3 2 4 2 2" xfId="11595" xr:uid="{00000000-0005-0000-0000-00008F2C0000}"/>
    <cellStyle name="20% - Accent1 2 4 3 2 4 2 2 2" xfId="11596" xr:uid="{00000000-0005-0000-0000-0000902C0000}"/>
    <cellStyle name="20% - Accent1 2 4 3 2 4 2 3" xfId="11597" xr:uid="{00000000-0005-0000-0000-0000912C0000}"/>
    <cellStyle name="20% - Accent1 2 4 3 2 4 3" xfId="11598" xr:uid="{00000000-0005-0000-0000-0000922C0000}"/>
    <cellStyle name="20% - Accent1 2 4 3 2 4 3 2" xfId="11599" xr:uid="{00000000-0005-0000-0000-0000932C0000}"/>
    <cellStyle name="20% - Accent1 2 4 3 2 4 4" xfId="11600" xr:uid="{00000000-0005-0000-0000-0000942C0000}"/>
    <cellStyle name="20% - Accent1 2 4 3 2 5" xfId="11601" xr:uid="{00000000-0005-0000-0000-0000952C0000}"/>
    <cellStyle name="20% - Accent1 2 4 3 2 5 2" xfId="11602" xr:uid="{00000000-0005-0000-0000-0000962C0000}"/>
    <cellStyle name="20% - Accent1 2 4 3 2 5 2 2" xfId="11603" xr:uid="{00000000-0005-0000-0000-0000972C0000}"/>
    <cellStyle name="20% - Accent1 2 4 3 2 5 2 2 2" xfId="11604" xr:uid="{00000000-0005-0000-0000-0000982C0000}"/>
    <cellStyle name="20% - Accent1 2 4 3 2 5 2 3" xfId="11605" xr:uid="{00000000-0005-0000-0000-0000992C0000}"/>
    <cellStyle name="20% - Accent1 2 4 3 2 5 3" xfId="11606" xr:uid="{00000000-0005-0000-0000-00009A2C0000}"/>
    <cellStyle name="20% - Accent1 2 4 3 2 5 3 2" xfId="11607" xr:uid="{00000000-0005-0000-0000-00009B2C0000}"/>
    <cellStyle name="20% - Accent1 2 4 3 2 5 4" xfId="11608" xr:uid="{00000000-0005-0000-0000-00009C2C0000}"/>
    <cellStyle name="20% - Accent1 2 4 3 2 6" xfId="11609" xr:uid="{00000000-0005-0000-0000-00009D2C0000}"/>
    <cellStyle name="20% - Accent1 2 4 3 2 6 2" xfId="11610" xr:uid="{00000000-0005-0000-0000-00009E2C0000}"/>
    <cellStyle name="20% - Accent1 2 4 3 2 6 2 2" xfId="11611" xr:uid="{00000000-0005-0000-0000-00009F2C0000}"/>
    <cellStyle name="20% - Accent1 2 4 3 2 6 2 2 2" xfId="11612" xr:uid="{00000000-0005-0000-0000-0000A02C0000}"/>
    <cellStyle name="20% - Accent1 2 4 3 2 6 2 3" xfId="11613" xr:uid="{00000000-0005-0000-0000-0000A12C0000}"/>
    <cellStyle name="20% - Accent1 2 4 3 2 6 3" xfId="11614" xr:uid="{00000000-0005-0000-0000-0000A22C0000}"/>
    <cellStyle name="20% - Accent1 2 4 3 2 6 3 2" xfId="11615" xr:uid="{00000000-0005-0000-0000-0000A32C0000}"/>
    <cellStyle name="20% - Accent1 2 4 3 2 6 4" xfId="11616" xr:uid="{00000000-0005-0000-0000-0000A42C0000}"/>
    <cellStyle name="20% - Accent1 2 4 3 2 7" xfId="11617" xr:uid="{00000000-0005-0000-0000-0000A52C0000}"/>
    <cellStyle name="20% - Accent1 2 4 3 2 7 2" xfId="11618" xr:uid="{00000000-0005-0000-0000-0000A62C0000}"/>
    <cellStyle name="20% - Accent1 2 4 3 2 7 2 2" xfId="11619" xr:uid="{00000000-0005-0000-0000-0000A72C0000}"/>
    <cellStyle name="20% - Accent1 2 4 3 2 7 3" xfId="11620" xr:uid="{00000000-0005-0000-0000-0000A82C0000}"/>
    <cellStyle name="20% - Accent1 2 4 3 2 8" xfId="11621" xr:uid="{00000000-0005-0000-0000-0000A92C0000}"/>
    <cellStyle name="20% - Accent1 2 4 3 2 8 2" xfId="11622" xr:uid="{00000000-0005-0000-0000-0000AA2C0000}"/>
    <cellStyle name="20% - Accent1 2 4 3 2 8 2 2" xfId="11623" xr:uid="{00000000-0005-0000-0000-0000AB2C0000}"/>
    <cellStyle name="20% - Accent1 2 4 3 2 8 3" xfId="11624" xr:uid="{00000000-0005-0000-0000-0000AC2C0000}"/>
    <cellStyle name="20% - Accent1 2 4 3 2 9" xfId="11625" xr:uid="{00000000-0005-0000-0000-0000AD2C0000}"/>
    <cellStyle name="20% - Accent1 2 4 3 2 9 2" xfId="11626" xr:uid="{00000000-0005-0000-0000-0000AE2C0000}"/>
    <cellStyle name="20% - Accent1 2 4 3 3" xfId="11627" xr:uid="{00000000-0005-0000-0000-0000AF2C0000}"/>
    <cellStyle name="20% - Accent1 2 4 3 3 10" xfId="11628" xr:uid="{00000000-0005-0000-0000-0000B02C0000}"/>
    <cellStyle name="20% - Accent1 2 4 3 3 10 2" xfId="11629" xr:uid="{00000000-0005-0000-0000-0000B12C0000}"/>
    <cellStyle name="20% - Accent1 2 4 3 3 11" xfId="11630" xr:uid="{00000000-0005-0000-0000-0000B22C0000}"/>
    <cellStyle name="20% - Accent1 2 4 3 3 2" xfId="11631" xr:uid="{00000000-0005-0000-0000-0000B32C0000}"/>
    <cellStyle name="20% - Accent1 2 4 3 3 2 2" xfId="11632" xr:uid="{00000000-0005-0000-0000-0000B42C0000}"/>
    <cellStyle name="20% - Accent1 2 4 3 3 2 2 2" xfId="11633" xr:uid="{00000000-0005-0000-0000-0000B52C0000}"/>
    <cellStyle name="20% - Accent1 2 4 3 3 2 2 2 2" xfId="11634" xr:uid="{00000000-0005-0000-0000-0000B62C0000}"/>
    <cellStyle name="20% - Accent1 2 4 3 3 2 2 2 2 2" xfId="11635" xr:uid="{00000000-0005-0000-0000-0000B72C0000}"/>
    <cellStyle name="20% - Accent1 2 4 3 3 2 2 2 3" xfId="11636" xr:uid="{00000000-0005-0000-0000-0000B82C0000}"/>
    <cellStyle name="20% - Accent1 2 4 3 3 2 2 3" xfId="11637" xr:uid="{00000000-0005-0000-0000-0000B92C0000}"/>
    <cellStyle name="20% - Accent1 2 4 3 3 2 2 3 2" xfId="11638" xr:uid="{00000000-0005-0000-0000-0000BA2C0000}"/>
    <cellStyle name="20% - Accent1 2 4 3 3 2 2 4" xfId="11639" xr:uid="{00000000-0005-0000-0000-0000BB2C0000}"/>
    <cellStyle name="20% - Accent1 2 4 3 3 2 3" xfId="11640" xr:uid="{00000000-0005-0000-0000-0000BC2C0000}"/>
    <cellStyle name="20% - Accent1 2 4 3 3 2 3 2" xfId="11641" xr:uid="{00000000-0005-0000-0000-0000BD2C0000}"/>
    <cellStyle name="20% - Accent1 2 4 3 3 2 3 2 2" xfId="11642" xr:uid="{00000000-0005-0000-0000-0000BE2C0000}"/>
    <cellStyle name="20% - Accent1 2 4 3 3 2 3 2 2 2" xfId="11643" xr:uid="{00000000-0005-0000-0000-0000BF2C0000}"/>
    <cellStyle name="20% - Accent1 2 4 3 3 2 3 2 3" xfId="11644" xr:uid="{00000000-0005-0000-0000-0000C02C0000}"/>
    <cellStyle name="20% - Accent1 2 4 3 3 2 3 3" xfId="11645" xr:uid="{00000000-0005-0000-0000-0000C12C0000}"/>
    <cellStyle name="20% - Accent1 2 4 3 3 2 3 3 2" xfId="11646" xr:uid="{00000000-0005-0000-0000-0000C22C0000}"/>
    <cellStyle name="20% - Accent1 2 4 3 3 2 3 4" xfId="11647" xr:uid="{00000000-0005-0000-0000-0000C32C0000}"/>
    <cellStyle name="20% - Accent1 2 4 3 3 2 4" xfId="11648" xr:uid="{00000000-0005-0000-0000-0000C42C0000}"/>
    <cellStyle name="20% - Accent1 2 4 3 3 2 4 2" xfId="11649" xr:uid="{00000000-0005-0000-0000-0000C52C0000}"/>
    <cellStyle name="20% - Accent1 2 4 3 3 2 4 2 2" xfId="11650" xr:uid="{00000000-0005-0000-0000-0000C62C0000}"/>
    <cellStyle name="20% - Accent1 2 4 3 3 2 4 2 2 2" xfId="11651" xr:uid="{00000000-0005-0000-0000-0000C72C0000}"/>
    <cellStyle name="20% - Accent1 2 4 3 3 2 4 2 3" xfId="11652" xr:uid="{00000000-0005-0000-0000-0000C82C0000}"/>
    <cellStyle name="20% - Accent1 2 4 3 3 2 4 3" xfId="11653" xr:uid="{00000000-0005-0000-0000-0000C92C0000}"/>
    <cellStyle name="20% - Accent1 2 4 3 3 2 4 3 2" xfId="11654" xr:uid="{00000000-0005-0000-0000-0000CA2C0000}"/>
    <cellStyle name="20% - Accent1 2 4 3 3 2 4 4" xfId="11655" xr:uid="{00000000-0005-0000-0000-0000CB2C0000}"/>
    <cellStyle name="20% - Accent1 2 4 3 3 2 5" xfId="11656" xr:uid="{00000000-0005-0000-0000-0000CC2C0000}"/>
    <cellStyle name="20% - Accent1 2 4 3 3 2 5 2" xfId="11657" xr:uid="{00000000-0005-0000-0000-0000CD2C0000}"/>
    <cellStyle name="20% - Accent1 2 4 3 3 2 5 2 2" xfId="11658" xr:uid="{00000000-0005-0000-0000-0000CE2C0000}"/>
    <cellStyle name="20% - Accent1 2 4 3 3 2 5 3" xfId="11659" xr:uid="{00000000-0005-0000-0000-0000CF2C0000}"/>
    <cellStyle name="20% - Accent1 2 4 3 3 2 6" xfId="11660" xr:uid="{00000000-0005-0000-0000-0000D02C0000}"/>
    <cellStyle name="20% - Accent1 2 4 3 3 2 6 2" xfId="11661" xr:uid="{00000000-0005-0000-0000-0000D12C0000}"/>
    <cellStyle name="20% - Accent1 2 4 3 3 2 6 2 2" xfId="11662" xr:uid="{00000000-0005-0000-0000-0000D22C0000}"/>
    <cellStyle name="20% - Accent1 2 4 3 3 2 6 3" xfId="11663" xr:uid="{00000000-0005-0000-0000-0000D32C0000}"/>
    <cellStyle name="20% - Accent1 2 4 3 3 2 7" xfId="11664" xr:uid="{00000000-0005-0000-0000-0000D42C0000}"/>
    <cellStyle name="20% - Accent1 2 4 3 3 2 7 2" xfId="11665" xr:uid="{00000000-0005-0000-0000-0000D52C0000}"/>
    <cellStyle name="20% - Accent1 2 4 3 3 2 8" xfId="11666" xr:uid="{00000000-0005-0000-0000-0000D62C0000}"/>
    <cellStyle name="20% - Accent1 2 4 3 3 2 8 2" xfId="11667" xr:uid="{00000000-0005-0000-0000-0000D72C0000}"/>
    <cellStyle name="20% - Accent1 2 4 3 3 2 9" xfId="11668" xr:uid="{00000000-0005-0000-0000-0000D82C0000}"/>
    <cellStyle name="20% - Accent1 2 4 3 3 3" xfId="11669" xr:uid="{00000000-0005-0000-0000-0000D92C0000}"/>
    <cellStyle name="20% - Accent1 2 4 3 3 3 2" xfId="11670" xr:uid="{00000000-0005-0000-0000-0000DA2C0000}"/>
    <cellStyle name="20% - Accent1 2 4 3 3 3 2 2" xfId="11671" xr:uid="{00000000-0005-0000-0000-0000DB2C0000}"/>
    <cellStyle name="20% - Accent1 2 4 3 3 3 2 2 2" xfId="11672" xr:uid="{00000000-0005-0000-0000-0000DC2C0000}"/>
    <cellStyle name="20% - Accent1 2 4 3 3 3 2 2 2 2" xfId="11673" xr:uid="{00000000-0005-0000-0000-0000DD2C0000}"/>
    <cellStyle name="20% - Accent1 2 4 3 3 3 2 2 3" xfId="11674" xr:uid="{00000000-0005-0000-0000-0000DE2C0000}"/>
    <cellStyle name="20% - Accent1 2 4 3 3 3 2 3" xfId="11675" xr:uid="{00000000-0005-0000-0000-0000DF2C0000}"/>
    <cellStyle name="20% - Accent1 2 4 3 3 3 2 3 2" xfId="11676" xr:uid="{00000000-0005-0000-0000-0000E02C0000}"/>
    <cellStyle name="20% - Accent1 2 4 3 3 3 2 4" xfId="11677" xr:uid="{00000000-0005-0000-0000-0000E12C0000}"/>
    <cellStyle name="20% - Accent1 2 4 3 3 3 3" xfId="11678" xr:uid="{00000000-0005-0000-0000-0000E22C0000}"/>
    <cellStyle name="20% - Accent1 2 4 3 3 3 3 2" xfId="11679" xr:uid="{00000000-0005-0000-0000-0000E32C0000}"/>
    <cellStyle name="20% - Accent1 2 4 3 3 3 3 2 2" xfId="11680" xr:uid="{00000000-0005-0000-0000-0000E42C0000}"/>
    <cellStyle name="20% - Accent1 2 4 3 3 3 3 2 2 2" xfId="11681" xr:uid="{00000000-0005-0000-0000-0000E52C0000}"/>
    <cellStyle name="20% - Accent1 2 4 3 3 3 3 2 3" xfId="11682" xr:uid="{00000000-0005-0000-0000-0000E62C0000}"/>
    <cellStyle name="20% - Accent1 2 4 3 3 3 3 3" xfId="11683" xr:uid="{00000000-0005-0000-0000-0000E72C0000}"/>
    <cellStyle name="20% - Accent1 2 4 3 3 3 3 3 2" xfId="11684" xr:uid="{00000000-0005-0000-0000-0000E82C0000}"/>
    <cellStyle name="20% - Accent1 2 4 3 3 3 3 4" xfId="11685" xr:uid="{00000000-0005-0000-0000-0000E92C0000}"/>
    <cellStyle name="20% - Accent1 2 4 3 3 3 4" xfId="11686" xr:uid="{00000000-0005-0000-0000-0000EA2C0000}"/>
    <cellStyle name="20% - Accent1 2 4 3 3 3 4 2" xfId="11687" xr:uid="{00000000-0005-0000-0000-0000EB2C0000}"/>
    <cellStyle name="20% - Accent1 2 4 3 3 3 4 2 2" xfId="11688" xr:uid="{00000000-0005-0000-0000-0000EC2C0000}"/>
    <cellStyle name="20% - Accent1 2 4 3 3 3 4 2 2 2" xfId="11689" xr:uid="{00000000-0005-0000-0000-0000ED2C0000}"/>
    <cellStyle name="20% - Accent1 2 4 3 3 3 4 2 3" xfId="11690" xr:uid="{00000000-0005-0000-0000-0000EE2C0000}"/>
    <cellStyle name="20% - Accent1 2 4 3 3 3 4 3" xfId="11691" xr:uid="{00000000-0005-0000-0000-0000EF2C0000}"/>
    <cellStyle name="20% - Accent1 2 4 3 3 3 4 3 2" xfId="11692" xr:uid="{00000000-0005-0000-0000-0000F02C0000}"/>
    <cellStyle name="20% - Accent1 2 4 3 3 3 4 4" xfId="11693" xr:uid="{00000000-0005-0000-0000-0000F12C0000}"/>
    <cellStyle name="20% - Accent1 2 4 3 3 3 5" xfId="11694" xr:uid="{00000000-0005-0000-0000-0000F22C0000}"/>
    <cellStyle name="20% - Accent1 2 4 3 3 3 5 2" xfId="11695" xr:uid="{00000000-0005-0000-0000-0000F32C0000}"/>
    <cellStyle name="20% - Accent1 2 4 3 3 3 5 2 2" xfId="11696" xr:uid="{00000000-0005-0000-0000-0000F42C0000}"/>
    <cellStyle name="20% - Accent1 2 4 3 3 3 5 3" xfId="11697" xr:uid="{00000000-0005-0000-0000-0000F52C0000}"/>
    <cellStyle name="20% - Accent1 2 4 3 3 3 6" xfId="11698" xr:uid="{00000000-0005-0000-0000-0000F62C0000}"/>
    <cellStyle name="20% - Accent1 2 4 3 3 3 6 2" xfId="11699" xr:uid="{00000000-0005-0000-0000-0000F72C0000}"/>
    <cellStyle name="20% - Accent1 2 4 3 3 3 6 2 2" xfId="11700" xr:uid="{00000000-0005-0000-0000-0000F82C0000}"/>
    <cellStyle name="20% - Accent1 2 4 3 3 3 6 3" xfId="11701" xr:uid="{00000000-0005-0000-0000-0000F92C0000}"/>
    <cellStyle name="20% - Accent1 2 4 3 3 3 7" xfId="11702" xr:uid="{00000000-0005-0000-0000-0000FA2C0000}"/>
    <cellStyle name="20% - Accent1 2 4 3 3 3 7 2" xfId="11703" xr:uid="{00000000-0005-0000-0000-0000FB2C0000}"/>
    <cellStyle name="20% - Accent1 2 4 3 3 3 8" xfId="11704" xr:uid="{00000000-0005-0000-0000-0000FC2C0000}"/>
    <cellStyle name="20% - Accent1 2 4 3 3 3 8 2" xfId="11705" xr:uid="{00000000-0005-0000-0000-0000FD2C0000}"/>
    <cellStyle name="20% - Accent1 2 4 3 3 3 9" xfId="11706" xr:uid="{00000000-0005-0000-0000-0000FE2C0000}"/>
    <cellStyle name="20% - Accent1 2 4 3 3 4" xfId="11707" xr:uid="{00000000-0005-0000-0000-0000FF2C0000}"/>
    <cellStyle name="20% - Accent1 2 4 3 3 4 2" xfId="11708" xr:uid="{00000000-0005-0000-0000-0000002D0000}"/>
    <cellStyle name="20% - Accent1 2 4 3 3 4 2 2" xfId="11709" xr:uid="{00000000-0005-0000-0000-0000012D0000}"/>
    <cellStyle name="20% - Accent1 2 4 3 3 4 2 2 2" xfId="11710" xr:uid="{00000000-0005-0000-0000-0000022D0000}"/>
    <cellStyle name="20% - Accent1 2 4 3 3 4 2 3" xfId="11711" xr:uid="{00000000-0005-0000-0000-0000032D0000}"/>
    <cellStyle name="20% - Accent1 2 4 3 3 4 3" xfId="11712" xr:uid="{00000000-0005-0000-0000-0000042D0000}"/>
    <cellStyle name="20% - Accent1 2 4 3 3 4 3 2" xfId="11713" xr:uid="{00000000-0005-0000-0000-0000052D0000}"/>
    <cellStyle name="20% - Accent1 2 4 3 3 4 4" xfId="11714" xr:uid="{00000000-0005-0000-0000-0000062D0000}"/>
    <cellStyle name="20% - Accent1 2 4 3 3 5" xfId="11715" xr:uid="{00000000-0005-0000-0000-0000072D0000}"/>
    <cellStyle name="20% - Accent1 2 4 3 3 5 2" xfId="11716" xr:uid="{00000000-0005-0000-0000-0000082D0000}"/>
    <cellStyle name="20% - Accent1 2 4 3 3 5 2 2" xfId="11717" xr:uid="{00000000-0005-0000-0000-0000092D0000}"/>
    <cellStyle name="20% - Accent1 2 4 3 3 5 2 2 2" xfId="11718" xr:uid="{00000000-0005-0000-0000-00000A2D0000}"/>
    <cellStyle name="20% - Accent1 2 4 3 3 5 2 3" xfId="11719" xr:uid="{00000000-0005-0000-0000-00000B2D0000}"/>
    <cellStyle name="20% - Accent1 2 4 3 3 5 3" xfId="11720" xr:uid="{00000000-0005-0000-0000-00000C2D0000}"/>
    <cellStyle name="20% - Accent1 2 4 3 3 5 3 2" xfId="11721" xr:uid="{00000000-0005-0000-0000-00000D2D0000}"/>
    <cellStyle name="20% - Accent1 2 4 3 3 5 4" xfId="11722" xr:uid="{00000000-0005-0000-0000-00000E2D0000}"/>
    <cellStyle name="20% - Accent1 2 4 3 3 6" xfId="11723" xr:uid="{00000000-0005-0000-0000-00000F2D0000}"/>
    <cellStyle name="20% - Accent1 2 4 3 3 6 2" xfId="11724" xr:uid="{00000000-0005-0000-0000-0000102D0000}"/>
    <cellStyle name="20% - Accent1 2 4 3 3 6 2 2" xfId="11725" xr:uid="{00000000-0005-0000-0000-0000112D0000}"/>
    <cellStyle name="20% - Accent1 2 4 3 3 6 2 2 2" xfId="11726" xr:uid="{00000000-0005-0000-0000-0000122D0000}"/>
    <cellStyle name="20% - Accent1 2 4 3 3 6 2 3" xfId="11727" xr:uid="{00000000-0005-0000-0000-0000132D0000}"/>
    <cellStyle name="20% - Accent1 2 4 3 3 6 3" xfId="11728" xr:uid="{00000000-0005-0000-0000-0000142D0000}"/>
    <cellStyle name="20% - Accent1 2 4 3 3 6 3 2" xfId="11729" xr:uid="{00000000-0005-0000-0000-0000152D0000}"/>
    <cellStyle name="20% - Accent1 2 4 3 3 6 4" xfId="11730" xr:uid="{00000000-0005-0000-0000-0000162D0000}"/>
    <cellStyle name="20% - Accent1 2 4 3 3 7" xfId="11731" xr:uid="{00000000-0005-0000-0000-0000172D0000}"/>
    <cellStyle name="20% - Accent1 2 4 3 3 7 2" xfId="11732" xr:uid="{00000000-0005-0000-0000-0000182D0000}"/>
    <cellStyle name="20% - Accent1 2 4 3 3 7 2 2" xfId="11733" xr:uid="{00000000-0005-0000-0000-0000192D0000}"/>
    <cellStyle name="20% - Accent1 2 4 3 3 7 3" xfId="11734" xr:uid="{00000000-0005-0000-0000-00001A2D0000}"/>
    <cellStyle name="20% - Accent1 2 4 3 3 8" xfId="11735" xr:uid="{00000000-0005-0000-0000-00001B2D0000}"/>
    <cellStyle name="20% - Accent1 2 4 3 3 8 2" xfId="11736" xr:uid="{00000000-0005-0000-0000-00001C2D0000}"/>
    <cellStyle name="20% - Accent1 2 4 3 3 8 2 2" xfId="11737" xr:uid="{00000000-0005-0000-0000-00001D2D0000}"/>
    <cellStyle name="20% - Accent1 2 4 3 3 8 3" xfId="11738" xr:uid="{00000000-0005-0000-0000-00001E2D0000}"/>
    <cellStyle name="20% - Accent1 2 4 3 3 9" xfId="11739" xr:uid="{00000000-0005-0000-0000-00001F2D0000}"/>
    <cellStyle name="20% - Accent1 2 4 3 3 9 2" xfId="11740" xr:uid="{00000000-0005-0000-0000-0000202D0000}"/>
    <cellStyle name="20% - Accent1 2 4 3 4" xfId="11741" xr:uid="{00000000-0005-0000-0000-0000212D0000}"/>
    <cellStyle name="20% - Accent1 2 4 3 4 10" xfId="11742" xr:uid="{00000000-0005-0000-0000-0000222D0000}"/>
    <cellStyle name="20% - Accent1 2 4 3 4 10 2" xfId="11743" xr:uid="{00000000-0005-0000-0000-0000232D0000}"/>
    <cellStyle name="20% - Accent1 2 4 3 4 11" xfId="11744" xr:uid="{00000000-0005-0000-0000-0000242D0000}"/>
    <cellStyle name="20% - Accent1 2 4 3 4 2" xfId="11745" xr:uid="{00000000-0005-0000-0000-0000252D0000}"/>
    <cellStyle name="20% - Accent1 2 4 3 4 2 2" xfId="11746" xr:uid="{00000000-0005-0000-0000-0000262D0000}"/>
    <cellStyle name="20% - Accent1 2 4 3 4 2 2 2" xfId="11747" xr:uid="{00000000-0005-0000-0000-0000272D0000}"/>
    <cellStyle name="20% - Accent1 2 4 3 4 2 2 2 2" xfId="11748" xr:uid="{00000000-0005-0000-0000-0000282D0000}"/>
    <cellStyle name="20% - Accent1 2 4 3 4 2 2 2 2 2" xfId="11749" xr:uid="{00000000-0005-0000-0000-0000292D0000}"/>
    <cellStyle name="20% - Accent1 2 4 3 4 2 2 2 3" xfId="11750" xr:uid="{00000000-0005-0000-0000-00002A2D0000}"/>
    <cellStyle name="20% - Accent1 2 4 3 4 2 2 3" xfId="11751" xr:uid="{00000000-0005-0000-0000-00002B2D0000}"/>
    <cellStyle name="20% - Accent1 2 4 3 4 2 2 3 2" xfId="11752" xr:uid="{00000000-0005-0000-0000-00002C2D0000}"/>
    <cellStyle name="20% - Accent1 2 4 3 4 2 2 4" xfId="11753" xr:uid="{00000000-0005-0000-0000-00002D2D0000}"/>
    <cellStyle name="20% - Accent1 2 4 3 4 2 3" xfId="11754" xr:uid="{00000000-0005-0000-0000-00002E2D0000}"/>
    <cellStyle name="20% - Accent1 2 4 3 4 2 3 2" xfId="11755" xr:uid="{00000000-0005-0000-0000-00002F2D0000}"/>
    <cellStyle name="20% - Accent1 2 4 3 4 2 3 2 2" xfId="11756" xr:uid="{00000000-0005-0000-0000-0000302D0000}"/>
    <cellStyle name="20% - Accent1 2 4 3 4 2 3 2 2 2" xfId="11757" xr:uid="{00000000-0005-0000-0000-0000312D0000}"/>
    <cellStyle name="20% - Accent1 2 4 3 4 2 3 2 3" xfId="11758" xr:uid="{00000000-0005-0000-0000-0000322D0000}"/>
    <cellStyle name="20% - Accent1 2 4 3 4 2 3 3" xfId="11759" xr:uid="{00000000-0005-0000-0000-0000332D0000}"/>
    <cellStyle name="20% - Accent1 2 4 3 4 2 3 3 2" xfId="11760" xr:uid="{00000000-0005-0000-0000-0000342D0000}"/>
    <cellStyle name="20% - Accent1 2 4 3 4 2 3 4" xfId="11761" xr:uid="{00000000-0005-0000-0000-0000352D0000}"/>
    <cellStyle name="20% - Accent1 2 4 3 4 2 4" xfId="11762" xr:uid="{00000000-0005-0000-0000-0000362D0000}"/>
    <cellStyle name="20% - Accent1 2 4 3 4 2 4 2" xfId="11763" xr:uid="{00000000-0005-0000-0000-0000372D0000}"/>
    <cellStyle name="20% - Accent1 2 4 3 4 2 4 2 2" xfId="11764" xr:uid="{00000000-0005-0000-0000-0000382D0000}"/>
    <cellStyle name="20% - Accent1 2 4 3 4 2 4 2 2 2" xfId="11765" xr:uid="{00000000-0005-0000-0000-0000392D0000}"/>
    <cellStyle name="20% - Accent1 2 4 3 4 2 4 2 3" xfId="11766" xr:uid="{00000000-0005-0000-0000-00003A2D0000}"/>
    <cellStyle name="20% - Accent1 2 4 3 4 2 4 3" xfId="11767" xr:uid="{00000000-0005-0000-0000-00003B2D0000}"/>
    <cellStyle name="20% - Accent1 2 4 3 4 2 4 3 2" xfId="11768" xr:uid="{00000000-0005-0000-0000-00003C2D0000}"/>
    <cellStyle name="20% - Accent1 2 4 3 4 2 4 4" xfId="11769" xr:uid="{00000000-0005-0000-0000-00003D2D0000}"/>
    <cellStyle name="20% - Accent1 2 4 3 4 2 5" xfId="11770" xr:uid="{00000000-0005-0000-0000-00003E2D0000}"/>
    <cellStyle name="20% - Accent1 2 4 3 4 2 5 2" xfId="11771" xr:uid="{00000000-0005-0000-0000-00003F2D0000}"/>
    <cellStyle name="20% - Accent1 2 4 3 4 2 5 2 2" xfId="11772" xr:uid="{00000000-0005-0000-0000-0000402D0000}"/>
    <cellStyle name="20% - Accent1 2 4 3 4 2 5 3" xfId="11773" xr:uid="{00000000-0005-0000-0000-0000412D0000}"/>
    <cellStyle name="20% - Accent1 2 4 3 4 2 6" xfId="11774" xr:uid="{00000000-0005-0000-0000-0000422D0000}"/>
    <cellStyle name="20% - Accent1 2 4 3 4 2 6 2" xfId="11775" xr:uid="{00000000-0005-0000-0000-0000432D0000}"/>
    <cellStyle name="20% - Accent1 2 4 3 4 2 6 2 2" xfId="11776" xr:uid="{00000000-0005-0000-0000-0000442D0000}"/>
    <cellStyle name="20% - Accent1 2 4 3 4 2 6 3" xfId="11777" xr:uid="{00000000-0005-0000-0000-0000452D0000}"/>
    <cellStyle name="20% - Accent1 2 4 3 4 2 7" xfId="11778" xr:uid="{00000000-0005-0000-0000-0000462D0000}"/>
    <cellStyle name="20% - Accent1 2 4 3 4 2 7 2" xfId="11779" xr:uid="{00000000-0005-0000-0000-0000472D0000}"/>
    <cellStyle name="20% - Accent1 2 4 3 4 2 8" xfId="11780" xr:uid="{00000000-0005-0000-0000-0000482D0000}"/>
    <cellStyle name="20% - Accent1 2 4 3 4 2 8 2" xfId="11781" xr:uid="{00000000-0005-0000-0000-0000492D0000}"/>
    <cellStyle name="20% - Accent1 2 4 3 4 2 9" xfId="11782" xr:uid="{00000000-0005-0000-0000-00004A2D0000}"/>
    <cellStyle name="20% - Accent1 2 4 3 4 3" xfId="11783" xr:uid="{00000000-0005-0000-0000-00004B2D0000}"/>
    <cellStyle name="20% - Accent1 2 4 3 4 3 2" xfId="11784" xr:uid="{00000000-0005-0000-0000-00004C2D0000}"/>
    <cellStyle name="20% - Accent1 2 4 3 4 3 2 2" xfId="11785" xr:uid="{00000000-0005-0000-0000-00004D2D0000}"/>
    <cellStyle name="20% - Accent1 2 4 3 4 3 2 2 2" xfId="11786" xr:uid="{00000000-0005-0000-0000-00004E2D0000}"/>
    <cellStyle name="20% - Accent1 2 4 3 4 3 2 2 2 2" xfId="11787" xr:uid="{00000000-0005-0000-0000-00004F2D0000}"/>
    <cellStyle name="20% - Accent1 2 4 3 4 3 2 2 3" xfId="11788" xr:uid="{00000000-0005-0000-0000-0000502D0000}"/>
    <cellStyle name="20% - Accent1 2 4 3 4 3 2 3" xfId="11789" xr:uid="{00000000-0005-0000-0000-0000512D0000}"/>
    <cellStyle name="20% - Accent1 2 4 3 4 3 2 3 2" xfId="11790" xr:uid="{00000000-0005-0000-0000-0000522D0000}"/>
    <cellStyle name="20% - Accent1 2 4 3 4 3 2 4" xfId="11791" xr:uid="{00000000-0005-0000-0000-0000532D0000}"/>
    <cellStyle name="20% - Accent1 2 4 3 4 3 3" xfId="11792" xr:uid="{00000000-0005-0000-0000-0000542D0000}"/>
    <cellStyle name="20% - Accent1 2 4 3 4 3 3 2" xfId="11793" xr:uid="{00000000-0005-0000-0000-0000552D0000}"/>
    <cellStyle name="20% - Accent1 2 4 3 4 3 3 2 2" xfId="11794" xr:uid="{00000000-0005-0000-0000-0000562D0000}"/>
    <cellStyle name="20% - Accent1 2 4 3 4 3 3 2 2 2" xfId="11795" xr:uid="{00000000-0005-0000-0000-0000572D0000}"/>
    <cellStyle name="20% - Accent1 2 4 3 4 3 3 2 3" xfId="11796" xr:uid="{00000000-0005-0000-0000-0000582D0000}"/>
    <cellStyle name="20% - Accent1 2 4 3 4 3 3 3" xfId="11797" xr:uid="{00000000-0005-0000-0000-0000592D0000}"/>
    <cellStyle name="20% - Accent1 2 4 3 4 3 3 3 2" xfId="11798" xr:uid="{00000000-0005-0000-0000-00005A2D0000}"/>
    <cellStyle name="20% - Accent1 2 4 3 4 3 3 4" xfId="11799" xr:uid="{00000000-0005-0000-0000-00005B2D0000}"/>
    <cellStyle name="20% - Accent1 2 4 3 4 3 4" xfId="11800" xr:uid="{00000000-0005-0000-0000-00005C2D0000}"/>
    <cellStyle name="20% - Accent1 2 4 3 4 3 4 2" xfId="11801" xr:uid="{00000000-0005-0000-0000-00005D2D0000}"/>
    <cellStyle name="20% - Accent1 2 4 3 4 3 4 2 2" xfId="11802" xr:uid="{00000000-0005-0000-0000-00005E2D0000}"/>
    <cellStyle name="20% - Accent1 2 4 3 4 3 4 2 2 2" xfId="11803" xr:uid="{00000000-0005-0000-0000-00005F2D0000}"/>
    <cellStyle name="20% - Accent1 2 4 3 4 3 4 2 3" xfId="11804" xr:uid="{00000000-0005-0000-0000-0000602D0000}"/>
    <cellStyle name="20% - Accent1 2 4 3 4 3 4 3" xfId="11805" xr:uid="{00000000-0005-0000-0000-0000612D0000}"/>
    <cellStyle name="20% - Accent1 2 4 3 4 3 4 3 2" xfId="11806" xr:uid="{00000000-0005-0000-0000-0000622D0000}"/>
    <cellStyle name="20% - Accent1 2 4 3 4 3 4 4" xfId="11807" xr:uid="{00000000-0005-0000-0000-0000632D0000}"/>
    <cellStyle name="20% - Accent1 2 4 3 4 3 5" xfId="11808" xr:uid="{00000000-0005-0000-0000-0000642D0000}"/>
    <cellStyle name="20% - Accent1 2 4 3 4 3 5 2" xfId="11809" xr:uid="{00000000-0005-0000-0000-0000652D0000}"/>
    <cellStyle name="20% - Accent1 2 4 3 4 3 5 2 2" xfId="11810" xr:uid="{00000000-0005-0000-0000-0000662D0000}"/>
    <cellStyle name="20% - Accent1 2 4 3 4 3 5 3" xfId="11811" xr:uid="{00000000-0005-0000-0000-0000672D0000}"/>
    <cellStyle name="20% - Accent1 2 4 3 4 3 6" xfId="11812" xr:uid="{00000000-0005-0000-0000-0000682D0000}"/>
    <cellStyle name="20% - Accent1 2 4 3 4 3 6 2" xfId="11813" xr:uid="{00000000-0005-0000-0000-0000692D0000}"/>
    <cellStyle name="20% - Accent1 2 4 3 4 3 6 2 2" xfId="11814" xr:uid="{00000000-0005-0000-0000-00006A2D0000}"/>
    <cellStyle name="20% - Accent1 2 4 3 4 3 6 3" xfId="11815" xr:uid="{00000000-0005-0000-0000-00006B2D0000}"/>
    <cellStyle name="20% - Accent1 2 4 3 4 3 7" xfId="11816" xr:uid="{00000000-0005-0000-0000-00006C2D0000}"/>
    <cellStyle name="20% - Accent1 2 4 3 4 3 7 2" xfId="11817" xr:uid="{00000000-0005-0000-0000-00006D2D0000}"/>
    <cellStyle name="20% - Accent1 2 4 3 4 3 8" xfId="11818" xr:uid="{00000000-0005-0000-0000-00006E2D0000}"/>
    <cellStyle name="20% - Accent1 2 4 3 4 3 8 2" xfId="11819" xr:uid="{00000000-0005-0000-0000-00006F2D0000}"/>
    <cellStyle name="20% - Accent1 2 4 3 4 3 9" xfId="11820" xr:uid="{00000000-0005-0000-0000-0000702D0000}"/>
    <cellStyle name="20% - Accent1 2 4 3 4 4" xfId="11821" xr:uid="{00000000-0005-0000-0000-0000712D0000}"/>
    <cellStyle name="20% - Accent1 2 4 3 4 4 2" xfId="11822" xr:uid="{00000000-0005-0000-0000-0000722D0000}"/>
    <cellStyle name="20% - Accent1 2 4 3 4 4 2 2" xfId="11823" xr:uid="{00000000-0005-0000-0000-0000732D0000}"/>
    <cellStyle name="20% - Accent1 2 4 3 4 4 2 2 2" xfId="11824" xr:uid="{00000000-0005-0000-0000-0000742D0000}"/>
    <cellStyle name="20% - Accent1 2 4 3 4 4 2 3" xfId="11825" xr:uid="{00000000-0005-0000-0000-0000752D0000}"/>
    <cellStyle name="20% - Accent1 2 4 3 4 4 3" xfId="11826" xr:uid="{00000000-0005-0000-0000-0000762D0000}"/>
    <cellStyle name="20% - Accent1 2 4 3 4 4 3 2" xfId="11827" xr:uid="{00000000-0005-0000-0000-0000772D0000}"/>
    <cellStyle name="20% - Accent1 2 4 3 4 4 4" xfId="11828" xr:uid="{00000000-0005-0000-0000-0000782D0000}"/>
    <cellStyle name="20% - Accent1 2 4 3 4 5" xfId="11829" xr:uid="{00000000-0005-0000-0000-0000792D0000}"/>
    <cellStyle name="20% - Accent1 2 4 3 4 5 2" xfId="11830" xr:uid="{00000000-0005-0000-0000-00007A2D0000}"/>
    <cellStyle name="20% - Accent1 2 4 3 4 5 2 2" xfId="11831" xr:uid="{00000000-0005-0000-0000-00007B2D0000}"/>
    <cellStyle name="20% - Accent1 2 4 3 4 5 2 2 2" xfId="11832" xr:uid="{00000000-0005-0000-0000-00007C2D0000}"/>
    <cellStyle name="20% - Accent1 2 4 3 4 5 2 3" xfId="11833" xr:uid="{00000000-0005-0000-0000-00007D2D0000}"/>
    <cellStyle name="20% - Accent1 2 4 3 4 5 3" xfId="11834" xr:uid="{00000000-0005-0000-0000-00007E2D0000}"/>
    <cellStyle name="20% - Accent1 2 4 3 4 5 3 2" xfId="11835" xr:uid="{00000000-0005-0000-0000-00007F2D0000}"/>
    <cellStyle name="20% - Accent1 2 4 3 4 5 4" xfId="11836" xr:uid="{00000000-0005-0000-0000-0000802D0000}"/>
    <cellStyle name="20% - Accent1 2 4 3 4 6" xfId="11837" xr:uid="{00000000-0005-0000-0000-0000812D0000}"/>
    <cellStyle name="20% - Accent1 2 4 3 4 6 2" xfId="11838" xr:uid="{00000000-0005-0000-0000-0000822D0000}"/>
    <cellStyle name="20% - Accent1 2 4 3 4 6 2 2" xfId="11839" xr:uid="{00000000-0005-0000-0000-0000832D0000}"/>
    <cellStyle name="20% - Accent1 2 4 3 4 6 2 2 2" xfId="11840" xr:uid="{00000000-0005-0000-0000-0000842D0000}"/>
    <cellStyle name="20% - Accent1 2 4 3 4 6 2 3" xfId="11841" xr:uid="{00000000-0005-0000-0000-0000852D0000}"/>
    <cellStyle name="20% - Accent1 2 4 3 4 6 3" xfId="11842" xr:uid="{00000000-0005-0000-0000-0000862D0000}"/>
    <cellStyle name="20% - Accent1 2 4 3 4 6 3 2" xfId="11843" xr:uid="{00000000-0005-0000-0000-0000872D0000}"/>
    <cellStyle name="20% - Accent1 2 4 3 4 6 4" xfId="11844" xr:uid="{00000000-0005-0000-0000-0000882D0000}"/>
    <cellStyle name="20% - Accent1 2 4 3 4 7" xfId="11845" xr:uid="{00000000-0005-0000-0000-0000892D0000}"/>
    <cellStyle name="20% - Accent1 2 4 3 4 7 2" xfId="11846" xr:uid="{00000000-0005-0000-0000-00008A2D0000}"/>
    <cellStyle name="20% - Accent1 2 4 3 4 7 2 2" xfId="11847" xr:uid="{00000000-0005-0000-0000-00008B2D0000}"/>
    <cellStyle name="20% - Accent1 2 4 3 4 7 3" xfId="11848" xr:uid="{00000000-0005-0000-0000-00008C2D0000}"/>
    <cellStyle name="20% - Accent1 2 4 3 4 8" xfId="11849" xr:uid="{00000000-0005-0000-0000-00008D2D0000}"/>
    <cellStyle name="20% - Accent1 2 4 3 4 8 2" xfId="11850" xr:uid="{00000000-0005-0000-0000-00008E2D0000}"/>
    <cellStyle name="20% - Accent1 2 4 3 4 8 2 2" xfId="11851" xr:uid="{00000000-0005-0000-0000-00008F2D0000}"/>
    <cellStyle name="20% - Accent1 2 4 3 4 8 3" xfId="11852" xr:uid="{00000000-0005-0000-0000-0000902D0000}"/>
    <cellStyle name="20% - Accent1 2 4 3 4 9" xfId="11853" xr:uid="{00000000-0005-0000-0000-0000912D0000}"/>
    <cellStyle name="20% - Accent1 2 4 3 4 9 2" xfId="11854" xr:uid="{00000000-0005-0000-0000-0000922D0000}"/>
    <cellStyle name="20% - Accent1 2 4 3 5" xfId="11855" xr:uid="{00000000-0005-0000-0000-0000932D0000}"/>
    <cellStyle name="20% - Accent1 2 4 3 5 2" xfId="11856" xr:uid="{00000000-0005-0000-0000-0000942D0000}"/>
    <cellStyle name="20% - Accent1 2 4 3 5 2 2" xfId="11857" xr:uid="{00000000-0005-0000-0000-0000952D0000}"/>
    <cellStyle name="20% - Accent1 2 4 3 5 2 2 2" xfId="11858" xr:uid="{00000000-0005-0000-0000-0000962D0000}"/>
    <cellStyle name="20% - Accent1 2 4 3 5 2 2 2 2" xfId="11859" xr:uid="{00000000-0005-0000-0000-0000972D0000}"/>
    <cellStyle name="20% - Accent1 2 4 3 5 2 2 3" xfId="11860" xr:uid="{00000000-0005-0000-0000-0000982D0000}"/>
    <cellStyle name="20% - Accent1 2 4 3 5 2 3" xfId="11861" xr:uid="{00000000-0005-0000-0000-0000992D0000}"/>
    <cellStyle name="20% - Accent1 2 4 3 5 2 3 2" xfId="11862" xr:uid="{00000000-0005-0000-0000-00009A2D0000}"/>
    <cellStyle name="20% - Accent1 2 4 3 5 2 4" xfId="11863" xr:uid="{00000000-0005-0000-0000-00009B2D0000}"/>
    <cellStyle name="20% - Accent1 2 4 3 5 3" xfId="11864" xr:uid="{00000000-0005-0000-0000-00009C2D0000}"/>
    <cellStyle name="20% - Accent1 2 4 3 5 3 2" xfId="11865" xr:uid="{00000000-0005-0000-0000-00009D2D0000}"/>
    <cellStyle name="20% - Accent1 2 4 3 5 3 2 2" xfId="11866" xr:uid="{00000000-0005-0000-0000-00009E2D0000}"/>
    <cellStyle name="20% - Accent1 2 4 3 5 3 2 2 2" xfId="11867" xr:uid="{00000000-0005-0000-0000-00009F2D0000}"/>
    <cellStyle name="20% - Accent1 2 4 3 5 3 2 3" xfId="11868" xr:uid="{00000000-0005-0000-0000-0000A02D0000}"/>
    <cellStyle name="20% - Accent1 2 4 3 5 3 3" xfId="11869" xr:uid="{00000000-0005-0000-0000-0000A12D0000}"/>
    <cellStyle name="20% - Accent1 2 4 3 5 3 3 2" xfId="11870" xr:uid="{00000000-0005-0000-0000-0000A22D0000}"/>
    <cellStyle name="20% - Accent1 2 4 3 5 3 4" xfId="11871" xr:uid="{00000000-0005-0000-0000-0000A32D0000}"/>
    <cellStyle name="20% - Accent1 2 4 3 5 4" xfId="11872" xr:uid="{00000000-0005-0000-0000-0000A42D0000}"/>
    <cellStyle name="20% - Accent1 2 4 3 5 4 2" xfId="11873" xr:uid="{00000000-0005-0000-0000-0000A52D0000}"/>
    <cellStyle name="20% - Accent1 2 4 3 5 4 2 2" xfId="11874" xr:uid="{00000000-0005-0000-0000-0000A62D0000}"/>
    <cellStyle name="20% - Accent1 2 4 3 5 4 2 2 2" xfId="11875" xr:uid="{00000000-0005-0000-0000-0000A72D0000}"/>
    <cellStyle name="20% - Accent1 2 4 3 5 4 2 3" xfId="11876" xr:uid="{00000000-0005-0000-0000-0000A82D0000}"/>
    <cellStyle name="20% - Accent1 2 4 3 5 4 3" xfId="11877" xr:uid="{00000000-0005-0000-0000-0000A92D0000}"/>
    <cellStyle name="20% - Accent1 2 4 3 5 4 3 2" xfId="11878" xr:uid="{00000000-0005-0000-0000-0000AA2D0000}"/>
    <cellStyle name="20% - Accent1 2 4 3 5 4 4" xfId="11879" xr:uid="{00000000-0005-0000-0000-0000AB2D0000}"/>
    <cellStyle name="20% - Accent1 2 4 3 5 5" xfId="11880" xr:uid="{00000000-0005-0000-0000-0000AC2D0000}"/>
    <cellStyle name="20% - Accent1 2 4 3 5 5 2" xfId="11881" xr:uid="{00000000-0005-0000-0000-0000AD2D0000}"/>
    <cellStyle name="20% - Accent1 2 4 3 5 5 2 2" xfId="11882" xr:uid="{00000000-0005-0000-0000-0000AE2D0000}"/>
    <cellStyle name="20% - Accent1 2 4 3 5 5 3" xfId="11883" xr:uid="{00000000-0005-0000-0000-0000AF2D0000}"/>
    <cellStyle name="20% - Accent1 2 4 3 5 6" xfId="11884" xr:uid="{00000000-0005-0000-0000-0000B02D0000}"/>
    <cellStyle name="20% - Accent1 2 4 3 5 6 2" xfId="11885" xr:uid="{00000000-0005-0000-0000-0000B12D0000}"/>
    <cellStyle name="20% - Accent1 2 4 3 5 6 2 2" xfId="11886" xr:uid="{00000000-0005-0000-0000-0000B22D0000}"/>
    <cellStyle name="20% - Accent1 2 4 3 5 6 3" xfId="11887" xr:uid="{00000000-0005-0000-0000-0000B32D0000}"/>
    <cellStyle name="20% - Accent1 2 4 3 5 7" xfId="11888" xr:uid="{00000000-0005-0000-0000-0000B42D0000}"/>
    <cellStyle name="20% - Accent1 2 4 3 5 7 2" xfId="11889" xr:uid="{00000000-0005-0000-0000-0000B52D0000}"/>
    <cellStyle name="20% - Accent1 2 4 3 5 8" xfId="11890" xr:uid="{00000000-0005-0000-0000-0000B62D0000}"/>
    <cellStyle name="20% - Accent1 2 4 3 5 8 2" xfId="11891" xr:uid="{00000000-0005-0000-0000-0000B72D0000}"/>
    <cellStyle name="20% - Accent1 2 4 3 5 9" xfId="11892" xr:uid="{00000000-0005-0000-0000-0000B82D0000}"/>
    <cellStyle name="20% - Accent1 2 4 3 6" xfId="11893" xr:uid="{00000000-0005-0000-0000-0000B92D0000}"/>
    <cellStyle name="20% - Accent1 2 4 3 6 2" xfId="11894" xr:uid="{00000000-0005-0000-0000-0000BA2D0000}"/>
    <cellStyle name="20% - Accent1 2 4 3 6 2 2" xfId="11895" xr:uid="{00000000-0005-0000-0000-0000BB2D0000}"/>
    <cellStyle name="20% - Accent1 2 4 3 6 2 2 2" xfId="11896" xr:uid="{00000000-0005-0000-0000-0000BC2D0000}"/>
    <cellStyle name="20% - Accent1 2 4 3 6 2 2 2 2" xfId="11897" xr:uid="{00000000-0005-0000-0000-0000BD2D0000}"/>
    <cellStyle name="20% - Accent1 2 4 3 6 2 2 3" xfId="11898" xr:uid="{00000000-0005-0000-0000-0000BE2D0000}"/>
    <cellStyle name="20% - Accent1 2 4 3 6 2 3" xfId="11899" xr:uid="{00000000-0005-0000-0000-0000BF2D0000}"/>
    <cellStyle name="20% - Accent1 2 4 3 6 2 3 2" xfId="11900" xr:uid="{00000000-0005-0000-0000-0000C02D0000}"/>
    <cellStyle name="20% - Accent1 2 4 3 6 2 4" xfId="11901" xr:uid="{00000000-0005-0000-0000-0000C12D0000}"/>
    <cellStyle name="20% - Accent1 2 4 3 6 3" xfId="11902" xr:uid="{00000000-0005-0000-0000-0000C22D0000}"/>
    <cellStyle name="20% - Accent1 2 4 3 6 3 2" xfId="11903" xr:uid="{00000000-0005-0000-0000-0000C32D0000}"/>
    <cellStyle name="20% - Accent1 2 4 3 6 3 2 2" xfId="11904" xr:uid="{00000000-0005-0000-0000-0000C42D0000}"/>
    <cellStyle name="20% - Accent1 2 4 3 6 3 2 2 2" xfId="11905" xr:uid="{00000000-0005-0000-0000-0000C52D0000}"/>
    <cellStyle name="20% - Accent1 2 4 3 6 3 2 3" xfId="11906" xr:uid="{00000000-0005-0000-0000-0000C62D0000}"/>
    <cellStyle name="20% - Accent1 2 4 3 6 3 3" xfId="11907" xr:uid="{00000000-0005-0000-0000-0000C72D0000}"/>
    <cellStyle name="20% - Accent1 2 4 3 6 3 3 2" xfId="11908" xr:uid="{00000000-0005-0000-0000-0000C82D0000}"/>
    <cellStyle name="20% - Accent1 2 4 3 6 3 4" xfId="11909" xr:uid="{00000000-0005-0000-0000-0000C92D0000}"/>
    <cellStyle name="20% - Accent1 2 4 3 6 4" xfId="11910" xr:uid="{00000000-0005-0000-0000-0000CA2D0000}"/>
    <cellStyle name="20% - Accent1 2 4 3 6 4 2" xfId="11911" xr:uid="{00000000-0005-0000-0000-0000CB2D0000}"/>
    <cellStyle name="20% - Accent1 2 4 3 6 4 2 2" xfId="11912" xr:uid="{00000000-0005-0000-0000-0000CC2D0000}"/>
    <cellStyle name="20% - Accent1 2 4 3 6 4 2 2 2" xfId="11913" xr:uid="{00000000-0005-0000-0000-0000CD2D0000}"/>
    <cellStyle name="20% - Accent1 2 4 3 6 4 2 3" xfId="11914" xr:uid="{00000000-0005-0000-0000-0000CE2D0000}"/>
    <cellStyle name="20% - Accent1 2 4 3 6 4 3" xfId="11915" xr:uid="{00000000-0005-0000-0000-0000CF2D0000}"/>
    <cellStyle name="20% - Accent1 2 4 3 6 4 3 2" xfId="11916" xr:uid="{00000000-0005-0000-0000-0000D02D0000}"/>
    <cellStyle name="20% - Accent1 2 4 3 6 4 4" xfId="11917" xr:uid="{00000000-0005-0000-0000-0000D12D0000}"/>
    <cellStyle name="20% - Accent1 2 4 3 6 5" xfId="11918" xr:uid="{00000000-0005-0000-0000-0000D22D0000}"/>
    <cellStyle name="20% - Accent1 2 4 3 6 5 2" xfId="11919" xr:uid="{00000000-0005-0000-0000-0000D32D0000}"/>
    <cellStyle name="20% - Accent1 2 4 3 6 5 2 2" xfId="11920" xr:uid="{00000000-0005-0000-0000-0000D42D0000}"/>
    <cellStyle name="20% - Accent1 2 4 3 6 5 3" xfId="11921" xr:uid="{00000000-0005-0000-0000-0000D52D0000}"/>
    <cellStyle name="20% - Accent1 2 4 3 6 6" xfId="11922" xr:uid="{00000000-0005-0000-0000-0000D62D0000}"/>
    <cellStyle name="20% - Accent1 2 4 3 6 6 2" xfId="11923" xr:uid="{00000000-0005-0000-0000-0000D72D0000}"/>
    <cellStyle name="20% - Accent1 2 4 3 6 6 2 2" xfId="11924" xr:uid="{00000000-0005-0000-0000-0000D82D0000}"/>
    <cellStyle name="20% - Accent1 2 4 3 6 6 3" xfId="11925" xr:uid="{00000000-0005-0000-0000-0000D92D0000}"/>
    <cellStyle name="20% - Accent1 2 4 3 6 7" xfId="11926" xr:uid="{00000000-0005-0000-0000-0000DA2D0000}"/>
    <cellStyle name="20% - Accent1 2 4 3 6 7 2" xfId="11927" xr:uid="{00000000-0005-0000-0000-0000DB2D0000}"/>
    <cellStyle name="20% - Accent1 2 4 3 6 8" xfId="11928" xr:uid="{00000000-0005-0000-0000-0000DC2D0000}"/>
    <cellStyle name="20% - Accent1 2 4 3 6 8 2" xfId="11929" xr:uid="{00000000-0005-0000-0000-0000DD2D0000}"/>
    <cellStyle name="20% - Accent1 2 4 3 6 9" xfId="11930" xr:uid="{00000000-0005-0000-0000-0000DE2D0000}"/>
    <cellStyle name="20% - Accent1 2 4 3 7" xfId="11931" xr:uid="{00000000-0005-0000-0000-0000DF2D0000}"/>
    <cellStyle name="20% - Accent1 2 4 3 7 2" xfId="11932" xr:uid="{00000000-0005-0000-0000-0000E02D0000}"/>
    <cellStyle name="20% - Accent1 2 4 3 7 2 2" xfId="11933" xr:uid="{00000000-0005-0000-0000-0000E12D0000}"/>
    <cellStyle name="20% - Accent1 2 4 3 7 2 2 2" xfId="11934" xr:uid="{00000000-0005-0000-0000-0000E22D0000}"/>
    <cellStyle name="20% - Accent1 2 4 3 7 2 3" xfId="11935" xr:uid="{00000000-0005-0000-0000-0000E32D0000}"/>
    <cellStyle name="20% - Accent1 2 4 3 7 3" xfId="11936" xr:uid="{00000000-0005-0000-0000-0000E42D0000}"/>
    <cellStyle name="20% - Accent1 2 4 3 7 3 2" xfId="11937" xr:uid="{00000000-0005-0000-0000-0000E52D0000}"/>
    <cellStyle name="20% - Accent1 2 4 3 7 4" xfId="11938" xr:uid="{00000000-0005-0000-0000-0000E62D0000}"/>
    <cellStyle name="20% - Accent1 2 4 3 8" xfId="11939" xr:uid="{00000000-0005-0000-0000-0000E72D0000}"/>
    <cellStyle name="20% - Accent1 2 4 3 8 2" xfId="11940" xr:uid="{00000000-0005-0000-0000-0000E82D0000}"/>
    <cellStyle name="20% - Accent1 2 4 3 8 2 2" xfId="11941" xr:uid="{00000000-0005-0000-0000-0000E92D0000}"/>
    <cellStyle name="20% - Accent1 2 4 3 8 2 2 2" xfId="11942" xr:uid="{00000000-0005-0000-0000-0000EA2D0000}"/>
    <cellStyle name="20% - Accent1 2 4 3 8 2 3" xfId="11943" xr:uid="{00000000-0005-0000-0000-0000EB2D0000}"/>
    <cellStyle name="20% - Accent1 2 4 3 8 3" xfId="11944" xr:uid="{00000000-0005-0000-0000-0000EC2D0000}"/>
    <cellStyle name="20% - Accent1 2 4 3 8 3 2" xfId="11945" xr:uid="{00000000-0005-0000-0000-0000ED2D0000}"/>
    <cellStyle name="20% - Accent1 2 4 3 8 4" xfId="11946" xr:uid="{00000000-0005-0000-0000-0000EE2D0000}"/>
    <cellStyle name="20% - Accent1 2 4 3 9" xfId="11947" xr:uid="{00000000-0005-0000-0000-0000EF2D0000}"/>
    <cellStyle name="20% - Accent1 2 4 3 9 2" xfId="11948" xr:uid="{00000000-0005-0000-0000-0000F02D0000}"/>
    <cellStyle name="20% - Accent1 2 4 3 9 2 2" xfId="11949" xr:uid="{00000000-0005-0000-0000-0000F12D0000}"/>
    <cellStyle name="20% - Accent1 2 4 3 9 2 2 2" xfId="11950" xr:uid="{00000000-0005-0000-0000-0000F22D0000}"/>
    <cellStyle name="20% - Accent1 2 4 3 9 2 3" xfId="11951" xr:uid="{00000000-0005-0000-0000-0000F32D0000}"/>
    <cellStyle name="20% - Accent1 2 4 3 9 3" xfId="11952" xr:uid="{00000000-0005-0000-0000-0000F42D0000}"/>
    <cellStyle name="20% - Accent1 2 4 3 9 3 2" xfId="11953" xr:uid="{00000000-0005-0000-0000-0000F52D0000}"/>
    <cellStyle name="20% - Accent1 2 4 3 9 4" xfId="11954" xr:uid="{00000000-0005-0000-0000-0000F62D0000}"/>
    <cellStyle name="20% - Accent1 2 4 4" xfId="11955" xr:uid="{00000000-0005-0000-0000-0000F72D0000}"/>
    <cellStyle name="20% - Accent1 2 4 4 10" xfId="11956" xr:uid="{00000000-0005-0000-0000-0000F82D0000}"/>
    <cellStyle name="20% - Accent1 2 4 4 10 2" xfId="11957" xr:uid="{00000000-0005-0000-0000-0000F92D0000}"/>
    <cellStyle name="20% - Accent1 2 4 4 11" xfId="11958" xr:uid="{00000000-0005-0000-0000-0000FA2D0000}"/>
    <cellStyle name="20% - Accent1 2 4 4 2" xfId="11959" xr:uid="{00000000-0005-0000-0000-0000FB2D0000}"/>
    <cellStyle name="20% - Accent1 2 4 4 2 2" xfId="11960" xr:uid="{00000000-0005-0000-0000-0000FC2D0000}"/>
    <cellStyle name="20% - Accent1 2 4 4 2 2 2" xfId="11961" xr:uid="{00000000-0005-0000-0000-0000FD2D0000}"/>
    <cellStyle name="20% - Accent1 2 4 4 2 2 2 2" xfId="11962" xr:uid="{00000000-0005-0000-0000-0000FE2D0000}"/>
    <cellStyle name="20% - Accent1 2 4 4 2 2 2 2 2" xfId="11963" xr:uid="{00000000-0005-0000-0000-0000FF2D0000}"/>
    <cellStyle name="20% - Accent1 2 4 4 2 2 2 3" xfId="11964" xr:uid="{00000000-0005-0000-0000-0000002E0000}"/>
    <cellStyle name="20% - Accent1 2 4 4 2 2 3" xfId="11965" xr:uid="{00000000-0005-0000-0000-0000012E0000}"/>
    <cellStyle name="20% - Accent1 2 4 4 2 2 3 2" xfId="11966" xr:uid="{00000000-0005-0000-0000-0000022E0000}"/>
    <cellStyle name="20% - Accent1 2 4 4 2 2 4" xfId="11967" xr:uid="{00000000-0005-0000-0000-0000032E0000}"/>
    <cellStyle name="20% - Accent1 2 4 4 2 3" xfId="11968" xr:uid="{00000000-0005-0000-0000-0000042E0000}"/>
    <cellStyle name="20% - Accent1 2 4 4 2 3 2" xfId="11969" xr:uid="{00000000-0005-0000-0000-0000052E0000}"/>
    <cellStyle name="20% - Accent1 2 4 4 2 3 2 2" xfId="11970" xr:uid="{00000000-0005-0000-0000-0000062E0000}"/>
    <cellStyle name="20% - Accent1 2 4 4 2 3 2 2 2" xfId="11971" xr:uid="{00000000-0005-0000-0000-0000072E0000}"/>
    <cellStyle name="20% - Accent1 2 4 4 2 3 2 3" xfId="11972" xr:uid="{00000000-0005-0000-0000-0000082E0000}"/>
    <cellStyle name="20% - Accent1 2 4 4 2 3 3" xfId="11973" xr:uid="{00000000-0005-0000-0000-0000092E0000}"/>
    <cellStyle name="20% - Accent1 2 4 4 2 3 3 2" xfId="11974" xr:uid="{00000000-0005-0000-0000-00000A2E0000}"/>
    <cellStyle name="20% - Accent1 2 4 4 2 3 4" xfId="11975" xr:uid="{00000000-0005-0000-0000-00000B2E0000}"/>
    <cellStyle name="20% - Accent1 2 4 4 2 4" xfId="11976" xr:uid="{00000000-0005-0000-0000-00000C2E0000}"/>
    <cellStyle name="20% - Accent1 2 4 4 2 4 2" xfId="11977" xr:uid="{00000000-0005-0000-0000-00000D2E0000}"/>
    <cellStyle name="20% - Accent1 2 4 4 2 4 2 2" xfId="11978" xr:uid="{00000000-0005-0000-0000-00000E2E0000}"/>
    <cellStyle name="20% - Accent1 2 4 4 2 4 2 2 2" xfId="11979" xr:uid="{00000000-0005-0000-0000-00000F2E0000}"/>
    <cellStyle name="20% - Accent1 2 4 4 2 4 2 3" xfId="11980" xr:uid="{00000000-0005-0000-0000-0000102E0000}"/>
    <cellStyle name="20% - Accent1 2 4 4 2 4 3" xfId="11981" xr:uid="{00000000-0005-0000-0000-0000112E0000}"/>
    <cellStyle name="20% - Accent1 2 4 4 2 4 3 2" xfId="11982" xr:uid="{00000000-0005-0000-0000-0000122E0000}"/>
    <cellStyle name="20% - Accent1 2 4 4 2 4 4" xfId="11983" xr:uid="{00000000-0005-0000-0000-0000132E0000}"/>
    <cellStyle name="20% - Accent1 2 4 4 2 5" xfId="11984" xr:uid="{00000000-0005-0000-0000-0000142E0000}"/>
    <cellStyle name="20% - Accent1 2 4 4 2 5 2" xfId="11985" xr:uid="{00000000-0005-0000-0000-0000152E0000}"/>
    <cellStyle name="20% - Accent1 2 4 4 2 5 2 2" xfId="11986" xr:uid="{00000000-0005-0000-0000-0000162E0000}"/>
    <cellStyle name="20% - Accent1 2 4 4 2 5 3" xfId="11987" xr:uid="{00000000-0005-0000-0000-0000172E0000}"/>
    <cellStyle name="20% - Accent1 2 4 4 2 6" xfId="11988" xr:uid="{00000000-0005-0000-0000-0000182E0000}"/>
    <cellStyle name="20% - Accent1 2 4 4 2 6 2" xfId="11989" xr:uid="{00000000-0005-0000-0000-0000192E0000}"/>
    <cellStyle name="20% - Accent1 2 4 4 2 6 2 2" xfId="11990" xr:uid="{00000000-0005-0000-0000-00001A2E0000}"/>
    <cellStyle name="20% - Accent1 2 4 4 2 6 3" xfId="11991" xr:uid="{00000000-0005-0000-0000-00001B2E0000}"/>
    <cellStyle name="20% - Accent1 2 4 4 2 7" xfId="11992" xr:uid="{00000000-0005-0000-0000-00001C2E0000}"/>
    <cellStyle name="20% - Accent1 2 4 4 2 7 2" xfId="11993" xr:uid="{00000000-0005-0000-0000-00001D2E0000}"/>
    <cellStyle name="20% - Accent1 2 4 4 2 8" xfId="11994" xr:uid="{00000000-0005-0000-0000-00001E2E0000}"/>
    <cellStyle name="20% - Accent1 2 4 4 2 8 2" xfId="11995" xr:uid="{00000000-0005-0000-0000-00001F2E0000}"/>
    <cellStyle name="20% - Accent1 2 4 4 2 9" xfId="11996" xr:uid="{00000000-0005-0000-0000-0000202E0000}"/>
    <cellStyle name="20% - Accent1 2 4 4 3" xfId="11997" xr:uid="{00000000-0005-0000-0000-0000212E0000}"/>
    <cellStyle name="20% - Accent1 2 4 4 3 2" xfId="11998" xr:uid="{00000000-0005-0000-0000-0000222E0000}"/>
    <cellStyle name="20% - Accent1 2 4 4 3 2 2" xfId="11999" xr:uid="{00000000-0005-0000-0000-0000232E0000}"/>
    <cellStyle name="20% - Accent1 2 4 4 3 2 2 2" xfId="12000" xr:uid="{00000000-0005-0000-0000-0000242E0000}"/>
    <cellStyle name="20% - Accent1 2 4 4 3 2 2 2 2" xfId="12001" xr:uid="{00000000-0005-0000-0000-0000252E0000}"/>
    <cellStyle name="20% - Accent1 2 4 4 3 2 2 3" xfId="12002" xr:uid="{00000000-0005-0000-0000-0000262E0000}"/>
    <cellStyle name="20% - Accent1 2 4 4 3 2 3" xfId="12003" xr:uid="{00000000-0005-0000-0000-0000272E0000}"/>
    <cellStyle name="20% - Accent1 2 4 4 3 2 3 2" xfId="12004" xr:uid="{00000000-0005-0000-0000-0000282E0000}"/>
    <cellStyle name="20% - Accent1 2 4 4 3 2 4" xfId="12005" xr:uid="{00000000-0005-0000-0000-0000292E0000}"/>
    <cellStyle name="20% - Accent1 2 4 4 3 3" xfId="12006" xr:uid="{00000000-0005-0000-0000-00002A2E0000}"/>
    <cellStyle name="20% - Accent1 2 4 4 3 3 2" xfId="12007" xr:uid="{00000000-0005-0000-0000-00002B2E0000}"/>
    <cellStyle name="20% - Accent1 2 4 4 3 3 2 2" xfId="12008" xr:uid="{00000000-0005-0000-0000-00002C2E0000}"/>
    <cellStyle name="20% - Accent1 2 4 4 3 3 2 2 2" xfId="12009" xr:uid="{00000000-0005-0000-0000-00002D2E0000}"/>
    <cellStyle name="20% - Accent1 2 4 4 3 3 2 3" xfId="12010" xr:uid="{00000000-0005-0000-0000-00002E2E0000}"/>
    <cellStyle name="20% - Accent1 2 4 4 3 3 3" xfId="12011" xr:uid="{00000000-0005-0000-0000-00002F2E0000}"/>
    <cellStyle name="20% - Accent1 2 4 4 3 3 3 2" xfId="12012" xr:uid="{00000000-0005-0000-0000-0000302E0000}"/>
    <cellStyle name="20% - Accent1 2 4 4 3 3 4" xfId="12013" xr:uid="{00000000-0005-0000-0000-0000312E0000}"/>
    <cellStyle name="20% - Accent1 2 4 4 3 4" xfId="12014" xr:uid="{00000000-0005-0000-0000-0000322E0000}"/>
    <cellStyle name="20% - Accent1 2 4 4 3 4 2" xfId="12015" xr:uid="{00000000-0005-0000-0000-0000332E0000}"/>
    <cellStyle name="20% - Accent1 2 4 4 3 4 2 2" xfId="12016" xr:uid="{00000000-0005-0000-0000-0000342E0000}"/>
    <cellStyle name="20% - Accent1 2 4 4 3 4 2 2 2" xfId="12017" xr:uid="{00000000-0005-0000-0000-0000352E0000}"/>
    <cellStyle name="20% - Accent1 2 4 4 3 4 2 3" xfId="12018" xr:uid="{00000000-0005-0000-0000-0000362E0000}"/>
    <cellStyle name="20% - Accent1 2 4 4 3 4 3" xfId="12019" xr:uid="{00000000-0005-0000-0000-0000372E0000}"/>
    <cellStyle name="20% - Accent1 2 4 4 3 4 3 2" xfId="12020" xr:uid="{00000000-0005-0000-0000-0000382E0000}"/>
    <cellStyle name="20% - Accent1 2 4 4 3 4 4" xfId="12021" xr:uid="{00000000-0005-0000-0000-0000392E0000}"/>
    <cellStyle name="20% - Accent1 2 4 4 3 5" xfId="12022" xr:uid="{00000000-0005-0000-0000-00003A2E0000}"/>
    <cellStyle name="20% - Accent1 2 4 4 3 5 2" xfId="12023" xr:uid="{00000000-0005-0000-0000-00003B2E0000}"/>
    <cellStyle name="20% - Accent1 2 4 4 3 5 2 2" xfId="12024" xr:uid="{00000000-0005-0000-0000-00003C2E0000}"/>
    <cellStyle name="20% - Accent1 2 4 4 3 5 3" xfId="12025" xr:uid="{00000000-0005-0000-0000-00003D2E0000}"/>
    <cellStyle name="20% - Accent1 2 4 4 3 6" xfId="12026" xr:uid="{00000000-0005-0000-0000-00003E2E0000}"/>
    <cellStyle name="20% - Accent1 2 4 4 3 6 2" xfId="12027" xr:uid="{00000000-0005-0000-0000-00003F2E0000}"/>
    <cellStyle name="20% - Accent1 2 4 4 3 6 2 2" xfId="12028" xr:uid="{00000000-0005-0000-0000-0000402E0000}"/>
    <cellStyle name="20% - Accent1 2 4 4 3 6 3" xfId="12029" xr:uid="{00000000-0005-0000-0000-0000412E0000}"/>
    <cellStyle name="20% - Accent1 2 4 4 3 7" xfId="12030" xr:uid="{00000000-0005-0000-0000-0000422E0000}"/>
    <cellStyle name="20% - Accent1 2 4 4 3 7 2" xfId="12031" xr:uid="{00000000-0005-0000-0000-0000432E0000}"/>
    <cellStyle name="20% - Accent1 2 4 4 3 8" xfId="12032" xr:uid="{00000000-0005-0000-0000-0000442E0000}"/>
    <cellStyle name="20% - Accent1 2 4 4 3 8 2" xfId="12033" xr:uid="{00000000-0005-0000-0000-0000452E0000}"/>
    <cellStyle name="20% - Accent1 2 4 4 3 9" xfId="12034" xr:uid="{00000000-0005-0000-0000-0000462E0000}"/>
    <cellStyle name="20% - Accent1 2 4 4 4" xfId="12035" xr:uid="{00000000-0005-0000-0000-0000472E0000}"/>
    <cellStyle name="20% - Accent1 2 4 4 4 2" xfId="12036" xr:uid="{00000000-0005-0000-0000-0000482E0000}"/>
    <cellStyle name="20% - Accent1 2 4 4 4 2 2" xfId="12037" xr:uid="{00000000-0005-0000-0000-0000492E0000}"/>
    <cellStyle name="20% - Accent1 2 4 4 4 2 2 2" xfId="12038" xr:uid="{00000000-0005-0000-0000-00004A2E0000}"/>
    <cellStyle name="20% - Accent1 2 4 4 4 2 3" xfId="12039" xr:uid="{00000000-0005-0000-0000-00004B2E0000}"/>
    <cellStyle name="20% - Accent1 2 4 4 4 3" xfId="12040" xr:uid="{00000000-0005-0000-0000-00004C2E0000}"/>
    <cellStyle name="20% - Accent1 2 4 4 4 3 2" xfId="12041" xr:uid="{00000000-0005-0000-0000-00004D2E0000}"/>
    <cellStyle name="20% - Accent1 2 4 4 4 4" xfId="12042" xr:uid="{00000000-0005-0000-0000-00004E2E0000}"/>
    <cellStyle name="20% - Accent1 2 4 4 5" xfId="12043" xr:uid="{00000000-0005-0000-0000-00004F2E0000}"/>
    <cellStyle name="20% - Accent1 2 4 4 5 2" xfId="12044" xr:uid="{00000000-0005-0000-0000-0000502E0000}"/>
    <cellStyle name="20% - Accent1 2 4 4 5 2 2" xfId="12045" xr:uid="{00000000-0005-0000-0000-0000512E0000}"/>
    <cellStyle name="20% - Accent1 2 4 4 5 2 2 2" xfId="12046" xr:uid="{00000000-0005-0000-0000-0000522E0000}"/>
    <cellStyle name="20% - Accent1 2 4 4 5 2 3" xfId="12047" xr:uid="{00000000-0005-0000-0000-0000532E0000}"/>
    <cellStyle name="20% - Accent1 2 4 4 5 3" xfId="12048" xr:uid="{00000000-0005-0000-0000-0000542E0000}"/>
    <cellStyle name="20% - Accent1 2 4 4 5 3 2" xfId="12049" xr:uid="{00000000-0005-0000-0000-0000552E0000}"/>
    <cellStyle name="20% - Accent1 2 4 4 5 4" xfId="12050" xr:uid="{00000000-0005-0000-0000-0000562E0000}"/>
    <cellStyle name="20% - Accent1 2 4 4 6" xfId="12051" xr:uid="{00000000-0005-0000-0000-0000572E0000}"/>
    <cellStyle name="20% - Accent1 2 4 4 6 2" xfId="12052" xr:uid="{00000000-0005-0000-0000-0000582E0000}"/>
    <cellStyle name="20% - Accent1 2 4 4 6 2 2" xfId="12053" xr:uid="{00000000-0005-0000-0000-0000592E0000}"/>
    <cellStyle name="20% - Accent1 2 4 4 6 2 2 2" xfId="12054" xr:uid="{00000000-0005-0000-0000-00005A2E0000}"/>
    <cellStyle name="20% - Accent1 2 4 4 6 2 3" xfId="12055" xr:uid="{00000000-0005-0000-0000-00005B2E0000}"/>
    <cellStyle name="20% - Accent1 2 4 4 6 3" xfId="12056" xr:uid="{00000000-0005-0000-0000-00005C2E0000}"/>
    <cellStyle name="20% - Accent1 2 4 4 6 3 2" xfId="12057" xr:uid="{00000000-0005-0000-0000-00005D2E0000}"/>
    <cellStyle name="20% - Accent1 2 4 4 6 4" xfId="12058" xr:uid="{00000000-0005-0000-0000-00005E2E0000}"/>
    <cellStyle name="20% - Accent1 2 4 4 7" xfId="12059" xr:uid="{00000000-0005-0000-0000-00005F2E0000}"/>
    <cellStyle name="20% - Accent1 2 4 4 7 2" xfId="12060" xr:uid="{00000000-0005-0000-0000-0000602E0000}"/>
    <cellStyle name="20% - Accent1 2 4 4 7 2 2" xfId="12061" xr:uid="{00000000-0005-0000-0000-0000612E0000}"/>
    <cellStyle name="20% - Accent1 2 4 4 7 3" xfId="12062" xr:uid="{00000000-0005-0000-0000-0000622E0000}"/>
    <cellStyle name="20% - Accent1 2 4 4 8" xfId="12063" xr:uid="{00000000-0005-0000-0000-0000632E0000}"/>
    <cellStyle name="20% - Accent1 2 4 4 8 2" xfId="12064" xr:uid="{00000000-0005-0000-0000-0000642E0000}"/>
    <cellStyle name="20% - Accent1 2 4 4 8 2 2" xfId="12065" xr:uid="{00000000-0005-0000-0000-0000652E0000}"/>
    <cellStyle name="20% - Accent1 2 4 4 8 3" xfId="12066" xr:uid="{00000000-0005-0000-0000-0000662E0000}"/>
    <cellStyle name="20% - Accent1 2 4 4 9" xfId="12067" xr:uid="{00000000-0005-0000-0000-0000672E0000}"/>
    <cellStyle name="20% - Accent1 2 4 4 9 2" xfId="12068" xr:uid="{00000000-0005-0000-0000-0000682E0000}"/>
    <cellStyle name="20% - Accent1 2 4 5" xfId="12069" xr:uid="{00000000-0005-0000-0000-0000692E0000}"/>
    <cellStyle name="20% - Accent1 2 4 5 10" xfId="12070" xr:uid="{00000000-0005-0000-0000-00006A2E0000}"/>
    <cellStyle name="20% - Accent1 2 4 5 10 2" xfId="12071" xr:uid="{00000000-0005-0000-0000-00006B2E0000}"/>
    <cellStyle name="20% - Accent1 2 4 5 11" xfId="12072" xr:uid="{00000000-0005-0000-0000-00006C2E0000}"/>
    <cellStyle name="20% - Accent1 2 4 5 2" xfId="12073" xr:uid="{00000000-0005-0000-0000-00006D2E0000}"/>
    <cellStyle name="20% - Accent1 2 4 5 2 2" xfId="12074" xr:uid="{00000000-0005-0000-0000-00006E2E0000}"/>
    <cellStyle name="20% - Accent1 2 4 5 2 2 2" xfId="12075" xr:uid="{00000000-0005-0000-0000-00006F2E0000}"/>
    <cellStyle name="20% - Accent1 2 4 5 2 2 2 2" xfId="12076" xr:uid="{00000000-0005-0000-0000-0000702E0000}"/>
    <cellStyle name="20% - Accent1 2 4 5 2 2 2 2 2" xfId="12077" xr:uid="{00000000-0005-0000-0000-0000712E0000}"/>
    <cellStyle name="20% - Accent1 2 4 5 2 2 2 3" xfId="12078" xr:uid="{00000000-0005-0000-0000-0000722E0000}"/>
    <cellStyle name="20% - Accent1 2 4 5 2 2 3" xfId="12079" xr:uid="{00000000-0005-0000-0000-0000732E0000}"/>
    <cellStyle name="20% - Accent1 2 4 5 2 2 3 2" xfId="12080" xr:uid="{00000000-0005-0000-0000-0000742E0000}"/>
    <cellStyle name="20% - Accent1 2 4 5 2 2 4" xfId="12081" xr:uid="{00000000-0005-0000-0000-0000752E0000}"/>
    <cellStyle name="20% - Accent1 2 4 5 2 3" xfId="12082" xr:uid="{00000000-0005-0000-0000-0000762E0000}"/>
    <cellStyle name="20% - Accent1 2 4 5 2 3 2" xfId="12083" xr:uid="{00000000-0005-0000-0000-0000772E0000}"/>
    <cellStyle name="20% - Accent1 2 4 5 2 3 2 2" xfId="12084" xr:uid="{00000000-0005-0000-0000-0000782E0000}"/>
    <cellStyle name="20% - Accent1 2 4 5 2 3 2 2 2" xfId="12085" xr:uid="{00000000-0005-0000-0000-0000792E0000}"/>
    <cellStyle name="20% - Accent1 2 4 5 2 3 2 3" xfId="12086" xr:uid="{00000000-0005-0000-0000-00007A2E0000}"/>
    <cellStyle name="20% - Accent1 2 4 5 2 3 3" xfId="12087" xr:uid="{00000000-0005-0000-0000-00007B2E0000}"/>
    <cellStyle name="20% - Accent1 2 4 5 2 3 3 2" xfId="12088" xr:uid="{00000000-0005-0000-0000-00007C2E0000}"/>
    <cellStyle name="20% - Accent1 2 4 5 2 3 4" xfId="12089" xr:uid="{00000000-0005-0000-0000-00007D2E0000}"/>
    <cellStyle name="20% - Accent1 2 4 5 2 4" xfId="12090" xr:uid="{00000000-0005-0000-0000-00007E2E0000}"/>
    <cellStyle name="20% - Accent1 2 4 5 2 4 2" xfId="12091" xr:uid="{00000000-0005-0000-0000-00007F2E0000}"/>
    <cellStyle name="20% - Accent1 2 4 5 2 4 2 2" xfId="12092" xr:uid="{00000000-0005-0000-0000-0000802E0000}"/>
    <cellStyle name="20% - Accent1 2 4 5 2 4 2 2 2" xfId="12093" xr:uid="{00000000-0005-0000-0000-0000812E0000}"/>
    <cellStyle name="20% - Accent1 2 4 5 2 4 2 3" xfId="12094" xr:uid="{00000000-0005-0000-0000-0000822E0000}"/>
    <cellStyle name="20% - Accent1 2 4 5 2 4 3" xfId="12095" xr:uid="{00000000-0005-0000-0000-0000832E0000}"/>
    <cellStyle name="20% - Accent1 2 4 5 2 4 3 2" xfId="12096" xr:uid="{00000000-0005-0000-0000-0000842E0000}"/>
    <cellStyle name="20% - Accent1 2 4 5 2 4 4" xfId="12097" xr:uid="{00000000-0005-0000-0000-0000852E0000}"/>
    <cellStyle name="20% - Accent1 2 4 5 2 5" xfId="12098" xr:uid="{00000000-0005-0000-0000-0000862E0000}"/>
    <cellStyle name="20% - Accent1 2 4 5 2 5 2" xfId="12099" xr:uid="{00000000-0005-0000-0000-0000872E0000}"/>
    <cellStyle name="20% - Accent1 2 4 5 2 5 2 2" xfId="12100" xr:uid="{00000000-0005-0000-0000-0000882E0000}"/>
    <cellStyle name="20% - Accent1 2 4 5 2 5 3" xfId="12101" xr:uid="{00000000-0005-0000-0000-0000892E0000}"/>
    <cellStyle name="20% - Accent1 2 4 5 2 6" xfId="12102" xr:uid="{00000000-0005-0000-0000-00008A2E0000}"/>
    <cellStyle name="20% - Accent1 2 4 5 2 6 2" xfId="12103" xr:uid="{00000000-0005-0000-0000-00008B2E0000}"/>
    <cellStyle name="20% - Accent1 2 4 5 2 6 2 2" xfId="12104" xr:uid="{00000000-0005-0000-0000-00008C2E0000}"/>
    <cellStyle name="20% - Accent1 2 4 5 2 6 3" xfId="12105" xr:uid="{00000000-0005-0000-0000-00008D2E0000}"/>
    <cellStyle name="20% - Accent1 2 4 5 2 7" xfId="12106" xr:uid="{00000000-0005-0000-0000-00008E2E0000}"/>
    <cellStyle name="20% - Accent1 2 4 5 2 7 2" xfId="12107" xr:uid="{00000000-0005-0000-0000-00008F2E0000}"/>
    <cellStyle name="20% - Accent1 2 4 5 2 8" xfId="12108" xr:uid="{00000000-0005-0000-0000-0000902E0000}"/>
    <cellStyle name="20% - Accent1 2 4 5 2 8 2" xfId="12109" xr:uid="{00000000-0005-0000-0000-0000912E0000}"/>
    <cellStyle name="20% - Accent1 2 4 5 2 9" xfId="12110" xr:uid="{00000000-0005-0000-0000-0000922E0000}"/>
    <cellStyle name="20% - Accent1 2 4 5 3" xfId="12111" xr:uid="{00000000-0005-0000-0000-0000932E0000}"/>
    <cellStyle name="20% - Accent1 2 4 5 3 2" xfId="12112" xr:uid="{00000000-0005-0000-0000-0000942E0000}"/>
    <cellStyle name="20% - Accent1 2 4 5 3 2 2" xfId="12113" xr:uid="{00000000-0005-0000-0000-0000952E0000}"/>
    <cellStyle name="20% - Accent1 2 4 5 3 2 2 2" xfId="12114" xr:uid="{00000000-0005-0000-0000-0000962E0000}"/>
    <cellStyle name="20% - Accent1 2 4 5 3 2 2 2 2" xfId="12115" xr:uid="{00000000-0005-0000-0000-0000972E0000}"/>
    <cellStyle name="20% - Accent1 2 4 5 3 2 2 3" xfId="12116" xr:uid="{00000000-0005-0000-0000-0000982E0000}"/>
    <cellStyle name="20% - Accent1 2 4 5 3 2 3" xfId="12117" xr:uid="{00000000-0005-0000-0000-0000992E0000}"/>
    <cellStyle name="20% - Accent1 2 4 5 3 2 3 2" xfId="12118" xr:uid="{00000000-0005-0000-0000-00009A2E0000}"/>
    <cellStyle name="20% - Accent1 2 4 5 3 2 4" xfId="12119" xr:uid="{00000000-0005-0000-0000-00009B2E0000}"/>
    <cellStyle name="20% - Accent1 2 4 5 3 3" xfId="12120" xr:uid="{00000000-0005-0000-0000-00009C2E0000}"/>
    <cellStyle name="20% - Accent1 2 4 5 3 3 2" xfId="12121" xr:uid="{00000000-0005-0000-0000-00009D2E0000}"/>
    <cellStyle name="20% - Accent1 2 4 5 3 3 2 2" xfId="12122" xr:uid="{00000000-0005-0000-0000-00009E2E0000}"/>
    <cellStyle name="20% - Accent1 2 4 5 3 3 2 2 2" xfId="12123" xr:uid="{00000000-0005-0000-0000-00009F2E0000}"/>
    <cellStyle name="20% - Accent1 2 4 5 3 3 2 3" xfId="12124" xr:uid="{00000000-0005-0000-0000-0000A02E0000}"/>
    <cellStyle name="20% - Accent1 2 4 5 3 3 3" xfId="12125" xr:uid="{00000000-0005-0000-0000-0000A12E0000}"/>
    <cellStyle name="20% - Accent1 2 4 5 3 3 3 2" xfId="12126" xr:uid="{00000000-0005-0000-0000-0000A22E0000}"/>
    <cellStyle name="20% - Accent1 2 4 5 3 3 4" xfId="12127" xr:uid="{00000000-0005-0000-0000-0000A32E0000}"/>
    <cellStyle name="20% - Accent1 2 4 5 3 4" xfId="12128" xr:uid="{00000000-0005-0000-0000-0000A42E0000}"/>
    <cellStyle name="20% - Accent1 2 4 5 3 4 2" xfId="12129" xr:uid="{00000000-0005-0000-0000-0000A52E0000}"/>
    <cellStyle name="20% - Accent1 2 4 5 3 4 2 2" xfId="12130" xr:uid="{00000000-0005-0000-0000-0000A62E0000}"/>
    <cellStyle name="20% - Accent1 2 4 5 3 4 2 2 2" xfId="12131" xr:uid="{00000000-0005-0000-0000-0000A72E0000}"/>
    <cellStyle name="20% - Accent1 2 4 5 3 4 2 3" xfId="12132" xr:uid="{00000000-0005-0000-0000-0000A82E0000}"/>
    <cellStyle name="20% - Accent1 2 4 5 3 4 3" xfId="12133" xr:uid="{00000000-0005-0000-0000-0000A92E0000}"/>
    <cellStyle name="20% - Accent1 2 4 5 3 4 3 2" xfId="12134" xr:uid="{00000000-0005-0000-0000-0000AA2E0000}"/>
    <cellStyle name="20% - Accent1 2 4 5 3 4 4" xfId="12135" xr:uid="{00000000-0005-0000-0000-0000AB2E0000}"/>
    <cellStyle name="20% - Accent1 2 4 5 3 5" xfId="12136" xr:uid="{00000000-0005-0000-0000-0000AC2E0000}"/>
    <cellStyle name="20% - Accent1 2 4 5 3 5 2" xfId="12137" xr:uid="{00000000-0005-0000-0000-0000AD2E0000}"/>
    <cellStyle name="20% - Accent1 2 4 5 3 5 2 2" xfId="12138" xr:uid="{00000000-0005-0000-0000-0000AE2E0000}"/>
    <cellStyle name="20% - Accent1 2 4 5 3 5 3" xfId="12139" xr:uid="{00000000-0005-0000-0000-0000AF2E0000}"/>
    <cellStyle name="20% - Accent1 2 4 5 3 6" xfId="12140" xr:uid="{00000000-0005-0000-0000-0000B02E0000}"/>
    <cellStyle name="20% - Accent1 2 4 5 3 6 2" xfId="12141" xr:uid="{00000000-0005-0000-0000-0000B12E0000}"/>
    <cellStyle name="20% - Accent1 2 4 5 3 6 2 2" xfId="12142" xr:uid="{00000000-0005-0000-0000-0000B22E0000}"/>
    <cellStyle name="20% - Accent1 2 4 5 3 6 3" xfId="12143" xr:uid="{00000000-0005-0000-0000-0000B32E0000}"/>
    <cellStyle name="20% - Accent1 2 4 5 3 7" xfId="12144" xr:uid="{00000000-0005-0000-0000-0000B42E0000}"/>
    <cellStyle name="20% - Accent1 2 4 5 3 7 2" xfId="12145" xr:uid="{00000000-0005-0000-0000-0000B52E0000}"/>
    <cellStyle name="20% - Accent1 2 4 5 3 8" xfId="12146" xr:uid="{00000000-0005-0000-0000-0000B62E0000}"/>
    <cellStyle name="20% - Accent1 2 4 5 3 8 2" xfId="12147" xr:uid="{00000000-0005-0000-0000-0000B72E0000}"/>
    <cellStyle name="20% - Accent1 2 4 5 3 9" xfId="12148" xr:uid="{00000000-0005-0000-0000-0000B82E0000}"/>
    <cellStyle name="20% - Accent1 2 4 5 4" xfId="12149" xr:uid="{00000000-0005-0000-0000-0000B92E0000}"/>
    <cellStyle name="20% - Accent1 2 4 5 4 2" xfId="12150" xr:uid="{00000000-0005-0000-0000-0000BA2E0000}"/>
    <cellStyle name="20% - Accent1 2 4 5 4 2 2" xfId="12151" xr:uid="{00000000-0005-0000-0000-0000BB2E0000}"/>
    <cellStyle name="20% - Accent1 2 4 5 4 2 2 2" xfId="12152" xr:uid="{00000000-0005-0000-0000-0000BC2E0000}"/>
    <cellStyle name="20% - Accent1 2 4 5 4 2 3" xfId="12153" xr:uid="{00000000-0005-0000-0000-0000BD2E0000}"/>
    <cellStyle name="20% - Accent1 2 4 5 4 3" xfId="12154" xr:uid="{00000000-0005-0000-0000-0000BE2E0000}"/>
    <cellStyle name="20% - Accent1 2 4 5 4 3 2" xfId="12155" xr:uid="{00000000-0005-0000-0000-0000BF2E0000}"/>
    <cellStyle name="20% - Accent1 2 4 5 4 4" xfId="12156" xr:uid="{00000000-0005-0000-0000-0000C02E0000}"/>
    <cellStyle name="20% - Accent1 2 4 5 5" xfId="12157" xr:uid="{00000000-0005-0000-0000-0000C12E0000}"/>
    <cellStyle name="20% - Accent1 2 4 5 5 2" xfId="12158" xr:uid="{00000000-0005-0000-0000-0000C22E0000}"/>
    <cellStyle name="20% - Accent1 2 4 5 5 2 2" xfId="12159" xr:uid="{00000000-0005-0000-0000-0000C32E0000}"/>
    <cellStyle name="20% - Accent1 2 4 5 5 2 2 2" xfId="12160" xr:uid="{00000000-0005-0000-0000-0000C42E0000}"/>
    <cellStyle name="20% - Accent1 2 4 5 5 2 3" xfId="12161" xr:uid="{00000000-0005-0000-0000-0000C52E0000}"/>
    <cellStyle name="20% - Accent1 2 4 5 5 3" xfId="12162" xr:uid="{00000000-0005-0000-0000-0000C62E0000}"/>
    <cellStyle name="20% - Accent1 2 4 5 5 3 2" xfId="12163" xr:uid="{00000000-0005-0000-0000-0000C72E0000}"/>
    <cellStyle name="20% - Accent1 2 4 5 5 4" xfId="12164" xr:uid="{00000000-0005-0000-0000-0000C82E0000}"/>
    <cellStyle name="20% - Accent1 2 4 5 6" xfId="12165" xr:uid="{00000000-0005-0000-0000-0000C92E0000}"/>
    <cellStyle name="20% - Accent1 2 4 5 6 2" xfId="12166" xr:uid="{00000000-0005-0000-0000-0000CA2E0000}"/>
    <cellStyle name="20% - Accent1 2 4 5 6 2 2" xfId="12167" xr:uid="{00000000-0005-0000-0000-0000CB2E0000}"/>
    <cellStyle name="20% - Accent1 2 4 5 6 2 2 2" xfId="12168" xr:uid="{00000000-0005-0000-0000-0000CC2E0000}"/>
    <cellStyle name="20% - Accent1 2 4 5 6 2 3" xfId="12169" xr:uid="{00000000-0005-0000-0000-0000CD2E0000}"/>
    <cellStyle name="20% - Accent1 2 4 5 6 3" xfId="12170" xr:uid="{00000000-0005-0000-0000-0000CE2E0000}"/>
    <cellStyle name="20% - Accent1 2 4 5 6 3 2" xfId="12171" xr:uid="{00000000-0005-0000-0000-0000CF2E0000}"/>
    <cellStyle name="20% - Accent1 2 4 5 6 4" xfId="12172" xr:uid="{00000000-0005-0000-0000-0000D02E0000}"/>
    <cellStyle name="20% - Accent1 2 4 5 7" xfId="12173" xr:uid="{00000000-0005-0000-0000-0000D12E0000}"/>
    <cellStyle name="20% - Accent1 2 4 5 7 2" xfId="12174" xr:uid="{00000000-0005-0000-0000-0000D22E0000}"/>
    <cellStyle name="20% - Accent1 2 4 5 7 2 2" xfId="12175" xr:uid="{00000000-0005-0000-0000-0000D32E0000}"/>
    <cellStyle name="20% - Accent1 2 4 5 7 3" xfId="12176" xr:uid="{00000000-0005-0000-0000-0000D42E0000}"/>
    <cellStyle name="20% - Accent1 2 4 5 8" xfId="12177" xr:uid="{00000000-0005-0000-0000-0000D52E0000}"/>
    <cellStyle name="20% - Accent1 2 4 5 8 2" xfId="12178" xr:uid="{00000000-0005-0000-0000-0000D62E0000}"/>
    <cellStyle name="20% - Accent1 2 4 5 8 2 2" xfId="12179" xr:uid="{00000000-0005-0000-0000-0000D72E0000}"/>
    <cellStyle name="20% - Accent1 2 4 5 8 3" xfId="12180" xr:uid="{00000000-0005-0000-0000-0000D82E0000}"/>
    <cellStyle name="20% - Accent1 2 4 5 9" xfId="12181" xr:uid="{00000000-0005-0000-0000-0000D92E0000}"/>
    <cellStyle name="20% - Accent1 2 4 5 9 2" xfId="12182" xr:uid="{00000000-0005-0000-0000-0000DA2E0000}"/>
    <cellStyle name="20% - Accent1 2 4 6" xfId="12183" xr:uid="{00000000-0005-0000-0000-0000DB2E0000}"/>
    <cellStyle name="20% - Accent1 2 4 6 10" xfId="12184" xr:uid="{00000000-0005-0000-0000-0000DC2E0000}"/>
    <cellStyle name="20% - Accent1 2 4 6 10 2" xfId="12185" xr:uid="{00000000-0005-0000-0000-0000DD2E0000}"/>
    <cellStyle name="20% - Accent1 2 4 6 11" xfId="12186" xr:uid="{00000000-0005-0000-0000-0000DE2E0000}"/>
    <cellStyle name="20% - Accent1 2 4 6 2" xfId="12187" xr:uid="{00000000-0005-0000-0000-0000DF2E0000}"/>
    <cellStyle name="20% - Accent1 2 4 6 2 2" xfId="12188" xr:uid="{00000000-0005-0000-0000-0000E02E0000}"/>
    <cellStyle name="20% - Accent1 2 4 6 2 2 2" xfId="12189" xr:uid="{00000000-0005-0000-0000-0000E12E0000}"/>
    <cellStyle name="20% - Accent1 2 4 6 2 2 2 2" xfId="12190" xr:uid="{00000000-0005-0000-0000-0000E22E0000}"/>
    <cellStyle name="20% - Accent1 2 4 6 2 2 2 2 2" xfId="12191" xr:uid="{00000000-0005-0000-0000-0000E32E0000}"/>
    <cellStyle name="20% - Accent1 2 4 6 2 2 2 3" xfId="12192" xr:uid="{00000000-0005-0000-0000-0000E42E0000}"/>
    <cellStyle name="20% - Accent1 2 4 6 2 2 3" xfId="12193" xr:uid="{00000000-0005-0000-0000-0000E52E0000}"/>
    <cellStyle name="20% - Accent1 2 4 6 2 2 3 2" xfId="12194" xr:uid="{00000000-0005-0000-0000-0000E62E0000}"/>
    <cellStyle name="20% - Accent1 2 4 6 2 2 4" xfId="12195" xr:uid="{00000000-0005-0000-0000-0000E72E0000}"/>
    <cellStyle name="20% - Accent1 2 4 6 2 3" xfId="12196" xr:uid="{00000000-0005-0000-0000-0000E82E0000}"/>
    <cellStyle name="20% - Accent1 2 4 6 2 3 2" xfId="12197" xr:uid="{00000000-0005-0000-0000-0000E92E0000}"/>
    <cellStyle name="20% - Accent1 2 4 6 2 3 2 2" xfId="12198" xr:uid="{00000000-0005-0000-0000-0000EA2E0000}"/>
    <cellStyle name="20% - Accent1 2 4 6 2 3 2 2 2" xfId="12199" xr:uid="{00000000-0005-0000-0000-0000EB2E0000}"/>
    <cellStyle name="20% - Accent1 2 4 6 2 3 2 3" xfId="12200" xr:uid="{00000000-0005-0000-0000-0000EC2E0000}"/>
    <cellStyle name="20% - Accent1 2 4 6 2 3 3" xfId="12201" xr:uid="{00000000-0005-0000-0000-0000ED2E0000}"/>
    <cellStyle name="20% - Accent1 2 4 6 2 3 3 2" xfId="12202" xr:uid="{00000000-0005-0000-0000-0000EE2E0000}"/>
    <cellStyle name="20% - Accent1 2 4 6 2 3 4" xfId="12203" xr:uid="{00000000-0005-0000-0000-0000EF2E0000}"/>
    <cellStyle name="20% - Accent1 2 4 6 2 4" xfId="12204" xr:uid="{00000000-0005-0000-0000-0000F02E0000}"/>
    <cellStyle name="20% - Accent1 2 4 6 2 4 2" xfId="12205" xr:uid="{00000000-0005-0000-0000-0000F12E0000}"/>
    <cellStyle name="20% - Accent1 2 4 6 2 4 2 2" xfId="12206" xr:uid="{00000000-0005-0000-0000-0000F22E0000}"/>
    <cellStyle name="20% - Accent1 2 4 6 2 4 2 2 2" xfId="12207" xr:uid="{00000000-0005-0000-0000-0000F32E0000}"/>
    <cellStyle name="20% - Accent1 2 4 6 2 4 2 3" xfId="12208" xr:uid="{00000000-0005-0000-0000-0000F42E0000}"/>
    <cellStyle name="20% - Accent1 2 4 6 2 4 3" xfId="12209" xr:uid="{00000000-0005-0000-0000-0000F52E0000}"/>
    <cellStyle name="20% - Accent1 2 4 6 2 4 3 2" xfId="12210" xr:uid="{00000000-0005-0000-0000-0000F62E0000}"/>
    <cellStyle name="20% - Accent1 2 4 6 2 4 4" xfId="12211" xr:uid="{00000000-0005-0000-0000-0000F72E0000}"/>
    <cellStyle name="20% - Accent1 2 4 6 2 5" xfId="12212" xr:uid="{00000000-0005-0000-0000-0000F82E0000}"/>
    <cellStyle name="20% - Accent1 2 4 6 2 5 2" xfId="12213" xr:uid="{00000000-0005-0000-0000-0000F92E0000}"/>
    <cellStyle name="20% - Accent1 2 4 6 2 5 2 2" xfId="12214" xr:uid="{00000000-0005-0000-0000-0000FA2E0000}"/>
    <cellStyle name="20% - Accent1 2 4 6 2 5 3" xfId="12215" xr:uid="{00000000-0005-0000-0000-0000FB2E0000}"/>
    <cellStyle name="20% - Accent1 2 4 6 2 6" xfId="12216" xr:uid="{00000000-0005-0000-0000-0000FC2E0000}"/>
    <cellStyle name="20% - Accent1 2 4 6 2 6 2" xfId="12217" xr:uid="{00000000-0005-0000-0000-0000FD2E0000}"/>
    <cellStyle name="20% - Accent1 2 4 6 2 6 2 2" xfId="12218" xr:uid="{00000000-0005-0000-0000-0000FE2E0000}"/>
    <cellStyle name="20% - Accent1 2 4 6 2 6 3" xfId="12219" xr:uid="{00000000-0005-0000-0000-0000FF2E0000}"/>
    <cellStyle name="20% - Accent1 2 4 6 2 7" xfId="12220" xr:uid="{00000000-0005-0000-0000-0000002F0000}"/>
    <cellStyle name="20% - Accent1 2 4 6 2 7 2" xfId="12221" xr:uid="{00000000-0005-0000-0000-0000012F0000}"/>
    <cellStyle name="20% - Accent1 2 4 6 2 8" xfId="12222" xr:uid="{00000000-0005-0000-0000-0000022F0000}"/>
    <cellStyle name="20% - Accent1 2 4 6 2 8 2" xfId="12223" xr:uid="{00000000-0005-0000-0000-0000032F0000}"/>
    <cellStyle name="20% - Accent1 2 4 6 2 9" xfId="12224" xr:uid="{00000000-0005-0000-0000-0000042F0000}"/>
    <cellStyle name="20% - Accent1 2 4 6 3" xfId="12225" xr:uid="{00000000-0005-0000-0000-0000052F0000}"/>
    <cellStyle name="20% - Accent1 2 4 6 3 2" xfId="12226" xr:uid="{00000000-0005-0000-0000-0000062F0000}"/>
    <cellStyle name="20% - Accent1 2 4 6 3 2 2" xfId="12227" xr:uid="{00000000-0005-0000-0000-0000072F0000}"/>
    <cellStyle name="20% - Accent1 2 4 6 3 2 2 2" xfId="12228" xr:uid="{00000000-0005-0000-0000-0000082F0000}"/>
    <cellStyle name="20% - Accent1 2 4 6 3 2 2 2 2" xfId="12229" xr:uid="{00000000-0005-0000-0000-0000092F0000}"/>
    <cellStyle name="20% - Accent1 2 4 6 3 2 2 3" xfId="12230" xr:uid="{00000000-0005-0000-0000-00000A2F0000}"/>
    <cellStyle name="20% - Accent1 2 4 6 3 2 3" xfId="12231" xr:uid="{00000000-0005-0000-0000-00000B2F0000}"/>
    <cellStyle name="20% - Accent1 2 4 6 3 2 3 2" xfId="12232" xr:uid="{00000000-0005-0000-0000-00000C2F0000}"/>
    <cellStyle name="20% - Accent1 2 4 6 3 2 4" xfId="12233" xr:uid="{00000000-0005-0000-0000-00000D2F0000}"/>
    <cellStyle name="20% - Accent1 2 4 6 3 3" xfId="12234" xr:uid="{00000000-0005-0000-0000-00000E2F0000}"/>
    <cellStyle name="20% - Accent1 2 4 6 3 3 2" xfId="12235" xr:uid="{00000000-0005-0000-0000-00000F2F0000}"/>
    <cellStyle name="20% - Accent1 2 4 6 3 3 2 2" xfId="12236" xr:uid="{00000000-0005-0000-0000-0000102F0000}"/>
    <cellStyle name="20% - Accent1 2 4 6 3 3 2 2 2" xfId="12237" xr:uid="{00000000-0005-0000-0000-0000112F0000}"/>
    <cellStyle name="20% - Accent1 2 4 6 3 3 2 3" xfId="12238" xr:uid="{00000000-0005-0000-0000-0000122F0000}"/>
    <cellStyle name="20% - Accent1 2 4 6 3 3 3" xfId="12239" xr:uid="{00000000-0005-0000-0000-0000132F0000}"/>
    <cellStyle name="20% - Accent1 2 4 6 3 3 3 2" xfId="12240" xr:uid="{00000000-0005-0000-0000-0000142F0000}"/>
    <cellStyle name="20% - Accent1 2 4 6 3 3 4" xfId="12241" xr:uid="{00000000-0005-0000-0000-0000152F0000}"/>
    <cellStyle name="20% - Accent1 2 4 6 3 4" xfId="12242" xr:uid="{00000000-0005-0000-0000-0000162F0000}"/>
    <cellStyle name="20% - Accent1 2 4 6 3 4 2" xfId="12243" xr:uid="{00000000-0005-0000-0000-0000172F0000}"/>
    <cellStyle name="20% - Accent1 2 4 6 3 4 2 2" xfId="12244" xr:uid="{00000000-0005-0000-0000-0000182F0000}"/>
    <cellStyle name="20% - Accent1 2 4 6 3 4 2 2 2" xfId="12245" xr:uid="{00000000-0005-0000-0000-0000192F0000}"/>
    <cellStyle name="20% - Accent1 2 4 6 3 4 2 3" xfId="12246" xr:uid="{00000000-0005-0000-0000-00001A2F0000}"/>
    <cellStyle name="20% - Accent1 2 4 6 3 4 3" xfId="12247" xr:uid="{00000000-0005-0000-0000-00001B2F0000}"/>
    <cellStyle name="20% - Accent1 2 4 6 3 4 3 2" xfId="12248" xr:uid="{00000000-0005-0000-0000-00001C2F0000}"/>
    <cellStyle name="20% - Accent1 2 4 6 3 4 4" xfId="12249" xr:uid="{00000000-0005-0000-0000-00001D2F0000}"/>
    <cellStyle name="20% - Accent1 2 4 6 3 5" xfId="12250" xr:uid="{00000000-0005-0000-0000-00001E2F0000}"/>
    <cellStyle name="20% - Accent1 2 4 6 3 5 2" xfId="12251" xr:uid="{00000000-0005-0000-0000-00001F2F0000}"/>
    <cellStyle name="20% - Accent1 2 4 6 3 5 2 2" xfId="12252" xr:uid="{00000000-0005-0000-0000-0000202F0000}"/>
    <cellStyle name="20% - Accent1 2 4 6 3 5 3" xfId="12253" xr:uid="{00000000-0005-0000-0000-0000212F0000}"/>
    <cellStyle name="20% - Accent1 2 4 6 3 6" xfId="12254" xr:uid="{00000000-0005-0000-0000-0000222F0000}"/>
    <cellStyle name="20% - Accent1 2 4 6 3 6 2" xfId="12255" xr:uid="{00000000-0005-0000-0000-0000232F0000}"/>
    <cellStyle name="20% - Accent1 2 4 6 3 6 2 2" xfId="12256" xr:uid="{00000000-0005-0000-0000-0000242F0000}"/>
    <cellStyle name="20% - Accent1 2 4 6 3 6 3" xfId="12257" xr:uid="{00000000-0005-0000-0000-0000252F0000}"/>
    <cellStyle name="20% - Accent1 2 4 6 3 7" xfId="12258" xr:uid="{00000000-0005-0000-0000-0000262F0000}"/>
    <cellStyle name="20% - Accent1 2 4 6 3 7 2" xfId="12259" xr:uid="{00000000-0005-0000-0000-0000272F0000}"/>
    <cellStyle name="20% - Accent1 2 4 6 3 8" xfId="12260" xr:uid="{00000000-0005-0000-0000-0000282F0000}"/>
    <cellStyle name="20% - Accent1 2 4 6 3 8 2" xfId="12261" xr:uid="{00000000-0005-0000-0000-0000292F0000}"/>
    <cellStyle name="20% - Accent1 2 4 6 3 9" xfId="12262" xr:uid="{00000000-0005-0000-0000-00002A2F0000}"/>
    <cellStyle name="20% - Accent1 2 4 6 4" xfId="12263" xr:uid="{00000000-0005-0000-0000-00002B2F0000}"/>
    <cellStyle name="20% - Accent1 2 4 6 4 2" xfId="12264" xr:uid="{00000000-0005-0000-0000-00002C2F0000}"/>
    <cellStyle name="20% - Accent1 2 4 6 4 2 2" xfId="12265" xr:uid="{00000000-0005-0000-0000-00002D2F0000}"/>
    <cellStyle name="20% - Accent1 2 4 6 4 2 2 2" xfId="12266" xr:uid="{00000000-0005-0000-0000-00002E2F0000}"/>
    <cellStyle name="20% - Accent1 2 4 6 4 2 3" xfId="12267" xr:uid="{00000000-0005-0000-0000-00002F2F0000}"/>
    <cellStyle name="20% - Accent1 2 4 6 4 3" xfId="12268" xr:uid="{00000000-0005-0000-0000-0000302F0000}"/>
    <cellStyle name="20% - Accent1 2 4 6 4 3 2" xfId="12269" xr:uid="{00000000-0005-0000-0000-0000312F0000}"/>
    <cellStyle name="20% - Accent1 2 4 6 4 4" xfId="12270" xr:uid="{00000000-0005-0000-0000-0000322F0000}"/>
    <cellStyle name="20% - Accent1 2 4 6 5" xfId="12271" xr:uid="{00000000-0005-0000-0000-0000332F0000}"/>
    <cellStyle name="20% - Accent1 2 4 6 5 2" xfId="12272" xr:uid="{00000000-0005-0000-0000-0000342F0000}"/>
    <cellStyle name="20% - Accent1 2 4 6 5 2 2" xfId="12273" xr:uid="{00000000-0005-0000-0000-0000352F0000}"/>
    <cellStyle name="20% - Accent1 2 4 6 5 2 2 2" xfId="12274" xr:uid="{00000000-0005-0000-0000-0000362F0000}"/>
    <cellStyle name="20% - Accent1 2 4 6 5 2 3" xfId="12275" xr:uid="{00000000-0005-0000-0000-0000372F0000}"/>
    <cellStyle name="20% - Accent1 2 4 6 5 3" xfId="12276" xr:uid="{00000000-0005-0000-0000-0000382F0000}"/>
    <cellStyle name="20% - Accent1 2 4 6 5 3 2" xfId="12277" xr:uid="{00000000-0005-0000-0000-0000392F0000}"/>
    <cellStyle name="20% - Accent1 2 4 6 5 4" xfId="12278" xr:uid="{00000000-0005-0000-0000-00003A2F0000}"/>
    <cellStyle name="20% - Accent1 2 4 6 6" xfId="12279" xr:uid="{00000000-0005-0000-0000-00003B2F0000}"/>
    <cellStyle name="20% - Accent1 2 4 6 6 2" xfId="12280" xr:uid="{00000000-0005-0000-0000-00003C2F0000}"/>
    <cellStyle name="20% - Accent1 2 4 6 6 2 2" xfId="12281" xr:uid="{00000000-0005-0000-0000-00003D2F0000}"/>
    <cellStyle name="20% - Accent1 2 4 6 6 2 2 2" xfId="12282" xr:uid="{00000000-0005-0000-0000-00003E2F0000}"/>
    <cellStyle name="20% - Accent1 2 4 6 6 2 3" xfId="12283" xr:uid="{00000000-0005-0000-0000-00003F2F0000}"/>
    <cellStyle name="20% - Accent1 2 4 6 6 3" xfId="12284" xr:uid="{00000000-0005-0000-0000-0000402F0000}"/>
    <cellStyle name="20% - Accent1 2 4 6 6 3 2" xfId="12285" xr:uid="{00000000-0005-0000-0000-0000412F0000}"/>
    <cellStyle name="20% - Accent1 2 4 6 6 4" xfId="12286" xr:uid="{00000000-0005-0000-0000-0000422F0000}"/>
    <cellStyle name="20% - Accent1 2 4 6 7" xfId="12287" xr:uid="{00000000-0005-0000-0000-0000432F0000}"/>
    <cellStyle name="20% - Accent1 2 4 6 7 2" xfId="12288" xr:uid="{00000000-0005-0000-0000-0000442F0000}"/>
    <cellStyle name="20% - Accent1 2 4 6 7 2 2" xfId="12289" xr:uid="{00000000-0005-0000-0000-0000452F0000}"/>
    <cellStyle name="20% - Accent1 2 4 6 7 3" xfId="12290" xr:uid="{00000000-0005-0000-0000-0000462F0000}"/>
    <cellStyle name="20% - Accent1 2 4 6 8" xfId="12291" xr:uid="{00000000-0005-0000-0000-0000472F0000}"/>
    <cellStyle name="20% - Accent1 2 4 6 8 2" xfId="12292" xr:uid="{00000000-0005-0000-0000-0000482F0000}"/>
    <cellStyle name="20% - Accent1 2 4 6 8 2 2" xfId="12293" xr:uid="{00000000-0005-0000-0000-0000492F0000}"/>
    <cellStyle name="20% - Accent1 2 4 6 8 3" xfId="12294" xr:uid="{00000000-0005-0000-0000-00004A2F0000}"/>
    <cellStyle name="20% - Accent1 2 4 6 9" xfId="12295" xr:uid="{00000000-0005-0000-0000-00004B2F0000}"/>
    <cellStyle name="20% - Accent1 2 4 6 9 2" xfId="12296" xr:uid="{00000000-0005-0000-0000-00004C2F0000}"/>
    <cellStyle name="20% - Accent1 2 4 7" xfId="12297" xr:uid="{00000000-0005-0000-0000-00004D2F0000}"/>
    <cellStyle name="20% - Accent1 2 4 7 2" xfId="12298" xr:uid="{00000000-0005-0000-0000-00004E2F0000}"/>
    <cellStyle name="20% - Accent1 2 4 7 2 2" xfId="12299" xr:uid="{00000000-0005-0000-0000-00004F2F0000}"/>
    <cellStyle name="20% - Accent1 2 4 7 2 2 2" xfId="12300" xr:uid="{00000000-0005-0000-0000-0000502F0000}"/>
    <cellStyle name="20% - Accent1 2 4 7 2 2 2 2" xfId="12301" xr:uid="{00000000-0005-0000-0000-0000512F0000}"/>
    <cellStyle name="20% - Accent1 2 4 7 2 2 3" xfId="12302" xr:uid="{00000000-0005-0000-0000-0000522F0000}"/>
    <cellStyle name="20% - Accent1 2 4 7 2 3" xfId="12303" xr:uid="{00000000-0005-0000-0000-0000532F0000}"/>
    <cellStyle name="20% - Accent1 2 4 7 2 3 2" xfId="12304" xr:uid="{00000000-0005-0000-0000-0000542F0000}"/>
    <cellStyle name="20% - Accent1 2 4 7 2 4" xfId="12305" xr:uid="{00000000-0005-0000-0000-0000552F0000}"/>
    <cellStyle name="20% - Accent1 2 4 7 3" xfId="12306" xr:uid="{00000000-0005-0000-0000-0000562F0000}"/>
    <cellStyle name="20% - Accent1 2 4 7 3 2" xfId="12307" xr:uid="{00000000-0005-0000-0000-0000572F0000}"/>
    <cellStyle name="20% - Accent1 2 4 7 3 2 2" xfId="12308" xr:uid="{00000000-0005-0000-0000-0000582F0000}"/>
    <cellStyle name="20% - Accent1 2 4 7 3 2 2 2" xfId="12309" xr:uid="{00000000-0005-0000-0000-0000592F0000}"/>
    <cellStyle name="20% - Accent1 2 4 7 3 2 3" xfId="12310" xr:uid="{00000000-0005-0000-0000-00005A2F0000}"/>
    <cellStyle name="20% - Accent1 2 4 7 3 3" xfId="12311" xr:uid="{00000000-0005-0000-0000-00005B2F0000}"/>
    <cellStyle name="20% - Accent1 2 4 7 3 3 2" xfId="12312" xr:uid="{00000000-0005-0000-0000-00005C2F0000}"/>
    <cellStyle name="20% - Accent1 2 4 7 3 4" xfId="12313" xr:uid="{00000000-0005-0000-0000-00005D2F0000}"/>
    <cellStyle name="20% - Accent1 2 4 7 4" xfId="12314" xr:uid="{00000000-0005-0000-0000-00005E2F0000}"/>
    <cellStyle name="20% - Accent1 2 4 7 4 2" xfId="12315" xr:uid="{00000000-0005-0000-0000-00005F2F0000}"/>
    <cellStyle name="20% - Accent1 2 4 7 4 2 2" xfId="12316" xr:uid="{00000000-0005-0000-0000-0000602F0000}"/>
    <cellStyle name="20% - Accent1 2 4 7 4 2 2 2" xfId="12317" xr:uid="{00000000-0005-0000-0000-0000612F0000}"/>
    <cellStyle name="20% - Accent1 2 4 7 4 2 3" xfId="12318" xr:uid="{00000000-0005-0000-0000-0000622F0000}"/>
    <cellStyle name="20% - Accent1 2 4 7 4 3" xfId="12319" xr:uid="{00000000-0005-0000-0000-0000632F0000}"/>
    <cellStyle name="20% - Accent1 2 4 7 4 3 2" xfId="12320" xr:uid="{00000000-0005-0000-0000-0000642F0000}"/>
    <cellStyle name="20% - Accent1 2 4 7 4 4" xfId="12321" xr:uid="{00000000-0005-0000-0000-0000652F0000}"/>
    <cellStyle name="20% - Accent1 2 4 7 5" xfId="12322" xr:uid="{00000000-0005-0000-0000-0000662F0000}"/>
    <cellStyle name="20% - Accent1 2 4 7 5 2" xfId="12323" xr:uid="{00000000-0005-0000-0000-0000672F0000}"/>
    <cellStyle name="20% - Accent1 2 4 7 5 2 2" xfId="12324" xr:uid="{00000000-0005-0000-0000-0000682F0000}"/>
    <cellStyle name="20% - Accent1 2 4 7 5 3" xfId="12325" xr:uid="{00000000-0005-0000-0000-0000692F0000}"/>
    <cellStyle name="20% - Accent1 2 4 7 6" xfId="12326" xr:uid="{00000000-0005-0000-0000-00006A2F0000}"/>
    <cellStyle name="20% - Accent1 2 4 7 6 2" xfId="12327" xr:uid="{00000000-0005-0000-0000-00006B2F0000}"/>
    <cellStyle name="20% - Accent1 2 4 7 6 2 2" xfId="12328" xr:uid="{00000000-0005-0000-0000-00006C2F0000}"/>
    <cellStyle name="20% - Accent1 2 4 7 6 3" xfId="12329" xr:uid="{00000000-0005-0000-0000-00006D2F0000}"/>
    <cellStyle name="20% - Accent1 2 4 7 7" xfId="12330" xr:uid="{00000000-0005-0000-0000-00006E2F0000}"/>
    <cellStyle name="20% - Accent1 2 4 7 7 2" xfId="12331" xr:uid="{00000000-0005-0000-0000-00006F2F0000}"/>
    <cellStyle name="20% - Accent1 2 4 7 8" xfId="12332" xr:uid="{00000000-0005-0000-0000-0000702F0000}"/>
    <cellStyle name="20% - Accent1 2 4 7 8 2" xfId="12333" xr:uid="{00000000-0005-0000-0000-0000712F0000}"/>
    <cellStyle name="20% - Accent1 2 4 7 9" xfId="12334" xr:uid="{00000000-0005-0000-0000-0000722F0000}"/>
    <cellStyle name="20% - Accent1 2 4 8" xfId="12335" xr:uid="{00000000-0005-0000-0000-0000732F0000}"/>
    <cellStyle name="20% - Accent1 2 4 8 2" xfId="12336" xr:uid="{00000000-0005-0000-0000-0000742F0000}"/>
    <cellStyle name="20% - Accent1 2 4 8 2 2" xfId="12337" xr:uid="{00000000-0005-0000-0000-0000752F0000}"/>
    <cellStyle name="20% - Accent1 2 4 8 2 2 2" xfId="12338" xr:uid="{00000000-0005-0000-0000-0000762F0000}"/>
    <cellStyle name="20% - Accent1 2 4 8 2 2 2 2" xfId="12339" xr:uid="{00000000-0005-0000-0000-0000772F0000}"/>
    <cellStyle name="20% - Accent1 2 4 8 2 2 3" xfId="12340" xr:uid="{00000000-0005-0000-0000-0000782F0000}"/>
    <cellStyle name="20% - Accent1 2 4 8 2 3" xfId="12341" xr:uid="{00000000-0005-0000-0000-0000792F0000}"/>
    <cellStyle name="20% - Accent1 2 4 8 2 3 2" xfId="12342" xr:uid="{00000000-0005-0000-0000-00007A2F0000}"/>
    <cellStyle name="20% - Accent1 2 4 8 2 4" xfId="12343" xr:uid="{00000000-0005-0000-0000-00007B2F0000}"/>
    <cellStyle name="20% - Accent1 2 4 8 3" xfId="12344" xr:uid="{00000000-0005-0000-0000-00007C2F0000}"/>
    <cellStyle name="20% - Accent1 2 4 8 3 2" xfId="12345" xr:uid="{00000000-0005-0000-0000-00007D2F0000}"/>
    <cellStyle name="20% - Accent1 2 4 8 3 2 2" xfId="12346" xr:uid="{00000000-0005-0000-0000-00007E2F0000}"/>
    <cellStyle name="20% - Accent1 2 4 8 3 2 2 2" xfId="12347" xr:uid="{00000000-0005-0000-0000-00007F2F0000}"/>
    <cellStyle name="20% - Accent1 2 4 8 3 2 3" xfId="12348" xr:uid="{00000000-0005-0000-0000-0000802F0000}"/>
    <cellStyle name="20% - Accent1 2 4 8 3 3" xfId="12349" xr:uid="{00000000-0005-0000-0000-0000812F0000}"/>
    <cellStyle name="20% - Accent1 2 4 8 3 3 2" xfId="12350" xr:uid="{00000000-0005-0000-0000-0000822F0000}"/>
    <cellStyle name="20% - Accent1 2 4 8 3 4" xfId="12351" xr:uid="{00000000-0005-0000-0000-0000832F0000}"/>
    <cellStyle name="20% - Accent1 2 4 8 4" xfId="12352" xr:uid="{00000000-0005-0000-0000-0000842F0000}"/>
    <cellStyle name="20% - Accent1 2 4 8 4 2" xfId="12353" xr:uid="{00000000-0005-0000-0000-0000852F0000}"/>
    <cellStyle name="20% - Accent1 2 4 8 4 2 2" xfId="12354" xr:uid="{00000000-0005-0000-0000-0000862F0000}"/>
    <cellStyle name="20% - Accent1 2 4 8 4 2 2 2" xfId="12355" xr:uid="{00000000-0005-0000-0000-0000872F0000}"/>
    <cellStyle name="20% - Accent1 2 4 8 4 2 3" xfId="12356" xr:uid="{00000000-0005-0000-0000-0000882F0000}"/>
    <cellStyle name="20% - Accent1 2 4 8 4 3" xfId="12357" xr:uid="{00000000-0005-0000-0000-0000892F0000}"/>
    <cellStyle name="20% - Accent1 2 4 8 4 3 2" xfId="12358" xr:uid="{00000000-0005-0000-0000-00008A2F0000}"/>
    <cellStyle name="20% - Accent1 2 4 8 4 4" xfId="12359" xr:uid="{00000000-0005-0000-0000-00008B2F0000}"/>
    <cellStyle name="20% - Accent1 2 4 8 5" xfId="12360" xr:uid="{00000000-0005-0000-0000-00008C2F0000}"/>
    <cellStyle name="20% - Accent1 2 4 8 5 2" xfId="12361" xr:uid="{00000000-0005-0000-0000-00008D2F0000}"/>
    <cellStyle name="20% - Accent1 2 4 8 5 2 2" xfId="12362" xr:uid="{00000000-0005-0000-0000-00008E2F0000}"/>
    <cellStyle name="20% - Accent1 2 4 8 5 3" xfId="12363" xr:uid="{00000000-0005-0000-0000-00008F2F0000}"/>
    <cellStyle name="20% - Accent1 2 4 8 6" xfId="12364" xr:uid="{00000000-0005-0000-0000-0000902F0000}"/>
    <cellStyle name="20% - Accent1 2 4 8 6 2" xfId="12365" xr:uid="{00000000-0005-0000-0000-0000912F0000}"/>
    <cellStyle name="20% - Accent1 2 4 8 6 2 2" xfId="12366" xr:uid="{00000000-0005-0000-0000-0000922F0000}"/>
    <cellStyle name="20% - Accent1 2 4 8 6 3" xfId="12367" xr:uid="{00000000-0005-0000-0000-0000932F0000}"/>
    <cellStyle name="20% - Accent1 2 4 8 7" xfId="12368" xr:uid="{00000000-0005-0000-0000-0000942F0000}"/>
    <cellStyle name="20% - Accent1 2 4 8 7 2" xfId="12369" xr:uid="{00000000-0005-0000-0000-0000952F0000}"/>
    <cellStyle name="20% - Accent1 2 4 8 8" xfId="12370" xr:uid="{00000000-0005-0000-0000-0000962F0000}"/>
    <cellStyle name="20% - Accent1 2 4 8 8 2" xfId="12371" xr:uid="{00000000-0005-0000-0000-0000972F0000}"/>
    <cellStyle name="20% - Accent1 2 4 8 9" xfId="12372" xr:uid="{00000000-0005-0000-0000-0000982F0000}"/>
    <cellStyle name="20% - Accent1 2 4 9" xfId="12373" xr:uid="{00000000-0005-0000-0000-0000992F0000}"/>
    <cellStyle name="20% - Accent1 2 4 9 2" xfId="12374" xr:uid="{00000000-0005-0000-0000-00009A2F0000}"/>
    <cellStyle name="20% - Accent1 2 4 9 2 2" xfId="12375" xr:uid="{00000000-0005-0000-0000-00009B2F0000}"/>
    <cellStyle name="20% - Accent1 2 4 9 2 2 2" xfId="12376" xr:uid="{00000000-0005-0000-0000-00009C2F0000}"/>
    <cellStyle name="20% - Accent1 2 4 9 2 3" xfId="12377" xr:uid="{00000000-0005-0000-0000-00009D2F0000}"/>
    <cellStyle name="20% - Accent1 2 4 9 3" xfId="12378" xr:uid="{00000000-0005-0000-0000-00009E2F0000}"/>
    <cellStyle name="20% - Accent1 2 4 9 3 2" xfId="12379" xr:uid="{00000000-0005-0000-0000-00009F2F0000}"/>
    <cellStyle name="20% - Accent1 2 4 9 4" xfId="12380" xr:uid="{00000000-0005-0000-0000-0000A02F0000}"/>
    <cellStyle name="20% - Accent1 2 5" xfId="12381" xr:uid="{00000000-0005-0000-0000-0000A12F0000}"/>
    <cellStyle name="20% - Accent1 2 5 10" xfId="12382" xr:uid="{00000000-0005-0000-0000-0000A22F0000}"/>
    <cellStyle name="20% - Accent1 2 5 10 2" xfId="12383" xr:uid="{00000000-0005-0000-0000-0000A32F0000}"/>
    <cellStyle name="20% - Accent1 2 5 10 2 2" xfId="12384" xr:uid="{00000000-0005-0000-0000-0000A42F0000}"/>
    <cellStyle name="20% - Accent1 2 5 10 2 2 2" xfId="12385" xr:uid="{00000000-0005-0000-0000-0000A52F0000}"/>
    <cellStyle name="20% - Accent1 2 5 10 2 3" xfId="12386" xr:uid="{00000000-0005-0000-0000-0000A62F0000}"/>
    <cellStyle name="20% - Accent1 2 5 10 3" xfId="12387" xr:uid="{00000000-0005-0000-0000-0000A72F0000}"/>
    <cellStyle name="20% - Accent1 2 5 10 3 2" xfId="12388" xr:uid="{00000000-0005-0000-0000-0000A82F0000}"/>
    <cellStyle name="20% - Accent1 2 5 10 4" xfId="12389" xr:uid="{00000000-0005-0000-0000-0000A92F0000}"/>
    <cellStyle name="20% - Accent1 2 5 11" xfId="12390" xr:uid="{00000000-0005-0000-0000-0000AA2F0000}"/>
    <cellStyle name="20% - Accent1 2 5 11 2" xfId="12391" xr:uid="{00000000-0005-0000-0000-0000AB2F0000}"/>
    <cellStyle name="20% - Accent1 2 5 11 2 2" xfId="12392" xr:uid="{00000000-0005-0000-0000-0000AC2F0000}"/>
    <cellStyle name="20% - Accent1 2 5 11 2 2 2" xfId="12393" xr:uid="{00000000-0005-0000-0000-0000AD2F0000}"/>
    <cellStyle name="20% - Accent1 2 5 11 2 3" xfId="12394" xr:uid="{00000000-0005-0000-0000-0000AE2F0000}"/>
    <cellStyle name="20% - Accent1 2 5 11 3" xfId="12395" xr:uid="{00000000-0005-0000-0000-0000AF2F0000}"/>
    <cellStyle name="20% - Accent1 2 5 11 3 2" xfId="12396" xr:uid="{00000000-0005-0000-0000-0000B02F0000}"/>
    <cellStyle name="20% - Accent1 2 5 11 4" xfId="12397" xr:uid="{00000000-0005-0000-0000-0000B12F0000}"/>
    <cellStyle name="20% - Accent1 2 5 12" xfId="12398" xr:uid="{00000000-0005-0000-0000-0000B22F0000}"/>
    <cellStyle name="20% - Accent1 2 5 12 2" xfId="12399" xr:uid="{00000000-0005-0000-0000-0000B32F0000}"/>
    <cellStyle name="20% - Accent1 2 5 12 2 2" xfId="12400" xr:uid="{00000000-0005-0000-0000-0000B42F0000}"/>
    <cellStyle name="20% - Accent1 2 5 12 3" xfId="12401" xr:uid="{00000000-0005-0000-0000-0000B52F0000}"/>
    <cellStyle name="20% - Accent1 2 5 13" xfId="12402" xr:uid="{00000000-0005-0000-0000-0000B62F0000}"/>
    <cellStyle name="20% - Accent1 2 5 13 2" xfId="12403" xr:uid="{00000000-0005-0000-0000-0000B72F0000}"/>
    <cellStyle name="20% - Accent1 2 5 13 2 2" xfId="12404" xr:uid="{00000000-0005-0000-0000-0000B82F0000}"/>
    <cellStyle name="20% - Accent1 2 5 13 3" xfId="12405" xr:uid="{00000000-0005-0000-0000-0000B92F0000}"/>
    <cellStyle name="20% - Accent1 2 5 14" xfId="12406" xr:uid="{00000000-0005-0000-0000-0000BA2F0000}"/>
    <cellStyle name="20% - Accent1 2 5 14 2" xfId="12407" xr:uid="{00000000-0005-0000-0000-0000BB2F0000}"/>
    <cellStyle name="20% - Accent1 2 5 15" xfId="12408" xr:uid="{00000000-0005-0000-0000-0000BC2F0000}"/>
    <cellStyle name="20% - Accent1 2 5 15 2" xfId="12409" xr:uid="{00000000-0005-0000-0000-0000BD2F0000}"/>
    <cellStyle name="20% - Accent1 2 5 16" xfId="12410" xr:uid="{00000000-0005-0000-0000-0000BE2F0000}"/>
    <cellStyle name="20% - Accent1 2 5 2" xfId="12411" xr:uid="{00000000-0005-0000-0000-0000BF2F0000}"/>
    <cellStyle name="20% - Accent1 2 5 2 10" xfId="12412" xr:uid="{00000000-0005-0000-0000-0000C02F0000}"/>
    <cellStyle name="20% - Accent1 2 5 2 10 2" xfId="12413" xr:uid="{00000000-0005-0000-0000-0000C12F0000}"/>
    <cellStyle name="20% - Accent1 2 5 2 10 2 2" xfId="12414" xr:uid="{00000000-0005-0000-0000-0000C22F0000}"/>
    <cellStyle name="20% - Accent1 2 5 2 10 2 2 2" xfId="12415" xr:uid="{00000000-0005-0000-0000-0000C32F0000}"/>
    <cellStyle name="20% - Accent1 2 5 2 10 2 3" xfId="12416" xr:uid="{00000000-0005-0000-0000-0000C42F0000}"/>
    <cellStyle name="20% - Accent1 2 5 2 10 3" xfId="12417" xr:uid="{00000000-0005-0000-0000-0000C52F0000}"/>
    <cellStyle name="20% - Accent1 2 5 2 10 3 2" xfId="12418" xr:uid="{00000000-0005-0000-0000-0000C62F0000}"/>
    <cellStyle name="20% - Accent1 2 5 2 10 4" xfId="12419" xr:uid="{00000000-0005-0000-0000-0000C72F0000}"/>
    <cellStyle name="20% - Accent1 2 5 2 11" xfId="12420" xr:uid="{00000000-0005-0000-0000-0000C82F0000}"/>
    <cellStyle name="20% - Accent1 2 5 2 11 2" xfId="12421" xr:uid="{00000000-0005-0000-0000-0000C92F0000}"/>
    <cellStyle name="20% - Accent1 2 5 2 11 2 2" xfId="12422" xr:uid="{00000000-0005-0000-0000-0000CA2F0000}"/>
    <cellStyle name="20% - Accent1 2 5 2 11 3" xfId="12423" xr:uid="{00000000-0005-0000-0000-0000CB2F0000}"/>
    <cellStyle name="20% - Accent1 2 5 2 12" xfId="12424" xr:uid="{00000000-0005-0000-0000-0000CC2F0000}"/>
    <cellStyle name="20% - Accent1 2 5 2 12 2" xfId="12425" xr:uid="{00000000-0005-0000-0000-0000CD2F0000}"/>
    <cellStyle name="20% - Accent1 2 5 2 12 2 2" xfId="12426" xr:uid="{00000000-0005-0000-0000-0000CE2F0000}"/>
    <cellStyle name="20% - Accent1 2 5 2 12 3" xfId="12427" xr:uid="{00000000-0005-0000-0000-0000CF2F0000}"/>
    <cellStyle name="20% - Accent1 2 5 2 13" xfId="12428" xr:uid="{00000000-0005-0000-0000-0000D02F0000}"/>
    <cellStyle name="20% - Accent1 2 5 2 13 2" xfId="12429" xr:uid="{00000000-0005-0000-0000-0000D12F0000}"/>
    <cellStyle name="20% - Accent1 2 5 2 14" xfId="12430" xr:uid="{00000000-0005-0000-0000-0000D22F0000}"/>
    <cellStyle name="20% - Accent1 2 5 2 14 2" xfId="12431" xr:uid="{00000000-0005-0000-0000-0000D32F0000}"/>
    <cellStyle name="20% - Accent1 2 5 2 15" xfId="12432" xr:uid="{00000000-0005-0000-0000-0000D42F0000}"/>
    <cellStyle name="20% - Accent1 2 5 2 2" xfId="12433" xr:uid="{00000000-0005-0000-0000-0000D52F0000}"/>
    <cellStyle name="20% - Accent1 2 5 2 2 10" xfId="12434" xr:uid="{00000000-0005-0000-0000-0000D62F0000}"/>
    <cellStyle name="20% - Accent1 2 5 2 2 10 2" xfId="12435" xr:uid="{00000000-0005-0000-0000-0000D72F0000}"/>
    <cellStyle name="20% - Accent1 2 5 2 2 10 2 2" xfId="12436" xr:uid="{00000000-0005-0000-0000-0000D82F0000}"/>
    <cellStyle name="20% - Accent1 2 5 2 2 10 3" xfId="12437" xr:uid="{00000000-0005-0000-0000-0000D92F0000}"/>
    <cellStyle name="20% - Accent1 2 5 2 2 11" xfId="12438" xr:uid="{00000000-0005-0000-0000-0000DA2F0000}"/>
    <cellStyle name="20% - Accent1 2 5 2 2 11 2" xfId="12439" xr:uid="{00000000-0005-0000-0000-0000DB2F0000}"/>
    <cellStyle name="20% - Accent1 2 5 2 2 11 2 2" xfId="12440" xr:uid="{00000000-0005-0000-0000-0000DC2F0000}"/>
    <cellStyle name="20% - Accent1 2 5 2 2 11 3" xfId="12441" xr:uid="{00000000-0005-0000-0000-0000DD2F0000}"/>
    <cellStyle name="20% - Accent1 2 5 2 2 12" xfId="12442" xr:uid="{00000000-0005-0000-0000-0000DE2F0000}"/>
    <cellStyle name="20% - Accent1 2 5 2 2 12 2" xfId="12443" xr:uid="{00000000-0005-0000-0000-0000DF2F0000}"/>
    <cellStyle name="20% - Accent1 2 5 2 2 13" xfId="12444" xr:uid="{00000000-0005-0000-0000-0000E02F0000}"/>
    <cellStyle name="20% - Accent1 2 5 2 2 13 2" xfId="12445" xr:uid="{00000000-0005-0000-0000-0000E12F0000}"/>
    <cellStyle name="20% - Accent1 2 5 2 2 14" xfId="12446" xr:uid="{00000000-0005-0000-0000-0000E22F0000}"/>
    <cellStyle name="20% - Accent1 2 5 2 2 2" xfId="12447" xr:uid="{00000000-0005-0000-0000-0000E32F0000}"/>
    <cellStyle name="20% - Accent1 2 5 2 2 2 10" xfId="12448" xr:uid="{00000000-0005-0000-0000-0000E42F0000}"/>
    <cellStyle name="20% - Accent1 2 5 2 2 2 10 2" xfId="12449" xr:uid="{00000000-0005-0000-0000-0000E52F0000}"/>
    <cellStyle name="20% - Accent1 2 5 2 2 2 11" xfId="12450" xr:uid="{00000000-0005-0000-0000-0000E62F0000}"/>
    <cellStyle name="20% - Accent1 2 5 2 2 2 2" xfId="12451" xr:uid="{00000000-0005-0000-0000-0000E72F0000}"/>
    <cellStyle name="20% - Accent1 2 5 2 2 2 2 2" xfId="12452" xr:uid="{00000000-0005-0000-0000-0000E82F0000}"/>
    <cellStyle name="20% - Accent1 2 5 2 2 2 2 2 2" xfId="12453" xr:uid="{00000000-0005-0000-0000-0000E92F0000}"/>
    <cellStyle name="20% - Accent1 2 5 2 2 2 2 2 2 2" xfId="12454" xr:uid="{00000000-0005-0000-0000-0000EA2F0000}"/>
    <cellStyle name="20% - Accent1 2 5 2 2 2 2 2 2 2 2" xfId="12455" xr:uid="{00000000-0005-0000-0000-0000EB2F0000}"/>
    <cellStyle name="20% - Accent1 2 5 2 2 2 2 2 2 3" xfId="12456" xr:uid="{00000000-0005-0000-0000-0000EC2F0000}"/>
    <cellStyle name="20% - Accent1 2 5 2 2 2 2 2 3" xfId="12457" xr:uid="{00000000-0005-0000-0000-0000ED2F0000}"/>
    <cellStyle name="20% - Accent1 2 5 2 2 2 2 2 3 2" xfId="12458" xr:uid="{00000000-0005-0000-0000-0000EE2F0000}"/>
    <cellStyle name="20% - Accent1 2 5 2 2 2 2 2 4" xfId="12459" xr:uid="{00000000-0005-0000-0000-0000EF2F0000}"/>
    <cellStyle name="20% - Accent1 2 5 2 2 2 2 3" xfId="12460" xr:uid="{00000000-0005-0000-0000-0000F02F0000}"/>
    <cellStyle name="20% - Accent1 2 5 2 2 2 2 3 2" xfId="12461" xr:uid="{00000000-0005-0000-0000-0000F12F0000}"/>
    <cellStyle name="20% - Accent1 2 5 2 2 2 2 3 2 2" xfId="12462" xr:uid="{00000000-0005-0000-0000-0000F22F0000}"/>
    <cellStyle name="20% - Accent1 2 5 2 2 2 2 3 2 2 2" xfId="12463" xr:uid="{00000000-0005-0000-0000-0000F32F0000}"/>
    <cellStyle name="20% - Accent1 2 5 2 2 2 2 3 2 3" xfId="12464" xr:uid="{00000000-0005-0000-0000-0000F42F0000}"/>
    <cellStyle name="20% - Accent1 2 5 2 2 2 2 3 3" xfId="12465" xr:uid="{00000000-0005-0000-0000-0000F52F0000}"/>
    <cellStyle name="20% - Accent1 2 5 2 2 2 2 3 3 2" xfId="12466" xr:uid="{00000000-0005-0000-0000-0000F62F0000}"/>
    <cellStyle name="20% - Accent1 2 5 2 2 2 2 3 4" xfId="12467" xr:uid="{00000000-0005-0000-0000-0000F72F0000}"/>
    <cellStyle name="20% - Accent1 2 5 2 2 2 2 4" xfId="12468" xr:uid="{00000000-0005-0000-0000-0000F82F0000}"/>
    <cellStyle name="20% - Accent1 2 5 2 2 2 2 4 2" xfId="12469" xr:uid="{00000000-0005-0000-0000-0000F92F0000}"/>
    <cellStyle name="20% - Accent1 2 5 2 2 2 2 4 2 2" xfId="12470" xr:uid="{00000000-0005-0000-0000-0000FA2F0000}"/>
    <cellStyle name="20% - Accent1 2 5 2 2 2 2 4 2 2 2" xfId="12471" xr:uid="{00000000-0005-0000-0000-0000FB2F0000}"/>
    <cellStyle name="20% - Accent1 2 5 2 2 2 2 4 2 3" xfId="12472" xr:uid="{00000000-0005-0000-0000-0000FC2F0000}"/>
    <cellStyle name="20% - Accent1 2 5 2 2 2 2 4 3" xfId="12473" xr:uid="{00000000-0005-0000-0000-0000FD2F0000}"/>
    <cellStyle name="20% - Accent1 2 5 2 2 2 2 4 3 2" xfId="12474" xr:uid="{00000000-0005-0000-0000-0000FE2F0000}"/>
    <cellStyle name="20% - Accent1 2 5 2 2 2 2 4 4" xfId="12475" xr:uid="{00000000-0005-0000-0000-0000FF2F0000}"/>
    <cellStyle name="20% - Accent1 2 5 2 2 2 2 5" xfId="12476" xr:uid="{00000000-0005-0000-0000-000000300000}"/>
    <cellStyle name="20% - Accent1 2 5 2 2 2 2 5 2" xfId="12477" xr:uid="{00000000-0005-0000-0000-000001300000}"/>
    <cellStyle name="20% - Accent1 2 5 2 2 2 2 5 2 2" xfId="12478" xr:uid="{00000000-0005-0000-0000-000002300000}"/>
    <cellStyle name="20% - Accent1 2 5 2 2 2 2 5 3" xfId="12479" xr:uid="{00000000-0005-0000-0000-000003300000}"/>
    <cellStyle name="20% - Accent1 2 5 2 2 2 2 6" xfId="12480" xr:uid="{00000000-0005-0000-0000-000004300000}"/>
    <cellStyle name="20% - Accent1 2 5 2 2 2 2 6 2" xfId="12481" xr:uid="{00000000-0005-0000-0000-000005300000}"/>
    <cellStyle name="20% - Accent1 2 5 2 2 2 2 6 2 2" xfId="12482" xr:uid="{00000000-0005-0000-0000-000006300000}"/>
    <cellStyle name="20% - Accent1 2 5 2 2 2 2 6 3" xfId="12483" xr:uid="{00000000-0005-0000-0000-000007300000}"/>
    <cellStyle name="20% - Accent1 2 5 2 2 2 2 7" xfId="12484" xr:uid="{00000000-0005-0000-0000-000008300000}"/>
    <cellStyle name="20% - Accent1 2 5 2 2 2 2 7 2" xfId="12485" xr:uid="{00000000-0005-0000-0000-000009300000}"/>
    <cellStyle name="20% - Accent1 2 5 2 2 2 2 8" xfId="12486" xr:uid="{00000000-0005-0000-0000-00000A300000}"/>
    <cellStyle name="20% - Accent1 2 5 2 2 2 2 8 2" xfId="12487" xr:uid="{00000000-0005-0000-0000-00000B300000}"/>
    <cellStyle name="20% - Accent1 2 5 2 2 2 2 9" xfId="12488" xr:uid="{00000000-0005-0000-0000-00000C300000}"/>
    <cellStyle name="20% - Accent1 2 5 2 2 2 3" xfId="12489" xr:uid="{00000000-0005-0000-0000-00000D300000}"/>
    <cellStyle name="20% - Accent1 2 5 2 2 2 3 2" xfId="12490" xr:uid="{00000000-0005-0000-0000-00000E300000}"/>
    <cellStyle name="20% - Accent1 2 5 2 2 2 3 2 2" xfId="12491" xr:uid="{00000000-0005-0000-0000-00000F300000}"/>
    <cellStyle name="20% - Accent1 2 5 2 2 2 3 2 2 2" xfId="12492" xr:uid="{00000000-0005-0000-0000-000010300000}"/>
    <cellStyle name="20% - Accent1 2 5 2 2 2 3 2 2 2 2" xfId="12493" xr:uid="{00000000-0005-0000-0000-000011300000}"/>
    <cellStyle name="20% - Accent1 2 5 2 2 2 3 2 2 3" xfId="12494" xr:uid="{00000000-0005-0000-0000-000012300000}"/>
    <cellStyle name="20% - Accent1 2 5 2 2 2 3 2 3" xfId="12495" xr:uid="{00000000-0005-0000-0000-000013300000}"/>
    <cellStyle name="20% - Accent1 2 5 2 2 2 3 2 3 2" xfId="12496" xr:uid="{00000000-0005-0000-0000-000014300000}"/>
    <cellStyle name="20% - Accent1 2 5 2 2 2 3 2 4" xfId="12497" xr:uid="{00000000-0005-0000-0000-000015300000}"/>
    <cellStyle name="20% - Accent1 2 5 2 2 2 3 3" xfId="12498" xr:uid="{00000000-0005-0000-0000-000016300000}"/>
    <cellStyle name="20% - Accent1 2 5 2 2 2 3 3 2" xfId="12499" xr:uid="{00000000-0005-0000-0000-000017300000}"/>
    <cellStyle name="20% - Accent1 2 5 2 2 2 3 3 2 2" xfId="12500" xr:uid="{00000000-0005-0000-0000-000018300000}"/>
    <cellStyle name="20% - Accent1 2 5 2 2 2 3 3 2 2 2" xfId="12501" xr:uid="{00000000-0005-0000-0000-000019300000}"/>
    <cellStyle name="20% - Accent1 2 5 2 2 2 3 3 2 3" xfId="12502" xr:uid="{00000000-0005-0000-0000-00001A300000}"/>
    <cellStyle name="20% - Accent1 2 5 2 2 2 3 3 3" xfId="12503" xr:uid="{00000000-0005-0000-0000-00001B300000}"/>
    <cellStyle name="20% - Accent1 2 5 2 2 2 3 3 3 2" xfId="12504" xr:uid="{00000000-0005-0000-0000-00001C300000}"/>
    <cellStyle name="20% - Accent1 2 5 2 2 2 3 3 4" xfId="12505" xr:uid="{00000000-0005-0000-0000-00001D300000}"/>
    <cellStyle name="20% - Accent1 2 5 2 2 2 3 4" xfId="12506" xr:uid="{00000000-0005-0000-0000-00001E300000}"/>
    <cellStyle name="20% - Accent1 2 5 2 2 2 3 4 2" xfId="12507" xr:uid="{00000000-0005-0000-0000-00001F300000}"/>
    <cellStyle name="20% - Accent1 2 5 2 2 2 3 4 2 2" xfId="12508" xr:uid="{00000000-0005-0000-0000-000020300000}"/>
    <cellStyle name="20% - Accent1 2 5 2 2 2 3 4 2 2 2" xfId="12509" xr:uid="{00000000-0005-0000-0000-000021300000}"/>
    <cellStyle name="20% - Accent1 2 5 2 2 2 3 4 2 3" xfId="12510" xr:uid="{00000000-0005-0000-0000-000022300000}"/>
    <cellStyle name="20% - Accent1 2 5 2 2 2 3 4 3" xfId="12511" xr:uid="{00000000-0005-0000-0000-000023300000}"/>
    <cellStyle name="20% - Accent1 2 5 2 2 2 3 4 3 2" xfId="12512" xr:uid="{00000000-0005-0000-0000-000024300000}"/>
    <cellStyle name="20% - Accent1 2 5 2 2 2 3 4 4" xfId="12513" xr:uid="{00000000-0005-0000-0000-000025300000}"/>
    <cellStyle name="20% - Accent1 2 5 2 2 2 3 5" xfId="12514" xr:uid="{00000000-0005-0000-0000-000026300000}"/>
    <cellStyle name="20% - Accent1 2 5 2 2 2 3 5 2" xfId="12515" xr:uid="{00000000-0005-0000-0000-000027300000}"/>
    <cellStyle name="20% - Accent1 2 5 2 2 2 3 5 2 2" xfId="12516" xr:uid="{00000000-0005-0000-0000-000028300000}"/>
    <cellStyle name="20% - Accent1 2 5 2 2 2 3 5 3" xfId="12517" xr:uid="{00000000-0005-0000-0000-000029300000}"/>
    <cellStyle name="20% - Accent1 2 5 2 2 2 3 6" xfId="12518" xr:uid="{00000000-0005-0000-0000-00002A300000}"/>
    <cellStyle name="20% - Accent1 2 5 2 2 2 3 6 2" xfId="12519" xr:uid="{00000000-0005-0000-0000-00002B300000}"/>
    <cellStyle name="20% - Accent1 2 5 2 2 2 3 6 2 2" xfId="12520" xr:uid="{00000000-0005-0000-0000-00002C300000}"/>
    <cellStyle name="20% - Accent1 2 5 2 2 2 3 6 3" xfId="12521" xr:uid="{00000000-0005-0000-0000-00002D300000}"/>
    <cellStyle name="20% - Accent1 2 5 2 2 2 3 7" xfId="12522" xr:uid="{00000000-0005-0000-0000-00002E300000}"/>
    <cellStyle name="20% - Accent1 2 5 2 2 2 3 7 2" xfId="12523" xr:uid="{00000000-0005-0000-0000-00002F300000}"/>
    <cellStyle name="20% - Accent1 2 5 2 2 2 3 8" xfId="12524" xr:uid="{00000000-0005-0000-0000-000030300000}"/>
    <cellStyle name="20% - Accent1 2 5 2 2 2 3 8 2" xfId="12525" xr:uid="{00000000-0005-0000-0000-000031300000}"/>
    <cellStyle name="20% - Accent1 2 5 2 2 2 3 9" xfId="12526" xr:uid="{00000000-0005-0000-0000-000032300000}"/>
    <cellStyle name="20% - Accent1 2 5 2 2 2 4" xfId="12527" xr:uid="{00000000-0005-0000-0000-000033300000}"/>
    <cellStyle name="20% - Accent1 2 5 2 2 2 4 2" xfId="12528" xr:uid="{00000000-0005-0000-0000-000034300000}"/>
    <cellStyle name="20% - Accent1 2 5 2 2 2 4 2 2" xfId="12529" xr:uid="{00000000-0005-0000-0000-000035300000}"/>
    <cellStyle name="20% - Accent1 2 5 2 2 2 4 2 2 2" xfId="12530" xr:uid="{00000000-0005-0000-0000-000036300000}"/>
    <cellStyle name="20% - Accent1 2 5 2 2 2 4 2 3" xfId="12531" xr:uid="{00000000-0005-0000-0000-000037300000}"/>
    <cellStyle name="20% - Accent1 2 5 2 2 2 4 3" xfId="12532" xr:uid="{00000000-0005-0000-0000-000038300000}"/>
    <cellStyle name="20% - Accent1 2 5 2 2 2 4 3 2" xfId="12533" xr:uid="{00000000-0005-0000-0000-000039300000}"/>
    <cellStyle name="20% - Accent1 2 5 2 2 2 4 4" xfId="12534" xr:uid="{00000000-0005-0000-0000-00003A300000}"/>
    <cellStyle name="20% - Accent1 2 5 2 2 2 5" xfId="12535" xr:uid="{00000000-0005-0000-0000-00003B300000}"/>
    <cellStyle name="20% - Accent1 2 5 2 2 2 5 2" xfId="12536" xr:uid="{00000000-0005-0000-0000-00003C300000}"/>
    <cellStyle name="20% - Accent1 2 5 2 2 2 5 2 2" xfId="12537" xr:uid="{00000000-0005-0000-0000-00003D300000}"/>
    <cellStyle name="20% - Accent1 2 5 2 2 2 5 2 2 2" xfId="12538" xr:uid="{00000000-0005-0000-0000-00003E300000}"/>
    <cellStyle name="20% - Accent1 2 5 2 2 2 5 2 3" xfId="12539" xr:uid="{00000000-0005-0000-0000-00003F300000}"/>
    <cellStyle name="20% - Accent1 2 5 2 2 2 5 3" xfId="12540" xr:uid="{00000000-0005-0000-0000-000040300000}"/>
    <cellStyle name="20% - Accent1 2 5 2 2 2 5 3 2" xfId="12541" xr:uid="{00000000-0005-0000-0000-000041300000}"/>
    <cellStyle name="20% - Accent1 2 5 2 2 2 5 4" xfId="12542" xr:uid="{00000000-0005-0000-0000-000042300000}"/>
    <cellStyle name="20% - Accent1 2 5 2 2 2 6" xfId="12543" xr:uid="{00000000-0005-0000-0000-000043300000}"/>
    <cellStyle name="20% - Accent1 2 5 2 2 2 6 2" xfId="12544" xr:uid="{00000000-0005-0000-0000-000044300000}"/>
    <cellStyle name="20% - Accent1 2 5 2 2 2 6 2 2" xfId="12545" xr:uid="{00000000-0005-0000-0000-000045300000}"/>
    <cellStyle name="20% - Accent1 2 5 2 2 2 6 2 2 2" xfId="12546" xr:uid="{00000000-0005-0000-0000-000046300000}"/>
    <cellStyle name="20% - Accent1 2 5 2 2 2 6 2 3" xfId="12547" xr:uid="{00000000-0005-0000-0000-000047300000}"/>
    <cellStyle name="20% - Accent1 2 5 2 2 2 6 3" xfId="12548" xr:uid="{00000000-0005-0000-0000-000048300000}"/>
    <cellStyle name="20% - Accent1 2 5 2 2 2 6 3 2" xfId="12549" xr:uid="{00000000-0005-0000-0000-000049300000}"/>
    <cellStyle name="20% - Accent1 2 5 2 2 2 6 4" xfId="12550" xr:uid="{00000000-0005-0000-0000-00004A300000}"/>
    <cellStyle name="20% - Accent1 2 5 2 2 2 7" xfId="12551" xr:uid="{00000000-0005-0000-0000-00004B300000}"/>
    <cellStyle name="20% - Accent1 2 5 2 2 2 7 2" xfId="12552" xr:uid="{00000000-0005-0000-0000-00004C300000}"/>
    <cellStyle name="20% - Accent1 2 5 2 2 2 7 2 2" xfId="12553" xr:uid="{00000000-0005-0000-0000-00004D300000}"/>
    <cellStyle name="20% - Accent1 2 5 2 2 2 7 3" xfId="12554" xr:uid="{00000000-0005-0000-0000-00004E300000}"/>
    <cellStyle name="20% - Accent1 2 5 2 2 2 8" xfId="12555" xr:uid="{00000000-0005-0000-0000-00004F300000}"/>
    <cellStyle name="20% - Accent1 2 5 2 2 2 8 2" xfId="12556" xr:uid="{00000000-0005-0000-0000-000050300000}"/>
    <cellStyle name="20% - Accent1 2 5 2 2 2 8 2 2" xfId="12557" xr:uid="{00000000-0005-0000-0000-000051300000}"/>
    <cellStyle name="20% - Accent1 2 5 2 2 2 8 3" xfId="12558" xr:uid="{00000000-0005-0000-0000-000052300000}"/>
    <cellStyle name="20% - Accent1 2 5 2 2 2 9" xfId="12559" xr:uid="{00000000-0005-0000-0000-000053300000}"/>
    <cellStyle name="20% - Accent1 2 5 2 2 2 9 2" xfId="12560" xr:uid="{00000000-0005-0000-0000-000054300000}"/>
    <cellStyle name="20% - Accent1 2 5 2 2 3" xfId="12561" xr:uid="{00000000-0005-0000-0000-000055300000}"/>
    <cellStyle name="20% - Accent1 2 5 2 2 3 10" xfId="12562" xr:uid="{00000000-0005-0000-0000-000056300000}"/>
    <cellStyle name="20% - Accent1 2 5 2 2 3 10 2" xfId="12563" xr:uid="{00000000-0005-0000-0000-000057300000}"/>
    <cellStyle name="20% - Accent1 2 5 2 2 3 11" xfId="12564" xr:uid="{00000000-0005-0000-0000-000058300000}"/>
    <cellStyle name="20% - Accent1 2 5 2 2 3 2" xfId="12565" xr:uid="{00000000-0005-0000-0000-000059300000}"/>
    <cellStyle name="20% - Accent1 2 5 2 2 3 2 2" xfId="12566" xr:uid="{00000000-0005-0000-0000-00005A300000}"/>
    <cellStyle name="20% - Accent1 2 5 2 2 3 2 2 2" xfId="12567" xr:uid="{00000000-0005-0000-0000-00005B300000}"/>
    <cellStyle name="20% - Accent1 2 5 2 2 3 2 2 2 2" xfId="12568" xr:uid="{00000000-0005-0000-0000-00005C300000}"/>
    <cellStyle name="20% - Accent1 2 5 2 2 3 2 2 2 2 2" xfId="12569" xr:uid="{00000000-0005-0000-0000-00005D300000}"/>
    <cellStyle name="20% - Accent1 2 5 2 2 3 2 2 2 3" xfId="12570" xr:uid="{00000000-0005-0000-0000-00005E300000}"/>
    <cellStyle name="20% - Accent1 2 5 2 2 3 2 2 3" xfId="12571" xr:uid="{00000000-0005-0000-0000-00005F300000}"/>
    <cellStyle name="20% - Accent1 2 5 2 2 3 2 2 3 2" xfId="12572" xr:uid="{00000000-0005-0000-0000-000060300000}"/>
    <cellStyle name="20% - Accent1 2 5 2 2 3 2 2 4" xfId="12573" xr:uid="{00000000-0005-0000-0000-000061300000}"/>
    <cellStyle name="20% - Accent1 2 5 2 2 3 2 3" xfId="12574" xr:uid="{00000000-0005-0000-0000-000062300000}"/>
    <cellStyle name="20% - Accent1 2 5 2 2 3 2 3 2" xfId="12575" xr:uid="{00000000-0005-0000-0000-000063300000}"/>
    <cellStyle name="20% - Accent1 2 5 2 2 3 2 3 2 2" xfId="12576" xr:uid="{00000000-0005-0000-0000-000064300000}"/>
    <cellStyle name="20% - Accent1 2 5 2 2 3 2 3 2 2 2" xfId="12577" xr:uid="{00000000-0005-0000-0000-000065300000}"/>
    <cellStyle name="20% - Accent1 2 5 2 2 3 2 3 2 3" xfId="12578" xr:uid="{00000000-0005-0000-0000-000066300000}"/>
    <cellStyle name="20% - Accent1 2 5 2 2 3 2 3 3" xfId="12579" xr:uid="{00000000-0005-0000-0000-000067300000}"/>
    <cellStyle name="20% - Accent1 2 5 2 2 3 2 3 3 2" xfId="12580" xr:uid="{00000000-0005-0000-0000-000068300000}"/>
    <cellStyle name="20% - Accent1 2 5 2 2 3 2 3 4" xfId="12581" xr:uid="{00000000-0005-0000-0000-000069300000}"/>
    <cellStyle name="20% - Accent1 2 5 2 2 3 2 4" xfId="12582" xr:uid="{00000000-0005-0000-0000-00006A300000}"/>
    <cellStyle name="20% - Accent1 2 5 2 2 3 2 4 2" xfId="12583" xr:uid="{00000000-0005-0000-0000-00006B300000}"/>
    <cellStyle name="20% - Accent1 2 5 2 2 3 2 4 2 2" xfId="12584" xr:uid="{00000000-0005-0000-0000-00006C300000}"/>
    <cellStyle name="20% - Accent1 2 5 2 2 3 2 4 2 2 2" xfId="12585" xr:uid="{00000000-0005-0000-0000-00006D300000}"/>
    <cellStyle name="20% - Accent1 2 5 2 2 3 2 4 2 3" xfId="12586" xr:uid="{00000000-0005-0000-0000-00006E300000}"/>
    <cellStyle name="20% - Accent1 2 5 2 2 3 2 4 3" xfId="12587" xr:uid="{00000000-0005-0000-0000-00006F300000}"/>
    <cellStyle name="20% - Accent1 2 5 2 2 3 2 4 3 2" xfId="12588" xr:uid="{00000000-0005-0000-0000-000070300000}"/>
    <cellStyle name="20% - Accent1 2 5 2 2 3 2 4 4" xfId="12589" xr:uid="{00000000-0005-0000-0000-000071300000}"/>
    <cellStyle name="20% - Accent1 2 5 2 2 3 2 5" xfId="12590" xr:uid="{00000000-0005-0000-0000-000072300000}"/>
    <cellStyle name="20% - Accent1 2 5 2 2 3 2 5 2" xfId="12591" xr:uid="{00000000-0005-0000-0000-000073300000}"/>
    <cellStyle name="20% - Accent1 2 5 2 2 3 2 5 2 2" xfId="12592" xr:uid="{00000000-0005-0000-0000-000074300000}"/>
    <cellStyle name="20% - Accent1 2 5 2 2 3 2 5 3" xfId="12593" xr:uid="{00000000-0005-0000-0000-000075300000}"/>
    <cellStyle name="20% - Accent1 2 5 2 2 3 2 6" xfId="12594" xr:uid="{00000000-0005-0000-0000-000076300000}"/>
    <cellStyle name="20% - Accent1 2 5 2 2 3 2 6 2" xfId="12595" xr:uid="{00000000-0005-0000-0000-000077300000}"/>
    <cellStyle name="20% - Accent1 2 5 2 2 3 2 6 2 2" xfId="12596" xr:uid="{00000000-0005-0000-0000-000078300000}"/>
    <cellStyle name="20% - Accent1 2 5 2 2 3 2 6 3" xfId="12597" xr:uid="{00000000-0005-0000-0000-000079300000}"/>
    <cellStyle name="20% - Accent1 2 5 2 2 3 2 7" xfId="12598" xr:uid="{00000000-0005-0000-0000-00007A300000}"/>
    <cellStyle name="20% - Accent1 2 5 2 2 3 2 7 2" xfId="12599" xr:uid="{00000000-0005-0000-0000-00007B300000}"/>
    <cellStyle name="20% - Accent1 2 5 2 2 3 2 8" xfId="12600" xr:uid="{00000000-0005-0000-0000-00007C300000}"/>
    <cellStyle name="20% - Accent1 2 5 2 2 3 2 8 2" xfId="12601" xr:uid="{00000000-0005-0000-0000-00007D300000}"/>
    <cellStyle name="20% - Accent1 2 5 2 2 3 2 9" xfId="12602" xr:uid="{00000000-0005-0000-0000-00007E300000}"/>
    <cellStyle name="20% - Accent1 2 5 2 2 3 3" xfId="12603" xr:uid="{00000000-0005-0000-0000-00007F300000}"/>
    <cellStyle name="20% - Accent1 2 5 2 2 3 3 2" xfId="12604" xr:uid="{00000000-0005-0000-0000-000080300000}"/>
    <cellStyle name="20% - Accent1 2 5 2 2 3 3 2 2" xfId="12605" xr:uid="{00000000-0005-0000-0000-000081300000}"/>
    <cellStyle name="20% - Accent1 2 5 2 2 3 3 2 2 2" xfId="12606" xr:uid="{00000000-0005-0000-0000-000082300000}"/>
    <cellStyle name="20% - Accent1 2 5 2 2 3 3 2 2 2 2" xfId="12607" xr:uid="{00000000-0005-0000-0000-000083300000}"/>
    <cellStyle name="20% - Accent1 2 5 2 2 3 3 2 2 3" xfId="12608" xr:uid="{00000000-0005-0000-0000-000084300000}"/>
    <cellStyle name="20% - Accent1 2 5 2 2 3 3 2 3" xfId="12609" xr:uid="{00000000-0005-0000-0000-000085300000}"/>
    <cellStyle name="20% - Accent1 2 5 2 2 3 3 2 3 2" xfId="12610" xr:uid="{00000000-0005-0000-0000-000086300000}"/>
    <cellStyle name="20% - Accent1 2 5 2 2 3 3 2 4" xfId="12611" xr:uid="{00000000-0005-0000-0000-000087300000}"/>
    <cellStyle name="20% - Accent1 2 5 2 2 3 3 3" xfId="12612" xr:uid="{00000000-0005-0000-0000-000088300000}"/>
    <cellStyle name="20% - Accent1 2 5 2 2 3 3 3 2" xfId="12613" xr:uid="{00000000-0005-0000-0000-000089300000}"/>
    <cellStyle name="20% - Accent1 2 5 2 2 3 3 3 2 2" xfId="12614" xr:uid="{00000000-0005-0000-0000-00008A300000}"/>
    <cellStyle name="20% - Accent1 2 5 2 2 3 3 3 2 2 2" xfId="12615" xr:uid="{00000000-0005-0000-0000-00008B300000}"/>
    <cellStyle name="20% - Accent1 2 5 2 2 3 3 3 2 3" xfId="12616" xr:uid="{00000000-0005-0000-0000-00008C300000}"/>
    <cellStyle name="20% - Accent1 2 5 2 2 3 3 3 3" xfId="12617" xr:uid="{00000000-0005-0000-0000-00008D300000}"/>
    <cellStyle name="20% - Accent1 2 5 2 2 3 3 3 3 2" xfId="12618" xr:uid="{00000000-0005-0000-0000-00008E300000}"/>
    <cellStyle name="20% - Accent1 2 5 2 2 3 3 3 4" xfId="12619" xr:uid="{00000000-0005-0000-0000-00008F300000}"/>
    <cellStyle name="20% - Accent1 2 5 2 2 3 3 4" xfId="12620" xr:uid="{00000000-0005-0000-0000-000090300000}"/>
    <cellStyle name="20% - Accent1 2 5 2 2 3 3 4 2" xfId="12621" xr:uid="{00000000-0005-0000-0000-000091300000}"/>
    <cellStyle name="20% - Accent1 2 5 2 2 3 3 4 2 2" xfId="12622" xr:uid="{00000000-0005-0000-0000-000092300000}"/>
    <cellStyle name="20% - Accent1 2 5 2 2 3 3 4 2 2 2" xfId="12623" xr:uid="{00000000-0005-0000-0000-000093300000}"/>
    <cellStyle name="20% - Accent1 2 5 2 2 3 3 4 2 3" xfId="12624" xr:uid="{00000000-0005-0000-0000-000094300000}"/>
    <cellStyle name="20% - Accent1 2 5 2 2 3 3 4 3" xfId="12625" xr:uid="{00000000-0005-0000-0000-000095300000}"/>
    <cellStyle name="20% - Accent1 2 5 2 2 3 3 4 3 2" xfId="12626" xr:uid="{00000000-0005-0000-0000-000096300000}"/>
    <cellStyle name="20% - Accent1 2 5 2 2 3 3 4 4" xfId="12627" xr:uid="{00000000-0005-0000-0000-000097300000}"/>
    <cellStyle name="20% - Accent1 2 5 2 2 3 3 5" xfId="12628" xr:uid="{00000000-0005-0000-0000-000098300000}"/>
    <cellStyle name="20% - Accent1 2 5 2 2 3 3 5 2" xfId="12629" xr:uid="{00000000-0005-0000-0000-000099300000}"/>
    <cellStyle name="20% - Accent1 2 5 2 2 3 3 5 2 2" xfId="12630" xr:uid="{00000000-0005-0000-0000-00009A300000}"/>
    <cellStyle name="20% - Accent1 2 5 2 2 3 3 5 3" xfId="12631" xr:uid="{00000000-0005-0000-0000-00009B300000}"/>
    <cellStyle name="20% - Accent1 2 5 2 2 3 3 6" xfId="12632" xr:uid="{00000000-0005-0000-0000-00009C300000}"/>
    <cellStyle name="20% - Accent1 2 5 2 2 3 3 6 2" xfId="12633" xr:uid="{00000000-0005-0000-0000-00009D300000}"/>
    <cellStyle name="20% - Accent1 2 5 2 2 3 3 6 2 2" xfId="12634" xr:uid="{00000000-0005-0000-0000-00009E300000}"/>
    <cellStyle name="20% - Accent1 2 5 2 2 3 3 6 3" xfId="12635" xr:uid="{00000000-0005-0000-0000-00009F300000}"/>
    <cellStyle name="20% - Accent1 2 5 2 2 3 3 7" xfId="12636" xr:uid="{00000000-0005-0000-0000-0000A0300000}"/>
    <cellStyle name="20% - Accent1 2 5 2 2 3 3 7 2" xfId="12637" xr:uid="{00000000-0005-0000-0000-0000A1300000}"/>
    <cellStyle name="20% - Accent1 2 5 2 2 3 3 8" xfId="12638" xr:uid="{00000000-0005-0000-0000-0000A2300000}"/>
    <cellStyle name="20% - Accent1 2 5 2 2 3 3 8 2" xfId="12639" xr:uid="{00000000-0005-0000-0000-0000A3300000}"/>
    <cellStyle name="20% - Accent1 2 5 2 2 3 3 9" xfId="12640" xr:uid="{00000000-0005-0000-0000-0000A4300000}"/>
    <cellStyle name="20% - Accent1 2 5 2 2 3 4" xfId="12641" xr:uid="{00000000-0005-0000-0000-0000A5300000}"/>
    <cellStyle name="20% - Accent1 2 5 2 2 3 4 2" xfId="12642" xr:uid="{00000000-0005-0000-0000-0000A6300000}"/>
    <cellStyle name="20% - Accent1 2 5 2 2 3 4 2 2" xfId="12643" xr:uid="{00000000-0005-0000-0000-0000A7300000}"/>
    <cellStyle name="20% - Accent1 2 5 2 2 3 4 2 2 2" xfId="12644" xr:uid="{00000000-0005-0000-0000-0000A8300000}"/>
    <cellStyle name="20% - Accent1 2 5 2 2 3 4 2 3" xfId="12645" xr:uid="{00000000-0005-0000-0000-0000A9300000}"/>
    <cellStyle name="20% - Accent1 2 5 2 2 3 4 3" xfId="12646" xr:uid="{00000000-0005-0000-0000-0000AA300000}"/>
    <cellStyle name="20% - Accent1 2 5 2 2 3 4 3 2" xfId="12647" xr:uid="{00000000-0005-0000-0000-0000AB300000}"/>
    <cellStyle name="20% - Accent1 2 5 2 2 3 4 4" xfId="12648" xr:uid="{00000000-0005-0000-0000-0000AC300000}"/>
    <cellStyle name="20% - Accent1 2 5 2 2 3 5" xfId="12649" xr:uid="{00000000-0005-0000-0000-0000AD300000}"/>
    <cellStyle name="20% - Accent1 2 5 2 2 3 5 2" xfId="12650" xr:uid="{00000000-0005-0000-0000-0000AE300000}"/>
    <cellStyle name="20% - Accent1 2 5 2 2 3 5 2 2" xfId="12651" xr:uid="{00000000-0005-0000-0000-0000AF300000}"/>
    <cellStyle name="20% - Accent1 2 5 2 2 3 5 2 2 2" xfId="12652" xr:uid="{00000000-0005-0000-0000-0000B0300000}"/>
    <cellStyle name="20% - Accent1 2 5 2 2 3 5 2 3" xfId="12653" xr:uid="{00000000-0005-0000-0000-0000B1300000}"/>
    <cellStyle name="20% - Accent1 2 5 2 2 3 5 3" xfId="12654" xr:uid="{00000000-0005-0000-0000-0000B2300000}"/>
    <cellStyle name="20% - Accent1 2 5 2 2 3 5 3 2" xfId="12655" xr:uid="{00000000-0005-0000-0000-0000B3300000}"/>
    <cellStyle name="20% - Accent1 2 5 2 2 3 5 4" xfId="12656" xr:uid="{00000000-0005-0000-0000-0000B4300000}"/>
    <cellStyle name="20% - Accent1 2 5 2 2 3 6" xfId="12657" xr:uid="{00000000-0005-0000-0000-0000B5300000}"/>
    <cellStyle name="20% - Accent1 2 5 2 2 3 6 2" xfId="12658" xr:uid="{00000000-0005-0000-0000-0000B6300000}"/>
    <cellStyle name="20% - Accent1 2 5 2 2 3 6 2 2" xfId="12659" xr:uid="{00000000-0005-0000-0000-0000B7300000}"/>
    <cellStyle name="20% - Accent1 2 5 2 2 3 6 2 2 2" xfId="12660" xr:uid="{00000000-0005-0000-0000-0000B8300000}"/>
    <cellStyle name="20% - Accent1 2 5 2 2 3 6 2 3" xfId="12661" xr:uid="{00000000-0005-0000-0000-0000B9300000}"/>
    <cellStyle name="20% - Accent1 2 5 2 2 3 6 3" xfId="12662" xr:uid="{00000000-0005-0000-0000-0000BA300000}"/>
    <cellStyle name="20% - Accent1 2 5 2 2 3 6 3 2" xfId="12663" xr:uid="{00000000-0005-0000-0000-0000BB300000}"/>
    <cellStyle name="20% - Accent1 2 5 2 2 3 6 4" xfId="12664" xr:uid="{00000000-0005-0000-0000-0000BC300000}"/>
    <cellStyle name="20% - Accent1 2 5 2 2 3 7" xfId="12665" xr:uid="{00000000-0005-0000-0000-0000BD300000}"/>
    <cellStyle name="20% - Accent1 2 5 2 2 3 7 2" xfId="12666" xr:uid="{00000000-0005-0000-0000-0000BE300000}"/>
    <cellStyle name="20% - Accent1 2 5 2 2 3 7 2 2" xfId="12667" xr:uid="{00000000-0005-0000-0000-0000BF300000}"/>
    <cellStyle name="20% - Accent1 2 5 2 2 3 7 3" xfId="12668" xr:uid="{00000000-0005-0000-0000-0000C0300000}"/>
    <cellStyle name="20% - Accent1 2 5 2 2 3 8" xfId="12669" xr:uid="{00000000-0005-0000-0000-0000C1300000}"/>
    <cellStyle name="20% - Accent1 2 5 2 2 3 8 2" xfId="12670" xr:uid="{00000000-0005-0000-0000-0000C2300000}"/>
    <cellStyle name="20% - Accent1 2 5 2 2 3 8 2 2" xfId="12671" xr:uid="{00000000-0005-0000-0000-0000C3300000}"/>
    <cellStyle name="20% - Accent1 2 5 2 2 3 8 3" xfId="12672" xr:uid="{00000000-0005-0000-0000-0000C4300000}"/>
    <cellStyle name="20% - Accent1 2 5 2 2 3 9" xfId="12673" xr:uid="{00000000-0005-0000-0000-0000C5300000}"/>
    <cellStyle name="20% - Accent1 2 5 2 2 3 9 2" xfId="12674" xr:uid="{00000000-0005-0000-0000-0000C6300000}"/>
    <cellStyle name="20% - Accent1 2 5 2 2 4" xfId="12675" xr:uid="{00000000-0005-0000-0000-0000C7300000}"/>
    <cellStyle name="20% - Accent1 2 5 2 2 4 10" xfId="12676" xr:uid="{00000000-0005-0000-0000-0000C8300000}"/>
    <cellStyle name="20% - Accent1 2 5 2 2 4 10 2" xfId="12677" xr:uid="{00000000-0005-0000-0000-0000C9300000}"/>
    <cellStyle name="20% - Accent1 2 5 2 2 4 11" xfId="12678" xr:uid="{00000000-0005-0000-0000-0000CA300000}"/>
    <cellStyle name="20% - Accent1 2 5 2 2 4 2" xfId="12679" xr:uid="{00000000-0005-0000-0000-0000CB300000}"/>
    <cellStyle name="20% - Accent1 2 5 2 2 4 2 2" xfId="12680" xr:uid="{00000000-0005-0000-0000-0000CC300000}"/>
    <cellStyle name="20% - Accent1 2 5 2 2 4 2 2 2" xfId="12681" xr:uid="{00000000-0005-0000-0000-0000CD300000}"/>
    <cellStyle name="20% - Accent1 2 5 2 2 4 2 2 2 2" xfId="12682" xr:uid="{00000000-0005-0000-0000-0000CE300000}"/>
    <cellStyle name="20% - Accent1 2 5 2 2 4 2 2 2 2 2" xfId="12683" xr:uid="{00000000-0005-0000-0000-0000CF300000}"/>
    <cellStyle name="20% - Accent1 2 5 2 2 4 2 2 2 3" xfId="12684" xr:uid="{00000000-0005-0000-0000-0000D0300000}"/>
    <cellStyle name="20% - Accent1 2 5 2 2 4 2 2 3" xfId="12685" xr:uid="{00000000-0005-0000-0000-0000D1300000}"/>
    <cellStyle name="20% - Accent1 2 5 2 2 4 2 2 3 2" xfId="12686" xr:uid="{00000000-0005-0000-0000-0000D2300000}"/>
    <cellStyle name="20% - Accent1 2 5 2 2 4 2 2 4" xfId="12687" xr:uid="{00000000-0005-0000-0000-0000D3300000}"/>
    <cellStyle name="20% - Accent1 2 5 2 2 4 2 3" xfId="12688" xr:uid="{00000000-0005-0000-0000-0000D4300000}"/>
    <cellStyle name="20% - Accent1 2 5 2 2 4 2 3 2" xfId="12689" xr:uid="{00000000-0005-0000-0000-0000D5300000}"/>
    <cellStyle name="20% - Accent1 2 5 2 2 4 2 3 2 2" xfId="12690" xr:uid="{00000000-0005-0000-0000-0000D6300000}"/>
    <cellStyle name="20% - Accent1 2 5 2 2 4 2 3 2 2 2" xfId="12691" xr:uid="{00000000-0005-0000-0000-0000D7300000}"/>
    <cellStyle name="20% - Accent1 2 5 2 2 4 2 3 2 3" xfId="12692" xr:uid="{00000000-0005-0000-0000-0000D8300000}"/>
    <cellStyle name="20% - Accent1 2 5 2 2 4 2 3 3" xfId="12693" xr:uid="{00000000-0005-0000-0000-0000D9300000}"/>
    <cellStyle name="20% - Accent1 2 5 2 2 4 2 3 3 2" xfId="12694" xr:uid="{00000000-0005-0000-0000-0000DA300000}"/>
    <cellStyle name="20% - Accent1 2 5 2 2 4 2 3 4" xfId="12695" xr:uid="{00000000-0005-0000-0000-0000DB300000}"/>
    <cellStyle name="20% - Accent1 2 5 2 2 4 2 4" xfId="12696" xr:uid="{00000000-0005-0000-0000-0000DC300000}"/>
    <cellStyle name="20% - Accent1 2 5 2 2 4 2 4 2" xfId="12697" xr:uid="{00000000-0005-0000-0000-0000DD300000}"/>
    <cellStyle name="20% - Accent1 2 5 2 2 4 2 4 2 2" xfId="12698" xr:uid="{00000000-0005-0000-0000-0000DE300000}"/>
    <cellStyle name="20% - Accent1 2 5 2 2 4 2 4 2 2 2" xfId="12699" xr:uid="{00000000-0005-0000-0000-0000DF300000}"/>
    <cellStyle name="20% - Accent1 2 5 2 2 4 2 4 2 3" xfId="12700" xr:uid="{00000000-0005-0000-0000-0000E0300000}"/>
    <cellStyle name="20% - Accent1 2 5 2 2 4 2 4 3" xfId="12701" xr:uid="{00000000-0005-0000-0000-0000E1300000}"/>
    <cellStyle name="20% - Accent1 2 5 2 2 4 2 4 3 2" xfId="12702" xr:uid="{00000000-0005-0000-0000-0000E2300000}"/>
    <cellStyle name="20% - Accent1 2 5 2 2 4 2 4 4" xfId="12703" xr:uid="{00000000-0005-0000-0000-0000E3300000}"/>
    <cellStyle name="20% - Accent1 2 5 2 2 4 2 5" xfId="12704" xr:uid="{00000000-0005-0000-0000-0000E4300000}"/>
    <cellStyle name="20% - Accent1 2 5 2 2 4 2 5 2" xfId="12705" xr:uid="{00000000-0005-0000-0000-0000E5300000}"/>
    <cellStyle name="20% - Accent1 2 5 2 2 4 2 5 2 2" xfId="12706" xr:uid="{00000000-0005-0000-0000-0000E6300000}"/>
    <cellStyle name="20% - Accent1 2 5 2 2 4 2 5 3" xfId="12707" xr:uid="{00000000-0005-0000-0000-0000E7300000}"/>
    <cellStyle name="20% - Accent1 2 5 2 2 4 2 6" xfId="12708" xr:uid="{00000000-0005-0000-0000-0000E8300000}"/>
    <cellStyle name="20% - Accent1 2 5 2 2 4 2 6 2" xfId="12709" xr:uid="{00000000-0005-0000-0000-0000E9300000}"/>
    <cellStyle name="20% - Accent1 2 5 2 2 4 2 6 2 2" xfId="12710" xr:uid="{00000000-0005-0000-0000-0000EA300000}"/>
    <cellStyle name="20% - Accent1 2 5 2 2 4 2 6 3" xfId="12711" xr:uid="{00000000-0005-0000-0000-0000EB300000}"/>
    <cellStyle name="20% - Accent1 2 5 2 2 4 2 7" xfId="12712" xr:uid="{00000000-0005-0000-0000-0000EC300000}"/>
    <cellStyle name="20% - Accent1 2 5 2 2 4 2 7 2" xfId="12713" xr:uid="{00000000-0005-0000-0000-0000ED300000}"/>
    <cellStyle name="20% - Accent1 2 5 2 2 4 2 8" xfId="12714" xr:uid="{00000000-0005-0000-0000-0000EE300000}"/>
    <cellStyle name="20% - Accent1 2 5 2 2 4 2 8 2" xfId="12715" xr:uid="{00000000-0005-0000-0000-0000EF300000}"/>
    <cellStyle name="20% - Accent1 2 5 2 2 4 2 9" xfId="12716" xr:uid="{00000000-0005-0000-0000-0000F0300000}"/>
    <cellStyle name="20% - Accent1 2 5 2 2 4 3" xfId="12717" xr:uid="{00000000-0005-0000-0000-0000F1300000}"/>
    <cellStyle name="20% - Accent1 2 5 2 2 4 3 2" xfId="12718" xr:uid="{00000000-0005-0000-0000-0000F2300000}"/>
    <cellStyle name="20% - Accent1 2 5 2 2 4 3 2 2" xfId="12719" xr:uid="{00000000-0005-0000-0000-0000F3300000}"/>
    <cellStyle name="20% - Accent1 2 5 2 2 4 3 2 2 2" xfId="12720" xr:uid="{00000000-0005-0000-0000-0000F4300000}"/>
    <cellStyle name="20% - Accent1 2 5 2 2 4 3 2 2 2 2" xfId="12721" xr:uid="{00000000-0005-0000-0000-0000F5300000}"/>
    <cellStyle name="20% - Accent1 2 5 2 2 4 3 2 2 3" xfId="12722" xr:uid="{00000000-0005-0000-0000-0000F6300000}"/>
    <cellStyle name="20% - Accent1 2 5 2 2 4 3 2 3" xfId="12723" xr:uid="{00000000-0005-0000-0000-0000F7300000}"/>
    <cellStyle name="20% - Accent1 2 5 2 2 4 3 2 3 2" xfId="12724" xr:uid="{00000000-0005-0000-0000-0000F8300000}"/>
    <cellStyle name="20% - Accent1 2 5 2 2 4 3 2 4" xfId="12725" xr:uid="{00000000-0005-0000-0000-0000F9300000}"/>
    <cellStyle name="20% - Accent1 2 5 2 2 4 3 3" xfId="12726" xr:uid="{00000000-0005-0000-0000-0000FA300000}"/>
    <cellStyle name="20% - Accent1 2 5 2 2 4 3 3 2" xfId="12727" xr:uid="{00000000-0005-0000-0000-0000FB300000}"/>
    <cellStyle name="20% - Accent1 2 5 2 2 4 3 3 2 2" xfId="12728" xr:uid="{00000000-0005-0000-0000-0000FC300000}"/>
    <cellStyle name="20% - Accent1 2 5 2 2 4 3 3 2 2 2" xfId="12729" xr:uid="{00000000-0005-0000-0000-0000FD300000}"/>
    <cellStyle name="20% - Accent1 2 5 2 2 4 3 3 2 3" xfId="12730" xr:uid="{00000000-0005-0000-0000-0000FE300000}"/>
    <cellStyle name="20% - Accent1 2 5 2 2 4 3 3 3" xfId="12731" xr:uid="{00000000-0005-0000-0000-0000FF300000}"/>
    <cellStyle name="20% - Accent1 2 5 2 2 4 3 3 3 2" xfId="12732" xr:uid="{00000000-0005-0000-0000-000000310000}"/>
    <cellStyle name="20% - Accent1 2 5 2 2 4 3 3 4" xfId="12733" xr:uid="{00000000-0005-0000-0000-000001310000}"/>
    <cellStyle name="20% - Accent1 2 5 2 2 4 3 4" xfId="12734" xr:uid="{00000000-0005-0000-0000-000002310000}"/>
    <cellStyle name="20% - Accent1 2 5 2 2 4 3 4 2" xfId="12735" xr:uid="{00000000-0005-0000-0000-000003310000}"/>
    <cellStyle name="20% - Accent1 2 5 2 2 4 3 4 2 2" xfId="12736" xr:uid="{00000000-0005-0000-0000-000004310000}"/>
    <cellStyle name="20% - Accent1 2 5 2 2 4 3 4 2 2 2" xfId="12737" xr:uid="{00000000-0005-0000-0000-000005310000}"/>
    <cellStyle name="20% - Accent1 2 5 2 2 4 3 4 2 3" xfId="12738" xr:uid="{00000000-0005-0000-0000-000006310000}"/>
    <cellStyle name="20% - Accent1 2 5 2 2 4 3 4 3" xfId="12739" xr:uid="{00000000-0005-0000-0000-000007310000}"/>
    <cellStyle name="20% - Accent1 2 5 2 2 4 3 4 3 2" xfId="12740" xr:uid="{00000000-0005-0000-0000-000008310000}"/>
    <cellStyle name="20% - Accent1 2 5 2 2 4 3 4 4" xfId="12741" xr:uid="{00000000-0005-0000-0000-000009310000}"/>
    <cellStyle name="20% - Accent1 2 5 2 2 4 3 5" xfId="12742" xr:uid="{00000000-0005-0000-0000-00000A310000}"/>
    <cellStyle name="20% - Accent1 2 5 2 2 4 3 5 2" xfId="12743" xr:uid="{00000000-0005-0000-0000-00000B310000}"/>
    <cellStyle name="20% - Accent1 2 5 2 2 4 3 5 2 2" xfId="12744" xr:uid="{00000000-0005-0000-0000-00000C310000}"/>
    <cellStyle name="20% - Accent1 2 5 2 2 4 3 5 3" xfId="12745" xr:uid="{00000000-0005-0000-0000-00000D310000}"/>
    <cellStyle name="20% - Accent1 2 5 2 2 4 3 6" xfId="12746" xr:uid="{00000000-0005-0000-0000-00000E310000}"/>
    <cellStyle name="20% - Accent1 2 5 2 2 4 3 6 2" xfId="12747" xr:uid="{00000000-0005-0000-0000-00000F310000}"/>
    <cellStyle name="20% - Accent1 2 5 2 2 4 3 6 2 2" xfId="12748" xr:uid="{00000000-0005-0000-0000-000010310000}"/>
    <cellStyle name="20% - Accent1 2 5 2 2 4 3 6 3" xfId="12749" xr:uid="{00000000-0005-0000-0000-000011310000}"/>
    <cellStyle name="20% - Accent1 2 5 2 2 4 3 7" xfId="12750" xr:uid="{00000000-0005-0000-0000-000012310000}"/>
    <cellStyle name="20% - Accent1 2 5 2 2 4 3 7 2" xfId="12751" xr:uid="{00000000-0005-0000-0000-000013310000}"/>
    <cellStyle name="20% - Accent1 2 5 2 2 4 3 8" xfId="12752" xr:uid="{00000000-0005-0000-0000-000014310000}"/>
    <cellStyle name="20% - Accent1 2 5 2 2 4 3 8 2" xfId="12753" xr:uid="{00000000-0005-0000-0000-000015310000}"/>
    <cellStyle name="20% - Accent1 2 5 2 2 4 3 9" xfId="12754" xr:uid="{00000000-0005-0000-0000-000016310000}"/>
    <cellStyle name="20% - Accent1 2 5 2 2 4 4" xfId="12755" xr:uid="{00000000-0005-0000-0000-000017310000}"/>
    <cellStyle name="20% - Accent1 2 5 2 2 4 4 2" xfId="12756" xr:uid="{00000000-0005-0000-0000-000018310000}"/>
    <cellStyle name="20% - Accent1 2 5 2 2 4 4 2 2" xfId="12757" xr:uid="{00000000-0005-0000-0000-000019310000}"/>
    <cellStyle name="20% - Accent1 2 5 2 2 4 4 2 2 2" xfId="12758" xr:uid="{00000000-0005-0000-0000-00001A310000}"/>
    <cellStyle name="20% - Accent1 2 5 2 2 4 4 2 3" xfId="12759" xr:uid="{00000000-0005-0000-0000-00001B310000}"/>
    <cellStyle name="20% - Accent1 2 5 2 2 4 4 3" xfId="12760" xr:uid="{00000000-0005-0000-0000-00001C310000}"/>
    <cellStyle name="20% - Accent1 2 5 2 2 4 4 3 2" xfId="12761" xr:uid="{00000000-0005-0000-0000-00001D310000}"/>
    <cellStyle name="20% - Accent1 2 5 2 2 4 4 4" xfId="12762" xr:uid="{00000000-0005-0000-0000-00001E310000}"/>
    <cellStyle name="20% - Accent1 2 5 2 2 4 5" xfId="12763" xr:uid="{00000000-0005-0000-0000-00001F310000}"/>
    <cellStyle name="20% - Accent1 2 5 2 2 4 5 2" xfId="12764" xr:uid="{00000000-0005-0000-0000-000020310000}"/>
    <cellStyle name="20% - Accent1 2 5 2 2 4 5 2 2" xfId="12765" xr:uid="{00000000-0005-0000-0000-000021310000}"/>
    <cellStyle name="20% - Accent1 2 5 2 2 4 5 2 2 2" xfId="12766" xr:uid="{00000000-0005-0000-0000-000022310000}"/>
    <cellStyle name="20% - Accent1 2 5 2 2 4 5 2 3" xfId="12767" xr:uid="{00000000-0005-0000-0000-000023310000}"/>
    <cellStyle name="20% - Accent1 2 5 2 2 4 5 3" xfId="12768" xr:uid="{00000000-0005-0000-0000-000024310000}"/>
    <cellStyle name="20% - Accent1 2 5 2 2 4 5 3 2" xfId="12769" xr:uid="{00000000-0005-0000-0000-000025310000}"/>
    <cellStyle name="20% - Accent1 2 5 2 2 4 5 4" xfId="12770" xr:uid="{00000000-0005-0000-0000-000026310000}"/>
    <cellStyle name="20% - Accent1 2 5 2 2 4 6" xfId="12771" xr:uid="{00000000-0005-0000-0000-000027310000}"/>
    <cellStyle name="20% - Accent1 2 5 2 2 4 6 2" xfId="12772" xr:uid="{00000000-0005-0000-0000-000028310000}"/>
    <cellStyle name="20% - Accent1 2 5 2 2 4 6 2 2" xfId="12773" xr:uid="{00000000-0005-0000-0000-000029310000}"/>
    <cellStyle name="20% - Accent1 2 5 2 2 4 6 2 2 2" xfId="12774" xr:uid="{00000000-0005-0000-0000-00002A310000}"/>
    <cellStyle name="20% - Accent1 2 5 2 2 4 6 2 3" xfId="12775" xr:uid="{00000000-0005-0000-0000-00002B310000}"/>
    <cellStyle name="20% - Accent1 2 5 2 2 4 6 3" xfId="12776" xr:uid="{00000000-0005-0000-0000-00002C310000}"/>
    <cellStyle name="20% - Accent1 2 5 2 2 4 6 3 2" xfId="12777" xr:uid="{00000000-0005-0000-0000-00002D310000}"/>
    <cellStyle name="20% - Accent1 2 5 2 2 4 6 4" xfId="12778" xr:uid="{00000000-0005-0000-0000-00002E310000}"/>
    <cellStyle name="20% - Accent1 2 5 2 2 4 7" xfId="12779" xr:uid="{00000000-0005-0000-0000-00002F310000}"/>
    <cellStyle name="20% - Accent1 2 5 2 2 4 7 2" xfId="12780" xr:uid="{00000000-0005-0000-0000-000030310000}"/>
    <cellStyle name="20% - Accent1 2 5 2 2 4 7 2 2" xfId="12781" xr:uid="{00000000-0005-0000-0000-000031310000}"/>
    <cellStyle name="20% - Accent1 2 5 2 2 4 7 3" xfId="12782" xr:uid="{00000000-0005-0000-0000-000032310000}"/>
    <cellStyle name="20% - Accent1 2 5 2 2 4 8" xfId="12783" xr:uid="{00000000-0005-0000-0000-000033310000}"/>
    <cellStyle name="20% - Accent1 2 5 2 2 4 8 2" xfId="12784" xr:uid="{00000000-0005-0000-0000-000034310000}"/>
    <cellStyle name="20% - Accent1 2 5 2 2 4 8 2 2" xfId="12785" xr:uid="{00000000-0005-0000-0000-000035310000}"/>
    <cellStyle name="20% - Accent1 2 5 2 2 4 8 3" xfId="12786" xr:uid="{00000000-0005-0000-0000-000036310000}"/>
    <cellStyle name="20% - Accent1 2 5 2 2 4 9" xfId="12787" xr:uid="{00000000-0005-0000-0000-000037310000}"/>
    <cellStyle name="20% - Accent1 2 5 2 2 4 9 2" xfId="12788" xr:uid="{00000000-0005-0000-0000-000038310000}"/>
    <cellStyle name="20% - Accent1 2 5 2 2 5" xfId="12789" xr:uid="{00000000-0005-0000-0000-000039310000}"/>
    <cellStyle name="20% - Accent1 2 5 2 2 5 2" xfId="12790" xr:uid="{00000000-0005-0000-0000-00003A310000}"/>
    <cellStyle name="20% - Accent1 2 5 2 2 5 2 2" xfId="12791" xr:uid="{00000000-0005-0000-0000-00003B310000}"/>
    <cellStyle name="20% - Accent1 2 5 2 2 5 2 2 2" xfId="12792" xr:uid="{00000000-0005-0000-0000-00003C310000}"/>
    <cellStyle name="20% - Accent1 2 5 2 2 5 2 2 2 2" xfId="12793" xr:uid="{00000000-0005-0000-0000-00003D310000}"/>
    <cellStyle name="20% - Accent1 2 5 2 2 5 2 2 3" xfId="12794" xr:uid="{00000000-0005-0000-0000-00003E310000}"/>
    <cellStyle name="20% - Accent1 2 5 2 2 5 2 3" xfId="12795" xr:uid="{00000000-0005-0000-0000-00003F310000}"/>
    <cellStyle name="20% - Accent1 2 5 2 2 5 2 3 2" xfId="12796" xr:uid="{00000000-0005-0000-0000-000040310000}"/>
    <cellStyle name="20% - Accent1 2 5 2 2 5 2 4" xfId="12797" xr:uid="{00000000-0005-0000-0000-000041310000}"/>
    <cellStyle name="20% - Accent1 2 5 2 2 5 3" xfId="12798" xr:uid="{00000000-0005-0000-0000-000042310000}"/>
    <cellStyle name="20% - Accent1 2 5 2 2 5 3 2" xfId="12799" xr:uid="{00000000-0005-0000-0000-000043310000}"/>
    <cellStyle name="20% - Accent1 2 5 2 2 5 3 2 2" xfId="12800" xr:uid="{00000000-0005-0000-0000-000044310000}"/>
    <cellStyle name="20% - Accent1 2 5 2 2 5 3 2 2 2" xfId="12801" xr:uid="{00000000-0005-0000-0000-000045310000}"/>
    <cellStyle name="20% - Accent1 2 5 2 2 5 3 2 3" xfId="12802" xr:uid="{00000000-0005-0000-0000-000046310000}"/>
    <cellStyle name="20% - Accent1 2 5 2 2 5 3 3" xfId="12803" xr:uid="{00000000-0005-0000-0000-000047310000}"/>
    <cellStyle name="20% - Accent1 2 5 2 2 5 3 3 2" xfId="12804" xr:uid="{00000000-0005-0000-0000-000048310000}"/>
    <cellStyle name="20% - Accent1 2 5 2 2 5 3 4" xfId="12805" xr:uid="{00000000-0005-0000-0000-000049310000}"/>
    <cellStyle name="20% - Accent1 2 5 2 2 5 4" xfId="12806" xr:uid="{00000000-0005-0000-0000-00004A310000}"/>
    <cellStyle name="20% - Accent1 2 5 2 2 5 4 2" xfId="12807" xr:uid="{00000000-0005-0000-0000-00004B310000}"/>
    <cellStyle name="20% - Accent1 2 5 2 2 5 4 2 2" xfId="12808" xr:uid="{00000000-0005-0000-0000-00004C310000}"/>
    <cellStyle name="20% - Accent1 2 5 2 2 5 4 2 2 2" xfId="12809" xr:uid="{00000000-0005-0000-0000-00004D310000}"/>
    <cellStyle name="20% - Accent1 2 5 2 2 5 4 2 3" xfId="12810" xr:uid="{00000000-0005-0000-0000-00004E310000}"/>
    <cellStyle name="20% - Accent1 2 5 2 2 5 4 3" xfId="12811" xr:uid="{00000000-0005-0000-0000-00004F310000}"/>
    <cellStyle name="20% - Accent1 2 5 2 2 5 4 3 2" xfId="12812" xr:uid="{00000000-0005-0000-0000-000050310000}"/>
    <cellStyle name="20% - Accent1 2 5 2 2 5 4 4" xfId="12813" xr:uid="{00000000-0005-0000-0000-000051310000}"/>
    <cellStyle name="20% - Accent1 2 5 2 2 5 5" xfId="12814" xr:uid="{00000000-0005-0000-0000-000052310000}"/>
    <cellStyle name="20% - Accent1 2 5 2 2 5 5 2" xfId="12815" xr:uid="{00000000-0005-0000-0000-000053310000}"/>
    <cellStyle name="20% - Accent1 2 5 2 2 5 5 2 2" xfId="12816" xr:uid="{00000000-0005-0000-0000-000054310000}"/>
    <cellStyle name="20% - Accent1 2 5 2 2 5 5 3" xfId="12817" xr:uid="{00000000-0005-0000-0000-000055310000}"/>
    <cellStyle name="20% - Accent1 2 5 2 2 5 6" xfId="12818" xr:uid="{00000000-0005-0000-0000-000056310000}"/>
    <cellStyle name="20% - Accent1 2 5 2 2 5 6 2" xfId="12819" xr:uid="{00000000-0005-0000-0000-000057310000}"/>
    <cellStyle name="20% - Accent1 2 5 2 2 5 6 2 2" xfId="12820" xr:uid="{00000000-0005-0000-0000-000058310000}"/>
    <cellStyle name="20% - Accent1 2 5 2 2 5 6 3" xfId="12821" xr:uid="{00000000-0005-0000-0000-000059310000}"/>
    <cellStyle name="20% - Accent1 2 5 2 2 5 7" xfId="12822" xr:uid="{00000000-0005-0000-0000-00005A310000}"/>
    <cellStyle name="20% - Accent1 2 5 2 2 5 7 2" xfId="12823" xr:uid="{00000000-0005-0000-0000-00005B310000}"/>
    <cellStyle name="20% - Accent1 2 5 2 2 5 8" xfId="12824" xr:uid="{00000000-0005-0000-0000-00005C310000}"/>
    <cellStyle name="20% - Accent1 2 5 2 2 5 8 2" xfId="12825" xr:uid="{00000000-0005-0000-0000-00005D310000}"/>
    <cellStyle name="20% - Accent1 2 5 2 2 5 9" xfId="12826" xr:uid="{00000000-0005-0000-0000-00005E310000}"/>
    <cellStyle name="20% - Accent1 2 5 2 2 6" xfId="12827" xr:uid="{00000000-0005-0000-0000-00005F310000}"/>
    <cellStyle name="20% - Accent1 2 5 2 2 6 2" xfId="12828" xr:uid="{00000000-0005-0000-0000-000060310000}"/>
    <cellStyle name="20% - Accent1 2 5 2 2 6 2 2" xfId="12829" xr:uid="{00000000-0005-0000-0000-000061310000}"/>
    <cellStyle name="20% - Accent1 2 5 2 2 6 2 2 2" xfId="12830" xr:uid="{00000000-0005-0000-0000-000062310000}"/>
    <cellStyle name="20% - Accent1 2 5 2 2 6 2 2 2 2" xfId="12831" xr:uid="{00000000-0005-0000-0000-000063310000}"/>
    <cellStyle name="20% - Accent1 2 5 2 2 6 2 2 3" xfId="12832" xr:uid="{00000000-0005-0000-0000-000064310000}"/>
    <cellStyle name="20% - Accent1 2 5 2 2 6 2 3" xfId="12833" xr:uid="{00000000-0005-0000-0000-000065310000}"/>
    <cellStyle name="20% - Accent1 2 5 2 2 6 2 3 2" xfId="12834" xr:uid="{00000000-0005-0000-0000-000066310000}"/>
    <cellStyle name="20% - Accent1 2 5 2 2 6 2 4" xfId="12835" xr:uid="{00000000-0005-0000-0000-000067310000}"/>
    <cellStyle name="20% - Accent1 2 5 2 2 6 3" xfId="12836" xr:uid="{00000000-0005-0000-0000-000068310000}"/>
    <cellStyle name="20% - Accent1 2 5 2 2 6 3 2" xfId="12837" xr:uid="{00000000-0005-0000-0000-000069310000}"/>
    <cellStyle name="20% - Accent1 2 5 2 2 6 3 2 2" xfId="12838" xr:uid="{00000000-0005-0000-0000-00006A310000}"/>
    <cellStyle name="20% - Accent1 2 5 2 2 6 3 2 2 2" xfId="12839" xr:uid="{00000000-0005-0000-0000-00006B310000}"/>
    <cellStyle name="20% - Accent1 2 5 2 2 6 3 2 3" xfId="12840" xr:uid="{00000000-0005-0000-0000-00006C310000}"/>
    <cellStyle name="20% - Accent1 2 5 2 2 6 3 3" xfId="12841" xr:uid="{00000000-0005-0000-0000-00006D310000}"/>
    <cellStyle name="20% - Accent1 2 5 2 2 6 3 3 2" xfId="12842" xr:uid="{00000000-0005-0000-0000-00006E310000}"/>
    <cellStyle name="20% - Accent1 2 5 2 2 6 3 4" xfId="12843" xr:uid="{00000000-0005-0000-0000-00006F310000}"/>
    <cellStyle name="20% - Accent1 2 5 2 2 6 4" xfId="12844" xr:uid="{00000000-0005-0000-0000-000070310000}"/>
    <cellStyle name="20% - Accent1 2 5 2 2 6 4 2" xfId="12845" xr:uid="{00000000-0005-0000-0000-000071310000}"/>
    <cellStyle name="20% - Accent1 2 5 2 2 6 4 2 2" xfId="12846" xr:uid="{00000000-0005-0000-0000-000072310000}"/>
    <cellStyle name="20% - Accent1 2 5 2 2 6 4 2 2 2" xfId="12847" xr:uid="{00000000-0005-0000-0000-000073310000}"/>
    <cellStyle name="20% - Accent1 2 5 2 2 6 4 2 3" xfId="12848" xr:uid="{00000000-0005-0000-0000-000074310000}"/>
    <cellStyle name="20% - Accent1 2 5 2 2 6 4 3" xfId="12849" xr:uid="{00000000-0005-0000-0000-000075310000}"/>
    <cellStyle name="20% - Accent1 2 5 2 2 6 4 3 2" xfId="12850" xr:uid="{00000000-0005-0000-0000-000076310000}"/>
    <cellStyle name="20% - Accent1 2 5 2 2 6 4 4" xfId="12851" xr:uid="{00000000-0005-0000-0000-000077310000}"/>
    <cellStyle name="20% - Accent1 2 5 2 2 6 5" xfId="12852" xr:uid="{00000000-0005-0000-0000-000078310000}"/>
    <cellStyle name="20% - Accent1 2 5 2 2 6 5 2" xfId="12853" xr:uid="{00000000-0005-0000-0000-000079310000}"/>
    <cellStyle name="20% - Accent1 2 5 2 2 6 5 2 2" xfId="12854" xr:uid="{00000000-0005-0000-0000-00007A310000}"/>
    <cellStyle name="20% - Accent1 2 5 2 2 6 5 3" xfId="12855" xr:uid="{00000000-0005-0000-0000-00007B310000}"/>
    <cellStyle name="20% - Accent1 2 5 2 2 6 6" xfId="12856" xr:uid="{00000000-0005-0000-0000-00007C310000}"/>
    <cellStyle name="20% - Accent1 2 5 2 2 6 6 2" xfId="12857" xr:uid="{00000000-0005-0000-0000-00007D310000}"/>
    <cellStyle name="20% - Accent1 2 5 2 2 6 6 2 2" xfId="12858" xr:uid="{00000000-0005-0000-0000-00007E310000}"/>
    <cellStyle name="20% - Accent1 2 5 2 2 6 6 3" xfId="12859" xr:uid="{00000000-0005-0000-0000-00007F310000}"/>
    <cellStyle name="20% - Accent1 2 5 2 2 6 7" xfId="12860" xr:uid="{00000000-0005-0000-0000-000080310000}"/>
    <cellStyle name="20% - Accent1 2 5 2 2 6 7 2" xfId="12861" xr:uid="{00000000-0005-0000-0000-000081310000}"/>
    <cellStyle name="20% - Accent1 2 5 2 2 6 8" xfId="12862" xr:uid="{00000000-0005-0000-0000-000082310000}"/>
    <cellStyle name="20% - Accent1 2 5 2 2 6 8 2" xfId="12863" xr:uid="{00000000-0005-0000-0000-000083310000}"/>
    <cellStyle name="20% - Accent1 2 5 2 2 6 9" xfId="12864" xr:uid="{00000000-0005-0000-0000-000084310000}"/>
    <cellStyle name="20% - Accent1 2 5 2 2 7" xfId="12865" xr:uid="{00000000-0005-0000-0000-000085310000}"/>
    <cellStyle name="20% - Accent1 2 5 2 2 7 2" xfId="12866" xr:uid="{00000000-0005-0000-0000-000086310000}"/>
    <cellStyle name="20% - Accent1 2 5 2 2 7 2 2" xfId="12867" xr:uid="{00000000-0005-0000-0000-000087310000}"/>
    <cellStyle name="20% - Accent1 2 5 2 2 7 2 2 2" xfId="12868" xr:uid="{00000000-0005-0000-0000-000088310000}"/>
    <cellStyle name="20% - Accent1 2 5 2 2 7 2 3" xfId="12869" xr:uid="{00000000-0005-0000-0000-000089310000}"/>
    <cellStyle name="20% - Accent1 2 5 2 2 7 3" xfId="12870" xr:uid="{00000000-0005-0000-0000-00008A310000}"/>
    <cellStyle name="20% - Accent1 2 5 2 2 7 3 2" xfId="12871" xr:uid="{00000000-0005-0000-0000-00008B310000}"/>
    <cellStyle name="20% - Accent1 2 5 2 2 7 4" xfId="12872" xr:uid="{00000000-0005-0000-0000-00008C310000}"/>
    <cellStyle name="20% - Accent1 2 5 2 2 8" xfId="12873" xr:uid="{00000000-0005-0000-0000-00008D310000}"/>
    <cellStyle name="20% - Accent1 2 5 2 2 8 2" xfId="12874" xr:uid="{00000000-0005-0000-0000-00008E310000}"/>
    <cellStyle name="20% - Accent1 2 5 2 2 8 2 2" xfId="12875" xr:uid="{00000000-0005-0000-0000-00008F310000}"/>
    <cellStyle name="20% - Accent1 2 5 2 2 8 2 2 2" xfId="12876" xr:uid="{00000000-0005-0000-0000-000090310000}"/>
    <cellStyle name="20% - Accent1 2 5 2 2 8 2 3" xfId="12877" xr:uid="{00000000-0005-0000-0000-000091310000}"/>
    <cellStyle name="20% - Accent1 2 5 2 2 8 3" xfId="12878" xr:uid="{00000000-0005-0000-0000-000092310000}"/>
    <cellStyle name="20% - Accent1 2 5 2 2 8 3 2" xfId="12879" xr:uid="{00000000-0005-0000-0000-000093310000}"/>
    <cellStyle name="20% - Accent1 2 5 2 2 8 4" xfId="12880" xr:uid="{00000000-0005-0000-0000-000094310000}"/>
    <cellStyle name="20% - Accent1 2 5 2 2 9" xfId="12881" xr:uid="{00000000-0005-0000-0000-000095310000}"/>
    <cellStyle name="20% - Accent1 2 5 2 2 9 2" xfId="12882" xr:uid="{00000000-0005-0000-0000-000096310000}"/>
    <cellStyle name="20% - Accent1 2 5 2 2 9 2 2" xfId="12883" xr:uid="{00000000-0005-0000-0000-000097310000}"/>
    <cellStyle name="20% - Accent1 2 5 2 2 9 2 2 2" xfId="12884" xr:uid="{00000000-0005-0000-0000-000098310000}"/>
    <cellStyle name="20% - Accent1 2 5 2 2 9 2 3" xfId="12885" xr:uid="{00000000-0005-0000-0000-000099310000}"/>
    <cellStyle name="20% - Accent1 2 5 2 2 9 3" xfId="12886" xr:uid="{00000000-0005-0000-0000-00009A310000}"/>
    <cellStyle name="20% - Accent1 2 5 2 2 9 3 2" xfId="12887" xr:uid="{00000000-0005-0000-0000-00009B310000}"/>
    <cellStyle name="20% - Accent1 2 5 2 2 9 4" xfId="12888" xr:uid="{00000000-0005-0000-0000-00009C310000}"/>
    <cellStyle name="20% - Accent1 2 5 2 3" xfId="12889" xr:uid="{00000000-0005-0000-0000-00009D310000}"/>
    <cellStyle name="20% - Accent1 2 5 2 3 10" xfId="12890" xr:uid="{00000000-0005-0000-0000-00009E310000}"/>
    <cellStyle name="20% - Accent1 2 5 2 3 10 2" xfId="12891" xr:uid="{00000000-0005-0000-0000-00009F310000}"/>
    <cellStyle name="20% - Accent1 2 5 2 3 11" xfId="12892" xr:uid="{00000000-0005-0000-0000-0000A0310000}"/>
    <cellStyle name="20% - Accent1 2 5 2 3 2" xfId="12893" xr:uid="{00000000-0005-0000-0000-0000A1310000}"/>
    <cellStyle name="20% - Accent1 2 5 2 3 2 2" xfId="12894" xr:uid="{00000000-0005-0000-0000-0000A2310000}"/>
    <cellStyle name="20% - Accent1 2 5 2 3 2 2 2" xfId="12895" xr:uid="{00000000-0005-0000-0000-0000A3310000}"/>
    <cellStyle name="20% - Accent1 2 5 2 3 2 2 2 2" xfId="12896" xr:uid="{00000000-0005-0000-0000-0000A4310000}"/>
    <cellStyle name="20% - Accent1 2 5 2 3 2 2 2 2 2" xfId="12897" xr:uid="{00000000-0005-0000-0000-0000A5310000}"/>
    <cellStyle name="20% - Accent1 2 5 2 3 2 2 2 3" xfId="12898" xr:uid="{00000000-0005-0000-0000-0000A6310000}"/>
    <cellStyle name="20% - Accent1 2 5 2 3 2 2 3" xfId="12899" xr:uid="{00000000-0005-0000-0000-0000A7310000}"/>
    <cellStyle name="20% - Accent1 2 5 2 3 2 2 3 2" xfId="12900" xr:uid="{00000000-0005-0000-0000-0000A8310000}"/>
    <cellStyle name="20% - Accent1 2 5 2 3 2 2 4" xfId="12901" xr:uid="{00000000-0005-0000-0000-0000A9310000}"/>
    <cellStyle name="20% - Accent1 2 5 2 3 2 3" xfId="12902" xr:uid="{00000000-0005-0000-0000-0000AA310000}"/>
    <cellStyle name="20% - Accent1 2 5 2 3 2 3 2" xfId="12903" xr:uid="{00000000-0005-0000-0000-0000AB310000}"/>
    <cellStyle name="20% - Accent1 2 5 2 3 2 3 2 2" xfId="12904" xr:uid="{00000000-0005-0000-0000-0000AC310000}"/>
    <cellStyle name="20% - Accent1 2 5 2 3 2 3 2 2 2" xfId="12905" xr:uid="{00000000-0005-0000-0000-0000AD310000}"/>
    <cellStyle name="20% - Accent1 2 5 2 3 2 3 2 3" xfId="12906" xr:uid="{00000000-0005-0000-0000-0000AE310000}"/>
    <cellStyle name="20% - Accent1 2 5 2 3 2 3 3" xfId="12907" xr:uid="{00000000-0005-0000-0000-0000AF310000}"/>
    <cellStyle name="20% - Accent1 2 5 2 3 2 3 3 2" xfId="12908" xr:uid="{00000000-0005-0000-0000-0000B0310000}"/>
    <cellStyle name="20% - Accent1 2 5 2 3 2 3 4" xfId="12909" xr:uid="{00000000-0005-0000-0000-0000B1310000}"/>
    <cellStyle name="20% - Accent1 2 5 2 3 2 4" xfId="12910" xr:uid="{00000000-0005-0000-0000-0000B2310000}"/>
    <cellStyle name="20% - Accent1 2 5 2 3 2 4 2" xfId="12911" xr:uid="{00000000-0005-0000-0000-0000B3310000}"/>
    <cellStyle name="20% - Accent1 2 5 2 3 2 4 2 2" xfId="12912" xr:uid="{00000000-0005-0000-0000-0000B4310000}"/>
    <cellStyle name="20% - Accent1 2 5 2 3 2 4 2 2 2" xfId="12913" xr:uid="{00000000-0005-0000-0000-0000B5310000}"/>
    <cellStyle name="20% - Accent1 2 5 2 3 2 4 2 3" xfId="12914" xr:uid="{00000000-0005-0000-0000-0000B6310000}"/>
    <cellStyle name="20% - Accent1 2 5 2 3 2 4 3" xfId="12915" xr:uid="{00000000-0005-0000-0000-0000B7310000}"/>
    <cellStyle name="20% - Accent1 2 5 2 3 2 4 3 2" xfId="12916" xr:uid="{00000000-0005-0000-0000-0000B8310000}"/>
    <cellStyle name="20% - Accent1 2 5 2 3 2 4 4" xfId="12917" xr:uid="{00000000-0005-0000-0000-0000B9310000}"/>
    <cellStyle name="20% - Accent1 2 5 2 3 2 5" xfId="12918" xr:uid="{00000000-0005-0000-0000-0000BA310000}"/>
    <cellStyle name="20% - Accent1 2 5 2 3 2 5 2" xfId="12919" xr:uid="{00000000-0005-0000-0000-0000BB310000}"/>
    <cellStyle name="20% - Accent1 2 5 2 3 2 5 2 2" xfId="12920" xr:uid="{00000000-0005-0000-0000-0000BC310000}"/>
    <cellStyle name="20% - Accent1 2 5 2 3 2 5 3" xfId="12921" xr:uid="{00000000-0005-0000-0000-0000BD310000}"/>
    <cellStyle name="20% - Accent1 2 5 2 3 2 6" xfId="12922" xr:uid="{00000000-0005-0000-0000-0000BE310000}"/>
    <cellStyle name="20% - Accent1 2 5 2 3 2 6 2" xfId="12923" xr:uid="{00000000-0005-0000-0000-0000BF310000}"/>
    <cellStyle name="20% - Accent1 2 5 2 3 2 6 2 2" xfId="12924" xr:uid="{00000000-0005-0000-0000-0000C0310000}"/>
    <cellStyle name="20% - Accent1 2 5 2 3 2 6 3" xfId="12925" xr:uid="{00000000-0005-0000-0000-0000C1310000}"/>
    <cellStyle name="20% - Accent1 2 5 2 3 2 7" xfId="12926" xr:uid="{00000000-0005-0000-0000-0000C2310000}"/>
    <cellStyle name="20% - Accent1 2 5 2 3 2 7 2" xfId="12927" xr:uid="{00000000-0005-0000-0000-0000C3310000}"/>
    <cellStyle name="20% - Accent1 2 5 2 3 2 8" xfId="12928" xr:uid="{00000000-0005-0000-0000-0000C4310000}"/>
    <cellStyle name="20% - Accent1 2 5 2 3 2 8 2" xfId="12929" xr:uid="{00000000-0005-0000-0000-0000C5310000}"/>
    <cellStyle name="20% - Accent1 2 5 2 3 2 9" xfId="12930" xr:uid="{00000000-0005-0000-0000-0000C6310000}"/>
    <cellStyle name="20% - Accent1 2 5 2 3 3" xfId="12931" xr:uid="{00000000-0005-0000-0000-0000C7310000}"/>
    <cellStyle name="20% - Accent1 2 5 2 3 3 2" xfId="12932" xr:uid="{00000000-0005-0000-0000-0000C8310000}"/>
    <cellStyle name="20% - Accent1 2 5 2 3 3 2 2" xfId="12933" xr:uid="{00000000-0005-0000-0000-0000C9310000}"/>
    <cellStyle name="20% - Accent1 2 5 2 3 3 2 2 2" xfId="12934" xr:uid="{00000000-0005-0000-0000-0000CA310000}"/>
    <cellStyle name="20% - Accent1 2 5 2 3 3 2 2 2 2" xfId="12935" xr:uid="{00000000-0005-0000-0000-0000CB310000}"/>
    <cellStyle name="20% - Accent1 2 5 2 3 3 2 2 3" xfId="12936" xr:uid="{00000000-0005-0000-0000-0000CC310000}"/>
    <cellStyle name="20% - Accent1 2 5 2 3 3 2 3" xfId="12937" xr:uid="{00000000-0005-0000-0000-0000CD310000}"/>
    <cellStyle name="20% - Accent1 2 5 2 3 3 2 3 2" xfId="12938" xr:uid="{00000000-0005-0000-0000-0000CE310000}"/>
    <cellStyle name="20% - Accent1 2 5 2 3 3 2 4" xfId="12939" xr:uid="{00000000-0005-0000-0000-0000CF310000}"/>
    <cellStyle name="20% - Accent1 2 5 2 3 3 3" xfId="12940" xr:uid="{00000000-0005-0000-0000-0000D0310000}"/>
    <cellStyle name="20% - Accent1 2 5 2 3 3 3 2" xfId="12941" xr:uid="{00000000-0005-0000-0000-0000D1310000}"/>
    <cellStyle name="20% - Accent1 2 5 2 3 3 3 2 2" xfId="12942" xr:uid="{00000000-0005-0000-0000-0000D2310000}"/>
    <cellStyle name="20% - Accent1 2 5 2 3 3 3 2 2 2" xfId="12943" xr:uid="{00000000-0005-0000-0000-0000D3310000}"/>
    <cellStyle name="20% - Accent1 2 5 2 3 3 3 2 3" xfId="12944" xr:uid="{00000000-0005-0000-0000-0000D4310000}"/>
    <cellStyle name="20% - Accent1 2 5 2 3 3 3 3" xfId="12945" xr:uid="{00000000-0005-0000-0000-0000D5310000}"/>
    <cellStyle name="20% - Accent1 2 5 2 3 3 3 3 2" xfId="12946" xr:uid="{00000000-0005-0000-0000-0000D6310000}"/>
    <cellStyle name="20% - Accent1 2 5 2 3 3 3 4" xfId="12947" xr:uid="{00000000-0005-0000-0000-0000D7310000}"/>
    <cellStyle name="20% - Accent1 2 5 2 3 3 4" xfId="12948" xr:uid="{00000000-0005-0000-0000-0000D8310000}"/>
    <cellStyle name="20% - Accent1 2 5 2 3 3 4 2" xfId="12949" xr:uid="{00000000-0005-0000-0000-0000D9310000}"/>
    <cellStyle name="20% - Accent1 2 5 2 3 3 4 2 2" xfId="12950" xr:uid="{00000000-0005-0000-0000-0000DA310000}"/>
    <cellStyle name="20% - Accent1 2 5 2 3 3 4 2 2 2" xfId="12951" xr:uid="{00000000-0005-0000-0000-0000DB310000}"/>
    <cellStyle name="20% - Accent1 2 5 2 3 3 4 2 3" xfId="12952" xr:uid="{00000000-0005-0000-0000-0000DC310000}"/>
    <cellStyle name="20% - Accent1 2 5 2 3 3 4 3" xfId="12953" xr:uid="{00000000-0005-0000-0000-0000DD310000}"/>
    <cellStyle name="20% - Accent1 2 5 2 3 3 4 3 2" xfId="12954" xr:uid="{00000000-0005-0000-0000-0000DE310000}"/>
    <cellStyle name="20% - Accent1 2 5 2 3 3 4 4" xfId="12955" xr:uid="{00000000-0005-0000-0000-0000DF310000}"/>
    <cellStyle name="20% - Accent1 2 5 2 3 3 5" xfId="12956" xr:uid="{00000000-0005-0000-0000-0000E0310000}"/>
    <cellStyle name="20% - Accent1 2 5 2 3 3 5 2" xfId="12957" xr:uid="{00000000-0005-0000-0000-0000E1310000}"/>
    <cellStyle name="20% - Accent1 2 5 2 3 3 5 2 2" xfId="12958" xr:uid="{00000000-0005-0000-0000-0000E2310000}"/>
    <cellStyle name="20% - Accent1 2 5 2 3 3 5 3" xfId="12959" xr:uid="{00000000-0005-0000-0000-0000E3310000}"/>
    <cellStyle name="20% - Accent1 2 5 2 3 3 6" xfId="12960" xr:uid="{00000000-0005-0000-0000-0000E4310000}"/>
    <cellStyle name="20% - Accent1 2 5 2 3 3 6 2" xfId="12961" xr:uid="{00000000-0005-0000-0000-0000E5310000}"/>
    <cellStyle name="20% - Accent1 2 5 2 3 3 6 2 2" xfId="12962" xr:uid="{00000000-0005-0000-0000-0000E6310000}"/>
    <cellStyle name="20% - Accent1 2 5 2 3 3 6 3" xfId="12963" xr:uid="{00000000-0005-0000-0000-0000E7310000}"/>
    <cellStyle name="20% - Accent1 2 5 2 3 3 7" xfId="12964" xr:uid="{00000000-0005-0000-0000-0000E8310000}"/>
    <cellStyle name="20% - Accent1 2 5 2 3 3 7 2" xfId="12965" xr:uid="{00000000-0005-0000-0000-0000E9310000}"/>
    <cellStyle name="20% - Accent1 2 5 2 3 3 8" xfId="12966" xr:uid="{00000000-0005-0000-0000-0000EA310000}"/>
    <cellStyle name="20% - Accent1 2 5 2 3 3 8 2" xfId="12967" xr:uid="{00000000-0005-0000-0000-0000EB310000}"/>
    <cellStyle name="20% - Accent1 2 5 2 3 3 9" xfId="12968" xr:uid="{00000000-0005-0000-0000-0000EC310000}"/>
    <cellStyle name="20% - Accent1 2 5 2 3 4" xfId="12969" xr:uid="{00000000-0005-0000-0000-0000ED310000}"/>
    <cellStyle name="20% - Accent1 2 5 2 3 4 2" xfId="12970" xr:uid="{00000000-0005-0000-0000-0000EE310000}"/>
    <cellStyle name="20% - Accent1 2 5 2 3 4 2 2" xfId="12971" xr:uid="{00000000-0005-0000-0000-0000EF310000}"/>
    <cellStyle name="20% - Accent1 2 5 2 3 4 2 2 2" xfId="12972" xr:uid="{00000000-0005-0000-0000-0000F0310000}"/>
    <cellStyle name="20% - Accent1 2 5 2 3 4 2 3" xfId="12973" xr:uid="{00000000-0005-0000-0000-0000F1310000}"/>
    <cellStyle name="20% - Accent1 2 5 2 3 4 3" xfId="12974" xr:uid="{00000000-0005-0000-0000-0000F2310000}"/>
    <cellStyle name="20% - Accent1 2 5 2 3 4 3 2" xfId="12975" xr:uid="{00000000-0005-0000-0000-0000F3310000}"/>
    <cellStyle name="20% - Accent1 2 5 2 3 4 4" xfId="12976" xr:uid="{00000000-0005-0000-0000-0000F4310000}"/>
    <cellStyle name="20% - Accent1 2 5 2 3 5" xfId="12977" xr:uid="{00000000-0005-0000-0000-0000F5310000}"/>
    <cellStyle name="20% - Accent1 2 5 2 3 5 2" xfId="12978" xr:uid="{00000000-0005-0000-0000-0000F6310000}"/>
    <cellStyle name="20% - Accent1 2 5 2 3 5 2 2" xfId="12979" xr:uid="{00000000-0005-0000-0000-0000F7310000}"/>
    <cellStyle name="20% - Accent1 2 5 2 3 5 2 2 2" xfId="12980" xr:uid="{00000000-0005-0000-0000-0000F8310000}"/>
    <cellStyle name="20% - Accent1 2 5 2 3 5 2 3" xfId="12981" xr:uid="{00000000-0005-0000-0000-0000F9310000}"/>
    <cellStyle name="20% - Accent1 2 5 2 3 5 3" xfId="12982" xr:uid="{00000000-0005-0000-0000-0000FA310000}"/>
    <cellStyle name="20% - Accent1 2 5 2 3 5 3 2" xfId="12983" xr:uid="{00000000-0005-0000-0000-0000FB310000}"/>
    <cellStyle name="20% - Accent1 2 5 2 3 5 4" xfId="12984" xr:uid="{00000000-0005-0000-0000-0000FC310000}"/>
    <cellStyle name="20% - Accent1 2 5 2 3 6" xfId="12985" xr:uid="{00000000-0005-0000-0000-0000FD310000}"/>
    <cellStyle name="20% - Accent1 2 5 2 3 6 2" xfId="12986" xr:uid="{00000000-0005-0000-0000-0000FE310000}"/>
    <cellStyle name="20% - Accent1 2 5 2 3 6 2 2" xfId="12987" xr:uid="{00000000-0005-0000-0000-0000FF310000}"/>
    <cellStyle name="20% - Accent1 2 5 2 3 6 2 2 2" xfId="12988" xr:uid="{00000000-0005-0000-0000-000000320000}"/>
    <cellStyle name="20% - Accent1 2 5 2 3 6 2 3" xfId="12989" xr:uid="{00000000-0005-0000-0000-000001320000}"/>
    <cellStyle name="20% - Accent1 2 5 2 3 6 3" xfId="12990" xr:uid="{00000000-0005-0000-0000-000002320000}"/>
    <cellStyle name="20% - Accent1 2 5 2 3 6 3 2" xfId="12991" xr:uid="{00000000-0005-0000-0000-000003320000}"/>
    <cellStyle name="20% - Accent1 2 5 2 3 6 4" xfId="12992" xr:uid="{00000000-0005-0000-0000-000004320000}"/>
    <cellStyle name="20% - Accent1 2 5 2 3 7" xfId="12993" xr:uid="{00000000-0005-0000-0000-000005320000}"/>
    <cellStyle name="20% - Accent1 2 5 2 3 7 2" xfId="12994" xr:uid="{00000000-0005-0000-0000-000006320000}"/>
    <cellStyle name="20% - Accent1 2 5 2 3 7 2 2" xfId="12995" xr:uid="{00000000-0005-0000-0000-000007320000}"/>
    <cellStyle name="20% - Accent1 2 5 2 3 7 3" xfId="12996" xr:uid="{00000000-0005-0000-0000-000008320000}"/>
    <cellStyle name="20% - Accent1 2 5 2 3 8" xfId="12997" xr:uid="{00000000-0005-0000-0000-000009320000}"/>
    <cellStyle name="20% - Accent1 2 5 2 3 8 2" xfId="12998" xr:uid="{00000000-0005-0000-0000-00000A320000}"/>
    <cellStyle name="20% - Accent1 2 5 2 3 8 2 2" xfId="12999" xr:uid="{00000000-0005-0000-0000-00000B320000}"/>
    <cellStyle name="20% - Accent1 2 5 2 3 8 3" xfId="13000" xr:uid="{00000000-0005-0000-0000-00000C320000}"/>
    <cellStyle name="20% - Accent1 2 5 2 3 9" xfId="13001" xr:uid="{00000000-0005-0000-0000-00000D320000}"/>
    <cellStyle name="20% - Accent1 2 5 2 3 9 2" xfId="13002" xr:uid="{00000000-0005-0000-0000-00000E320000}"/>
    <cellStyle name="20% - Accent1 2 5 2 4" xfId="13003" xr:uid="{00000000-0005-0000-0000-00000F320000}"/>
    <cellStyle name="20% - Accent1 2 5 2 4 10" xfId="13004" xr:uid="{00000000-0005-0000-0000-000010320000}"/>
    <cellStyle name="20% - Accent1 2 5 2 4 10 2" xfId="13005" xr:uid="{00000000-0005-0000-0000-000011320000}"/>
    <cellStyle name="20% - Accent1 2 5 2 4 11" xfId="13006" xr:uid="{00000000-0005-0000-0000-000012320000}"/>
    <cellStyle name="20% - Accent1 2 5 2 4 2" xfId="13007" xr:uid="{00000000-0005-0000-0000-000013320000}"/>
    <cellStyle name="20% - Accent1 2 5 2 4 2 2" xfId="13008" xr:uid="{00000000-0005-0000-0000-000014320000}"/>
    <cellStyle name="20% - Accent1 2 5 2 4 2 2 2" xfId="13009" xr:uid="{00000000-0005-0000-0000-000015320000}"/>
    <cellStyle name="20% - Accent1 2 5 2 4 2 2 2 2" xfId="13010" xr:uid="{00000000-0005-0000-0000-000016320000}"/>
    <cellStyle name="20% - Accent1 2 5 2 4 2 2 2 2 2" xfId="13011" xr:uid="{00000000-0005-0000-0000-000017320000}"/>
    <cellStyle name="20% - Accent1 2 5 2 4 2 2 2 3" xfId="13012" xr:uid="{00000000-0005-0000-0000-000018320000}"/>
    <cellStyle name="20% - Accent1 2 5 2 4 2 2 3" xfId="13013" xr:uid="{00000000-0005-0000-0000-000019320000}"/>
    <cellStyle name="20% - Accent1 2 5 2 4 2 2 3 2" xfId="13014" xr:uid="{00000000-0005-0000-0000-00001A320000}"/>
    <cellStyle name="20% - Accent1 2 5 2 4 2 2 4" xfId="13015" xr:uid="{00000000-0005-0000-0000-00001B320000}"/>
    <cellStyle name="20% - Accent1 2 5 2 4 2 3" xfId="13016" xr:uid="{00000000-0005-0000-0000-00001C320000}"/>
    <cellStyle name="20% - Accent1 2 5 2 4 2 3 2" xfId="13017" xr:uid="{00000000-0005-0000-0000-00001D320000}"/>
    <cellStyle name="20% - Accent1 2 5 2 4 2 3 2 2" xfId="13018" xr:uid="{00000000-0005-0000-0000-00001E320000}"/>
    <cellStyle name="20% - Accent1 2 5 2 4 2 3 2 2 2" xfId="13019" xr:uid="{00000000-0005-0000-0000-00001F320000}"/>
    <cellStyle name="20% - Accent1 2 5 2 4 2 3 2 3" xfId="13020" xr:uid="{00000000-0005-0000-0000-000020320000}"/>
    <cellStyle name="20% - Accent1 2 5 2 4 2 3 3" xfId="13021" xr:uid="{00000000-0005-0000-0000-000021320000}"/>
    <cellStyle name="20% - Accent1 2 5 2 4 2 3 3 2" xfId="13022" xr:uid="{00000000-0005-0000-0000-000022320000}"/>
    <cellStyle name="20% - Accent1 2 5 2 4 2 3 4" xfId="13023" xr:uid="{00000000-0005-0000-0000-000023320000}"/>
    <cellStyle name="20% - Accent1 2 5 2 4 2 4" xfId="13024" xr:uid="{00000000-0005-0000-0000-000024320000}"/>
    <cellStyle name="20% - Accent1 2 5 2 4 2 4 2" xfId="13025" xr:uid="{00000000-0005-0000-0000-000025320000}"/>
    <cellStyle name="20% - Accent1 2 5 2 4 2 4 2 2" xfId="13026" xr:uid="{00000000-0005-0000-0000-000026320000}"/>
    <cellStyle name="20% - Accent1 2 5 2 4 2 4 2 2 2" xfId="13027" xr:uid="{00000000-0005-0000-0000-000027320000}"/>
    <cellStyle name="20% - Accent1 2 5 2 4 2 4 2 3" xfId="13028" xr:uid="{00000000-0005-0000-0000-000028320000}"/>
    <cellStyle name="20% - Accent1 2 5 2 4 2 4 3" xfId="13029" xr:uid="{00000000-0005-0000-0000-000029320000}"/>
    <cellStyle name="20% - Accent1 2 5 2 4 2 4 3 2" xfId="13030" xr:uid="{00000000-0005-0000-0000-00002A320000}"/>
    <cellStyle name="20% - Accent1 2 5 2 4 2 4 4" xfId="13031" xr:uid="{00000000-0005-0000-0000-00002B320000}"/>
    <cellStyle name="20% - Accent1 2 5 2 4 2 5" xfId="13032" xr:uid="{00000000-0005-0000-0000-00002C320000}"/>
    <cellStyle name="20% - Accent1 2 5 2 4 2 5 2" xfId="13033" xr:uid="{00000000-0005-0000-0000-00002D320000}"/>
    <cellStyle name="20% - Accent1 2 5 2 4 2 5 2 2" xfId="13034" xr:uid="{00000000-0005-0000-0000-00002E320000}"/>
    <cellStyle name="20% - Accent1 2 5 2 4 2 5 3" xfId="13035" xr:uid="{00000000-0005-0000-0000-00002F320000}"/>
    <cellStyle name="20% - Accent1 2 5 2 4 2 6" xfId="13036" xr:uid="{00000000-0005-0000-0000-000030320000}"/>
    <cellStyle name="20% - Accent1 2 5 2 4 2 6 2" xfId="13037" xr:uid="{00000000-0005-0000-0000-000031320000}"/>
    <cellStyle name="20% - Accent1 2 5 2 4 2 6 2 2" xfId="13038" xr:uid="{00000000-0005-0000-0000-000032320000}"/>
    <cellStyle name="20% - Accent1 2 5 2 4 2 6 3" xfId="13039" xr:uid="{00000000-0005-0000-0000-000033320000}"/>
    <cellStyle name="20% - Accent1 2 5 2 4 2 7" xfId="13040" xr:uid="{00000000-0005-0000-0000-000034320000}"/>
    <cellStyle name="20% - Accent1 2 5 2 4 2 7 2" xfId="13041" xr:uid="{00000000-0005-0000-0000-000035320000}"/>
    <cellStyle name="20% - Accent1 2 5 2 4 2 8" xfId="13042" xr:uid="{00000000-0005-0000-0000-000036320000}"/>
    <cellStyle name="20% - Accent1 2 5 2 4 2 8 2" xfId="13043" xr:uid="{00000000-0005-0000-0000-000037320000}"/>
    <cellStyle name="20% - Accent1 2 5 2 4 2 9" xfId="13044" xr:uid="{00000000-0005-0000-0000-000038320000}"/>
    <cellStyle name="20% - Accent1 2 5 2 4 3" xfId="13045" xr:uid="{00000000-0005-0000-0000-000039320000}"/>
    <cellStyle name="20% - Accent1 2 5 2 4 3 2" xfId="13046" xr:uid="{00000000-0005-0000-0000-00003A320000}"/>
    <cellStyle name="20% - Accent1 2 5 2 4 3 2 2" xfId="13047" xr:uid="{00000000-0005-0000-0000-00003B320000}"/>
    <cellStyle name="20% - Accent1 2 5 2 4 3 2 2 2" xfId="13048" xr:uid="{00000000-0005-0000-0000-00003C320000}"/>
    <cellStyle name="20% - Accent1 2 5 2 4 3 2 2 2 2" xfId="13049" xr:uid="{00000000-0005-0000-0000-00003D320000}"/>
    <cellStyle name="20% - Accent1 2 5 2 4 3 2 2 3" xfId="13050" xr:uid="{00000000-0005-0000-0000-00003E320000}"/>
    <cellStyle name="20% - Accent1 2 5 2 4 3 2 3" xfId="13051" xr:uid="{00000000-0005-0000-0000-00003F320000}"/>
    <cellStyle name="20% - Accent1 2 5 2 4 3 2 3 2" xfId="13052" xr:uid="{00000000-0005-0000-0000-000040320000}"/>
    <cellStyle name="20% - Accent1 2 5 2 4 3 2 4" xfId="13053" xr:uid="{00000000-0005-0000-0000-000041320000}"/>
    <cellStyle name="20% - Accent1 2 5 2 4 3 3" xfId="13054" xr:uid="{00000000-0005-0000-0000-000042320000}"/>
    <cellStyle name="20% - Accent1 2 5 2 4 3 3 2" xfId="13055" xr:uid="{00000000-0005-0000-0000-000043320000}"/>
    <cellStyle name="20% - Accent1 2 5 2 4 3 3 2 2" xfId="13056" xr:uid="{00000000-0005-0000-0000-000044320000}"/>
    <cellStyle name="20% - Accent1 2 5 2 4 3 3 2 2 2" xfId="13057" xr:uid="{00000000-0005-0000-0000-000045320000}"/>
    <cellStyle name="20% - Accent1 2 5 2 4 3 3 2 3" xfId="13058" xr:uid="{00000000-0005-0000-0000-000046320000}"/>
    <cellStyle name="20% - Accent1 2 5 2 4 3 3 3" xfId="13059" xr:uid="{00000000-0005-0000-0000-000047320000}"/>
    <cellStyle name="20% - Accent1 2 5 2 4 3 3 3 2" xfId="13060" xr:uid="{00000000-0005-0000-0000-000048320000}"/>
    <cellStyle name="20% - Accent1 2 5 2 4 3 3 4" xfId="13061" xr:uid="{00000000-0005-0000-0000-000049320000}"/>
    <cellStyle name="20% - Accent1 2 5 2 4 3 4" xfId="13062" xr:uid="{00000000-0005-0000-0000-00004A320000}"/>
    <cellStyle name="20% - Accent1 2 5 2 4 3 4 2" xfId="13063" xr:uid="{00000000-0005-0000-0000-00004B320000}"/>
    <cellStyle name="20% - Accent1 2 5 2 4 3 4 2 2" xfId="13064" xr:uid="{00000000-0005-0000-0000-00004C320000}"/>
    <cellStyle name="20% - Accent1 2 5 2 4 3 4 2 2 2" xfId="13065" xr:uid="{00000000-0005-0000-0000-00004D320000}"/>
    <cellStyle name="20% - Accent1 2 5 2 4 3 4 2 3" xfId="13066" xr:uid="{00000000-0005-0000-0000-00004E320000}"/>
    <cellStyle name="20% - Accent1 2 5 2 4 3 4 3" xfId="13067" xr:uid="{00000000-0005-0000-0000-00004F320000}"/>
    <cellStyle name="20% - Accent1 2 5 2 4 3 4 3 2" xfId="13068" xr:uid="{00000000-0005-0000-0000-000050320000}"/>
    <cellStyle name="20% - Accent1 2 5 2 4 3 4 4" xfId="13069" xr:uid="{00000000-0005-0000-0000-000051320000}"/>
    <cellStyle name="20% - Accent1 2 5 2 4 3 5" xfId="13070" xr:uid="{00000000-0005-0000-0000-000052320000}"/>
    <cellStyle name="20% - Accent1 2 5 2 4 3 5 2" xfId="13071" xr:uid="{00000000-0005-0000-0000-000053320000}"/>
    <cellStyle name="20% - Accent1 2 5 2 4 3 5 2 2" xfId="13072" xr:uid="{00000000-0005-0000-0000-000054320000}"/>
    <cellStyle name="20% - Accent1 2 5 2 4 3 5 3" xfId="13073" xr:uid="{00000000-0005-0000-0000-000055320000}"/>
    <cellStyle name="20% - Accent1 2 5 2 4 3 6" xfId="13074" xr:uid="{00000000-0005-0000-0000-000056320000}"/>
    <cellStyle name="20% - Accent1 2 5 2 4 3 6 2" xfId="13075" xr:uid="{00000000-0005-0000-0000-000057320000}"/>
    <cellStyle name="20% - Accent1 2 5 2 4 3 6 2 2" xfId="13076" xr:uid="{00000000-0005-0000-0000-000058320000}"/>
    <cellStyle name="20% - Accent1 2 5 2 4 3 6 3" xfId="13077" xr:uid="{00000000-0005-0000-0000-000059320000}"/>
    <cellStyle name="20% - Accent1 2 5 2 4 3 7" xfId="13078" xr:uid="{00000000-0005-0000-0000-00005A320000}"/>
    <cellStyle name="20% - Accent1 2 5 2 4 3 7 2" xfId="13079" xr:uid="{00000000-0005-0000-0000-00005B320000}"/>
    <cellStyle name="20% - Accent1 2 5 2 4 3 8" xfId="13080" xr:uid="{00000000-0005-0000-0000-00005C320000}"/>
    <cellStyle name="20% - Accent1 2 5 2 4 3 8 2" xfId="13081" xr:uid="{00000000-0005-0000-0000-00005D320000}"/>
    <cellStyle name="20% - Accent1 2 5 2 4 3 9" xfId="13082" xr:uid="{00000000-0005-0000-0000-00005E320000}"/>
    <cellStyle name="20% - Accent1 2 5 2 4 4" xfId="13083" xr:uid="{00000000-0005-0000-0000-00005F320000}"/>
    <cellStyle name="20% - Accent1 2 5 2 4 4 2" xfId="13084" xr:uid="{00000000-0005-0000-0000-000060320000}"/>
    <cellStyle name="20% - Accent1 2 5 2 4 4 2 2" xfId="13085" xr:uid="{00000000-0005-0000-0000-000061320000}"/>
    <cellStyle name="20% - Accent1 2 5 2 4 4 2 2 2" xfId="13086" xr:uid="{00000000-0005-0000-0000-000062320000}"/>
    <cellStyle name="20% - Accent1 2 5 2 4 4 2 3" xfId="13087" xr:uid="{00000000-0005-0000-0000-000063320000}"/>
    <cellStyle name="20% - Accent1 2 5 2 4 4 3" xfId="13088" xr:uid="{00000000-0005-0000-0000-000064320000}"/>
    <cellStyle name="20% - Accent1 2 5 2 4 4 3 2" xfId="13089" xr:uid="{00000000-0005-0000-0000-000065320000}"/>
    <cellStyle name="20% - Accent1 2 5 2 4 4 4" xfId="13090" xr:uid="{00000000-0005-0000-0000-000066320000}"/>
    <cellStyle name="20% - Accent1 2 5 2 4 5" xfId="13091" xr:uid="{00000000-0005-0000-0000-000067320000}"/>
    <cellStyle name="20% - Accent1 2 5 2 4 5 2" xfId="13092" xr:uid="{00000000-0005-0000-0000-000068320000}"/>
    <cellStyle name="20% - Accent1 2 5 2 4 5 2 2" xfId="13093" xr:uid="{00000000-0005-0000-0000-000069320000}"/>
    <cellStyle name="20% - Accent1 2 5 2 4 5 2 2 2" xfId="13094" xr:uid="{00000000-0005-0000-0000-00006A320000}"/>
    <cellStyle name="20% - Accent1 2 5 2 4 5 2 3" xfId="13095" xr:uid="{00000000-0005-0000-0000-00006B320000}"/>
    <cellStyle name="20% - Accent1 2 5 2 4 5 3" xfId="13096" xr:uid="{00000000-0005-0000-0000-00006C320000}"/>
    <cellStyle name="20% - Accent1 2 5 2 4 5 3 2" xfId="13097" xr:uid="{00000000-0005-0000-0000-00006D320000}"/>
    <cellStyle name="20% - Accent1 2 5 2 4 5 4" xfId="13098" xr:uid="{00000000-0005-0000-0000-00006E320000}"/>
    <cellStyle name="20% - Accent1 2 5 2 4 6" xfId="13099" xr:uid="{00000000-0005-0000-0000-00006F320000}"/>
    <cellStyle name="20% - Accent1 2 5 2 4 6 2" xfId="13100" xr:uid="{00000000-0005-0000-0000-000070320000}"/>
    <cellStyle name="20% - Accent1 2 5 2 4 6 2 2" xfId="13101" xr:uid="{00000000-0005-0000-0000-000071320000}"/>
    <cellStyle name="20% - Accent1 2 5 2 4 6 2 2 2" xfId="13102" xr:uid="{00000000-0005-0000-0000-000072320000}"/>
    <cellStyle name="20% - Accent1 2 5 2 4 6 2 3" xfId="13103" xr:uid="{00000000-0005-0000-0000-000073320000}"/>
    <cellStyle name="20% - Accent1 2 5 2 4 6 3" xfId="13104" xr:uid="{00000000-0005-0000-0000-000074320000}"/>
    <cellStyle name="20% - Accent1 2 5 2 4 6 3 2" xfId="13105" xr:uid="{00000000-0005-0000-0000-000075320000}"/>
    <cellStyle name="20% - Accent1 2 5 2 4 6 4" xfId="13106" xr:uid="{00000000-0005-0000-0000-000076320000}"/>
    <cellStyle name="20% - Accent1 2 5 2 4 7" xfId="13107" xr:uid="{00000000-0005-0000-0000-000077320000}"/>
    <cellStyle name="20% - Accent1 2 5 2 4 7 2" xfId="13108" xr:uid="{00000000-0005-0000-0000-000078320000}"/>
    <cellStyle name="20% - Accent1 2 5 2 4 7 2 2" xfId="13109" xr:uid="{00000000-0005-0000-0000-000079320000}"/>
    <cellStyle name="20% - Accent1 2 5 2 4 7 3" xfId="13110" xr:uid="{00000000-0005-0000-0000-00007A320000}"/>
    <cellStyle name="20% - Accent1 2 5 2 4 8" xfId="13111" xr:uid="{00000000-0005-0000-0000-00007B320000}"/>
    <cellStyle name="20% - Accent1 2 5 2 4 8 2" xfId="13112" xr:uid="{00000000-0005-0000-0000-00007C320000}"/>
    <cellStyle name="20% - Accent1 2 5 2 4 8 2 2" xfId="13113" xr:uid="{00000000-0005-0000-0000-00007D320000}"/>
    <cellStyle name="20% - Accent1 2 5 2 4 8 3" xfId="13114" xr:uid="{00000000-0005-0000-0000-00007E320000}"/>
    <cellStyle name="20% - Accent1 2 5 2 4 9" xfId="13115" xr:uid="{00000000-0005-0000-0000-00007F320000}"/>
    <cellStyle name="20% - Accent1 2 5 2 4 9 2" xfId="13116" xr:uid="{00000000-0005-0000-0000-000080320000}"/>
    <cellStyle name="20% - Accent1 2 5 2 5" xfId="13117" xr:uid="{00000000-0005-0000-0000-000081320000}"/>
    <cellStyle name="20% - Accent1 2 5 2 5 10" xfId="13118" xr:uid="{00000000-0005-0000-0000-000082320000}"/>
    <cellStyle name="20% - Accent1 2 5 2 5 10 2" xfId="13119" xr:uid="{00000000-0005-0000-0000-000083320000}"/>
    <cellStyle name="20% - Accent1 2 5 2 5 11" xfId="13120" xr:uid="{00000000-0005-0000-0000-000084320000}"/>
    <cellStyle name="20% - Accent1 2 5 2 5 2" xfId="13121" xr:uid="{00000000-0005-0000-0000-000085320000}"/>
    <cellStyle name="20% - Accent1 2 5 2 5 2 2" xfId="13122" xr:uid="{00000000-0005-0000-0000-000086320000}"/>
    <cellStyle name="20% - Accent1 2 5 2 5 2 2 2" xfId="13123" xr:uid="{00000000-0005-0000-0000-000087320000}"/>
    <cellStyle name="20% - Accent1 2 5 2 5 2 2 2 2" xfId="13124" xr:uid="{00000000-0005-0000-0000-000088320000}"/>
    <cellStyle name="20% - Accent1 2 5 2 5 2 2 2 2 2" xfId="13125" xr:uid="{00000000-0005-0000-0000-000089320000}"/>
    <cellStyle name="20% - Accent1 2 5 2 5 2 2 2 3" xfId="13126" xr:uid="{00000000-0005-0000-0000-00008A320000}"/>
    <cellStyle name="20% - Accent1 2 5 2 5 2 2 3" xfId="13127" xr:uid="{00000000-0005-0000-0000-00008B320000}"/>
    <cellStyle name="20% - Accent1 2 5 2 5 2 2 3 2" xfId="13128" xr:uid="{00000000-0005-0000-0000-00008C320000}"/>
    <cellStyle name="20% - Accent1 2 5 2 5 2 2 4" xfId="13129" xr:uid="{00000000-0005-0000-0000-00008D320000}"/>
    <cellStyle name="20% - Accent1 2 5 2 5 2 3" xfId="13130" xr:uid="{00000000-0005-0000-0000-00008E320000}"/>
    <cellStyle name="20% - Accent1 2 5 2 5 2 3 2" xfId="13131" xr:uid="{00000000-0005-0000-0000-00008F320000}"/>
    <cellStyle name="20% - Accent1 2 5 2 5 2 3 2 2" xfId="13132" xr:uid="{00000000-0005-0000-0000-000090320000}"/>
    <cellStyle name="20% - Accent1 2 5 2 5 2 3 2 2 2" xfId="13133" xr:uid="{00000000-0005-0000-0000-000091320000}"/>
    <cellStyle name="20% - Accent1 2 5 2 5 2 3 2 3" xfId="13134" xr:uid="{00000000-0005-0000-0000-000092320000}"/>
    <cellStyle name="20% - Accent1 2 5 2 5 2 3 3" xfId="13135" xr:uid="{00000000-0005-0000-0000-000093320000}"/>
    <cellStyle name="20% - Accent1 2 5 2 5 2 3 3 2" xfId="13136" xr:uid="{00000000-0005-0000-0000-000094320000}"/>
    <cellStyle name="20% - Accent1 2 5 2 5 2 3 4" xfId="13137" xr:uid="{00000000-0005-0000-0000-000095320000}"/>
    <cellStyle name="20% - Accent1 2 5 2 5 2 4" xfId="13138" xr:uid="{00000000-0005-0000-0000-000096320000}"/>
    <cellStyle name="20% - Accent1 2 5 2 5 2 4 2" xfId="13139" xr:uid="{00000000-0005-0000-0000-000097320000}"/>
    <cellStyle name="20% - Accent1 2 5 2 5 2 4 2 2" xfId="13140" xr:uid="{00000000-0005-0000-0000-000098320000}"/>
    <cellStyle name="20% - Accent1 2 5 2 5 2 4 2 2 2" xfId="13141" xr:uid="{00000000-0005-0000-0000-000099320000}"/>
    <cellStyle name="20% - Accent1 2 5 2 5 2 4 2 3" xfId="13142" xr:uid="{00000000-0005-0000-0000-00009A320000}"/>
    <cellStyle name="20% - Accent1 2 5 2 5 2 4 3" xfId="13143" xr:uid="{00000000-0005-0000-0000-00009B320000}"/>
    <cellStyle name="20% - Accent1 2 5 2 5 2 4 3 2" xfId="13144" xr:uid="{00000000-0005-0000-0000-00009C320000}"/>
    <cellStyle name="20% - Accent1 2 5 2 5 2 4 4" xfId="13145" xr:uid="{00000000-0005-0000-0000-00009D320000}"/>
    <cellStyle name="20% - Accent1 2 5 2 5 2 5" xfId="13146" xr:uid="{00000000-0005-0000-0000-00009E320000}"/>
    <cellStyle name="20% - Accent1 2 5 2 5 2 5 2" xfId="13147" xr:uid="{00000000-0005-0000-0000-00009F320000}"/>
    <cellStyle name="20% - Accent1 2 5 2 5 2 5 2 2" xfId="13148" xr:uid="{00000000-0005-0000-0000-0000A0320000}"/>
    <cellStyle name="20% - Accent1 2 5 2 5 2 5 3" xfId="13149" xr:uid="{00000000-0005-0000-0000-0000A1320000}"/>
    <cellStyle name="20% - Accent1 2 5 2 5 2 6" xfId="13150" xr:uid="{00000000-0005-0000-0000-0000A2320000}"/>
    <cellStyle name="20% - Accent1 2 5 2 5 2 6 2" xfId="13151" xr:uid="{00000000-0005-0000-0000-0000A3320000}"/>
    <cellStyle name="20% - Accent1 2 5 2 5 2 6 2 2" xfId="13152" xr:uid="{00000000-0005-0000-0000-0000A4320000}"/>
    <cellStyle name="20% - Accent1 2 5 2 5 2 6 3" xfId="13153" xr:uid="{00000000-0005-0000-0000-0000A5320000}"/>
    <cellStyle name="20% - Accent1 2 5 2 5 2 7" xfId="13154" xr:uid="{00000000-0005-0000-0000-0000A6320000}"/>
    <cellStyle name="20% - Accent1 2 5 2 5 2 7 2" xfId="13155" xr:uid="{00000000-0005-0000-0000-0000A7320000}"/>
    <cellStyle name="20% - Accent1 2 5 2 5 2 8" xfId="13156" xr:uid="{00000000-0005-0000-0000-0000A8320000}"/>
    <cellStyle name="20% - Accent1 2 5 2 5 2 8 2" xfId="13157" xr:uid="{00000000-0005-0000-0000-0000A9320000}"/>
    <cellStyle name="20% - Accent1 2 5 2 5 2 9" xfId="13158" xr:uid="{00000000-0005-0000-0000-0000AA320000}"/>
    <cellStyle name="20% - Accent1 2 5 2 5 3" xfId="13159" xr:uid="{00000000-0005-0000-0000-0000AB320000}"/>
    <cellStyle name="20% - Accent1 2 5 2 5 3 2" xfId="13160" xr:uid="{00000000-0005-0000-0000-0000AC320000}"/>
    <cellStyle name="20% - Accent1 2 5 2 5 3 2 2" xfId="13161" xr:uid="{00000000-0005-0000-0000-0000AD320000}"/>
    <cellStyle name="20% - Accent1 2 5 2 5 3 2 2 2" xfId="13162" xr:uid="{00000000-0005-0000-0000-0000AE320000}"/>
    <cellStyle name="20% - Accent1 2 5 2 5 3 2 2 2 2" xfId="13163" xr:uid="{00000000-0005-0000-0000-0000AF320000}"/>
    <cellStyle name="20% - Accent1 2 5 2 5 3 2 2 3" xfId="13164" xr:uid="{00000000-0005-0000-0000-0000B0320000}"/>
    <cellStyle name="20% - Accent1 2 5 2 5 3 2 3" xfId="13165" xr:uid="{00000000-0005-0000-0000-0000B1320000}"/>
    <cellStyle name="20% - Accent1 2 5 2 5 3 2 3 2" xfId="13166" xr:uid="{00000000-0005-0000-0000-0000B2320000}"/>
    <cellStyle name="20% - Accent1 2 5 2 5 3 2 4" xfId="13167" xr:uid="{00000000-0005-0000-0000-0000B3320000}"/>
    <cellStyle name="20% - Accent1 2 5 2 5 3 3" xfId="13168" xr:uid="{00000000-0005-0000-0000-0000B4320000}"/>
    <cellStyle name="20% - Accent1 2 5 2 5 3 3 2" xfId="13169" xr:uid="{00000000-0005-0000-0000-0000B5320000}"/>
    <cellStyle name="20% - Accent1 2 5 2 5 3 3 2 2" xfId="13170" xr:uid="{00000000-0005-0000-0000-0000B6320000}"/>
    <cellStyle name="20% - Accent1 2 5 2 5 3 3 2 2 2" xfId="13171" xr:uid="{00000000-0005-0000-0000-0000B7320000}"/>
    <cellStyle name="20% - Accent1 2 5 2 5 3 3 2 3" xfId="13172" xr:uid="{00000000-0005-0000-0000-0000B8320000}"/>
    <cellStyle name="20% - Accent1 2 5 2 5 3 3 3" xfId="13173" xr:uid="{00000000-0005-0000-0000-0000B9320000}"/>
    <cellStyle name="20% - Accent1 2 5 2 5 3 3 3 2" xfId="13174" xr:uid="{00000000-0005-0000-0000-0000BA320000}"/>
    <cellStyle name="20% - Accent1 2 5 2 5 3 3 4" xfId="13175" xr:uid="{00000000-0005-0000-0000-0000BB320000}"/>
    <cellStyle name="20% - Accent1 2 5 2 5 3 4" xfId="13176" xr:uid="{00000000-0005-0000-0000-0000BC320000}"/>
    <cellStyle name="20% - Accent1 2 5 2 5 3 4 2" xfId="13177" xr:uid="{00000000-0005-0000-0000-0000BD320000}"/>
    <cellStyle name="20% - Accent1 2 5 2 5 3 4 2 2" xfId="13178" xr:uid="{00000000-0005-0000-0000-0000BE320000}"/>
    <cellStyle name="20% - Accent1 2 5 2 5 3 4 2 2 2" xfId="13179" xr:uid="{00000000-0005-0000-0000-0000BF320000}"/>
    <cellStyle name="20% - Accent1 2 5 2 5 3 4 2 3" xfId="13180" xr:uid="{00000000-0005-0000-0000-0000C0320000}"/>
    <cellStyle name="20% - Accent1 2 5 2 5 3 4 3" xfId="13181" xr:uid="{00000000-0005-0000-0000-0000C1320000}"/>
    <cellStyle name="20% - Accent1 2 5 2 5 3 4 3 2" xfId="13182" xr:uid="{00000000-0005-0000-0000-0000C2320000}"/>
    <cellStyle name="20% - Accent1 2 5 2 5 3 4 4" xfId="13183" xr:uid="{00000000-0005-0000-0000-0000C3320000}"/>
    <cellStyle name="20% - Accent1 2 5 2 5 3 5" xfId="13184" xr:uid="{00000000-0005-0000-0000-0000C4320000}"/>
    <cellStyle name="20% - Accent1 2 5 2 5 3 5 2" xfId="13185" xr:uid="{00000000-0005-0000-0000-0000C5320000}"/>
    <cellStyle name="20% - Accent1 2 5 2 5 3 5 2 2" xfId="13186" xr:uid="{00000000-0005-0000-0000-0000C6320000}"/>
    <cellStyle name="20% - Accent1 2 5 2 5 3 5 3" xfId="13187" xr:uid="{00000000-0005-0000-0000-0000C7320000}"/>
    <cellStyle name="20% - Accent1 2 5 2 5 3 6" xfId="13188" xr:uid="{00000000-0005-0000-0000-0000C8320000}"/>
    <cellStyle name="20% - Accent1 2 5 2 5 3 6 2" xfId="13189" xr:uid="{00000000-0005-0000-0000-0000C9320000}"/>
    <cellStyle name="20% - Accent1 2 5 2 5 3 6 2 2" xfId="13190" xr:uid="{00000000-0005-0000-0000-0000CA320000}"/>
    <cellStyle name="20% - Accent1 2 5 2 5 3 6 3" xfId="13191" xr:uid="{00000000-0005-0000-0000-0000CB320000}"/>
    <cellStyle name="20% - Accent1 2 5 2 5 3 7" xfId="13192" xr:uid="{00000000-0005-0000-0000-0000CC320000}"/>
    <cellStyle name="20% - Accent1 2 5 2 5 3 7 2" xfId="13193" xr:uid="{00000000-0005-0000-0000-0000CD320000}"/>
    <cellStyle name="20% - Accent1 2 5 2 5 3 8" xfId="13194" xr:uid="{00000000-0005-0000-0000-0000CE320000}"/>
    <cellStyle name="20% - Accent1 2 5 2 5 3 8 2" xfId="13195" xr:uid="{00000000-0005-0000-0000-0000CF320000}"/>
    <cellStyle name="20% - Accent1 2 5 2 5 3 9" xfId="13196" xr:uid="{00000000-0005-0000-0000-0000D0320000}"/>
    <cellStyle name="20% - Accent1 2 5 2 5 4" xfId="13197" xr:uid="{00000000-0005-0000-0000-0000D1320000}"/>
    <cellStyle name="20% - Accent1 2 5 2 5 4 2" xfId="13198" xr:uid="{00000000-0005-0000-0000-0000D2320000}"/>
    <cellStyle name="20% - Accent1 2 5 2 5 4 2 2" xfId="13199" xr:uid="{00000000-0005-0000-0000-0000D3320000}"/>
    <cellStyle name="20% - Accent1 2 5 2 5 4 2 2 2" xfId="13200" xr:uid="{00000000-0005-0000-0000-0000D4320000}"/>
    <cellStyle name="20% - Accent1 2 5 2 5 4 2 3" xfId="13201" xr:uid="{00000000-0005-0000-0000-0000D5320000}"/>
    <cellStyle name="20% - Accent1 2 5 2 5 4 3" xfId="13202" xr:uid="{00000000-0005-0000-0000-0000D6320000}"/>
    <cellStyle name="20% - Accent1 2 5 2 5 4 3 2" xfId="13203" xr:uid="{00000000-0005-0000-0000-0000D7320000}"/>
    <cellStyle name="20% - Accent1 2 5 2 5 4 4" xfId="13204" xr:uid="{00000000-0005-0000-0000-0000D8320000}"/>
    <cellStyle name="20% - Accent1 2 5 2 5 5" xfId="13205" xr:uid="{00000000-0005-0000-0000-0000D9320000}"/>
    <cellStyle name="20% - Accent1 2 5 2 5 5 2" xfId="13206" xr:uid="{00000000-0005-0000-0000-0000DA320000}"/>
    <cellStyle name="20% - Accent1 2 5 2 5 5 2 2" xfId="13207" xr:uid="{00000000-0005-0000-0000-0000DB320000}"/>
    <cellStyle name="20% - Accent1 2 5 2 5 5 2 2 2" xfId="13208" xr:uid="{00000000-0005-0000-0000-0000DC320000}"/>
    <cellStyle name="20% - Accent1 2 5 2 5 5 2 3" xfId="13209" xr:uid="{00000000-0005-0000-0000-0000DD320000}"/>
    <cellStyle name="20% - Accent1 2 5 2 5 5 3" xfId="13210" xr:uid="{00000000-0005-0000-0000-0000DE320000}"/>
    <cellStyle name="20% - Accent1 2 5 2 5 5 3 2" xfId="13211" xr:uid="{00000000-0005-0000-0000-0000DF320000}"/>
    <cellStyle name="20% - Accent1 2 5 2 5 5 4" xfId="13212" xr:uid="{00000000-0005-0000-0000-0000E0320000}"/>
    <cellStyle name="20% - Accent1 2 5 2 5 6" xfId="13213" xr:uid="{00000000-0005-0000-0000-0000E1320000}"/>
    <cellStyle name="20% - Accent1 2 5 2 5 6 2" xfId="13214" xr:uid="{00000000-0005-0000-0000-0000E2320000}"/>
    <cellStyle name="20% - Accent1 2 5 2 5 6 2 2" xfId="13215" xr:uid="{00000000-0005-0000-0000-0000E3320000}"/>
    <cellStyle name="20% - Accent1 2 5 2 5 6 2 2 2" xfId="13216" xr:uid="{00000000-0005-0000-0000-0000E4320000}"/>
    <cellStyle name="20% - Accent1 2 5 2 5 6 2 3" xfId="13217" xr:uid="{00000000-0005-0000-0000-0000E5320000}"/>
    <cellStyle name="20% - Accent1 2 5 2 5 6 3" xfId="13218" xr:uid="{00000000-0005-0000-0000-0000E6320000}"/>
    <cellStyle name="20% - Accent1 2 5 2 5 6 3 2" xfId="13219" xr:uid="{00000000-0005-0000-0000-0000E7320000}"/>
    <cellStyle name="20% - Accent1 2 5 2 5 6 4" xfId="13220" xr:uid="{00000000-0005-0000-0000-0000E8320000}"/>
    <cellStyle name="20% - Accent1 2 5 2 5 7" xfId="13221" xr:uid="{00000000-0005-0000-0000-0000E9320000}"/>
    <cellStyle name="20% - Accent1 2 5 2 5 7 2" xfId="13222" xr:uid="{00000000-0005-0000-0000-0000EA320000}"/>
    <cellStyle name="20% - Accent1 2 5 2 5 7 2 2" xfId="13223" xr:uid="{00000000-0005-0000-0000-0000EB320000}"/>
    <cellStyle name="20% - Accent1 2 5 2 5 7 3" xfId="13224" xr:uid="{00000000-0005-0000-0000-0000EC320000}"/>
    <cellStyle name="20% - Accent1 2 5 2 5 8" xfId="13225" xr:uid="{00000000-0005-0000-0000-0000ED320000}"/>
    <cellStyle name="20% - Accent1 2 5 2 5 8 2" xfId="13226" xr:uid="{00000000-0005-0000-0000-0000EE320000}"/>
    <cellStyle name="20% - Accent1 2 5 2 5 8 2 2" xfId="13227" xr:uid="{00000000-0005-0000-0000-0000EF320000}"/>
    <cellStyle name="20% - Accent1 2 5 2 5 8 3" xfId="13228" xr:uid="{00000000-0005-0000-0000-0000F0320000}"/>
    <cellStyle name="20% - Accent1 2 5 2 5 9" xfId="13229" xr:uid="{00000000-0005-0000-0000-0000F1320000}"/>
    <cellStyle name="20% - Accent1 2 5 2 5 9 2" xfId="13230" xr:uid="{00000000-0005-0000-0000-0000F2320000}"/>
    <cellStyle name="20% - Accent1 2 5 2 6" xfId="13231" xr:uid="{00000000-0005-0000-0000-0000F3320000}"/>
    <cellStyle name="20% - Accent1 2 5 2 6 2" xfId="13232" xr:uid="{00000000-0005-0000-0000-0000F4320000}"/>
    <cellStyle name="20% - Accent1 2 5 2 6 2 2" xfId="13233" xr:uid="{00000000-0005-0000-0000-0000F5320000}"/>
    <cellStyle name="20% - Accent1 2 5 2 6 2 2 2" xfId="13234" xr:uid="{00000000-0005-0000-0000-0000F6320000}"/>
    <cellStyle name="20% - Accent1 2 5 2 6 2 2 2 2" xfId="13235" xr:uid="{00000000-0005-0000-0000-0000F7320000}"/>
    <cellStyle name="20% - Accent1 2 5 2 6 2 2 3" xfId="13236" xr:uid="{00000000-0005-0000-0000-0000F8320000}"/>
    <cellStyle name="20% - Accent1 2 5 2 6 2 3" xfId="13237" xr:uid="{00000000-0005-0000-0000-0000F9320000}"/>
    <cellStyle name="20% - Accent1 2 5 2 6 2 3 2" xfId="13238" xr:uid="{00000000-0005-0000-0000-0000FA320000}"/>
    <cellStyle name="20% - Accent1 2 5 2 6 2 4" xfId="13239" xr:uid="{00000000-0005-0000-0000-0000FB320000}"/>
    <cellStyle name="20% - Accent1 2 5 2 6 3" xfId="13240" xr:uid="{00000000-0005-0000-0000-0000FC320000}"/>
    <cellStyle name="20% - Accent1 2 5 2 6 3 2" xfId="13241" xr:uid="{00000000-0005-0000-0000-0000FD320000}"/>
    <cellStyle name="20% - Accent1 2 5 2 6 3 2 2" xfId="13242" xr:uid="{00000000-0005-0000-0000-0000FE320000}"/>
    <cellStyle name="20% - Accent1 2 5 2 6 3 2 2 2" xfId="13243" xr:uid="{00000000-0005-0000-0000-0000FF320000}"/>
    <cellStyle name="20% - Accent1 2 5 2 6 3 2 3" xfId="13244" xr:uid="{00000000-0005-0000-0000-000000330000}"/>
    <cellStyle name="20% - Accent1 2 5 2 6 3 3" xfId="13245" xr:uid="{00000000-0005-0000-0000-000001330000}"/>
    <cellStyle name="20% - Accent1 2 5 2 6 3 3 2" xfId="13246" xr:uid="{00000000-0005-0000-0000-000002330000}"/>
    <cellStyle name="20% - Accent1 2 5 2 6 3 4" xfId="13247" xr:uid="{00000000-0005-0000-0000-000003330000}"/>
    <cellStyle name="20% - Accent1 2 5 2 6 4" xfId="13248" xr:uid="{00000000-0005-0000-0000-000004330000}"/>
    <cellStyle name="20% - Accent1 2 5 2 6 4 2" xfId="13249" xr:uid="{00000000-0005-0000-0000-000005330000}"/>
    <cellStyle name="20% - Accent1 2 5 2 6 4 2 2" xfId="13250" xr:uid="{00000000-0005-0000-0000-000006330000}"/>
    <cellStyle name="20% - Accent1 2 5 2 6 4 2 2 2" xfId="13251" xr:uid="{00000000-0005-0000-0000-000007330000}"/>
    <cellStyle name="20% - Accent1 2 5 2 6 4 2 3" xfId="13252" xr:uid="{00000000-0005-0000-0000-000008330000}"/>
    <cellStyle name="20% - Accent1 2 5 2 6 4 3" xfId="13253" xr:uid="{00000000-0005-0000-0000-000009330000}"/>
    <cellStyle name="20% - Accent1 2 5 2 6 4 3 2" xfId="13254" xr:uid="{00000000-0005-0000-0000-00000A330000}"/>
    <cellStyle name="20% - Accent1 2 5 2 6 4 4" xfId="13255" xr:uid="{00000000-0005-0000-0000-00000B330000}"/>
    <cellStyle name="20% - Accent1 2 5 2 6 5" xfId="13256" xr:uid="{00000000-0005-0000-0000-00000C330000}"/>
    <cellStyle name="20% - Accent1 2 5 2 6 5 2" xfId="13257" xr:uid="{00000000-0005-0000-0000-00000D330000}"/>
    <cellStyle name="20% - Accent1 2 5 2 6 5 2 2" xfId="13258" xr:uid="{00000000-0005-0000-0000-00000E330000}"/>
    <cellStyle name="20% - Accent1 2 5 2 6 5 3" xfId="13259" xr:uid="{00000000-0005-0000-0000-00000F330000}"/>
    <cellStyle name="20% - Accent1 2 5 2 6 6" xfId="13260" xr:uid="{00000000-0005-0000-0000-000010330000}"/>
    <cellStyle name="20% - Accent1 2 5 2 6 6 2" xfId="13261" xr:uid="{00000000-0005-0000-0000-000011330000}"/>
    <cellStyle name="20% - Accent1 2 5 2 6 6 2 2" xfId="13262" xr:uid="{00000000-0005-0000-0000-000012330000}"/>
    <cellStyle name="20% - Accent1 2 5 2 6 6 3" xfId="13263" xr:uid="{00000000-0005-0000-0000-000013330000}"/>
    <cellStyle name="20% - Accent1 2 5 2 6 7" xfId="13264" xr:uid="{00000000-0005-0000-0000-000014330000}"/>
    <cellStyle name="20% - Accent1 2 5 2 6 7 2" xfId="13265" xr:uid="{00000000-0005-0000-0000-000015330000}"/>
    <cellStyle name="20% - Accent1 2 5 2 6 8" xfId="13266" xr:uid="{00000000-0005-0000-0000-000016330000}"/>
    <cellStyle name="20% - Accent1 2 5 2 6 8 2" xfId="13267" xr:uid="{00000000-0005-0000-0000-000017330000}"/>
    <cellStyle name="20% - Accent1 2 5 2 6 9" xfId="13268" xr:uid="{00000000-0005-0000-0000-000018330000}"/>
    <cellStyle name="20% - Accent1 2 5 2 7" xfId="13269" xr:uid="{00000000-0005-0000-0000-000019330000}"/>
    <cellStyle name="20% - Accent1 2 5 2 7 2" xfId="13270" xr:uid="{00000000-0005-0000-0000-00001A330000}"/>
    <cellStyle name="20% - Accent1 2 5 2 7 2 2" xfId="13271" xr:uid="{00000000-0005-0000-0000-00001B330000}"/>
    <cellStyle name="20% - Accent1 2 5 2 7 2 2 2" xfId="13272" xr:uid="{00000000-0005-0000-0000-00001C330000}"/>
    <cellStyle name="20% - Accent1 2 5 2 7 2 2 2 2" xfId="13273" xr:uid="{00000000-0005-0000-0000-00001D330000}"/>
    <cellStyle name="20% - Accent1 2 5 2 7 2 2 3" xfId="13274" xr:uid="{00000000-0005-0000-0000-00001E330000}"/>
    <cellStyle name="20% - Accent1 2 5 2 7 2 3" xfId="13275" xr:uid="{00000000-0005-0000-0000-00001F330000}"/>
    <cellStyle name="20% - Accent1 2 5 2 7 2 3 2" xfId="13276" xr:uid="{00000000-0005-0000-0000-000020330000}"/>
    <cellStyle name="20% - Accent1 2 5 2 7 2 4" xfId="13277" xr:uid="{00000000-0005-0000-0000-000021330000}"/>
    <cellStyle name="20% - Accent1 2 5 2 7 3" xfId="13278" xr:uid="{00000000-0005-0000-0000-000022330000}"/>
    <cellStyle name="20% - Accent1 2 5 2 7 3 2" xfId="13279" xr:uid="{00000000-0005-0000-0000-000023330000}"/>
    <cellStyle name="20% - Accent1 2 5 2 7 3 2 2" xfId="13280" xr:uid="{00000000-0005-0000-0000-000024330000}"/>
    <cellStyle name="20% - Accent1 2 5 2 7 3 2 2 2" xfId="13281" xr:uid="{00000000-0005-0000-0000-000025330000}"/>
    <cellStyle name="20% - Accent1 2 5 2 7 3 2 3" xfId="13282" xr:uid="{00000000-0005-0000-0000-000026330000}"/>
    <cellStyle name="20% - Accent1 2 5 2 7 3 3" xfId="13283" xr:uid="{00000000-0005-0000-0000-000027330000}"/>
    <cellStyle name="20% - Accent1 2 5 2 7 3 3 2" xfId="13284" xr:uid="{00000000-0005-0000-0000-000028330000}"/>
    <cellStyle name="20% - Accent1 2 5 2 7 3 4" xfId="13285" xr:uid="{00000000-0005-0000-0000-000029330000}"/>
    <cellStyle name="20% - Accent1 2 5 2 7 4" xfId="13286" xr:uid="{00000000-0005-0000-0000-00002A330000}"/>
    <cellStyle name="20% - Accent1 2 5 2 7 4 2" xfId="13287" xr:uid="{00000000-0005-0000-0000-00002B330000}"/>
    <cellStyle name="20% - Accent1 2 5 2 7 4 2 2" xfId="13288" xr:uid="{00000000-0005-0000-0000-00002C330000}"/>
    <cellStyle name="20% - Accent1 2 5 2 7 4 2 2 2" xfId="13289" xr:uid="{00000000-0005-0000-0000-00002D330000}"/>
    <cellStyle name="20% - Accent1 2 5 2 7 4 2 3" xfId="13290" xr:uid="{00000000-0005-0000-0000-00002E330000}"/>
    <cellStyle name="20% - Accent1 2 5 2 7 4 3" xfId="13291" xr:uid="{00000000-0005-0000-0000-00002F330000}"/>
    <cellStyle name="20% - Accent1 2 5 2 7 4 3 2" xfId="13292" xr:uid="{00000000-0005-0000-0000-000030330000}"/>
    <cellStyle name="20% - Accent1 2 5 2 7 4 4" xfId="13293" xr:uid="{00000000-0005-0000-0000-000031330000}"/>
    <cellStyle name="20% - Accent1 2 5 2 7 5" xfId="13294" xr:uid="{00000000-0005-0000-0000-000032330000}"/>
    <cellStyle name="20% - Accent1 2 5 2 7 5 2" xfId="13295" xr:uid="{00000000-0005-0000-0000-000033330000}"/>
    <cellStyle name="20% - Accent1 2 5 2 7 5 2 2" xfId="13296" xr:uid="{00000000-0005-0000-0000-000034330000}"/>
    <cellStyle name="20% - Accent1 2 5 2 7 5 3" xfId="13297" xr:uid="{00000000-0005-0000-0000-000035330000}"/>
    <cellStyle name="20% - Accent1 2 5 2 7 6" xfId="13298" xr:uid="{00000000-0005-0000-0000-000036330000}"/>
    <cellStyle name="20% - Accent1 2 5 2 7 6 2" xfId="13299" xr:uid="{00000000-0005-0000-0000-000037330000}"/>
    <cellStyle name="20% - Accent1 2 5 2 7 6 2 2" xfId="13300" xr:uid="{00000000-0005-0000-0000-000038330000}"/>
    <cellStyle name="20% - Accent1 2 5 2 7 6 3" xfId="13301" xr:uid="{00000000-0005-0000-0000-000039330000}"/>
    <cellStyle name="20% - Accent1 2 5 2 7 7" xfId="13302" xr:uid="{00000000-0005-0000-0000-00003A330000}"/>
    <cellStyle name="20% - Accent1 2 5 2 7 7 2" xfId="13303" xr:uid="{00000000-0005-0000-0000-00003B330000}"/>
    <cellStyle name="20% - Accent1 2 5 2 7 8" xfId="13304" xr:uid="{00000000-0005-0000-0000-00003C330000}"/>
    <cellStyle name="20% - Accent1 2 5 2 7 8 2" xfId="13305" xr:uid="{00000000-0005-0000-0000-00003D330000}"/>
    <cellStyle name="20% - Accent1 2 5 2 7 9" xfId="13306" xr:uid="{00000000-0005-0000-0000-00003E330000}"/>
    <cellStyle name="20% - Accent1 2 5 2 8" xfId="13307" xr:uid="{00000000-0005-0000-0000-00003F330000}"/>
    <cellStyle name="20% - Accent1 2 5 2 8 2" xfId="13308" xr:uid="{00000000-0005-0000-0000-000040330000}"/>
    <cellStyle name="20% - Accent1 2 5 2 8 2 2" xfId="13309" xr:uid="{00000000-0005-0000-0000-000041330000}"/>
    <cellStyle name="20% - Accent1 2 5 2 8 2 2 2" xfId="13310" xr:uid="{00000000-0005-0000-0000-000042330000}"/>
    <cellStyle name="20% - Accent1 2 5 2 8 2 3" xfId="13311" xr:uid="{00000000-0005-0000-0000-000043330000}"/>
    <cellStyle name="20% - Accent1 2 5 2 8 3" xfId="13312" xr:uid="{00000000-0005-0000-0000-000044330000}"/>
    <cellStyle name="20% - Accent1 2 5 2 8 3 2" xfId="13313" xr:uid="{00000000-0005-0000-0000-000045330000}"/>
    <cellStyle name="20% - Accent1 2 5 2 8 4" xfId="13314" xr:uid="{00000000-0005-0000-0000-000046330000}"/>
    <cellStyle name="20% - Accent1 2 5 2 9" xfId="13315" xr:uid="{00000000-0005-0000-0000-000047330000}"/>
    <cellStyle name="20% - Accent1 2 5 2 9 2" xfId="13316" xr:uid="{00000000-0005-0000-0000-000048330000}"/>
    <cellStyle name="20% - Accent1 2 5 2 9 2 2" xfId="13317" xr:uid="{00000000-0005-0000-0000-000049330000}"/>
    <cellStyle name="20% - Accent1 2 5 2 9 2 2 2" xfId="13318" xr:uid="{00000000-0005-0000-0000-00004A330000}"/>
    <cellStyle name="20% - Accent1 2 5 2 9 2 3" xfId="13319" xr:uid="{00000000-0005-0000-0000-00004B330000}"/>
    <cellStyle name="20% - Accent1 2 5 2 9 3" xfId="13320" xr:uid="{00000000-0005-0000-0000-00004C330000}"/>
    <cellStyle name="20% - Accent1 2 5 2 9 3 2" xfId="13321" xr:uid="{00000000-0005-0000-0000-00004D330000}"/>
    <cellStyle name="20% - Accent1 2 5 2 9 4" xfId="13322" xr:uid="{00000000-0005-0000-0000-00004E330000}"/>
    <cellStyle name="20% - Accent1 2 5 3" xfId="13323" xr:uid="{00000000-0005-0000-0000-00004F330000}"/>
    <cellStyle name="20% - Accent1 2 5 3 10" xfId="13324" xr:uid="{00000000-0005-0000-0000-000050330000}"/>
    <cellStyle name="20% - Accent1 2 5 3 10 2" xfId="13325" xr:uid="{00000000-0005-0000-0000-000051330000}"/>
    <cellStyle name="20% - Accent1 2 5 3 10 2 2" xfId="13326" xr:uid="{00000000-0005-0000-0000-000052330000}"/>
    <cellStyle name="20% - Accent1 2 5 3 10 3" xfId="13327" xr:uid="{00000000-0005-0000-0000-000053330000}"/>
    <cellStyle name="20% - Accent1 2 5 3 11" xfId="13328" xr:uid="{00000000-0005-0000-0000-000054330000}"/>
    <cellStyle name="20% - Accent1 2 5 3 11 2" xfId="13329" xr:uid="{00000000-0005-0000-0000-000055330000}"/>
    <cellStyle name="20% - Accent1 2 5 3 11 2 2" xfId="13330" xr:uid="{00000000-0005-0000-0000-000056330000}"/>
    <cellStyle name="20% - Accent1 2 5 3 11 3" xfId="13331" xr:uid="{00000000-0005-0000-0000-000057330000}"/>
    <cellStyle name="20% - Accent1 2 5 3 12" xfId="13332" xr:uid="{00000000-0005-0000-0000-000058330000}"/>
    <cellStyle name="20% - Accent1 2 5 3 12 2" xfId="13333" xr:uid="{00000000-0005-0000-0000-000059330000}"/>
    <cellStyle name="20% - Accent1 2 5 3 13" xfId="13334" xr:uid="{00000000-0005-0000-0000-00005A330000}"/>
    <cellStyle name="20% - Accent1 2 5 3 13 2" xfId="13335" xr:uid="{00000000-0005-0000-0000-00005B330000}"/>
    <cellStyle name="20% - Accent1 2 5 3 14" xfId="13336" xr:uid="{00000000-0005-0000-0000-00005C330000}"/>
    <cellStyle name="20% - Accent1 2 5 3 2" xfId="13337" xr:uid="{00000000-0005-0000-0000-00005D330000}"/>
    <cellStyle name="20% - Accent1 2 5 3 2 10" xfId="13338" xr:uid="{00000000-0005-0000-0000-00005E330000}"/>
    <cellStyle name="20% - Accent1 2 5 3 2 10 2" xfId="13339" xr:uid="{00000000-0005-0000-0000-00005F330000}"/>
    <cellStyle name="20% - Accent1 2 5 3 2 11" xfId="13340" xr:uid="{00000000-0005-0000-0000-000060330000}"/>
    <cellStyle name="20% - Accent1 2 5 3 2 2" xfId="13341" xr:uid="{00000000-0005-0000-0000-000061330000}"/>
    <cellStyle name="20% - Accent1 2 5 3 2 2 2" xfId="13342" xr:uid="{00000000-0005-0000-0000-000062330000}"/>
    <cellStyle name="20% - Accent1 2 5 3 2 2 2 2" xfId="13343" xr:uid="{00000000-0005-0000-0000-000063330000}"/>
    <cellStyle name="20% - Accent1 2 5 3 2 2 2 2 2" xfId="13344" xr:uid="{00000000-0005-0000-0000-000064330000}"/>
    <cellStyle name="20% - Accent1 2 5 3 2 2 2 2 2 2" xfId="13345" xr:uid="{00000000-0005-0000-0000-000065330000}"/>
    <cellStyle name="20% - Accent1 2 5 3 2 2 2 2 3" xfId="13346" xr:uid="{00000000-0005-0000-0000-000066330000}"/>
    <cellStyle name="20% - Accent1 2 5 3 2 2 2 3" xfId="13347" xr:uid="{00000000-0005-0000-0000-000067330000}"/>
    <cellStyle name="20% - Accent1 2 5 3 2 2 2 3 2" xfId="13348" xr:uid="{00000000-0005-0000-0000-000068330000}"/>
    <cellStyle name="20% - Accent1 2 5 3 2 2 2 4" xfId="13349" xr:uid="{00000000-0005-0000-0000-000069330000}"/>
    <cellStyle name="20% - Accent1 2 5 3 2 2 3" xfId="13350" xr:uid="{00000000-0005-0000-0000-00006A330000}"/>
    <cellStyle name="20% - Accent1 2 5 3 2 2 3 2" xfId="13351" xr:uid="{00000000-0005-0000-0000-00006B330000}"/>
    <cellStyle name="20% - Accent1 2 5 3 2 2 3 2 2" xfId="13352" xr:uid="{00000000-0005-0000-0000-00006C330000}"/>
    <cellStyle name="20% - Accent1 2 5 3 2 2 3 2 2 2" xfId="13353" xr:uid="{00000000-0005-0000-0000-00006D330000}"/>
    <cellStyle name="20% - Accent1 2 5 3 2 2 3 2 3" xfId="13354" xr:uid="{00000000-0005-0000-0000-00006E330000}"/>
    <cellStyle name="20% - Accent1 2 5 3 2 2 3 3" xfId="13355" xr:uid="{00000000-0005-0000-0000-00006F330000}"/>
    <cellStyle name="20% - Accent1 2 5 3 2 2 3 3 2" xfId="13356" xr:uid="{00000000-0005-0000-0000-000070330000}"/>
    <cellStyle name="20% - Accent1 2 5 3 2 2 3 4" xfId="13357" xr:uid="{00000000-0005-0000-0000-000071330000}"/>
    <cellStyle name="20% - Accent1 2 5 3 2 2 4" xfId="13358" xr:uid="{00000000-0005-0000-0000-000072330000}"/>
    <cellStyle name="20% - Accent1 2 5 3 2 2 4 2" xfId="13359" xr:uid="{00000000-0005-0000-0000-000073330000}"/>
    <cellStyle name="20% - Accent1 2 5 3 2 2 4 2 2" xfId="13360" xr:uid="{00000000-0005-0000-0000-000074330000}"/>
    <cellStyle name="20% - Accent1 2 5 3 2 2 4 2 2 2" xfId="13361" xr:uid="{00000000-0005-0000-0000-000075330000}"/>
    <cellStyle name="20% - Accent1 2 5 3 2 2 4 2 3" xfId="13362" xr:uid="{00000000-0005-0000-0000-000076330000}"/>
    <cellStyle name="20% - Accent1 2 5 3 2 2 4 3" xfId="13363" xr:uid="{00000000-0005-0000-0000-000077330000}"/>
    <cellStyle name="20% - Accent1 2 5 3 2 2 4 3 2" xfId="13364" xr:uid="{00000000-0005-0000-0000-000078330000}"/>
    <cellStyle name="20% - Accent1 2 5 3 2 2 4 4" xfId="13365" xr:uid="{00000000-0005-0000-0000-000079330000}"/>
    <cellStyle name="20% - Accent1 2 5 3 2 2 5" xfId="13366" xr:uid="{00000000-0005-0000-0000-00007A330000}"/>
    <cellStyle name="20% - Accent1 2 5 3 2 2 5 2" xfId="13367" xr:uid="{00000000-0005-0000-0000-00007B330000}"/>
    <cellStyle name="20% - Accent1 2 5 3 2 2 5 2 2" xfId="13368" xr:uid="{00000000-0005-0000-0000-00007C330000}"/>
    <cellStyle name="20% - Accent1 2 5 3 2 2 5 3" xfId="13369" xr:uid="{00000000-0005-0000-0000-00007D330000}"/>
    <cellStyle name="20% - Accent1 2 5 3 2 2 6" xfId="13370" xr:uid="{00000000-0005-0000-0000-00007E330000}"/>
    <cellStyle name="20% - Accent1 2 5 3 2 2 6 2" xfId="13371" xr:uid="{00000000-0005-0000-0000-00007F330000}"/>
    <cellStyle name="20% - Accent1 2 5 3 2 2 6 2 2" xfId="13372" xr:uid="{00000000-0005-0000-0000-000080330000}"/>
    <cellStyle name="20% - Accent1 2 5 3 2 2 6 3" xfId="13373" xr:uid="{00000000-0005-0000-0000-000081330000}"/>
    <cellStyle name="20% - Accent1 2 5 3 2 2 7" xfId="13374" xr:uid="{00000000-0005-0000-0000-000082330000}"/>
    <cellStyle name="20% - Accent1 2 5 3 2 2 7 2" xfId="13375" xr:uid="{00000000-0005-0000-0000-000083330000}"/>
    <cellStyle name="20% - Accent1 2 5 3 2 2 8" xfId="13376" xr:uid="{00000000-0005-0000-0000-000084330000}"/>
    <cellStyle name="20% - Accent1 2 5 3 2 2 8 2" xfId="13377" xr:uid="{00000000-0005-0000-0000-000085330000}"/>
    <cellStyle name="20% - Accent1 2 5 3 2 2 9" xfId="13378" xr:uid="{00000000-0005-0000-0000-000086330000}"/>
    <cellStyle name="20% - Accent1 2 5 3 2 3" xfId="13379" xr:uid="{00000000-0005-0000-0000-000087330000}"/>
    <cellStyle name="20% - Accent1 2 5 3 2 3 2" xfId="13380" xr:uid="{00000000-0005-0000-0000-000088330000}"/>
    <cellStyle name="20% - Accent1 2 5 3 2 3 2 2" xfId="13381" xr:uid="{00000000-0005-0000-0000-000089330000}"/>
    <cellStyle name="20% - Accent1 2 5 3 2 3 2 2 2" xfId="13382" xr:uid="{00000000-0005-0000-0000-00008A330000}"/>
    <cellStyle name="20% - Accent1 2 5 3 2 3 2 2 2 2" xfId="13383" xr:uid="{00000000-0005-0000-0000-00008B330000}"/>
    <cellStyle name="20% - Accent1 2 5 3 2 3 2 2 3" xfId="13384" xr:uid="{00000000-0005-0000-0000-00008C330000}"/>
    <cellStyle name="20% - Accent1 2 5 3 2 3 2 3" xfId="13385" xr:uid="{00000000-0005-0000-0000-00008D330000}"/>
    <cellStyle name="20% - Accent1 2 5 3 2 3 2 3 2" xfId="13386" xr:uid="{00000000-0005-0000-0000-00008E330000}"/>
    <cellStyle name="20% - Accent1 2 5 3 2 3 2 4" xfId="13387" xr:uid="{00000000-0005-0000-0000-00008F330000}"/>
    <cellStyle name="20% - Accent1 2 5 3 2 3 3" xfId="13388" xr:uid="{00000000-0005-0000-0000-000090330000}"/>
    <cellStyle name="20% - Accent1 2 5 3 2 3 3 2" xfId="13389" xr:uid="{00000000-0005-0000-0000-000091330000}"/>
    <cellStyle name="20% - Accent1 2 5 3 2 3 3 2 2" xfId="13390" xr:uid="{00000000-0005-0000-0000-000092330000}"/>
    <cellStyle name="20% - Accent1 2 5 3 2 3 3 2 2 2" xfId="13391" xr:uid="{00000000-0005-0000-0000-000093330000}"/>
    <cellStyle name="20% - Accent1 2 5 3 2 3 3 2 3" xfId="13392" xr:uid="{00000000-0005-0000-0000-000094330000}"/>
    <cellStyle name="20% - Accent1 2 5 3 2 3 3 3" xfId="13393" xr:uid="{00000000-0005-0000-0000-000095330000}"/>
    <cellStyle name="20% - Accent1 2 5 3 2 3 3 3 2" xfId="13394" xr:uid="{00000000-0005-0000-0000-000096330000}"/>
    <cellStyle name="20% - Accent1 2 5 3 2 3 3 4" xfId="13395" xr:uid="{00000000-0005-0000-0000-000097330000}"/>
    <cellStyle name="20% - Accent1 2 5 3 2 3 4" xfId="13396" xr:uid="{00000000-0005-0000-0000-000098330000}"/>
    <cellStyle name="20% - Accent1 2 5 3 2 3 4 2" xfId="13397" xr:uid="{00000000-0005-0000-0000-000099330000}"/>
    <cellStyle name="20% - Accent1 2 5 3 2 3 4 2 2" xfId="13398" xr:uid="{00000000-0005-0000-0000-00009A330000}"/>
    <cellStyle name="20% - Accent1 2 5 3 2 3 4 2 2 2" xfId="13399" xr:uid="{00000000-0005-0000-0000-00009B330000}"/>
    <cellStyle name="20% - Accent1 2 5 3 2 3 4 2 3" xfId="13400" xr:uid="{00000000-0005-0000-0000-00009C330000}"/>
    <cellStyle name="20% - Accent1 2 5 3 2 3 4 3" xfId="13401" xr:uid="{00000000-0005-0000-0000-00009D330000}"/>
    <cellStyle name="20% - Accent1 2 5 3 2 3 4 3 2" xfId="13402" xr:uid="{00000000-0005-0000-0000-00009E330000}"/>
    <cellStyle name="20% - Accent1 2 5 3 2 3 4 4" xfId="13403" xr:uid="{00000000-0005-0000-0000-00009F330000}"/>
    <cellStyle name="20% - Accent1 2 5 3 2 3 5" xfId="13404" xr:uid="{00000000-0005-0000-0000-0000A0330000}"/>
    <cellStyle name="20% - Accent1 2 5 3 2 3 5 2" xfId="13405" xr:uid="{00000000-0005-0000-0000-0000A1330000}"/>
    <cellStyle name="20% - Accent1 2 5 3 2 3 5 2 2" xfId="13406" xr:uid="{00000000-0005-0000-0000-0000A2330000}"/>
    <cellStyle name="20% - Accent1 2 5 3 2 3 5 3" xfId="13407" xr:uid="{00000000-0005-0000-0000-0000A3330000}"/>
    <cellStyle name="20% - Accent1 2 5 3 2 3 6" xfId="13408" xr:uid="{00000000-0005-0000-0000-0000A4330000}"/>
    <cellStyle name="20% - Accent1 2 5 3 2 3 6 2" xfId="13409" xr:uid="{00000000-0005-0000-0000-0000A5330000}"/>
    <cellStyle name="20% - Accent1 2 5 3 2 3 6 2 2" xfId="13410" xr:uid="{00000000-0005-0000-0000-0000A6330000}"/>
    <cellStyle name="20% - Accent1 2 5 3 2 3 6 3" xfId="13411" xr:uid="{00000000-0005-0000-0000-0000A7330000}"/>
    <cellStyle name="20% - Accent1 2 5 3 2 3 7" xfId="13412" xr:uid="{00000000-0005-0000-0000-0000A8330000}"/>
    <cellStyle name="20% - Accent1 2 5 3 2 3 7 2" xfId="13413" xr:uid="{00000000-0005-0000-0000-0000A9330000}"/>
    <cellStyle name="20% - Accent1 2 5 3 2 3 8" xfId="13414" xr:uid="{00000000-0005-0000-0000-0000AA330000}"/>
    <cellStyle name="20% - Accent1 2 5 3 2 3 8 2" xfId="13415" xr:uid="{00000000-0005-0000-0000-0000AB330000}"/>
    <cellStyle name="20% - Accent1 2 5 3 2 3 9" xfId="13416" xr:uid="{00000000-0005-0000-0000-0000AC330000}"/>
    <cellStyle name="20% - Accent1 2 5 3 2 4" xfId="13417" xr:uid="{00000000-0005-0000-0000-0000AD330000}"/>
    <cellStyle name="20% - Accent1 2 5 3 2 4 2" xfId="13418" xr:uid="{00000000-0005-0000-0000-0000AE330000}"/>
    <cellStyle name="20% - Accent1 2 5 3 2 4 2 2" xfId="13419" xr:uid="{00000000-0005-0000-0000-0000AF330000}"/>
    <cellStyle name="20% - Accent1 2 5 3 2 4 2 2 2" xfId="13420" xr:uid="{00000000-0005-0000-0000-0000B0330000}"/>
    <cellStyle name="20% - Accent1 2 5 3 2 4 2 3" xfId="13421" xr:uid="{00000000-0005-0000-0000-0000B1330000}"/>
    <cellStyle name="20% - Accent1 2 5 3 2 4 3" xfId="13422" xr:uid="{00000000-0005-0000-0000-0000B2330000}"/>
    <cellStyle name="20% - Accent1 2 5 3 2 4 3 2" xfId="13423" xr:uid="{00000000-0005-0000-0000-0000B3330000}"/>
    <cellStyle name="20% - Accent1 2 5 3 2 4 4" xfId="13424" xr:uid="{00000000-0005-0000-0000-0000B4330000}"/>
    <cellStyle name="20% - Accent1 2 5 3 2 5" xfId="13425" xr:uid="{00000000-0005-0000-0000-0000B5330000}"/>
    <cellStyle name="20% - Accent1 2 5 3 2 5 2" xfId="13426" xr:uid="{00000000-0005-0000-0000-0000B6330000}"/>
    <cellStyle name="20% - Accent1 2 5 3 2 5 2 2" xfId="13427" xr:uid="{00000000-0005-0000-0000-0000B7330000}"/>
    <cellStyle name="20% - Accent1 2 5 3 2 5 2 2 2" xfId="13428" xr:uid="{00000000-0005-0000-0000-0000B8330000}"/>
    <cellStyle name="20% - Accent1 2 5 3 2 5 2 3" xfId="13429" xr:uid="{00000000-0005-0000-0000-0000B9330000}"/>
    <cellStyle name="20% - Accent1 2 5 3 2 5 3" xfId="13430" xr:uid="{00000000-0005-0000-0000-0000BA330000}"/>
    <cellStyle name="20% - Accent1 2 5 3 2 5 3 2" xfId="13431" xr:uid="{00000000-0005-0000-0000-0000BB330000}"/>
    <cellStyle name="20% - Accent1 2 5 3 2 5 4" xfId="13432" xr:uid="{00000000-0005-0000-0000-0000BC330000}"/>
    <cellStyle name="20% - Accent1 2 5 3 2 6" xfId="13433" xr:uid="{00000000-0005-0000-0000-0000BD330000}"/>
    <cellStyle name="20% - Accent1 2 5 3 2 6 2" xfId="13434" xr:uid="{00000000-0005-0000-0000-0000BE330000}"/>
    <cellStyle name="20% - Accent1 2 5 3 2 6 2 2" xfId="13435" xr:uid="{00000000-0005-0000-0000-0000BF330000}"/>
    <cellStyle name="20% - Accent1 2 5 3 2 6 2 2 2" xfId="13436" xr:uid="{00000000-0005-0000-0000-0000C0330000}"/>
    <cellStyle name="20% - Accent1 2 5 3 2 6 2 3" xfId="13437" xr:uid="{00000000-0005-0000-0000-0000C1330000}"/>
    <cellStyle name="20% - Accent1 2 5 3 2 6 3" xfId="13438" xr:uid="{00000000-0005-0000-0000-0000C2330000}"/>
    <cellStyle name="20% - Accent1 2 5 3 2 6 3 2" xfId="13439" xr:uid="{00000000-0005-0000-0000-0000C3330000}"/>
    <cellStyle name="20% - Accent1 2 5 3 2 6 4" xfId="13440" xr:uid="{00000000-0005-0000-0000-0000C4330000}"/>
    <cellStyle name="20% - Accent1 2 5 3 2 7" xfId="13441" xr:uid="{00000000-0005-0000-0000-0000C5330000}"/>
    <cellStyle name="20% - Accent1 2 5 3 2 7 2" xfId="13442" xr:uid="{00000000-0005-0000-0000-0000C6330000}"/>
    <cellStyle name="20% - Accent1 2 5 3 2 7 2 2" xfId="13443" xr:uid="{00000000-0005-0000-0000-0000C7330000}"/>
    <cellStyle name="20% - Accent1 2 5 3 2 7 3" xfId="13444" xr:uid="{00000000-0005-0000-0000-0000C8330000}"/>
    <cellStyle name="20% - Accent1 2 5 3 2 8" xfId="13445" xr:uid="{00000000-0005-0000-0000-0000C9330000}"/>
    <cellStyle name="20% - Accent1 2 5 3 2 8 2" xfId="13446" xr:uid="{00000000-0005-0000-0000-0000CA330000}"/>
    <cellStyle name="20% - Accent1 2 5 3 2 8 2 2" xfId="13447" xr:uid="{00000000-0005-0000-0000-0000CB330000}"/>
    <cellStyle name="20% - Accent1 2 5 3 2 8 3" xfId="13448" xr:uid="{00000000-0005-0000-0000-0000CC330000}"/>
    <cellStyle name="20% - Accent1 2 5 3 2 9" xfId="13449" xr:uid="{00000000-0005-0000-0000-0000CD330000}"/>
    <cellStyle name="20% - Accent1 2 5 3 2 9 2" xfId="13450" xr:uid="{00000000-0005-0000-0000-0000CE330000}"/>
    <cellStyle name="20% - Accent1 2 5 3 3" xfId="13451" xr:uid="{00000000-0005-0000-0000-0000CF330000}"/>
    <cellStyle name="20% - Accent1 2 5 3 3 10" xfId="13452" xr:uid="{00000000-0005-0000-0000-0000D0330000}"/>
    <cellStyle name="20% - Accent1 2 5 3 3 10 2" xfId="13453" xr:uid="{00000000-0005-0000-0000-0000D1330000}"/>
    <cellStyle name="20% - Accent1 2 5 3 3 11" xfId="13454" xr:uid="{00000000-0005-0000-0000-0000D2330000}"/>
    <cellStyle name="20% - Accent1 2 5 3 3 2" xfId="13455" xr:uid="{00000000-0005-0000-0000-0000D3330000}"/>
    <cellStyle name="20% - Accent1 2 5 3 3 2 2" xfId="13456" xr:uid="{00000000-0005-0000-0000-0000D4330000}"/>
    <cellStyle name="20% - Accent1 2 5 3 3 2 2 2" xfId="13457" xr:uid="{00000000-0005-0000-0000-0000D5330000}"/>
    <cellStyle name="20% - Accent1 2 5 3 3 2 2 2 2" xfId="13458" xr:uid="{00000000-0005-0000-0000-0000D6330000}"/>
    <cellStyle name="20% - Accent1 2 5 3 3 2 2 2 2 2" xfId="13459" xr:uid="{00000000-0005-0000-0000-0000D7330000}"/>
    <cellStyle name="20% - Accent1 2 5 3 3 2 2 2 3" xfId="13460" xr:uid="{00000000-0005-0000-0000-0000D8330000}"/>
    <cellStyle name="20% - Accent1 2 5 3 3 2 2 3" xfId="13461" xr:uid="{00000000-0005-0000-0000-0000D9330000}"/>
    <cellStyle name="20% - Accent1 2 5 3 3 2 2 3 2" xfId="13462" xr:uid="{00000000-0005-0000-0000-0000DA330000}"/>
    <cellStyle name="20% - Accent1 2 5 3 3 2 2 4" xfId="13463" xr:uid="{00000000-0005-0000-0000-0000DB330000}"/>
    <cellStyle name="20% - Accent1 2 5 3 3 2 3" xfId="13464" xr:uid="{00000000-0005-0000-0000-0000DC330000}"/>
    <cellStyle name="20% - Accent1 2 5 3 3 2 3 2" xfId="13465" xr:uid="{00000000-0005-0000-0000-0000DD330000}"/>
    <cellStyle name="20% - Accent1 2 5 3 3 2 3 2 2" xfId="13466" xr:uid="{00000000-0005-0000-0000-0000DE330000}"/>
    <cellStyle name="20% - Accent1 2 5 3 3 2 3 2 2 2" xfId="13467" xr:uid="{00000000-0005-0000-0000-0000DF330000}"/>
    <cellStyle name="20% - Accent1 2 5 3 3 2 3 2 3" xfId="13468" xr:uid="{00000000-0005-0000-0000-0000E0330000}"/>
    <cellStyle name="20% - Accent1 2 5 3 3 2 3 3" xfId="13469" xr:uid="{00000000-0005-0000-0000-0000E1330000}"/>
    <cellStyle name="20% - Accent1 2 5 3 3 2 3 3 2" xfId="13470" xr:uid="{00000000-0005-0000-0000-0000E2330000}"/>
    <cellStyle name="20% - Accent1 2 5 3 3 2 3 4" xfId="13471" xr:uid="{00000000-0005-0000-0000-0000E3330000}"/>
    <cellStyle name="20% - Accent1 2 5 3 3 2 4" xfId="13472" xr:uid="{00000000-0005-0000-0000-0000E4330000}"/>
    <cellStyle name="20% - Accent1 2 5 3 3 2 4 2" xfId="13473" xr:uid="{00000000-0005-0000-0000-0000E5330000}"/>
    <cellStyle name="20% - Accent1 2 5 3 3 2 4 2 2" xfId="13474" xr:uid="{00000000-0005-0000-0000-0000E6330000}"/>
    <cellStyle name="20% - Accent1 2 5 3 3 2 4 2 2 2" xfId="13475" xr:uid="{00000000-0005-0000-0000-0000E7330000}"/>
    <cellStyle name="20% - Accent1 2 5 3 3 2 4 2 3" xfId="13476" xr:uid="{00000000-0005-0000-0000-0000E8330000}"/>
    <cellStyle name="20% - Accent1 2 5 3 3 2 4 3" xfId="13477" xr:uid="{00000000-0005-0000-0000-0000E9330000}"/>
    <cellStyle name="20% - Accent1 2 5 3 3 2 4 3 2" xfId="13478" xr:uid="{00000000-0005-0000-0000-0000EA330000}"/>
    <cellStyle name="20% - Accent1 2 5 3 3 2 4 4" xfId="13479" xr:uid="{00000000-0005-0000-0000-0000EB330000}"/>
    <cellStyle name="20% - Accent1 2 5 3 3 2 5" xfId="13480" xr:uid="{00000000-0005-0000-0000-0000EC330000}"/>
    <cellStyle name="20% - Accent1 2 5 3 3 2 5 2" xfId="13481" xr:uid="{00000000-0005-0000-0000-0000ED330000}"/>
    <cellStyle name="20% - Accent1 2 5 3 3 2 5 2 2" xfId="13482" xr:uid="{00000000-0005-0000-0000-0000EE330000}"/>
    <cellStyle name="20% - Accent1 2 5 3 3 2 5 3" xfId="13483" xr:uid="{00000000-0005-0000-0000-0000EF330000}"/>
    <cellStyle name="20% - Accent1 2 5 3 3 2 6" xfId="13484" xr:uid="{00000000-0005-0000-0000-0000F0330000}"/>
    <cellStyle name="20% - Accent1 2 5 3 3 2 6 2" xfId="13485" xr:uid="{00000000-0005-0000-0000-0000F1330000}"/>
    <cellStyle name="20% - Accent1 2 5 3 3 2 6 2 2" xfId="13486" xr:uid="{00000000-0005-0000-0000-0000F2330000}"/>
    <cellStyle name="20% - Accent1 2 5 3 3 2 6 3" xfId="13487" xr:uid="{00000000-0005-0000-0000-0000F3330000}"/>
    <cellStyle name="20% - Accent1 2 5 3 3 2 7" xfId="13488" xr:uid="{00000000-0005-0000-0000-0000F4330000}"/>
    <cellStyle name="20% - Accent1 2 5 3 3 2 7 2" xfId="13489" xr:uid="{00000000-0005-0000-0000-0000F5330000}"/>
    <cellStyle name="20% - Accent1 2 5 3 3 2 8" xfId="13490" xr:uid="{00000000-0005-0000-0000-0000F6330000}"/>
    <cellStyle name="20% - Accent1 2 5 3 3 2 8 2" xfId="13491" xr:uid="{00000000-0005-0000-0000-0000F7330000}"/>
    <cellStyle name="20% - Accent1 2 5 3 3 2 9" xfId="13492" xr:uid="{00000000-0005-0000-0000-0000F8330000}"/>
    <cellStyle name="20% - Accent1 2 5 3 3 3" xfId="13493" xr:uid="{00000000-0005-0000-0000-0000F9330000}"/>
    <cellStyle name="20% - Accent1 2 5 3 3 3 2" xfId="13494" xr:uid="{00000000-0005-0000-0000-0000FA330000}"/>
    <cellStyle name="20% - Accent1 2 5 3 3 3 2 2" xfId="13495" xr:uid="{00000000-0005-0000-0000-0000FB330000}"/>
    <cellStyle name="20% - Accent1 2 5 3 3 3 2 2 2" xfId="13496" xr:uid="{00000000-0005-0000-0000-0000FC330000}"/>
    <cellStyle name="20% - Accent1 2 5 3 3 3 2 2 2 2" xfId="13497" xr:uid="{00000000-0005-0000-0000-0000FD330000}"/>
    <cellStyle name="20% - Accent1 2 5 3 3 3 2 2 3" xfId="13498" xr:uid="{00000000-0005-0000-0000-0000FE330000}"/>
    <cellStyle name="20% - Accent1 2 5 3 3 3 2 3" xfId="13499" xr:uid="{00000000-0005-0000-0000-0000FF330000}"/>
    <cellStyle name="20% - Accent1 2 5 3 3 3 2 3 2" xfId="13500" xr:uid="{00000000-0005-0000-0000-000000340000}"/>
    <cellStyle name="20% - Accent1 2 5 3 3 3 2 4" xfId="13501" xr:uid="{00000000-0005-0000-0000-000001340000}"/>
    <cellStyle name="20% - Accent1 2 5 3 3 3 3" xfId="13502" xr:uid="{00000000-0005-0000-0000-000002340000}"/>
    <cellStyle name="20% - Accent1 2 5 3 3 3 3 2" xfId="13503" xr:uid="{00000000-0005-0000-0000-000003340000}"/>
    <cellStyle name="20% - Accent1 2 5 3 3 3 3 2 2" xfId="13504" xr:uid="{00000000-0005-0000-0000-000004340000}"/>
    <cellStyle name="20% - Accent1 2 5 3 3 3 3 2 2 2" xfId="13505" xr:uid="{00000000-0005-0000-0000-000005340000}"/>
    <cellStyle name="20% - Accent1 2 5 3 3 3 3 2 3" xfId="13506" xr:uid="{00000000-0005-0000-0000-000006340000}"/>
    <cellStyle name="20% - Accent1 2 5 3 3 3 3 3" xfId="13507" xr:uid="{00000000-0005-0000-0000-000007340000}"/>
    <cellStyle name="20% - Accent1 2 5 3 3 3 3 3 2" xfId="13508" xr:uid="{00000000-0005-0000-0000-000008340000}"/>
    <cellStyle name="20% - Accent1 2 5 3 3 3 3 4" xfId="13509" xr:uid="{00000000-0005-0000-0000-000009340000}"/>
    <cellStyle name="20% - Accent1 2 5 3 3 3 4" xfId="13510" xr:uid="{00000000-0005-0000-0000-00000A340000}"/>
    <cellStyle name="20% - Accent1 2 5 3 3 3 4 2" xfId="13511" xr:uid="{00000000-0005-0000-0000-00000B340000}"/>
    <cellStyle name="20% - Accent1 2 5 3 3 3 4 2 2" xfId="13512" xr:uid="{00000000-0005-0000-0000-00000C340000}"/>
    <cellStyle name="20% - Accent1 2 5 3 3 3 4 2 2 2" xfId="13513" xr:uid="{00000000-0005-0000-0000-00000D340000}"/>
    <cellStyle name="20% - Accent1 2 5 3 3 3 4 2 3" xfId="13514" xr:uid="{00000000-0005-0000-0000-00000E340000}"/>
    <cellStyle name="20% - Accent1 2 5 3 3 3 4 3" xfId="13515" xr:uid="{00000000-0005-0000-0000-00000F340000}"/>
    <cellStyle name="20% - Accent1 2 5 3 3 3 4 3 2" xfId="13516" xr:uid="{00000000-0005-0000-0000-000010340000}"/>
    <cellStyle name="20% - Accent1 2 5 3 3 3 4 4" xfId="13517" xr:uid="{00000000-0005-0000-0000-000011340000}"/>
    <cellStyle name="20% - Accent1 2 5 3 3 3 5" xfId="13518" xr:uid="{00000000-0005-0000-0000-000012340000}"/>
    <cellStyle name="20% - Accent1 2 5 3 3 3 5 2" xfId="13519" xr:uid="{00000000-0005-0000-0000-000013340000}"/>
    <cellStyle name="20% - Accent1 2 5 3 3 3 5 2 2" xfId="13520" xr:uid="{00000000-0005-0000-0000-000014340000}"/>
    <cellStyle name="20% - Accent1 2 5 3 3 3 5 3" xfId="13521" xr:uid="{00000000-0005-0000-0000-000015340000}"/>
    <cellStyle name="20% - Accent1 2 5 3 3 3 6" xfId="13522" xr:uid="{00000000-0005-0000-0000-000016340000}"/>
    <cellStyle name="20% - Accent1 2 5 3 3 3 6 2" xfId="13523" xr:uid="{00000000-0005-0000-0000-000017340000}"/>
    <cellStyle name="20% - Accent1 2 5 3 3 3 6 2 2" xfId="13524" xr:uid="{00000000-0005-0000-0000-000018340000}"/>
    <cellStyle name="20% - Accent1 2 5 3 3 3 6 3" xfId="13525" xr:uid="{00000000-0005-0000-0000-000019340000}"/>
    <cellStyle name="20% - Accent1 2 5 3 3 3 7" xfId="13526" xr:uid="{00000000-0005-0000-0000-00001A340000}"/>
    <cellStyle name="20% - Accent1 2 5 3 3 3 7 2" xfId="13527" xr:uid="{00000000-0005-0000-0000-00001B340000}"/>
    <cellStyle name="20% - Accent1 2 5 3 3 3 8" xfId="13528" xr:uid="{00000000-0005-0000-0000-00001C340000}"/>
    <cellStyle name="20% - Accent1 2 5 3 3 3 8 2" xfId="13529" xr:uid="{00000000-0005-0000-0000-00001D340000}"/>
    <cellStyle name="20% - Accent1 2 5 3 3 3 9" xfId="13530" xr:uid="{00000000-0005-0000-0000-00001E340000}"/>
    <cellStyle name="20% - Accent1 2 5 3 3 4" xfId="13531" xr:uid="{00000000-0005-0000-0000-00001F340000}"/>
    <cellStyle name="20% - Accent1 2 5 3 3 4 2" xfId="13532" xr:uid="{00000000-0005-0000-0000-000020340000}"/>
    <cellStyle name="20% - Accent1 2 5 3 3 4 2 2" xfId="13533" xr:uid="{00000000-0005-0000-0000-000021340000}"/>
    <cellStyle name="20% - Accent1 2 5 3 3 4 2 2 2" xfId="13534" xr:uid="{00000000-0005-0000-0000-000022340000}"/>
    <cellStyle name="20% - Accent1 2 5 3 3 4 2 3" xfId="13535" xr:uid="{00000000-0005-0000-0000-000023340000}"/>
    <cellStyle name="20% - Accent1 2 5 3 3 4 3" xfId="13536" xr:uid="{00000000-0005-0000-0000-000024340000}"/>
    <cellStyle name="20% - Accent1 2 5 3 3 4 3 2" xfId="13537" xr:uid="{00000000-0005-0000-0000-000025340000}"/>
    <cellStyle name="20% - Accent1 2 5 3 3 4 4" xfId="13538" xr:uid="{00000000-0005-0000-0000-000026340000}"/>
    <cellStyle name="20% - Accent1 2 5 3 3 5" xfId="13539" xr:uid="{00000000-0005-0000-0000-000027340000}"/>
    <cellStyle name="20% - Accent1 2 5 3 3 5 2" xfId="13540" xr:uid="{00000000-0005-0000-0000-000028340000}"/>
    <cellStyle name="20% - Accent1 2 5 3 3 5 2 2" xfId="13541" xr:uid="{00000000-0005-0000-0000-000029340000}"/>
    <cellStyle name="20% - Accent1 2 5 3 3 5 2 2 2" xfId="13542" xr:uid="{00000000-0005-0000-0000-00002A340000}"/>
    <cellStyle name="20% - Accent1 2 5 3 3 5 2 3" xfId="13543" xr:uid="{00000000-0005-0000-0000-00002B340000}"/>
    <cellStyle name="20% - Accent1 2 5 3 3 5 3" xfId="13544" xr:uid="{00000000-0005-0000-0000-00002C340000}"/>
    <cellStyle name="20% - Accent1 2 5 3 3 5 3 2" xfId="13545" xr:uid="{00000000-0005-0000-0000-00002D340000}"/>
    <cellStyle name="20% - Accent1 2 5 3 3 5 4" xfId="13546" xr:uid="{00000000-0005-0000-0000-00002E340000}"/>
    <cellStyle name="20% - Accent1 2 5 3 3 6" xfId="13547" xr:uid="{00000000-0005-0000-0000-00002F340000}"/>
    <cellStyle name="20% - Accent1 2 5 3 3 6 2" xfId="13548" xr:uid="{00000000-0005-0000-0000-000030340000}"/>
    <cellStyle name="20% - Accent1 2 5 3 3 6 2 2" xfId="13549" xr:uid="{00000000-0005-0000-0000-000031340000}"/>
    <cellStyle name="20% - Accent1 2 5 3 3 6 2 2 2" xfId="13550" xr:uid="{00000000-0005-0000-0000-000032340000}"/>
    <cellStyle name="20% - Accent1 2 5 3 3 6 2 3" xfId="13551" xr:uid="{00000000-0005-0000-0000-000033340000}"/>
    <cellStyle name="20% - Accent1 2 5 3 3 6 3" xfId="13552" xr:uid="{00000000-0005-0000-0000-000034340000}"/>
    <cellStyle name="20% - Accent1 2 5 3 3 6 3 2" xfId="13553" xr:uid="{00000000-0005-0000-0000-000035340000}"/>
    <cellStyle name="20% - Accent1 2 5 3 3 6 4" xfId="13554" xr:uid="{00000000-0005-0000-0000-000036340000}"/>
    <cellStyle name="20% - Accent1 2 5 3 3 7" xfId="13555" xr:uid="{00000000-0005-0000-0000-000037340000}"/>
    <cellStyle name="20% - Accent1 2 5 3 3 7 2" xfId="13556" xr:uid="{00000000-0005-0000-0000-000038340000}"/>
    <cellStyle name="20% - Accent1 2 5 3 3 7 2 2" xfId="13557" xr:uid="{00000000-0005-0000-0000-000039340000}"/>
    <cellStyle name="20% - Accent1 2 5 3 3 7 3" xfId="13558" xr:uid="{00000000-0005-0000-0000-00003A340000}"/>
    <cellStyle name="20% - Accent1 2 5 3 3 8" xfId="13559" xr:uid="{00000000-0005-0000-0000-00003B340000}"/>
    <cellStyle name="20% - Accent1 2 5 3 3 8 2" xfId="13560" xr:uid="{00000000-0005-0000-0000-00003C340000}"/>
    <cellStyle name="20% - Accent1 2 5 3 3 8 2 2" xfId="13561" xr:uid="{00000000-0005-0000-0000-00003D340000}"/>
    <cellStyle name="20% - Accent1 2 5 3 3 8 3" xfId="13562" xr:uid="{00000000-0005-0000-0000-00003E340000}"/>
    <cellStyle name="20% - Accent1 2 5 3 3 9" xfId="13563" xr:uid="{00000000-0005-0000-0000-00003F340000}"/>
    <cellStyle name="20% - Accent1 2 5 3 3 9 2" xfId="13564" xr:uid="{00000000-0005-0000-0000-000040340000}"/>
    <cellStyle name="20% - Accent1 2 5 3 4" xfId="13565" xr:uid="{00000000-0005-0000-0000-000041340000}"/>
    <cellStyle name="20% - Accent1 2 5 3 4 10" xfId="13566" xr:uid="{00000000-0005-0000-0000-000042340000}"/>
    <cellStyle name="20% - Accent1 2 5 3 4 10 2" xfId="13567" xr:uid="{00000000-0005-0000-0000-000043340000}"/>
    <cellStyle name="20% - Accent1 2 5 3 4 11" xfId="13568" xr:uid="{00000000-0005-0000-0000-000044340000}"/>
    <cellStyle name="20% - Accent1 2 5 3 4 2" xfId="13569" xr:uid="{00000000-0005-0000-0000-000045340000}"/>
    <cellStyle name="20% - Accent1 2 5 3 4 2 2" xfId="13570" xr:uid="{00000000-0005-0000-0000-000046340000}"/>
    <cellStyle name="20% - Accent1 2 5 3 4 2 2 2" xfId="13571" xr:uid="{00000000-0005-0000-0000-000047340000}"/>
    <cellStyle name="20% - Accent1 2 5 3 4 2 2 2 2" xfId="13572" xr:uid="{00000000-0005-0000-0000-000048340000}"/>
    <cellStyle name="20% - Accent1 2 5 3 4 2 2 2 2 2" xfId="13573" xr:uid="{00000000-0005-0000-0000-000049340000}"/>
    <cellStyle name="20% - Accent1 2 5 3 4 2 2 2 3" xfId="13574" xr:uid="{00000000-0005-0000-0000-00004A340000}"/>
    <cellStyle name="20% - Accent1 2 5 3 4 2 2 3" xfId="13575" xr:uid="{00000000-0005-0000-0000-00004B340000}"/>
    <cellStyle name="20% - Accent1 2 5 3 4 2 2 3 2" xfId="13576" xr:uid="{00000000-0005-0000-0000-00004C340000}"/>
    <cellStyle name="20% - Accent1 2 5 3 4 2 2 4" xfId="13577" xr:uid="{00000000-0005-0000-0000-00004D340000}"/>
    <cellStyle name="20% - Accent1 2 5 3 4 2 3" xfId="13578" xr:uid="{00000000-0005-0000-0000-00004E340000}"/>
    <cellStyle name="20% - Accent1 2 5 3 4 2 3 2" xfId="13579" xr:uid="{00000000-0005-0000-0000-00004F340000}"/>
    <cellStyle name="20% - Accent1 2 5 3 4 2 3 2 2" xfId="13580" xr:uid="{00000000-0005-0000-0000-000050340000}"/>
    <cellStyle name="20% - Accent1 2 5 3 4 2 3 2 2 2" xfId="13581" xr:uid="{00000000-0005-0000-0000-000051340000}"/>
    <cellStyle name="20% - Accent1 2 5 3 4 2 3 2 3" xfId="13582" xr:uid="{00000000-0005-0000-0000-000052340000}"/>
    <cellStyle name="20% - Accent1 2 5 3 4 2 3 3" xfId="13583" xr:uid="{00000000-0005-0000-0000-000053340000}"/>
    <cellStyle name="20% - Accent1 2 5 3 4 2 3 3 2" xfId="13584" xr:uid="{00000000-0005-0000-0000-000054340000}"/>
    <cellStyle name="20% - Accent1 2 5 3 4 2 3 4" xfId="13585" xr:uid="{00000000-0005-0000-0000-000055340000}"/>
    <cellStyle name="20% - Accent1 2 5 3 4 2 4" xfId="13586" xr:uid="{00000000-0005-0000-0000-000056340000}"/>
    <cellStyle name="20% - Accent1 2 5 3 4 2 4 2" xfId="13587" xr:uid="{00000000-0005-0000-0000-000057340000}"/>
    <cellStyle name="20% - Accent1 2 5 3 4 2 4 2 2" xfId="13588" xr:uid="{00000000-0005-0000-0000-000058340000}"/>
    <cellStyle name="20% - Accent1 2 5 3 4 2 4 2 2 2" xfId="13589" xr:uid="{00000000-0005-0000-0000-000059340000}"/>
    <cellStyle name="20% - Accent1 2 5 3 4 2 4 2 3" xfId="13590" xr:uid="{00000000-0005-0000-0000-00005A340000}"/>
    <cellStyle name="20% - Accent1 2 5 3 4 2 4 3" xfId="13591" xr:uid="{00000000-0005-0000-0000-00005B340000}"/>
    <cellStyle name="20% - Accent1 2 5 3 4 2 4 3 2" xfId="13592" xr:uid="{00000000-0005-0000-0000-00005C340000}"/>
    <cellStyle name="20% - Accent1 2 5 3 4 2 4 4" xfId="13593" xr:uid="{00000000-0005-0000-0000-00005D340000}"/>
    <cellStyle name="20% - Accent1 2 5 3 4 2 5" xfId="13594" xr:uid="{00000000-0005-0000-0000-00005E340000}"/>
    <cellStyle name="20% - Accent1 2 5 3 4 2 5 2" xfId="13595" xr:uid="{00000000-0005-0000-0000-00005F340000}"/>
    <cellStyle name="20% - Accent1 2 5 3 4 2 5 2 2" xfId="13596" xr:uid="{00000000-0005-0000-0000-000060340000}"/>
    <cellStyle name="20% - Accent1 2 5 3 4 2 5 3" xfId="13597" xr:uid="{00000000-0005-0000-0000-000061340000}"/>
    <cellStyle name="20% - Accent1 2 5 3 4 2 6" xfId="13598" xr:uid="{00000000-0005-0000-0000-000062340000}"/>
    <cellStyle name="20% - Accent1 2 5 3 4 2 6 2" xfId="13599" xr:uid="{00000000-0005-0000-0000-000063340000}"/>
    <cellStyle name="20% - Accent1 2 5 3 4 2 6 2 2" xfId="13600" xr:uid="{00000000-0005-0000-0000-000064340000}"/>
    <cellStyle name="20% - Accent1 2 5 3 4 2 6 3" xfId="13601" xr:uid="{00000000-0005-0000-0000-000065340000}"/>
    <cellStyle name="20% - Accent1 2 5 3 4 2 7" xfId="13602" xr:uid="{00000000-0005-0000-0000-000066340000}"/>
    <cellStyle name="20% - Accent1 2 5 3 4 2 7 2" xfId="13603" xr:uid="{00000000-0005-0000-0000-000067340000}"/>
    <cellStyle name="20% - Accent1 2 5 3 4 2 8" xfId="13604" xr:uid="{00000000-0005-0000-0000-000068340000}"/>
    <cellStyle name="20% - Accent1 2 5 3 4 2 8 2" xfId="13605" xr:uid="{00000000-0005-0000-0000-000069340000}"/>
    <cellStyle name="20% - Accent1 2 5 3 4 2 9" xfId="13606" xr:uid="{00000000-0005-0000-0000-00006A340000}"/>
    <cellStyle name="20% - Accent1 2 5 3 4 3" xfId="13607" xr:uid="{00000000-0005-0000-0000-00006B340000}"/>
    <cellStyle name="20% - Accent1 2 5 3 4 3 2" xfId="13608" xr:uid="{00000000-0005-0000-0000-00006C340000}"/>
    <cellStyle name="20% - Accent1 2 5 3 4 3 2 2" xfId="13609" xr:uid="{00000000-0005-0000-0000-00006D340000}"/>
    <cellStyle name="20% - Accent1 2 5 3 4 3 2 2 2" xfId="13610" xr:uid="{00000000-0005-0000-0000-00006E340000}"/>
    <cellStyle name="20% - Accent1 2 5 3 4 3 2 2 2 2" xfId="13611" xr:uid="{00000000-0005-0000-0000-00006F340000}"/>
    <cellStyle name="20% - Accent1 2 5 3 4 3 2 2 3" xfId="13612" xr:uid="{00000000-0005-0000-0000-000070340000}"/>
    <cellStyle name="20% - Accent1 2 5 3 4 3 2 3" xfId="13613" xr:uid="{00000000-0005-0000-0000-000071340000}"/>
    <cellStyle name="20% - Accent1 2 5 3 4 3 2 3 2" xfId="13614" xr:uid="{00000000-0005-0000-0000-000072340000}"/>
    <cellStyle name="20% - Accent1 2 5 3 4 3 2 4" xfId="13615" xr:uid="{00000000-0005-0000-0000-000073340000}"/>
    <cellStyle name="20% - Accent1 2 5 3 4 3 3" xfId="13616" xr:uid="{00000000-0005-0000-0000-000074340000}"/>
    <cellStyle name="20% - Accent1 2 5 3 4 3 3 2" xfId="13617" xr:uid="{00000000-0005-0000-0000-000075340000}"/>
    <cellStyle name="20% - Accent1 2 5 3 4 3 3 2 2" xfId="13618" xr:uid="{00000000-0005-0000-0000-000076340000}"/>
    <cellStyle name="20% - Accent1 2 5 3 4 3 3 2 2 2" xfId="13619" xr:uid="{00000000-0005-0000-0000-000077340000}"/>
    <cellStyle name="20% - Accent1 2 5 3 4 3 3 2 3" xfId="13620" xr:uid="{00000000-0005-0000-0000-000078340000}"/>
    <cellStyle name="20% - Accent1 2 5 3 4 3 3 3" xfId="13621" xr:uid="{00000000-0005-0000-0000-000079340000}"/>
    <cellStyle name="20% - Accent1 2 5 3 4 3 3 3 2" xfId="13622" xr:uid="{00000000-0005-0000-0000-00007A340000}"/>
    <cellStyle name="20% - Accent1 2 5 3 4 3 3 4" xfId="13623" xr:uid="{00000000-0005-0000-0000-00007B340000}"/>
    <cellStyle name="20% - Accent1 2 5 3 4 3 4" xfId="13624" xr:uid="{00000000-0005-0000-0000-00007C340000}"/>
    <cellStyle name="20% - Accent1 2 5 3 4 3 4 2" xfId="13625" xr:uid="{00000000-0005-0000-0000-00007D340000}"/>
    <cellStyle name="20% - Accent1 2 5 3 4 3 4 2 2" xfId="13626" xr:uid="{00000000-0005-0000-0000-00007E340000}"/>
    <cellStyle name="20% - Accent1 2 5 3 4 3 4 2 2 2" xfId="13627" xr:uid="{00000000-0005-0000-0000-00007F340000}"/>
    <cellStyle name="20% - Accent1 2 5 3 4 3 4 2 3" xfId="13628" xr:uid="{00000000-0005-0000-0000-000080340000}"/>
    <cellStyle name="20% - Accent1 2 5 3 4 3 4 3" xfId="13629" xr:uid="{00000000-0005-0000-0000-000081340000}"/>
    <cellStyle name="20% - Accent1 2 5 3 4 3 4 3 2" xfId="13630" xr:uid="{00000000-0005-0000-0000-000082340000}"/>
    <cellStyle name="20% - Accent1 2 5 3 4 3 4 4" xfId="13631" xr:uid="{00000000-0005-0000-0000-000083340000}"/>
    <cellStyle name="20% - Accent1 2 5 3 4 3 5" xfId="13632" xr:uid="{00000000-0005-0000-0000-000084340000}"/>
    <cellStyle name="20% - Accent1 2 5 3 4 3 5 2" xfId="13633" xr:uid="{00000000-0005-0000-0000-000085340000}"/>
    <cellStyle name="20% - Accent1 2 5 3 4 3 5 2 2" xfId="13634" xr:uid="{00000000-0005-0000-0000-000086340000}"/>
    <cellStyle name="20% - Accent1 2 5 3 4 3 5 3" xfId="13635" xr:uid="{00000000-0005-0000-0000-000087340000}"/>
    <cellStyle name="20% - Accent1 2 5 3 4 3 6" xfId="13636" xr:uid="{00000000-0005-0000-0000-000088340000}"/>
    <cellStyle name="20% - Accent1 2 5 3 4 3 6 2" xfId="13637" xr:uid="{00000000-0005-0000-0000-000089340000}"/>
    <cellStyle name="20% - Accent1 2 5 3 4 3 6 2 2" xfId="13638" xr:uid="{00000000-0005-0000-0000-00008A340000}"/>
    <cellStyle name="20% - Accent1 2 5 3 4 3 6 3" xfId="13639" xr:uid="{00000000-0005-0000-0000-00008B340000}"/>
    <cellStyle name="20% - Accent1 2 5 3 4 3 7" xfId="13640" xr:uid="{00000000-0005-0000-0000-00008C340000}"/>
    <cellStyle name="20% - Accent1 2 5 3 4 3 7 2" xfId="13641" xr:uid="{00000000-0005-0000-0000-00008D340000}"/>
    <cellStyle name="20% - Accent1 2 5 3 4 3 8" xfId="13642" xr:uid="{00000000-0005-0000-0000-00008E340000}"/>
    <cellStyle name="20% - Accent1 2 5 3 4 3 8 2" xfId="13643" xr:uid="{00000000-0005-0000-0000-00008F340000}"/>
    <cellStyle name="20% - Accent1 2 5 3 4 3 9" xfId="13644" xr:uid="{00000000-0005-0000-0000-000090340000}"/>
    <cellStyle name="20% - Accent1 2 5 3 4 4" xfId="13645" xr:uid="{00000000-0005-0000-0000-000091340000}"/>
    <cellStyle name="20% - Accent1 2 5 3 4 4 2" xfId="13646" xr:uid="{00000000-0005-0000-0000-000092340000}"/>
    <cellStyle name="20% - Accent1 2 5 3 4 4 2 2" xfId="13647" xr:uid="{00000000-0005-0000-0000-000093340000}"/>
    <cellStyle name="20% - Accent1 2 5 3 4 4 2 2 2" xfId="13648" xr:uid="{00000000-0005-0000-0000-000094340000}"/>
    <cellStyle name="20% - Accent1 2 5 3 4 4 2 3" xfId="13649" xr:uid="{00000000-0005-0000-0000-000095340000}"/>
    <cellStyle name="20% - Accent1 2 5 3 4 4 3" xfId="13650" xr:uid="{00000000-0005-0000-0000-000096340000}"/>
    <cellStyle name="20% - Accent1 2 5 3 4 4 3 2" xfId="13651" xr:uid="{00000000-0005-0000-0000-000097340000}"/>
    <cellStyle name="20% - Accent1 2 5 3 4 4 4" xfId="13652" xr:uid="{00000000-0005-0000-0000-000098340000}"/>
    <cellStyle name="20% - Accent1 2 5 3 4 5" xfId="13653" xr:uid="{00000000-0005-0000-0000-000099340000}"/>
    <cellStyle name="20% - Accent1 2 5 3 4 5 2" xfId="13654" xr:uid="{00000000-0005-0000-0000-00009A340000}"/>
    <cellStyle name="20% - Accent1 2 5 3 4 5 2 2" xfId="13655" xr:uid="{00000000-0005-0000-0000-00009B340000}"/>
    <cellStyle name="20% - Accent1 2 5 3 4 5 2 2 2" xfId="13656" xr:uid="{00000000-0005-0000-0000-00009C340000}"/>
    <cellStyle name="20% - Accent1 2 5 3 4 5 2 3" xfId="13657" xr:uid="{00000000-0005-0000-0000-00009D340000}"/>
    <cellStyle name="20% - Accent1 2 5 3 4 5 3" xfId="13658" xr:uid="{00000000-0005-0000-0000-00009E340000}"/>
    <cellStyle name="20% - Accent1 2 5 3 4 5 3 2" xfId="13659" xr:uid="{00000000-0005-0000-0000-00009F340000}"/>
    <cellStyle name="20% - Accent1 2 5 3 4 5 4" xfId="13660" xr:uid="{00000000-0005-0000-0000-0000A0340000}"/>
    <cellStyle name="20% - Accent1 2 5 3 4 6" xfId="13661" xr:uid="{00000000-0005-0000-0000-0000A1340000}"/>
    <cellStyle name="20% - Accent1 2 5 3 4 6 2" xfId="13662" xr:uid="{00000000-0005-0000-0000-0000A2340000}"/>
    <cellStyle name="20% - Accent1 2 5 3 4 6 2 2" xfId="13663" xr:uid="{00000000-0005-0000-0000-0000A3340000}"/>
    <cellStyle name="20% - Accent1 2 5 3 4 6 2 2 2" xfId="13664" xr:uid="{00000000-0005-0000-0000-0000A4340000}"/>
    <cellStyle name="20% - Accent1 2 5 3 4 6 2 3" xfId="13665" xr:uid="{00000000-0005-0000-0000-0000A5340000}"/>
    <cellStyle name="20% - Accent1 2 5 3 4 6 3" xfId="13666" xr:uid="{00000000-0005-0000-0000-0000A6340000}"/>
    <cellStyle name="20% - Accent1 2 5 3 4 6 3 2" xfId="13667" xr:uid="{00000000-0005-0000-0000-0000A7340000}"/>
    <cellStyle name="20% - Accent1 2 5 3 4 6 4" xfId="13668" xr:uid="{00000000-0005-0000-0000-0000A8340000}"/>
    <cellStyle name="20% - Accent1 2 5 3 4 7" xfId="13669" xr:uid="{00000000-0005-0000-0000-0000A9340000}"/>
    <cellStyle name="20% - Accent1 2 5 3 4 7 2" xfId="13670" xr:uid="{00000000-0005-0000-0000-0000AA340000}"/>
    <cellStyle name="20% - Accent1 2 5 3 4 7 2 2" xfId="13671" xr:uid="{00000000-0005-0000-0000-0000AB340000}"/>
    <cellStyle name="20% - Accent1 2 5 3 4 7 3" xfId="13672" xr:uid="{00000000-0005-0000-0000-0000AC340000}"/>
    <cellStyle name="20% - Accent1 2 5 3 4 8" xfId="13673" xr:uid="{00000000-0005-0000-0000-0000AD340000}"/>
    <cellStyle name="20% - Accent1 2 5 3 4 8 2" xfId="13674" xr:uid="{00000000-0005-0000-0000-0000AE340000}"/>
    <cellStyle name="20% - Accent1 2 5 3 4 8 2 2" xfId="13675" xr:uid="{00000000-0005-0000-0000-0000AF340000}"/>
    <cellStyle name="20% - Accent1 2 5 3 4 8 3" xfId="13676" xr:uid="{00000000-0005-0000-0000-0000B0340000}"/>
    <cellStyle name="20% - Accent1 2 5 3 4 9" xfId="13677" xr:uid="{00000000-0005-0000-0000-0000B1340000}"/>
    <cellStyle name="20% - Accent1 2 5 3 4 9 2" xfId="13678" xr:uid="{00000000-0005-0000-0000-0000B2340000}"/>
    <cellStyle name="20% - Accent1 2 5 3 5" xfId="13679" xr:uid="{00000000-0005-0000-0000-0000B3340000}"/>
    <cellStyle name="20% - Accent1 2 5 3 5 2" xfId="13680" xr:uid="{00000000-0005-0000-0000-0000B4340000}"/>
    <cellStyle name="20% - Accent1 2 5 3 5 2 2" xfId="13681" xr:uid="{00000000-0005-0000-0000-0000B5340000}"/>
    <cellStyle name="20% - Accent1 2 5 3 5 2 2 2" xfId="13682" xr:uid="{00000000-0005-0000-0000-0000B6340000}"/>
    <cellStyle name="20% - Accent1 2 5 3 5 2 2 2 2" xfId="13683" xr:uid="{00000000-0005-0000-0000-0000B7340000}"/>
    <cellStyle name="20% - Accent1 2 5 3 5 2 2 3" xfId="13684" xr:uid="{00000000-0005-0000-0000-0000B8340000}"/>
    <cellStyle name="20% - Accent1 2 5 3 5 2 3" xfId="13685" xr:uid="{00000000-0005-0000-0000-0000B9340000}"/>
    <cellStyle name="20% - Accent1 2 5 3 5 2 3 2" xfId="13686" xr:uid="{00000000-0005-0000-0000-0000BA340000}"/>
    <cellStyle name="20% - Accent1 2 5 3 5 2 4" xfId="13687" xr:uid="{00000000-0005-0000-0000-0000BB340000}"/>
    <cellStyle name="20% - Accent1 2 5 3 5 3" xfId="13688" xr:uid="{00000000-0005-0000-0000-0000BC340000}"/>
    <cellStyle name="20% - Accent1 2 5 3 5 3 2" xfId="13689" xr:uid="{00000000-0005-0000-0000-0000BD340000}"/>
    <cellStyle name="20% - Accent1 2 5 3 5 3 2 2" xfId="13690" xr:uid="{00000000-0005-0000-0000-0000BE340000}"/>
    <cellStyle name="20% - Accent1 2 5 3 5 3 2 2 2" xfId="13691" xr:uid="{00000000-0005-0000-0000-0000BF340000}"/>
    <cellStyle name="20% - Accent1 2 5 3 5 3 2 3" xfId="13692" xr:uid="{00000000-0005-0000-0000-0000C0340000}"/>
    <cellStyle name="20% - Accent1 2 5 3 5 3 3" xfId="13693" xr:uid="{00000000-0005-0000-0000-0000C1340000}"/>
    <cellStyle name="20% - Accent1 2 5 3 5 3 3 2" xfId="13694" xr:uid="{00000000-0005-0000-0000-0000C2340000}"/>
    <cellStyle name="20% - Accent1 2 5 3 5 3 4" xfId="13695" xr:uid="{00000000-0005-0000-0000-0000C3340000}"/>
    <cellStyle name="20% - Accent1 2 5 3 5 4" xfId="13696" xr:uid="{00000000-0005-0000-0000-0000C4340000}"/>
    <cellStyle name="20% - Accent1 2 5 3 5 4 2" xfId="13697" xr:uid="{00000000-0005-0000-0000-0000C5340000}"/>
    <cellStyle name="20% - Accent1 2 5 3 5 4 2 2" xfId="13698" xr:uid="{00000000-0005-0000-0000-0000C6340000}"/>
    <cellStyle name="20% - Accent1 2 5 3 5 4 2 2 2" xfId="13699" xr:uid="{00000000-0005-0000-0000-0000C7340000}"/>
    <cellStyle name="20% - Accent1 2 5 3 5 4 2 3" xfId="13700" xr:uid="{00000000-0005-0000-0000-0000C8340000}"/>
    <cellStyle name="20% - Accent1 2 5 3 5 4 3" xfId="13701" xr:uid="{00000000-0005-0000-0000-0000C9340000}"/>
    <cellStyle name="20% - Accent1 2 5 3 5 4 3 2" xfId="13702" xr:uid="{00000000-0005-0000-0000-0000CA340000}"/>
    <cellStyle name="20% - Accent1 2 5 3 5 4 4" xfId="13703" xr:uid="{00000000-0005-0000-0000-0000CB340000}"/>
    <cellStyle name="20% - Accent1 2 5 3 5 5" xfId="13704" xr:uid="{00000000-0005-0000-0000-0000CC340000}"/>
    <cellStyle name="20% - Accent1 2 5 3 5 5 2" xfId="13705" xr:uid="{00000000-0005-0000-0000-0000CD340000}"/>
    <cellStyle name="20% - Accent1 2 5 3 5 5 2 2" xfId="13706" xr:uid="{00000000-0005-0000-0000-0000CE340000}"/>
    <cellStyle name="20% - Accent1 2 5 3 5 5 3" xfId="13707" xr:uid="{00000000-0005-0000-0000-0000CF340000}"/>
    <cellStyle name="20% - Accent1 2 5 3 5 6" xfId="13708" xr:uid="{00000000-0005-0000-0000-0000D0340000}"/>
    <cellStyle name="20% - Accent1 2 5 3 5 6 2" xfId="13709" xr:uid="{00000000-0005-0000-0000-0000D1340000}"/>
    <cellStyle name="20% - Accent1 2 5 3 5 6 2 2" xfId="13710" xr:uid="{00000000-0005-0000-0000-0000D2340000}"/>
    <cellStyle name="20% - Accent1 2 5 3 5 6 3" xfId="13711" xr:uid="{00000000-0005-0000-0000-0000D3340000}"/>
    <cellStyle name="20% - Accent1 2 5 3 5 7" xfId="13712" xr:uid="{00000000-0005-0000-0000-0000D4340000}"/>
    <cellStyle name="20% - Accent1 2 5 3 5 7 2" xfId="13713" xr:uid="{00000000-0005-0000-0000-0000D5340000}"/>
    <cellStyle name="20% - Accent1 2 5 3 5 8" xfId="13714" xr:uid="{00000000-0005-0000-0000-0000D6340000}"/>
    <cellStyle name="20% - Accent1 2 5 3 5 8 2" xfId="13715" xr:uid="{00000000-0005-0000-0000-0000D7340000}"/>
    <cellStyle name="20% - Accent1 2 5 3 5 9" xfId="13716" xr:uid="{00000000-0005-0000-0000-0000D8340000}"/>
    <cellStyle name="20% - Accent1 2 5 3 6" xfId="13717" xr:uid="{00000000-0005-0000-0000-0000D9340000}"/>
    <cellStyle name="20% - Accent1 2 5 3 6 2" xfId="13718" xr:uid="{00000000-0005-0000-0000-0000DA340000}"/>
    <cellStyle name="20% - Accent1 2 5 3 6 2 2" xfId="13719" xr:uid="{00000000-0005-0000-0000-0000DB340000}"/>
    <cellStyle name="20% - Accent1 2 5 3 6 2 2 2" xfId="13720" xr:uid="{00000000-0005-0000-0000-0000DC340000}"/>
    <cellStyle name="20% - Accent1 2 5 3 6 2 2 2 2" xfId="13721" xr:uid="{00000000-0005-0000-0000-0000DD340000}"/>
    <cellStyle name="20% - Accent1 2 5 3 6 2 2 3" xfId="13722" xr:uid="{00000000-0005-0000-0000-0000DE340000}"/>
    <cellStyle name="20% - Accent1 2 5 3 6 2 3" xfId="13723" xr:uid="{00000000-0005-0000-0000-0000DF340000}"/>
    <cellStyle name="20% - Accent1 2 5 3 6 2 3 2" xfId="13724" xr:uid="{00000000-0005-0000-0000-0000E0340000}"/>
    <cellStyle name="20% - Accent1 2 5 3 6 2 4" xfId="13725" xr:uid="{00000000-0005-0000-0000-0000E1340000}"/>
    <cellStyle name="20% - Accent1 2 5 3 6 3" xfId="13726" xr:uid="{00000000-0005-0000-0000-0000E2340000}"/>
    <cellStyle name="20% - Accent1 2 5 3 6 3 2" xfId="13727" xr:uid="{00000000-0005-0000-0000-0000E3340000}"/>
    <cellStyle name="20% - Accent1 2 5 3 6 3 2 2" xfId="13728" xr:uid="{00000000-0005-0000-0000-0000E4340000}"/>
    <cellStyle name="20% - Accent1 2 5 3 6 3 2 2 2" xfId="13729" xr:uid="{00000000-0005-0000-0000-0000E5340000}"/>
    <cellStyle name="20% - Accent1 2 5 3 6 3 2 3" xfId="13730" xr:uid="{00000000-0005-0000-0000-0000E6340000}"/>
    <cellStyle name="20% - Accent1 2 5 3 6 3 3" xfId="13731" xr:uid="{00000000-0005-0000-0000-0000E7340000}"/>
    <cellStyle name="20% - Accent1 2 5 3 6 3 3 2" xfId="13732" xr:uid="{00000000-0005-0000-0000-0000E8340000}"/>
    <cellStyle name="20% - Accent1 2 5 3 6 3 4" xfId="13733" xr:uid="{00000000-0005-0000-0000-0000E9340000}"/>
    <cellStyle name="20% - Accent1 2 5 3 6 4" xfId="13734" xr:uid="{00000000-0005-0000-0000-0000EA340000}"/>
    <cellStyle name="20% - Accent1 2 5 3 6 4 2" xfId="13735" xr:uid="{00000000-0005-0000-0000-0000EB340000}"/>
    <cellStyle name="20% - Accent1 2 5 3 6 4 2 2" xfId="13736" xr:uid="{00000000-0005-0000-0000-0000EC340000}"/>
    <cellStyle name="20% - Accent1 2 5 3 6 4 2 2 2" xfId="13737" xr:uid="{00000000-0005-0000-0000-0000ED340000}"/>
    <cellStyle name="20% - Accent1 2 5 3 6 4 2 3" xfId="13738" xr:uid="{00000000-0005-0000-0000-0000EE340000}"/>
    <cellStyle name="20% - Accent1 2 5 3 6 4 3" xfId="13739" xr:uid="{00000000-0005-0000-0000-0000EF340000}"/>
    <cellStyle name="20% - Accent1 2 5 3 6 4 3 2" xfId="13740" xr:uid="{00000000-0005-0000-0000-0000F0340000}"/>
    <cellStyle name="20% - Accent1 2 5 3 6 4 4" xfId="13741" xr:uid="{00000000-0005-0000-0000-0000F1340000}"/>
    <cellStyle name="20% - Accent1 2 5 3 6 5" xfId="13742" xr:uid="{00000000-0005-0000-0000-0000F2340000}"/>
    <cellStyle name="20% - Accent1 2 5 3 6 5 2" xfId="13743" xr:uid="{00000000-0005-0000-0000-0000F3340000}"/>
    <cellStyle name="20% - Accent1 2 5 3 6 5 2 2" xfId="13744" xr:uid="{00000000-0005-0000-0000-0000F4340000}"/>
    <cellStyle name="20% - Accent1 2 5 3 6 5 3" xfId="13745" xr:uid="{00000000-0005-0000-0000-0000F5340000}"/>
    <cellStyle name="20% - Accent1 2 5 3 6 6" xfId="13746" xr:uid="{00000000-0005-0000-0000-0000F6340000}"/>
    <cellStyle name="20% - Accent1 2 5 3 6 6 2" xfId="13747" xr:uid="{00000000-0005-0000-0000-0000F7340000}"/>
    <cellStyle name="20% - Accent1 2 5 3 6 6 2 2" xfId="13748" xr:uid="{00000000-0005-0000-0000-0000F8340000}"/>
    <cellStyle name="20% - Accent1 2 5 3 6 6 3" xfId="13749" xr:uid="{00000000-0005-0000-0000-0000F9340000}"/>
    <cellStyle name="20% - Accent1 2 5 3 6 7" xfId="13750" xr:uid="{00000000-0005-0000-0000-0000FA340000}"/>
    <cellStyle name="20% - Accent1 2 5 3 6 7 2" xfId="13751" xr:uid="{00000000-0005-0000-0000-0000FB340000}"/>
    <cellStyle name="20% - Accent1 2 5 3 6 8" xfId="13752" xr:uid="{00000000-0005-0000-0000-0000FC340000}"/>
    <cellStyle name="20% - Accent1 2 5 3 6 8 2" xfId="13753" xr:uid="{00000000-0005-0000-0000-0000FD340000}"/>
    <cellStyle name="20% - Accent1 2 5 3 6 9" xfId="13754" xr:uid="{00000000-0005-0000-0000-0000FE340000}"/>
    <cellStyle name="20% - Accent1 2 5 3 7" xfId="13755" xr:uid="{00000000-0005-0000-0000-0000FF340000}"/>
    <cellStyle name="20% - Accent1 2 5 3 7 2" xfId="13756" xr:uid="{00000000-0005-0000-0000-000000350000}"/>
    <cellStyle name="20% - Accent1 2 5 3 7 2 2" xfId="13757" xr:uid="{00000000-0005-0000-0000-000001350000}"/>
    <cellStyle name="20% - Accent1 2 5 3 7 2 2 2" xfId="13758" xr:uid="{00000000-0005-0000-0000-000002350000}"/>
    <cellStyle name="20% - Accent1 2 5 3 7 2 3" xfId="13759" xr:uid="{00000000-0005-0000-0000-000003350000}"/>
    <cellStyle name="20% - Accent1 2 5 3 7 3" xfId="13760" xr:uid="{00000000-0005-0000-0000-000004350000}"/>
    <cellStyle name="20% - Accent1 2 5 3 7 3 2" xfId="13761" xr:uid="{00000000-0005-0000-0000-000005350000}"/>
    <cellStyle name="20% - Accent1 2 5 3 7 4" xfId="13762" xr:uid="{00000000-0005-0000-0000-000006350000}"/>
    <cellStyle name="20% - Accent1 2 5 3 8" xfId="13763" xr:uid="{00000000-0005-0000-0000-000007350000}"/>
    <cellStyle name="20% - Accent1 2 5 3 8 2" xfId="13764" xr:uid="{00000000-0005-0000-0000-000008350000}"/>
    <cellStyle name="20% - Accent1 2 5 3 8 2 2" xfId="13765" xr:uid="{00000000-0005-0000-0000-000009350000}"/>
    <cellStyle name="20% - Accent1 2 5 3 8 2 2 2" xfId="13766" xr:uid="{00000000-0005-0000-0000-00000A350000}"/>
    <cellStyle name="20% - Accent1 2 5 3 8 2 3" xfId="13767" xr:uid="{00000000-0005-0000-0000-00000B350000}"/>
    <cellStyle name="20% - Accent1 2 5 3 8 3" xfId="13768" xr:uid="{00000000-0005-0000-0000-00000C350000}"/>
    <cellStyle name="20% - Accent1 2 5 3 8 3 2" xfId="13769" xr:uid="{00000000-0005-0000-0000-00000D350000}"/>
    <cellStyle name="20% - Accent1 2 5 3 8 4" xfId="13770" xr:uid="{00000000-0005-0000-0000-00000E350000}"/>
    <cellStyle name="20% - Accent1 2 5 3 9" xfId="13771" xr:uid="{00000000-0005-0000-0000-00000F350000}"/>
    <cellStyle name="20% - Accent1 2 5 3 9 2" xfId="13772" xr:uid="{00000000-0005-0000-0000-000010350000}"/>
    <cellStyle name="20% - Accent1 2 5 3 9 2 2" xfId="13773" xr:uid="{00000000-0005-0000-0000-000011350000}"/>
    <cellStyle name="20% - Accent1 2 5 3 9 2 2 2" xfId="13774" xr:uid="{00000000-0005-0000-0000-000012350000}"/>
    <cellStyle name="20% - Accent1 2 5 3 9 2 3" xfId="13775" xr:uid="{00000000-0005-0000-0000-000013350000}"/>
    <cellStyle name="20% - Accent1 2 5 3 9 3" xfId="13776" xr:uid="{00000000-0005-0000-0000-000014350000}"/>
    <cellStyle name="20% - Accent1 2 5 3 9 3 2" xfId="13777" xr:uid="{00000000-0005-0000-0000-000015350000}"/>
    <cellStyle name="20% - Accent1 2 5 3 9 4" xfId="13778" xr:uid="{00000000-0005-0000-0000-000016350000}"/>
    <cellStyle name="20% - Accent1 2 5 4" xfId="13779" xr:uid="{00000000-0005-0000-0000-000017350000}"/>
    <cellStyle name="20% - Accent1 2 5 4 10" xfId="13780" xr:uid="{00000000-0005-0000-0000-000018350000}"/>
    <cellStyle name="20% - Accent1 2 5 4 10 2" xfId="13781" xr:uid="{00000000-0005-0000-0000-000019350000}"/>
    <cellStyle name="20% - Accent1 2 5 4 11" xfId="13782" xr:uid="{00000000-0005-0000-0000-00001A350000}"/>
    <cellStyle name="20% - Accent1 2 5 4 2" xfId="13783" xr:uid="{00000000-0005-0000-0000-00001B350000}"/>
    <cellStyle name="20% - Accent1 2 5 4 2 2" xfId="13784" xr:uid="{00000000-0005-0000-0000-00001C350000}"/>
    <cellStyle name="20% - Accent1 2 5 4 2 2 2" xfId="13785" xr:uid="{00000000-0005-0000-0000-00001D350000}"/>
    <cellStyle name="20% - Accent1 2 5 4 2 2 2 2" xfId="13786" xr:uid="{00000000-0005-0000-0000-00001E350000}"/>
    <cellStyle name="20% - Accent1 2 5 4 2 2 2 2 2" xfId="13787" xr:uid="{00000000-0005-0000-0000-00001F350000}"/>
    <cellStyle name="20% - Accent1 2 5 4 2 2 2 3" xfId="13788" xr:uid="{00000000-0005-0000-0000-000020350000}"/>
    <cellStyle name="20% - Accent1 2 5 4 2 2 3" xfId="13789" xr:uid="{00000000-0005-0000-0000-000021350000}"/>
    <cellStyle name="20% - Accent1 2 5 4 2 2 3 2" xfId="13790" xr:uid="{00000000-0005-0000-0000-000022350000}"/>
    <cellStyle name="20% - Accent1 2 5 4 2 2 4" xfId="13791" xr:uid="{00000000-0005-0000-0000-000023350000}"/>
    <cellStyle name="20% - Accent1 2 5 4 2 3" xfId="13792" xr:uid="{00000000-0005-0000-0000-000024350000}"/>
    <cellStyle name="20% - Accent1 2 5 4 2 3 2" xfId="13793" xr:uid="{00000000-0005-0000-0000-000025350000}"/>
    <cellStyle name="20% - Accent1 2 5 4 2 3 2 2" xfId="13794" xr:uid="{00000000-0005-0000-0000-000026350000}"/>
    <cellStyle name="20% - Accent1 2 5 4 2 3 2 2 2" xfId="13795" xr:uid="{00000000-0005-0000-0000-000027350000}"/>
    <cellStyle name="20% - Accent1 2 5 4 2 3 2 3" xfId="13796" xr:uid="{00000000-0005-0000-0000-000028350000}"/>
    <cellStyle name="20% - Accent1 2 5 4 2 3 3" xfId="13797" xr:uid="{00000000-0005-0000-0000-000029350000}"/>
    <cellStyle name="20% - Accent1 2 5 4 2 3 3 2" xfId="13798" xr:uid="{00000000-0005-0000-0000-00002A350000}"/>
    <cellStyle name="20% - Accent1 2 5 4 2 3 4" xfId="13799" xr:uid="{00000000-0005-0000-0000-00002B350000}"/>
    <cellStyle name="20% - Accent1 2 5 4 2 4" xfId="13800" xr:uid="{00000000-0005-0000-0000-00002C350000}"/>
    <cellStyle name="20% - Accent1 2 5 4 2 4 2" xfId="13801" xr:uid="{00000000-0005-0000-0000-00002D350000}"/>
    <cellStyle name="20% - Accent1 2 5 4 2 4 2 2" xfId="13802" xr:uid="{00000000-0005-0000-0000-00002E350000}"/>
    <cellStyle name="20% - Accent1 2 5 4 2 4 2 2 2" xfId="13803" xr:uid="{00000000-0005-0000-0000-00002F350000}"/>
    <cellStyle name="20% - Accent1 2 5 4 2 4 2 3" xfId="13804" xr:uid="{00000000-0005-0000-0000-000030350000}"/>
    <cellStyle name="20% - Accent1 2 5 4 2 4 3" xfId="13805" xr:uid="{00000000-0005-0000-0000-000031350000}"/>
    <cellStyle name="20% - Accent1 2 5 4 2 4 3 2" xfId="13806" xr:uid="{00000000-0005-0000-0000-000032350000}"/>
    <cellStyle name="20% - Accent1 2 5 4 2 4 4" xfId="13807" xr:uid="{00000000-0005-0000-0000-000033350000}"/>
    <cellStyle name="20% - Accent1 2 5 4 2 5" xfId="13808" xr:uid="{00000000-0005-0000-0000-000034350000}"/>
    <cellStyle name="20% - Accent1 2 5 4 2 5 2" xfId="13809" xr:uid="{00000000-0005-0000-0000-000035350000}"/>
    <cellStyle name="20% - Accent1 2 5 4 2 5 2 2" xfId="13810" xr:uid="{00000000-0005-0000-0000-000036350000}"/>
    <cellStyle name="20% - Accent1 2 5 4 2 5 3" xfId="13811" xr:uid="{00000000-0005-0000-0000-000037350000}"/>
    <cellStyle name="20% - Accent1 2 5 4 2 6" xfId="13812" xr:uid="{00000000-0005-0000-0000-000038350000}"/>
    <cellStyle name="20% - Accent1 2 5 4 2 6 2" xfId="13813" xr:uid="{00000000-0005-0000-0000-000039350000}"/>
    <cellStyle name="20% - Accent1 2 5 4 2 6 2 2" xfId="13814" xr:uid="{00000000-0005-0000-0000-00003A350000}"/>
    <cellStyle name="20% - Accent1 2 5 4 2 6 3" xfId="13815" xr:uid="{00000000-0005-0000-0000-00003B350000}"/>
    <cellStyle name="20% - Accent1 2 5 4 2 7" xfId="13816" xr:uid="{00000000-0005-0000-0000-00003C350000}"/>
    <cellStyle name="20% - Accent1 2 5 4 2 7 2" xfId="13817" xr:uid="{00000000-0005-0000-0000-00003D350000}"/>
    <cellStyle name="20% - Accent1 2 5 4 2 8" xfId="13818" xr:uid="{00000000-0005-0000-0000-00003E350000}"/>
    <cellStyle name="20% - Accent1 2 5 4 2 8 2" xfId="13819" xr:uid="{00000000-0005-0000-0000-00003F350000}"/>
    <cellStyle name="20% - Accent1 2 5 4 2 9" xfId="13820" xr:uid="{00000000-0005-0000-0000-000040350000}"/>
    <cellStyle name="20% - Accent1 2 5 4 3" xfId="13821" xr:uid="{00000000-0005-0000-0000-000041350000}"/>
    <cellStyle name="20% - Accent1 2 5 4 3 2" xfId="13822" xr:uid="{00000000-0005-0000-0000-000042350000}"/>
    <cellStyle name="20% - Accent1 2 5 4 3 2 2" xfId="13823" xr:uid="{00000000-0005-0000-0000-000043350000}"/>
    <cellStyle name="20% - Accent1 2 5 4 3 2 2 2" xfId="13824" xr:uid="{00000000-0005-0000-0000-000044350000}"/>
    <cellStyle name="20% - Accent1 2 5 4 3 2 2 2 2" xfId="13825" xr:uid="{00000000-0005-0000-0000-000045350000}"/>
    <cellStyle name="20% - Accent1 2 5 4 3 2 2 3" xfId="13826" xr:uid="{00000000-0005-0000-0000-000046350000}"/>
    <cellStyle name="20% - Accent1 2 5 4 3 2 3" xfId="13827" xr:uid="{00000000-0005-0000-0000-000047350000}"/>
    <cellStyle name="20% - Accent1 2 5 4 3 2 3 2" xfId="13828" xr:uid="{00000000-0005-0000-0000-000048350000}"/>
    <cellStyle name="20% - Accent1 2 5 4 3 2 4" xfId="13829" xr:uid="{00000000-0005-0000-0000-000049350000}"/>
    <cellStyle name="20% - Accent1 2 5 4 3 3" xfId="13830" xr:uid="{00000000-0005-0000-0000-00004A350000}"/>
    <cellStyle name="20% - Accent1 2 5 4 3 3 2" xfId="13831" xr:uid="{00000000-0005-0000-0000-00004B350000}"/>
    <cellStyle name="20% - Accent1 2 5 4 3 3 2 2" xfId="13832" xr:uid="{00000000-0005-0000-0000-00004C350000}"/>
    <cellStyle name="20% - Accent1 2 5 4 3 3 2 2 2" xfId="13833" xr:uid="{00000000-0005-0000-0000-00004D350000}"/>
    <cellStyle name="20% - Accent1 2 5 4 3 3 2 3" xfId="13834" xr:uid="{00000000-0005-0000-0000-00004E350000}"/>
    <cellStyle name="20% - Accent1 2 5 4 3 3 3" xfId="13835" xr:uid="{00000000-0005-0000-0000-00004F350000}"/>
    <cellStyle name="20% - Accent1 2 5 4 3 3 3 2" xfId="13836" xr:uid="{00000000-0005-0000-0000-000050350000}"/>
    <cellStyle name="20% - Accent1 2 5 4 3 3 4" xfId="13837" xr:uid="{00000000-0005-0000-0000-000051350000}"/>
    <cellStyle name="20% - Accent1 2 5 4 3 4" xfId="13838" xr:uid="{00000000-0005-0000-0000-000052350000}"/>
    <cellStyle name="20% - Accent1 2 5 4 3 4 2" xfId="13839" xr:uid="{00000000-0005-0000-0000-000053350000}"/>
    <cellStyle name="20% - Accent1 2 5 4 3 4 2 2" xfId="13840" xr:uid="{00000000-0005-0000-0000-000054350000}"/>
    <cellStyle name="20% - Accent1 2 5 4 3 4 2 2 2" xfId="13841" xr:uid="{00000000-0005-0000-0000-000055350000}"/>
    <cellStyle name="20% - Accent1 2 5 4 3 4 2 3" xfId="13842" xr:uid="{00000000-0005-0000-0000-000056350000}"/>
    <cellStyle name="20% - Accent1 2 5 4 3 4 3" xfId="13843" xr:uid="{00000000-0005-0000-0000-000057350000}"/>
    <cellStyle name="20% - Accent1 2 5 4 3 4 3 2" xfId="13844" xr:uid="{00000000-0005-0000-0000-000058350000}"/>
    <cellStyle name="20% - Accent1 2 5 4 3 4 4" xfId="13845" xr:uid="{00000000-0005-0000-0000-000059350000}"/>
    <cellStyle name="20% - Accent1 2 5 4 3 5" xfId="13846" xr:uid="{00000000-0005-0000-0000-00005A350000}"/>
    <cellStyle name="20% - Accent1 2 5 4 3 5 2" xfId="13847" xr:uid="{00000000-0005-0000-0000-00005B350000}"/>
    <cellStyle name="20% - Accent1 2 5 4 3 5 2 2" xfId="13848" xr:uid="{00000000-0005-0000-0000-00005C350000}"/>
    <cellStyle name="20% - Accent1 2 5 4 3 5 3" xfId="13849" xr:uid="{00000000-0005-0000-0000-00005D350000}"/>
    <cellStyle name="20% - Accent1 2 5 4 3 6" xfId="13850" xr:uid="{00000000-0005-0000-0000-00005E350000}"/>
    <cellStyle name="20% - Accent1 2 5 4 3 6 2" xfId="13851" xr:uid="{00000000-0005-0000-0000-00005F350000}"/>
    <cellStyle name="20% - Accent1 2 5 4 3 6 2 2" xfId="13852" xr:uid="{00000000-0005-0000-0000-000060350000}"/>
    <cellStyle name="20% - Accent1 2 5 4 3 6 3" xfId="13853" xr:uid="{00000000-0005-0000-0000-000061350000}"/>
    <cellStyle name="20% - Accent1 2 5 4 3 7" xfId="13854" xr:uid="{00000000-0005-0000-0000-000062350000}"/>
    <cellStyle name="20% - Accent1 2 5 4 3 7 2" xfId="13855" xr:uid="{00000000-0005-0000-0000-000063350000}"/>
    <cellStyle name="20% - Accent1 2 5 4 3 8" xfId="13856" xr:uid="{00000000-0005-0000-0000-000064350000}"/>
    <cellStyle name="20% - Accent1 2 5 4 3 8 2" xfId="13857" xr:uid="{00000000-0005-0000-0000-000065350000}"/>
    <cellStyle name="20% - Accent1 2 5 4 3 9" xfId="13858" xr:uid="{00000000-0005-0000-0000-000066350000}"/>
    <cellStyle name="20% - Accent1 2 5 4 4" xfId="13859" xr:uid="{00000000-0005-0000-0000-000067350000}"/>
    <cellStyle name="20% - Accent1 2 5 4 4 2" xfId="13860" xr:uid="{00000000-0005-0000-0000-000068350000}"/>
    <cellStyle name="20% - Accent1 2 5 4 4 2 2" xfId="13861" xr:uid="{00000000-0005-0000-0000-000069350000}"/>
    <cellStyle name="20% - Accent1 2 5 4 4 2 2 2" xfId="13862" xr:uid="{00000000-0005-0000-0000-00006A350000}"/>
    <cellStyle name="20% - Accent1 2 5 4 4 2 3" xfId="13863" xr:uid="{00000000-0005-0000-0000-00006B350000}"/>
    <cellStyle name="20% - Accent1 2 5 4 4 3" xfId="13864" xr:uid="{00000000-0005-0000-0000-00006C350000}"/>
    <cellStyle name="20% - Accent1 2 5 4 4 3 2" xfId="13865" xr:uid="{00000000-0005-0000-0000-00006D350000}"/>
    <cellStyle name="20% - Accent1 2 5 4 4 4" xfId="13866" xr:uid="{00000000-0005-0000-0000-00006E350000}"/>
    <cellStyle name="20% - Accent1 2 5 4 5" xfId="13867" xr:uid="{00000000-0005-0000-0000-00006F350000}"/>
    <cellStyle name="20% - Accent1 2 5 4 5 2" xfId="13868" xr:uid="{00000000-0005-0000-0000-000070350000}"/>
    <cellStyle name="20% - Accent1 2 5 4 5 2 2" xfId="13869" xr:uid="{00000000-0005-0000-0000-000071350000}"/>
    <cellStyle name="20% - Accent1 2 5 4 5 2 2 2" xfId="13870" xr:uid="{00000000-0005-0000-0000-000072350000}"/>
    <cellStyle name="20% - Accent1 2 5 4 5 2 3" xfId="13871" xr:uid="{00000000-0005-0000-0000-000073350000}"/>
    <cellStyle name="20% - Accent1 2 5 4 5 3" xfId="13872" xr:uid="{00000000-0005-0000-0000-000074350000}"/>
    <cellStyle name="20% - Accent1 2 5 4 5 3 2" xfId="13873" xr:uid="{00000000-0005-0000-0000-000075350000}"/>
    <cellStyle name="20% - Accent1 2 5 4 5 4" xfId="13874" xr:uid="{00000000-0005-0000-0000-000076350000}"/>
    <cellStyle name="20% - Accent1 2 5 4 6" xfId="13875" xr:uid="{00000000-0005-0000-0000-000077350000}"/>
    <cellStyle name="20% - Accent1 2 5 4 6 2" xfId="13876" xr:uid="{00000000-0005-0000-0000-000078350000}"/>
    <cellStyle name="20% - Accent1 2 5 4 6 2 2" xfId="13877" xr:uid="{00000000-0005-0000-0000-000079350000}"/>
    <cellStyle name="20% - Accent1 2 5 4 6 2 2 2" xfId="13878" xr:uid="{00000000-0005-0000-0000-00007A350000}"/>
    <cellStyle name="20% - Accent1 2 5 4 6 2 3" xfId="13879" xr:uid="{00000000-0005-0000-0000-00007B350000}"/>
    <cellStyle name="20% - Accent1 2 5 4 6 3" xfId="13880" xr:uid="{00000000-0005-0000-0000-00007C350000}"/>
    <cellStyle name="20% - Accent1 2 5 4 6 3 2" xfId="13881" xr:uid="{00000000-0005-0000-0000-00007D350000}"/>
    <cellStyle name="20% - Accent1 2 5 4 6 4" xfId="13882" xr:uid="{00000000-0005-0000-0000-00007E350000}"/>
    <cellStyle name="20% - Accent1 2 5 4 7" xfId="13883" xr:uid="{00000000-0005-0000-0000-00007F350000}"/>
    <cellStyle name="20% - Accent1 2 5 4 7 2" xfId="13884" xr:uid="{00000000-0005-0000-0000-000080350000}"/>
    <cellStyle name="20% - Accent1 2 5 4 7 2 2" xfId="13885" xr:uid="{00000000-0005-0000-0000-000081350000}"/>
    <cellStyle name="20% - Accent1 2 5 4 7 3" xfId="13886" xr:uid="{00000000-0005-0000-0000-000082350000}"/>
    <cellStyle name="20% - Accent1 2 5 4 8" xfId="13887" xr:uid="{00000000-0005-0000-0000-000083350000}"/>
    <cellStyle name="20% - Accent1 2 5 4 8 2" xfId="13888" xr:uid="{00000000-0005-0000-0000-000084350000}"/>
    <cellStyle name="20% - Accent1 2 5 4 8 2 2" xfId="13889" xr:uid="{00000000-0005-0000-0000-000085350000}"/>
    <cellStyle name="20% - Accent1 2 5 4 8 3" xfId="13890" xr:uid="{00000000-0005-0000-0000-000086350000}"/>
    <cellStyle name="20% - Accent1 2 5 4 9" xfId="13891" xr:uid="{00000000-0005-0000-0000-000087350000}"/>
    <cellStyle name="20% - Accent1 2 5 4 9 2" xfId="13892" xr:uid="{00000000-0005-0000-0000-000088350000}"/>
    <cellStyle name="20% - Accent1 2 5 5" xfId="13893" xr:uid="{00000000-0005-0000-0000-000089350000}"/>
    <cellStyle name="20% - Accent1 2 5 5 10" xfId="13894" xr:uid="{00000000-0005-0000-0000-00008A350000}"/>
    <cellStyle name="20% - Accent1 2 5 5 10 2" xfId="13895" xr:uid="{00000000-0005-0000-0000-00008B350000}"/>
    <cellStyle name="20% - Accent1 2 5 5 11" xfId="13896" xr:uid="{00000000-0005-0000-0000-00008C350000}"/>
    <cellStyle name="20% - Accent1 2 5 5 2" xfId="13897" xr:uid="{00000000-0005-0000-0000-00008D350000}"/>
    <cellStyle name="20% - Accent1 2 5 5 2 2" xfId="13898" xr:uid="{00000000-0005-0000-0000-00008E350000}"/>
    <cellStyle name="20% - Accent1 2 5 5 2 2 2" xfId="13899" xr:uid="{00000000-0005-0000-0000-00008F350000}"/>
    <cellStyle name="20% - Accent1 2 5 5 2 2 2 2" xfId="13900" xr:uid="{00000000-0005-0000-0000-000090350000}"/>
    <cellStyle name="20% - Accent1 2 5 5 2 2 2 2 2" xfId="13901" xr:uid="{00000000-0005-0000-0000-000091350000}"/>
    <cellStyle name="20% - Accent1 2 5 5 2 2 2 3" xfId="13902" xr:uid="{00000000-0005-0000-0000-000092350000}"/>
    <cellStyle name="20% - Accent1 2 5 5 2 2 3" xfId="13903" xr:uid="{00000000-0005-0000-0000-000093350000}"/>
    <cellStyle name="20% - Accent1 2 5 5 2 2 3 2" xfId="13904" xr:uid="{00000000-0005-0000-0000-000094350000}"/>
    <cellStyle name="20% - Accent1 2 5 5 2 2 4" xfId="13905" xr:uid="{00000000-0005-0000-0000-000095350000}"/>
    <cellStyle name="20% - Accent1 2 5 5 2 3" xfId="13906" xr:uid="{00000000-0005-0000-0000-000096350000}"/>
    <cellStyle name="20% - Accent1 2 5 5 2 3 2" xfId="13907" xr:uid="{00000000-0005-0000-0000-000097350000}"/>
    <cellStyle name="20% - Accent1 2 5 5 2 3 2 2" xfId="13908" xr:uid="{00000000-0005-0000-0000-000098350000}"/>
    <cellStyle name="20% - Accent1 2 5 5 2 3 2 2 2" xfId="13909" xr:uid="{00000000-0005-0000-0000-000099350000}"/>
    <cellStyle name="20% - Accent1 2 5 5 2 3 2 3" xfId="13910" xr:uid="{00000000-0005-0000-0000-00009A350000}"/>
    <cellStyle name="20% - Accent1 2 5 5 2 3 3" xfId="13911" xr:uid="{00000000-0005-0000-0000-00009B350000}"/>
    <cellStyle name="20% - Accent1 2 5 5 2 3 3 2" xfId="13912" xr:uid="{00000000-0005-0000-0000-00009C350000}"/>
    <cellStyle name="20% - Accent1 2 5 5 2 3 4" xfId="13913" xr:uid="{00000000-0005-0000-0000-00009D350000}"/>
    <cellStyle name="20% - Accent1 2 5 5 2 4" xfId="13914" xr:uid="{00000000-0005-0000-0000-00009E350000}"/>
    <cellStyle name="20% - Accent1 2 5 5 2 4 2" xfId="13915" xr:uid="{00000000-0005-0000-0000-00009F350000}"/>
    <cellStyle name="20% - Accent1 2 5 5 2 4 2 2" xfId="13916" xr:uid="{00000000-0005-0000-0000-0000A0350000}"/>
    <cellStyle name="20% - Accent1 2 5 5 2 4 2 2 2" xfId="13917" xr:uid="{00000000-0005-0000-0000-0000A1350000}"/>
    <cellStyle name="20% - Accent1 2 5 5 2 4 2 3" xfId="13918" xr:uid="{00000000-0005-0000-0000-0000A2350000}"/>
    <cellStyle name="20% - Accent1 2 5 5 2 4 3" xfId="13919" xr:uid="{00000000-0005-0000-0000-0000A3350000}"/>
    <cellStyle name="20% - Accent1 2 5 5 2 4 3 2" xfId="13920" xr:uid="{00000000-0005-0000-0000-0000A4350000}"/>
    <cellStyle name="20% - Accent1 2 5 5 2 4 4" xfId="13921" xr:uid="{00000000-0005-0000-0000-0000A5350000}"/>
    <cellStyle name="20% - Accent1 2 5 5 2 5" xfId="13922" xr:uid="{00000000-0005-0000-0000-0000A6350000}"/>
    <cellStyle name="20% - Accent1 2 5 5 2 5 2" xfId="13923" xr:uid="{00000000-0005-0000-0000-0000A7350000}"/>
    <cellStyle name="20% - Accent1 2 5 5 2 5 2 2" xfId="13924" xr:uid="{00000000-0005-0000-0000-0000A8350000}"/>
    <cellStyle name="20% - Accent1 2 5 5 2 5 3" xfId="13925" xr:uid="{00000000-0005-0000-0000-0000A9350000}"/>
    <cellStyle name="20% - Accent1 2 5 5 2 6" xfId="13926" xr:uid="{00000000-0005-0000-0000-0000AA350000}"/>
    <cellStyle name="20% - Accent1 2 5 5 2 6 2" xfId="13927" xr:uid="{00000000-0005-0000-0000-0000AB350000}"/>
    <cellStyle name="20% - Accent1 2 5 5 2 6 2 2" xfId="13928" xr:uid="{00000000-0005-0000-0000-0000AC350000}"/>
    <cellStyle name="20% - Accent1 2 5 5 2 6 3" xfId="13929" xr:uid="{00000000-0005-0000-0000-0000AD350000}"/>
    <cellStyle name="20% - Accent1 2 5 5 2 7" xfId="13930" xr:uid="{00000000-0005-0000-0000-0000AE350000}"/>
    <cellStyle name="20% - Accent1 2 5 5 2 7 2" xfId="13931" xr:uid="{00000000-0005-0000-0000-0000AF350000}"/>
    <cellStyle name="20% - Accent1 2 5 5 2 8" xfId="13932" xr:uid="{00000000-0005-0000-0000-0000B0350000}"/>
    <cellStyle name="20% - Accent1 2 5 5 2 8 2" xfId="13933" xr:uid="{00000000-0005-0000-0000-0000B1350000}"/>
    <cellStyle name="20% - Accent1 2 5 5 2 9" xfId="13934" xr:uid="{00000000-0005-0000-0000-0000B2350000}"/>
    <cellStyle name="20% - Accent1 2 5 5 3" xfId="13935" xr:uid="{00000000-0005-0000-0000-0000B3350000}"/>
    <cellStyle name="20% - Accent1 2 5 5 3 2" xfId="13936" xr:uid="{00000000-0005-0000-0000-0000B4350000}"/>
    <cellStyle name="20% - Accent1 2 5 5 3 2 2" xfId="13937" xr:uid="{00000000-0005-0000-0000-0000B5350000}"/>
    <cellStyle name="20% - Accent1 2 5 5 3 2 2 2" xfId="13938" xr:uid="{00000000-0005-0000-0000-0000B6350000}"/>
    <cellStyle name="20% - Accent1 2 5 5 3 2 2 2 2" xfId="13939" xr:uid="{00000000-0005-0000-0000-0000B7350000}"/>
    <cellStyle name="20% - Accent1 2 5 5 3 2 2 3" xfId="13940" xr:uid="{00000000-0005-0000-0000-0000B8350000}"/>
    <cellStyle name="20% - Accent1 2 5 5 3 2 3" xfId="13941" xr:uid="{00000000-0005-0000-0000-0000B9350000}"/>
    <cellStyle name="20% - Accent1 2 5 5 3 2 3 2" xfId="13942" xr:uid="{00000000-0005-0000-0000-0000BA350000}"/>
    <cellStyle name="20% - Accent1 2 5 5 3 2 4" xfId="13943" xr:uid="{00000000-0005-0000-0000-0000BB350000}"/>
    <cellStyle name="20% - Accent1 2 5 5 3 3" xfId="13944" xr:uid="{00000000-0005-0000-0000-0000BC350000}"/>
    <cellStyle name="20% - Accent1 2 5 5 3 3 2" xfId="13945" xr:uid="{00000000-0005-0000-0000-0000BD350000}"/>
    <cellStyle name="20% - Accent1 2 5 5 3 3 2 2" xfId="13946" xr:uid="{00000000-0005-0000-0000-0000BE350000}"/>
    <cellStyle name="20% - Accent1 2 5 5 3 3 2 2 2" xfId="13947" xr:uid="{00000000-0005-0000-0000-0000BF350000}"/>
    <cellStyle name="20% - Accent1 2 5 5 3 3 2 3" xfId="13948" xr:uid="{00000000-0005-0000-0000-0000C0350000}"/>
    <cellStyle name="20% - Accent1 2 5 5 3 3 3" xfId="13949" xr:uid="{00000000-0005-0000-0000-0000C1350000}"/>
    <cellStyle name="20% - Accent1 2 5 5 3 3 3 2" xfId="13950" xr:uid="{00000000-0005-0000-0000-0000C2350000}"/>
    <cellStyle name="20% - Accent1 2 5 5 3 3 4" xfId="13951" xr:uid="{00000000-0005-0000-0000-0000C3350000}"/>
    <cellStyle name="20% - Accent1 2 5 5 3 4" xfId="13952" xr:uid="{00000000-0005-0000-0000-0000C4350000}"/>
    <cellStyle name="20% - Accent1 2 5 5 3 4 2" xfId="13953" xr:uid="{00000000-0005-0000-0000-0000C5350000}"/>
    <cellStyle name="20% - Accent1 2 5 5 3 4 2 2" xfId="13954" xr:uid="{00000000-0005-0000-0000-0000C6350000}"/>
    <cellStyle name="20% - Accent1 2 5 5 3 4 2 2 2" xfId="13955" xr:uid="{00000000-0005-0000-0000-0000C7350000}"/>
    <cellStyle name="20% - Accent1 2 5 5 3 4 2 3" xfId="13956" xr:uid="{00000000-0005-0000-0000-0000C8350000}"/>
    <cellStyle name="20% - Accent1 2 5 5 3 4 3" xfId="13957" xr:uid="{00000000-0005-0000-0000-0000C9350000}"/>
    <cellStyle name="20% - Accent1 2 5 5 3 4 3 2" xfId="13958" xr:uid="{00000000-0005-0000-0000-0000CA350000}"/>
    <cellStyle name="20% - Accent1 2 5 5 3 4 4" xfId="13959" xr:uid="{00000000-0005-0000-0000-0000CB350000}"/>
    <cellStyle name="20% - Accent1 2 5 5 3 5" xfId="13960" xr:uid="{00000000-0005-0000-0000-0000CC350000}"/>
    <cellStyle name="20% - Accent1 2 5 5 3 5 2" xfId="13961" xr:uid="{00000000-0005-0000-0000-0000CD350000}"/>
    <cellStyle name="20% - Accent1 2 5 5 3 5 2 2" xfId="13962" xr:uid="{00000000-0005-0000-0000-0000CE350000}"/>
    <cellStyle name="20% - Accent1 2 5 5 3 5 3" xfId="13963" xr:uid="{00000000-0005-0000-0000-0000CF350000}"/>
    <cellStyle name="20% - Accent1 2 5 5 3 6" xfId="13964" xr:uid="{00000000-0005-0000-0000-0000D0350000}"/>
    <cellStyle name="20% - Accent1 2 5 5 3 6 2" xfId="13965" xr:uid="{00000000-0005-0000-0000-0000D1350000}"/>
    <cellStyle name="20% - Accent1 2 5 5 3 6 2 2" xfId="13966" xr:uid="{00000000-0005-0000-0000-0000D2350000}"/>
    <cellStyle name="20% - Accent1 2 5 5 3 6 3" xfId="13967" xr:uid="{00000000-0005-0000-0000-0000D3350000}"/>
    <cellStyle name="20% - Accent1 2 5 5 3 7" xfId="13968" xr:uid="{00000000-0005-0000-0000-0000D4350000}"/>
    <cellStyle name="20% - Accent1 2 5 5 3 7 2" xfId="13969" xr:uid="{00000000-0005-0000-0000-0000D5350000}"/>
    <cellStyle name="20% - Accent1 2 5 5 3 8" xfId="13970" xr:uid="{00000000-0005-0000-0000-0000D6350000}"/>
    <cellStyle name="20% - Accent1 2 5 5 3 8 2" xfId="13971" xr:uid="{00000000-0005-0000-0000-0000D7350000}"/>
    <cellStyle name="20% - Accent1 2 5 5 3 9" xfId="13972" xr:uid="{00000000-0005-0000-0000-0000D8350000}"/>
    <cellStyle name="20% - Accent1 2 5 5 4" xfId="13973" xr:uid="{00000000-0005-0000-0000-0000D9350000}"/>
    <cellStyle name="20% - Accent1 2 5 5 4 2" xfId="13974" xr:uid="{00000000-0005-0000-0000-0000DA350000}"/>
    <cellStyle name="20% - Accent1 2 5 5 4 2 2" xfId="13975" xr:uid="{00000000-0005-0000-0000-0000DB350000}"/>
    <cellStyle name="20% - Accent1 2 5 5 4 2 2 2" xfId="13976" xr:uid="{00000000-0005-0000-0000-0000DC350000}"/>
    <cellStyle name="20% - Accent1 2 5 5 4 2 3" xfId="13977" xr:uid="{00000000-0005-0000-0000-0000DD350000}"/>
    <cellStyle name="20% - Accent1 2 5 5 4 3" xfId="13978" xr:uid="{00000000-0005-0000-0000-0000DE350000}"/>
    <cellStyle name="20% - Accent1 2 5 5 4 3 2" xfId="13979" xr:uid="{00000000-0005-0000-0000-0000DF350000}"/>
    <cellStyle name="20% - Accent1 2 5 5 4 4" xfId="13980" xr:uid="{00000000-0005-0000-0000-0000E0350000}"/>
    <cellStyle name="20% - Accent1 2 5 5 5" xfId="13981" xr:uid="{00000000-0005-0000-0000-0000E1350000}"/>
    <cellStyle name="20% - Accent1 2 5 5 5 2" xfId="13982" xr:uid="{00000000-0005-0000-0000-0000E2350000}"/>
    <cellStyle name="20% - Accent1 2 5 5 5 2 2" xfId="13983" xr:uid="{00000000-0005-0000-0000-0000E3350000}"/>
    <cellStyle name="20% - Accent1 2 5 5 5 2 2 2" xfId="13984" xr:uid="{00000000-0005-0000-0000-0000E4350000}"/>
    <cellStyle name="20% - Accent1 2 5 5 5 2 3" xfId="13985" xr:uid="{00000000-0005-0000-0000-0000E5350000}"/>
    <cellStyle name="20% - Accent1 2 5 5 5 3" xfId="13986" xr:uid="{00000000-0005-0000-0000-0000E6350000}"/>
    <cellStyle name="20% - Accent1 2 5 5 5 3 2" xfId="13987" xr:uid="{00000000-0005-0000-0000-0000E7350000}"/>
    <cellStyle name="20% - Accent1 2 5 5 5 4" xfId="13988" xr:uid="{00000000-0005-0000-0000-0000E8350000}"/>
    <cellStyle name="20% - Accent1 2 5 5 6" xfId="13989" xr:uid="{00000000-0005-0000-0000-0000E9350000}"/>
    <cellStyle name="20% - Accent1 2 5 5 6 2" xfId="13990" xr:uid="{00000000-0005-0000-0000-0000EA350000}"/>
    <cellStyle name="20% - Accent1 2 5 5 6 2 2" xfId="13991" xr:uid="{00000000-0005-0000-0000-0000EB350000}"/>
    <cellStyle name="20% - Accent1 2 5 5 6 2 2 2" xfId="13992" xr:uid="{00000000-0005-0000-0000-0000EC350000}"/>
    <cellStyle name="20% - Accent1 2 5 5 6 2 3" xfId="13993" xr:uid="{00000000-0005-0000-0000-0000ED350000}"/>
    <cellStyle name="20% - Accent1 2 5 5 6 3" xfId="13994" xr:uid="{00000000-0005-0000-0000-0000EE350000}"/>
    <cellStyle name="20% - Accent1 2 5 5 6 3 2" xfId="13995" xr:uid="{00000000-0005-0000-0000-0000EF350000}"/>
    <cellStyle name="20% - Accent1 2 5 5 6 4" xfId="13996" xr:uid="{00000000-0005-0000-0000-0000F0350000}"/>
    <cellStyle name="20% - Accent1 2 5 5 7" xfId="13997" xr:uid="{00000000-0005-0000-0000-0000F1350000}"/>
    <cellStyle name="20% - Accent1 2 5 5 7 2" xfId="13998" xr:uid="{00000000-0005-0000-0000-0000F2350000}"/>
    <cellStyle name="20% - Accent1 2 5 5 7 2 2" xfId="13999" xr:uid="{00000000-0005-0000-0000-0000F3350000}"/>
    <cellStyle name="20% - Accent1 2 5 5 7 3" xfId="14000" xr:uid="{00000000-0005-0000-0000-0000F4350000}"/>
    <cellStyle name="20% - Accent1 2 5 5 8" xfId="14001" xr:uid="{00000000-0005-0000-0000-0000F5350000}"/>
    <cellStyle name="20% - Accent1 2 5 5 8 2" xfId="14002" xr:uid="{00000000-0005-0000-0000-0000F6350000}"/>
    <cellStyle name="20% - Accent1 2 5 5 8 2 2" xfId="14003" xr:uid="{00000000-0005-0000-0000-0000F7350000}"/>
    <cellStyle name="20% - Accent1 2 5 5 8 3" xfId="14004" xr:uid="{00000000-0005-0000-0000-0000F8350000}"/>
    <cellStyle name="20% - Accent1 2 5 5 9" xfId="14005" xr:uid="{00000000-0005-0000-0000-0000F9350000}"/>
    <cellStyle name="20% - Accent1 2 5 5 9 2" xfId="14006" xr:uid="{00000000-0005-0000-0000-0000FA350000}"/>
    <cellStyle name="20% - Accent1 2 5 6" xfId="14007" xr:uid="{00000000-0005-0000-0000-0000FB350000}"/>
    <cellStyle name="20% - Accent1 2 5 6 10" xfId="14008" xr:uid="{00000000-0005-0000-0000-0000FC350000}"/>
    <cellStyle name="20% - Accent1 2 5 6 10 2" xfId="14009" xr:uid="{00000000-0005-0000-0000-0000FD350000}"/>
    <cellStyle name="20% - Accent1 2 5 6 11" xfId="14010" xr:uid="{00000000-0005-0000-0000-0000FE350000}"/>
    <cellStyle name="20% - Accent1 2 5 6 2" xfId="14011" xr:uid="{00000000-0005-0000-0000-0000FF350000}"/>
    <cellStyle name="20% - Accent1 2 5 6 2 2" xfId="14012" xr:uid="{00000000-0005-0000-0000-000000360000}"/>
    <cellStyle name="20% - Accent1 2 5 6 2 2 2" xfId="14013" xr:uid="{00000000-0005-0000-0000-000001360000}"/>
    <cellStyle name="20% - Accent1 2 5 6 2 2 2 2" xfId="14014" xr:uid="{00000000-0005-0000-0000-000002360000}"/>
    <cellStyle name="20% - Accent1 2 5 6 2 2 2 2 2" xfId="14015" xr:uid="{00000000-0005-0000-0000-000003360000}"/>
    <cellStyle name="20% - Accent1 2 5 6 2 2 2 3" xfId="14016" xr:uid="{00000000-0005-0000-0000-000004360000}"/>
    <cellStyle name="20% - Accent1 2 5 6 2 2 3" xfId="14017" xr:uid="{00000000-0005-0000-0000-000005360000}"/>
    <cellStyle name="20% - Accent1 2 5 6 2 2 3 2" xfId="14018" xr:uid="{00000000-0005-0000-0000-000006360000}"/>
    <cellStyle name="20% - Accent1 2 5 6 2 2 4" xfId="14019" xr:uid="{00000000-0005-0000-0000-000007360000}"/>
    <cellStyle name="20% - Accent1 2 5 6 2 3" xfId="14020" xr:uid="{00000000-0005-0000-0000-000008360000}"/>
    <cellStyle name="20% - Accent1 2 5 6 2 3 2" xfId="14021" xr:uid="{00000000-0005-0000-0000-000009360000}"/>
    <cellStyle name="20% - Accent1 2 5 6 2 3 2 2" xfId="14022" xr:uid="{00000000-0005-0000-0000-00000A360000}"/>
    <cellStyle name="20% - Accent1 2 5 6 2 3 2 2 2" xfId="14023" xr:uid="{00000000-0005-0000-0000-00000B360000}"/>
    <cellStyle name="20% - Accent1 2 5 6 2 3 2 3" xfId="14024" xr:uid="{00000000-0005-0000-0000-00000C360000}"/>
    <cellStyle name="20% - Accent1 2 5 6 2 3 3" xfId="14025" xr:uid="{00000000-0005-0000-0000-00000D360000}"/>
    <cellStyle name="20% - Accent1 2 5 6 2 3 3 2" xfId="14026" xr:uid="{00000000-0005-0000-0000-00000E360000}"/>
    <cellStyle name="20% - Accent1 2 5 6 2 3 4" xfId="14027" xr:uid="{00000000-0005-0000-0000-00000F360000}"/>
    <cellStyle name="20% - Accent1 2 5 6 2 4" xfId="14028" xr:uid="{00000000-0005-0000-0000-000010360000}"/>
    <cellStyle name="20% - Accent1 2 5 6 2 4 2" xfId="14029" xr:uid="{00000000-0005-0000-0000-000011360000}"/>
    <cellStyle name="20% - Accent1 2 5 6 2 4 2 2" xfId="14030" xr:uid="{00000000-0005-0000-0000-000012360000}"/>
    <cellStyle name="20% - Accent1 2 5 6 2 4 2 2 2" xfId="14031" xr:uid="{00000000-0005-0000-0000-000013360000}"/>
    <cellStyle name="20% - Accent1 2 5 6 2 4 2 3" xfId="14032" xr:uid="{00000000-0005-0000-0000-000014360000}"/>
    <cellStyle name="20% - Accent1 2 5 6 2 4 3" xfId="14033" xr:uid="{00000000-0005-0000-0000-000015360000}"/>
    <cellStyle name="20% - Accent1 2 5 6 2 4 3 2" xfId="14034" xr:uid="{00000000-0005-0000-0000-000016360000}"/>
    <cellStyle name="20% - Accent1 2 5 6 2 4 4" xfId="14035" xr:uid="{00000000-0005-0000-0000-000017360000}"/>
    <cellStyle name="20% - Accent1 2 5 6 2 5" xfId="14036" xr:uid="{00000000-0005-0000-0000-000018360000}"/>
    <cellStyle name="20% - Accent1 2 5 6 2 5 2" xfId="14037" xr:uid="{00000000-0005-0000-0000-000019360000}"/>
    <cellStyle name="20% - Accent1 2 5 6 2 5 2 2" xfId="14038" xr:uid="{00000000-0005-0000-0000-00001A360000}"/>
    <cellStyle name="20% - Accent1 2 5 6 2 5 3" xfId="14039" xr:uid="{00000000-0005-0000-0000-00001B360000}"/>
    <cellStyle name="20% - Accent1 2 5 6 2 6" xfId="14040" xr:uid="{00000000-0005-0000-0000-00001C360000}"/>
    <cellStyle name="20% - Accent1 2 5 6 2 6 2" xfId="14041" xr:uid="{00000000-0005-0000-0000-00001D360000}"/>
    <cellStyle name="20% - Accent1 2 5 6 2 6 2 2" xfId="14042" xr:uid="{00000000-0005-0000-0000-00001E360000}"/>
    <cellStyle name="20% - Accent1 2 5 6 2 6 3" xfId="14043" xr:uid="{00000000-0005-0000-0000-00001F360000}"/>
    <cellStyle name="20% - Accent1 2 5 6 2 7" xfId="14044" xr:uid="{00000000-0005-0000-0000-000020360000}"/>
    <cellStyle name="20% - Accent1 2 5 6 2 7 2" xfId="14045" xr:uid="{00000000-0005-0000-0000-000021360000}"/>
    <cellStyle name="20% - Accent1 2 5 6 2 8" xfId="14046" xr:uid="{00000000-0005-0000-0000-000022360000}"/>
    <cellStyle name="20% - Accent1 2 5 6 2 8 2" xfId="14047" xr:uid="{00000000-0005-0000-0000-000023360000}"/>
    <cellStyle name="20% - Accent1 2 5 6 2 9" xfId="14048" xr:uid="{00000000-0005-0000-0000-000024360000}"/>
    <cellStyle name="20% - Accent1 2 5 6 3" xfId="14049" xr:uid="{00000000-0005-0000-0000-000025360000}"/>
    <cellStyle name="20% - Accent1 2 5 6 3 2" xfId="14050" xr:uid="{00000000-0005-0000-0000-000026360000}"/>
    <cellStyle name="20% - Accent1 2 5 6 3 2 2" xfId="14051" xr:uid="{00000000-0005-0000-0000-000027360000}"/>
    <cellStyle name="20% - Accent1 2 5 6 3 2 2 2" xfId="14052" xr:uid="{00000000-0005-0000-0000-000028360000}"/>
    <cellStyle name="20% - Accent1 2 5 6 3 2 2 2 2" xfId="14053" xr:uid="{00000000-0005-0000-0000-000029360000}"/>
    <cellStyle name="20% - Accent1 2 5 6 3 2 2 3" xfId="14054" xr:uid="{00000000-0005-0000-0000-00002A360000}"/>
    <cellStyle name="20% - Accent1 2 5 6 3 2 3" xfId="14055" xr:uid="{00000000-0005-0000-0000-00002B360000}"/>
    <cellStyle name="20% - Accent1 2 5 6 3 2 3 2" xfId="14056" xr:uid="{00000000-0005-0000-0000-00002C360000}"/>
    <cellStyle name="20% - Accent1 2 5 6 3 2 4" xfId="14057" xr:uid="{00000000-0005-0000-0000-00002D360000}"/>
    <cellStyle name="20% - Accent1 2 5 6 3 3" xfId="14058" xr:uid="{00000000-0005-0000-0000-00002E360000}"/>
    <cellStyle name="20% - Accent1 2 5 6 3 3 2" xfId="14059" xr:uid="{00000000-0005-0000-0000-00002F360000}"/>
    <cellStyle name="20% - Accent1 2 5 6 3 3 2 2" xfId="14060" xr:uid="{00000000-0005-0000-0000-000030360000}"/>
    <cellStyle name="20% - Accent1 2 5 6 3 3 2 2 2" xfId="14061" xr:uid="{00000000-0005-0000-0000-000031360000}"/>
    <cellStyle name="20% - Accent1 2 5 6 3 3 2 3" xfId="14062" xr:uid="{00000000-0005-0000-0000-000032360000}"/>
    <cellStyle name="20% - Accent1 2 5 6 3 3 3" xfId="14063" xr:uid="{00000000-0005-0000-0000-000033360000}"/>
    <cellStyle name="20% - Accent1 2 5 6 3 3 3 2" xfId="14064" xr:uid="{00000000-0005-0000-0000-000034360000}"/>
    <cellStyle name="20% - Accent1 2 5 6 3 3 4" xfId="14065" xr:uid="{00000000-0005-0000-0000-000035360000}"/>
    <cellStyle name="20% - Accent1 2 5 6 3 4" xfId="14066" xr:uid="{00000000-0005-0000-0000-000036360000}"/>
    <cellStyle name="20% - Accent1 2 5 6 3 4 2" xfId="14067" xr:uid="{00000000-0005-0000-0000-000037360000}"/>
    <cellStyle name="20% - Accent1 2 5 6 3 4 2 2" xfId="14068" xr:uid="{00000000-0005-0000-0000-000038360000}"/>
    <cellStyle name="20% - Accent1 2 5 6 3 4 2 2 2" xfId="14069" xr:uid="{00000000-0005-0000-0000-000039360000}"/>
    <cellStyle name="20% - Accent1 2 5 6 3 4 2 3" xfId="14070" xr:uid="{00000000-0005-0000-0000-00003A360000}"/>
    <cellStyle name="20% - Accent1 2 5 6 3 4 3" xfId="14071" xr:uid="{00000000-0005-0000-0000-00003B360000}"/>
    <cellStyle name="20% - Accent1 2 5 6 3 4 3 2" xfId="14072" xr:uid="{00000000-0005-0000-0000-00003C360000}"/>
    <cellStyle name="20% - Accent1 2 5 6 3 4 4" xfId="14073" xr:uid="{00000000-0005-0000-0000-00003D360000}"/>
    <cellStyle name="20% - Accent1 2 5 6 3 5" xfId="14074" xr:uid="{00000000-0005-0000-0000-00003E360000}"/>
    <cellStyle name="20% - Accent1 2 5 6 3 5 2" xfId="14075" xr:uid="{00000000-0005-0000-0000-00003F360000}"/>
    <cellStyle name="20% - Accent1 2 5 6 3 5 2 2" xfId="14076" xr:uid="{00000000-0005-0000-0000-000040360000}"/>
    <cellStyle name="20% - Accent1 2 5 6 3 5 3" xfId="14077" xr:uid="{00000000-0005-0000-0000-000041360000}"/>
    <cellStyle name="20% - Accent1 2 5 6 3 6" xfId="14078" xr:uid="{00000000-0005-0000-0000-000042360000}"/>
    <cellStyle name="20% - Accent1 2 5 6 3 6 2" xfId="14079" xr:uid="{00000000-0005-0000-0000-000043360000}"/>
    <cellStyle name="20% - Accent1 2 5 6 3 6 2 2" xfId="14080" xr:uid="{00000000-0005-0000-0000-000044360000}"/>
    <cellStyle name="20% - Accent1 2 5 6 3 6 3" xfId="14081" xr:uid="{00000000-0005-0000-0000-000045360000}"/>
    <cellStyle name="20% - Accent1 2 5 6 3 7" xfId="14082" xr:uid="{00000000-0005-0000-0000-000046360000}"/>
    <cellStyle name="20% - Accent1 2 5 6 3 7 2" xfId="14083" xr:uid="{00000000-0005-0000-0000-000047360000}"/>
    <cellStyle name="20% - Accent1 2 5 6 3 8" xfId="14084" xr:uid="{00000000-0005-0000-0000-000048360000}"/>
    <cellStyle name="20% - Accent1 2 5 6 3 8 2" xfId="14085" xr:uid="{00000000-0005-0000-0000-000049360000}"/>
    <cellStyle name="20% - Accent1 2 5 6 3 9" xfId="14086" xr:uid="{00000000-0005-0000-0000-00004A360000}"/>
    <cellStyle name="20% - Accent1 2 5 6 4" xfId="14087" xr:uid="{00000000-0005-0000-0000-00004B360000}"/>
    <cellStyle name="20% - Accent1 2 5 6 4 2" xfId="14088" xr:uid="{00000000-0005-0000-0000-00004C360000}"/>
    <cellStyle name="20% - Accent1 2 5 6 4 2 2" xfId="14089" xr:uid="{00000000-0005-0000-0000-00004D360000}"/>
    <cellStyle name="20% - Accent1 2 5 6 4 2 2 2" xfId="14090" xr:uid="{00000000-0005-0000-0000-00004E360000}"/>
    <cellStyle name="20% - Accent1 2 5 6 4 2 3" xfId="14091" xr:uid="{00000000-0005-0000-0000-00004F360000}"/>
    <cellStyle name="20% - Accent1 2 5 6 4 3" xfId="14092" xr:uid="{00000000-0005-0000-0000-000050360000}"/>
    <cellStyle name="20% - Accent1 2 5 6 4 3 2" xfId="14093" xr:uid="{00000000-0005-0000-0000-000051360000}"/>
    <cellStyle name="20% - Accent1 2 5 6 4 4" xfId="14094" xr:uid="{00000000-0005-0000-0000-000052360000}"/>
    <cellStyle name="20% - Accent1 2 5 6 5" xfId="14095" xr:uid="{00000000-0005-0000-0000-000053360000}"/>
    <cellStyle name="20% - Accent1 2 5 6 5 2" xfId="14096" xr:uid="{00000000-0005-0000-0000-000054360000}"/>
    <cellStyle name="20% - Accent1 2 5 6 5 2 2" xfId="14097" xr:uid="{00000000-0005-0000-0000-000055360000}"/>
    <cellStyle name="20% - Accent1 2 5 6 5 2 2 2" xfId="14098" xr:uid="{00000000-0005-0000-0000-000056360000}"/>
    <cellStyle name="20% - Accent1 2 5 6 5 2 3" xfId="14099" xr:uid="{00000000-0005-0000-0000-000057360000}"/>
    <cellStyle name="20% - Accent1 2 5 6 5 3" xfId="14100" xr:uid="{00000000-0005-0000-0000-000058360000}"/>
    <cellStyle name="20% - Accent1 2 5 6 5 3 2" xfId="14101" xr:uid="{00000000-0005-0000-0000-000059360000}"/>
    <cellStyle name="20% - Accent1 2 5 6 5 4" xfId="14102" xr:uid="{00000000-0005-0000-0000-00005A360000}"/>
    <cellStyle name="20% - Accent1 2 5 6 6" xfId="14103" xr:uid="{00000000-0005-0000-0000-00005B360000}"/>
    <cellStyle name="20% - Accent1 2 5 6 6 2" xfId="14104" xr:uid="{00000000-0005-0000-0000-00005C360000}"/>
    <cellStyle name="20% - Accent1 2 5 6 6 2 2" xfId="14105" xr:uid="{00000000-0005-0000-0000-00005D360000}"/>
    <cellStyle name="20% - Accent1 2 5 6 6 2 2 2" xfId="14106" xr:uid="{00000000-0005-0000-0000-00005E360000}"/>
    <cellStyle name="20% - Accent1 2 5 6 6 2 3" xfId="14107" xr:uid="{00000000-0005-0000-0000-00005F360000}"/>
    <cellStyle name="20% - Accent1 2 5 6 6 3" xfId="14108" xr:uid="{00000000-0005-0000-0000-000060360000}"/>
    <cellStyle name="20% - Accent1 2 5 6 6 3 2" xfId="14109" xr:uid="{00000000-0005-0000-0000-000061360000}"/>
    <cellStyle name="20% - Accent1 2 5 6 6 4" xfId="14110" xr:uid="{00000000-0005-0000-0000-000062360000}"/>
    <cellStyle name="20% - Accent1 2 5 6 7" xfId="14111" xr:uid="{00000000-0005-0000-0000-000063360000}"/>
    <cellStyle name="20% - Accent1 2 5 6 7 2" xfId="14112" xr:uid="{00000000-0005-0000-0000-000064360000}"/>
    <cellStyle name="20% - Accent1 2 5 6 7 2 2" xfId="14113" xr:uid="{00000000-0005-0000-0000-000065360000}"/>
    <cellStyle name="20% - Accent1 2 5 6 7 3" xfId="14114" xr:uid="{00000000-0005-0000-0000-000066360000}"/>
    <cellStyle name="20% - Accent1 2 5 6 8" xfId="14115" xr:uid="{00000000-0005-0000-0000-000067360000}"/>
    <cellStyle name="20% - Accent1 2 5 6 8 2" xfId="14116" xr:uid="{00000000-0005-0000-0000-000068360000}"/>
    <cellStyle name="20% - Accent1 2 5 6 8 2 2" xfId="14117" xr:uid="{00000000-0005-0000-0000-000069360000}"/>
    <cellStyle name="20% - Accent1 2 5 6 8 3" xfId="14118" xr:uid="{00000000-0005-0000-0000-00006A360000}"/>
    <cellStyle name="20% - Accent1 2 5 6 9" xfId="14119" xr:uid="{00000000-0005-0000-0000-00006B360000}"/>
    <cellStyle name="20% - Accent1 2 5 6 9 2" xfId="14120" xr:uid="{00000000-0005-0000-0000-00006C360000}"/>
    <cellStyle name="20% - Accent1 2 5 7" xfId="14121" xr:uid="{00000000-0005-0000-0000-00006D360000}"/>
    <cellStyle name="20% - Accent1 2 5 7 2" xfId="14122" xr:uid="{00000000-0005-0000-0000-00006E360000}"/>
    <cellStyle name="20% - Accent1 2 5 7 2 2" xfId="14123" xr:uid="{00000000-0005-0000-0000-00006F360000}"/>
    <cellStyle name="20% - Accent1 2 5 7 2 2 2" xfId="14124" xr:uid="{00000000-0005-0000-0000-000070360000}"/>
    <cellStyle name="20% - Accent1 2 5 7 2 2 2 2" xfId="14125" xr:uid="{00000000-0005-0000-0000-000071360000}"/>
    <cellStyle name="20% - Accent1 2 5 7 2 2 3" xfId="14126" xr:uid="{00000000-0005-0000-0000-000072360000}"/>
    <cellStyle name="20% - Accent1 2 5 7 2 3" xfId="14127" xr:uid="{00000000-0005-0000-0000-000073360000}"/>
    <cellStyle name="20% - Accent1 2 5 7 2 3 2" xfId="14128" xr:uid="{00000000-0005-0000-0000-000074360000}"/>
    <cellStyle name="20% - Accent1 2 5 7 2 4" xfId="14129" xr:uid="{00000000-0005-0000-0000-000075360000}"/>
    <cellStyle name="20% - Accent1 2 5 7 3" xfId="14130" xr:uid="{00000000-0005-0000-0000-000076360000}"/>
    <cellStyle name="20% - Accent1 2 5 7 3 2" xfId="14131" xr:uid="{00000000-0005-0000-0000-000077360000}"/>
    <cellStyle name="20% - Accent1 2 5 7 3 2 2" xfId="14132" xr:uid="{00000000-0005-0000-0000-000078360000}"/>
    <cellStyle name="20% - Accent1 2 5 7 3 2 2 2" xfId="14133" xr:uid="{00000000-0005-0000-0000-000079360000}"/>
    <cellStyle name="20% - Accent1 2 5 7 3 2 3" xfId="14134" xr:uid="{00000000-0005-0000-0000-00007A360000}"/>
    <cellStyle name="20% - Accent1 2 5 7 3 3" xfId="14135" xr:uid="{00000000-0005-0000-0000-00007B360000}"/>
    <cellStyle name="20% - Accent1 2 5 7 3 3 2" xfId="14136" xr:uid="{00000000-0005-0000-0000-00007C360000}"/>
    <cellStyle name="20% - Accent1 2 5 7 3 4" xfId="14137" xr:uid="{00000000-0005-0000-0000-00007D360000}"/>
    <cellStyle name="20% - Accent1 2 5 7 4" xfId="14138" xr:uid="{00000000-0005-0000-0000-00007E360000}"/>
    <cellStyle name="20% - Accent1 2 5 7 4 2" xfId="14139" xr:uid="{00000000-0005-0000-0000-00007F360000}"/>
    <cellStyle name="20% - Accent1 2 5 7 4 2 2" xfId="14140" xr:uid="{00000000-0005-0000-0000-000080360000}"/>
    <cellStyle name="20% - Accent1 2 5 7 4 2 2 2" xfId="14141" xr:uid="{00000000-0005-0000-0000-000081360000}"/>
    <cellStyle name="20% - Accent1 2 5 7 4 2 3" xfId="14142" xr:uid="{00000000-0005-0000-0000-000082360000}"/>
    <cellStyle name="20% - Accent1 2 5 7 4 3" xfId="14143" xr:uid="{00000000-0005-0000-0000-000083360000}"/>
    <cellStyle name="20% - Accent1 2 5 7 4 3 2" xfId="14144" xr:uid="{00000000-0005-0000-0000-000084360000}"/>
    <cellStyle name="20% - Accent1 2 5 7 4 4" xfId="14145" xr:uid="{00000000-0005-0000-0000-000085360000}"/>
    <cellStyle name="20% - Accent1 2 5 7 5" xfId="14146" xr:uid="{00000000-0005-0000-0000-000086360000}"/>
    <cellStyle name="20% - Accent1 2 5 7 5 2" xfId="14147" xr:uid="{00000000-0005-0000-0000-000087360000}"/>
    <cellStyle name="20% - Accent1 2 5 7 5 2 2" xfId="14148" xr:uid="{00000000-0005-0000-0000-000088360000}"/>
    <cellStyle name="20% - Accent1 2 5 7 5 3" xfId="14149" xr:uid="{00000000-0005-0000-0000-000089360000}"/>
    <cellStyle name="20% - Accent1 2 5 7 6" xfId="14150" xr:uid="{00000000-0005-0000-0000-00008A360000}"/>
    <cellStyle name="20% - Accent1 2 5 7 6 2" xfId="14151" xr:uid="{00000000-0005-0000-0000-00008B360000}"/>
    <cellStyle name="20% - Accent1 2 5 7 6 2 2" xfId="14152" xr:uid="{00000000-0005-0000-0000-00008C360000}"/>
    <cellStyle name="20% - Accent1 2 5 7 6 3" xfId="14153" xr:uid="{00000000-0005-0000-0000-00008D360000}"/>
    <cellStyle name="20% - Accent1 2 5 7 7" xfId="14154" xr:uid="{00000000-0005-0000-0000-00008E360000}"/>
    <cellStyle name="20% - Accent1 2 5 7 7 2" xfId="14155" xr:uid="{00000000-0005-0000-0000-00008F360000}"/>
    <cellStyle name="20% - Accent1 2 5 7 8" xfId="14156" xr:uid="{00000000-0005-0000-0000-000090360000}"/>
    <cellStyle name="20% - Accent1 2 5 7 8 2" xfId="14157" xr:uid="{00000000-0005-0000-0000-000091360000}"/>
    <cellStyle name="20% - Accent1 2 5 7 9" xfId="14158" xr:uid="{00000000-0005-0000-0000-000092360000}"/>
    <cellStyle name="20% - Accent1 2 5 8" xfId="14159" xr:uid="{00000000-0005-0000-0000-000093360000}"/>
    <cellStyle name="20% - Accent1 2 5 8 2" xfId="14160" xr:uid="{00000000-0005-0000-0000-000094360000}"/>
    <cellStyle name="20% - Accent1 2 5 8 2 2" xfId="14161" xr:uid="{00000000-0005-0000-0000-000095360000}"/>
    <cellStyle name="20% - Accent1 2 5 8 2 2 2" xfId="14162" xr:uid="{00000000-0005-0000-0000-000096360000}"/>
    <cellStyle name="20% - Accent1 2 5 8 2 2 2 2" xfId="14163" xr:uid="{00000000-0005-0000-0000-000097360000}"/>
    <cellStyle name="20% - Accent1 2 5 8 2 2 3" xfId="14164" xr:uid="{00000000-0005-0000-0000-000098360000}"/>
    <cellStyle name="20% - Accent1 2 5 8 2 3" xfId="14165" xr:uid="{00000000-0005-0000-0000-000099360000}"/>
    <cellStyle name="20% - Accent1 2 5 8 2 3 2" xfId="14166" xr:uid="{00000000-0005-0000-0000-00009A360000}"/>
    <cellStyle name="20% - Accent1 2 5 8 2 4" xfId="14167" xr:uid="{00000000-0005-0000-0000-00009B360000}"/>
    <cellStyle name="20% - Accent1 2 5 8 3" xfId="14168" xr:uid="{00000000-0005-0000-0000-00009C360000}"/>
    <cellStyle name="20% - Accent1 2 5 8 3 2" xfId="14169" xr:uid="{00000000-0005-0000-0000-00009D360000}"/>
    <cellStyle name="20% - Accent1 2 5 8 3 2 2" xfId="14170" xr:uid="{00000000-0005-0000-0000-00009E360000}"/>
    <cellStyle name="20% - Accent1 2 5 8 3 2 2 2" xfId="14171" xr:uid="{00000000-0005-0000-0000-00009F360000}"/>
    <cellStyle name="20% - Accent1 2 5 8 3 2 3" xfId="14172" xr:uid="{00000000-0005-0000-0000-0000A0360000}"/>
    <cellStyle name="20% - Accent1 2 5 8 3 3" xfId="14173" xr:uid="{00000000-0005-0000-0000-0000A1360000}"/>
    <cellStyle name="20% - Accent1 2 5 8 3 3 2" xfId="14174" xr:uid="{00000000-0005-0000-0000-0000A2360000}"/>
    <cellStyle name="20% - Accent1 2 5 8 3 4" xfId="14175" xr:uid="{00000000-0005-0000-0000-0000A3360000}"/>
    <cellStyle name="20% - Accent1 2 5 8 4" xfId="14176" xr:uid="{00000000-0005-0000-0000-0000A4360000}"/>
    <cellStyle name="20% - Accent1 2 5 8 4 2" xfId="14177" xr:uid="{00000000-0005-0000-0000-0000A5360000}"/>
    <cellStyle name="20% - Accent1 2 5 8 4 2 2" xfId="14178" xr:uid="{00000000-0005-0000-0000-0000A6360000}"/>
    <cellStyle name="20% - Accent1 2 5 8 4 2 2 2" xfId="14179" xr:uid="{00000000-0005-0000-0000-0000A7360000}"/>
    <cellStyle name="20% - Accent1 2 5 8 4 2 3" xfId="14180" xr:uid="{00000000-0005-0000-0000-0000A8360000}"/>
    <cellStyle name="20% - Accent1 2 5 8 4 3" xfId="14181" xr:uid="{00000000-0005-0000-0000-0000A9360000}"/>
    <cellStyle name="20% - Accent1 2 5 8 4 3 2" xfId="14182" xr:uid="{00000000-0005-0000-0000-0000AA360000}"/>
    <cellStyle name="20% - Accent1 2 5 8 4 4" xfId="14183" xr:uid="{00000000-0005-0000-0000-0000AB360000}"/>
    <cellStyle name="20% - Accent1 2 5 8 5" xfId="14184" xr:uid="{00000000-0005-0000-0000-0000AC360000}"/>
    <cellStyle name="20% - Accent1 2 5 8 5 2" xfId="14185" xr:uid="{00000000-0005-0000-0000-0000AD360000}"/>
    <cellStyle name="20% - Accent1 2 5 8 5 2 2" xfId="14186" xr:uid="{00000000-0005-0000-0000-0000AE360000}"/>
    <cellStyle name="20% - Accent1 2 5 8 5 3" xfId="14187" xr:uid="{00000000-0005-0000-0000-0000AF360000}"/>
    <cellStyle name="20% - Accent1 2 5 8 6" xfId="14188" xr:uid="{00000000-0005-0000-0000-0000B0360000}"/>
    <cellStyle name="20% - Accent1 2 5 8 6 2" xfId="14189" xr:uid="{00000000-0005-0000-0000-0000B1360000}"/>
    <cellStyle name="20% - Accent1 2 5 8 6 2 2" xfId="14190" xr:uid="{00000000-0005-0000-0000-0000B2360000}"/>
    <cellStyle name="20% - Accent1 2 5 8 6 3" xfId="14191" xr:uid="{00000000-0005-0000-0000-0000B3360000}"/>
    <cellStyle name="20% - Accent1 2 5 8 7" xfId="14192" xr:uid="{00000000-0005-0000-0000-0000B4360000}"/>
    <cellStyle name="20% - Accent1 2 5 8 7 2" xfId="14193" xr:uid="{00000000-0005-0000-0000-0000B5360000}"/>
    <cellStyle name="20% - Accent1 2 5 8 8" xfId="14194" xr:uid="{00000000-0005-0000-0000-0000B6360000}"/>
    <cellStyle name="20% - Accent1 2 5 8 8 2" xfId="14195" xr:uid="{00000000-0005-0000-0000-0000B7360000}"/>
    <cellStyle name="20% - Accent1 2 5 8 9" xfId="14196" xr:uid="{00000000-0005-0000-0000-0000B8360000}"/>
    <cellStyle name="20% - Accent1 2 5 9" xfId="14197" xr:uid="{00000000-0005-0000-0000-0000B9360000}"/>
    <cellStyle name="20% - Accent1 2 5 9 2" xfId="14198" xr:uid="{00000000-0005-0000-0000-0000BA360000}"/>
    <cellStyle name="20% - Accent1 2 5 9 2 2" xfId="14199" xr:uid="{00000000-0005-0000-0000-0000BB360000}"/>
    <cellStyle name="20% - Accent1 2 5 9 2 2 2" xfId="14200" xr:uid="{00000000-0005-0000-0000-0000BC360000}"/>
    <cellStyle name="20% - Accent1 2 5 9 2 3" xfId="14201" xr:uid="{00000000-0005-0000-0000-0000BD360000}"/>
    <cellStyle name="20% - Accent1 2 5 9 3" xfId="14202" xr:uid="{00000000-0005-0000-0000-0000BE360000}"/>
    <cellStyle name="20% - Accent1 2 5 9 3 2" xfId="14203" xr:uid="{00000000-0005-0000-0000-0000BF360000}"/>
    <cellStyle name="20% - Accent1 2 5 9 4" xfId="14204" xr:uid="{00000000-0005-0000-0000-0000C0360000}"/>
    <cellStyle name="20% - Accent1 2 6" xfId="14205" xr:uid="{00000000-0005-0000-0000-0000C1360000}"/>
    <cellStyle name="20% - Accent1 2 6 10" xfId="14206" xr:uid="{00000000-0005-0000-0000-0000C2360000}"/>
    <cellStyle name="20% - Accent1 2 6 10 2" xfId="14207" xr:uid="{00000000-0005-0000-0000-0000C3360000}"/>
    <cellStyle name="20% - Accent1 2 6 10 2 2" xfId="14208" xr:uid="{00000000-0005-0000-0000-0000C4360000}"/>
    <cellStyle name="20% - Accent1 2 6 10 2 2 2" xfId="14209" xr:uid="{00000000-0005-0000-0000-0000C5360000}"/>
    <cellStyle name="20% - Accent1 2 6 10 2 3" xfId="14210" xr:uid="{00000000-0005-0000-0000-0000C6360000}"/>
    <cellStyle name="20% - Accent1 2 6 10 3" xfId="14211" xr:uid="{00000000-0005-0000-0000-0000C7360000}"/>
    <cellStyle name="20% - Accent1 2 6 10 3 2" xfId="14212" xr:uid="{00000000-0005-0000-0000-0000C8360000}"/>
    <cellStyle name="20% - Accent1 2 6 10 4" xfId="14213" xr:uid="{00000000-0005-0000-0000-0000C9360000}"/>
    <cellStyle name="20% - Accent1 2 6 11" xfId="14214" xr:uid="{00000000-0005-0000-0000-0000CA360000}"/>
    <cellStyle name="20% - Accent1 2 6 11 2" xfId="14215" xr:uid="{00000000-0005-0000-0000-0000CB360000}"/>
    <cellStyle name="20% - Accent1 2 6 11 2 2" xfId="14216" xr:uid="{00000000-0005-0000-0000-0000CC360000}"/>
    <cellStyle name="20% - Accent1 2 6 11 3" xfId="14217" xr:uid="{00000000-0005-0000-0000-0000CD360000}"/>
    <cellStyle name="20% - Accent1 2 6 12" xfId="14218" xr:uid="{00000000-0005-0000-0000-0000CE360000}"/>
    <cellStyle name="20% - Accent1 2 6 12 2" xfId="14219" xr:uid="{00000000-0005-0000-0000-0000CF360000}"/>
    <cellStyle name="20% - Accent1 2 6 12 2 2" xfId="14220" xr:uid="{00000000-0005-0000-0000-0000D0360000}"/>
    <cellStyle name="20% - Accent1 2 6 12 3" xfId="14221" xr:uid="{00000000-0005-0000-0000-0000D1360000}"/>
    <cellStyle name="20% - Accent1 2 6 13" xfId="14222" xr:uid="{00000000-0005-0000-0000-0000D2360000}"/>
    <cellStyle name="20% - Accent1 2 6 13 2" xfId="14223" xr:uid="{00000000-0005-0000-0000-0000D3360000}"/>
    <cellStyle name="20% - Accent1 2 6 14" xfId="14224" xr:uid="{00000000-0005-0000-0000-0000D4360000}"/>
    <cellStyle name="20% - Accent1 2 6 14 2" xfId="14225" xr:uid="{00000000-0005-0000-0000-0000D5360000}"/>
    <cellStyle name="20% - Accent1 2 6 15" xfId="14226" xr:uid="{00000000-0005-0000-0000-0000D6360000}"/>
    <cellStyle name="20% - Accent1 2 6 2" xfId="14227" xr:uid="{00000000-0005-0000-0000-0000D7360000}"/>
    <cellStyle name="20% - Accent1 2 6 2 10" xfId="14228" xr:uid="{00000000-0005-0000-0000-0000D8360000}"/>
    <cellStyle name="20% - Accent1 2 6 2 10 2" xfId="14229" xr:uid="{00000000-0005-0000-0000-0000D9360000}"/>
    <cellStyle name="20% - Accent1 2 6 2 10 2 2" xfId="14230" xr:uid="{00000000-0005-0000-0000-0000DA360000}"/>
    <cellStyle name="20% - Accent1 2 6 2 10 3" xfId="14231" xr:uid="{00000000-0005-0000-0000-0000DB360000}"/>
    <cellStyle name="20% - Accent1 2 6 2 11" xfId="14232" xr:uid="{00000000-0005-0000-0000-0000DC360000}"/>
    <cellStyle name="20% - Accent1 2 6 2 11 2" xfId="14233" xr:uid="{00000000-0005-0000-0000-0000DD360000}"/>
    <cellStyle name="20% - Accent1 2 6 2 11 2 2" xfId="14234" xr:uid="{00000000-0005-0000-0000-0000DE360000}"/>
    <cellStyle name="20% - Accent1 2 6 2 11 3" xfId="14235" xr:uid="{00000000-0005-0000-0000-0000DF360000}"/>
    <cellStyle name="20% - Accent1 2 6 2 12" xfId="14236" xr:uid="{00000000-0005-0000-0000-0000E0360000}"/>
    <cellStyle name="20% - Accent1 2 6 2 12 2" xfId="14237" xr:uid="{00000000-0005-0000-0000-0000E1360000}"/>
    <cellStyle name="20% - Accent1 2 6 2 13" xfId="14238" xr:uid="{00000000-0005-0000-0000-0000E2360000}"/>
    <cellStyle name="20% - Accent1 2 6 2 13 2" xfId="14239" xr:uid="{00000000-0005-0000-0000-0000E3360000}"/>
    <cellStyle name="20% - Accent1 2 6 2 14" xfId="14240" xr:uid="{00000000-0005-0000-0000-0000E4360000}"/>
    <cellStyle name="20% - Accent1 2 6 2 2" xfId="14241" xr:uid="{00000000-0005-0000-0000-0000E5360000}"/>
    <cellStyle name="20% - Accent1 2 6 2 2 10" xfId="14242" xr:uid="{00000000-0005-0000-0000-0000E6360000}"/>
    <cellStyle name="20% - Accent1 2 6 2 2 10 2" xfId="14243" xr:uid="{00000000-0005-0000-0000-0000E7360000}"/>
    <cellStyle name="20% - Accent1 2 6 2 2 11" xfId="14244" xr:uid="{00000000-0005-0000-0000-0000E8360000}"/>
    <cellStyle name="20% - Accent1 2 6 2 2 2" xfId="14245" xr:uid="{00000000-0005-0000-0000-0000E9360000}"/>
    <cellStyle name="20% - Accent1 2 6 2 2 2 2" xfId="14246" xr:uid="{00000000-0005-0000-0000-0000EA360000}"/>
    <cellStyle name="20% - Accent1 2 6 2 2 2 2 2" xfId="14247" xr:uid="{00000000-0005-0000-0000-0000EB360000}"/>
    <cellStyle name="20% - Accent1 2 6 2 2 2 2 2 2" xfId="14248" xr:uid="{00000000-0005-0000-0000-0000EC360000}"/>
    <cellStyle name="20% - Accent1 2 6 2 2 2 2 2 2 2" xfId="14249" xr:uid="{00000000-0005-0000-0000-0000ED360000}"/>
    <cellStyle name="20% - Accent1 2 6 2 2 2 2 2 3" xfId="14250" xr:uid="{00000000-0005-0000-0000-0000EE360000}"/>
    <cellStyle name="20% - Accent1 2 6 2 2 2 2 3" xfId="14251" xr:uid="{00000000-0005-0000-0000-0000EF360000}"/>
    <cellStyle name="20% - Accent1 2 6 2 2 2 2 3 2" xfId="14252" xr:uid="{00000000-0005-0000-0000-0000F0360000}"/>
    <cellStyle name="20% - Accent1 2 6 2 2 2 2 4" xfId="14253" xr:uid="{00000000-0005-0000-0000-0000F1360000}"/>
    <cellStyle name="20% - Accent1 2 6 2 2 2 3" xfId="14254" xr:uid="{00000000-0005-0000-0000-0000F2360000}"/>
    <cellStyle name="20% - Accent1 2 6 2 2 2 3 2" xfId="14255" xr:uid="{00000000-0005-0000-0000-0000F3360000}"/>
    <cellStyle name="20% - Accent1 2 6 2 2 2 3 2 2" xfId="14256" xr:uid="{00000000-0005-0000-0000-0000F4360000}"/>
    <cellStyle name="20% - Accent1 2 6 2 2 2 3 2 2 2" xfId="14257" xr:uid="{00000000-0005-0000-0000-0000F5360000}"/>
    <cellStyle name="20% - Accent1 2 6 2 2 2 3 2 3" xfId="14258" xr:uid="{00000000-0005-0000-0000-0000F6360000}"/>
    <cellStyle name="20% - Accent1 2 6 2 2 2 3 3" xfId="14259" xr:uid="{00000000-0005-0000-0000-0000F7360000}"/>
    <cellStyle name="20% - Accent1 2 6 2 2 2 3 3 2" xfId="14260" xr:uid="{00000000-0005-0000-0000-0000F8360000}"/>
    <cellStyle name="20% - Accent1 2 6 2 2 2 3 4" xfId="14261" xr:uid="{00000000-0005-0000-0000-0000F9360000}"/>
    <cellStyle name="20% - Accent1 2 6 2 2 2 4" xfId="14262" xr:uid="{00000000-0005-0000-0000-0000FA360000}"/>
    <cellStyle name="20% - Accent1 2 6 2 2 2 4 2" xfId="14263" xr:uid="{00000000-0005-0000-0000-0000FB360000}"/>
    <cellStyle name="20% - Accent1 2 6 2 2 2 4 2 2" xfId="14264" xr:uid="{00000000-0005-0000-0000-0000FC360000}"/>
    <cellStyle name="20% - Accent1 2 6 2 2 2 4 2 2 2" xfId="14265" xr:uid="{00000000-0005-0000-0000-0000FD360000}"/>
    <cellStyle name="20% - Accent1 2 6 2 2 2 4 2 3" xfId="14266" xr:uid="{00000000-0005-0000-0000-0000FE360000}"/>
    <cellStyle name="20% - Accent1 2 6 2 2 2 4 3" xfId="14267" xr:uid="{00000000-0005-0000-0000-0000FF360000}"/>
    <cellStyle name="20% - Accent1 2 6 2 2 2 4 3 2" xfId="14268" xr:uid="{00000000-0005-0000-0000-000000370000}"/>
    <cellStyle name="20% - Accent1 2 6 2 2 2 4 4" xfId="14269" xr:uid="{00000000-0005-0000-0000-000001370000}"/>
    <cellStyle name="20% - Accent1 2 6 2 2 2 5" xfId="14270" xr:uid="{00000000-0005-0000-0000-000002370000}"/>
    <cellStyle name="20% - Accent1 2 6 2 2 2 5 2" xfId="14271" xr:uid="{00000000-0005-0000-0000-000003370000}"/>
    <cellStyle name="20% - Accent1 2 6 2 2 2 5 2 2" xfId="14272" xr:uid="{00000000-0005-0000-0000-000004370000}"/>
    <cellStyle name="20% - Accent1 2 6 2 2 2 5 3" xfId="14273" xr:uid="{00000000-0005-0000-0000-000005370000}"/>
    <cellStyle name="20% - Accent1 2 6 2 2 2 6" xfId="14274" xr:uid="{00000000-0005-0000-0000-000006370000}"/>
    <cellStyle name="20% - Accent1 2 6 2 2 2 6 2" xfId="14275" xr:uid="{00000000-0005-0000-0000-000007370000}"/>
    <cellStyle name="20% - Accent1 2 6 2 2 2 6 2 2" xfId="14276" xr:uid="{00000000-0005-0000-0000-000008370000}"/>
    <cellStyle name="20% - Accent1 2 6 2 2 2 6 3" xfId="14277" xr:uid="{00000000-0005-0000-0000-000009370000}"/>
    <cellStyle name="20% - Accent1 2 6 2 2 2 7" xfId="14278" xr:uid="{00000000-0005-0000-0000-00000A370000}"/>
    <cellStyle name="20% - Accent1 2 6 2 2 2 7 2" xfId="14279" xr:uid="{00000000-0005-0000-0000-00000B370000}"/>
    <cellStyle name="20% - Accent1 2 6 2 2 2 8" xfId="14280" xr:uid="{00000000-0005-0000-0000-00000C370000}"/>
    <cellStyle name="20% - Accent1 2 6 2 2 2 8 2" xfId="14281" xr:uid="{00000000-0005-0000-0000-00000D370000}"/>
    <cellStyle name="20% - Accent1 2 6 2 2 2 9" xfId="14282" xr:uid="{00000000-0005-0000-0000-00000E370000}"/>
    <cellStyle name="20% - Accent1 2 6 2 2 3" xfId="14283" xr:uid="{00000000-0005-0000-0000-00000F370000}"/>
    <cellStyle name="20% - Accent1 2 6 2 2 3 2" xfId="14284" xr:uid="{00000000-0005-0000-0000-000010370000}"/>
    <cellStyle name="20% - Accent1 2 6 2 2 3 2 2" xfId="14285" xr:uid="{00000000-0005-0000-0000-000011370000}"/>
    <cellStyle name="20% - Accent1 2 6 2 2 3 2 2 2" xfId="14286" xr:uid="{00000000-0005-0000-0000-000012370000}"/>
    <cellStyle name="20% - Accent1 2 6 2 2 3 2 2 2 2" xfId="14287" xr:uid="{00000000-0005-0000-0000-000013370000}"/>
    <cellStyle name="20% - Accent1 2 6 2 2 3 2 2 3" xfId="14288" xr:uid="{00000000-0005-0000-0000-000014370000}"/>
    <cellStyle name="20% - Accent1 2 6 2 2 3 2 3" xfId="14289" xr:uid="{00000000-0005-0000-0000-000015370000}"/>
    <cellStyle name="20% - Accent1 2 6 2 2 3 2 3 2" xfId="14290" xr:uid="{00000000-0005-0000-0000-000016370000}"/>
    <cellStyle name="20% - Accent1 2 6 2 2 3 2 4" xfId="14291" xr:uid="{00000000-0005-0000-0000-000017370000}"/>
    <cellStyle name="20% - Accent1 2 6 2 2 3 3" xfId="14292" xr:uid="{00000000-0005-0000-0000-000018370000}"/>
    <cellStyle name="20% - Accent1 2 6 2 2 3 3 2" xfId="14293" xr:uid="{00000000-0005-0000-0000-000019370000}"/>
    <cellStyle name="20% - Accent1 2 6 2 2 3 3 2 2" xfId="14294" xr:uid="{00000000-0005-0000-0000-00001A370000}"/>
    <cellStyle name="20% - Accent1 2 6 2 2 3 3 2 2 2" xfId="14295" xr:uid="{00000000-0005-0000-0000-00001B370000}"/>
    <cellStyle name="20% - Accent1 2 6 2 2 3 3 2 3" xfId="14296" xr:uid="{00000000-0005-0000-0000-00001C370000}"/>
    <cellStyle name="20% - Accent1 2 6 2 2 3 3 3" xfId="14297" xr:uid="{00000000-0005-0000-0000-00001D370000}"/>
    <cellStyle name="20% - Accent1 2 6 2 2 3 3 3 2" xfId="14298" xr:uid="{00000000-0005-0000-0000-00001E370000}"/>
    <cellStyle name="20% - Accent1 2 6 2 2 3 3 4" xfId="14299" xr:uid="{00000000-0005-0000-0000-00001F370000}"/>
    <cellStyle name="20% - Accent1 2 6 2 2 3 4" xfId="14300" xr:uid="{00000000-0005-0000-0000-000020370000}"/>
    <cellStyle name="20% - Accent1 2 6 2 2 3 4 2" xfId="14301" xr:uid="{00000000-0005-0000-0000-000021370000}"/>
    <cellStyle name="20% - Accent1 2 6 2 2 3 4 2 2" xfId="14302" xr:uid="{00000000-0005-0000-0000-000022370000}"/>
    <cellStyle name="20% - Accent1 2 6 2 2 3 4 2 2 2" xfId="14303" xr:uid="{00000000-0005-0000-0000-000023370000}"/>
    <cellStyle name="20% - Accent1 2 6 2 2 3 4 2 3" xfId="14304" xr:uid="{00000000-0005-0000-0000-000024370000}"/>
    <cellStyle name="20% - Accent1 2 6 2 2 3 4 3" xfId="14305" xr:uid="{00000000-0005-0000-0000-000025370000}"/>
    <cellStyle name="20% - Accent1 2 6 2 2 3 4 3 2" xfId="14306" xr:uid="{00000000-0005-0000-0000-000026370000}"/>
    <cellStyle name="20% - Accent1 2 6 2 2 3 4 4" xfId="14307" xr:uid="{00000000-0005-0000-0000-000027370000}"/>
    <cellStyle name="20% - Accent1 2 6 2 2 3 5" xfId="14308" xr:uid="{00000000-0005-0000-0000-000028370000}"/>
    <cellStyle name="20% - Accent1 2 6 2 2 3 5 2" xfId="14309" xr:uid="{00000000-0005-0000-0000-000029370000}"/>
    <cellStyle name="20% - Accent1 2 6 2 2 3 5 2 2" xfId="14310" xr:uid="{00000000-0005-0000-0000-00002A370000}"/>
    <cellStyle name="20% - Accent1 2 6 2 2 3 5 3" xfId="14311" xr:uid="{00000000-0005-0000-0000-00002B370000}"/>
    <cellStyle name="20% - Accent1 2 6 2 2 3 6" xfId="14312" xr:uid="{00000000-0005-0000-0000-00002C370000}"/>
    <cellStyle name="20% - Accent1 2 6 2 2 3 6 2" xfId="14313" xr:uid="{00000000-0005-0000-0000-00002D370000}"/>
    <cellStyle name="20% - Accent1 2 6 2 2 3 6 2 2" xfId="14314" xr:uid="{00000000-0005-0000-0000-00002E370000}"/>
    <cellStyle name="20% - Accent1 2 6 2 2 3 6 3" xfId="14315" xr:uid="{00000000-0005-0000-0000-00002F370000}"/>
    <cellStyle name="20% - Accent1 2 6 2 2 3 7" xfId="14316" xr:uid="{00000000-0005-0000-0000-000030370000}"/>
    <cellStyle name="20% - Accent1 2 6 2 2 3 7 2" xfId="14317" xr:uid="{00000000-0005-0000-0000-000031370000}"/>
    <cellStyle name="20% - Accent1 2 6 2 2 3 8" xfId="14318" xr:uid="{00000000-0005-0000-0000-000032370000}"/>
    <cellStyle name="20% - Accent1 2 6 2 2 3 8 2" xfId="14319" xr:uid="{00000000-0005-0000-0000-000033370000}"/>
    <cellStyle name="20% - Accent1 2 6 2 2 3 9" xfId="14320" xr:uid="{00000000-0005-0000-0000-000034370000}"/>
    <cellStyle name="20% - Accent1 2 6 2 2 4" xfId="14321" xr:uid="{00000000-0005-0000-0000-000035370000}"/>
    <cellStyle name="20% - Accent1 2 6 2 2 4 2" xfId="14322" xr:uid="{00000000-0005-0000-0000-000036370000}"/>
    <cellStyle name="20% - Accent1 2 6 2 2 4 2 2" xfId="14323" xr:uid="{00000000-0005-0000-0000-000037370000}"/>
    <cellStyle name="20% - Accent1 2 6 2 2 4 2 2 2" xfId="14324" xr:uid="{00000000-0005-0000-0000-000038370000}"/>
    <cellStyle name="20% - Accent1 2 6 2 2 4 2 3" xfId="14325" xr:uid="{00000000-0005-0000-0000-000039370000}"/>
    <cellStyle name="20% - Accent1 2 6 2 2 4 3" xfId="14326" xr:uid="{00000000-0005-0000-0000-00003A370000}"/>
    <cellStyle name="20% - Accent1 2 6 2 2 4 3 2" xfId="14327" xr:uid="{00000000-0005-0000-0000-00003B370000}"/>
    <cellStyle name="20% - Accent1 2 6 2 2 4 4" xfId="14328" xr:uid="{00000000-0005-0000-0000-00003C370000}"/>
    <cellStyle name="20% - Accent1 2 6 2 2 5" xfId="14329" xr:uid="{00000000-0005-0000-0000-00003D370000}"/>
    <cellStyle name="20% - Accent1 2 6 2 2 5 2" xfId="14330" xr:uid="{00000000-0005-0000-0000-00003E370000}"/>
    <cellStyle name="20% - Accent1 2 6 2 2 5 2 2" xfId="14331" xr:uid="{00000000-0005-0000-0000-00003F370000}"/>
    <cellStyle name="20% - Accent1 2 6 2 2 5 2 2 2" xfId="14332" xr:uid="{00000000-0005-0000-0000-000040370000}"/>
    <cellStyle name="20% - Accent1 2 6 2 2 5 2 3" xfId="14333" xr:uid="{00000000-0005-0000-0000-000041370000}"/>
    <cellStyle name="20% - Accent1 2 6 2 2 5 3" xfId="14334" xr:uid="{00000000-0005-0000-0000-000042370000}"/>
    <cellStyle name="20% - Accent1 2 6 2 2 5 3 2" xfId="14335" xr:uid="{00000000-0005-0000-0000-000043370000}"/>
    <cellStyle name="20% - Accent1 2 6 2 2 5 4" xfId="14336" xr:uid="{00000000-0005-0000-0000-000044370000}"/>
    <cellStyle name="20% - Accent1 2 6 2 2 6" xfId="14337" xr:uid="{00000000-0005-0000-0000-000045370000}"/>
    <cellStyle name="20% - Accent1 2 6 2 2 6 2" xfId="14338" xr:uid="{00000000-0005-0000-0000-000046370000}"/>
    <cellStyle name="20% - Accent1 2 6 2 2 6 2 2" xfId="14339" xr:uid="{00000000-0005-0000-0000-000047370000}"/>
    <cellStyle name="20% - Accent1 2 6 2 2 6 2 2 2" xfId="14340" xr:uid="{00000000-0005-0000-0000-000048370000}"/>
    <cellStyle name="20% - Accent1 2 6 2 2 6 2 3" xfId="14341" xr:uid="{00000000-0005-0000-0000-000049370000}"/>
    <cellStyle name="20% - Accent1 2 6 2 2 6 3" xfId="14342" xr:uid="{00000000-0005-0000-0000-00004A370000}"/>
    <cellStyle name="20% - Accent1 2 6 2 2 6 3 2" xfId="14343" xr:uid="{00000000-0005-0000-0000-00004B370000}"/>
    <cellStyle name="20% - Accent1 2 6 2 2 6 4" xfId="14344" xr:uid="{00000000-0005-0000-0000-00004C370000}"/>
    <cellStyle name="20% - Accent1 2 6 2 2 7" xfId="14345" xr:uid="{00000000-0005-0000-0000-00004D370000}"/>
    <cellStyle name="20% - Accent1 2 6 2 2 7 2" xfId="14346" xr:uid="{00000000-0005-0000-0000-00004E370000}"/>
    <cellStyle name="20% - Accent1 2 6 2 2 7 2 2" xfId="14347" xr:uid="{00000000-0005-0000-0000-00004F370000}"/>
    <cellStyle name="20% - Accent1 2 6 2 2 7 3" xfId="14348" xr:uid="{00000000-0005-0000-0000-000050370000}"/>
    <cellStyle name="20% - Accent1 2 6 2 2 8" xfId="14349" xr:uid="{00000000-0005-0000-0000-000051370000}"/>
    <cellStyle name="20% - Accent1 2 6 2 2 8 2" xfId="14350" xr:uid="{00000000-0005-0000-0000-000052370000}"/>
    <cellStyle name="20% - Accent1 2 6 2 2 8 2 2" xfId="14351" xr:uid="{00000000-0005-0000-0000-000053370000}"/>
    <cellStyle name="20% - Accent1 2 6 2 2 8 3" xfId="14352" xr:uid="{00000000-0005-0000-0000-000054370000}"/>
    <cellStyle name="20% - Accent1 2 6 2 2 9" xfId="14353" xr:uid="{00000000-0005-0000-0000-000055370000}"/>
    <cellStyle name="20% - Accent1 2 6 2 2 9 2" xfId="14354" xr:uid="{00000000-0005-0000-0000-000056370000}"/>
    <cellStyle name="20% - Accent1 2 6 2 3" xfId="14355" xr:uid="{00000000-0005-0000-0000-000057370000}"/>
    <cellStyle name="20% - Accent1 2 6 2 3 10" xfId="14356" xr:uid="{00000000-0005-0000-0000-000058370000}"/>
    <cellStyle name="20% - Accent1 2 6 2 3 10 2" xfId="14357" xr:uid="{00000000-0005-0000-0000-000059370000}"/>
    <cellStyle name="20% - Accent1 2 6 2 3 11" xfId="14358" xr:uid="{00000000-0005-0000-0000-00005A370000}"/>
    <cellStyle name="20% - Accent1 2 6 2 3 2" xfId="14359" xr:uid="{00000000-0005-0000-0000-00005B370000}"/>
    <cellStyle name="20% - Accent1 2 6 2 3 2 2" xfId="14360" xr:uid="{00000000-0005-0000-0000-00005C370000}"/>
    <cellStyle name="20% - Accent1 2 6 2 3 2 2 2" xfId="14361" xr:uid="{00000000-0005-0000-0000-00005D370000}"/>
    <cellStyle name="20% - Accent1 2 6 2 3 2 2 2 2" xfId="14362" xr:uid="{00000000-0005-0000-0000-00005E370000}"/>
    <cellStyle name="20% - Accent1 2 6 2 3 2 2 2 2 2" xfId="14363" xr:uid="{00000000-0005-0000-0000-00005F370000}"/>
    <cellStyle name="20% - Accent1 2 6 2 3 2 2 2 3" xfId="14364" xr:uid="{00000000-0005-0000-0000-000060370000}"/>
    <cellStyle name="20% - Accent1 2 6 2 3 2 2 3" xfId="14365" xr:uid="{00000000-0005-0000-0000-000061370000}"/>
    <cellStyle name="20% - Accent1 2 6 2 3 2 2 3 2" xfId="14366" xr:uid="{00000000-0005-0000-0000-000062370000}"/>
    <cellStyle name="20% - Accent1 2 6 2 3 2 2 4" xfId="14367" xr:uid="{00000000-0005-0000-0000-000063370000}"/>
    <cellStyle name="20% - Accent1 2 6 2 3 2 3" xfId="14368" xr:uid="{00000000-0005-0000-0000-000064370000}"/>
    <cellStyle name="20% - Accent1 2 6 2 3 2 3 2" xfId="14369" xr:uid="{00000000-0005-0000-0000-000065370000}"/>
    <cellStyle name="20% - Accent1 2 6 2 3 2 3 2 2" xfId="14370" xr:uid="{00000000-0005-0000-0000-000066370000}"/>
    <cellStyle name="20% - Accent1 2 6 2 3 2 3 2 2 2" xfId="14371" xr:uid="{00000000-0005-0000-0000-000067370000}"/>
    <cellStyle name="20% - Accent1 2 6 2 3 2 3 2 3" xfId="14372" xr:uid="{00000000-0005-0000-0000-000068370000}"/>
    <cellStyle name="20% - Accent1 2 6 2 3 2 3 3" xfId="14373" xr:uid="{00000000-0005-0000-0000-000069370000}"/>
    <cellStyle name="20% - Accent1 2 6 2 3 2 3 3 2" xfId="14374" xr:uid="{00000000-0005-0000-0000-00006A370000}"/>
    <cellStyle name="20% - Accent1 2 6 2 3 2 3 4" xfId="14375" xr:uid="{00000000-0005-0000-0000-00006B370000}"/>
    <cellStyle name="20% - Accent1 2 6 2 3 2 4" xfId="14376" xr:uid="{00000000-0005-0000-0000-00006C370000}"/>
    <cellStyle name="20% - Accent1 2 6 2 3 2 4 2" xfId="14377" xr:uid="{00000000-0005-0000-0000-00006D370000}"/>
    <cellStyle name="20% - Accent1 2 6 2 3 2 4 2 2" xfId="14378" xr:uid="{00000000-0005-0000-0000-00006E370000}"/>
    <cellStyle name="20% - Accent1 2 6 2 3 2 4 2 2 2" xfId="14379" xr:uid="{00000000-0005-0000-0000-00006F370000}"/>
    <cellStyle name="20% - Accent1 2 6 2 3 2 4 2 3" xfId="14380" xr:uid="{00000000-0005-0000-0000-000070370000}"/>
    <cellStyle name="20% - Accent1 2 6 2 3 2 4 3" xfId="14381" xr:uid="{00000000-0005-0000-0000-000071370000}"/>
    <cellStyle name="20% - Accent1 2 6 2 3 2 4 3 2" xfId="14382" xr:uid="{00000000-0005-0000-0000-000072370000}"/>
    <cellStyle name="20% - Accent1 2 6 2 3 2 4 4" xfId="14383" xr:uid="{00000000-0005-0000-0000-000073370000}"/>
    <cellStyle name="20% - Accent1 2 6 2 3 2 5" xfId="14384" xr:uid="{00000000-0005-0000-0000-000074370000}"/>
    <cellStyle name="20% - Accent1 2 6 2 3 2 5 2" xfId="14385" xr:uid="{00000000-0005-0000-0000-000075370000}"/>
    <cellStyle name="20% - Accent1 2 6 2 3 2 5 2 2" xfId="14386" xr:uid="{00000000-0005-0000-0000-000076370000}"/>
    <cellStyle name="20% - Accent1 2 6 2 3 2 5 3" xfId="14387" xr:uid="{00000000-0005-0000-0000-000077370000}"/>
    <cellStyle name="20% - Accent1 2 6 2 3 2 6" xfId="14388" xr:uid="{00000000-0005-0000-0000-000078370000}"/>
    <cellStyle name="20% - Accent1 2 6 2 3 2 6 2" xfId="14389" xr:uid="{00000000-0005-0000-0000-000079370000}"/>
    <cellStyle name="20% - Accent1 2 6 2 3 2 6 2 2" xfId="14390" xr:uid="{00000000-0005-0000-0000-00007A370000}"/>
    <cellStyle name="20% - Accent1 2 6 2 3 2 6 3" xfId="14391" xr:uid="{00000000-0005-0000-0000-00007B370000}"/>
    <cellStyle name="20% - Accent1 2 6 2 3 2 7" xfId="14392" xr:uid="{00000000-0005-0000-0000-00007C370000}"/>
    <cellStyle name="20% - Accent1 2 6 2 3 2 7 2" xfId="14393" xr:uid="{00000000-0005-0000-0000-00007D370000}"/>
    <cellStyle name="20% - Accent1 2 6 2 3 2 8" xfId="14394" xr:uid="{00000000-0005-0000-0000-00007E370000}"/>
    <cellStyle name="20% - Accent1 2 6 2 3 2 8 2" xfId="14395" xr:uid="{00000000-0005-0000-0000-00007F370000}"/>
    <cellStyle name="20% - Accent1 2 6 2 3 2 9" xfId="14396" xr:uid="{00000000-0005-0000-0000-000080370000}"/>
    <cellStyle name="20% - Accent1 2 6 2 3 3" xfId="14397" xr:uid="{00000000-0005-0000-0000-000081370000}"/>
    <cellStyle name="20% - Accent1 2 6 2 3 3 2" xfId="14398" xr:uid="{00000000-0005-0000-0000-000082370000}"/>
    <cellStyle name="20% - Accent1 2 6 2 3 3 2 2" xfId="14399" xr:uid="{00000000-0005-0000-0000-000083370000}"/>
    <cellStyle name="20% - Accent1 2 6 2 3 3 2 2 2" xfId="14400" xr:uid="{00000000-0005-0000-0000-000084370000}"/>
    <cellStyle name="20% - Accent1 2 6 2 3 3 2 2 2 2" xfId="14401" xr:uid="{00000000-0005-0000-0000-000085370000}"/>
    <cellStyle name="20% - Accent1 2 6 2 3 3 2 2 3" xfId="14402" xr:uid="{00000000-0005-0000-0000-000086370000}"/>
    <cellStyle name="20% - Accent1 2 6 2 3 3 2 3" xfId="14403" xr:uid="{00000000-0005-0000-0000-000087370000}"/>
    <cellStyle name="20% - Accent1 2 6 2 3 3 2 3 2" xfId="14404" xr:uid="{00000000-0005-0000-0000-000088370000}"/>
    <cellStyle name="20% - Accent1 2 6 2 3 3 2 4" xfId="14405" xr:uid="{00000000-0005-0000-0000-000089370000}"/>
    <cellStyle name="20% - Accent1 2 6 2 3 3 3" xfId="14406" xr:uid="{00000000-0005-0000-0000-00008A370000}"/>
    <cellStyle name="20% - Accent1 2 6 2 3 3 3 2" xfId="14407" xr:uid="{00000000-0005-0000-0000-00008B370000}"/>
    <cellStyle name="20% - Accent1 2 6 2 3 3 3 2 2" xfId="14408" xr:uid="{00000000-0005-0000-0000-00008C370000}"/>
    <cellStyle name="20% - Accent1 2 6 2 3 3 3 2 2 2" xfId="14409" xr:uid="{00000000-0005-0000-0000-00008D370000}"/>
    <cellStyle name="20% - Accent1 2 6 2 3 3 3 2 3" xfId="14410" xr:uid="{00000000-0005-0000-0000-00008E370000}"/>
    <cellStyle name="20% - Accent1 2 6 2 3 3 3 3" xfId="14411" xr:uid="{00000000-0005-0000-0000-00008F370000}"/>
    <cellStyle name="20% - Accent1 2 6 2 3 3 3 3 2" xfId="14412" xr:uid="{00000000-0005-0000-0000-000090370000}"/>
    <cellStyle name="20% - Accent1 2 6 2 3 3 3 4" xfId="14413" xr:uid="{00000000-0005-0000-0000-000091370000}"/>
    <cellStyle name="20% - Accent1 2 6 2 3 3 4" xfId="14414" xr:uid="{00000000-0005-0000-0000-000092370000}"/>
    <cellStyle name="20% - Accent1 2 6 2 3 3 4 2" xfId="14415" xr:uid="{00000000-0005-0000-0000-000093370000}"/>
    <cellStyle name="20% - Accent1 2 6 2 3 3 4 2 2" xfId="14416" xr:uid="{00000000-0005-0000-0000-000094370000}"/>
    <cellStyle name="20% - Accent1 2 6 2 3 3 4 2 2 2" xfId="14417" xr:uid="{00000000-0005-0000-0000-000095370000}"/>
    <cellStyle name="20% - Accent1 2 6 2 3 3 4 2 3" xfId="14418" xr:uid="{00000000-0005-0000-0000-000096370000}"/>
    <cellStyle name="20% - Accent1 2 6 2 3 3 4 3" xfId="14419" xr:uid="{00000000-0005-0000-0000-000097370000}"/>
    <cellStyle name="20% - Accent1 2 6 2 3 3 4 3 2" xfId="14420" xr:uid="{00000000-0005-0000-0000-000098370000}"/>
    <cellStyle name="20% - Accent1 2 6 2 3 3 4 4" xfId="14421" xr:uid="{00000000-0005-0000-0000-000099370000}"/>
    <cellStyle name="20% - Accent1 2 6 2 3 3 5" xfId="14422" xr:uid="{00000000-0005-0000-0000-00009A370000}"/>
    <cellStyle name="20% - Accent1 2 6 2 3 3 5 2" xfId="14423" xr:uid="{00000000-0005-0000-0000-00009B370000}"/>
    <cellStyle name="20% - Accent1 2 6 2 3 3 5 2 2" xfId="14424" xr:uid="{00000000-0005-0000-0000-00009C370000}"/>
    <cellStyle name="20% - Accent1 2 6 2 3 3 5 3" xfId="14425" xr:uid="{00000000-0005-0000-0000-00009D370000}"/>
    <cellStyle name="20% - Accent1 2 6 2 3 3 6" xfId="14426" xr:uid="{00000000-0005-0000-0000-00009E370000}"/>
    <cellStyle name="20% - Accent1 2 6 2 3 3 6 2" xfId="14427" xr:uid="{00000000-0005-0000-0000-00009F370000}"/>
    <cellStyle name="20% - Accent1 2 6 2 3 3 6 2 2" xfId="14428" xr:uid="{00000000-0005-0000-0000-0000A0370000}"/>
    <cellStyle name="20% - Accent1 2 6 2 3 3 6 3" xfId="14429" xr:uid="{00000000-0005-0000-0000-0000A1370000}"/>
    <cellStyle name="20% - Accent1 2 6 2 3 3 7" xfId="14430" xr:uid="{00000000-0005-0000-0000-0000A2370000}"/>
    <cellStyle name="20% - Accent1 2 6 2 3 3 7 2" xfId="14431" xr:uid="{00000000-0005-0000-0000-0000A3370000}"/>
    <cellStyle name="20% - Accent1 2 6 2 3 3 8" xfId="14432" xr:uid="{00000000-0005-0000-0000-0000A4370000}"/>
    <cellStyle name="20% - Accent1 2 6 2 3 3 8 2" xfId="14433" xr:uid="{00000000-0005-0000-0000-0000A5370000}"/>
    <cellStyle name="20% - Accent1 2 6 2 3 3 9" xfId="14434" xr:uid="{00000000-0005-0000-0000-0000A6370000}"/>
    <cellStyle name="20% - Accent1 2 6 2 3 4" xfId="14435" xr:uid="{00000000-0005-0000-0000-0000A7370000}"/>
    <cellStyle name="20% - Accent1 2 6 2 3 4 2" xfId="14436" xr:uid="{00000000-0005-0000-0000-0000A8370000}"/>
    <cellStyle name="20% - Accent1 2 6 2 3 4 2 2" xfId="14437" xr:uid="{00000000-0005-0000-0000-0000A9370000}"/>
    <cellStyle name="20% - Accent1 2 6 2 3 4 2 2 2" xfId="14438" xr:uid="{00000000-0005-0000-0000-0000AA370000}"/>
    <cellStyle name="20% - Accent1 2 6 2 3 4 2 3" xfId="14439" xr:uid="{00000000-0005-0000-0000-0000AB370000}"/>
    <cellStyle name="20% - Accent1 2 6 2 3 4 3" xfId="14440" xr:uid="{00000000-0005-0000-0000-0000AC370000}"/>
    <cellStyle name="20% - Accent1 2 6 2 3 4 3 2" xfId="14441" xr:uid="{00000000-0005-0000-0000-0000AD370000}"/>
    <cellStyle name="20% - Accent1 2 6 2 3 4 4" xfId="14442" xr:uid="{00000000-0005-0000-0000-0000AE370000}"/>
    <cellStyle name="20% - Accent1 2 6 2 3 5" xfId="14443" xr:uid="{00000000-0005-0000-0000-0000AF370000}"/>
    <cellStyle name="20% - Accent1 2 6 2 3 5 2" xfId="14444" xr:uid="{00000000-0005-0000-0000-0000B0370000}"/>
    <cellStyle name="20% - Accent1 2 6 2 3 5 2 2" xfId="14445" xr:uid="{00000000-0005-0000-0000-0000B1370000}"/>
    <cellStyle name="20% - Accent1 2 6 2 3 5 2 2 2" xfId="14446" xr:uid="{00000000-0005-0000-0000-0000B2370000}"/>
    <cellStyle name="20% - Accent1 2 6 2 3 5 2 3" xfId="14447" xr:uid="{00000000-0005-0000-0000-0000B3370000}"/>
    <cellStyle name="20% - Accent1 2 6 2 3 5 3" xfId="14448" xr:uid="{00000000-0005-0000-0000-0000B4370000}"/>
    <cellStyle name="20% - Accent1 2 6 2 3 5 3 2" xfId="14449" xr:uid="{00000000-0005-0000-0000-0000B5370000}"/>
    <cellStyle name="20% - Accent1 2 6 2 3 5 4" xfId="14450" xr:uid="{00000000-0005-0000-0000-0000B6370000}"/>
    <cellStyle name="20% - Accent1 2 6 2 3 6" xfId="14451" xr:uid="{00000000-0005-0000-0000-0000B7370000}"/>
    <cellStyle name="20% - Accent1 2 6 2 3 6 2" xfId="14452" xr:uid="{00000000-0005-0000-0000-0000B8370000}"/>
    <cellStyle name="20% - Accent1 2 6 2 3 6 2 2" xfId="14453" xr:uid="{00000000-0005-0000-0000-0000B9370000}"/>
    <cellStyle name="20% - Accent1 2 6 2 3 6 2 2 2" xfId="14454" xr:uid="{00000000-0005-0000-0000-0000BA370000}"/>
    <cellStyle name="20% - Accent1 2 6 2 3 6 2 3" xfId="14455" xr:uid="{00000000-0005-0000-0000-0000BB370000}"/>
    <cellStyle name="20% - Accent1 2 6 2 3 6 3" xfId="14456" xr:uid="{00000000-0005-0000-0000-0000BC370000}"/>
    <cellStyle name="20% - Accent1 2 6 2 3 6 3 2" xfId="14457" xr:uid="{00000000-0005-0000-0000-0000BD370000}"/>
    <cellStyle name="20% - Accent1 2 6 2 3 6 4" xfId="14458" xr:uid="{00000000-0005-0000-0000-0000BE370000}"/>
    <cellStyle name="20% - Accent1 2 6 2 3 7" xfId="14459" xr:uid="{00000000-0005-0000-0000-0000BF370000}"/>
    <cellStyle name="20% - Accent1 2 6 2 3 7 2" xfId="14460" xr:uid="{00000000-0005-0000-0000-0000C0370000}"/>
    <cellStyle name="20% - Accent1 2 6 2 3 7 2 2" xfId="14461" xr:uid="{00000000-0005-0000-0000-0000C1370000}"/>
    <cellStyle name="20% - Accent1 2 6 2 3 7 3" xfId="14462" xr:uid="{00000000-0005-0000-0000-0000C2370000}"/>
    <cellStyle name="20% - Accent1 2 6 2 3 8" xfId="14463" xr:uid="{00000000-0005-0000-0000-0000C3370000}"/>
    <cellStyle name="20% - Accent1 2 6 2 3 8 2" xfId="14464" xr:uid="{00000000-0005-0000-0000-0000C4370000}"/>
    <cellStyle name="20% - Accent1 2 6 2 3 8 2 2" xfId="14465" xr:uid="{00000000-0005-0000-0000-0000C5370000}"/>
    <cellStyle name="20% - Accent1 2 6 2 3 8 3" xfId="14466" xr:uid="{00000000-0005-0000-0000-0000C6370000}"/>
    <cellStyle name="20% - Accent1 2 6 2 3 9" xfId="14467" xr:uid="{00000000-0005-0000-0000-0000C7370000}"/>
    <cellStyle name="20% - Accent1 2 6 2 3 9 2" xfId="14468" xr:uid="{00000000-0005-0000-0000-0000C8370000}"/>
    <cellStyle name="20% - Accent1 2 6 2 4" xfId="14469" xr:uid="{00000000-0005-0000-0000-0000C9370000}"/>
    <cellStyle name="20% - Accent1 2 6 2 4 10" xfId="14470" xr:uid="{00000000-0005-0000-0000-0000CA370000}"/>
    <cellStyle name="20% - Accent1 2 6 2 4 10 2" xfId="14471" xr:uid="{00000000-0005-0000-0000-0000CB370000}"/>
    <cellStyle name="20% - Accent1 2 6 2 4 11" xfId="14472" xr:uid="{00000000-0005-0000-0000-0000CC370000}"/>
    <cellStyle name="20% - Accent1 2 6 2 4 2" xfId="14473" xr:uid="{00000000-0005-0000-0000-0000CD370000}"/>
    <cellStyle name="20% - Accent1 2 6 2 4 2 2" xfId="14474" xr:uid="{00000000-0005-0000-0000-0000CE370000}"/>
    <cellStyle name="20% - Accent1 2 6 2 4 2 2 2" xfId="14475" xr:uid="{00000000-0005-0000-0000-0000CF370000}"/>
    <cellStyle name="20% - Accent1 2 6 2 4 2 2 2 2" xfId="14476" xr:uid="{00000000-0005-0000-0000-0000D0370000}"/>
    <cellStyle name="20% - Accent1 2 6 2 4 2 2 2 2 2" xfId="14477" xr:uid="{00000000-0005-0000-0000-0000D1370000}"/>
    <cellStyle name="20% - Accent1 2 6 2 4 2 2 2 3" xfId="14478" xr:uid="{00000000-0005-0000-0000-0000D2370000}"/>
    <cellStyle name="20% - Accent1 2 6 2 4 2 2 3" xfId="14479" xr:uid="{00000000-0005-0000-0000-0000D3370000}"/>
    <cellStyle name="20% - Accent1 2 6 2 4 2 2 3 2" xfId="14480" xr:uid="{00000000-0005-0000-0000-0000D4370000}"/>
    <cellStyle name="20% - Accent1 2 6 2 4 2 2 4" xfId="14481" xr:uid="{00000000-0005-0000-0000-0000D5370000}"/>
    <cellStyle name="20% - Accent1 2 6 2 4 2 3" xfId="14482" xr:uid="{00000000-0005-0000-0000-0000D6370000}"/>
    <cellStyle name="20% - Accent1 2 6 2 4 2 3 2" xfId="14483" xr:uid="{00000000-0005-0000-0000-0000D7370000}"/>
    <cellStyle name="20% - Accent1 2 6 2 4 2 3 2 2" xfId="14484" xr:uid="{00000000-0005-0000-0000-0000D8370000}"/>
    <cellStyle name="20% - Accent1 2 6 2 4 2 3 2 2 2" xfId="14485" xr:uid="{00000000-0005-0000-0000-0000D9370000}"/>
    <cellStyle name="20% - Accent1 2 6 2 4 2 3 2 3" xfId="14486" xr:uid="{00000000-0005-0000-0000-0000DA370000}"/>
    <cellStyle name="20% - Accent1 2 6 2 4 2 3 3" xfId="14487" xr:uid="{00000000-0005-0000-0000-0000DB370000}"/>
    <cellStyle name="20% - Accent1 2 6 2 4 2 3 3 2" xfId="14488" xr:uid="{00000000-0005-0000-0000-0000DC370000}"/>
    <cellStyle name="20% - Accent1 2 6 2 4 2 3 4" xfId="14489" xr:uid="{00000000-0005-0000-0000-0000DD370000}"/>
    <cellStyle name="20% - Accent1 2 6 2 4 2 4" xfId="14490" xr:uid="{00000000-0005-0000-0000-0000DE370000}"/>
    <cellStyle name="20% - Accent1 2 6 2 4 2 4 2" xfId="14491" xr:uid="{00000000-0005-0000-0000-0000DF370000}"/>
    <cellStyle name="20% - Accent1 2 6 2 4 2 4 2 2" xfId="14492" xr:uid="{00000000-0005-0000-0000-0000E0370000}"/>
    <cellStyle name="20% - Accent1 2 6 2 4 2 4 2 2 2" xfId="14493" xr:uid="{00000000-0005-0000-0000-0000E1370000}"/>
    <cellStyle name="20% - Accent1 2 6 2 4 2 4 2 3" xfId="14494" xr:uid="{00000000-0005-0000-0000-0000E2370000}"/>
    <cellStyle name="20% - Accent1 2 6 2 4 2 4 3" xfId="14495" xr:uid="{00000000-0005-0000-0000-0000E3370000}"/>
    <cellStyle name="20% - Accent1 2 6 2 4 2 4 3 2" xfId="14496" xr:uid="{00000000-0005-0000-0000-0000E4370000}"/>
    <cellStyle name="20% - Accent1 2 6 2 4 2 4 4" xfId="14497" xr:uid="{00000000-0005-0000-0000-0000E5370000}"/>
    <cellStyle name="20% - Accent1 2 6 2 4 2 5" xfId="14498" xr:uid="{00000000-0005-0000-0000-0000E6370000}"/>
    <cellStyle name="20% - Accent1 2 6 2 4 2 5 2" xfId="14499" xr:uid="{00000000-0005-0000-0000-0000E7370000}"/>
    <cellStyle name="20% - Accent1 2 6 2 4 2 5 2 2" xfId="14500" xr:uid="{00000000-0005-0000-0000-0000E8370000}"/>
    <cellStyle name="20% - Accent1 2 6 2 4 2 5 3" xfId="14501" xr:uid="{00000000-0005-0000-0000-0000E9370000}"/>
    <cellStyle name="20% - Accent1 2 6 2 4 2 6" xfId="14502" xr:uid="{00000000-0005-0000-0000-0000EA370000}"/>
    <cellStyle name="20% - Accent1 2 6 2 4 2 6 2" xfId="14503" xr:uid="{00000000-0005-0000-0000-0000EB370000}"/>
    <cellStyle name="20% - Accent1 2 6 2 4 2 6 2 2" xfId="14504" xr:uid="{00000000-0005-0000-0000-0000EC370000}"/>
    <cellStyle name="20% - Accent1 2 6 2 4 2 6 3" xfId="14505" xr:uid="{00000000-0005-0000-0000-0000ED370000}"/>
    <cellStyle name="20% - Accent1 2 6 2 4 2 7" xfId="14506" xr:uid="{00000000-0005-0000-0000-0000EE370000}"/>
    <cellStyle name="20% - Accent1 2 6 2 4 2 7 2" xfId="14507" xr:uid="{00000000-0005-0000-0000-0000EF370000}"/>
    <cellStyle name="20% - Accent1 2 6 2 4 2 8" xfId="14508" xr:uid="{00000000-0005-0000-0000-0000F0370000}"/>
    <cellStyle name="20% - Accent1 2 6 2 4 2 8 2" xfId="14509" xr:uid="{00000000-0005-0000-0000-0000F1370000}"/>
    <cellStyle name="20% - Accent1 2 6 2 4 2 9" xfId="14510" xr:uid="{00000000-0005-0000-0000-0000F2370000}"/>
    <cellStyle name="20% - Accent1 2 6 2 4 3" xfId="14511" xr:uid="{00000000-0005-0000-0000-0000F3370000}"/>
    <cellStyle name="20% - Accent1 2 6 2 4 3 2" xfId="14512" xr:uid="{00000000-0005-0000-0000-0000F4370000}"/>
    <cellStyle name="20% - Accent1 2 6 2 4 3 2 2" xfId="14513" xr:uid="{00000000-0005-0000-0000-0000F5370000}"/>
    <cellStyle name="20% - Accent1 2 6 2 4 3 2 2 2" xfId="14514" xr:uid="{00000000-0005-0000-0000-0000F6370000}"/>
    <cellStyle name="20% - Accent1 2 6 2 4 3 2 2 2 2" xfId="14515" xr:uid="{00000000-0005-0000-0000-0000F7370000}"/>
    <cellStyle name="20% - Accent1 2 6 2 4 3 2 2 3" xfId="14516" xr:uid="{00000000-0005-0000-0000-0000F8370000}"/>
    <cellStyle name="20% - Accent1 2 6 2 4 3 2 3" xfId="14517" xr:uid="{00000000-0005-0000-0000-0000F9370000}"/>
    <cellStyle name="20% - Accent1 2 6 2 4 3 2 3 2" xfId="14518" xr:uid="{00000000-0005-0000-0000-0000FA370000}"/>
    <cellStyle name="20% - Accent1 2 6 2 4 3 2 4" xfId="14519" xr:uid="{00000000-0005-0000-0000-0000FB370000}"/>
    <cellStyle name="20% - Accent1 2 6 2 4 3 3" xfId="14520" xr:uid="{00000000-0005-0000-0000-0000FC370000}"/>
    <cellStyle name="20% - Accent1 2 6 2 4 3 3 2" xfId="14521" xr:uid="{00000000-0005-0000-0000-0000FD370000}"/>
    <cellStyle name="20% - Accent1 2 6 2 4 3 3 2 2" xfId="14522" xr:uid="{00000000-0005-0000-0000-0000FE370000}"/>
    <cellStyle name="20% - Accent1 2 6 2 4 3 3 2 2 2" xfId="14523" xr:uid="{00000000-0005-0000-0000-0000FF370000}"/>
    <cellStyle name="20% - Accent1 2 6 2 4 3 3 2 3" xfId="14524" xr:uid="{00000000-0005-0000-0000-000000380000}"/>
    <cellStyle name="20% - Accent1 2 6 2 4 3 3 3" xfId="14525" xr:uid="{00000000-0005-0000-0000-000001380000}"/>
    <cellStyle name="20% - Accent1 2 6 2 4 3 3 3 2" xfId="14526" xr:uid="{00000000-0005-0000-0000-000002380000}"/>
    <cellStyle name="20% - Accent1 2 6 2 4 3 3 4" xfId="14527" xr:uid="{00000000-0005-0000-0000-000003380000}"/>
    <cellStyle name="20% - Accent1 2 6 2 4 3 4" xfId="14528" xr:uid="{00000000-0005-0000-0000-000004380000}"/>
    <cellStyle name="20% - Accent1 2 6 2 4 3 4 2" xfId="14529" xr:uid="{00000000-0005-0000-0000-000005380000}"/>
    <cellStyle name="20% - Accent1 2 6 2 4 3 4 2 2" xfId="14530" xr:uid="{00000000-0005-0000-0000-000006380000}"/>
    <cellStyle name="20% - Accent1 2 6 2 4 3 4 2 2 2" xfId="14531" xr:uid="{00000000-0005-0000-0000-000007380000}"/>
    <cellStyle name="20% - Accent1 2 6 2 4 3 4 2 3" xfId="14532" xr:uid="{00000000-0005-0000-0000-000008380000}"/>
    <cellStyle name="20% - Accent1 2 6 2 4 3 4 3" xfId="14533" xr:uid="{00000000-0005-0000-0000-000009380000}"/>
    <cellStyle name="20% - Accent1 2 6 2 4 3 4 3 2" xfId="14534" xr:uid="{00000000-0005-0000-0000-00000A380000}"/>
    <cellStyle name="20% - Accent1 2 6 2 4 3 4 4" xfId="14535" xr:uid="{00000000-0005-0000-0000-00000B380000}"/>
    <cellStyle name="20% - Accent1 2 6 2 4 3 5" xfId="14536" xr:uid="{00000000-0005-0000-0000-00000C380000}"/>
    <cellStyle name="20% - Accent1 2 6 2 4 3 5 2" xfId="14537" xr:uid="{00000000-0005-0000-0000-00000D380000}"/>
    <cellStyle name="20% - Accent1 2 6 2 4 3 5 2 2" xfId="14538" xr:uid="{00000000-0005-0000-0000-00000E380000}"/>
    <cellStyle name="20% - Accent1 2 6 2 4 3 5 3" xfId="14539" xr:uid="{00000000-0005-0000-0000-00000F380000}"/>
    <cellStyle name="20% - Accent1 2 6 2 4 3 6" xfId="14540" xr:uid="{00000000-0005-0000-0000-000010380000}"/>
    <cellStyle name="20% - Accent1 2 6 2 4 3 6 2" xfId="14541" xr:uid="{00000000-0005-0000-0000-000011380000}"/>
    <cellStyle name="20% - Accent1 2 6 2 4 3 6 2 2" xfId="14542" xr:uid="{00000000-0005-0000-0000-000012380000}"/>
    <cellStyle name="20% - Accent1 2 6 2 4 3 6 3" xfId="14543" xr:uid="{00000000-0005-0000-0000-000013380000}"/>
    <cellStyle name="20% - Accent1 2 6 2 4 3 7" xfId="14544" xr:uid="{00000000-0005-0000-0000-000014380000}"/>
    <cellStyle name="20% - Accent1 2 6 2 4 3 7 2" xfId="14545" xr:uid="{00000000-0005-0000-0000-000015380000}"/>
    <cellStyle name="20% - Accent1 2 6 2 4 3 8" xfId="14546" xr:uid="{00000000-0005-0000-0000-000016380000}"/>
    <cellStyle name="20% - Accent1 2 6 2 4 3 8 2" xfId="14547" xr:uid="{00000000-0005-0000-0000-000017380000}"/>
    <cellStyle name="20% - Accent1 2 6 2 4 3 9" xfId="14548" xr:uid="{00000000-0005-0000-0000-000018380000}"/>
    <cellStyle name="20% - Accent1 2 6 2 4 4" xfId="14549" xr:uid="{00000000-0005-0000-0000-000019380000}"/>
    <cellStyle name="20% - Accent1 2 6 2 4 4 2" xfId="14550" xr:uid="{00000000-0005-0000-0000-00001A380000}"/>
    <cellStyle name="20% - Accent1 2 6 2 4 4 2 2" xfId="14551" xr:uid="{00000000-0005-0000-0000-00001B380000}"/>
    <cellStyle name="20% - Accent1 2 6 2 4 4 2 2 2" xfId="14552" xr:uid="{00000000-0005-0000-0000-00001C380000}"/>
    <cellStyle name="20% - Accent1 2 6 2 4 4 2 3" xfId="14553" xr:uid="{00000000-0005-0000-0000-00001D380000}"/>
    <cellStyle name="20% - Accent1 2 6 2 4 4 3" xfId="14554" xr:uid="{00000000-0005-0000-0000-00001E380000}"/>
    <cellStyle name="20% - Accent1 2 6 2 4 4 3 2" xfId="14555" xr:uid="{00000000-0005-0000-0000-00001F380000}"/>
    <cellStyle name="20% - Accent1 2 6 2 4 4 4" xfId="14556" xr:uid="{00000000-0005-0000-0000-000020380000}"/>
    <cellStyle name="20% - Accent1 2 6 2 4 5" xfId="14557" xr:uid="{00000000-0005-0000-0000-000021380000}"/>
    <cellStyle name="20% - Accent1 2 6 2 4 5 2" xfId="14558" xr:uid="{00000000-0005-0000-0000-000022380000}"/>
    <cellStyle name="20% - Accent1 2 6 2 4 5 2 2" xfId="14559" xr:uid="{00000000-0005-0000-0000-000023380000}"/>
    <cellStyle name="20% - Accent1 2 6 2 4 5 2 2 2" xfId="14560" xr:uid="{00000000-0005-0000-0000-000024380000}"/>
    <cellStyle name="20% - Accent1 2 6 2 4 5 2 3" xfId="14561" xr:uid="{00000000-0005-0000-0000-000025380000}"/>
    <cellStyle name="20% - Accent1 2 6 2 4 5 3" xfId="14562" xr:uid="{00000000-0005-0000-0000-000026380000}"/>
    <cellStyle name="20% - Accent1 2 6 2 4 5 3 2" xfId="14563" xr:uid="{00000000-0005-0000-0000-000027380000}"/>
    <cellStyle name="20% - Accent1 2 6 2 4 5 4" xfId="14564" xr:uid="{00000000-0005-0000-0000-000028380000}"/>
    <cellStyle name="20% - Accent1 2 6 2 4 6" xfId="14565" xr:uid="{00000000-0005-0000-0000-000029380000}"/>
    <cellStyle name="20% - Accent1 2 6 2 4 6 2" xfId="14566" xr:uid="{00000000-0005-0000-0000-00002A380000}"/>
    <cellStyle name="20% - Accent1 2 6 2 4 6 2 2" xfId="14567" xr:uid="{00000000-0005-0000-0000-00002B380000}"/>
    <cellStyle name="20% - Accent1 2 6 2 4 6 2 2 2" xfId="14568" xr:uid="{00000000-0005-0000-0000-00002C380000}"/>
    <cellStyle name="20% - Accent1 2 6 2 4 6 2 3" xfId="14569" xr:uid="{00000000-0005-0000-0000-00002D380000}"/>
    <cellStyle name="20% - Accent1 2 6 2 4 6 3" xfId="14570" xr:uid="{00000000-0005-0000-0000-00002E380000}"/>
    <cellStyle name="20% - Accent1 2 6 2 4 6 3 2" xfId="14571" xr:uid="{00000000-0005-0000-0000-00002F380000}"/>
    <cellStyle name="20% - Accent1 2 6 2 4 6 4" xfId="14572" xr:uid="{00000000-0005-0000-0000-000030380000}"/>
    <cellStyle name="20% - Accent1 2 6 2 4 7" xfId="14573" xr:uid="{00000000-0005-0000-0000-000031380000}"/>
    <cellStyle name="20% - Accent1 2 6 2 4 7 2" xfId="14574" xr:uid="{00000000-0005-0000-0000-000032380000}"/>
    <cellStyle name="20% - Accent1 2 6 2 4 7 2 2" xfId="14575" xr:uid="{00000000-0005-0000-0000-000033380000}"/>
    <cellStyle name="20% - Accent1 2 6 2 4 7 3" xfId="14576" xr:uid="{00000000-0005-0000-0000-000034380000}"/>
    <cellStyle name="20% - Accent1 2 6 2 4 8" xfId="14577" xr:uid="{00000000-0005-0000-0000-000035380000}"/>
    <cellStyle name="20% - Accent1 2 6 2 4 8 2" xfId="14578" xr:uid="{00000000-0005-0000-0000-000036380000}"/>
    <cellStyle name="20% - Accent1 2 6 2 4 8 2 2" xfId="14579" xr:uid="{00000000-0005-0000-0000-000037380000}"/>
    <cellStyle name="20% - Accent1 2 6 2 4 8 3" xfId="14580" xr:uid="{00000000-0005-0000-0000-000038380000}"/>
    <cellStyle name="20% - Accent1 2 6 2 4 9" xfId="14581" xr:uid="{00000000-0005-0000-0000-000039380000}"/>
    <cellStyle name="20% - Accent1 2 6 2 4 9 2" xfId="14582" xr:uid="{00000000-0005-0000-0000-00003A380000}"/>
    <cellStyle name="20% - Accent1 2 6 2 5" xfId="14583" xr:uid="{00000000-0005-0000-0000-00003B380000}"/>
    <cellStyle name="20% - Accent1 2 6 2 5 2" xfId="14584" xr:uid="{00000000-0005-0000-0000-00003C380000}"/>
    <cellStyle name="20% - Accent1 2 6 2 5 2 2" xfId="14585" xr:uid="{00000000-0005-0000-0000-00003D380000}"/>
    <cellStyle name="20% - Accent1 2 6 2 5 2 2 2" xfId="14586" xr:uid="{00000000-0005-0000-0000-00003E380000}"/>
    <cellStyle name="20% - Accent1 2 6 2 5 2 2 2 2" xfId="14587" xr:uid="{00000000-0005-0000-0000-00003F380000}"/>
    <cellStyle name="20% - Accent1 2 6 2 5 2 2 3" xfId="14588" xr:uid="{00000000-0005-0000-0000-000040380000}"/>
    <cellStyle name="20% - Accent1 2 6 2 5 2 3" xfId="14589" xr:uid="{00000000-0005-0000-0000-000041380000}"/>
    <cellStyle name="20% - Accent1 2 6 2 5 2 3 2" xfId="14590" xr:uid="{00000000-0005-0000-0000-000042380000}"/>
    <cellStyle name="20% - Accent1 2 6 2 5 2 4" xfId="14591" xr:uid="{00000000-0005-0000-0000-000043380000}"/>
    <cellStyle name="20% - Accent1 2 6 2 5 3" xfId="14592" xr:uid="{00000000-0005-0000-0000-000044380000}"/>
    <cellStyle name="20% - Accent1 2 6 2 5 3 2" xfId="14593" xr:uid="{00000000-0005-0000-0000-000045380000}"/>
    <cellStyle name="20% - Accent1 2 6 2 5 3 2 2" xfId="14594" xr:uid="{00000000-0005-0000-0000-000046380000}"/>
    <cellStyle name="20% - Accent1 2 6 2 5 3 2 2 2" xfId="14595" xr:uid="{00000000-0005-0000-0000-000047380000}"/>
    <cellStyle name="20% - Accent1 2 6 2 5 3 2 3" xfId="14596" xr:uid="{00000000-0005-0000-0000-000048380000}"/>
    <cellStyle name="20% - Accent1 2 6 2 5 3 3" xfId="14597" xr:uid="{00000000-0005-0000-0000-000049380000}"/>
    <cellStyle name="20% - Accent1 2 6 2 5 3 3 2" xfId="14598" xr:uid="{00000000-0005-0000-0000-00004A380000}"/>
    <cellStyle name="20% - Accent1 2 6 2 5 3 4" xfId="14599" xr:uid="{00000000-0005-0000-0000-00004B380000}"/>
    <cellStyle name="20% - Accent1 2 6 2 5 4" xfId="14600" xr:uid="{00000000-0005-0000-0000-00004C380000}"/>
    <cellStyle name="20% - Accent1 2 6 2 5 4 2" xfId="14601" xr:uid="{00000000-0005-0000-0000-00004D380000}"/>
    <cellStyle name="20% - Accent1 2 6 2 5 4 2 2" xfId="14602" xr:uid="{00000000-0005-0000-0000-00004E380000}"/>
    <cellStyle name="20% - Accent1 2 6 2 5 4 2 2 2" xfId="14603" xr:uid="{00000000-0005-0000-0000-00004F380000}"/>
    <cellStyle name="20% - Accent1 2 6 2 5 4 2 3" xfId="14604" xr:uid="{00000000-0005-0000-0000-000050380000}"/>
    <cellStyle name="20% - Accent1 2 6 2 5 4 3" xfId="14605" xr:uid="{00000000-0005-0000-0000-000051380000}"/>
    <cellStyle name="20% - Accent1 2 6 2 5 4 3 2" xfId="14606" xr:uid="{00000000-0005-0000-0000-000052380000}"/>
    <cellStyle name="20% - Accent1 2 6 2 5 4 4" xfId="14607" xr:uid="{00000000-0005-0000-0000-000053380000}"/>
    <cellStyle name="20% - Accent1 2 6 2 5 5" xfId="14608" xr:uid="{00000000-0005-0000-0000-000054380000}"/>
    <cellStyle name="20% - Accent1 2 6 2 5 5 2" xfId="14609" xr:uid="{00000000-0005-0000-0000-000055380000}"/>
    <cellStyle name="20% - Accent1 2 6 2 5 5 2 2" xfId="14610" xr:uid="{00000000-0005-0000-0000-000056380000}"/>
    <cellStyle name="20% - Accent1 2 6 2 5 5 3" xfId="14611" xr:uid="{00000000-0005-0000-0000-000057380000}"/>
    <cellStyle name="20% - Accent1 2 6 2 5 6" xfId="14612" xr:uid="{00000000-0005-0000-0000-000058380000}"/>
    <cellStyle name="20% - Accent1 2 6 2 5 6 2" xfId="14613" xr:uid="{00000000-0005-0000-0000-000059380000}"/>
    <cellStyle name="20% - Accent1 2 6 2 5 6 2 2" xfId="14614" xr:uid="{00000000-0005-0000-0000-00005A380000}"/>
    <cellStyle name="20% - Accent1 2 6 2 5 6 3" xfId="14615" xr:uid="{00000000-0005-0000-0000-00005B380000}"/>
    <cellStyle name="20% - Accent1 2 6 2 5 7" xfId="14616" xr:uid="{00000000-0005-0000-0000-00005C380000}"/>
    <cellStyle name="20% - Accent1 2 6 2 5 7 2" xfId="14617" xr:uid="{00000000-0005-0000-0000-00005D380000}"/>
    <cellStyle name="20% - Accent1 2 6 2 5 8" xfId="14618" xr:uid="{00000000-0005-0000-0000-00005E380000}"/>
    <cellStyle name="20% - Accent1 2 6 2 5 8 2" xfId="14619" xr:uid="{00000000-0005-0000-0000-00005F380000}"/>
    <cellStyle name="20% - Accent1 2 6 2 5 9" xfId="14620" xr:uid="{00000000-0005-0000-0000-000060380000}"/>
    <cellStyle name="20% - Accent1 2 6 2 6" xfId="14621" xr:uid="{00000000-0005-0000-0000-000061380000}"/>
    <cellStyle name="20% - Accent1 2 6 2 6 2" xfId="14622" xr:uid="{00000000-0005-0000-0000-000062380000}"/>
    <cellStyle name="20% - Accent1 2 6 2 6 2 2" xfId="14623" xr:uid="{00000000-0005-0000-0000-000063380000}"/>
    <cellStyle name="20% - Accent1 2 6 2 6 2 2 2" xfId="14624" xr:uid="{00000000-0005-0000-0000-000064380000}"/>
    <cellStyle name="20% - Accent1 2 6 2 6 2 2 2 2" xfId="14625" xr:uid="{00000000-0005-0000-0000-000065380000}"/>
    <cellStyle name="20% - Accent1 2 6 2 6 2 2 3" xfId="14626" xr:uid="{00000000-0005-0000-0000-000066380000}"/>
    <cellStyle name="20% - Accent1 2 6 2 6 2 3" xfId="14627" xr:uid="{00000000-0005-0000-0000-000067380000}"/>
    <cellStyle name="20% - Accent1 2 6 2 6 2 3 2" xfId="14628" xr:uid="{00000000-0005-0000-0000-000068380000}"/>
    <cellStyle name="20% - Accent1 2 6 2 6 2 4" xfId="14629" xr:uid="{00000000-0005-0000-0000-000069380000}"/>
    <cellStyle name="20% - Accent1 2 6 2 6 3" xfId="14630" xr:uid="{00000000-0005-0000-0000-00006A380000}"/>
    <cellStyle name="20% - Accent1 2 6 2 6 3 2" xfId="14631" xr:uid="{00000000-0005-0000-0000-00006B380000}"/>
    <cellStyle name="20% - Accent1 2 6 2 6 3 2 2" xfId="14632" xr:uid="{00000000-0005-0000-0000-00006C380000}"/>
    <cellStyle name="20% - Accent1 2 6 2 6 3 2 2 2" xfId="14633" xr:uid="{00000000-0005-0000-0000-00006D380000}"/>
    <cellStyle name="20% - Accent1 2 6 2 6 3 2 3" xfId="14634" xr:uid="{00000000-0005-0000-0000-00006E380000}"/>
    <cellStyle name="20% - Accent1 2 6 2 6 3 3" xfId="14635" xr:uid="{00000000-0005-0000-0000-00006F380000}"/>
    <cellStyle name="20% - Accent1 2 6 2 6 3 3 2" xfId="14636" xr:uid="{00000000-0005-0000-0000-000070380000}"/>
    <cellStyle name="20% - Accent1 2 6 2 6 3 4" xfId="14637" xr:uid="{00000000-0005-0000-0000-000071380000}"/>
    <cellStyle name="20% - Accent1 2 6 2 6 4" xfId="14638" xr:uid="{00000000-0005-0000-0000-000072380000}"/>
    <cellStyle name="20% - Accent1 2 6 2 6 4 2" xfId="14639" xr:uid="{00000000-0005-0000-0000-000073380000}"/>
    <cellStyle name="20% - Accent1 2 6 2 6 4 2 2" xfId="14640" xr:uid="{00000000-0005-0000-0000-000074380000}"/>
    <cellStyle name="20% - Accent1 2 6 2 6 4 2 2 2" xfId="14641" xr:uid="{00000000-0005-0000-0000-000075380000}"/>
    <cellStyle name="20% - Accent1 2 6 2 6 4 2 3" xfId="14642" xr:uid="{00000000-0005-0000-0000-000076380000}"/>
    <cellStyle name="20% - Accent1 2 6 2 6 4 3" xfId="14643" xr:uid="{00000000-0005-0000-0000-000077380000}"/>
    <cellStyle name="20% - Accent1 2 6 2 6 4 3 2" xfId="14644" xr:uid="{00000000-0005-0000-0000-000078380000}"/>
    <cellStyle name="20% - Accent1 2 6 2 6 4 4" xfId="14645" xr:uid="{00000000-0005-0000-0000-000079380000}"/>
    <cellStyle name="20% - Accent1 2 6 2 6 5" xfId="14646" xr:uid="{00000000-0005-0000-0000-00007A380000}"/>
    <cellStyle name="20% - Accent1 2 6 2 6 5 2" xfId="14647" xr:uid="{00000000-0005-0000-0000-00007B380000}"/>
    <cellStyle name="20% - Accent1 2 6 2 6 5 2 2" xfId="14648" xr:uid="{00000000-0005-0000-0000-00007C380000}"/>
    <cellStyle name="20% - Accent1 2 6 2 6 5 3" xfId="14649" xr:uid="{00000000-0005-0000-0000-00007D380000}"/>
    <cellStyle name="20% - Accent1 2 6 2 6 6" xfId="14650" xr:uid="{00000000-0005-0000-0000-00007E380000}"/>
    <cellStyle name="20% - Accent1 2 6 2 6 6 2" xfId="14651" xr:uid="{00000000-0005-0000-0000-00007F380000}"/>
    <cellStyle name="20% - Accent1 2 6 2 6 6 2 2" xfId="14652" xr:uid="{00000000-0005-0000-0000-000080380000}"/>
    <cellStyle name="20% - Accent1 2 6 2 6 6 3" xfId="14653" xr:uid="{00000000-0005-0000-0000-000081380000}"/>
    <cellStyle name="20% - Accent1 2 6 2 6 7" xfId="14654" xr:uid="{00000000-0005-0000-0000-000082380000}"/>
    <cellStyle name="20% - Accent1 2 6 2 6 7 2" xfId="14655" xr:uid="{00000000-0005-0000-0000-000083380000}"/>
    <cellStyle name="20% - Accent1 2 6 2 6 8" xfId="14656" xr:uid="{00000000-0005-0000-0000-000084380000}"/>
    <cellStyle name="20% - Accent1 2 6 2 6 8 2" xfId="14657" xr:uid="{00000000-0005-0000-0000-000085380000}"/>
    <cellStyle name="20% - Accent1 2 6 2 6 9" xfId="14658" xr:uid="{00000000-0005-0000-0000-000086380000}"/>
    <cellStyle name="20% - Accent1 2 6 2 7" xfId="14659" xr:uid="{00000000-0005-0000-0000-000087380000}"/>
    <cellStyle name="20% - Accent1 2 6 2 7 2" xfId="14660" xr:uid="{00000000-0005-0000-0000-000088380000}"/>
    <cellStyle name="20% - Accent1 2 6 2 7 2 2" xfId="14661" xr:uid="{00000000-0005-0000-0000-000089380000}"/>
    <cellStyle name="20% - Accent1 2 6 2 7 2 2 2" xfId="14662" xr:uid="{00000000-0005-0000-0000-00008A380000}"/>
    <cellStyle name="20% - Accent1 2 6 2 7 2 3" xfId="14663" xr:uid="{00000000-0005-0000-0000-00008B380000}"/>
    <cellStyle name="20% - Accent1 2 6 2 7 3" xfId="14664" xr:uid="{00000000-0005-0000-0000-00008C380000}"/>
    <cellStyle name="20% - Accent1 2 6 2 7 3 2" xfId="14665" xr:uid="{00000000-0005-0000-0000-00008D380000}"/>
    <cellStyle name="20% - Accent1 2 6 2 7 4" xfId="14666" xr:uid="{00000000-0005-0000-0000-00008E380000}"/>
    <cellStyle name="20% - Accent1 2 6 2 8" xfId="14667" xr:uid="{00000000-0005-0000-0000-00008F380000}"/>
    <cellStyle name="20% - Accent1 2 6 2 8 2" xfId="14668" xr:uid="{00000000-0005-0000-0000-000090380000}"/>
    <cellStyle name="20% - Accent1 2 6 2 8 2 2" xfId="14669" xr:uid="{00000000-0005-0000-0000-000091380000}"/>
    <cellStyle name="20% - Accent1 2 6 2 8 2 2 2" xfId="14670" xr:uid="{00000000-0005-0000-0000-000092380000}"/>
    <cellStyle name="20% - Accent1 2 6 2 8 2 3" xfId="14671" xr:uid="{00000000-0005-0000-0000-000093380000}"/>
    <cellStyle name="20% - Accent1 2 6 2 8 3" xfId="14672" xr:uid="{00000000-0005-0000-0000-000094380000}"/>
    <cellStyle name="20% - Accent1 2 6 2 8 3 2" xfId="14673" xr:uid="{00000000-0005-0000-0000-000095380000}"/>
    <cellStyle name="20% - Accent1 2 6 2 8 4" xfId="14674" xr:uid="{00000000-0005-0000-0000-000096380000}"/>
    <cellStyle name="20% - Accent1 2 6 2 9" xfId="14675" xr:uid="{00000000-0005-0000-0000-000097380000}"/>
    <cellStyle name="20% - Accent1 2 6 2 9 2" xfId="14676" xr:uid="{00000000-0005-0000-0000-000098380000}"/>
    <cellStyle name="20% - Accent1 2 6 2 9 2 2" xfId="14677" xr:uid="{00000000-0005-0000-0000-000099380000}"/>
    <cellStyle name="20% - Accent1 2 6 2 9 2 2 2" xfId="14678" xr:uid="{00000000-0005-0000-0000-00009A380000}"/>
    <cellStyle name="20% - Accent1 2 6 2 9 2 3" xfId="14679" xr:uid="{00000000-0005-0000-0000-00009B380000}"/>
    <cellStyle name="20% - Accent1 2 6 2 9 3" xfId="14680" xr:uid="{00000000-0005-0000-0000-00009C380000}"/>
    <cellStyle name="20% - Accent1 2 6 2 9 3 2" xfId="14681" xr:uid="{00000000-0005-0000-0000-00009D380000}"/>
    <cellStyle name="20% - Accent1 2 6 2 9 4" xfId="14682" xr:uid="{00000000-0005-0000-0000-00009E380000}"/>
    <cellStyle name="20% - Accent1 2 6 3" xfId="14683" xr:uid="{00000000-0005-0000-0000-00009F380000}"/>
    <cellStyle name="20% - Accent1 2 6 3 10" xfId="14684" xr:uid="{00000000-0005-0000-0000-0000A0380000}"/>
    <cellStyle name="20% - Accent1 2 6 3 10 2" xfId="14685" xr:uid="{00000000-0005-0000-0000-0000A1380000}"/>
    <cellStyle name="20% - Accent1 2 6 3 11" xfId="14686" xr:uid="{00000000-0005-0000-0000-0000A2380000}"/>
    <cellStyle name="20% - Accent1 2 6 3 2" xfId="14687" xr:uid="{00000000-0005-0000-0000-0000A3380000}"/>
    <cellStyle name="20% - Accent1 2 6 3 2 2" xfId="14688" xr:uid="{00000000-0005-0000-0000-0000A4380000}"/>
    <cellStyle name="20% - Accent1 2 6 3 2 2 2" xfId="14689" xr:uid="{00000000-0005-0000-0000-0000A5380000}"/>
    <cellStyle name="20% - Accent1 2 6 3 2 2 2 2" xfId="14690" xr:uid="{00000000-0005-0000-0000-0000A6380000}"/>
    <cellStyle name="20% - Accent1 2 6 3 2 2 2 2 2" xfId="14691" xr:uid="{00000000-0005-0000-0000-0000A7380000}"/>
    <cellStyle name="20% - Accent1 2 6 3 2 2 2 3" xfId="14692" xr:uid="{00000000-0005-0000-0000-0000A8380000}"/>
    <cellStyle name="20% - Accent1 2 6 3 2 2 3" xfId="14693" xr:uid="{00000000-0005-0000-0000-0000A9380000}"/>
    <cellStyle name="20% - Accent1 2 6 3 2 2 3 2" xfId="14694" xr:uid="{00000000-0005-0000-0000-0000AA380000}"/>
    <cellStyle name="20% - Accent1 2 6 3 2 2 4" xfId="14695" xr:uid="{00000000-0005-0000-0000-0000AB380000}"/>
    <cellStyle name="20% - Accent1 2 6 3 2 3" xfId="14696" xr:uid="{00000000-0005-0000-0000-0000AC380000}"/>
    <cellStyle name="20% - Accent1 2 6 3 2 3 2" xfId="14697" xr:uid="{00000000-0005-0000-0000-0000AD380000}"/>
    <cellStyle name="20% - Accent1 2 6 3 2 3 2 2" xfId="14698" xr:uid="{00000000-0005-0000-0000-0000AE380000}"/>
    <cellStyle name="20% - Accent1 2 6 3 2 3 2 2 2" xfId="14699" xr:uid="{00000000-0005-0000-0000-0000AF380000}"/>
    <cellStyle name="20% - Accent1 2 6 3 2 3 2 3" xfId="14700" xr:uid="{00000000-0005-0000-0000-0000B0380000}"/>
    <cellStyle name="20% - Accent1 2 6 3 2 3 3" xfId="14701" xr:uid="{00000000-0005-0000-0000-0000B1380000}"/>
    <cellStyle name="20% - Accent1 2 6 3 2 3 3 2" xfId="14702" xr:uid="{00000000-0005-0000-0000-0000B2380000}"/>
    <cellStyle name="20% - Accent1 2 6 3 2 3 4" xfId="14703" xr:uid="{00000000-0005-0000-0000-0000B3380000}"/>
    <cellStyle name="20% - Accent1 2 6 3 2 4" xfId="14704" xr:uid="{00000000-0005-0000-0000-0000B4380000}"/>
    <cellStyle name="20% - Accent1 2 6 3 2 4 2" xfId="14705" xr:uid="{00000000-0005-0000-0000-0000B5380000}"/>
    <cellStyle name="20% - Accent1 2 6 3 2 4 2 2" xfId="14706" xr:uid="{00000000-0005-0000-0000-0000B6380000}"/>
    <cellStyle name="20% - Accent1 2 6 3 2 4 2 2 2" xfId="14707" xr:uid="{00000000-0005-0000-0000-0000B7380000}"/>
    <cellStyle name="20% - Accent1 2 6 3 2 4 2 3" xfId="14708" xr:uid="{00000000-0005-0000-0000-0000B8380000}"/>
    <cellStyle name="20% - Accent1 2 6 3 2 4 3" xfId="14709" xr:uid="{00000000-0005-0000-0000-0000B9380000}"/>
    <cellStyle name="20% - Accent1 2 6 3 2 4 3 2" xfId="14710" xr:uid="{00000000-0005-0000-0000-0000BA380000}"/>
    <cellStyle name="20% - Accent1 2 6 3 2 4 4" xfId="14711" xr:uid="{00000000-0005-0000-0000-0000BB380000}"/>
    <cellStyle name="20% - Accent1 2 6 3 2 5" xfId="14712" xr:uid="{00000000-0005-0000-0000-0000BC380000}"/>
    <cellStyle name="20% - Accent1 2 6 3 2 5 2" xfId="14713" xr:uid="{00000000-0005-0000-0000-0000BD380000}"/>
    <cellStyle name="20% - Accent1 2 6 3 2 5 2 2" xfId="14714" xr:uid="{00000000-0005-0000-0000-0000BE380000}"/>
    <cellStyle name="20% - Accent1 2 6 3 2 5 3" xfId="14715" xr:uid="{00000000-0005-0000-0000-0000BF380000}"/>
    <cellStyle name="20% - Accent1 2 6 3 2 6" xfId="14716" xr:uid="{00000000-0005-0000-0000-0000C0380000}"/>
    <cellStyle name="20% - Accent1 2 6 3 2 6 2" xfId="14717" xr:uid="{00000000-0005-0000-0000-0000C1380000}"/>
    <cellStyle name="20% - Accent1 2 6 3 2 6 2 2" xfId="14718" xr:uid="{00000000-0005-0000-0000-0000C2380000}"/>
    <cellStyle name="20% - Accent1 2 6 3 2 6 3" xfId="14719" xr:uid="{00000000-0005-0000-0000-0000C3380000}"/>
    <cellStyle name="20% - Accent1 2 6 3 2 7" xfId="14720" xr:uid="{00000000-0005-0000-0000-0000C4380000}"/>
    <cellStyle name="20% - Accent1 2 6 3 2 7 2" xfId="14721" xr:uid="{00000000-0005-0000-0000-0000C5380000}"/>
    <cellStyle name="20% - Accent1 2 6 3 2 8" xfId="14722" xr:uid="{00000000-0005-0000-0000-0000C6380000}"/>
    <cellStyle name="20% - Accent1 2 6 3 2 8 2" xfId="14723" xr:uid="{00000000-0005-0000-0000-0000C7380000}"/>
    <cellStyle name="20% - Accent1 2 6 3 2 9" xfId="14724" xr:uid="{00000000-0005-0000-0000-0000C8380000}"/>
    <cellStyle name="20% - Accent1 2 6 3 3" xfId="14725" xr:uid="{00000000-0005-0000-0000-0000C9380000}"/>
    <cellStyle name="20% - Accent1 2 6 3 3 2" xfId="14726" xr:uid="{00000000-0005-0000-0000-0000CA380000}"/>
    <cellStyle name="20% - Accent1 2 6 3 3 2 2" xfId="14727" xr:uid="{00000000-0005-0000-0000-0000CB380000}"/>
    <cellStyle name="20% - Accent1 2 6 3 3 2 2 2" xfId="14728" xr:uid="{00000000-0005-0000-0000-0000CC380000}"/>
    <cellStyle name="20% - Accent1 2 6 3 3 2 2 2 2" xfId="14729" xr:uid="{00000000-0005-0000-0000-0000CD380000}"/>
    <cellStyle name="20% - Accent1 2 6 3 3 2 2 3" xfId="14730" xr:uid="{00000000-0005-0000-0000-0000CE380000}"/>
    <cellStyle name="20% - Accent1 2 6 3 3 2 3" xfId="14731" xr:uid="{00000000-0005-0000-0000-0000CF380000}"/>
    <cellStyle name="20% - Accent1 2 6 3 3 2 3 2" xfId="14732" xr:uid="{00000000-0005-0000-0000-0000D0380000}"/>
    <cellStyle name="20% - Accent1 2 6 3 3 2 4" xfId="14733" xr:uid="{00000000-0005-0000-0000-0000D1380000}"/>
    <cellStyle name="20% - Accent1 2 6 3 3 3" xfId="14734" xr:uid="{00000000-0005-0000-0000-0000D2380000}"/>
    <cellStyle name="20% - Accent1 2 6 3 3 3 2" xfId="14735" xr:uid="{00000000-0005-0000-0000-0000D3380000}"/>
    <cellStyle name="20% - Accent1 2 6 3 3 3 2 2" xfId="14736" xr:uid="{00000000-0005-0000-0000-0000D4380000}"/>
    <cellStyle name="20% - Accent1 2 6 3 3 3 2 2 2" xfId="14737" xr:uid="{00000000-0005-0000-0000-0000D5380000}"/>
    <cellStyle name="20% - Accent1 2 6 3 3 3 2 3" xfId="14738" xr:uid="{00000000-0005-0000-0000-0000D6380000}"/>
    <cellStyle name="20% - Accent1 2 6 3 3 3 3" xfId="14739" xr:uid="{00000000-0005-0000-0000-0000D7380000}"/>
    <cellStyle name="20% - Accent1 2 6 3 3 3 3 2" xfId="14740" xr:uid="{00000000-0005-0000-0000-0000D8380000}"/>
    <cellStyle name="20% - Accent1 2 6 3 3 3 4" xfId="14741" xr:uid="{00000000-0005-0000-0000-0000D9380000}"/>
    <cellStyle name="20% - Accent1 2 6 3 3 4" xfId="14742" xr:uid="{00000000-0005-0000-0000-0000DA380000}"/>
    <cellStyle name="20% - Accent1 2 6 3 3 4 2" xfId="14743" xr:uid="{00000000-0005-0000-0000-0000DB380000}"/>
    <cellStyle name="20% - Accent1 2 6 3 3 4 2 2" xfId="14744" xr:uid="{00000000-0005-0000-0000-0000DC380000}"/>
    <cellStyle name="20% - Accent1 2 6 3 3 4 2 2 2" xfId="14745" xr:uid="{00000000-0005-0000-0000-0000DD380000}"/>
    <cellStyle name="20% - Accent1 2 6 3 3 4 2 3" xfId="14746" xr:uid="{00000000-0005-0000-0000-0000DE380000}"/>
    <cellStyle name="20% - Accent1 2 6 3 3 4 3" xfId="14747" xr:uid="{00000000-0005-0000-0000-0000DF380000}"/>
    <cellStyle name="20% - Accent1 2 6 3 3 4 3 2" xfId="14748" xr:uid="{00000000-0005-0000-0000-0000E0380000}"/>
    <cellStyle name="20% - Accent1 2 6 3 3 4 4" xfId="14749" xr:uid="{00000000-0005-0000-0000-0000E1380000}"/>
    <cellStyle name="20% - Accent1 2 6 3 3 5" xfId="14750" xr:uid="{00000000-0005-0000-0000-0000E2380000}"/>
    <cellStyle name="20% - Accent1 2 6 3 3 5 2" xfId="14751" xr:uid="{00000000-0005-0000-0000-0000E3380000}"/>
    <cellStyle name="20% - Accent1 2 6 3 3 5 2 2" xfId="14752" xr:uid="{00000000-0005-0000-0000-0000E4380000}"/>
    <cellStyle name="20% - Accent1 2 6 3 3 5 3" xfId="14753" xr:uid="{00000000-0005-0000-0000-0000E5380000}"/>
    <cellStyle name="20% - Accent1 2 6 3 3 6" xfId="14754" xr:uid="{00000000-0005-0000-0000-0000E6380000}"/>
    <cellStyle name="20% - Accent1 2 6 3 3 6 2" xfId="14755" xr:uid="{00000000-0005-0000-0000-0000E7380000}"/>
    <cellStyle name="20% - Accent1 2 6 3 3 6 2 2" xfId="14756" xr:uid="{00000000-0005-0000-0000-0000E8380000}"/>
    <cellStyle name="20% - Accent1 2 6 3 3 6 3" xfId="14757" xr:uid="{00000000-0005-0000-0000-0000E9380000}"/>
    <cellStyle name="20% - Accent1 2 6 3 3 7" xfId="14758" xr:uid="{00000000-0005-0000-0000-0000EA380000}"/>
    <cellStyle name="20% - Accent1 2 6 3 3 7 2" xfId="14759" xr:uid="{00000000-0005-0000-0000-0000EB380000}"/>
    <cellStyle name="20% - Accent1 2 6 3 3 8" xfId="14760" xr:uid="{00000000-0005-0000-0000-0000EC380000}"/>
    <cellStyle name="20% - Accent1 2 6 3 3 8 2" xfId="14761" xr:uid="{00000000-0005-0000-0000-0000ED380000}"/>
    <cellStyle name="20% - Accent1 2 6 3 3 9" xfId="14762" xr:uid="{00000000-0005-0000-0000-0000EE380000}"/>
    <cellStyle name="20% - Accent1 2 6 3 4" xfId="14763" xr:uid="{00000000-0005-0000-0000-0000EF380000}"/>
    <cellStyle name="20% - Accent1 2 6 3 4 2" xfId="14764" xr:uid="{00000000-0005-0000-0000-0000F0380000}"/>
    <cellStyle name="20% - Accent1 2 6 3 4 2 2" xfId="14765" xr:uid="{00000000-0005-0000-0000-0000F1380000}"/>
    <cellStyle name="20% - Accent1 2 6 3 4 2 2 2" xfId="14766" xr:uid="{00000000-0005-0000-0000-0000F2380000}"/>
    <cellStyle name="20% - Accent1 2 6 3 4 2 3" xfId="14767" xr:uid="{00000000-0005-0000-0000-0000F3380000}"/>
    <cellStyle name="20% - Accent1 2 6 3 4 3" xfId="14768" xr:uid="{00000000-0005-0000-0000-0000F4380000}"/>
    <cellStyle name="20% - Accent1 2 6 3 4 3 2" xfId="14769" xr:uid="{00000000-0005-0000-0000-0000F5380000}"/>
    <cellStyle name="20% - Accent1 2 6 3 4 4" xfId="14770" xr:uid="{00000000-0005-0000-0000-0000F6380000}"/>
    <cellStyle name="20% - Accent1 2 6 3 5" xfId="14771" xr:uid="{00000000-0005-0000-0000-0000F7380000}"/>
    <cellStyle name="20% - Accent1 2 6 3 5 2" xfId="14772" xr:uid="{00000000-0005-0000-0000-0000F8380000}"/>
    <cellStyle name="20% - Accent1 2 6 3 5 2 2" xfId="14773" xr:uid="{00000000-0005-0000-0000-0000F9380000}"/>
    <cellStyle name="20% - Accent1 2 6 3 5 2 2 2" xfId="14774" xr:uid="{00000000-0005-0000-0000-0000FA380000}"/>
    <cellStyle name="20% - Accent1 2 6 3 5 2 3" xfId="14775" xr:uid="{00000000-0005-0000-0000-0000FB380000}"/>
    <cellStyle name="20% - Accent1 2 6 3 5 3" xfId="14776" xr:uid="{00000000-0005-0000-0000-0000FC380000}"/>
    <cellStyle name="20% - Accent1 2 6 3 5 3 2" xfId="14777" xr:uid="{00000000-0005-0000-0000-0000FD380000}"/>
    <cellStyle name="20% - Accent1 2 6 3 5 4" xfId="14778" xr:uid="{00000000-0005-0000-0000-0000FE380000}"/>
    <cellStyle name="20% - Accent1 2 6 3 6" xfId="14779" xr:uid="{00000000-0005-0000-0000-0000FF380000}"/>
    <cellStyle name="20% - Accent1 2 6 3 6 2" xfId="14780" xr:uid="{00000000-0005-0000-0000-000000390000}"/>
    <cellStyle name="20% - Accent1 2 6 3 6 2 2" xfId="14781" xr:uid="{00000000-0005-0000-0000-000001390000}"/>
    <cellStyle name="20% - Accent1 2 6 3 6 2 2 2" xfId="14782" xr:uid="{00000000-0005-0000-0000-000002390000}"/>
    <cellStyle name="20% - Accent1 2 6 3 6 2 3" xfId="14783" xr:uid="{00000000-0005-0000-0000-000003390000}"/>
    <cellStyle name="20% - Accent1 2 6 3 6 3" xfId="14784" xr:uid="{00000000-0005-0000-0000-000004390000}"/>
    <cellStyle name="20% - Accent1 2 6 3 6 3 2" xfId="14785" xr:uid="{00000000-0005-0000-0000-000005390000}"/>
    <cellStyle name="20% - Accent1 2 6 3 6 4" xfId="14786" xr:uid="{00000000-0005-0000-0000-000006390000}"/>
    <cellStyle name="20% - Accent1 2 6 3 7" xfId="14787" xr:uid="{00000000-0005-0000-0000-000007390000}"/>
    <cellStyle name="20% - Accent1 2 6 3 7 2" xfId="14788" xr:uid="{00000000-0005-0000-0000-000008390000}"/>
    <cellStyle name="20% - Accent1 2 6 3 7 2 2" xfId="14789" xr:uid="{00000000-0005-0000-0000-000009390000}"/>
    <cellStyle name="20% - Accent1 2 6 3 7 3" xfId="14790" xr:uid="{00000000-0005-0000-0000-00000A390000}"/>
    <cellStyle name="20% - Accent1 2 6 3 8" xfId="14791" xr:uid="{00000000-0005-0000-0000-00000B390000}"/>
    <cellStyle name="20% - Accent1 2 6 3 8 2" xfId="14792" xr:uid="{00000000-0005-0000-0000-00000C390000}"/>
    <cellStyle name="20% - Accent1 2 6 3 8 2 2" xfId="14793" xr:uid="{00000000-0005-0000-0000-00000D390000}"/>
    <cellStyle name="20% - Accent1 2 6 3 8 3" xfId="14794" xr:uid="{00000000-0005-0000-0000-00000E390000}"/>
    <cellStyle name="20% - Accent1 2 6 3 9" xfId="14795" xr:uid="{00000000-0005-0000-0000-00000F390000}"/>
    <cellStyle name="20% - Accent1 2 6 3 9 2" xfId="14796" xr:uid="{00000000-0005-0000-0000-000010390000}"/>
    <cellStyle name="20% - Accent1 2 6 4" xfId="14797" xr:uid="{00000000-0005-0000-0000-000011390000}"/>
    <cellStyle name="20% - Accent1 2 6 4 10" xfId="14798" xr:uid="{00000000-0005-0000-0000-000012390000}"/>
    <cellStyle name="20% - Accent1 2 6 4 10 2" xfId="14799" xr:uid="{00000000-0005-0000-0000-000013390000}"/>
    <cellStyle name="20% - Accent1 2 6 4 11" xfId="14800" xr:uid="{00000000-0005-0000-0000-000014390000}"/>
    <cellStyle name="20% - Accent1 2 6 4 2" xfId="14801" xr:uid="{00000000-0005-0000-0000-000015390000}"/>
    <cellStyle name="20% - Accent1 2 6 4 2 2" xfId="14802" xr:uid="{00000000-0005-0000-0000-000016390000}"/>
    <cellStyle name="20% - Accent1 2 6 4 2 2 2" xfId="14803" xr:uid="{00000000-0005-0000-0000-000017390000}"/>
    <cellStyle name="20% - Accent1 2 6 4 2 2 2 2" xfId="14804" xr:uid="{00000000-0005-0000-0000-000018390000}"/>
    <cellStyle name="20% - Accent1 2 6 4 2 2 2 2 2" xfId="14805" xr:uid="{00000000-0005-0000-0000-000019390000}"/>
    <cellStyle name="20% - Accent1 2 6 4 2 2 2 3" xfId="14806" xr:uid="{00000000-0005-0000-0000-00001A390000}"/>
    <cellStyle name="20% - Accent1 2 6 4 2 2 3" xfId="14807" xr:uid="{00000000-0005-0000-0000-00001B390000}"/>
    <cellStyle name="20% - Accent1 2 6 4 2 2 3 2" xfId="14808" xr:uid="{00000000-0005-0000-0000-00001C390000}"/>
    <cellStyle name="20% - Accent1 2 6 4 2 2 4" xfId="14809" xr:uid="{00000000-0005-0000-0000-00001D390000}"/>
    <cellStyle name="20% - Accent1 2 6 4 2 3" xfId="14810" xr:uid="{00000000-0005-0000-0000-00001E390000}"/>
    <cellStyle name="20% - Accent1 2 6 4 2 3 2" xfId="14811" xr:uid="{00000000-0005-0000-0000-00001F390000}"/>
    <cellStyle name="20% - Accent1 2 6 4 2 3 2 2" xfId="14812" xr:uid="{00000000-0005-0000-0000-000020390000}"/>
    <cellStyle name="20% - Accent1 2 6 4 2 3 2 2 2" xfId="14813" xr:uid="{00000000-0005-0000-0000-000021390000}"/>
    <cellStyle name="20% - Accent1 2 6 4 2 3 2 3" xfId="14814" xr:uid="{00000000-0005-0000-0000-000022390000}"/>
    <cellStyle name="20% - Accent1 2 6 4 2 3 3" xfId="14815" xr:uid="{00000000-0005-0000-0000-000023390000}"/>
    <cellStyle name="20% - Accent1 2 6 4 2 3 3 2" xfId="14816" xr:uid="{00000000-0005-0000-0000-000024390000}"/>
    <cellStyle name="20% - Accent1 2 6 4 2 3 4" xfId="14817" xr:uid="{00000000-0005-0000-0000-000025390000}"/>
    <cellStyle name="20% - Accent1 2 6 4 2 4" xfId="14818" xr:uid="{00000000-0005-0000-0000-000026390000}"/>
    <cellStyle name="20% - Accent1 2 6 4 2 4 2" xfId="14819" xr:uid="{00000000-0005-0000-0000-000027390000}"/>
    <cellStyle name="20% - Accent1 2 6 4 2 4 2 2" xfId="14820" xr:uid="{00000000-0005-0000-0000-000028390000}"/>
    <cellStyle name="20% - Accent1 2 6 4 2 4 2 2 2" xfId="14821" xr:uid="{00000000-0005-0000-0000-000029390000}"/>
    <cellStyle name="20% - Accent1 2 6 4 2 4 2 3" xfId="14822" xr:uid="{00000000-0005-0000-0000-00002A390000}"/>
    <cellStyle name="20% - Accent1 2 6 4 2 4 3" xfId="14823" xr:uid="{00000000-0005-0000-0000-00002B390000}"/>
    <cellStyle name="20% - Accent1 2 6 4 2 4 3 2" xfId="14824" xr:uid="{00000000-0005-0000-0000-00002C390000}"/>
    <cellStyle name="20% - Accent1 2 6 4 2 4 4" xfId="14825" xr:uid="{00000000-0005-0000-0000-00002D390000}"/>
    <cellStyle name="20% - Accent1 2 6 4 2 5" xfId="14826" xr:uid="{00000000-0005-0000-0000-00002E390000}"/>
    <cellStyle name="20% - Accent1 2 6 4 2 5 2" xfId="14827" xr:uid="{00000000-0005-0000-0000-00002F390000}"/>
    <cellStyle name="20% - Accent1 2 6 4 2 5 2 2" xfId="14828" xr:uid="{00000000-0005-0000-0000-000030390000}"/>
    <cellStyle name="20% - Accent1 2 6 4 2 5 3" xfId="14829" xr:uid="{00000000-0005-0000-0000-000031390000}"/>
    <cellStyle name="20% - Accent1 2 6 4 2 6" xfId="14830" xr:uid="{00000000-0005-0000-0000-000032390000}"/>
    <cellStyle name="20% - Accent1 2 6 4 2 6 2" xfId="14831" xr:uid="{00000000-0005-0000-0000-000033390000}"/>
    <cellStyle name="20% - Accent1 2 6 4 2 6 2 2" xfId="14832" xr:uid="{00000000-0005-0000-0000-000034390000}"/>
    <cellStyle name="20% - Accent1 2 6 4 2 6 3" xfId="14833" xr:uid="{00000000-0005-0000-0000-000035390000}"/>
    <cellStyle name="20% - Accent1 2 6 4 2 7" xfId="14834" xr:uid="{00000000-0005-0000-0000-000036390000}"/>
    <cellStyle name="20% - Accent1 2 6 4 2 7 2" xfId="14835" xr:uid="{00000000-0005-0000-0000-000037390000}"/>
    <cellStyle name="20% - Accent1 2 6 4 2 8" xfId="14836" xr:uid="{00000000-0005-0000-0000-000038390000}"/>
    <cellStyle name="20% - Accent1 2 6 4 2 8 2" xfId="14837" xr:uid="{00000000-0005-0000-0000-000039390000}"/>
    <cellStyle name="20% - Accent1 2 6 4 2 9" xfId="14838" xr:uid="{00000000-0005-0000-0000-00003A390000}"/>
    <cellStyle name="20% - Accent1 2 6 4 3" xfId="14839" xr:uid="{00000000-0005-0000-0000-00003B390000}"/>
    <cellStyle name="20% - Accent1 2 6 4 3 2" xfId="14840" xr:uid="{00000000-0005-0000-0000-00003C390000}"/>
    <cellStyle name="20% - Accent1 2 6 4 3 2 2" xfId="14841" xr:uid="{00000000-0005-0000-0000-00003D390000}"/>
    <cellStyle name="20% - Accent1 2 6 4 3 2 2 2" xfId="14842" xr:uid="{00000000-0005-0000-0000-00003E390000}"/>
    <cellStyle name="20% - Accent1 2 6 4 3 2 2 2 2" xfId="14843" xr:uid="{00000000-0005-0000-0000-00003F390000}"/>
    <cellStyle name="20% - Accent1 2 6 4 3 2 2 3" xfId="14844" xr:uid="{00000000-0005-0000-0000-000040390000}"/>
    <cellStyle name="20% - Accent1 2 6 4 3 2 3" xfId="14845" xr:uid="{00000000-0005-0000-0000-000041390000}"/>
    <cellStyle name="20% - Accent1 2 6 4 3 2 3 2" xfId="14846" xr:uid="{00000000-0005-0000-0000-000042390000}"/>
    <cellStyle name="20% - Accent1 2 6 4 3 2 4" xfId="14847" xr:uid="{00000000-0005-0000-0000-000043390000}"/>
    <cellStyle name="20% - Accent1 2 6 4 3 3" xfId="14848" xr:uid="{00000000-0005-0000-0000-000044390000}"/>
    <cellStyle name="20% - Accent1 2 6 4 3 3 2" xfId="14849" xr:uid="{00000000-0005-0000-0000-000045390000}"/>
    <cellStyle name="20% - Accent1 2 6 4 3 3 2 2" xfId="14850" xr:uid="{00000000-0005-0000-0000-000046390000}"/>
    <cellStyle name="20% - Accent1 2 6 4 3 3 2 2 2" xfId="14851" xr:uid="{00000000-0005-0000-0000-000047390000}"/>
    <cellStyle name="20% - Accent1 2 6 4 3 3 2 3" xfId="14852" xr:uid="{00000000-0005-0000-0000-000048390000}"/>
    <cellStyle name="20% - Accent1 2 6 4 3 3 3" xfId="14853" xr:uid="{00000000-0005-0000-0000-000049390000}"/>
    <cellStyle name="20% - Accent1 2 6 4 3 3 3 2" xfId="14854" xr:uid="{00000000-0005-0000-0000-00004A390000}"/>
    <cellStyle name="20% - Accent1 2 6 4 3 3 4" xfId="14855" xr:uid="{00000000-0005-0000-0000-00004B390000}"/>
    <cellStyle name="20% - Accent1 2 6 4 3 4" xfId="14856" xr:uid="{00000000-0005-0000-0000-00004C390000}"/>
    <cellStyle name="20% - Accent1 2 6 4 3 4 2" xfId="14857" xr:uid="{00000000-0005-0000-0000-00004D390000}"/>
    <cellStyle name="20% - Accent1 2 6 4 3 4 2 2" xfId="14858" xr:uid="{00000000-0005-0000-0000-00004E390000}"/>
    <cellStyle name="20% - Accent1 2 6 4 3 4 2 2 2" xfId="14859" xr:uid="{00000000-0005-0000-0000-00004F390000}"/>
    <cellStyle name="20% - Accent1 2 6 4 3 4 2 3" xfId="14860" xr:uid="{00000000-0005-0000-0000-000050390000}"/>
    <cellStyle name="20% - Accent1 2 6 4 3 4 3" xfId="14861" xr:uid="{00000000-0005-0000-0000-000051390000}"/>
    <cellStyle name="20% - Accent1 2 6 4 3 4 3 2" xfId="14862" xr:uid="{00000000-0005-0000-0000-000052390000}"/>
    <cellStyle name="20% - Accent1 2 6 4 3 4 4" xfId="14863" xr:uid="{00000000-0005-0000-0000-000053390000}"/>
    <cellStyle name="20% - Accent1 2 6 4 3 5" xfId="14864" xr:uid="{00000000-0005-0000-0000-000054390000}"/>
    <cellStyle name="20% - Accent1 2 6 4 3 5 2" xfId="14865" xr:uid="{00000000-0005-0000-0000-000055390000}"/>
    <cellStyle name="20% - Accent1 2 6 4 3 5 2 2" xfId="14866" xr:uid="{00000000-0005-0000-0000-000056390000}"/>
    <cellStyle name="20% - Accent1 2 6 4 3 5 3" xfId="14867" xr:uid="{00000000-0005-0000-0000-000057390000}"/>
    <cellStyle name="20% - Accent1 2 6 4 3 6" xfId="14868" xr:uid="{00000000-0005-0000-0000-000058390000}"/>
    <cellStyle name="20% - Accent1 2 6 4 3 6 2" xfId="14869" xr:uid="{00000000-0005-0000-0000-000059390000}"/>
    <cellStyle name="20% - Accent1 2 6 4 3 6 2 2" xfId="14870" xr:uid="{00000000-0005-0000-0000-00005A390000}"/>
    <cellStyle name="20% - Accent1 2 6 4 3 6 3" xfId="14871" xr:uid="{00000000-0005-0000-0000-00005B390000}"/>
    <cellStyle name="20% - Accent1 2 6 4 3 7" xfId="14872" xr:uid="{00000000-0005-0000-0000-00005C390000}"/>
    <cellStyle name="20% - Accent1 2 6 4 3 7 2" xfId="14873" xr:uid="{00000000-0005-0000-0000-00005D390000}"/>
    <cellStyle name="20% - Accent1 2 6 4 3 8" xfId="14874" xr:uid="{00000000-0005-0000-0000-00005E390000}"/>
    <cellStyle name="20% - Accent1 2 6 4 3 8 2" xfId="14875" xr:uid="{00000000-0005-0000-0000-00005F390000}"/>
    <cellStyle name="20% - Accent1 2 6 4 3 9" xfId="14876" xr:uid="{00000000-0005-0000-0000-000060390000}"/>
    <cellStyle name="20% - Accent1 2 6 4 4" xfId="14877" xr:uid="{00000000-0005-0000-0000-000061390000}"/>
    <cellStyle name="20% - Accent1 2 6 4 4 2" xfId="14878" xr:uid="{00000000-0005-0000-0000-000062390000}"/>
    <cellStyle name="20% - Accent1 2 6 4 4 2 2" xfId="14879" xr:uid="{00000000-0005-0000-0000-000063390000}"/>
    <cellStyle name="20% - Accent1 2 6 4 4 2 2 2" xfId="14880" xr:uid="{00000000-0005-0000-0000-000064390000}"/>
    <cellStyle name="20% - Accent1 2 6 4 4 2 3" xfId="14881" xr:uid="{00000000-0005-0000-0000-000065390000}"/>
    <cellStyle name="20% - Accent1 2 6 4 4 3" xfId="14882" xr:uid="{00000000-0005-0000-0000-000066390000}"/>
    <cellStyle name="20% - Accent1 2 6 4 4 3 2" xfId="14883" xr:uid="{00000000-0005-0000-0000-000067390000}"/>
    <cellStyle name="20% - Accent1 2 6 4 4 4" xfId="14884" xr:uid="{00000000-0005-0000-0000-000068390000}"/>
    <cellStyle name="20% - Accent1 2 6 4 5" xfId="14885" xr:uid="{00000000-0005-0000-0000-000069390000}"/>
    <cellStyle name="20% - Accent1 2 6 4 5 2" xfId="14886" xr:uid="{00000000-0005-0000-0000-00006A390000}"/>
    <cellStyle name="20% - Accent1 2 6 4 5 2 2" xfId="14887" xr:uid="{00000000-0005-0000-0000-00006B390000}"/>
    <cellStyle name="20% - Accent1 2 6 4 5 2 2 2" xfId="14888" xr:uid="{00000000-0005-0000-0000-00006C390000}"/>
    <cellStyle name="20% - Accent1 2 6 4 5 2 3" xfId="14889" xr:uid="{00000000-0005-0000-0000-00006D390000}"/>
    <cellStyle name="20% - Accent1 2 6 4 5 3" xfId="14890" xr:uid="{00000000-0005-0000-0000-00006E390000}"/>
    <cellStyle name="20% - Accent1 2 6 4 5 3 2" xfId="14891" xr:uid="{00000000-0005-0000-0000-00006F390000}"/>
    <cellStyle name="20% - Accent1 2 6 4 5 4" xfId="14892" xr:uid="{00000000-0005-0000-0000-000070390000}"/>
    <cellStyle name="20% - Accent1 2 6 4 6" xfId="14893" xr:uid="{00000000-0005-0000-0000-000071390000}"/>
    <cellStyle name="20% - Accent1 2 6 4 6 2" xfId="14894" xr:uid="{00000000-0005-0000-0000-000072390000}"/>
    <cellStyle name="20% - Accent1 2 6 4 6 2 2" xfId="14895" xr:uid="{00000000-0005-0000-0000-000073390000}"/>
    <cellStyle name="20% - Accent1 2 6 4 6 2 2 2" xfId="14896" xr:uid="{00000000-0005-0000-0000-000074390000}"/>
    <cellStyle name="20% - Accent1 2 6 4 6 2 3" xfId="14897" xr:uid="{00000000-0005-0000-0000-000075390000}"/>
    <cellStyle name="20% - Accent1 2 6 4 6 3" xfId="14898" xr:uid="{00000000-0005-0000-0000-000076390000}"/>
    <cellStyle name="20% - Accent1 2 6 4 6 3 2" xfId="14899" xr:uid="{00000000-0005-0000-0000-000077390000}"/>
    <cellStyle name="20% - Accent1 2 6 4 6 4" xfId="14900" xr:uid="{00000000-0005-0000-0000-000078390000}"/>
    <cellStyle name="20% - Accent1 2 6 4 7" xfId="14901" xr:uid="{00000000-0005-0000-0000-000079390000}"/>
    <cellStyle name="20% - Accent1 2 6 4 7 2" xfId="14902" xr:uid="{00000000-0005-0000-0000-00007A390000}"/>
    <cellStyle name="20% - Accent1 2 6 4 7 2 2" xfId="14903" xr:uid="{00000000-0005-0000-0000-00007B390000}"/>
    <cellStyle name="20% - Accent1 2 6 4 7 3" xfId="14904" xr:uid="{00000000-0005-0000-0000-00007C390000}"/>
    <cellStyle name="20% - Accent1 2 6 4 8" xfId="14905" xr:uid="{00000000-0005-0000-0000-00007D390000}"/>
    <cellStyle name="20% - Accent1 2 6 4 8 2" xfId="14906" xr:uid="{00000000-0005-0000-0000-00007E390000}"/>
    <cellStyle name="20% - Accent1 2 6 4 8 2 2" xfId="14907" xr:uid="{00000000-0005-0000-0000-00007F390000}"/>
    <cellStyle name="20% - Accent1 2 6 4 8 3" xfId="14908" xr:uid="{00000000-0005-0000-0000-000080390000}"/>
    <cellStyle name="20% - Accent1 2 6 4 9" xfId="14909" xr:uid="{00000000-0005-0000-0000-000081390000}"/>
    <cellStyle name="20% - Accent1 2 6 4 9 2" xfId="14910" xr:uid="{00000000-0005-0000-0000-000082390000}"/>
    <cellStyle name="20% - Accent1 2 6 5" xfId="14911" xr:uid="{00000000-0005-0000-0000-000083390000}"/>
    <cellStyle name="20% - Accent1 2 6 5 10" xfId="14912" xr:uid="{00000000-0005-0000-0000-000084390000}"/>
    <cellStyle name="20% - Accent1 2 6 5 10 2" xfId="14913" xr:uid="{00000000-0005-0000-0000-000085390000}"/>
    <cellStyle name="20% - Accent1 2 6 5 11" xfId="14914" xr:uid="{00000000-0005-0000-0000-000086390000}"/>
    <cellStyle name="20% - Accent1 2 6 5 2" xfId="14915" xr:uid="{00000000-0005-0000-0000-000087390000}"/>
    <cellStyle name="20% - Accent1 2 6 5 2 2" xfId="14916" xr:uid="{00000000-0005-0000-0000-000088390000}"/>
    <cellStyle name="20% - Accent1 2 6 5 2 2 2" xfId="14917" xr:uid="{00000000-0005-0000-0000-000089390000}"/>
    <cellStyle name="20% - Accent1 2 6 5 2 2 2 2" xfId="14918" xr:uid="{00000000-0005-0000-0000-00008A390000}"/>
    <cellStyle name="20% - Accent1 2 6 5 2 2 2 2 2" xfId="14919" xr:uid="{00000000-0005-0000-0000-00008B390000}"/>
    <cellStyle name="20% - Accent1 2 6 5 2 2 2 3" xfId="14920" xr:uid="{00000000-0005-0000-0000-00008C390000}"/>
    <cellStyle name="20% - Accent1 2 6 5 2 2 3" xfId="14921" xr:uid="{00000000-0005-0000-0000-00008D390000}"/>
    <cellStyle name="20% - Accent1 2 6 5 2 2 3 2" xfId="14922" xr:uid="{00000000-0005-0000-0000-00008E390000}"/>
    <cellStyle name="20% - Accent1 2 6 5 2 2 4" xfId="14923" xr:uid="{00000000-0005-0000-0000-00008F390000}"/>
    <cellStyle name="20% - Accent1 2 6 5 2 3" xfId="14924" xr:uid="{00000000-0005-0000-0000-000090390000}"/>
    <cellStyle name="20% - Accent1 2 6 5 2 3 2" xfId="14925" xr:uid="{00000000-0005-0000-0000-000091390000}"/>
    <cellStyle name="20% - Accent1 2 6 5 2 3 2 2" xfId="14926" xr:uid="{00000000-0005-0000-0000-000092390000}"/>
    <cellStyle name="20% - Accent1 2 6 5 2 3 2 2 2" xfId="14927" xr:uid="{00000000-0005-0000-0000-000093390000}"/>
    <cellStyle name="20% - Accent1 2 6 5 2 3 2 3" xfId="14928" xr:uid="{00000000-0005-0000-0000-000094390000}"/>
    <cellStyle name="20% - Accent1 2 6 5 2 3 3" xfId="14929" xr:uid="{00000000-0005-0000-0000-000095390000}"/>
    <cellStyle name="20% - Accent1 2 6 5 2 3 3 2" xfId="14930" xr:uid="{00000000-0005-0000-0000-000096390000}"/>
    <cellStyle name="20% - Accent1 2 6 5 2 3 4" xfId="14931" xr:uid="{00000000-0005-0000-0000-000097390000}"/>
    <cellStyle name="20% - Accent1 2 6 5 2 4" xfId="14932" xr:uid="{00000000-0005-0000-0000-000098390000}"/>
    <cellStyle name="20% - Accent1 2 6 5 2 4 2" xfId="14933" xr:uid="{00000000-0005-0000-0000-000099390000}"/>
    <cellStyle name="20% - Accent1 2 6 5 2 4 2 2" xfId="14934" xr:uid="{00000000-0005-0000-0000-00009A390000}"/>
    <cellStyle name="20% - Accent1 2 6 5 2 4 2 2 2" xfId="14935" xr:uid="{00000000-0005-0000-0000-00009B390000}"/>
    <cellStyle name="20% - Accent1 2 6 5 2 4 2 3" xfId="14936" xr:uid="{00000000-0005-0000-0000-00009C390000}"/>
    <cellStyle name="20% - Accent1 2 6 5 2 4 3" xfId="14937" xr:uid="{00000000-0005-0000-0000-00009D390000}"/>
    <cellStyle name="20% - Accent1 2 6 5 2 4 3 2" xfId="14938" xr:uid="{00000000-0005-0000-0000-00009E390000}"/>
    <cellStyle name="20% - Accent1 2 6 5 2 4 4" xfId="14939" xr:uid="{00000000-0005-0000-0000-00009F390000}"/>
    <cellStyle name="20% - Accent1 2 6 5 2 5" xfId="14940" xr:uid="{00000000-0005-0000-0000-0000A0390000}"/>
    <cellStyle name="20% - Accent1 2 6 5 2 5 2" xfId="14941" xr:uid="{00000000-0005-0000-0000-0000A1390000}"/>
    <cellStyle name="20% - Accent1 2 6 5 2 5 2 2" xfId="14942" xr:uid="{00000000-0005-0000-0000-0000A2390000}"/>
    <cellStyle name="20% - Accent1 2 6 5 2 5 3" xfId="14943" xr:uid="{00000000-0005-0000-0000-0000A3390000}"/>
    <cellStyle name="20% - Accent1 2 6 5 2 6" xfId="14944" xr:uid="{00000000-0005-0000-0000-0000A4390000}"/>
    <cellStyle name="20% - Accent1 2 6 5 2 6 2" xfId="14945" xr:uid="{00000000-0005-0000-0000-0000A5390000}"/>
    <cellStyle name="20% - Accent1 2 6 5 2 6 2 2" xfId="14946" xr:uid="{00000000-0005-0000-0000-0000A6390000}"/>
    <cellStyle name="20% - Accent1 2 6 5 2 6 3" xfId="14947" xr:uid="{00000000-0005-0000-0000-0000A7390000}"/>
    <cellStyle name="20% - Accent1 2 6 5 2 7" xfId="14948" xr:uid="{00000000-0005-0000-0000-0000A8390000}"/>
    <cellStyle name="20% - Accent1 2 6 5 2 7 2" xfId="14949" xr:uid="{00000000-0005-0000-0000-0000A9390000}"/>
    <cellStyle name="20% - Accent1 2 6 5 2 8" xfId="14950" xr:uid="{00000000-0005-0000-0000-0000AA390000}"/>
    <cellStyle name="20% - Accent1 2 6 5 2 8 2" xfId="14951" xr:uid="{00000000-0005-0000-0000-0000AB390000}"/>
    <cellStyle name="20% - Accent1 2 6 5 2 9" xfId="14952" xr:uid="{00000000-0005-0000-0000-0000AC390000}"/>
    <cellStyle name="20% - Accent1 2 6 5 3" xfId="14953" xr:uid="{00000000-0005-0000-0000-0000AD390000}"/>
    <cellStyle name="20% - Accent1 2 6 5 3 2" xfId="14954" xr:uid="{00000000-0005-0000-0000-0000AE390000}"/>
    <cellStyle name="20% - Accent1 2 6 5 3 2 2" xfId="14955" xr:uid="{00000000-0005-0000-0000-0000AF390000}"/>
    <cellStyle name="20% - Accent1 2 6 5 3 2 2 2" xfId="14956" xr:uid="{00000000-0005-0000-0000-0000B0390000}"/>
    <cellStyle name="20% - Accent1 2 6 5 3 2 2 2 2" xfId="14957" xr:uid="{00000000-0005-0000-0000-0000B1390000}"/>
    <cellStyle name="20% - Accent1 2 6 5 3 2 2 3" xfId="14958" xr:uid="{00000000-0005-0000-0000-0000B2390000}"/>
    <cellStyle name="20% - Accent1 2 6 5 3 2 3" xfId="14959" xr:uid="{00000000-0005-0000-0000-0000B3390000}"/>
    <cellStyle name="20% - Accent1 2 6 5 3 2 3 2" xfId="14960" xr:uid="{00000000-0005-0000-0000-0000B4390000}"/>
    <cellStyle name="20% - Accent1 2 6 5 3 2 4" xfId="14961" xr:uid="{00000000-0005-0000-0000-0000B5390000}"/>
    <cellStyle name="20% - Accent1 2 6 5 3 3" xfId="14962" xr:uid="{00000000-0005-0000-0000-0000B6390000}"/>
    <cellStyle name="20% - Accent1 2 6 5 3 3 2" xfId="14963" xr:uid="{00000000-0005-0000-0000-0000B7390000}"/>
    <cellStyle name="20% - Accent1 2 6 5 3 3 2 2" xfId="14964" xr:uid="{00000000-0005-0000-0000-0000B8390000}"/>
    <cellStyle name="20% - Accent1 2 6 5 3 3 2 2 2" xfId="14965" xr:uid="{00000000-0005-0000-0000-0000B9390000}"/>
    <cellStyle name="20% - Accent1 2 6 5 3 3 2 3" xfId="14966" xr:uid="{00000000-0005-0000-0000-0000BA390000}"/>
    <cellStyle name="20% - Accent1 2 6 5 3 3 3" xfId="14967" xr:uid="{00000000-0005-0000-0000-0000BB390000}"/>
    <cellStyle name="20% - Accent1 2 6 5 3 3 3 2" xfId="14968" xr:uid="{00000000-0005-0000-0000-0000BC390000}"/>
    <cellStyle name="20% - Accent1 2 6 5 3 3 4" xfId="14969" xr:uid="{00000000-0005-0000-0000-0000BD390000}"/>
    <cellStyle name="20% - Accent1 2 6 5 3 4" xfId="14970" xr:uid="{00000000-0005-0000-0000-0000BE390000}"/>
    <cellStyle name="20% - Accent1 2 6 5 3 4 2" xfId="14971" xr:uid="{00000000-0005-0000-0000-0000BF390000}"/>
    <cellStyle name="20% - Accent1 2 6 5 3 4 2 2" xfId="14972" xr:uid="{00000000-0005-0000-0000-0000C0390000}"/>
    <cellStyle name="20% - Accent1 2 6 5 3 4 2 2 2" xfId="14973" xr:uid="{00000000-0005-0000-0000-0000C1390000}"/>
    <cellStyle name="20% - Accent1 2 6 5 3 4 2 3" xfId="14974" xr:uid="{00000000-0005-0000-0000-0000C2390000}"/>
    <cellStyle name="20% - Accent1 2 6 5 3 4 3" xfId="14975" xr:uid="{00000000-0005-0000-0000-0000C3390000}"/>
    <cellStyle name="20% - Accent1 2 6 5 3 4 3 2" xfId="14976" xr:uid="{00000000-0005-0000-0000-0000C4390000}"/>
    <cellStyle name="20% - Accent1 2 6 5 3 4 4" xfId="14977" xr:uid="{00000000-0005-0000-0000-0000C5390000}"/>
    <cellStyle name="20% - Accent1 2 6 5 3 5" xfId="14978" xr:uid="{00000000-0005-0000-0000-0000C6390000}"/>
    <cellStyle name="20% - Accent1 2 6 5 3 5 2" xfId="14979" xr:uid="{00000000-0005-0000-0000-0000C7390000}"/>
    <cellStyle name="20% - Accent1 2 6 5 3 5 2 2" xfId="14980" xr:uid="{00000000-0005-0000-0000-0000C8390000}"/>
    <cellStyle name="20% - Accent1 2 6 5 3 5 3" xfId="14981" xr:uid="{00000000-0005-0000-0000-0000C9390000}"/>
    <cellStyle name="20% - Accent1 2 6 5 3 6" xfId="14982" xr:uid="{00000000-0005-0000-0000-0000CA390000}"/>
    <cellStyle name="20% - Accent1 2 6 5 3 6 2" xfId="14983" xr:uid="{00000000-0005-0000-0000-0000CB390000}"/>
    <cellStyle name="20% - Accent1 2 6 5 3 6 2 2" xfId="14984" xr:uid="{00000000-0005-0000-0000-0000CC390000}"/>
    <cellStyle name="20% - Accent1 2 6 5 3 6 3" xfId="14985" xr:uid="{00000000-0005-0000-0000-0000CD390000}"/>
    <cellStyle name="20% - Accent1 2 6 5 3 7" xfId="14986" xr:uid="{00000000-0005-0000-0000-0000CE390000}"/>
    <cellStyle name="20% - Accent1 2 6 5 3 7 2" xfId="14987" xr:uid="{00000000-0005-0000-0000-0000CF390000}"/>
    <cellStyle name="20% - Accent1 2 6 5 3 8" xfId="14988" xr:uid="{00000000-0005-0000-0000-0000D0390000}"/>
    <cellStyle name="20% - Accent1 2 6 5 3 8 2" xfId="14989" xr:uid="{00000000-0005-0000-0000-0000D1390000}"/>
    <cellStyle name="20% - Accent1 2 6 5 3 9" xfId="14990" xr:uid="{00000000-0005-0000-0000-0000D2390000}"/>
    <cellStyle name="20% - Accent1 2 6 5 4" xfId="14991" xr:uid="{00000000-0005-0000-0000-0000D3390000}"/>
    <cellStyle name="20% - Accent1 2 6 5 4 2" xfId="14992" xr:uid="{00000000-0005-0000-0000-0000D4390000}"/>
    <cellStyle name="20% - Accent1 2 6 5 4 2 2" xfId="14993" xr:uid="{00000000-0005-0000-0000-0000D5390000}"/>
    <cellStyle name="20% - Accent1 2 6 5 4 2 2 2" xfId="14994" xr:uid="{00000000-0005-0000-0000-0000D6390000}"/>
    <cellStyle name="20% - Accent1 2 6 5 4 2 3" xfId="14995" xr:uid="{00000000-0005-0000-0000-0000D7390000}"/>
    <cellStyle name="20% - Accent1 2 6 5 4 3" xfId="14996" xr:uid="{00000000-0005-0000-0000-0000D8390000}"/>
    <cellStyle name="20% - Accent1 2 6 5 4 3 2" xfId="14997" xr:uid="{00000000-0005-0000-0000-0000D9390000}"/>
    <cellStyle name="20% - Accent1 2 6 5 4 4" xfId="14998" xr:uid="{00000000-0005-0000-0000-0000DA390000}"/>
    <cellStyle name="20% - Accent1 2 6 5 5" xfId="14999" xr:uid="{00000000-0005-0000-0000-0000DB390000}"/>
    <cellStyle name="20% - Accent1 2 6 5 5 2" xfId="15000" xr:uid="{00000000-0005-0000-0000-0000DC390000}"/>
    <cellStyle name="20% - Accent1 2 6 5 5 2 2" xfId="15001" xr:uid="{00000000-0005-0000-0000-0000DD390000}"/>
    <cellStyle name="20% - Accent1 2 6 5 5 2 2 2" xfId="15002" xr:uid="{00000000-0005-0000-0000-0000DE390000}"/>
    <cellStyle name="20% - Accent1 2 6 5 5 2 3" xfId="15003" xr:uid="{00000000-0005-0000-0000-0000DF390000}"/>
    <cellStyle name="20% - Accent1 2 6 5 5 3" xfId="15004" xr:uid="{00000000-0005-0000-0000-0000E0390000}"/>
    <cellStyle name="20% - Accent1 2 6 5 5 3 2" xfId="15005" xr:uid="{00000000-0005-0000-0000-0000E1390000}"/>
    <cellStyle name="20% - Accent1 2 6 5 5 4" xfId="15006" xr:uid="{00000000-0005-0000-0000-0000E2390000}"/>
    <cellStyle name="20% - Accent1 2 6 5 6" xfId="15007" xr:uid="{00000000-0005-0000-0000-0000E3390000}"/>
    <cellStyle name="20% - Accent1 2 6 5 6 2" xfId="15008" xr:uid="{00000000-0005-0000-0000-0000E4390000}"/>
    <cellStyle name="20% - Accent1 2 6 5 6 2 2" xfId="15009" xr:uid="{00000000-0005-0000-0000-0000E5390000}"/>
    <cellStyle name="20% - Accent1 2 6 5 6 2 2 2" xfId="15010" xr:uid="{00000000-0005-0000-0000-0000E6390000}"/>
    <cellStyle name="20% - Accent1 2 6 5 6 2 3" xfId="15011" xr:uid="{00000000-0005-0000-0000-0000E7390000}"/>
    <cellStyle name="20% - Accent1 2 6 5 6 3" xfId="15012" xr:uid="{00000000-0005-0000-0000-0000E8390000}"/>
    <cellStyle name="20% - Accent1 2 6 5 6 3 2" xfId="15013" xr:uid="{00000000-0005-0000-0000-0000E9390000}"/>
    <cellStyle name="20% - Accent1 2 6 5 6 4" xfId="15014" xr:uid="{00000000-0005-0000-0000-0000EA390000}"/>
    <cellStyle name="20% - Accent1 2 6 5 7" xfId="15015" xr:uid="{00000000-0005-0000-0000-0000EB390000}"/>
    <cellStyle name="20% - Accent1 2 6 5 7 2" xfId="15016" xr:uid="{00000000-0005-0000-0000-0000EC390000}"/>
    <cellStyle name="20% - Accent1 2 6 5 7 2 2" xfId="15017" xr:uid="{00000000-0005-0000-0000-0000ED390000}"/>
    <cellStyle name="20% - Accent1 2 6 5 7 3" xfId="15018" xr:uid="{00000000-0005-0000-0000-0000EE390000}"/>
    <cellStyle name="20% - Accent1 2 6 5 8" xfId="15019" xr:uid="{00000000-0005-0000-0000-0000EF390000}"/>
    <cellStyle name="20% - Accent1 2 6 5 8 2" xfId="15020" xr:uid="{00000000-0005-0000-0000-0000F0390000}"/>
    <cellStyle name="20% - Accent1 2 6 5 8 2 2" xfId="15021" xr:uid="{00000000-0005-0000-0000-0000F1390000}"/>
    <cellStyle name="20% - Accent1 2 6 5 8 3" xfId="15022" xr:uid="{00000000-0005-0000-0000-0000F2390000}"/>
    <cellStyle name="20% - Accent1 2 6 5 9" xfId="15023" xr:uid="{00000000-0005-0000-0000-0000F3390000}"/>
    <cellStyle name="20% - Accent1 2 6 5 9 2" xfId="15024" xr:uid="{00000000-0005-0000-0000-0000F4390000}"/>
    <cellStyle name="20% - Accent1 2 6 6" xfId="15025" xr:uid="{00000000-0005-0000-0000-0000F5390000}"/>
    <cellStyle name="20% - Accent1 2 6 6 2" xfId="15026" xr:uid="{00000000-0005-0000-0000-0000F6390000}"/>
    <cellStyle name="20% - Accent1 2 6 6 2 2" xfId="15027" xr:uid="{00000000-0005-0000-0000-0000F7390000}"/>
    <cellStyle name="20% - Accent1 2 6 6 2 2 2" xfId="15028" xr:uid="{00000000-0005-0000-0000-0000F8390000}"/>
    <cellStyle name="20% - Accent1 2 6 6 2 2 2 2" xfId="15029" xr:uid="{00000000-0005-0000-0000-0000F9390000}"/>
    <cellStyle name="20% - Accent1 2 6 6 2 2 3" xfId="15030" xr:uid="{00000000-0005-0000-0000-0000FA390000}"/>
    <cellStyle name="20% - Accent1 2 6 6 2 3" xfId="15031" xr:uid="{00000000-0005-0000-0000-0000FB390000}"/>
    <cellStyle name="20% - Accent1 2 6 6 2 3 2" xfId="15032" xr:uid="{00000000-0005-0000-0000-0000FC390000}"/>
    <cellStyle name="20% - Accent1 2 6 6 2 4" xfId="15033" xr:uid="{00000000-0005-0000-0000-0000FD390000}"/>
    <cellStyle name="20% - Accent1 2 6 6 3" xfId="15034" xr:uid="{00000000-0005-0000-0000-0000FE390000}"/>
    <cellStyle name="20% - Accent1 2 6 6 3 2" xfId="15035" xr:uid="{00000000-0005-0000-0000-0000FF390000}"/>
    <cellStyle name="20% - Accent1 2 6 6 3 2 2" xfId="15036" xr:uid="{00000000-0005-0000-0000-0000003A0000}"/>
    <cellStyle name="20% - Accent1 2 6 6 3 2 2 2" xfId="15037" xr:uid="{00000000-0005-0000-0000-0000013A0000}"/>
    <cellStyle name="20% - Accent1 2 6 6 3 2 3" xfId="15038" xr:uid="{00000000-0005-0000-0000-0000023A0000}"/>
    <cellStyle name="20% - Accent1 2 6 6 3 3" xfId="15039" xr:uid="{00000000-0005-0000-0000-0000033A0000}"/>
    <cellStyle name="20% - Accent1 2 6 6 3 3 2" xfId="15040" xr:uid="{00000000-0005-0000-0000-0000043A0000}"/>
    <cellStyle name="20% - Accent1 2 6 6 3 4" xfId="15041" xr:uid="{00000000-0005-0000-0000-0000053A0000}"/>
    <cellStyle name="20% - Accent1 2 6 6 4" xfId="15042" xr:uid="{00000000-0005-0000-0000-0000063A0000}"/>
    <cellStyle name="20% - Accent1 2 6 6 4 2" xfId="15043" xr:uid="{00000000-0005-0000-0000-0000073A0000}"/>
    <cellStyle name="20% - Accent1 2 6 6 4 2 2" xfId="15044" xr:uid="{00000000-0005-0000-0000-0000083A0000}"/>
    <cellStyle name="20% - Accent1 2 6 6 4 2 2 2" xfId="15045" xr:uid="{00000000-0005-0000-0000-0000093A0000}"/>
    <cellStyle name="20% - Accent1 2 6 6 4 2 3" xfId="15046" xr:uid="{00000000-0005-0000-0000-00000A3A0000}"/>
    <cellStyle name="20% - Accent1 2 6 6 4 3" xfId="15047" xr:uid="{00000000-0005-0000-0000-00000B3A0000}"/>
    <cellStyle name="20% - Accent1 2 6 6 4 3 2" xfId="15048" xr:uid="{00000000-0005-0000-0000-00000C3A0000}"/>
    <cellStyle name="20% - Accent1 2 6 6 4 4" xfId="15049" xr:uid="{00000000-0005-0000-0000-00000D3A0000}"/>
    <cellStyle name="20% - Accent1 2 6 6 5" xfId="15050" xr:uid="{00000000-0005-0000-0000-00000E3A0000}"/>
    <cellStyle name="20% - Accent1 2 6 6 5 2" xfId="15051" xr:uid="{00000000-0005-0000-0000-00000F3A0000}"/>
    <cellStyle name="20% - Accent1 2 6 6 5 2 2" xfId="15052" xr:uid="{00000000-0005-0000-0000-0000103A0000}"/>
    <cellStyle name="20% - Accent1 2 6 6 5 3" xfId="15053" xr:uid="{00000000-0005-0000-0000-0000113A0000}"/>
    <cellStyle name="20% - Accent1 2 6 6 6" xfId="15054" xr:uid="{00000000-0005-0000-0000-0000123A0000}"/>
    <cellStyle name="20% - Accent1 2 6 6 6 2" xfId="15055" xr:uid="{00000000-0005-0000-0000-0000133A0000}"/>
    <cellStyle name="20% - Accent1 2 6 6 6 2 2" xfId="15056" xr:uid="{00000000-0005-0000-0000-0000143A0000}"/>
    <cellStyle name="20% - Accent1 2 6 6 6 3" xfId="15057" xr:uid="{00000000-0005-0000-0000-0000153A0000}"/>
    <cellStyle name="20% - Accent1 2 6 6 7" xfId="15058" xr:uid="{00000000-0005-0000-0000-0000163A0000}"/>
    <cellStyle name="20% - Accent1 2 6 6 7 2" xfId="15059" xr:uid="{00000000-0005-0000-0000-0000173A0000}"/>
    <cellStyle name="20% - Accent1 2 6 6 8" xfId="15060" xr:uid="{00000000-0005-0000-0000-0000183A0000}"/>
    <cellStyle name="20% - Accent1 2 6 6 8 2" xfId="15061" xr:uid="{00000000-0005-0000-0000-0000193A0000}"/>
    <cellStyle name="20% - Accent1 2 6 6 9" xfId="15062" xr:uid="{00000000-0005-0000-0000-00001A3A0000}"/>
    <cellStyle name="20% - Accent1 2 6 7" xfId="15063" xr:uid="{00000000-0005-0000-0000-00001B3A0000}"/>
    <cellStyle name="20% - Accent1 2 6 7 2" xfId="15064" xr:uid="{00000000-0005-0000-0000-00001C3A0000}"/>
    <cellStyle name="20% - Accent1 2 6 7 2 2" xfId="15065" xr:uid="{00000000-0005-0000-0000-00001D3A0000}"/>
    <cellStyle name="20% - Accent1 2 6 7 2 2 2" xfId="15066" xr:uid="{00000000-0005-0000-0000-00001E3A0000}"/>
    <cellStyle name="20% - Accent1 2 6 7 2 2 2 2" xfId="15067" xr:uid="{00000000-0005-0000-0000-00001F3A0000}"/>
    <cellStyle name="20% - Accent1 2 6 7 2 2 3" xfId="15068" xr:uid="{00000000-0005-0000-0000-0000203A0000}"/>
    <cellStyle name="20% - Accent1 2 6 7 2 3" xfId="15069" xr:uid="{00000000-0005-0000-0000-0000213A0000}"/>
    <cellStyle name="20% - Accent1 2 6 7 2 3 2" xfId="15070" xr:uid="{00000000-0005-0000-0000-0000223A0000}"/>
    <cellStyle name="20% - Accent1 2 6 7 2 4" xfId="15071" xr:uid="{00000000-0005-0000-0000-0000233A0000}"/>
    <cellStyle name="20% - Accent1 2 6 7 3" xfId="15072" xr:uid="{00000000-0005-0000-0000-0000243A0000}"/>
    <cellStyle name="20% - Accent1 2 6 7 3 2" xfId="15073" xr:uid="{00000000-0005-0000-0000-0000253A0000}"/>
    <cellStyle name="20% - Accent1 2 6 7 3 2 2" xfId="15074" xr:uid="{00000000-0005-0000-0000-0000263A0000}"/>
    <cellStyle name="20% - Accent1 2 6 7 3 2 2 2" xfId="15075" xr:uid="{00000000-0005-0000-0000-0000273A0000}"/>
    <cellStyle name="20% - Accent1 2 6 7 3 2 3" xfId="15076" xr:uid="{00000000-0005-0000-0000-0000283A0000}"/>
    <cellStyle name="20% - Accent1 2 6 7 3 3" xfId="15077" xr:uid="{00000000-0005-0000-0000-0000293A0000}"/>
    <cellStyle name="20% - Accent1 2 6 7 3 3 2" xfId="15078" xr:uid="{00000000-0005-0000-0000-00002A3A0000}"/>
    <cellStyle name="20% - Accent1 2 6 7 3 4" xfId="15079" xr:uid="{00000000-0005-0000-0000-00002B3A0000}"/>
    <cellStyle name="20% - Accent1 2 6 7 4" xfId="15080" xr:uid="{00000000-0005-0000-0000-00002C3A0000}"/>
    <cellStyle name="20% - Accent1 2 6 7 4 2" xfId="15081" xr:uid="{00000000-0005-0000-0000-00002D3A0000}"/>
    <cellStyle name="20% - Accent1 2 6 7 4 2 2" xfId="15082" xr:uid="{00000000-0005-0000-0000-00002E3A0000}"/>
    <cellStyle name="20% - Accent1 2 6 7 4 2 2 2" xfId="15083" xr:uid="{00000000-0005-0000-0000-00002F3A0000}"/>
    <cellStyle name="20% - Accent1 2 6 7 4 2 3" xfId="15084" xr:uid="{00000000-0005-0000-0000-0000303A0000}"/>
    <cellStyle name="20% - Accent1 2 6 7 4 3" xfId="15085" xr:uid="{00000000-0005-0000-0000-0000313A0000}"/>
    <cellStyle name="20% - Accent1 2 6 7 4 3 2" xfId="15086" xr:uid="{00000000-0005-0000-0000-0000323A0000}"/>
    <cellStyle name="20% - Accent1 2 6 7 4 4" xfId="15087" xr:uid="{00000000-0005-0000-0000-0000333A0000}"/>
    <cellStyle name="20% - Accent1 2 6 7 5" xfId="15088" xr:uid="{00000000-0005-0000-0000-0000343A0000}"/>
    <cellStyle name="20% - Accent1 2 6 7 5 2" xfId="15089" xr:uid="{00000000-0005-0000-0000-0000353A0000}"/>
    <cellStyle name="20% - Accent1 2 6 7 5 2 2" xfId="15090" xr:uid="{00000000-0005-0000-0000-0000363A0000}"/>
    <cellStyle name="20% - Accent1 2 6 7 5 3" xfId="15091" xr:uid="{00000000-0005-0000-0000-0000373A0000}"/>
    <cellStyle name="20% - Accent1 2 6 7 6" xfId="15092" xr:uid="{00000000-0005-0000-0000-0000383A0000}"/>
    <cellStyle name="20% - Accent1 2 6 7 6 2" xfId="15093" xr:uid="{00000000-0005-0000-0000-0000393A0000}"/>
    <cellStyle name="20% - Accent1 2 6 7 6 2 2" xfId="15094" xr:uid="{00000000-0005-0000-0000-00003A3A0000}"/>
    <cellStyle name="20% - Accent1 2 6 7 6 3" xfId="15095" xr:uid="{00000000-0005-0000-0000-00003B3A0000}"/>
    <cellStyle name="20% - Accent1 2 6 7 7" xfId="15096" xr:uid="{00000000-0005-0000-0000-00003C3A0000}"/>
    <cellStyle name="20% - Accent1 2 6 7 7 2" xfId="15097" xr:uid="{00000000-0005-0000-0000-00003D3A0000}"/>
    <cellStyle name="20% - Accent1 2 6 7 8" xfId="15098" xr:uid="{00000000-0005-0000-0000-00003E3A0000}"/>
    <cellStyle name="20% - Accent1 2 6 7 8 2" xfId="15099" xr:uid="{00000000-0005-0000-0000-00003F3A0000}"/>
    <cellStyle name="20% - Accent1 2 6 7 9" xfId="15100" xr:uid="{00000000-0005-0000-0000-0000403A0000}"/>
    <cellStyle name="20% - Accent1 2 6 8" xfId="15101" xr:uid="{00000000-0005-0000-0000-0000413A0000}"/>
    <cellStyle name="20% - Accent1 2 6 8 2" xfId="15102" xr:uid="{00000000-0005-0000-0000-0000423A0000}"/>
    <cellStyle name="20% - Accent1 2 6 8 2 2" xfId="15103" xr:uid="{00000000-0005-0000-0000-0000433A0000}"/>
    <cellStyle name="20% - Accent1 2 6 8 2 2 2" xfId="15104" xr:uid="{00000000-0005-0000-0000-0000443A0000}"/>
    <cellStyle name="20% - Accent1 2 6 8 2 3" xfId="15105" xr:uid="{00000000-0005-0000-0000-0000453A0000}"/>
    <cellStyle name="20% - Accent1 2 6 8 3" xfId="15106" xr:uid="{00000000-0005-0000-0000-0000463A0000}"/>
    <cellStyle name="20% - Accent1 2 6 8 3 2" xfId="15107" xr:uid="{00000000-0005-0000-0000-0000473A0000}"/>
    <cellStyle name="20% - Accent1 2 6 8 4" xfId="15108" xr:uid="{00000000-0005-0000-0000-0000483A0000}"/>
    <cellStyle name="20% - Accent1 2 6 9" xfId="15109" xr:uid="{00000000-0005-0000-0000-0000493A0000}"/>
    <cellStyle name="20% - Accent1 2 6 9 2" xfId="15110" xr:uid="{00000000-0005-0000-0000-00004A3A0000}"/>
    <cellStyle name="20% - Accent1 2 6 9 2 2" xfId="15111" xr:uid="{00000000-0005-0000-0000-00004B3A0000}"/>
    <cellStyle name="20% - Accent1 2 6 9 2 2 2" xfId="15112" xr:uid="{00000000-0005-0000-0000-00004C3A0000}"/>
    <cellStyle name="20% - Accent1 2 6 9 2 3" xfId="15113" xr:uid="{00000000-0005-0000-0000-00004D3A0000}"/>
    <cellStyle name="20% - Accent1 2 6 9 3" xfId="15114" xr:uid="{00000000-0005-0000-0000-00004E3A0000}"/>
    <cellStyle name="20% - Accent1 2 6 9 3 2" xfId="15115" xr:uid="{00000000-0005-0000-0000-00004F3A0000}"/>
    <cellStyle name="20% - Accent1 2 6 9 4" xfId="15116" xr:uid="{00000000-0005-0000-0000-0000503A0000}"/>
    <cellStyle name="20% - Accent1 2 7" xfId="15117" xr:uid="{00000000-0005-0000-0000-0000513A0000}"/>
    <cellStyle name="20% - Accent1 2 7 10" xfId="15118" xr:uid="{00000000-0005-0000-0000-0000523A0000}"/>
    <cellStyle name="20% - Accent1 2 7 10 2" xfId="15119" xr:uid="{00000000-0005-0000-0000-0000533A0000}"/>
    <cellStyle name="20% - Accent1 2 7 10 2 2" xfId="15120" xr:uid="{00000000-0005-0000-0000-0000543A0000}"/>
    <cellStyle name="20% - Accent1 2 7 10 3" xfId="15121" xr:uid="{00000000-0005-0000-0000-0000553A0000}"/>
    <cellStyle name="20% - Accent1 2 7 11" xfId="15122" xr:uid="{00000000-0005-0000-0000-0000563A0000}"/>
    <cellStyle name="20% - Accent1 2 7 11 2" xfId="15123" xr:uid="{00000000-0005-0000-0000-0000573A0000}"/>
    <cellStyle name="20% - Accent1 2 7 11 2 2" xfId="15124" xr:uid="{00000000-0005-0000-0000-0000583A0000}"/>
    <cellStyle name="20% - Accent1 2 7 11 3" xfId="15125" xr:uid="{00000000-0005-0000-0000-0000593A0000}"/>
    <cellStyle name="20% - Accent1 2 7 12" xfId="15126" xr:uid="{00000000-0005-0000-0000-00005A3A0000}"/>
    <cellStyle name="20% - Accent1 2 7 12 2" xfId="15127" xr:uid="{00000000-0005-0000-0000-00005B3A0000}"/>
    <cellStyle name="20% - Accent1 2 7 13" xfId="15128" xr:uid="{00000000-0005-0000-0000-00005C3A0000}"/>
    <cellStyle name="20% - Accent1 2 7 13 2" xfId="15129" xr:uid="{00000000-0005-0000-0000-00005D3A0000}"/>
    <cellStyle name="20% - Accent1 2 7 14" xfId="15130" xr:uid="{00000000-0005-0000-0000-00005E3A0000}"/>
    <cellStyle name="20% - Accent1 2 7 2" xfId="15131" xr:uid="{00000000-0005-0000-0000-00005F3A0000}"/>
    <cellStyle name="20% - Accent1 2 7 2 10" xfId="15132" xr:uid="{00000000-0005-0000-0000-0000603A0000}"/>
    <cellStyle name="20% - Accent1 2 7 2 10 2" xfId="15133" xr:uid="{00000000-0005-0000-0000-0000613A0000}"/>
    <cellStyle name="20% - Accent1 2 7 2 11" xfId="15134" xr:uid="{00000000-0005-0000-0000-0000623A0000}"/>
    <cellStyle name="20% - Accent1 2 7 2 2" xfId="15135" xr:uid="{00000000-0005-0000-0000-0000633A0000}"/>
    <cellStyle name="20% - Accent1 2 7 2 2 2" xfId="15136" xr:uid="{00000000-0005-0000-0000-0000643A0000}"/>
    <cellStyle name="20% - Accent1 2 7 2 2 2 2" xfId="15137" xr:uid="{00000000-0005-0000-0000-0000653A0000}"/>
    <cellStyle name="20% - Accent1 2 7 2 2 2 2 2" xfId="15138" xr:uid="{00000000-0005-0000-0000-0000663A0000}"/>
    <cellStyle name="20% - Accent1 2 7 2 2 2 2 2 2" xfId="15139" xr:uid="{00000000-0005-0000-0000-0000673A0000}"/>
    <cellStyle name="20% - Accent1 2 7 2 2 2 2 3" xfId="15140" xr:uid="{00000000-0005-0000-0000-0000683A0000}"/>
    <cellStyle name="20% - Accent1 2 7 2 2 2 3" xfId="15141" xr:uid="{00000000-0005-0000-0000-0000693A0000}"/>
    <cellStyle name="20% - Accent1 2 7 2 2 2 3 2" xfId="15142" xr:uid="{00000000-0005-0000-0000-00006A3A0000}"/>
    <cellStyle name="20% - Accent1 2 7 2 2 2 4" xfId="15143" xr:uid="{00000000-0005-0000-0000-00006B3A0000}"/>
    <cellStyle name="20% - Accent1 2 7 2 2 3" xfId="15144" xr:uid="{00000000-0005-0000-0000-00006C3A0000}"/>
    <cellStyle name="20% - Accent1 2 7 2 2 3 2" xfId="15145" xr:uid="{00000000-0005-0000-0000-00006D3A0000}"/>
    <cellStyle name="20% - Accent1 2 7 2 2 3 2 2" xfId="15146" xr:uid="{00000000-0005-0000-0000-00006E3A0000}"/>
    <cellStyle name="20% - Accent1 2 7 2 2 3 2 2 2" xfId="15147" xr:uid="{00000000-0005-0000-0000-00006F3A0000}"/>
    <cellStyle name="20% - Accent1 2 7 2 2 3 2 3" xfId="15148" xr:uid="{00000000-0005-0000-0000-0000703A0000}"/>
    <cellStyle name="20% - Accent1 2 7 2 2 3 3" xfId="15149" xr:uid="{00000000-0005-0000-0000-0000713A0000}"/>
    <cellStyle name="20% - Accent1 2 7 2 2 3 3 2" xfId="15150" xr:uid="{00000000-0005-0000-0000-0000723A0000}"/>
    <cellStyle name="20% - Accent1 2 7 2 2 3 4" xfId="15151" xr:uid="{00000000-0005-0000-0000-0000733A0000}"/>
    <cellStyle name="20% - Accent1 2 7 2 2 4" xfId="15152" xr:uid="{00000000-0005-0000-0000-0000743A0000}"/>
    <cellStyle name="20% - Accent1 2 7 2 2 4 2" xfId="15153" xr:uid="{00000000-0005-0000-0000-0000753A0000}"/>
    <cellStyle name="20% - Accent1 2 7 2 2 4 2 2" xfId="15154" xr:uid="{00000000-0005-0000-0000-0000763A0000}"/>
    <cellStyle name="20% - Accent1 2 7 2 2 4 2 2 2" xfId="15155" xr:uid="{00000000-0005-0000-0000-0000773A0000}"/>
    <cellStyle name="20% - Accent1 2 7 2 2 4 2 3" xfId="15156" xr:uid="{00000000-0005-0000-0000-0000783A0000}"/>
    <cellStyle name="20% - Accent1 2 7 2 2 4 3" xfId="15157" xr:uid="{00000000-0005-0000-0000-0000793A0000}"/>
    <cellStyle name="20% - Accent1 2 7 2 2 4 3 2" xfId="15158" xr:uid="{00000000-0005-0000-0000-00007A3A0000}"/>
    <cellStyle name="20% - Accent1 2 7 2 2 4 4" xfId="15159" xr:uid="{00000000-0005-0000-0000-00007B3A0000}"/>
    <cellStyle name="20% - Accent1 2 7 2 2 5" xfId="15160" xr:uid="{00000000-0005-0000-0000-00007C3A0000}"/>
    <cellStyle name="20% - Accent1 2 7 2 2 5 2" xfId="15161" xr:uid="{00000000-0005-0000-0000-00007D3A0000}"/>
    <cellStyle name="20% - Accent1 2 7 2 2 5 2 2" xfId="15162" xr:uid="{00000000-0005-0000-0000-00007E3A0000}"/>
    <cellStyle name="20% - Accent1 2 7 2 2 5 3" xfId="15163" xr:uid="{00000000-0005-0000-0000-00007F3A0000}"/>
    <cellStyle name="20% - Accent1 2 7 2 2 6" xfId="15164" xr:uid="{00000000-0005-0000-0000-0000803A0000}"/>
    <cellStyle name="20% - Accent1 2 7 2 2 6 2" xfId="15165" xr:uid="{00000000-0005-0000-0000-0000813A0000}"/>
    <cellStyle name="20% - Accent1 2 7 2 2 6 2 2" xfId="15166" xr:uid="{00000000-0005-0000-0000-0000823A0000}"/>
    <cellStyle name="20% - Accent1 2 7 2 2 6 3" xfId="15167" xr:uid="{00000000-0005-0000-0000-0000833A0000}"/>
    <cellStyle name="20% - Accent1 2 7 2 2 7" xfId="15168" xr:uid="{00000000-0005-0000-0000-0000843A0000}"/>
    <cellStyle name="20% - Accent1 2 7 2 2 7 2" xfId="15169" xr:uid="{00000000-0005-0000-0000-0000853A0000}"/>
    <cellStyle name="20% - Accent1 2 7 2 2 8" xfId="15170" xr:uid="{00000000-0005-0000-0000-0000863A0000}"/>
    <cellStyle name="20% - Accent1 2 7 2 2 8 2" xfId="15171" xr:uid="{00000000-0005-0000-0000-0000873A0000}"/>
    <cellStyle name="20% - Accent1 2 7 2 2 9" xfId="15172" xr:uid="{00000000-0005-0000-0000-0000883A0000}"/>
    <cellStyle name="20% - Accent1 2 7 2 3" xfId="15173" xr:uid="{00000000-0005-0000-0000-0000893A0000}"/>
    <cellStyle name="20% - Accent1 2 7 2 3 2" xfId="15174" xr:uid="{00000000-0005-0000-0000-00008A3A0000}"/>
    <cellStyle name="20% - Accent1 2 7 2 3 2 2" xfId="15175" xr:uid="{00000000-0005-0000-0000-00008B3A0000}"/>
    <cellStyle name="20% - Accent1 2 7 2 3 2 2 2" xfId="15176" xr:uid="{00000000-0005-0000-0000-00008C3A0000}"/>
    <cellStyle name="20% - Accent1 2 7 2 3 2 2 2 2" xfId="15177" xr:uid="{00000000-0005-0000-0000-00008D3A0000}"/>
    <cellStyle name="20% - Accent1 2 7 2 3 2 2 3" xfId="15178" xr:uid="{00000000-0005-0000-0000-00008E3A0000}"/>
    <cellStyle name="20% - Accent1 2 7 2 3 2 3" xfId="15179" xr:uid="{00000000-0005-0000-0000-00008F3A0000}"/>
    <cellStyle name="20% - Accent1 2 7 2 3 2 3 2" xfId="15180" xr:uid="{00000000-0005-0000-0000-0000903A0000}"/>
    <cellStyle name="20% - Accent1 2 7 2 3 2 4" xfId="15181" xr:uid="{00000000-0005-0000-0000-0000913A0000}"/>
    <cellStyle name="20% - Accent1 2 7 2 3 3" xfId="15182" xr:uid="{00000000-0005-0000-0000-0000923A0000}"/>
    <cellStyle name="20% - Accent1 2 7 2 3 3 2" xfId="15183" xr:uid="{00000000-0005-0000-0000-0000933A0000}"/>
    <cellStyle name="20% - Accent1 2 7 2 3 3 2 2" xfId="15184" xr:uid="{00000000-0005-0000-0000-0000943A0000}"/>
    <cellStyle name="20% - Accent1 2 7 2 3 3 2 2 2" xfId="15185" xr:uid="{00000000-0005-0000-0000-0000953A0000}"/>
    <cellStyle name="20% - Accent1 2 7 2 3 3 2 3" xfId="15186" xr:uid="{00000000-0005-0000-0000-0000963A0000}"/>
    <cellStyle name="20% - Accent1 2 7 2 3 3 3" xfId="15187" xr:uid="{00000000-0005-0000-0000-0000973A0000}"/>
    <cellStyle name="20% - Accent1 2 7 2 3 3 3 2" xfId="15188" xr:uid="{00000000-0005-0000-0000-0000983A0000}"/>
    <cellStyle name="20% - Accent1 2 7 2 3 3 4" xfId="15189" xr:uid="{00000000-0005-0000-0000-0000993A0000}"/>
    <cellStyle name="20% - Accent1 2 7 2 3 4" xfId="15190" xr:uid="{00000000-0005-0000-0000-00009A3A0000}"/>
    <cellStyle name="20% - Accent1 2 7 2 3 4 2" xfId="15191" xr:uid="{00000000-0005-0000-0000-00009B3A0000}"/>
    <cellStyle name="20% - Accent1 2 7 2 3 4 2 2" xfId="15192" xr:uid="{00000000-0005-0000-0000-00009C3A0000}"/>
    <cellStyle name="20% - Accent1 2 7 2 3 4 2 2 2" xfId="15193" xr:uid="{00000000-0005-0000-0000-00009D3A0000}"/>
    <cellStyle name="20% - Accent1 2 7 2 3 4 2 3" xfId="15194" xr:uid="{00000000-0005-0000-0000-00009E3A0000}"/>
    <cellStyle name="20% - Accent1 2 7 2 3 4 3" xfId="15195" xr:uid="{00000000-0005-0000-0000-00009F3A0000}"/>
    <cellStyle name="20% - Accent1 2 7 2 3 4 3 2" xfId="15196" xr:uid="{00000000-0005-0000-0000-0000A03A0000}"/>
    <cellStyle name="20% - Accent1 2 7 2 3 4 4" xfId="15197" xr:uid="{00000000-0005-0000-0000-0000A13A0000}"/>
    <cellStyle name="20% - Accent1 2 7 2 3 5" xfId="15198" xr:uid="{00000000-0005-0000-0000-0000A23A0000}"/>
    <cellStyle name="20% - Accent1 2 7 2 3 5 2" xfId="15199" xr:uid="{00000000-0005-0000-0000-0000A33A0000}"/>
    <cellStyle name="20% - Accent1 2 7 2 3 5 2 2" xfId="15200" xr:uid="{00000000-0005-0000-0000-0000A43A0000}"/>
    <cellStyle name="20% - Accent1 2 7 2 3 5 3" xfId="15201" xr:uid="{00000000-0005-0000-0000-0000A53A0000}"/>
    <cellStyle name="20% - Accent1 2 7 2 3 6" xfId="15202" xr:uid="{00000000-0005-0000-0000-0000A63A0000}"/>
    <cellStyle name="20% - Accent1 2 7 2 3 6 2" xfId="15203" xr:uid="{00000000-0005-0000-0000-0000A73A0000}"/>
    <cellStyle name="20% - Accent1 2 7 2 3 6 2 2" xfId="15204" xr:uid="{00000000-0005-0000-0000-0000A83A0000}"/>
    <cellStyle name="20% - Accent1 2 7 2 3 6 3" xfId="15205" xr:uid="{00000000-0005-0000-0000-0000A93A0000}"/>
    <cellStyle name="20% - Accent1 2 7 2 3 7" xfId="15206" xr:uid="{00000000-0005-0000-0000-0000AA3A0000}"/>
    <cellStyle name="20% - Accent1 2 7 2 3 7 2" xfId="15207" xr:uid="{00000000-0005-0000-0000-0000AB3A0000}"/>
    <cellStyle name="20% - Accent1 2 7 2 3 8" xfId="15208" xr:uid="{00000000-0005-0000-0000-0000AC3A0000}"/>
    <cellStyle name="20% - Accent1 2 7 2 3 8 2" xfId="15209" xr:uid="{00000000-0005-0000-0000-0000AD3A0000}"/>
    <cellStyle name="20% - Accent1 2 7 2 3 9" xfId="15210" xr:uid="{00000000-0005-0000-0000-0000AE3A0000}"/>
    <cellStyle name="20% - Accent1 2 7 2 4" xfId="15211" xr:uid="{00000000-0005-0000-0000-0000AF3A0000}"/>
    <cellStyle name="20% - Accent1 2 7 2 4 2" xfId="15212" xr:uid="{00000000-0005-0000-0000-0000B03A0000}"/>
    <cellStyle name="20% - Accent1 2 7 2 4 2 2" xfId="15213" xr:uid="{00000000-0005-0000-0000-0000B13A0000}"/>
    <cellStyle name="20% - Accent1 2 7 2 4 2 2 2" xfId="15214" xr:uid="{00000000-0005-0000-0000-0000B23A0000}"/>
    <cellStyle name="20% - Accent1 2 7 2 4 2 3" xfId="15215" xr:uid="{00000000-0005-0000-0000-0000B33A0000}"/>
    <cellStyle name="20% - Accent1 2 7 2 4 3" xfId="15216" xr:uid="{00000000-0005-0000-0000-0000B43A0000}"/>
    <cellStyle name="20% - Accent1 2 7 2 4 3 2" xfId="15217" xr:uid="{00000000-0005-0000-0000-0000B53A0000}"/>
    <cellStyle name="20% - Accent1 2 7 2 4 4" xfId="15218" xr:uid="{00000000-0005-0000-0000-0000B63A0000}"/>
    <cellStyle name="20% - Accent1 2 7 2 5" xfId="15219" xr:uid="{00000000-0005-0000-0000-0000B73A0000}"/>
    <cellStyle name="20% - Accent1 2 7 2 5 2" xfId="15220" xr:uid="{00000000-0005-0000-0000-0000B83A0000}"/>
    <cellStyle name="20% - Accent1 2 7 2 5 2 2" xfId="15221" xr:uid="{00000000-0005-0000-0000-0000B93A0000}"/>
    <cellStyle name="20% - Accent1 2 7 2 5 2 2 2" xfId="15222" xr:uid="{00000000-0005-0000-0000-0000BA3A0000}"/>
    <cellStyle name="20% - Accent1 2 7 2 5 2 3" xfId="15223" xr:uid="{00000000-0005-0000-0000-0000BB3A0000}"/>
    <cellStyle name="20% - Accent1 2 7 2 5 3" xfId="15224" xr:uid="{00000000-0005-0000-0000-0000BC3A0000}"/>
    <cellStyle name="20% - Accent1 2 7 2 5 3 2" xfId="15225" xr:uid="{00000000-0005-0000-0000-0000BD3A0000}"/>
    <cellStyle name="20% - Accent1 2 7 2 5 4" xfId="15226" xr:uid="{00000000-0005-0000-0000-0000BE3A0000}"/>
    <cellStyle name="20% - Accent1 2 7 2 6" xfId="15227" xr:uid="{00000000-0005-0000-0000-0000BF3A0000}"/>
    <cellStyle name="20% - Accent1 2 7 2 6 2" xfId="15228" xr:uid="{00000000-0005-0000-0000-0000C03A0000}"/>
    <cellStyle name="20% - Accent1 2 7 2 6 2 2" xfId="15229" xr:uid="{00000000-0005-0000-0000-0000C13A0000}"/>
    <cellStyle name="20% - Accent1 2 7 2 6 2 2 2" xfId="15230" xr:uid="{00000000-0005-0000-0000-0000C23A0000}"/>
    <cellStyle name="20% - Accent1 2 7 2 6 2 3" xfId="15231" xr:uid="{00000000-0005-0000-0000-0000C33A0000}"/>
    <cellStyle name="20% - Accent1 2 7 2 6 3" xfId="15232" xr:uid="{00000000-0005-0000-0000-0000C43A0000}"/>
    <cellStyle name="20% - Accent1 2 7 2 6 3 2" xfId="15233" xr:uid="{00000000-0005-0000-0000-0000C53A0000}"/>
    <cellStyle name="20% - Accent1 2 7 2 6 4" xfId="15234" xr:uid="{00000000-0005-0000-0000-0000C63A0000}"/>
    <cellStyle name="20% - Accent1 2 7 2 7" xfId="15235" xr:uid="{00000000-0005-0000-0000-0000C73A0000}"/>
    <cellStyle name="20% - Accent1 2 7 2 7 2" xfId="15236" xr:uid="{00000000-0005-0000-0000-0000C83A0000}"/>
    <cellStyle name="20% - Accent1 2 7 2 7 2 2" xfId="15237" xr:uid="{00000000-0005-0000-0000-0000C93A0000}"/>
    <cellStyle name="20% - Accent1 2 7 2 7 3" xfId="15238" xr:uid="{00000000-0005-0000-0000-0000CA3A0000}"/>
    <cellStyle name="20% - Accent1 2 7 2 8" xfId="15239" xr:uid="{00000000-0005-0000-0000-0000CB3A0000}"/>
    <cellStyle name="20% - Accent1 2 7 2 8 2" xfId="15240" xr:uid="{00000000-0005-0000-0000-0000CC3A0000}"/>
    <cellStyle name="20% - Accent1 2 7 2 8 2 2" xfId="15241" xr:uid="{00000000-0005-0000-0000-0000CD3A0000}"/>
    <cellStyle name="20% - Accent1 2 7 2 8 3" xfId="15242" xr:uid="{00000000-0005-0000-0000-0000CE3A0000}"/>
    <cellStyle name="20% - Accent1 2 7 2 9" xfId="15243" xr:uid="{00000000-0005-0000-0000-0000CF3A0000}"/>
    <cellStyle name="20% - Accent1 2 7 2 9 2" xfId="15244" xr:uid="{00000000-0005-0000-0000-0000D03A0000}"/>
    <cellStyle name="20% - Accent1 2 7 3" xfId="15245" xr:uid="{00000000-0005-0000-0000-0000D13A0000}"/>
    <cellStyle name="20% - Accent1 2 7 3 10" xfId="15246" xr:uid="{00000000-0005-0000-0000-0000D23A0000}"/>
    <cellStyle name="20% - Accent1 2 7 3 10 2" xfId="15247" xr:uid="{00000000-0005-0000-0000-0000D33A0000}"/>
    <cellStyle name="20% - Accent1 2 7 3 11" xfId="15248" xr:uid="{00000000-0005-0000-0000-0000D43A0000}"/>
    <cellStyle name="20% - Accent1 2 7 3 2" xfId="15249" xr:uid="{00000000-0005-0000-0000-0000D53A0000}"/>
    <cellStyle name="20% - Accent1 2 7 3 2 2" xfId="15250" xr:uid="{00000000-0005-0000-0000-0000D63A0000}"/>
    <cellStyle name="20% - Accent1 2 7 3 2 2 2" xfId="15251" xr:uid="{00000000-0005-0000-0000-0000D73A0000}"/>
    <cellStyle name="20% - Accent1 2 7 3 2 2 2 2" xfId="15252" xr:uid="{00000000-0005-0000-0000-0000D83A0000}"/>
    <cellStyle name="20% - Accent1 2 7 3 2 2 2 2 2" xfId="15253" xr:uid="{00000000-0005-0000-0000-0000D93A0000}"/>
    <cellStyle name="20% - Accent1 2 7 3 2 2 2 3" xfId="15254" xr:uid="{00000000-0005-0000-0000-0000DA3A0000}"/>
    <cellStyle name="20% - Accent1 2 7 3 2 2 3" xfId="15255" xr:uid="{00000000-0005-0000-0000-0000DB3A0000}"/>
    <cellStyle name="20% - Accent1 2 7 3 2 2 3 2" xfId="15256" xr:uid="{00000000-0005-0000-0000-0000DC3A0000}"/>
    <cellStyle name="20% - Accent1 2 7 3 2 2 4" xfId="15257" xr:uid="{00000000-0005-0000-0000-0000DD3A0000}"/>
    <cellStyle name="20% - Accent1 2 7 3 2 3" xfId="15258" xr:uid="{00000000-0005-0000-0000-0000DE3A0000}"/>
    <cellStyle name="20% - Accent1 2 7 3 2 3 2" xfId="15259" xr:uid="{00000000-0005-0000-0000-0000DF3A0000}"/>
    <cellStyle name="20% - Accent1 2 7 3 2 3 2 2" xfId="15260" xr:uid="{00000000-0005-0000-0000-0000E03A0000}"/>
    <cellStyle name="20% - Accent1 2 7 3 2 3 2 2 2" xfId="15261" xr:uid="{00000000-0005-0000-0000-0000E13A0000}"/>
    <cellStyle name="20% - Accent1 2 7 3 2 3 2 3" xfId="15262" xr:uid="{00000000-0005-0000-0000-0000E23A0000}"/>
    <cellStyle name="20% - Accent1 2 7 3 2 3 3" xfId="15263" xr:uid="{00000000-0005-0000-0000-0000E33A0000}"/>
    <cellStyle name="20% - Accent1 2 7 3 2 3 3 2" xfId="15264" xr:uid="{00000000-0005-0000-0000-0000E43A0000}"/>
    <cellStyle name="20% - Accent1 2 7 3 2 3 4" xfId="15265" xr:uid="{00000000-0005-0000-0000-0000E53A0000}"/>
    <cellStyle name="20% - Accent1 2 7 3 2 4" xfId="15266" xr:uid="{00000000-0005-0000-0000-0000E63A0000}"/>
    <cellStyle name="20% - Accent1 2 7 3 2 4 2" xfId="15267" xr:uid="{00000000-0005-0000-0000-0000E73A0000}"/>
    <cellStyle name="20% - Accent1 2 7 3 2 4 2 2" xfId="15268" xr:uid="{00000000-0005-0000-0000-0000E83A0000}"/>
    <cellStyle name="20% - Accent1 2 7 3 2 4 2 2 2" xfId="15269" xr:uid="{00000000-0005-0000-0000-0000E93A0000}"/>
    <cellStyle name="20% - Accent1 2 7 3 2 4 2 3" xfId="15270" xr:uid="{00000000-0005-0000-0000-0000EA3A0000}"/>
    <cellStyle name="20% - Accent1 2 7 3 2 4 3" xfId="15271" xr:uid="{00000000-0005-0000-0000-0000EB3A0000}"/>
    <cellStyle name="20% - Accent1 2 7 3 2 4 3 2" xfId="15272" xr:uid="{00000000-0005-0000-0000-0000EC3A0000}"/>
    <cellStyle name="20% - Accent1 2 7 3 2 4 4" xfId="15273" xr:uid="{00000000-0005-0000-0000-0000ED3A0000}"/>
    <cellStyle name="20% - Accent1 2 7 3 2 5" xfId="15274" xr:uid="{00000000-0005-0000-0000-0000EE3A0000}"/>
    <cellStyle name="20% - Accent1 2 7 3 2 5 2" xfId="15275" xr:uid="{00000000-0005-0000-0000-0000EF3A0000}"/>
    <cellStyle name="20% - Accent1 2 7 3 2 5 2 2" xfId="15276" xr:uid="{00000000-0005-0000-0000-0000F03A0000}"/>
    <cellStyle name="20% - Accent1 2 7 3 2 5 3" xfId="15277" xr:uid="{00000000-0005-0000-0000-0000F13A0000}"/>
    <cellStyle name="20% - Accent1 2 7 3 2 6" xfId="15278" xr:uid="{00000000-0005-0000-0000-0000F23A0000}"/>
    <cellStyle name="20% - Accent1 2 7 3 2 6 2" xfId="15279" xr:uid="{00000000-0005-0000-0000-0000F33A0000}"/>
    <cellStyle name="20% - Accent1 2 7 3 2 6 2 2" xfId="15280" xr:uid="{00000000-0005-0000-0000-0000F43A0000}"/>
    <cellStyle name="20% - Accent1 2 7 3 2 6 3" xfId="15281" xr:uid="{00000000-0005-0000-0000-0000F53A0000}"/>
    <cellStyle name="20% - Accent1 2 7 3 2 7" xfId="15282" xr:uid="{00000000-0005-0000-0000-0000F63A0000}"/>
    <cellStyle name="20% - Accent1 2 7 3 2 7 2" xfId="15283" xr:uid="{00000000-0005-0000-0000-0000F73A0000}"/>
    <cellStyle name="20% - Accent1 2 7 3 2 8" xfId="15284" xr:uid="{00000000-0005-0000-0000-0000F83A0000}"/>
    <cellStyle name="20% - Accent1 2 7 3 2 8 2" xfId="15285" xr:uid="{00000000-0005-0000-0000-0000F93A0000}"/>
    <cellStyle name="20% - Accent1 2 7 3 2 9" xfId="15286" xr:uid="{00000000-0005-0000-0000-0000FA3A0000}"/>
    <cellStyle name="20% - Accent1 2 7 3 3" xfId="15287" xr:uid="{00000000-0005-0000-0000-0000FB3A0000}"/>
    <cellStyle name="20% - Accent1 2 7 3 3 2" xfId="15288" xr:uid="{00000000-0005-0000-0000-0000FC3A0000}"/>
    <cellStyle name="20% - Accent1 2 7 3 3 2 2" xfId="15289" xr:uid="{00000000-0005-0000-0000-0000FD3A0000}"/>
    <cellStyle name="20% - Accent1 2 7 3 3 2 2 2" xfId="15290" xr:uid="{00000000-0005-0000-0000-0000FE3A0000}"/>
    <cellStyle name="20% - Accent1 2 7 3 3 2 2 2 2" xfId="15291" xr:uid="{00000000-0005-0000-0000-0000FF3A0000}"/>
    <cellStyle name="20% - Accent1 2 7 3 3 2 2 3" xfId="15292" xr:uid="{00000000-0005-0000-0000-0000003B0000}"/>
    <cellStyle name="20% - Accent1 2 7 3 3 2 3" xfId="15293" xr:uid="{00000000-0005-0000-0000-0000013B0000}"/>
    <cellStyle name="20% - Accent1 2 7 3 3 2 3 2" xfId="15294" xr:uid="{00000000-0005-0000-0000-0000023B0000}"/>
    <cellStyle name="20% - Accent1 2 7 3 3 2 4" xfId="15295" xr:uid="{00000000-0005-0000-0000-0000033B0000}"/>
    <cellStyle name="20% - Accent1 2 7 3 3 3" xfId="15296" xr:uid="{00000000-0005-0000-0000-0000043B0000}"/>
    <cellStyle name="20% - Accent1 2 7 3 3 3 2" xfId="15297" xr:uid="{00000000-0005-0000-0000-0000053B0000}"/>
    <cellStyle name="20% - Accent1 2 7 3 3 3 2 2" xfId="15298" xr:uid="{00000000-0005-0000-0000-0000063B0000}"/>
    <cellStyle name="20% - Accent1 2 7 3 3 3 2 2 2" xfId="15299" xr:uid="{00000000-0005-0000-0000-0000073B0000}"/>
    <cellStyle name="20% - Accent1 2 7 3 3 3 2 3" xfId="15300" xr:uid="{00000000-0005-0000-0000-0000083B0000}"/>
    <cellStyle name="20% - Accent1 2 7 3 3 3 3" xfId="15301" xr:uid="{00000000-0005-0000-0000-0000093B0000}"/>
    <cellStyle name="20% - Accent1 2 7 3 3 3 3 2" xfId="15302" xr:uid="{00000000-0005-0000-0000-00000A3B0000}"/>
    <cellStyle name="20% - Accent1 2 7 3 3 3 4" xfId="15303" xr:uid="{00000000-0005-0000-0000-00000B3B0000}"/>
    <cellStyle name="20% - Accent1 2 7 3 3 4" xfId="15304" xr:uid="{00000000-0005-0000-0000-00000C3B0000}"/>
    <cellStyle name="20% - Accent1 2 7 3 3 4 2" xfId="15305" xr:uid="{00000000-0005-0000-0000-00000D3B0000}"/>
    <cellStyle name="20% - Accent1 2 7 3 3 4 2 2" xfId="15306" xr:uid="{00000000-0005-0000-0000-00000E3B0000}"/>
    <cellStyle name="20% - Accent1 2 7 3 3 4 2 2 2" xfId="15307" xr:uid="{00000000-0005-0000-0000-00000F3B0000}"/>
    <cellStyle name="20% - Accent1 2 7 3 3 4 2 3" xfId="15308" xr:uid="{00000000-0005-0000-0000-0000103B0000}"/>
    <cellStyle name="20% - Accent1 2 7 3 3 4 3" xfId="15309" xr:uid="{00000000-0005-0000-0000-0000113B0000}"/>
    <cellStyle name="20% - Accent1 2 7 3 3 4 3 2" xfId="15310" xr:uid="{00000000-0005-0000-0000-0000123B0000}"/>
    <cellStyle name="20% - Accent1 2 7 3 3 4 4" xfId="15311" xr:uid="{00000000-0005-0000-0000-0000133B0000}"/>
    <cellStyle name="20% - Accent1 2 7 3 3 5" xfId="15312" xr:uid="{00000000-0005-0000-0000-0000143B0000}"/>
    <cellStyle name="20% - Accent1 2 7 3 3 5 2" xfId="15313" xr:uid="{00000000-0005-0000-0000-0000153B0000}"/>
    <cellStyle name="20% - Accent1 2 7 3 3 5 2 2" xfId="15314" xr:uid="{00000000-0005-0000-0000-0000163B0000}"/>
    <cellStyle name="20% - Accent1 2 7 3 3 5 3" xfId="15315" xr:uid="{00000000-0005-0000-0000-0000173B0000}"/>
    <cellStyle name="20% - Accent1 2 7 3 3 6" xfId="15316" xr:uid="{00000000-0005-0000-0000-0000183B0000}"/>
    <cellStyle name="20% - Accent1 2 7 3 3 6 2" xfId="15317" xr:uid="{00000000-0005-0000-0000-0000193B0000}"/>
    <cellStyle name="20% - Accent1 2 7 3 3 6 2 2" xfId="15318" xr:uid="{00000000-0005-0000-0000-00001A3B0000}"/>
    <cellStyle name="20% - Accent1 2 7 3 3 6 3" xfId="15319" xr:uid="{00000000-0005-0000-0000-00001B3B0000}"/>
    <cellStyle name="20% - Accent1 2 7 3 3 7" xfId="15320" xr:uid="{00000000-0005-0000-0000-00001C3B0000}"/>
    <cellStyle name="20% - Accent1 2 7 3 3 7 2" xfId="15321" xr:uid="{00000000-0005-0000-0000-00001D3B0000}"/>
    <cellStyle name="20% - Accent1 2 7 3 3 8" xfId="15322" xr:uid="{00000000-0005-0000-0000-00001E3B0000}"/>
    <cellStyle name="20% - Accent1 2 7 3 3 8 2" xfId="15323" xr:uid="{00000000-0005-0000-0000-00001F3B0000}"/>
    <cellStyle name="20% - Accent1 2 7 3 3 9" xfId="15324" xr:uid="{00000000-0005-0000-0000-0000203B0000}"/>
    <cellStyle name="20% - Accent1 2 7 3 4" xfId="15325" xr:uid="{00000000-0005-0000-0000-0000213B0000}"/>
    <cellStyle name="20% - Accent1 2 7 3 4 2" xfId="15326" xr:uid="{00000000-0005-0000-0000-0000223B0000}"/>
    <cellStyle name="20% - Accent1 2 7 3 4 2 2" xfId="15327" xr:uid="{00000000-0005-0000-0000-0000233B0000}"/>
    <cellStyle name="20% - Accent1 2 7 3 4 2 2 2" xfId="15328" xr:uid="{00000000-0005-0000-0000-0000243B0000}"/>
    <cellStyle name="20% - Accent1 2 7 3 4 2 3" xfId="15329" xr:uid="{00000000-0005-0000-0000-0000253B0000}"/>
    <cellStyle name="20% - Accent1 2 7 3 4 3" xfId="15330" xr:uid="{00000000-0005-0000-0000-0000263B0000}"/>
    <cellStyle name="20% - Accent1 2 7 3 4 3 2" xfId="15331" xr:uid="{00000000-0005-0000-0000-0000273B0000}"/>
    <cellStyle name="20% - Accent1 2 7 3 4 4" xfId="15332" xr:uid="{00000000-0005-0000-0000-0000283B0000}"/>
    <cellStyle name="20% - Accent1 2 7 3 5" xfId="15333" xr:uid="{00000000-0005-0000-0000-0000293B0000}"/>
    <cellStyle name="20% - Accent1 2 7 3 5 2" xfId="15334" xr:uid="{00000000-0005-0000-0000-00002A3B0000}"/>
    <cellStyle name="20% - Accent1 2 7 3 5 2 2" xfId="15335" xr:uid="{00000000-0005-0000-0000-00002B3B0000}"/>
    <cellStyle name="20% - Accent1 2 7 3 5 2 2 2" xfId="15336" xr:uid="{00000000-0005-0000-0000-00002C3B0000}"/>
    <cellStyle name="20% - Accent1 2 7 3 5 2 3" xfId="15337" xr:uid="{00000000-0005-0000-0000-00002D3B0000}"/>
    <cellStyle name="20% - Accent1 2 7 3 5 3" xfId="15338" xr:uid="{00000000-0005-0000-0000-00002E3B0000}"/>
    <cellStyle name="20% - Accent1 2 7 3 5 3 2" xfId="15339" xr:uid="{00000000-0005-0000-0000-00002F3B0000}"/>
    <cellStyle name="20% - Accent1 2 7 3 5 4" xfId="15340" xr:uid="{00000000-0005-0000-0000-0000303B0000}"/>
    <cellStyle name="20% - Accent1 2 7 3 6" xfId="15341" xr:uid="{00000000-0005-0000-0000-0000313B0000}"/>
    <cellStyle name="20% - Accent1 2 7 3 6 2" xfId="15342" xr:uid="{00000000-0005-0000-0000-0000323B0000}"/>
    <cellStyle name="20% - Accent1 2 7 3 6 2 2" xfId="15343" xr:uid="{00000000-0005-0000-0000-0000333B0000}"/>
    <cellStyle name="20% - Accent1 2 7 3 6 2 2 2" xfId="15344" xr:uid="{00000000-0005-0000-0000-0000343B0000}"/>
    <cellStyle name="20% - Accent1 2 7 3 6 2 3" xfId="15345" xr:uid="{00000000-0005-0000-0000-0000353B0000}"/>
    <cellStyle name="20% - Accent1 2 7 3 6 3" xfId="15346" xr:uid="{00000000-0005-0000-0000-0000363B0000}"/>
    <cellStyle name="20% - Accent1 2 7 3 6 3 2" xfId="15347" xr:uid="{00000000-0005-0000-0000-0000373B0000}"/>
    <cellStyle name="20% - Accent1 2 7 3 6 4" xfId="15348" xr:uid="{00000000-0005-0000-0000-0000383B0000}"/>
    <cellStyle name="20% - Accent1 2 7 3 7" xfId="15349" xr:uid="{00000000-0005-0000-0000-0000393B0000}"/>
    <cellStyle name="20% - Accent1 2 7 3 7 2" xfId="15350" xr:uid="{00000000-0005-0000-0000-00003A3B0000}"/>
    <cellStyle name="20% - Accent1 2 7 3 7 2 2" xfId="15351" xr:uid="{00000000-0005-0000-0000-00003B3B0000}"/>
    <cellStyle name="20% - Accent1 2 7 3 7 3" xfId="15352" xr:uid="{00000000-0005-0000-0000-00003C3B0000}"/>
    <cellStyle name="20% - Accent1 2 7 3 8" xfId="15353" xr:uid="{00000000-0005-0000-0000-00003D3B0000}"/>
    <cellStyle name="20% - Accent1 2 7 3 8 2" xfId="15354" xr:uid="{00000000-0005-0000-0000-00003E3B0000}"/>
    <cellStyle name="20% - Accent1 2 7 3 8 2 2" xfId="15355" xr:uid="{00000000-0005-0000-0000-00003F3B0000}"/>
    <cellStyle name="20% - Accent1 2 7 3 8 3" xfId="15356" xr:uid="{00000000-0005-0000-0000-0000403B0000}"/>
    <cellStyle name="20% - Accent1 2 7 3 9" xfId="15357" xr:uid="{00000000-0005-0000-0000-0000413B0000}"/>
    <cellStyle name="20% - Accent1 2 7 3 9 2" xfId="15358" xr:uid="{00000000-0005-0000-0000-0000423B0000}"/>
    <cellStyle name="20% - Accent1 2 7 4" xfId="15359" xr:uid="{00000000-0005-0000-0000-0000433B0000}"/>
    <cellStyle name="20% - Accent1 2 7 4 10" xfId="15360" xr:uid="{00000000-0005-0000-0000-0000443B0000}"/>
    <cellStyle name="20% - Accent1 2 7 4 10 2" xfId="15361" xr:uid="{00000000-0005-0000-0000-0000453B0000}"/>
    <cellStyle name="20% - Accent1 2 7 4 11" xfId="15362" xr:uid="{00000000-0005-0000-0000-0000463B0000}"/>
    <cellStyle name="20% - Accent1 2 7 4 2" xfId="15363" xr:uid="{00000000-0005-0000-0000-0000473B0000}"/>
    <cellStyle name="20% - Accent1 2 7 4 2 2" xfId="15364" xr:uid="{00000000-0005-0000-0000-0000483B0000}"/>
    <cellStyle name="20% - Accent1 2 7 4 2 2 2" xfId="15365" xr:uid="{00000000-0005-0000-0000-0000493B0000}"/>
    <cellStyle name="20% - Accent1 2 7 4 2 2 2 2" xfId="15366" xr:uid="{00000000-0005-0000-0000-00004A3B0000}"/>
    <cellStyle name="20% - Accent1 2 7 4 2 2 2 2 2" xfId="15367" xr:uid="{00000000-0005-0000-0000-00004B3B0000}"/>
    <cellStyle name="20% - Accent1 2 7 4 2 2 2 3" xfId="15368" xr:uid="{00000000-0005-0000-0000-00004C3B0000}"/>
    <cellStyle name="20% - Accent1 2 7 4 2 2 3" xfId="15369" xr:uid="{00000000-0005-0000-0000-00004D3B0000}"/>
    <cellStyle name="20% - Accent1 2 7 4 2 2 3 2" xfId="15370" xr:uid="{00000000-0005-0000-0000-00004E3B0000}"/>
    <cellStyle name="20% - Accent1 2 7 4 2 2 4" xfId="15371" xr:uid="{00000000-0005-0000-0000-00004F3B0000}"/>
    <cellStyle name="20% - Accent1 2 7 4 2 3" xfId="15372" xr:uid="{00000000-0005-0000-0000-0000503B0000}"/>
    <cellStyle name="20% - Accent1 2 7 4 2 3 2" xfId="15373" xr:uid="{00000000-0005-0000-0000-0000513B0000}"/>
    <cellStyle name="20% - Accent1 2 7 4 2 3 2 2" xfId="15374" xr:uid="{00000000-0005-0000-0000-0000523B0000}"/>
    <cellStyle name="20% - Accent1 2 7 4 2 3 2 2 2" xfId="15375" xr:uid="{00000000-0005-0000-0000-0000533B0000}"/>
    <cellStyle name="20% - Accent1 2 7 4 2 3 2 3" xfId="15376" xr:uid="{00000000-0005-0000-0000-0000543B0000}"/>
    <cellStyle name="20% - Accent1 2 7 4 2 3 3" xfId="15377" xr:uid="{00000000-0005-0000-0000-0000553B0000}"/>
    <cellStyle name="20% - Accent1 2 7 4 2 3 3 2" xfId="15378" xr:uid="{00000000-0005-0000-0000-0000563B0000}"/>
    <cellStyle name="20% - Accent1 2 7 4 2 3 4" xfId="15379" xr:uid="{00000000-0005-0000-0000-0000573B0000}"/>
    <cellStyle name="20% - Accent1 2 7 4 2 4" xfId="15380" xr:uid="{00000000-0005-0000-0000-0000583B0000}"/>
    <cellStyle name="20% - Accent1 2 7 4 2 4 2" xfId="15381" xr:uid="{00000000-0005-0000-0000-0000593B0000}"/>
    <cellStyle name="20% - Accent1 2 7 4 2 4 2 2" xfId="15382" xr:uid="{00000000-0005-0000-0000-00005A3B0000}"/>
    <cellStyle name="20% - Accent1 2 7 4 2 4 2 2 2" xfId="15383" xr:uid="{00000000-0005-0000-0000-00005B3B0000}"/>
    <cellStyle name="20% - Accent1 2 7 4 2 4 2 3" xfId="15384" xr:uid="{00000000-0005-0000-0000-00005C3B0000}"/>
    <cellStyle name="20% - Accent1 2 7 4 2 4 3" xfId="15385" xr:uid="{00000000-0005-0000-0000-00005D3B0000}"/>
    <cellStyle name="20% - Accent1 2 7 4 2 4 3 2" xfId="15386" xr:uid="{00000000-0005-0000-0000-00005E3B0000}"/>
    <cellStyle name="20% - Accent1 2 7 4 2 4 4" xfId="15387" xr:uid="{00000000-0005-0000-0000-00005F3B0000}"/>
    <cellStyle name="20% - Accent1 2 7 4 2 5" xfId="15388" xr:uid="{00000000-0005-0000-0000-0000603B0000}"/>
    <cellStyle name="20% - Accent1 2 7 4 2 5 2" xfId="15389" xr:uid="{00000000-0005-0000-0000-0000613B0000}"/>
    <cellStyle name="20% - Accent1 2 7 4 2 5 2 2" xfId="15390" xr:uid="{00000000-0005-0000-0000-0000623B0000}"/>
    <cellStyle name="20% - Accent1 2 7 4 2 5 3" xfId="15391" xr:uid="{00000000-0005-0000-0000-0000633B0000}"/>
    <cellStyle name="20% - Accent1 2 7 4 2 6" xfId="15392" xr:uid="{00000000-0005-0000-0000-0000643B0000}"/>
    <cellStyle name="20% - Accent1 2 7 4 2 6 2" xfId="15393" xr:uid="{00000000-0005-0000-0000-0000653B0000}"/>
    <cellStyle name="20% - Accent1 2 7 4 2 6 2 2" xfId="15394" xr:uid="{00000000-0005-0000-0000-0000663B0000}"/>
    <cellStyle name="20% - Accent1 2 7 4 2 6 3" xfId="15395" xr:uid="{00000000-0005-0000-0000-0000673B0000}"/>
    <cellStyle name="20% - Accent1 2 7 4 2 7" xfId="15396" xr:uid="{00000000-0005-0000-0000-0000683B0000}"/>
    <cellStyle name="20% - Accent1 2 7 4 2 7 2" xfId="15397" xr:uid="{00000000-0005-0000-0000-0000693B0000}"/>
    <cellStyle name="20% - Accent1 2 7 4 2 8" xfId="15398" xr:uid="{00000000-0005-0000-0000-00006A3B0000}"/>
    <cellStyle name="20% - Accent1 2 7 4 2 8 2" xfId="15399" xr:uid="{00000000-0005-0000-0000-00006B3B0000}"/>
    <cellStyle name="20% - Accent1 2 7 4 2 9" xfId="15400" xr:uid="{00000000-0005-0000-0000-00006C3B0000}"/>
    <cellStyle name="20% - Accent1 2 7 4 3" xfId="15401" xr:uid="{00000000-0005-0000-0000-00006D3B0000}"/>
    <cellStyle name="20% - Accent1 2 7 4 3 2" xfId="15402" xr:uid="{00000000-0005-0000-0000-00006E3B0000}"/>
    <cellStyle name="20% - Accent1 2 7 4 3 2 2" xfId="15403" xr:uid="{00000000-0005-0000-0000-00006F3B0000}"/>
    <cellStyle name="20% - Accent1 2 7 4 3 2 2 2" xfId="15404" xr:uid="{00000000-0005-0000-0000-0000703B0000}"/>
    <cellStyle name="20% - Accent1 2 7 4 3 2 2 2 2" xfId="15405" xr:uid="{00000000-0005-0000-0000-0000713B0000}"/>
    <cellStyle name="20% - Accent1 2 7 4 3 2 2 3" xfId="15406" xr:uid="{00000000-0005-0000-0000-0000723B0000}"/>
    <cellStyle name="20% - Accent1 2 7 4 3 2 3" xfId="15407" xr:uid="{00000000-0005-0000-0000-0000733B0000}"/>
    <cellStyle name="20% - Accent1 2 7 4 3 2 3 2" xfId="15408" xr:uid="{00000000-0005-0000-0000-0000743B0000}"/>
    <cellStyle name="20% - Accent1 2 7 4 3 2 4" xfId="15409" xr:uid="{00000000-0005-0000-0000-0000753B0000}"/>
    <cellStyle name="20% - Accent1 2 7 4 3 3" xfId="15410" xr:uid="{00000000-0005-0000-0000-0000763B0000}"/>
    <cellStyle name="20% - Accent1 2 7 4 3 3 2" xfId="15411" xr:uid="{00000000-0005-0000-0000-0000773B0000}"/>
    <cellStyle name="20% - Accent1 2 7 4 3 3 2 2" xfId="15412" xr:uid="{00000000-0005-0000-0000-0000783B0000}"/>
    <cellStyle name="20% - Accent1 2 7 4 3 3 2 2 2" xfId="15413" xr:uid="{00000000-0005-0000-0000-0000793B0000}"/>
    <cellStyle name="20% - Accent1 2 7 4 3 3 2 3" xfId="15414" xr:uid="{00000000-0005-0000-0000-00007A3B0000}"/>
    <cellStyle name="20% - Accent1 2 7 4 3 3 3" xfId="15415" xr:uid="{00000000-0005-0000-0000-00007B3B0000}"/>
    <cellStyle name="20% - Accent1 2 7 4 3 3 3 2" xfId="15416" xr:uid="{00000000-0005-0000-0000-00007C3B0000}"/>
    <cellStyle name="20% - Accent1 2 7 4 3 3 4" xfId="15417" xr:uid="{00000000-0005-0000-0000-00007D3B0000}"/>
    <cellStyle name="20% - Accent1 2 7 4 3 4" xfId="15418" xr:uid="{00000000-0005-0000-0000-00007E3B0000}"/>
    <cellStyle name="20% - Accent1 2 7 4 3 4 2" xfId="15419" xr:uid="{00000000-0005-0000-0000-00007F3B0000}"/>
    <cellStyle name="20% - Accent1 2 7 4 3 4 2 2" xfId="15420" xr:uid="{00000000-0005-0000-0000-0000803B0000}"/>
    <cellStyle name="20% - Accent1 2 7 4 3 4 2 2 2" xfId="15421" xr:uid="{00000000-0005-0000-0000-0000813B0000}"/>
    <cellStyle name="20% - Accent1 2 7 4 3 4 2 3" xfId="15422" xr:uid="{00000000-0005-0000-0000-0000823B0000}"/>
    <cellStyle name="20% - Accent1 2 7 4 3 4 3" xfId="15423" xr:uid="{00000000-0005-0000-0000-0000833B0000}"/>
    <cellStyle name="20% - Accent1 2 7 4 3 4 3 2" xfId="15424" xr:uid="{00000000-0005-0000-0000-0000843B0000}"/>
    <cellStyle name="20% - Accent1 2 7 4 3 4 4" xfId="15425" xr:uid="{00000000-0005-0000-0000-0000853B0000}"/>
    <cellStyle name="20% - Accent1 2 7 4 3 5" xfId="15426" xr:uid="{00000000-0005-0000-0000-0000863B0000}"/>
    <cellStyle name="20% - Accent1 2 7 4 3 5 2" xfId="15427" xr:uid="{00000000-0005-0000-0000-0000873B0000}"/>
    <cellStyle name="20% - Accent1 2 7 4 3 5 2 2" xfId="15428" xr:uid="{00000000-0005-0000-0000-0000883B0000}"/>
    <cellStyle name="20% - Accent1 2 7 4 3 5 3" xfId="15429" xr:uid="{00000000-0005-0000-0000-0000893B0000}"/>
    <cellStyle name="20% - Accent1 2 7 4 3 6" xfId="15430" xr:uid="{00000000-0005-0000-0000-00008A3B0000}"/>
    <cellStyle name="20% - Accent1 2 7 4 3 6 2" xfId="15431" xr:uid="{00000000-0005-0000-0000-00008B3B0000}"/>
    <cellStyle name="20% - Accent1 2 7 4 3 6 2 2" xfId="15432" xr:uid="{00000000-0005-0000-0000-00008C3B0000}"/>
    <cellStyle name="20% - Accent1 2 7 4 3 6 3" xfId="15433" xr:uid="{00000000-0005-0000-0000-00008D3B0000}"/>
    <cellStyle name="20% - Accent1 2 7 4 3 7" xfId="15434" xr:uid="{00000000-0005-0000-0000-00008E3B0000}"/>
    <cellStyle name="20% - Accent1 2 7 4 3 7 2" xfId="15435" xr:uid="{00000000-0005-0000-0000-00008F3B0000}"/>
    <cellStyle name="20% - Accent1 2 7 4 3 8" xfId="15436" xr:uid="{00000000-0005-0000-0000-0000903B0000}"/>
    <cellStyle name="20% - Accent1 2 7 4 3 8 2" xfId="15437" xr:uid="{00000000-0005-0000-0000-0000913B0000}"/>
    <cellStyle name="20% - Accent1 2 7 4 3 9" xfId="15438" xr:uid="{00000000-0005-0000-0000-0000923B0000}"/>
    <cellStyle name="20% - Accent1 2 7 4 4" xfId="15439" xr:uid="{00000000-0005-0000-0000-0000933B0000}"/>
    <cellStyle name="20% - Accent1 2 7 4 4 2" xfId="15440" xr:uid="{00000000-0005-0000-0000-0000943B0000}"/>
    <cellStyle name="20% - Accent1 2 7 4 4 2 2" xfId="15441" xr:uid="{00000000-0005-0000-0000-0000953B0000}"/>
    <cellStyle name="20% - Accent1 2 7 4 4 2 2 2" xfId="15442" xr:uid="{00000000-0005-0000-0000-0000963B0000}"/>
    <cellStyle name="20% - Accent1 2 7 4 4 2 3" xfId="15443" xr:uid="{00000000-0005-0000-0000-0000973B0000}"/>
    <cellStyle name="20% - Accent1 2 7 4 4 3" xfId="15444" xr:uid="{00000000-0005-0000-0000-0000983B0000}"/>
    <cellStyle name="20% - Accent1 2 7 4 4 3 2" xfId="15445" xr:uid="{00000000-0005-0000-0000-0000993B0000}"/>
    <cellStyle name="20% - Accent1 2 7 4 4 4" xfId="15446" xr:uid="{00000000-0005-0000-0000-00009A3B0000}"/>
    <cellStyle name="20% - Accent1 2 7 4 5" xfId="15447" xr:uid="{00000000-0005-0000-0000-00009B3B0000}"/>
    <cellStyle name="20% - Accent1 2 7 4 5 2" xfId="15448" xr:uid="{00000000-0005-0000-0000-00009C3B0000}"/>
    <cellStyle name="20% - Accent1 2 7 4 5 2 2" xfId="15449" xr:uid="{00000000-0005-0000-0000-00009D3B0000}"/>
    <cellStyle name="20% - Accent1 2 7 4 5 2 2 2" xfId="15450" xr:uid="{00000000-0005-0000-0000-00009E3B0000}"/>
    <cellStyle name="20% - Accent1 2 7 4 5 2 3" xfId="15451" xr:uid="{00000000-0005-0000-0000-00009F3B0000}"/>
    <cellStyle name="20% - Accent1 2 7 4 5 3" xfId="15452" xr:uid="{00000000-0005-0000-0000-0000A03B0000}"/>
    <cellStyle name="20% - Accent1 2 7 4 5 3 2" xfId="15453" xr:uid="{00000000-0005-0000-0000-0000A13B0000}"/>
    <cellStyle name="20% - Accent1 2 7 4 5 4" xfId="15454" xr:uid="{00000000-0005-0000-0000-0000A23B0000}"/>
    <cellStyle name="20% - Accent1 2 7 4 6" xfId="15455" xr:uid="{00000000-0005-0000-0000-0000A33B0000}"/>
    <cellStyle name="20% - Accent1 2 7 4 6 2" xfId="15456" xr:uid="{00000000-0005-0000-0000-0000A43B0000}"/>
    <cellStyle name="20% - Accent1 2 7 4 6 2 2" xfId="15457" xr:uid="{00000000-0005-0000-0000-0000A53B0000}"/>
    <cellStyle name="20% - Accent1 2 7 4 6 2 2 2" xfId="15458" xr:uid="{00000000-0005-0000-0000-0000A63B0000}"/>
    <cellStyle name="20% - Accent1 2 7 4 6 2 3" xfId="15459" xr:uid="{00000000-0005-0000-0000-0000A73B0000}"/>
    <cellStyle name="20% - Accent1 2 7 4 6 3" xfId="15460" xr:uid="{00000000-0005-0000-0000-0000A83B0000}"/>
    <cellStyle name="20% - Accent1 2 7 4 6 3 2" xfId="15461" xr:uid="{00000000-0005-0000-0000-0000A93B0000}"/>
    <cellStyle name="20% - Accent1 2 7 4 6 4" xfId="15462" xr:uid="{00000000-0005-0000-0000-0000AA3B0000}"/>
    <cellStyle name="20% - Accent1 2 7 4 7" xfId="15463" xr:uid="{00000000-0005-0000-0000-0000AB3B0000}"/>
    <cellStyle name="20% - Accent1 2 7 4 7 2" xfId="15464" xr:uid="{00000000-0005-0000-0000-0000AC3B0000}"/>
    <cellStyle name="20% - Accent1 2 7 4 7 2 2" xfId="15465" xr:uid="{00000000-0005-0000-0000-0000AD3B0000}"/>
    <cellStyle name="20% - Accent1 2 7 4 7 3" xfId="15466" xr:uid="{00000000-0005-0000-0000-0000AE3B0000}"/>
    <cellStyle name="20% - Accent1 2 7 4 8" xfId="15467" xr:uid="{00000000-0005-0000-0000-0000AF3B0000}"/>
    <cellStyle name="20% - Accent1 2 7 4 8 2" xfId="15468" xr:uid="{00000000-0005-0000-0000-0000B03B0000}"/>
    <cellStyle name="20% - Accent1 2 7 4 8 2 2" xfId="15469" xr:uid="{00000000-0005-0000-0000-0000B13B0000}"/>
    <cellStyle name="20% - Accent1 2 7 4 8 3" xfId="15470" xr:uid="{00000000-0005-0000-0000-0000B23B0000}"/>
    <cellStyle name="20% - Accent1 2 7 4 9" xfId="15471" xr:uid="{00000000-0005-0000-0000-0000B33B0000}"/>
    <cellStyle name="20% - Accent1 2 7 4 9 2" xfId="15472" xr:uid="{00000000-0005-0000-0000-0000B43B0000}"/>
    <cellStyle name="20% - Accent1 2 7 5" xfId="15473" xr:uid="{00000000-0005-0000-0000-0000B53B0000}"/>
    <cellStyle name="20% - Accent1 2 7 5 2" xfId="15474" xr:uid="{00000000-0005-0000-0000-0000B63B0000}"/>
    <cellStyle name="20% - Accent1 2 7 5 2 2" xfId="15475" xr:uid="{00000000-0005-0000-0000-0000B73B0000}"/>
    <cellStyle name="20% - Accent1 2 7 5 2 2 2" xfId="15476" xr:uid="{00000000-0005-0000-0000-0000B83B0000}"/>
    <cellStyle name="20% - Accent1 2 7 5 2 2 2 2" xfId="15477" xr:uid="{00000000-0005-0000-0000-0000B93B0000}"/>
    <cellStyle name="20% - Accent1 2 7 5 2 2 3" xfId="15478" xr:uid="{00000000-0005-0000-0000-0000BA3B0000}"/>
    <cellStyle name="20% - Accent1 2 7 5 2 3" xfId="15479" xr:uid="{00000000-0005-0000-0000-0000BB3B0000}"/>
    <cellStyle name="20% - Accent1 2 7 5 2 3 2" xfId="15480" xr:uid="{00000000-0005-0000-0000-0000BC3B0000}"/>
    <cellStyle name="20% - Accent1 2 7 5 2 4" xfId="15481" xr:uid="{00000000-0005-0000-0000-0000BD3B0000}"/>
    <cellStyle name="20% - Accent1 2 7 5 3" xfId="15482" xr:uid="{00000000-0005-0000-0000-0000BE3B0000}"/>
    <cellStyle name="20% - Accent1 2 7 5 3 2" xfId="15483" xr:uid="{00000000-0005-0000-0000-0000BF3B0000}"/>
    <cellStyle name="20% - Accent1 2 7 5 3 2 2" xfId="15484" xr:uid="{00000000-0005-0000-0000-0000C03B0000}"/>
    <cellStyle name="20% - Accent1 2 7 5 3 2 2 2" xfId="15485" xr:uid="{00000000-0005-0000-0000-0000C13B0000}"/>
    <cellStyle name="20% - Accent1 2 7 5 3 2 3" xfId="15486" xr:uid="{00000000-0005-0000-0000-0000C23B0000}"/>
    <cellStyle name="20% - Accent1 2 7 5 3 3" xfId="15487" xr:uid="{00000000-0005-0000-0000-0000C33B0000}"/>
    <cellStyle name="20% - Accent1 2 7 5 3 3 2" xfId="15488" xr:uid="{00000000-0005-0000-0000-0000C43B0000}"/>
    <cellStyle name="20% - Accent1 2 7 5 3 4" xfId="15489" xr:uid="{00000000-0005-0000-0000-0000C53B0000}"/>
    <cellStyle name="20% - Accent1 2 7 5 4" xfId="15490" xr:uid="{00000000-0005-0000-0000-0000C63B0000}"/>
    <cellStyle name="20% - Accent1 2 7 5 4 2" xfId="15491" xr:uid="{00000000-0005-0000-0000-0000C73B0000}"/>
    <cellStyle name="20% - Accent1 2 7 5 4 2 2" xfId="15492" xr:uid="{00000000-0005-0000-0000-0000C83B0000}"/>
    <cellStyle name="20% - Accent1 2 7 5 4 2 2 2" xfId="15493" xr:uid="{00000000-0005-0000-0000-0000C93B0000}"/>
    <cellStyle name="20% - Accent1 2 7 5 4 2 3" xfId="15494" xr:uid="{00000000-0005-0000-0000-0000CA3B0000}"/>
    <cellStyle name="20% - Accent1 2 7 5 4 3" xfId="15495" xr:uid="{00000000-0005-0000-0000-0000CB3B0000}"/>
    <cellStyle name="20% - Accent1 2 7 5 4 3 2" xfId="15496" xr:uid="{00000000-0005-0000-0000-0000CC3B0000}"/>
    <cellStyle name="20% - Accent1 2 7 5 4 4" xfId="15497" xr:uid="{00000000-0005-0000-0000-0000CD3B0000}"/>
    <cellStyle name="20% - Accent1 2 7 5 5" xfId="15498" xr:uid="{00000000-0005-0000-0000-0000CE3B0000}"/>
    <cellStyle name="20% - Accent1 2 7 5 5 2" xfId="15499" xr:uid="{00000000-0005-0000-0000-0000CF3B0000}"/>
    <cellStyle name="20% - Accent1 2 7 5 5 2 2" xfId="15500" xr:uid="{00000000-0005-0000-0000-0000D03B0000}"/>
    <cellStyle name="20% - Accent1 2 7 5 5 3" xfId="15501" xr:uid="{00000000-0005-0000-0000-0000D13B0000}"/>
    <cellStyle name="20% - Accent1 2 7 5 6" xfId="15502" xr:uid="{00000000-0005-0000-0000-0000D23B0000}"/>
    <cellStyle name="20% - Accent1 2 7 5 6 2" xfId="15503" xr:uid="{00000000-0005-0000-0000-0000D33B0000}"/>
    <cellStyle name="20% - Accent1 2 7 5 6 2 2" xfId="15504" xr:uid="{00000000-0005-0000-0000-0000D43B0000}"/>
    <cellStyle name="20% - Accent1 2 7 5 6 3" xfId="15505" xr:uid="{00000000-0005-0000-0000-0000D53B0000}"/>
    <cellStyle name="20% - Accent1 2 7 5 7" xfId="15506" xr:uid="{00000000-0005-0000-0000-0000D63B0000}"/>
    <cellStyle name="20% - Accent1 2 7 5 7 2" xfId="15507" xr:uid="{00000000-0005-0000-0000-0000D73B0000}"/>
    <cellStyle name="20% - Accent1 2 7 5 8" xfId="15508" xr:uid="{00000000-0005-0000-0000-0000D83B0000}"/>
    <cellStyle name="20% - Accent1 2 7 5 8 2" xfId="15509" xr:uid="{00000000-0005-0000-0000-0000D93B0000}"/>
    <cellStyle name="20% - Accent1 2 7 5 9" xfId="15510" xr:uid="{00000000-0005-0000-0000-0000DA3B0000}"/>
    <cellStyle name="20% - Accent1 2 7 6" xfId="15511" xr:uid="{00000000-0005-0000-0000-0000DB3B0000}"/>
    <cellStyle name="20% - Accent1 2 7 6 2" xfId="15512" xr:uid="{00000000-0005-0000-0000-0000DC3B0000}"/>
    <cellStyle name="20% - Accent1 2 7 6 2 2" xfId="15513" xr:uid="{00000000-0005-0000-0000-0000DD3B0000}"/>
    <cellStyle name="20% - Accent1 2 7 6 2 2 2" xfId="15514" xr:uid="{00000000-0005-0000-0000-0000DE3B0000}"/>
    <cellStyle name="20% - Accent1 2 7 6 2 2 2 2" xfId="15515" xr:uid="{00000000-0005-0000-0000-0000DF3B0000}"/>
    <cellStyle name="20% - Accent1 2 7 6 2 2 3" xfId="15516" xr:uid="{00000000-0005-0000-0000-0000E03B0000}"/>
    <cellStyle name="20% - Accent1 2 7 6 2 3" xfId="15517" xr:uid="{00000000-0005-0000-0000-0000E13B0000}"/>
    <cellStyle name="20% - Accent1 2 7 6 2 3 2" xfId="15518" xr:uid="{00000000-0005-0000-0000-0000E23B0000}"/>
    <cellStyle name="20% - Accent1 2 7 6 2 4" xfId="15519" xr:uid="{00000000-0005-0000-0000-0000E33B0000}"/>
    <cellStyle name="20% - Accent1 2 7 6 3" xfId="15520" xr:uid="{00000000-0005-0000-0000-0000E43B0000}"/>
    <cellStyle name="20% - Accent1 2 7 6 3 2" xfId="15521" xr:uid="{00000000-0005-0000-0000-0000E53B0000}"/>
    <cellStyle name="20% - Accent1 2 7 6 3 2 2" xfId="15522" xr:uid="{00000000-0005-0000-0000-0000E63B0000}"/>
    <cellStyle name="20% - Accent1 2 7 6 3 2 2 2" xfId="15523" xr:uid="{00000000-0005-0000-0000-0000E73B0000}"/>
    <cellStyle name="20% - Accent1 2 7 6 3 2 3" xfId="15524" xr:uid="{00000000-0005-0000-0000-0000E83B0000}"/>
    <cellStyle name="20% - Accent1 2 7 6 3 3" xfId="15525" xr:uid="{00000000-0005-0000-0000-0000E93B0000}"/>
    <cellStyle name="20% - Accent1 2 7 6 3 3 2" xfId="15526" xr:uid="{00000000-0005-0000-0000-0000EA3B0000}"/>
    <cellStyle name="20% - Accent1 2 7 6 3 4" xfId="15527" xr:uid="{00000000-0005-0000-0000-0000EB3B0000}"/>
    <cellStyle name="20% - Accent1 2 7 6 4" xfId="15528" xr:uid="{00000000-0005-0000-0000-0000EC3B0000}"/>
    <cellStyle name="20% - Accent1 2 7 6 4 2" xfId="15529" xr:uid="{00000000-0005-0000-0000-0000ED3B0000}"/>
    <cellStyle name="20% - Accent1 2 7 6 4 2 2" xfId="15530" xr:uid="{00000000-0005-0000-0000-0000EE3B0000}"/>
    <cellStyle name="20% - Accent1 2 7 6 4 2 2 2" xfId="15531" xr:uid="{00000000-0005-0000-0000-0000EF3B0000}"/>
    <cellStyle name="20% - Accent1 2 7 6 4 2 3" xfId="15532" xr:uid="{00000000-0005-0000-0000-0000F03B0000}"/>
    <cellStyle name="20% - Accent1 2 7 6 4 3" xfId="15533" xr:uid="{00000000-0005-0000-0000-0000F13B0000}"/>
    <cellStyle name="20% - Accent1 2 7 6 4 3 2" xfId="15534" xr:uid="{00000000-0005-0000-0000-0000F23B0000}"/>
    <cellStyle name="20% - Accent1 2 7 6 4 4" xfId="15535" xr:uid="{00000000-0005-0000-0000-0000F33B0000}"/>
    <cellStyle name="20% - Accent1 2 7 6 5" xfId="15536" xr:uid="{00000000-0005-0000-0000-0000F43B0000}"/>
    <cellStyle name="20% - Accent1 2 7 6 5 2" xfId="15537" xr:uid="{00000000-0005-0000-0000-0000F53B0000}"/>
    <cellStyle name="20% - Accent1 2 7 6 5 2 2" xfId="15538" xr:uid="{00000000-0005-0000-0000-0000F63B0000}"/>
    <cellStyle name="20% - Accent1 2 7 6 5 3" xfId="15539" xr:uid="{00000000-0005-0000-0000-0000F73B0000}"/>
    <cellStyle name="20% - Accent1 2 7 6 6" xfId="15540" xr:uid="{00000000-0005-0000-0000-0000F83B0000}"/>
    <cellStyle name="20% - Accent1 2 7 6 6 2" xfId="15541" xr:uid="{00000000-0005-0000-0000-0000F93B0000}"/>
    <cellStyle name="20% - Accent1 2 7 6 6 2 2" xfId="15542" xr:uid="{00000000-0005-0000-0000-0000FA3B0000}"/>
    <cellStyle name="20% - Accent1 2 7 6 6 3" xfId="15543" xr:uid="{00000000-0005-0000-0000-0000FB3B0000}"/>
    <cellStyle name="20% - Accent1 2 7 6 7" xfId="15544" xr:uid="{00000000-0005-0000-0000-0000FC3B0000}"/>
    <cellStyle name="20% - Accent1 2 7 6 7 2" xfId="15545" xr:uid="{00000000-0005-0000-0000-0000FD3B0000}"/>
    <cellStyle name="20% - Accent1 2 7 6 8" xfId="15546" xr:uid="{00000000-0005-0000-0000-0000FE3B0000}"/>
    <cellStyle name="20% - Accent1 2 7 6 8 2" xfId="15547" xr:uid="{00000000-0005-0000-0000-0000FF3B0000}"/>
    <cellStyle name="20% - Accent1 2 7 6 9" xfId="15548" xr:uid="{00000000-0005-0000-0000-0000003C0000}"/>
    <cellStyle name="20% - Accent1 2 7 7" xfId="15549" xr:uid="{00000000-0005-0000-0000-0000013C0000}"/>
    <cellStyle name="20% - Accent1 2 7 7 2" xfId="15550" xr:uid="{00000000-0005-0000-0000-0000023C0000}"/>
    <cellStyle name="20% - Accent1 2 7 7 2 2" xfId="15551" xr:uid="{00000000-0005-0000-0000-0000033C0000}"/>
    <cellStyle name="20% - Accent1 2 7 7 2 2 2" xfId="15552" xr:uid="{00000000-0005-0000-0000-0000043C0000}"/>
    <cellStyle name="20% - Accent1 2 7 7 2 3" xfId="15553" xr:uid="{00000000-0005-0000-0000-0000053C0000}"/>
    <cellStyle name="20% - Accent1 2 7 7 3" xfId="15554" xr:uid="{00000000-0005-0000-0000-0000063C0000}"/>
    <cellStyle name="20% - Accent1 2 7 7 3 2" xfId="15555" xr:uid="{00000000-0005-0000-0000-0000073C0000}"/>
    <cellStyle name="20% - Accent1 2 7 7 4" xfId="15556" xr:uid="{00000000-0005-0000-0000-0000083C0000}"/>
    <cellStyle name="20% - Accent1 2 7 8" xfId="15557" xr:uid="{00000000-0005-0000-0000-0000093C0000}"/>
    <cellStyle name="20% - Accent1 2 7 8 2" xfId="15558" xr:uid="{00000000-0005-0000-0000-00000A3C0000}"/>
    <cellStyle name="20% - Accent1 2 7 8 2 2" xfId="15559" xr:uid="{00000000-0005-0000-0000-00000B3C0000}"/>
    <cellStyle name="20% - Accent1 2 7 8 2 2 2" xfId="15560" xr:uid="{00000000-0005-0000-0000-00000C3C0000}"/>
    <cellStyle name="20% - Accent1 2 7 8 2 3" xfId="15561" xr:uid="{00000000-0005-0000-0000-00000D3C0000}"/>
    <cellStyle name="20% - Accent1 2 7 8 3" xfId="15562" xr:uid="{00000000-0005-0000-0000-00000E3C0000}"/>
    <cellStyle name="20% - Accent1 2 7 8 3 2" xfId="15563" xr:uid="{00000000-0005-0000-0000-00000F3C0000}"/>
    <cellStyle name="20% - Accent1 2 7 8 4" xfId="15564" xr:uid="{00000000-0005-0000-0000-0000103C0000}"/>
    <cellStyle name="20% - Accent1 2 7 9" xfId="15565" xr:uid="{00000000-0005-0000-0000-0000113C0000}"/>
    <cellStyle name="20% - Accent1 2 7 9 2" xfId="15566" xr:uid="{00000000-0005-0000-0000-0000123C0000}"/>
    <cellStyle name="20% - Accent1 2 7 9 2 2" xfId="15567" xr:uid="{00000000-0005-0000-0000-0000133C0000}"/>
    <cellStyle name="20% - Accent1 2 7 9 2 2 2" xfId="15568" xr:uid="{00000000-0005-0000-0000-0000143C0000}"/>
    <cellStyle name="20% - Accent1 2 7 9 2 3" xfId="15569" xr:uid="{00000000-0005-0000-0000-0000153C0000}"/>
    <cellStyle name="20% - Accent1 2 7 9 3" xfId="15570" xr:uid="{00000000-0005-0000-0000-0000163C0000}"/>
    <cellStyle name="20% - Accent1 2 7 9 3 2" xfId="15571" xr:uid="{00000000-0005-0000-0000-0000173C0000}"/>
    <cellStyle name="20% - Accent1 2 7 9 4" xfId="15572" xr:uid="{00000000-0005-0000-0000-0000183C0000}"/>
    <cellStyle name="20% - Accent1 2 8" xfId="15573" xr:uid="{00000000-0005-0000-0000-0000193C0000}"/>
    <cellStyle name="20% - Accent1 2 8 10" xfId="15574" xr:uid="{00000000-0005-0000-0000-00001A3C0000}"/>
    <cellStyle name="20% - Accent1 2 8 10 2" xfId="15575" xr:uid="{00000000-0005-0000-0000-00001B3C0000}"/>
    <cellStyle name="20% - Accent1 2 8 11" xfId="15576" xr:uid="{00000000-0005-0000-0000-00001C3C0000}"/>
    <cellStyle name="20% - Accent1 2 8 11 2" xfId="15577" xr:uid="{00000000-0005-0000-0000-00001D3C0000}"/>
    <cellStyle name="20% - Accent1 2 8 12" xfId="15578" xr:uid="{00000000-0005-0000-0000-00001E3C0000}"/>
    <cellStyle name="20% - Accent1 2 8 2" xfId="15579" xr:uid="{00000000-0005-0000-0000-00001F3C0000}"/>
    <cellStyle name="20% - Accent1 2 8 2 10" xfId="15580" xr:uid="{00000000-0005-0000-0000-0000203C0000}"/>
    <cellStyle name="20% - Accent1 2 8 2 10 2" xfId="15581" xr:uid="{00000000-0005-0000-0000-0000213C0000}"/>
    <cellStyle name="20% - Accent1 2 8 2 11" xfId="15582" xr:uid="{00000000-0005-0000-0000-0000223C0000}"/>
    <cellStyle name="20% - Accent1 2 8 2 2" xfId="15583" xr:uid="{00000000-0005-0000-0000-0000233C0000}"/>
    <cellStyle name="20% - Accent1 2 8 2 2 2" xfId="15584" xr:uid="{00000000-0005-0000-0000-0000243C0000}"/>
    <cellStyle name="20% - Accent1 2 8 2 2 2 2" xfId="15585" xr:uid="{00000000-0005-0000-0000-0000253C0000}"/>
    <cellStyle name="20% - Accent1 2 8 2 2 2 2 2" xfId="15586" xr:uid="{00000000-0005-0000-0000-0000263C0000}"/>
    <cellStyle name="20% - Accent1 2 8 2 2 2 2 2 2" xfId="15587" xr:uid="{00000000-0005-0000-0000-0000273C0000}"/>
    <cellStyle name="20% - Accent1 2 8 2 2 2 2 3" xfId="15588" xr:uid="{00000000-0005-0000-0000-0000283C0000}"/>
    <cellStyle name="20% - Accent1 2 8 2 2 2 3" xfId="15589" xr:uid="{00000000-0005-0000-0000-0000293C0000}"/>
    <cellStyle name="20% - Accent1 2 8 2 2 2 3 2" xfId="15590" xr:uid="{00000000-0005-0000-0000-00002A3C0000}"/>
    <cellStyle name="20% - Accent1 2 8 2 2 2 4" xfId="15591" xr:uid="{00000000-0005-0000-0000-00002B3C0000}"/>
    <cellStyle name="20% - Accent1 2 8 2 2 3" xfId="15592" xr:uid="{00000000-0005-0000-0000-00002C3C0000}"/>
    <cellStyle name="20% - Accent1 2 8 2 2 3 2" xfId="15593" xr:uid="{00000000-0005-0000-0000-00002D3C0000}"/>
    <cellStyle name="20% - Accent1 2 8 2 2 3 2 2" xfId="15594" xr:uid="{00000000-0005-0000-0000-00002E3C0000}"/>
    <cellStyle name="20% - Accent1 2 8 2 2 3 2 2 2" xfId="15595" xr:uid="{00000000-0005-0000-0000-00002F3C0000}"/>
    <cellStyle name="20% - Accent1 2 8 2 2 3 2 3" xfId="15596" xr:uid="{00000000-0005-0000-0000-0000303C0000}"/>
    <cellStyle name="20% - Accent1 2 8 2 2 3 3" xfId="15597" xr:uid="{00000000-0005-0000-0000-0000313C0000}"/>
    <cellStyle name="20% - Accent1 2 8 2 2 3 3 2" xfId="15598" xr:uid="{00000000-0005-0000-0000-0000323C0000}"/>
    <cellStyle name="20% - Accent1 2 8 2 2 3 4" xfId="15599" xr:uid="{00000000-0005-0000-0000-0000333C0000}"/>
    <cellStyle name="20% - Accent1 2 8 2 2 4" xfId="15600" xr:uid="{00000000-0005-0000-0000-0000343C0000}"/>
    <cellStyle name="20% - Accent1 2 8 2 2 4 2" xfId="15601" xr:uid="{00000000-0005-0000-0000-0000353C0000}"/>
    <cellStyle name="20% - Accent1 2 8 2 2 4 2 2" xfId="15602" xr:uid="{00000000-0005-0000-0000-0000363C0000}"/>
    <cellStyle name="20% - Accent1 2 8 2 2 4 2 2 2" xfId="15603" xr:uid="{00000000-0005-0000-0000-0000373C0000}"/>
    <cellStyle name="20% - Accent1 2 8 2 2 4 2 3" xfId="15604" xr:uid="{00000000-0005-0000-0000-0000383C0000}"/>
    <cellStyle name="20% - Accent1 2 8 2 2 4 3" xfId="15605" xr:uid="{00000000-0005-0000-0000-0000393C0000}"/>
    <cellStyle name="20% - Accent1 2 8 2 2 4 3 2" xfId="15606" xr:uid="{00000000-0005-0000-0000-00003A3C0000}"/>
    <cellStyle name="20% - Accent1 2 8 2 2 4 4" xfId="15607" xr:uid="{00000000-0005-0000-0000-00003B3C0000}"/>
    <cellStyle name="20% - Accent1 2 8 2 2 5" xfId="15608" xr:uid="{00000000-0005-0000-0000-00003C3C0000}"/>
    <cellStyle name="20% - Accent1 2 8 2 2 5 2" xfId="15609" xr:uid="{00000000-0005-0000-0000-00003D3C0000}"/>
    <cellStyle name="20% - Accent1 2 8 2 2 5 2 2" xfId="15610" xr:uid="{00000000-0005-0000-0000-00003E3C0000}"/>
    <cellStyle name="20% - Accent1 2 8 2 2 5 3" xfId="15611" xr:uid="{00000000-0005-0000-0000-00003F3C0000}"/>
    <cellStyle name="20% - Accent1 2 8 2 2 6" xfId="15612" xr:uid="{00000000-0005-0000-0000-0000403C0000}"/>
    <cellStyle name="20% - Accent1 2 8 2 2 6 2" xfId="15613" xr:uid="{00000000-0005-0000-0000-0000413C0000}"/>
    <cellStyle name="20% - Accent1 2 8 2 2 6 2 2" xfId="15614" xr:uid="{00000000-0005-0000-0000-0000423C0000}"/>
    <cellStyle name="20% - Accent1 2 8 2 2 6 3" xfId="15615" xr:uid="{00000000-0005-0000-0000-0000433C0000}"/>
    <cellStyle name="20% - Accent1 2 8 2 2 7" xfId="15616" xr:uid="{00000000-0005-0000-0000-0000443C0000}"/>
    <cellStyle name="20% - Accent1 2 8 2 2 7 2" xfId="15617" xr:uid="{00000000-0005-0000-0000-0000453C0000}"/>
    <cellStyle name="20% - Accent1 2 8 2 2 8" xfId="15618" xr:uid="{00000000-0005-0000-0000-0000463C0000}"/>
    <cellStyle name="20% - Accent1 2 8 2 2 8 2" xfId="15619" xr:uid="{00000000-0005-0000-0000-0000473C0000}"/>
    <cellStyle name="20% - Accent1 2 8 2 2 9" xfId="15620" xr:uid="{00000000-0005-0000-0000-0000483C0000}"/>
    <cellStyle name="20% - Accent1 2 8 2 3" xfId="15621" xr:uid="{00000000-0005-0000-0000-0000493C0000}"/>
    <cellStyle name="20% - Accent1 2 8 2 3 2" xfId="15622" xr:uid="{00000000-0005-0000-0000-00004A3C0000}"/>
    <cellStyle name="20% - Accent1 2 8 2 3 2 2" xfId="15623" xr:uid="{00000000-0005-0000-0000-00004B3C0000}"/>
    <cellStyle name="20% - Accent1 2 8 2 3 2 2 2" xfId="15624" xr:uid="{00000000-0005-0000-0000-00004C3C0000}"/>
    <cellStyle name="20% - Accent1 2 8 2 3 2 2 2 2" xfId="15625" xr:uid="{00000000-0005-0000-0000-00004D3C0000}"/>
    <cellStyle name="20% - Accent1 2 8 2 3 2 2 3" xfId="15626" xr:uid="{00000000-0005-0000-0000-00004E3C0000}"/>
    <cellStyle name="20% - Accent1 2 8 2 3 2 3" xfId="15627" xr:uid="{00000000-0005-0000-0000-00004F3C0000}"/>
    <cellStyle name="20% - Accent1 2 8 2 3 2 3 2" xfId="15628" xr:uid="{00000000-0005-0000-0000-0000503C0000}"/>
    <cellStyle name="20% - Accent1 2 8 2 3 2 4" xfId="15629" xr:uid="{00000000-0005-0000-0000-0000513C0000}"/>
    <cellStyle name="20% - Accent1 2 8 2 3 3" xfId="15630" xr:uid="{00000000-0005-0000-0000-0000523C0000}"/>
    <cellStyle name="20% - Accent1 2 8 2 3 3 2" xfId="15631" xr:uid="{00000000-0005-0000-0000-0000533C0000}"/>
    <cellStyle name="20% - Accent1 2 8 2 3 3 2 2" xfId="15632" xr:uid="{00000000-0005-0000-0000-0000543C0000}"/>
    <cellStyle name="20% - Accent1 2 8 2 3 3 2 2 2" xfId="15633" xr:uid="{00000000-0005-0000-0000-0000553C0000}"/>
    <cellStyle name="20% - Accent1 2 8 2 3 3 2 3" xfId="15634" xr:uid="{00000000-0005-0000-0000-0000563C0000}"/>
    <cellStyle name="20% - Accent1 2 8 2 3 3 3" xfId="15635" xr:uid="{00000000-0005-0000-0000-0000573C0000}"/>
    <cellStyle name="20% - Accent1 2 8 2 3 3 3 2" xfId="15636" xr:uid="{00000000-0005-0000-0000-0000583C0000}"/>
    <cellStyle name="20% - Accent1 2 8 2 3 3 4" xfId="15637" xr:uid="{00000000-0005-0000-0000-0000593C0000}"/>
    <cellStyle name="20% - Accent1 2 8 2 3 4" xfId="15638" xr:uid="{00000000-0005-0000-0000-00005A3C0000}"/>
    <cellStyle name="20% - Accent1 2 8 2 3 4 2" xfId="15639" xr:uid="{00000000-0005-0000-0000-00005B3C0000}"/>
    <cellStyle name="20% - Accent1 2 8 2 3 4 2 2" xfId="15640" xr:uid="{00000000-0005-0000-0000-00005C3C0000}"/>
    <cellStyle name="20% - Accent1 2 8 2 3 4 2 2 2" xfId="15641" xr:uid="{00000000-0005-0000-0000-00005D3C0000}"/>
    <cellStyle name="20% - Accent1 2 8 2 3 4 2 3" xfId="15642" xr:uid="{00000000-0005-0000-0000-00005E3C0000}"/>
    <cellStyle name="20% - Accent1 2 8 2 3 4 3" xfId="15643" xr:uid="{00000000-0005-0000-0000-00005F3C0000}"/>
    <cellStyle name="20% - Accent1 2 8 2 3 4 3 2" xfId="15644" xr:uid="{00000000-0005-0000-0000-0000603C0000}"/>
    <cellStyle name="20% - Accent1 2 8 2 3 4 4" xfId="15645" xr:uid="{00000000-0005-0000-0000-0000613C0000}"/>
    <cellStyle name="20% - Accent1 2 8 2 3 5" xfId="15646" xr:uid="{00000000-0005-0000-0000-0000623C0000}"/>
    <cellStyle name="20% - Accent1 2 8 2 3 5 2" xfId="15647" xr:uid="{00000000-0005-0000-0000-0000633C0000}"/>
    <cellStyle name="20% - Accent1 2 8 2 3 5 2 2" xfId="15648" xr:uid="{00000000-0005-0000-0000-0000643C0000}"/>
    <cellStyle name="20% - Accent1 2 8 2 3 5 3" xfId="15649" xr:uid="{00000000-0005-0000-0000-0000653C0000}"/>
    <cellStyle name="20% - Accent1 2 8 2 3 6" xfId="15650" xr:uid="{00000000-0005-0000-0000-0000663C0000}"/>
    <cellStyle name="20% - Accent1 2 8 2 3 6 2" xfId="15651" xr:uid="{00000000-0005-0000-0000-0000673C0000}"/>
    <cellStyle name="20% - Accent1 2 8 2 3 6 2 2" xfId="15652" xr:uid="{00000000-0005-0000-0000-0000683C0000}"/>
    <cellStyle name="20% - Accent1 2 8 2 3 6 3" xfId="15653" xr:uid="{00000000-0005-0000-0000-0000693C0000}"/>
    <cellStyle name="20% - Accent1 2 8 2 3 7" xfId="15654" xr:uid="{00000000-0005-0000-0000-00006A3C0000}"/>
    <cellStyle name="20% - Accent1 2 8 2 3 7 2" xfId="15655" xr:uid="{00000000-0005-0000-0000-00006B3C0000}"/>
    <cellStyle name="20% - Accent1 2 8 2 3 8" xfId="15656" xr:uid="{00000000-0005-0000-0000-00006C3C0000}"/>
    <cellStyle name="20% - Accent1 2 8 2 3 8 2" xfId="15657" xr:uid="{00000000-0005-0000-0000-00006D3C0000}"/>
    <cellStyle name="20% - Accent1 2 8 2 3 9" xfId="15658" xr:uid="{00000000-0005-0000-0000-00006E3C0000}"/>
    <cellStyle name="20% - Accent1 2 8 2 4" xfId="15659" xr:uid="{00000000-0005-0000-0000-00006F3C0000}"/>
    <cellStyle name="20% - Accent1 2 8 2 4 2" xfId="15660" xr:uid="{00000000-0005-0000-0000-0000703C0000}"/>
    <cellStyle name="20% - Accent1 2 8 2 4 2 2" xfId="15661" xr:uid="{00000000-0005-0000-0000-0000713C0000}"/>
    <cellStyle name="20% - Accent1 2 8 2 4 2 2 2" xfId="15662" xr:uid="{00000000-0005-0000-0000-0000723C0000}"/>
    <cellStyle name="20% - Accent1 2 8 2 4 2 3" xfId="15663" xr:uid="{00000000-0005-0000-0000-0000733C0000}"/>
    <cellStyle name="20% - Accent1 2 8 2 4 3" xfId="15664" xr:uid="{00000000-0005-0000-0000-0000743C0000}"/>
    <cellStyle name="20% - Accent1 2 8 2 4 3 2" xfId="15665" xr:uid="{00000000-0005-0000-0000-0000753C0000}"/>
    <cellStyle name="20% - Accent1 2 8 2 4 4" xfId="15666" xr:uid="{00000000-0005-0000-0000-0000763C0000}"/>
    <cellStyle name="20% - Accent1 2 8 2 5" xfId="15667" xr:uid="{00000000-0005-0000-0000-0000773C0000}"/>
    <cellStyle name="20% - Accent1 2 8 2 5 2" xfId="15668" xr:uid="{00000000-0005-0000-0000-0000783C0000}"/>
    <cellStyle name="20% - Accent1 2 8 2 5 2 2" xfId="15669" xr:uid="{00000000-0005-0000-0000-0000793C0000}"/>
    <cellStyle name="20% - Accent1 2 8 2 5 2 2 2" xfId="15670" xr:uid="{00000000-0005-0000-0000-00007A3C0000}"/>
    <cellStyle name="20% - Accent1 2 8 2 5 2 3" xfId="15671" xr:uid="{00000000-0005-0000-0000-00007B3C0000}"/>
    <cellStyle name="20% - Accent1 2 8 2 5 3" xfId="15672" xr:uid="{00000000-0005-0000-0000-00007C3C0000}"/>
    <cellStyle name="20% - Accent1 2 8 2 5 3 2" xfId="15673" xr:uid="{00000000-0005-0000-0000-00007D3C0000}"/>
    <cellStyle name="20% - Accent1 2 8 2 5 4" xfId="15674" xr:uid="{00000000-0005-0000-0000-00007E3C0000}"/>
    <cellStyle name="20% - Accent1 2 8 2 6" xfId="15675" xr:uid="{00000000-0005-0000-0000-00007F3C0000}"/>
    <cellStyle name="20% - Accent1 2 8 2 6 2" xfId="15676" xr:uid="{00000000-0005-0000-0000-0000803C0000}"/>
    <cellStyle name="20% - Accent1 2 8 2 6 2 2" xfId="15677" xr:uid="{00000000-0005-0000-0000-0000813C0000}"/>
    <cellStyle name="20% - Accent1 2 8 2 6 2 2 2" xfId="15678" xr:uid="{00000000-0005-0000-0000-0000823C0000}"/>
    <cellStyle name="20% - Accent1 2 8 2 6 2 3" xfId="15679" xr:uid="{00000000-0005-0000-0000-0000833C0000}"/>
    <cellStyle name="20% - Accent1 2 8 2 6 3" xfId="15680" xr:uid="{00000000-0005-0000-0000-0000843C0000}"/>
    <cellStyle name="20% - Accent1 2 8 2 6 3 2" xfId="15681" xr:uid="{00000000-0005-0000-0000-0000853C0000}"/>
    <cellStyle name="20% - Accent1 2 8 2 6 4" xfId="15682" xr:uid="{00000000-0005-0000-0000-0000863C0000}"/>
    <cellStyle name="20% - Accent1 2 8 2 7" xfId="15683" xr:uid="{00000000-0005-0000-0000-0000873C0000}"/>
    <cellStyle name="20% - Accent1 2 8 2 7 2" xfId="15684" xr:uid="{00000000-0005-0000-0000-0000883C0000}"/>
    <cellStyle name="20% - Accent1 2 8 2 7 2 2" xfId="15685" xr:uid="{00000000-0005-0000-0000-0000893C0000}"/>
    <cellStyle name="20% - Accent1 2 8 2 7 3" xfId="15686" xr:uid="{00000000-0005-0000-0000-00008A3C0000}"/>
    <cellStyle name="20% - Accent1 2 8 2 8" xfId="15687" xr:uid="{00000000-0005-0000-0000-00008B3C0000}"/>
    <cellStyle name="20% - Accent1 2 8 2 8 2" xfId="15688" xr:uid="{00000000-0005-0000-0000-00008C3C0000}"/>
    <cellStyle name="20% - Accent1 2 8 2 8 2 2" xfId="15689" xr:uid="{00000000-0005-0000-0000-00008D3C0000}"/>
    <cellStyle name="20% - Accent1 2 8 2 8 3" xfId="15690" xr:uid="{00000000-0005-0000-0000-00008E3C0000}"/>
    <cellStyle name="20% - Accent1 2 8 2 9" xfId="15691" xr:uid="{00000000-0005-0000-0000-00008F3C0000}"/>
    <cellStyle name="20% - Accent1 2 8 2 9 2" xfId="15692" xr:uid="{00000000-0005-0000-0000-0000903C0000}"/>
    <cellStyle name="20% - Accent1 2 8 3" xfId="15693" xr:uid="{00000000-0005-0000-0000-0000913C0000}"/>
    <cellStyle name="20% - Accent1 2 8 3 2" xfId="15694" xr:uid="{00000000-0005-0000-0000-0000923C0000}"/>
    <cellStyle name="20% - Accent1 2 8 3 2 2" xfId="15695" xr:uid="{00000000-0005-0000-0000-0000933C0000}"/>
    <cellStyle name="20% - Accent1 2 8 3 2 2 2" xfId="15696" xr:uid="{00000000-0005-0000-0000-0000943C0000}"/>
    <cellStyle name="20% - Accent1 2 8 3 2 2 2 2" xfId="15697" xr:uid="{00000000-0005-0000-0000-0000953C0000}"/>
    <cellStyle name="20% - Accent1 2 8 3 2 2 3" xfId="15698" xr:uid="{00000000-0005-0000-0000-0000963C0000}"/>
    <cellStyle name="20% - Accent1 2 8 3 2 3" xfId="15699" xr:uid="{00000000-0005-0000-0000-0000973C0000}"/>
    <cellStyle name="20% - Accent1 2 8 3 2 3 2" xfId="15700" xr:uid="{00000000-0005-0000-0000-0000983C0000}"/>
    <cellStyle name="20% - Accent1 2 8 3 2 4" xfId="15701" xr:uid="{00000000-0005-0000-0000-0000993C0000}"/>
    <cellStyle name="20% - Accent1 2 8 3 3" xfId="15702" xr:uid="{00000000-0005-0000-0000-00009A3C0000}"/>
    <cellStyle name="20% - Accent1 2 8 3 3 2" xfId="15703" xr:uid="{00000000-0005-0000-0000-00009B3C0000}"/>
    <cellStyle name="20% - Accent1 2 8 3 3 2 2" xfId="15704" xr:uid="{00000000-0005-0000-0000-00009C3C0000}"/>
    <cellStyle name="20% - Accent1 2 8 3 3 2 2 2" xfId="15705" xr:uid="{00000000-0005-0000-0000-00009D3C0000}"/>
    <cellStyle name="20% - Accent1 2 8 3 3 2 3" xfId="15706" xr:uid="{00000000-0005-0000-0000-00009E3C0000}"/>
    <cellStyle name="20% - Accent1 2 8 3 3 3" xfId="15707" xr:uid="{00000000-0005-0000-0000-00009F3C0000}"/>
    <cellStyle name="20% - Accent1 2 8 3 3 3 2" xfId="15708" xr:uid="{00000000-0005-0000-0000-0000A03C0000}"/>
    <cellStyle name="20% - Accent1 2 8 3 3 4" xfId="15709" xr:uid="{00000000-0005-0000-0000-0000A13C0000}"/>
    <cellStyle name="20% - Accent1 2 8 3 4" xfId="15710" xr:uid="{00000000-0005-0000-0000-0000A23C0000}"/>
    <cellStyle name="20% - Accent1 2 8 3 4 2" xfId="15711" xr:uid="{00000000-0005-0000-0000-0000A33C0000}"/>
    <cellStyle name="20% - Accent1 2 8 3 4 2 2" xfId="15712" xr:uid="{00000000-0005-0000-0000-0000A43C0000}"/>
    <cellStyle name="20% - Accent1 2 8 3 4 2 2 2" xfId="15713" xr:uid="{00000000-0005-0000-0000-0000A53C0000}"/>
    <cellStyle name="20% - Accent1 2 8 3 4 2 3" xfId="15714" xr:uid="{00000000-0005-0000-0000-0000A63C0000}"/>
    <cellStyle name="20% - Accent1 2 8 3 4 3" xfId="15715" xr:uid="{00000000-0005-0000-0000-0000A73C0000}"/>
    <cellStyle name="20% - Accent1 2 8 3 4 3 2" xfId="15716" xr:uid="{00000000-0005-0000-0000-0000A83C0000}"/>
    <cellStyle name="20% - Accent1 2 8 3 4 4" xfId="15717" xr:uid="{00000000-0005-0000-0000-0000A93C0000}"/>
    <cellStyle name="20% - Accent1 2 8 3 5" xfId="15718" xr:uid="{00000000-0005-0000-0000-0000AA3C0000}"/>
    <cellStyle name="20% - Accent1 2 8 3 5 2" xfId="15719" xr:uid="{00000000-0005-0000-0000-0000AB3C0000}"/>
    <cellStyle name="20% - Accent1 2 8 3 5 2 2" xfId="15720" xr:uid="{00000000-0005-0000-0000-0000AC3C0000}"/>
    <cellStyle name="20% - Accent1 2 8 3 5 3" xfId="15721" xr:uid="{00000000-0005-0000-0000-0000AD3C0000}"/>
    <cellStyle name="20% - Accent1 2 8 3 6" xfId="15722" xr:uid="{00000000-0005-0000-0000-0000AE3C0000}"/>
    <cellStyle name="20% - Accent1 2 8 3 6 2" xfId="15723" xr:uid="{00000000-0005-0000-0000-0000AF3C0000}"/>
    <cellStyle name="20% - Accent1 2 8 3 6 2 2" xfId="15724" xr:uid="{00000000-0005-0000-0000-0000B03C0000}"/>
    <cellStyle name="20% - Accent1 2 8 3 6 3" xfId="15725" xr:uid="{00000000-0005-0000-0000-0000B13C0000}"/>
    <cellStyle name="20% - Accent1 2 8 3 7" xfId="15726" xr:uid="{00000000-0005-0000-0000-0000B23C0000}"/>
    <cellStyle name="20% - Accent1 2 8 3 7 2" xfId="15727" xr:uid="{00000000-0005-0000-0000-0000B33C0000}"/>
    <cellStyle name="20% - Accent1 2 8 3 8" xfId="15728" xr:uid="{00000000-0005-0000-0000-0000B43C0000}"/>
    <cellStyle name="20% - Accent1 2 8 3 8 2" xfId="15729" xr:uid="{00000000-0005-0000-0000-0000B53C0000}"/>
    <cellStyle name="20% - Accent1 2 8 3 9" xfId="15730" xr:uid="{00000000-0005-0000-0000-0000B63C0000}"/>
    <cellStyle name="20% - Accent1 2 8 4" xfId="15731" xr:uid="{00000000-0005-0000-0000-0000B73C0000}"/>
    <cellStyle name="20% - Accent1 2 8 4 2" xfId="15732" xr:uid="{00000000-0005-0000-0000-0000B83C0000}"/>
    <cellStyle name="20% - Accent1 2 8 4 2 2" xfId="15733" xr:uid="{00000000-0005-0000-0000-0000B93C0000}"/>
    <cellStyle name="20% - Accent1 2 8 4 2 2 2" xfId="15734" xr:uid="{00000000-0005-0000-0000-0000BA3C0000}"/>
    <cellStyle name="20% - Accent1 2 8 4 2 2 2 2" xfId="15735" xr:uid="{00000000-0005-0000-0000-0000BB3C0000}"/>
    <cellStyle name="20% - Accent1 2 8 4 2 2 3" xfId="15736" xr:uid="{00000000-0005-0000-0000-0000BC3C0000}"/>
    <cellStyle name="20% - Accent1 2 8 4 2 3" xfId="15737" xr:uid="{00000000-0005-0000-0000-0000BD3C0000}"/>
    <cellStyle name="20% - Accent1 2 8 4 2 3 2" xfId="15738" xr:uid="{00000000-0005-0000-0000-0000BE3C0000}"/>
    <cellStyle name="20% - Accent1 2 8 4 2 4" xfId="15739" xr:uid="{00000000-0005-0000-0000-0000BF3C0000}"/>
    <cellStyle name="20% - Accent1 2 8 4 3" xfId="15740" xr:uid="{00000000-0005-0000-0000-0000C03C0000}"/>
    <cellStyle name="20% - Accent1 2 8 4 3 2" xfId="15741" xr:uid="{00000000-0005-0000-0000-0000C13C0000}"/>
    <cellStyle name="20% - Accent1 2 8 4 3 2 2" xfId="15742" xr:uid="{00000000-0005-0000-0000-0000C23C0000}"/>
    <cellStyle name="20% - Accent1 2 8 4 3 2 2 2" xfId="15743" xr:uid="{00000000-0005-0000-0000-0000C33C0000}"/>
    <cellStyle name="20% - Accent1 2 8 4 3 2 3" xfId="15744" xr:uid="{00000000-0005-0000-0000-0000C43C0000}"/>
    <cellStyle name="20% - Accent1 2 8 4 3 3" xfId="15745" xr:uid="{00000000-0005-0000-0000-0000C53C0000}"/>
    <cellStyle name="20% - Accent1 2 8 4 3 3 2" xfId="15746" xr:uid="{00000000-0005-0000-0000-0000C63C0000}"/>
    <cellStyle name="20% - Accent1 2 8 4 3 4" xfId="15747" xr:uid="{00000000-0005-0000-0000-0000C73C0000}"/>
    <cellStyle name="20% - Accent1 2 8 4 4" xfId="15748" xr:uid="{00000000-0005-0000-0000-0000C83C0000}"/>
    <cellStyle name="20% - Accent1 2 8 4 4 2" xfId="15749" xr:uid="{00000000-0005-0000-0000-0000C93C0000}"/>
    <cellStyle name="20% - Accent1 2 8 4 4 2 2" xfId="15750" xr:uid="{00000000-0005-0000-0000-0000CA3C0000}"/>
    <cellStyle name="20% - Accent1 2 8 4 4 2 2 2" xfId="15751" xr:uid="{00000000-0005-0000-0000-0000CB3C0000}"/>
    <cellStyle name="20% - Accent1 2 8 4 4 2 3" xfId="15752" xr:uid="{00000000-0005-0000-0000-0000CC3C0000}"/>
    <cellStyle name="20% - Accent1 2 8 4 4 3" xfId="15753" xr:uid="{00000000-0005-0000-0000-0000CD3C0000}"/>
    <cellStyle name="20% - Accent1 2 8 4 4 3 2" xfId="15754" xr:uid="{00000000-0005-0000-0000-0000CE3C0000}"/>
    <cellStyle name="20% - Accent1 2 8 4 4 4" xfId="15755" xr:uid="{00000000-0005-0000-0000-0000CF3C0000}"/>
    <cellStyle name="20% - Accent1 2 8 4 5" xfId="15756" xr:uid="{00000000-0005-0000-0000-0000D03C0000}"/>
    <cellStyle name="20% - Accent1 2 8 4 5 2" xfId="15757" xr:uid="{00000000-0005-0000-0000-0000D13C0000}"/>
    <cellStyle name="20% - Accent1 2 8 4 5 2 2" xfId="15758" xr:uid="{00000000-0005-0000-0000-0000D23C0000}"/>
    <cellStyle name="20% - Accent1 2 8 4 5 3" xfId="15759" xr:uid="{00000000-0005-0000-0000-0000D33C0000}"/>
    <cellStyle name="20% - Accent1 2 8 4 6" xfId="15760" xr:uid="{00000000-0005-0000-0000-0000D43C0000}"/>
    <cellStyle name="20% - Accent1 2 8 4 6 2" xfId="15761" xr:uid="{00000000-0005-0000-0000-0000D53C0000}"/>
    <cellStyle name="20% - Accent1 2 8 4 6 2 2" xfId="15762" xr:uid="{00000000-0005-0000-0000-0000D63C0000}"/>
    <cellStyle name="20% - Accent1 2 8 4 6 3" xfId="15763" xr:uid="{00000000-0005-0000-0000-0000D73C0000}"/>
    <cellStyle name="20% - Accent1 2 8 4 7" xfId="15764" xr:uid="{00000000-0005-0000-0000-0000D83C0000}"/>
    <cellStyle name="20% - Accent1 2 8 4 7 2" xfId="15765" xr:uid="{00000000-0005-0000-0000-0000D93C0000}"/>
    <cellStyle name="20% - Accent1 2 8 4 8" xfId="15766" xr:uid="{00000000-0005-0000-0000-0000DA3C0000}"/>
    <cellStyle name="20% - Accent1 2 8 4 8 2" xfId="15767" xr:uid="{00000000-0005-0000-0000-0000DB3C0000}"/>
    <cellStyle name="20% - Accent1 2 8 4 9" xfId="15768" xr:uid="{00000000-0005-0000-0000-0000DC3C0000}"/>
    <cellStyle name="20% - Accent1 2 8 5" xfId="15769" xr:uid="{00000000-0005-0000-0000-0000DD3C0000}"/>
    <cellStyle name="20% - Accent1 2 8 5 2" xfId="15770" xr:uid="{00000000-0005-0000-0000-0000DE3C0000}"/>
    <cellStyle name="20% - Accent1 2 8 5 2 2" xfId="15771" xr:uid="{00000000-0005-0000-0000-0000DF3C0000}"/>
    <cellStyle name="20% - Accent1 2 8 5 2 2 2" xfId="15772" xr:uid="{00000000-0005-0000-0000-0000E03C0000}"/>
    <cellStyle name="20% - Accent1 2 8 5 2 3" xfId="15773" xr:uid="{00000000-0005-0000-0000-0000E13C0000}"/>
    <cellStyle name="20% - Accent1 2 8 5 3" xfId="15774" xr:uid="{00000000-0005-0000-0000-0000E23C0000}"/>
    <cellStyle name="20% - Accent1 2 8 5 3 2" xfId="15775" xr:uid="{00000000-0005-0000-0000-0000E33C0000}"/>
    <cellStyle name="20% - Accent1 2 8 5 4" xfId="15776" xr:uid="{00000000-0005-0000-0000-0000E43C0000}"/>
    <cellStyle name="20% - Accent1 2 8 6" xfId="15777" xr:uid="{00000000-0005-0000-0000-0000E53C0000}"/>
    <cellStyle name="20% - Accent1 2 8 6 2" xfId="15778" xr:uid="{00000000-0005-0000-0000-0000E63C0000}"/>
    <cellStyle name="20% - Accent1 2 8 6 2 2" xfId="15779" xr:uid="{00000000-0005-0000-0000-0000E73C0000}"/>
    <cellStyle name="20% - Accent1 2 8 6 2 2 2" xfId="15780" xr:uid="{00000000-0005-0000-0000-0000E83C0000}"/>
    <cellStyle name="20% - Accent1 2 8 6 2 3" xfId="15781" xr:uid="{00000000-0005-0000-0000-0000E93C0000}"/>
    <cellStyle name="20% - Accent1 2 8 6 3" xfId="15782" xr:uid="{00000000-0005-0000-0000-0000EA3C0000}"/>
    <cellStyle name="20% - Accent1 2 8 6 3 2" xfId="15783" xr:uid="{00000000-0005-0000-0000-0000EB3C0000}"/>
    <cellStyle name="20% - Accent1 2 8 6 4" xfId="15784" xr:uid="{00000000-0005-0000-0000-0000EC3C0000}"/>
    <cellStyle name="20% - Accent1 2 8 7" xfId="15785" xr:uid="{00000000-0005-0000-0000-0000ED3C0000}"/>
    <cellStyle name="20% - Accent1 2 8 7 2" xfId="15786" xr:uid="{00000000-0005-0000-0000-0000EE3C0000}"/>
    <cellStyle name="20% - Accent1 2 8 7 2 2" xfId="15787" xr:uid="{00000000-0005-0000-0000-0000EF3C0000}"/>
    <cellStyle name="20% - Accent1 2 8 7 2 2 2" xfId="15788" xr:uid="{00000000-0005-0000-0000-0000F03C0000}"/>
    <cellStyle name="20% - Accent1 2 8 7 2 3" xfId="15789" xr:uid="{00000000-0005-0000-0000-0000F13C0000}"/>
    <cellStyle name="20% - Accent1 2 8 7 3" xfId="15790" xr:uid="{00000000-0005-0000-0000-0000F23C0000}"/>
    <cellStyle name="20% - Accent1 2 8 7 3 2" xfId="15791" xr:uid="{00000000-0005-0000-0000-0000F33C0000}"/>
    <cellStyle name="20% - Accent1 2 8 7 4" xfId="15792" xr:uid="{00000000-0005-0000-0000-0000F43C0000}"/>
    <cellStyle name="20% - Accent1 2 8 8" xfId="15793" xr:uid="{00000000-0005-0000-0000-0000F53C0000}"/>
    <cellStyle name="20% - Accent1 2 8 8 2" xfId="15794" xr:uid="{00000000-0005-0000-0000-0000F63C0000}"/>
    <cellStyle name="20% - Accent1 2 8 8 2 2" xfId="15795" xr:uid="{00000000-0005-0000-0000-0000F73C0000}"/>
    <cellStyle name="20% - Accent1 2 8 8 3" xfId="15796" xr:uid="{00000000-0005-0000-0000-0000F83C0000}"/>
    <cellStyle name="20% - Accent1 2 8 9" xfId="15797" xr:uid="{00000000-0005-0000-0000-0000F93C0000}"/>
    <cellStyle name="20% - Accent1 2 8 9 2" xfId="15798" xr:uid="{00000000-0005-0000-0000-0000FA3C0000}"/>
    <cellStyle name="20% - Accent1 2 8 9 2 2" xfId="15799" xr:uid="{00000000-0005-0000-0000-0000FB3C0000}"/>
    <cellStyle name="20% - Accent1 2 8 9 3" xfId="15800" xr:uid="{00000000-0005-0000-0000-0000FC3C0000}"/>
    <cellStyle name="20% - Accent1 2 9" xfId="15801" xr:uid="{00000000-0005-0000-0000-0000FD3C0000}"/>
    <cellStyle name="20% - Accent1 2 9 10" xfId="15802" xr:uid="{00000000-0005-0000-0000-0000FE3C0000}"/>
    <cellStyle name="20% - Accent1 2 9 10 2" xfId="15803" xr:uid="{00000000-0005-0000-0000-0000FF3C0000}"/>
    <cellStyle name="20% - Accent1 2 9 11" xfId="15804" xr:uid="{00000000-0005-0000-0000-0000003D0000}"/>
    <cellStyle name="20% - Accent1 2 9 2" xfId="15805" xr:uid="{00000000-0005-0000-0000-0000013D0000}"/>
    <cellStyle name="20% - Accent1 2 9 2 2" xfId="15806" xr:uid="{00000000-0005-0000-0000-0000023D0000}"/>
    <cellStyle name="20% - Accent1 2 9 2 2 2" xfId="15807" xr:uid="{00000000-0005-0000-0000-0000033D0000}"/>
    <cellStyle name="20% - Accent1 2 9 2 2 2 2" xfId="15808" xr:uid="{00000000-0005-0000-0000-0000043D0000}"/>
    <cellStyle name="20% - Accent1 2 9 2 2 2 2 2" xfId="15809" xr:uid="{00000000-0005-0000-0000-0000053D0000}"/>
    <cellStyle name="20% - Accent1 2 9 2 2 2 3" xfId="15810" xr:uid="{00000000-0005-0000-0000-0000063D0000}"/>
    <cellStyle name="20% - Accent1 2 9 2 2 3" xfId="15811" xr:uid="{00000000-0005-0000-0000-0000073D0000}"/>
    <cellStyle name="20% - Accent1 2 9 2 2 3 2" xfId="15812" xr:uid="{00000000-0005-0000-0000-0000083D0000}"/>
    <cellStyle name="20% - Accent1 2 9 2 2 4" xfId="15813" xr:uid="{00000000-0005-0000-0000-0000093D0000}"/>
    <cellStyle name="20% - Accent1 2 9 2 3" xfId="15814" xr:uid="{00000000-0005-0000-0000-00000A3D0000}"/>
    <cellStyle name="20% - Accent1 2 9 2 3 2" xfId="15815" xr:uid="{00000000-0005-0000-0000-00000B3D0000}"/>
    <cellStyle name="20% - Accent1 2 9 2 3 2 2" xfId="15816" xr:uid="{00000000-0005-0000-0000-00000C3D0000}"/>
    <cellStyle name="20% - Accent1 2 9 2 3 2 2 2" xfId="15817" xr:uid="{00000000-0005-0000-0000-00000D3D0000}"/>
    <cellStyle name="20% - Accent1 2 9 2 3 2 3" xfId="15818" xr:uid="{00000000-0005-0000-0000-00000E3D0000}"/>
    <cellStyle name="20% - Accent1 2 9 2 3 3" xfId="15819" xr:uid="{00000000-0005-0000-0000-00000F3D0000}"/>
    <cellStyle name="20% - Accent1 2 9 2 3 3 2" xfId="15820" xr:uid="{00000000-0005-0000-0000-0000103D0000}"/>
    <cellStyle name="20% - Accent1 2 9 2 3 4" xfId="15821" xr:uid="{00000000-0005-0000-0000-0000113D0000}"/>
    <cellStyle name="20% - Accent1 2 9 2 4" xfId="15822" xr:uid="{00000000-0005-0000-0000-0000123D0000}"/>
    <cellStyle name="20% - Accent1 2 9 2 4 2" xfId="15823" xr:uid="{00000000-0005-0000-0000-0000133D0000}"/>
    <cellStyle name="20% - Accent1 2 9 2 4 2 2" xfId="15824" xr:uid="{00000000-0005-0000-0000-0000143D0000}"/>
    <cellStyle name="20% - Accent1 2 9 2 4 2 2 2" xfId="15825" xr:uid="{00000000-0005-0000-0000-0000153D0000}"/>
    <cellStyle name="20% - Accent1 2 9 2 4 2 3" xfId="15826" xr:uid="{00000000-0005-0000-0000-0000163D0000}"/>
    <cellStyle name="20% - Accent1 2 9 2 4 3" xfId="15827" xr:uid="{00000000-0005-0000-0000-0000173D0000}"/>
    <cellStyle name="20% - Accent1 2 9 2 4 3 2" xfId="15828" xr:uid="{00000000-0005-0000-0000-0000183D0000}"/>
    <cellStyle name="20% - Accent1 2 9 2 4 4" xfId="15829" xr:uid="{00000000-0005-0000-0000-0000193D0000}"/>
    <cellStyle name="20% - Accent1 2 9 2 5" xfId="15830" xr:uid="{00000000-0005-0000-0000-00001A3D0000}"/>
    <cellStyle name="20% - Accent1 2 9 2 5 2" xfId="15831" xr:uid="{00000000-0005-0000-0000-00001B3D0000}"/>
    <cellStyle name="20% - Accent1 2 9 2 5 2 2" xfId="15832" xr:uid="{00000000-0005-0000-0000-00001C3D0000}"/>
    <cellStyle name="20% - Accent1 2 9 2 5 3" xfId="15833" xr:uid="{00000000-0005-0000-0000-00001D3D0000}"/>
    <cellStyle name="20% - Accent1 2 9 2 6" xfId="15834" xr:uid="{00000000-0005-0000-0000-00001E3D0000}"/>
    <cellStyle name="20% - Accent1 2 9 2 6 2" xfId="15835" xr:uid="{00000000-0005-0000-0000-00001F3D0000}"/>
    <cellStyle name="20% - Accent1 2 9 2 6 2 2" xfId="15836" xr:uid="{00000000-0005-0000-0000-0000203D0000}"/>
    <cellStyle name="20% - Accent1 2 9 2 6 3" xfId="15837" xr:uid="{00000000-0005-0000-0000-0000213D0000}"/>
    <cellStyle name="20% - Accent1 2 9 2 7" xfId="15838" xr:uid="{00000000-0005-0000-0000-0000223D0000}"/>
    <cellStyle name="20% - Accent1 2 9 2 7 2" xfId="15839" xr:uid="{00000000-0005-0000-0000-0000233D0000}"/>
    <cellStyle name="20% - Accent1 2 9 2 8" xfId="15840" xr:uid="{00000000-0005-0000-0000-0000243D0000}"/>
    <cellStyle name="20% - Accent1 2 9 2 8 2" xfId="15841" xr:uid="{00000000-0005-0000-0000-0000253D0000}"/>
    <cellStyle name="20% - Accent1 2 9 2 9" xfId="15842" xr:uid="{00000000-0005-0000-0000-0000263D0000}"/>
    <cellStyle name="20% - Accent1 2 9 3" xfId="15843" xr:uid="{00000000-0005-0000-0000-0000273D0000}"/>
    <cellStyle name="20% - Accent1 2 9 3 2" xfId="15844" xr:uid="{00000000-0005-0000-0000-0000283D0000}"/>
    <cellStyle name="20% - Accent1 2 9 3 2 2" xfId="15845" xr:uid="{00000000-0005-0000-0000-0000293D0000}"/>
    <cellStyle name="20% - Accent1 2 9 3 2 2 2" xfId="15846" xr:uid="{00000000-0005-0000-0000-00002A3D0000}"/>
    <cellStyle name="20% - Accent1 2 9 3 2 2 2 2" xfId="15847" xr:uid="{00000000-0005-0000-0000-00002B3D0000}"/>
    <cellStyle name="20% - Accent1 2 9 3 2 2 3" xfId="15848" xr:uid="{00000000-0005-0000-0000-00002C3D0000}"/>
    <cellStyle name="20% - Accent1 2 9 3 2 3" xfId="15849" xr:uid="{00000000-0005-0000-0000-00002D3D0000}"/>
    <cellStyle name="20% - Accent1 2 9 3 2 3 2" xfId="15850" xr:uid="{00000000-0005-0000-0000-00002E3D0000}"/>
    <cellStyle name="20% - Accent1 2 9 3 2 4" xfId="15851" xr:uid="{00000000-0005-0000-0000-00002F3D0000}"/>
    <cellStyle name="20% - Accent1 2 9 3 3" xfId="15852" xr:uid="{00000000-0005-0000-0000-0000303D0000}"/>
    <cellStyle name="20% - Accent1 2 9 3 3 2" xfId="15853" xr:uid="{00000000-0005-0000-0000-0000313D0000}"/>
    <cellStyle name="20% - Accent1 2 9 3 3 2 2" xfId="15854" xr:uid="{00000000-0005-0000-0000-0000323D0000}"/>
    <cellStyle name="20% - Accent1 2 9 3 3 2 2 2" xfId="15855" xr:uid="{00000000-0005-0000-0000-0000333D0000}"/>
    <cellStyle name="20% - Accent1 2 9 3 3 2 3" xfId="15856" xr:uid="{00000000-0005-0000-0000-0000343D0000}"/>
    <cellStyle name="20% - Accent1 2 9 3 3 3" xfId="15857" xr:uid="{00000000-0005-0000-0000-0000353D0000}"/>
    <cellStyle name="20% - Accent1 2 9 3 3 3 2" xfId="15858" xr:uid="{00000000-0005-0000-0000-0000363D0000}"/>
    <cellStyle name="20% - Accent1 2 9 3 3 4" xfId="15859" xr:uid="{00000000-0005-0000-0000-0000373D0000}"/>
    <cellStyle name="20% - Accent1 2 9 3 4" xfId="15860" xr:uid="{00000000-0005-0000-0000-0000383D0000}"/>
    <cellStyle name="20% - Accent1 2 9 3 4 2" xfId="15861" xr:uid="{00000000-0005-0000-0000-0000393D0000}"/>
    <cellStyle name="20% - Accent1 2 9 3 4 2 2" xfId="15862" xr:uid="{00000000-0005-0000-0000-00003A3D0000}"/>
    <cellStyle name="20% - Accent1 2 9 3 4 2 2 2" xfId="15863" xr:uid="{00000000-0005-0000-0000-00003B3D0000}"/>
    <cellStyle name="20% - Accent1 2 9 3 4 2 3" xfId="15864" xr:uid="{00000000-0005-0000-0000-00003C3D0000}"/>
    <cellStyle name="20% - Accent1 2 9 3 4 3" xfId="15865" xr:uid="{00000000-0005-0000-0000-00003D3D0000}"/>
    <cellStyle name="20% - Accent1 2 9 3 4 3 2" xfId="15866" xr:uid="{00000000-0005-0000-0000-00003E3D0000}"/>
    <cellStyle name="20% - Accent1 2 9 3 4 4" xfId="15867" xr:uid="{00000000-0005-0000-0000-00003F3D0000}"/>
    <cellStyle name="20% - Accent1 2 9 3 5" xfId="15868" xr:uid="{00000000-0005-0000-0000-0000403D0000}"/>
    <cellStyle name="20% - Accent1 2 9 3 5 2" xfId="15869" xr:uid="{00000000-0005-0000-0000-0000413D0000}"/>
    <cellStyle name="20% - Accent1 2 9 3 5 2 2" xfId="15870" xr:uid="{00000000-0005-0000-0000-0000423D0000}"/>
    <cellStyle name="20% - Accent1 2 9 3 5 3" xfId="15871" xr:uid="{00000000-0005-0000-0000-0000433D0000}"/>
    <cellStyle name="20% - Accent1 2 9 3 6" xfId="15872" xr:uid="{00000000-0005-0000-0000-0000443D0000}"/>
    <cellStyle name="20% - Accent1 2 9 3 6 2" xfId="15873" xr:uid="{00000000-0005-0000-0000-0000453D0000}"/>
    <cellStyle name="20% - Accent1 2 9 3 6 2 2" xfId="15874" xr:uid="{00000000-0005-0000-0000-0000463D0000}"/>
    <cellStyle name="20% - Accent1 2 9 3 6 3" xfId="15875" xr:uid="{00000000-0005-0000-0000-0000473D0000}"/>
    <cellStyle name="20% - Accent1 2 9 3 7" xfId="15876" xr:uid="{00000000-0005-0000-0000-0000483D0000}"/>
    <cellStyle name="20% - Accent1 2 9 3 7 2" xfId="15877" xr:uid="{00000000-0005-0000-0000-0000493D0000}"/>
    <cellStyle name="20% - Accent1 2 9 3 8" xfId="15878" xr:uid="{00000000-0005-0000-0000-00004A3D0000}"/>
    <cellStyle name="20% - Accent1 2 9 3 8 2" xfId="15879" xr:uid="{00000000-0005-0000-0000-00004B3D0000}"/>
    <cellStyle name="20% - Accent1 2 9 3 9" xfId="15880" xr:uid="{00000000-0005-0000-0000-00004C3D0000}"/>
    <cellStyle name="20% - Accent1 2 9 4" xfId="15881" xr:uid="{00000000-0005-0000-0000-00004D3D0000}"/>
    <cellStyle name="20% - Accent1 2 9 4 2" xfId="15882" xr:uid="{00000000-0005-0000-0000-00004E3D0000}"/>
    <cellStyle name="20% - Accent1 2 9 4 2 2" xfId="15883" xr:uid="{00000000-0005-0000-0000-00004F3D0000}"/>
    <cellStyle name="20% - Accent1 2 9 4 2 2 2" xfId="15884" xr:uid="{00000000-0005-0000-0000-0000503D0000}"/>
    <cellStyle name="20% - Accent1 2 9 4 2 3" xfId="15885" xr:uid="{00000000-0005-0000-0000-0000513D0000}"/>
    <cellStyle name="20% - Accent1 2 9 4 3" xfId="15886" xr:uid="{00000000-0005-0000-0000-0000523D0000}"/>
    <cellStyle name="20% - Accent1 2 9 4 3 2" xfId="15887" xr:uid="{00000000-0005-0000-0000-0000533D0000}"/>
    <cellStyle name="20% - Accent1 2 9 4 4" xfId="15888" xr:uid="{00000000-0005-0000-0000-0000543D0000}"/>
    <cellStyle name="20% - Accent1 2 9 5" xfId="15889" xr:uid="{00000000-0005-0000-0000-0000553D0000}"/>
    <cellStyle name="20% - Accent1 2 9 5 2" xfId="15890" xr:uid="{00000000-0005-0000-0000-0000563D0000}"/>
    <cellStyle name="20% - Accent1 2 9 5 2 2" xfId="15891" xr:uid="{00000000-0005-0000-0000-0000573D0000}"/>
    <cellStyle name="20% - Accent1 2 9 5 2 2 2" xfId="15892" xr:uid="{00000000-0005-0000-0000-0000583D0000}"/>
    <cellStyle name="20% - Accent1 2 9 5 2 3" xfId="15893" xr:uid="{00000000-0005-0000-0000-0000593D0000}"/>
    <cellStyle name="20% - Accent1 2 9 5 3" xfId="15894" xr:uid="{00000000-0005-0000-0000-00005A3D0000}"/>
    <cellStyle name="20% - Accent1 2 9 5 3 2" xfId="15895" xr:uid="{00000000-0005-0000-0000-00005B3D0000}"/>
    <cellStyle name="20% - Accent1 2 9 5 4" xfId="15896" xr:uid="{00000000-0005-0000-0000-00005C3D0000}"/>
    <cellStyle name="20% - Accent1 2 9 6" xfId="15897" xr:uid="{00000000-0005-0000-0000-00005D3D0000}"/>
    <cellStyle name="20% - Accent1 2 9 6 2" xfId="15898" xr:uid="{00000000-0005-0000-0000-00005E3D0000}"/>
    <cellStyle name="20% - Accent1 2 9 6 2 2" xfId="15899" xr:uid="{00000000-0005-0000-0000-00005F3D0000}"/>
    <cellStyle name="20% - Accent1 2 9 6 2 2 2" xfId="15900" xr:uid="{00000000-0005-0000-0000-0000603D0000}"/>
    <cellStyle name="20% - Accent1 2 9 6 2 3" xfId="15901" xr:uid="{00000000-0005-0000-0000-0000613D0000}"/>
    <cellStyle name="20% - Accent1 2 9 6 3" xfId="15902" xr:uid="{00000000-0005-0000-0000-0000623D0000}"/>
    <cellStyle name="20% - Accent1 2 9 6 3 2" xfId="15903" xr:uid="{00000000-0005-0000-0000-0000633D0000}"/>
    <cellStyle name="20% - Accent1 2 9 6 4" xfId="15904" xr:uid="{00000000-0005-0000-0000-0000643D0000}"/>
    <cellStyle name="20% - Accent1 2 9 7" xfId="15905" xr:uid="{00000000-0005-0000-0000-0000653D0000}"/>
    <cellStyle name="20% - Accent1 2 9 7 2" xfId="15906" xr:uid="{00000000-0005-0000-0000-0000663D0000}"/>
    <cellStyle name="20% - Accent1 2 9 7 2 2" xfId="15907" xr:uid="{00000000-0005-0000-0000-0000673D0000}"/>
    <cellStyle name="20% - Accent1 2 9 7 3" xfId="15908" xr:uid="{00000000-0005-0000-0000-0000683D0000}"/>
    <cellStyle name="20% - Accent1 2 9 8" xfId="15909" xr:uid="{00000000-0005-0000-0000-0000693D0000}"/>
    <cellStyle name="20% - Accent1 2 9 8 2" xfId="15910" xr:uid="{00000000-0005-0000-0000-00006A3D0000}"/>
    <cellStyle name="20% - Accent1 2 9 8 2 2" xfId="15911" xr:uid="{00000000-0005-0000-0000-00006B3D0000}"/>
    <cellStyle name="20% - Accent1 2 9 8 3" xfId="15912" xr:uid="{00000000-0005-0000-0000-00006C3D0000}"/>
    <cellStyle name="20% - Accent1 2 9 9" xfId="15913" xr:uid="{00000000-0005-0000-0000-00006D3D0000}"/>
    <cellStyle name="20% - Accent1 2 9 9 2" xfId="15914" xr:uid="{00000000-0005-0000-0000-00006E3D0000}"/>
    <cellStyle name="20% - Accent1 20" xfId="15915" xr:uid="{00000000-0005-0000-0000-00006F3D0000}"/>
    <cellStyle name="20% - Accent1 20 2" xfId="15916" xr:uid="{00000000-0005-0000-0000-0000703D0000}"/>
    <cellStyle name="20% - Accent1 20 2 2" xfId="15917" xr:uid="{00000000-0005-0000-0000-0000713D0000}"/>
    <cellStyle name="20% - Accent1 20 3" xfId="15918" xr:uid="{00000000-0005-0000-0000-0000723D0000}"/>
    <cellStyle name="20% - Accent1 21" xfId="15919" xr:uid="{00000000-0005-0000-0000-0000733D0000}"/>
    <cellStyle name="20% - Accent1 21 2" xfId="15920" xr:uid="{00000000-0005-0000-0000-0000743D0000}"/>
    <cellStyle name="20% - Accent1 22" xfId="15921" xr:uid="{00000000-0005-0000-0000-0000753D0000}"/>
    <cellStyle name="20% - Accent1 22 2" xfId="15922" xr:uid="{00000000-0005-0000-0000-0000763D0000}"/>
    <cellStyle name="20% - Accent1 23" xfId="15923" xr:uid="{00000000-0005-0000-0000-0000773D0000}"/>
    <cellStyle name="20% - Accent1 3" xfId="116" xr:uid="{00000000-0005-0000-0000-0000783D0000}"/>
    <cellStyle name="20% - Accent1 3 10" xfId="15924" xr:uid="{00000000-0005-0000-0000-0000793D0000}"/>
    <cellStyle name="20% - Accent1 3 10 10" xfId="15925" xr:uid="{00000000-0005-0000-0000-00007A3D0000}"/>
    <cellStyle name="20% - Accent1 3 10 10 2" xfId="15926" xr:uid="{00000000-0005-0000-0000-00007B3D0000}"/>
    <cellStyle name="20% - Accent1 3 10 11" xfId="15927" xr:uid="{00000000-0005-0000-0000-00007C3D0000}"/>
    <cellStyle name="20% - Accent1 3 10 2" xfId="15928" xr:uid="{00000000-0005-0000-0000-00007D3D0000}"/>
    <cellStyle name="20% - Accent1 3 10 2 2" xfId="15929" xr:uid="{00000000-0005-0000-0000-00007E3D0000}"/>
    <cellStyle name="20% - Accent1 3 10 2 2 2" xfId="15930" xr:uid="{00000000-0005-0000-0000-00007F3D0000}"/>
    <cellStyle name="20% - Accent1 3 10 2 2 2 2" xfId="15931" xr:uid="{00000000-0005-0000-0000-0000803D0000}"/>
    <cellStyle name="20% - Accent1 3 10 2 2 2 2 2" xfId="15932" xr:uid="{00000000-0005-0000-0000-0000813D0000}"/>
    <cellStyle name="20% - Accent1 3 10 2 2 2 3" xfId="15933" xr:uid="{00000000-0005-0000-0000-0000823D0000}"/>
    <cellStyle name="20% - Accent1 3 10 2 2 3" xfId="15934" xr:uid="{00000000-0005-0000-0000-0000833D0000}"/>
    <cellStyle name="20% - Accent1 3 10 2 2 3 2" xfId="15935" xr:uid="{00000000-0005-0000-0000-0000843D0000}"/>
    <cellStyle name="20% - Accent1 3 10 2 2 4" xfId="15936" xr:uid="{00000000-0005-0000-0000-0000853D0000}"/>
    <cellStyle name="20% - Accent1 3 10 2 3" xfId="15937" xr:uid="{00000000-0005-0000-0000-0000863D0000}"/>
    <cellStyle name="20% - Accent1 3 10 2 3 2" xfId="15938" xr:uid="{00000000-0005-0000-0000-0000873D0000}"/>
    <cellStyle name="20% - Accent1 3 10 2 3 2 2" xfId="15939" xr:uid="{00000000-0005-0000-0000-0000883D0000}"/>
    <cellStyle name="20% - Accent1 3 10 2 3 2 2 2" xfId="15940" xr:uid="{00000000-0005-0000-0000-0000893D0000}"/>
    <cellStyle name="20% - Accent1 3 10 2 3 2 3" xfId="15941" xr:uid="{00000000-0005-0000-0000-00008A3D0000}"/>
    <cellStyle name="20% - Accent1 3 10 2 3 3" xfId="15942" xr:uid="{00000000-0005-0000-0000-00008B3D0000}"/>
    <cellStyle name="20% - Accent1 3 10 2 3 3 2" xfId="15943" xr:uid="{00000000-0005-0000-0000-00008C3D0000}"/>
    <cellStyle name="20% - Accent1 3 10 2 3 4" xfId="15944" xr:uid="{00000000-0005-0000-0000-00008D3D0000}"/>
    <cellStyle name="20% - Accent1 3 10 2 4" xfId="15945" xr:uid="{00000000-0005-0000-0000-00008E3D0000}"/>
    <cellStyle name="20% - Accent1 3 10 2 4 2" xfId="15946" xr:uid="{00000000-0005-0000-0000-00008F3D0000}"/>
    <cellStyle name="20% - Accent1 3 10 2 4 2 2" xfId="15947" xr:uid="{00000000-0005-0000-0000-0000903D0000}"/>
    <cellStyle name="20% - Accent1 3 10 2 4 2 2 2" xfId="15948" xr:uid="{00000000-0005-0000-0000-0000913D0000}"/>
    <cellStyle name="20% - Accent1 3 10 2 4 2 3" xfId="15949" xr:uid="{00000000-0005-0000-0000-0000923D0000}"/>
    <cellStyle name="20% - Accent1 3 10 2 4 3" xfId="15950" xr:uid="{00000000-0005-0000-0000-0000933D0000}"/>
    <cellStyle name="20% - Accent1 3 10 2 4 3 2" xfId="15951" xr:uid="{00000000-0005-0000-0000-0000943D0000}"/>
    <cellStyle name="20% - Accent1 3 10 2 4 4" xfId="15952" xr:uid="{00000000-0005-0000-0000-0000953D0000}"/>
    <cellStyle name="20% - Accent1 3 10 2 5" xfId="15953" xr:uid="{00000000-0005-0000-0000-0000963D0000}"/>
    <cellStyle name="20% - Accent1 3 10 2 5 2" xfId="15954" xr:uid="{00000000-0005-0000-0000-0000973D0000}"/>
    <cellStyle name="20% - Accent1 3 10 2 5 2 2" xfId="15955" xr:uid="{00000000-0005-0000-0000-0000983D0000}"/>
    <cellStyle name="20% - Accent1 3 10 2 5 3" xfId="15956" xr:uid="{00000000-0005-0000-0000-0000993D0000}"/>
    <cellStyle name="20% - Accent1 3 10 2 6" xfId="15957" xr:uid="{00000000-0005-0000-0000-00009A3D0000}"/>
    <cellStyle name="20% - Accent1 3 10 2 6 2" xfId="15958" xr:uid="{00000000-0005-0000-0000-00009B3D0000}"/>
    <cellStyle name="20% - Accent1 3 10 2 6 2 2" xfId="15959" xr:uid="{00000000-0005-0000-0000-00009C3D0000}"/>
    <cellStyle name="20% - Accent1 3 10 2 6 3" xfId="15960" xr:uid="{00000000-0005-0000-0000-00009D3D0000}"/>
    <cellStyle name="20% - Accent1 3 10 2 7" xfId="15961" xr:uid="{00000000-0005-0000-0000-00009E3D0000}"/>
    <cellStyle name="20% - Accent1 3 10 2 7 2" xfId="15962" xr:uid="{00000000-0005-0000-0000-00009F3D0000}"/>
    <cellStyle name="20% - Accent1 3 10 2 8" xfId="15963" xr:uid="{00000000-0005-0000-0000-0000A03D0000}"/>
    <cellStyle name="20% - Accent1 3 10 2 8 2" xfId="15964" xr:uid="{00000000-0005-0000-0000-0000A13D0000}"/>
    <cellStyle name="20% - Accent1 3 10 2 9" xfId="15965" xr:uid="{00000000-0005-0000-0000-0000A23D0000}"/>
    <cellStyle name="20% - Accent1 3 10 3" xfId="15966" xr:uid="{00000000-0005-0000-0000-0000A33D0000}"/>
    <cellStyle name="20% - Accent1 3 10 3 2" xfId="15967" xr:uid="{00000000-0005-0000-0000-0000A43D0000}"/>
    <cellStyle name="20% - Accent1 3 10 3 2 2" xfId="15968" xr:uid="{00000000-0005-0000-0000-0000A53D0000}"/>
    <cellStyle name="20% - Accent1 3 10 3 2 2 2" xfId="15969" xr:uid="{00000000-0005-0000-0000-0000A63D0000}"/>
    <cellStyle name="20% - Accent1 3 10 3 2 2 2 2" xfId="15970" xr:uid="{00000000-0005-0000-0000-0000A73D0000}"/>
    <cellStyle name="20% - Accent1 3 10 3 2 2 3" xfId="15971" xr:uid="{00000000-0005-0000-0000-0000A83D0000}"/>
    <cellStyle name="20% - Accent1 3 10 3 2 3" xfId="15972" xr:uid="{00000000-0005-0000-0000-0000A93D0000}"/>
    <cellStyle name="20% - Accent1 3 10 3 2 3 2" xfId="15973" xr:uid="{00000000-0005-0000-0000-0000AA3D0000}"/>
    <cellStyle name="20% - Accent1 3 10 3 2 4" xfId="15974" xr:uid="{00000000-0005-0000-0000-0000AB3D0000}"/>
    <cellStyle name="20% - Accent1 3 10 3 3" xfId="15975" xr:uid="{00000000-0005-0000-0000-0000AC3D0000}"/>
    <cellStyle name="20% - Accent1 3 10 3 3 2" xfId="15976" xr:uid="{00000000-0005-0000-0000-0000AD3D0000}"/>
    <cellStyle name="20% - Accent1 3 10 3 3 2 2" xfId="15977" xr:uid="{00000000-0005-0000-0000-0000AE3D0000}"/>
    <cellStyle name="20% - Accent1 3 10 3 3 2 2 2" xfId="15978" xr:uid="{00000000-0005-0000-0000-0000AF3D0000}"/>
    <cellStyle name="20% - Accent1 3 10 3 3 2 3" xfId="15979" xr:uid="{00000000-0005-0000-0000-0000B03D0000}"/>
    <cellStyle name="20% - Accent1 3 10 3 3 3" xfId="15980" xr:uid="{00000000-0005-0000-0000-0000B13D0000}"/>
    <cellStyle name="20% - Accent1 3 10 3 3 3 2" xfId="15981" xr:uid="{00000000-0005-0000-0000-0000B23D0000}"/>
    <cellStyle name="20% - Accent1 3 10 3 3 4" xfId="15982" xr:uid="{00000000-0005-0000-0000-0000B33D0000}"/>
    <cellStyle name="20% - Accent1 3 10 3 4" xfId="15983" xr:uid="{00000000-0005-0000-0000-0000B43D0000}"/>
    <cellStyle name="20% - Accent1 3 10 3 4 2" xfId="15984" xr:uid="{00000000-0005-0000-0000-0000B53D0000}"/>
    <cellStyle name="20% - Accent1 3 10 3 4 2 2" xfId="15985" xr:uid="{00000000-0005-0000-0000-0000B63D0000}"/>
    <cellStyle name="20% - Accent1 3 10 3 4 2 2 2" xfId="15986" xr:uid="{00000000-0005-0000-0000-0000B73D0000}"/>
    <cellStyle name="20% - Accent1 3 10 3 4 2 3" xfId="15987" xr:uid="{00000000-0005-0000-0000-0000B83D0000}"/>
    <cellStyle name="20% - Accent1 3 10 3 4 3" xfId="15988" xr:uid="{00000000-0005-0000-0000-0000B93D0000}"/>
    <cellStyle name="20% - Accent1 3 10 3 4 3 2" xfId="15989" xr:uid="{00000000-0005-0000-0000-0000BA3D0000}"/>
    <cellStyle name="20% - Accent1 3 10 3 4 4" xfId="15990" xr:uid="{00000000-0005-0000-0000-0000BB3D0000}"/>
    <cellStyle name="20% - Accent1 3 10 3 5" xfId="15991" xr:uid="{00000000-0005-0000-0000-0000BC3D0000}"/>
    <cellStyle name="20% - Accent1 3 10 3 5 2" xfId="15992" xr:uid="{00000000-0005-0000-0000-0000BD3D0000}"/>
    <cellStyle name="20% - Accent1 3 10 3 5 2 2" xfId="15993" xr:uid="{00000000-0005-0000-0000-0000BE3D0000}"/>
    <cellStyle name="20% - Accent1 3 10 3 5 3" xfId="15994" xr:uid="{00000000-0005-0000-0000-0000BF3D0000}"/>
    <cellStyle name="20% - Accent1 3 10 3 6" xfId="15995" xr:uid="{00000000-0005-0000-0000-0000C03D0000}"/>
    <cellStyle name="20% - Accent1 3 10 3 6 2" xfId="15996" xr:uid="{00000000-0005-0000-0000-0000C13D0000}"/>
    <cellStyle name="20% - Accent1 3 10 3 6 2 2" xfId="15997" xr:uid="{00000000-0005-0000-0000-0000C23D0000}"/>
    <cellStyle name="20% - Accent1 3 10 3 6 3" xfId="15998" xr:uid="{00000000-0005-0000-0000-0000C33D0000}"/>
    <cellStyle name="20% - Accent1 3 10 3 7" xfId="15999" xr:uid="{00000000-0005-0000-0000-0000C43D0000}"/>
    <cellStyle name="20% - Accent1 3 10 3 7 2" xfId="16000" xr:uid="{00000000-0005-0000-0000-0000C53D0000}"/>
    <cellStyle name="20% - Accent1 3 10 3 8" xfId="16001" xr:uid="{00000000-0005-0000-0000-0000C63D0000}"/>
    <cellStyle name="20% - Accent1 3 10 3 8 2" xfId="16002" xr:uid="{00000000-0005-0000-0000-0000C73D0000}"/>
    <cellStyle name="20% - Accent1 3 10 3 9" xfId="16003" xr:uid="{00000000-0005-0000-0000-0000C83D0000}"/>
    <cellStyle name="20% - Accent1 3 10 4" xfId="16004" xr:uid="{00000000-0005-0000-0000-0000C93D0000}"/>
    <cellStyle name="20% - Accent1 3 10 4 2" xfId="16005" xr:uid="{00000000-0005-0000-0000-0000CA3D0000}"/>
    <cellStyle name="20% - Accent1 3 10 4 2 2" xfId="16006" xr:uid="{00000000-0005-0000-0000-0000CB3D0000}"/>
    <cellStyle name="20% - Accent1 3 10 4 2 2 2" xfId="16007" xr:uid="{00000000-0005-0000-0000-0000CC3D0000}"/>
    <cellStyle name="20% - Accent1 3 10 4 2 3" xfId="16008" xr:uid="{00000000-0005-0000-0000-0000CD3D0000}"/>
    <cellStyle name="20% - Accent1 3 10 4 3" xfId="16009" xr:uid="{00000000-0005-0000-0000-0000CE3D0000}"/>
    <cellStyle name="20% - Accent1 3 10 4 3 2" xfId="16010" xr:uid="{00000000-0005-0000-0000-0000CF3D0000}"/>
    <cellStyle name="20% - Accent1 3 10 4 4" xfId="16011" xr:uid="{00000000-0005-0000-0000-0000D03D0000}"/>
    <cellStyle name="20% - Accent1 3 10 5" xfId="16012" xr:uid="{00000000-0005-0000-0000-0000D13D0000}"/>
    <cellStyle name="20% - Accent1 3 10 5 2" xfId="16013" xr:uid="{00000000-0005-0000-0000-0000D23D0000}"/>
    <cellStyle name="20% - Accent1 3 10 5 2 2" xfId="16014" xr:uid="{00000000-0005-0000-0000-0000D33D0000}"/>
    <cellStyle name="20% - Accent1 3 10 5 2 2 2" xfId="16015" xr:uid="{00000000-0005-0000-0000-0000D43D0000}"/>
    <cellStyle name="20% - Accent1 3 10 5 2 3" xfId="16016" xr:uid="{00000000-0005-0000-0000-0000D53D0000}"/>
    <cellStyle name="20% - Accent1 3 10 5 3" xfId="16017" xr:uid="{00000000-0005-0000-0000-0000D63D0000}"/>
    <cellStyle name="20% - Accent1 3 10 5 3 2" xfId="16018" xr:uid="{00000000-0005-0000-0000-0000D73D0000}"/>
    <cellStyle name="20% - Accent1 3 10 5 4" xfId="16019" xr:uid="{00000000-0005-0000-0000-0000D83D0000}"/>
    <cellStyle name="20% - Accent1 3 10 6" xfId="16020" xr:uid="{00000000-0005-0000-0000-0000D93D0000}"/>
    <cellStyle name="20% - Accent1 3 10 6 2" xfId="16021" xr:uid="{00000000-0005-0000-0000-0000DA3D0000}"/>
    <cellStyle name="20% - Accent1 3 10 6 2 2" xfId="16022" xr:uid="{00000000-0005-0000-0000-0000DB3D0000}"/>
    <cellStyle name="20% - Accent1 3 10 6 2 2 2" xfId="16023" xr:uid="{00000000-0005-0000-0000-0000DC3D0000}"/>
    <cellStyle name="20% - Accent1 3 10 6 2 3" xfId="16024" xr:uid="{00000000-0005-0000-0000-0000DD3D0000}"/>
    <cellStyle name="20% - Accent1 3 10 6 3" xfId="16025" xr:uid="{00000000-0005-0000-0000-0000DE3D0000}"/>
    <cellStyle name="20% - Accent1 3 10 6 3 2" xfId="16026" xr:uid="{00000000-0005-0000-0000-0000DF3D0000}"/>
    <cellStyle name="20% - Accent1 3 10 6 4" xfId="16027" xr:uid="{00000000-0005-0000-0000-0000E03D0000}"/>
    <cellStyle name="20% - Accent1 3 10 7" xfId="16028" xr:uid="{00000000-0005-0000-0000-0000E13D0000}"/>
    <cellStyle name="20% - Accent1 3 10 7 2" xfId="16029" xr:uid="{00000000-0005-0000-0000-0000E23D0000}"/>
    <cellStyle name="20% - Accent1 3 10 7 2 2" xfId="16030" xr:uid="{00000000-0005-0000-0000-0000E33D0000}"/>
    <cellStyle name="20% - Accent1 3 10 7 3" xfId="16031" xr:uid="{00000000-0005-0000-0000-0000E43D0000}"/>
    <cellStyle name="20% - Accent1 3 10 8" xfId="16032" xr:uid="{00000000-0005-0000-0000-0000E53D0000}"/>
    <cellStyle name="20% - Accent1 3 10 8 2" xfId="16033" xr:uid="{00000000-0005-0000-0000-0000E63D0000}"/>
    <cellStyle name="20% - Accent1 3 10 8 2 2" xfId="16034" xr:uid="{00000000-0005-0000-0000-0000E73D0000}"/>
    <cellStyle name="20% - Accent1 3 10 8 3" xfId="16035" xr:uid="{00000000-0005-0000-0000-0000E83D0000}"/>
    <cellStyle name="20% - Accent1 3 10 9" xfId="16036" xr:uid="{00000000-0005-0000-0000-0000E93D0000}"/>
    <cellStyle name="20% - Accent1 3 10 9 2" xfId="16037" xr:uid="{00000000-0005-0000-0000-0000EA3D0000}"/>
    <cellStyle name="20% - Accent1 3 11" xfId="117" xr:uid="{00000000-0005-0000-0000-0000EB3D0000}"/>
    <cellStyle name="20% - Accent1 3 11 10" xfId="16038" xr:uid="{00000000-0005-0000-0000-0000EC3D0000}"/>
    <cellStyle name="20% - Accent1 3 11 10 2" xfId="16039" xr:uid="{00000000-0005-0000-0000-0000ED3D0000}"/>
    <cellStyle name="20% - Accent1 3 11 11" xfId="16040" xr:uid="{00000000-0005-0000-0000-0000EE3D0000}"/>
    <cellStyle name="20% - Accent1 3 11 12" xfId="16041" xr:uid="{00000000-0005-0000-0000-0000EF3D0000}"/>
    <cellStyle name="20% - Accent1 3 11 2" xfId="118" xr:uid="{00000000-0005-0000-0000-0000F03D0000}"/>
    <cellStyle name="20% - Accent1 3 11 2 2" xfId="16042" xr:uid="{00000000-0005-0000-0000-0000F13D0000}"/>
    <cellStyle name="20% - Accent1 3 11 2 2 2" xfId="16043" xr:uid="{00000000-0005-0000-0000-0000F23D0000}"/>
    <cellStyle name="20% - Accent1 3 11 2 2 2 2" xfId="16044" xr:uid="{00000000-0005-0000-0000-0000F33D0000}"/>
    <cellStyle name="20% - Accent1 3 11 2 2 2 2 2" xfId="16045" xr:uid="{00000000-0005-0000-0000-0000F43D0000}"/>
    <cellStyle name="20% - Accent1 3 11 2 2 2 3" xfId="16046" xr:uid="{00000000-0005-0000-0000-0000F53D0000}"/>
    <cellStyle name="20% - Accent1 3 11 2 2 3" xfId="16047" xr:uid="{00000000-0005-0000-0000-0000F63D0000}"/>
    <cellStyle name="20% - Accent1 3 11 2 2 3 2" xfId="16048" xr:uid="{00000000-0005-0000-0000-0000F73D0000}"/>
    <cellStyle name="20% - Accent1 3 11 2 2 4" xfId="16049" xr:uid="{00000000-0005-0000-0000-0000F83D0000}"/>
    <cellStyle name="20% - Accent1 3 11 2 3" xfId="16050" xr:uid="{00000000-0005-0000-0000-0000F93D0000}"/>
    <cellStyle name="20% - Accent1 3 11 2 3 2" xfId="16051" xr:uid="{00000000-0005-0000-0000-0000FA3D0000}"/>
    <cellStyle name="20% - Accent1 3 11 2 3 2 2" xfId="16052" xr:uid="{00000000-0005-0000-0000-0000FB3D0000}"/>
    <cellStyle name="20% - Accent1 3 11 2 3 2 2 2" xfId="16053" xr:uid="{00000000-0005-0000-0000-0000FC3D0000}"/>
    <cellStyle name="20% - Accent1 3 11 2 3 2 3" xfId="16054" xr:uid="{00000000-0005-0000-0000-0000FD3D0000}"/>
    <cellStyle name="20% - Accent1 3 11 2 3 3" xfId="16055" xr:uid="{00000000-0005-0000-0000-0000FE3D0000}"/>
    <cellStyle name="20% - Accent1 3 11 2 3 3 2" xfId="16056" xr:uid="{00000000-0005-0000-0000-0000FF3D0000}"/>
    <cellStyle name="20% - Accent1 3 11 2 3 4" xfId="16057" xr:uid="{00000000-0005-0000-0000-0000003E0000}"/>
    <cellStyle name="20% - Accent1 3 11 2 4" xfId="16058" xr:uid="{00000000-0005-0000-0000-0000013E0000}"/>
    <cellStyle name="20% - Accent1 3 11 2 4 2" xfId="16059" xr:uid="{00000000-0005-0000-0000-0000023E0000}"/>
    <cellStyle name="20% - Accent1 3 11 2 4 2 2" xfId="16060" xr:uid="{00000000-0005-0000-0000-0000033E0000}"/>
    <cellStyle name="20% - Accent1 3 11 2 4 2 2 2" xfId="16061" xr:uid="{00000000-0005-0000-0000-0000043E0000}"/>
    <cellStyle name="20% - Accent1 3 11 2 4 2 3" xfId="16062" xr:uid="{00000000-0005-0000-0000-0000053E0000}"/>
    <cellStyle name="20% - Accent1 3 11 2 4 3" xfId="16063" xr:uid="{00000000-0005-0000-0000-0000063E0000}"/>
    <cellStyle name="20% - Accent1 3 11 2 4 3 2" xfId="16064" xr:uid="{00000000-0005-0000-0000-0000073E0000}"/>
    <cellStyle name="20% - Accent1 3 11 2 4 4" xfId="16065" xr:uid="{00000000-0005-0000-0000-0000083E0000}"/>
    <cellStyle name="20% - Accent1 3 11 2 5" xfId="16066" xr:uid="{00000000-0005-0000-0000-0000093E0000}"/>
    <cellStyle name="20% - Accent1 3 11 2 5 2" xfId="16067" xr:uid="{00000000-0005-0000-0000-00000A3E0000}"/>
    <cellStyle name="20% - Accent1 3 11 2 5 2 2" xfId="16068" xr:uid="{00000000-0005-0000-0000-00000B3E0000}"/>
    <cellStyle name="20% - Accent1 3 11 2 5 3" xfId="16069" xr:uid="{00000000-0005-0000-0000-00000C3E0000}"/>
    <cellStyle name="20% - Accent1 3 11 2 6" xfId="16070" xr:uid="{00000000-0005-0000-0000-00000D3E0000}"/>
    <cellStyle name="20% - Accent1 3 11 2 6 2" xfId="16071" xr:uid="{00000000-0005-0000-0000-00000E3E0000}"/>
    <cellStyle name="20% - Accent1 3 11 2 6 2 2" xfId="16072" xr:uid="{00000000-0005-0000-0000-00000F3E0000}"/>
    <cellStyle name="20% - Accent1 3 11 2 6 3" xfId="16073" xr:uid="{00000000-0005-0000-0000-0000103E0000}"/>
    <cellStyle name="20% - Accent1 3 11 2 7" xfId="16074" xr:uid="{00000000-0005-0000-0000-0000113E0000}"/>
    <cellStyle name="20% - Accent1 3 11 2 7 2" xfId="16075" xr:uid="{00000000-0005-0000-0000-0000123E0000}"/>
    <cellStyle name="20% - Accent1 3 11 2 8" xfId="16076" xr:uid="{00000000-0005-0000-0000-0000133E0000}"/>
    <cellStyle name="20% - Accent1 3 11 2 8 2" xfId="16077" xr:uid="{00000000-0005-0000-0000-0000143E0000}"/>
    <cellStyle name="20% - Accent1 3 11 2 9" xfId="16078" xr:uid="{00000000-0005-0000-0000-0000153E0000}"/>
    <cellStyle name="20% - Accent1 3 11 3" xfId="119" xr:uid="{00000000-0005-0000-0000-0000163E0000}"/>
    <cellStyle name="20% - Accent1 3 11 3 2" xfId="16079" xr:uid="{00000000-0005-0000-0000-0000173E0000}"/>
    <cellStyle name="20% - Accent1 3 11 3 2 2" xfId="16080" xr:uid="{00000000-0005-0000-0000-0000183E0000}"/>
    <cellStyle name="20% - Accent1 3 11 3 2 2 2" xfId="16081" xr:uid="{00000000-0005-0000-0000-0000193E0000}"/>
    <cellStyle name="20% - Accent1 3 11 3 2 2 2 2" xfId="16082" xr:uid="{00000000-0005-0000-0000-00001A3E0000}"/>
    <cellStyle name="20% - Accent1 3 11 3 2 2 3" xfId="16083" xr:uid="{00000000-0005-0000-0000-00001B3E0000}"/>
    <cellStyle name="20% - Accent1 3 11 3 2 3" xfId="16084" xr:uid="{00000000-0005-0000-0000-00001C3E0000}"/>
    <cellStyle name="20% - Accent1 3 11 3 2 3 2" xfId="16085" xr:uid="{00000000-0005-0000-0000-00001D3E0000}"/>
    <cellStyle name="20% - Accent1 3 11 3 2 4" xfId="16086" xr:uid="{00000000-0005-0000-0000-00001E3E0000}"/>
    <cellStyle name="20% - Accent1 3 11 3 3" xfId="16087" xr:uid="{00000000-0005-0000-0000-00001F3E0000}"/>
    <cellStyle name="20% - Accent1 3 11 3 3 2" xfId="16088" xr:uid="{00000000-0005-0000-0000-0000203E0000}"/>
    <cellStyle name="20% - Accent1 3 11 3 3 2 2" xfId="16089" xr:uid="{00000000-0005-0000-0000-0000213E0000}"/>
    <cellStyle name="20% - Accent1 3 11 3 3 2 2 2" xfId="16090" xr:uid="{00000000-0005-0000-0000-0000223E0000}"/>
    <cellStyle name="20% - Accent1 3 11 3 3 2 3" xfId="16091" xr:uid="{00000000-0005-0000-0000-0000233E0000}"/>
    <cellStyle name="20% - Accent1 3 11 3 3 3" xfId="16092" xr:uid="{00000000-0005-0000-0000-0000243E0000}"/>
    <cellStyle name="20% - Accent1 3 11 3 3 3 2" xfId="16093" xr:uid="{00000000-0005-0000-0000-0000253E0000}"/>
    <cellStyle name="20% - Accent1 3 11 3 3 4" xfId="16094" xr:uid="{00000000-0005-0000-0000-0000263E0000}"/>
    <cellStyle name="20% - Accent1 3 11 3 4" xfId="16095" xr:uid="{00000000-0005-0000-0000-0000273E0000}"/>
    <cellStyle name="20% - Accent1 3 11 3 4 2" xfId="16096" xr:uid="{00000000-0005-0000-0000-0000283E0000}"/>
    <cellStyle name="20% - Accent1 3 11 3 4 2 2" xfId="16097" xr:uid="{00000000-0005-0000-0000-0000293E0000}"/>
    <cellStyle name="20% - Accent1 3 11 3 4 2 2 2" xfId="16098" xr:uid="{00000000-0005-0000-0000-00002A3E0000}"/>
    <cellStyle name="20% - Accent1 3 11 3 4 2 3" xfId="16099" xr:uid="{00000000-0005-0000-0000-00002B3E0000}"/>
    <cellStyle name="20% - Accent1 3 11 3 4 3" xfId="16100" xr:uid="{00000000-0005-0000-0000-00002C3E0000}"/>
    <cellStyle name="20% - Accent1 3 11 3 4 3 2" xfId="16101" xr:uid="{00000000-0005-0000-0000-00002D3E0000}"/>
    <cellStyle name="20% - Accent1 3 11 3 4 4" xfId="16102" xr:uid="{00000000-0005-0000-0000-00002E3E0000}"/>
    <cellStyle name="20% - Accent1 3 11 3 5" xfId="16103" xr:uid="{00000000-0005-0000-0000-00002F3E0000}"/>
    <cellStyle name="20% - Accent1 3 11 3 5 2" xfId="16104" xr:uid="{00000000-0005-0000-0000-0000303E0000}"/>
    <cellStyle name="20% - Accent1 3 11 3 5 2 2" xfId="16105" xr:uid="{00000000-0005-0000-0000-0000313E0000}"/>
    <cellStyle name="20% - Accent1 3 11 3 5 3" xfId="16106" xr:uid="{00000000-0005-0000-0000-0000323E0000}"/>
    <cellStyle name="20% - Accent1 3 11 3 6" xfId="16107" xr:uid="{00000000-0005-0000-0000-0000333E0000}"/>
    <cellStyle name="20% - Accent1 3 11 3 6 2" xfId="16108" xr:uid="{00000000-0005-0000-0000-0000343E0000}"/>
    <cellStyle name="20% - Accent1 3 11 3 6 2 2" xfId="16109" xr:uid="{00000000-0005-0000-0000-0000353E0000}"/>
    <cellStyle name="20% - Accent1 3 11 3 6 3" xfId="16110" xr:uid="{00000000-0005-0000-0000-0000363E0000}"/>
    <cellStyle name="20% - Accent1 3 11 3 7" xfId="16111" xr:uid="{00000000-0005-0000-0000-0000373E0000}"/>
    <cellStyle name="20% - Accent1 3 11 3 7 2" xfId="16112" xr:uid="{00000000-0005-0000-0000-0000383E0000}"/>
    <cellStyle name="20% - Accent1 3 11 3 8" xfId="16113" xr:uid="{00000000-0005-0000-0000-0000393E0000}"/>
    <cellStyle name="20% - Accent1 3 11 3 8 2" xfId="16114" xr:uid="{00000000-0005-0000-0000-00003A3E0000}"/>
    <cellStyle name="20% - Accent1 3 11 3 9" xfId="16115" xr:uid="{00000000-0005-0000-0000-00003B3E0000}"/>
    <cellStyle name="20% - Accent1 3 11 4" xfId="16116" xr:uid="{00000000-0005-0000-0000-00003C3E0000}"/>
    <cellStyle name="20% - Accent1 3 11 4 2" xfId="16117" xr:uid="{00000000-0005-0000-0000-00003D3E0000}"/>
    <cellStyle name="20% - Accent1 3 11 4 2 2" xfId="16118" xr:uid="{00000000-0005-0000-0000-00003E3E0000}"/>
    <cellStyle name="20% - Accent1 3 11 4 2 2 2" xfId="16119" xr:uid="{00000000-0005-0000-0000-00003F3E0000}"/>
    <cellStyle name="20% - Accent1 3 11 4 2 3" xfId="16120" xr:uid="{00000000-0005-0000-0000-0000403E0000}"/>
    <cellStyle name="20% - Accent1 3 11 4 3" xfId="16121" xr:uid="{00000000-0005-0000-0000-0000413E0000}"/>
    <cellStyle name="20% - Accent1 3 11 4 3 2" xfId="16122" xr:uid="{00000000-0005-0000-0000-0000423E0000}"/>
    <cellStyle name="20% - Accent1 3 11 4 4" xfId="16123" xr:uid="{00000000-0005-0000-0000-0000433E0000}"/>
    <cellStyle name="20% - Accent1 3 11 5" xfId="16124" xr:uid="{00000000-0005-0000-0000-0000443E0000}"/>
    <cellStyle name="20% - Accent1 3 11 5 2" xfId="16125" xr:uid="{00000000-0005-0000-0000-0000453E0000}"/>
    <cellStyle name="20% - Accent1 3 11 5 2 2" xfId="16126" xr:uid="{00000000-0005-0000-0000-0000463E0000}"/>
    <cellStyle name="20% - Accent1 3 11 5 2 2 2" xfId="16127" xr:uid="{00000000-0005-0000-0000-0000473E0000}"/>
    <cellStyle name="20% - Accent1 3 11 5 2 3" xfId="16128" xr:uid="{00000000-0005-0000-0000-0000483E0000}"/>
    <cellStyle name="20% - Accent1 3 11 5 3" xfId="16129" xr:uid="{00000000-0005-0000-0000-0000493E0000}"/>
    <cellStyle name="20% - Accent1 3 11 5 3 2" xfId="16130" xr:uid="{00000000-0005-0000-0000-00004A3E0000}"/>
    <cellStyle name="20% - Accent1 3 11 5 4" xfId="16131" xr:uid="{00000000-0005-0000-0000-00004B3E0000}"/>
    <cellStyle name="20% - Accent1 3 11 6" xfId="16132" xr:uid="{00000000-0005-0000-0000-00004C3E0000}"/>
    <cellStyle name="20% - Accent1 3 11 6 2" xfId="16133" xr:uid="{00000000-0005-0000-0000-00004D3E0000}"/>
    <cellStyle name="20% - Accent1 3 11 6 2 2" xfId="16134" xr:uid="{00000000-0005-0000-0000-00004E3E0000}"/>
    <cellStyle name="20% - Accent1 3 11 6 2 2 2" xfId="16135" xr:uid="{00000000-0005-0000-0000-00004F3E0000}"/>
    <cellStyle name="20% - Accent1 3 11 6 2 3" xfId="16136" xr:uid="{00000000-0005-0000-0000-0000503E0000}"/>
    <cellStyle name="20% - Accent1 3 11 6 3" xfId="16137" xr:uid="{00000000-0005-0000-0000-0000513E0000}"/>
    <cellStyle name="20% - Accent1 3 11 6 3 2" xfId="16138" xr:uid="{00000000-0005-0000-0000-0000523E0000}"/>
    <cellStyle name="20% - Accent1 3 11 6 4" xfId="16139" xr:uid="{00000000-0005-0000-0000-0000533E0000}"/>
    <cellStyle name="20% - Accent1 3 11 7" xfId="16140" xr:uid="{00000000-0005-0000-0000-0000543E0000}"/>
    <cellStyle name="20% - Accent1 3 11 7 2" xfId="16141" xr:uid="{00000000-0005-0000-0000-0000553E0000}"/>
    <cellStyle name="20% - Accent1 3 11 7 2 2" xfId="16142" xr:uid="{00000000-0005-0000-0000-0000563E0000}"/>
    <cellStyle name="20% - Accent1 3 11 7 3" xfId="16143" xr:uid="{00000000-0005-0000-0000-0000573E0000}"/>
    <cellStyle name="20% - Accent1 3 11 8" xfId="16144" xr:uid="{00000000-0005-0000-0000-0000583E0000}"/>
    <cellStyle name="20% - Accent1 3 11 8 2" xfId="16145" xr:uid="{00000000-0005-0000-0000-0000593E0000}"/>
    <cellStyle name="20% - Accent1 3 11 8 2 2" xfId="16146" xr:uid="{00000000-0005-0000-0000-00005A3E0000}"/>
    <cellStyle name="20% - Accent1 3 11 8 3" xfId="16147" xr:uid="{00000000-0005-0000-0000-00005B3E0000}"/>
    <cellStyle name="20% - Accent1 3 11 9" xfId="16148" xr:uid="{00000000-0005-0000-0000-00005C3E0000}"/>
    <cellStyle name="20% - Accent1 3 11 9 2" xfId="16149" xr:uid="{00000000-0005-0000-0000-00005D3E0000}"/>
    <cellStyle name="20% - Accent1 3 12" xfId="16150" xr:uid="{00000000-0005-0000-0000-00005E3E0000}"/>
    <cellStyle name="20% - Accent1 3 12 2" xfId="16151" xr:uid="{00000000-0005-0000-0000-00005F3E0000}"/>
    <cellStyle name="20% - Accent1 3 12 2 2" xfId="16152" xr:uid="{00000000-0005-0000-0000-0000603E0000}"/>
    <cellStyle name="20% - Accent1 3 12 2 2 2" xfId="16153" xr:uid="{00000000-0005-0000-0000-0000613E0000}"/>
    <cellStyle name="20% - Accent1 3 12 2 2 2 2" xfId="16154" xr:uid="{00000000-0005-0000-0000-0000623E0000}"/>
    <cellStyle name="20% - Accent1 3 12 2 2 3" xfId="16155" xr:uid="{00000000-0005-0000-0000-0000633E0000}"/>
    <cellStyle name="20% - Accent1 3 12 2 3" xfId="16156" xr:uid="{00000000-0005-0000-0000-0000643E0000}"/>
    <cellStyle name="20% - Accent1 3 12 2 3 2" xfId="16157" xr:uid="{00000000-0005-0000-0000-0000653E0000}"/>
    <cellStyle name="20% - Accent1 3 12 2 4" xfId="16158" xr:uid="{00000000-0005-0000-0000-0000663E0000}"/>
    <cellStyle name="20% - Accent1 3 12 3" xfId="16159" xr:uid="{00000000-0005-0000-0000-0000673E0000}"/>
    <cellStyle name="20% - Accent1 3 12 3 2" xfId="16160" xr:uid="{00000000-0005-0000-0000-0000683E0000}"/>
    <cellStyle name="20% - Accent1 3 12 3 2 2" xfId="16161" xr:uid="{00000000-0005-0000-0000-0000693E0000}"/>
    <cellStyle name="20% - Accent1 3 12 3 2 2 2" xfId="16162" xr:uid="{00000000-0005-0000-0000-00006A3E0000}"/>
    <cellStyle name="20% - Accent1 3 12 3 2 3" xfId="16163" xr:uid="{00000000-0005-0000-0000-00006B3E0000}"/>
    <cellStyle name="20% - Accent1 3 12 3 3" xfId="16164" xr:uid="{00000000-0005-0000-0000-00006C3E0000}"/>
    <cellStyle name="20% - Accent1 3 12 3 3 2" xfId="16165" xr:uid="{00000000-0005-0000-0000-00006D3E0000}"/>
    <cellStyle name="20% - Accent1 3 12 3 4" xfId="16166" xr:uid="{00000000-0005-0000-0000-00006E3E0000}"/>
    <cellStyle name="20% - Accent1 3 12 4" xfId="16167" xr:uid="{00000000-0005-0000-0000-00006F3E0000}"/>
    <cellStyle name="20% - Accent1 3 12 4 2" xfId="16168" xr:uid="{00000000-0005-0000-0000-0000703E0000}"/>
    <cellStyle name="20% - Accent1 3 12 4 2 2" xfId="16169" xr:uid="{00000000-0005-0000-0000-0000713E0000}"/>
    <cellStyle name="20% - Accent1 3 12 4 2 2 2" xfId="16170" xr:uid="{00000000-0005-0000-0000-0000723E0000}"/>
    <cellStyle name="20% - Accent1 3 12 4 2 3" xfId="16171" xr:uid="{00000000-0005-0000-0000-0000733E0000}"/>
    <cellStyle name="20% - Accent1 3 12 4 3" xfId="16172" xr:uid="{00000000-0005-0000-0000-0000743E0000}"/>
    <cellStyle name="20% - Accent1 3 12 4 3 2" xfId="16173" xr:uid="{00000000-0005-0000-0000-0000753E0000}"/>
    <cellStyle name="20% - Accent1 3 12 4 4" xfId="16174" xr:uid="{00000000-0005-0000-0000-0000763E0000}"/>
    <cellStyle name="20% - Accent1 3 12 5" xfId="16175" xr:uid="{00000000-0005-0000-0000-0000773E0000}"/>
    <cellStyle name="20% - Accent1 3 12 5 2" xfId="16176" xr:uid="{00000000-0005-0000-0000-0000783E0000}"/>
    <cellStyle name="20% - Accent1 3 12 5 2 2" xfId="16177" xr:uid="{00000000-0005-0000-0000-0000793E0000}"/>
    <cellStyle name="20% - Accent1 3 12 5 3" xfId="16178" xr:uid="{00000000-0005-0000-0000-00007A3E0000}"/>
    <cellStyle name="20% - Accent1 3 12 6" xfId="16179" xr:uid="{00000000-0005-0000-0000-00007B3E0000}"/>
    <cellStyle name="20% - Accent1 3 12 6 2" xfId="16180" xr:uid="{00000000-0005-0000-0000-00007C3E0000}"/>
    <cellStyle name="20% - Accent1 3 12 6 2 2" xfId="16181" xr:uid="{00000000-0005-0000-0000-00007D3E0000}"/>
    <cellStyle name="20% - Accent1 3 12 6 3" xfId="16182" xr:uid="{00000000-0005-0000-0000-00007E3E0000}"/>
    <cellStyle name="20% - Accent1 3 12 7" xfId="16183" xr:uid="{00000000-0005-0000-0000-00007F3E0000}"/>
    <cellStyle name="20% - Accent1 3 12 7 2" xfId="16184" xr:uid="{00000000-0005-0000-0000-0000803E0000}"/>
    <cellStyle name="20% - Accent1 3 12 8" xfId="16185" xr:uid="{00000000-0005-0000-0000-0000813E0000}"/>
    <cellStyle name="20% - Accent1 3 12 8 2" xfId="16186" xr:uid="{00000000-0005-0000-0000-0000823E0000}"/>
    <cellStyle name="20% - Accent1 3 12 9" xfId="16187" xr:uid="{00000000-0005-0000-0000-0000833E0000}"/>
    <cellStyle name="20% - Accent1 3 13" xfId="16188" xr:uid="{00000000-0005-0000-0000-0000843E0000}"/>
    <cellStyle name="20% - Accent1 3 13 2" xfId="16189" xr:uid="{00000000-0005-0000-0000-0000853E0000}"/>
    <cellStyle name="20% - Accent1 3 13 2 2" xfId="16190" xr:uid="{00000000-0005-0000-0000-0000863E0000}"/>
    <cellStyle name="20% - Accent1 3 13 2 2 2" xfId="16191" xr:uid="{00000000-0005-0000-0000-0000873E0000}"/>
    <cellStyle name="20% - Accent1 3 13 2 2 2 2" xfId="16192" xr:uid="{00000000-0005-0000-0000-0000883E0000}"/>
    <cellStyle name="20% - Accent1 3 13 2 2 3" xfId="16193" xr:uid="{00000000-0005-0000-0000-0000893E0000}"/>
    <cellStyle name="20% - Accent1 3 13 2 3" xfId="16194" xr:uid="{00000000-0005-0000-0000-00008A3E0000}"/>
    <cellStyle name="20% - Accent1 3 13 2 3 2" xfId="16195" xr:uid="{00000000-0005-0000-0000-00008B3E0000}"/>
    <cellStyle name="20% - Accent1 3 13 2 4" xfId="16196" xr:uid="{00000000-0005-0000-0000-00008C3E0000}"/>
    <cellStyle name="20% - Accent1 3 13 3" xfId="16197" xr:uid="{00000000-0005-0000-0000-00008D3E0000}"/>
    <cellStyle name="20% - Accent1 3 13 3 2" xfId="16198" xr:uid="{00000000-0005-0000-0000-00008E3E0000}"/>
    <cellStyle name="20% - Accent1 3 13 3 2 2" xfId="16199" xr:uid="{00000000-0005-0000-0000-00008F3E0000}"/>
    <cellStyle name="20% - Accent1 3 13 3 2 2 2" xfId="16200" xr:uid="{00000000-0005-0000-0000-0000903E0000}"/>
    <cellStyle name="20% - Accent1 3 13 3 2 3" xfId="16201" xr:uid="{00000000-0005-0000-0000-0000913E0000}"/>
    <cellStyle name="20% - Accent1 3 13 3 3" xfId="16202" xr:uid="{00000000-0005-0000-0000-0000923E0000}"/>
    <cellStyle name="20% - Accent1 3 13 3 3 2" xfId="16203" xr:uid="{00000000-0005-0000-0000-0000933E0000}"/>
    <cellStyle name="20% - Accent1 3 13 3 4" xfId="16204" xr:uid="{00000000-0005-0000-0000-0000943E0000}"/>
    <cellStyle name="20% - Accent1 3 13 4" xfId="16205" xr:uid="{00000000-0005-0000-0000-0000953E0000}"/>
    <cellStyle name="20% - Accent1 3 13 4 2" xfId="16206" xr:uid="{00000000-0005-0000-0000-0000963E0000}"/>
    <cellStyle name="20% - Accent1 3 13 4 2 2" xfId="16207" xr:uid="{00000000-0005-0000-0000-0000973E0000}"/>
    <cellStyle name="20% - Accent1 3 13 4 2 2 2" xfId="16208" xr:uid="{00000000-0005-0000-0000-0000983E0000}"/>
    <cellStyle name="20% - Accent1 3 13 4 2 3" xfId="16209" xr:uid="{00000000-0005-0000-0000-0000993E0000}"/>
    <cellStyle name="20% - Accent1 3 13 4 3" xfId="16210" xr:uid="{00000000-0005-0000-0000-00009A3E0000}"/>
    <cellStyle name="20% - Accent1 3 13 4 3 2" xfId="16211" xr:uid="{00000000-0005-0000-0000-00009B3E0000}"/>
    <cellStyle name="20% - Accent1 3 13 4 4" xfId="16212" xr:uid="{00000000-0005-0000-0000-00009C3E0000}"/>
    <cellStyle name="20% - Accent1 3 13 5" xfId="16213" xr:uid="{00000000-0005-0000-0000-00009D3E0000}"/>
    <cellStyle name="20% - Accent1 3 13 5 2" xfId="16214" xr:uid="{00000000-0005-0000-0000-00009E3E0000}"/>
    <cellStyle name="20% - Accent1 3 13 5 2 2" xfId="16215" xr:uid="{00000000-0005-0000-0000-00009F3E0000}"/>
    <cellStyle name="20% - Accent1 3 13 5 3" xfId="16216" xr:uid="{00000000-0005-0000-0000-0000A03E0000}"/>
    <cellStyle name="20% - Accent1 3 13 6" xfId="16217" xr:uid="{00000000-0005-0000-0000-0000A13E0000}"/>
    <cellStyle name="20% - Accent1 3 13 6 2" xfId="16218" xr:uid="{00000000-0005-0000-0000-0000A23E0000}"/>
    <cellStyle name="20% - Accent1 3 13 6 2 2" xfId="16219" xr:uid="{00000000-0005-0000-0000-0000A33E0000}"/>
    <cellStyle name="20% - Accent1 3 13 6 3" xfId="16220" xr:uid="{00000000-0005-0000-0000-0000A43E0000}"/>
    <cellStyle name="20% - Accent1 3 13 7" xfId="16221" xr:uid="{00000000-0005-0000-0000-0000A53E0000}"/>
    <cellStyle name="20% - Accent1 3 13 7 2" xfId="16222" xr:uid="{00000000-0005-0000-0000-0000A63E0000}"/>
    <cellStyle name="20% - Accent1 3 13 8" xfId="16223" xr:uid="{00000000-0005-0000-0000-0000A73E0000}"/>
    <cellStyle name="20% - Accent1 3 13 8 2" xfId="16224" xr:uid="{00000000-0005-0000-0000-0000A83E0000}"/>
    <cellStyle name="20% - Accent1 3 13 9" xfId="16225" xr:uid="{00000000-0005-0000-0000-0000A93E0000}"/>
    <cellStyle name="20% - Accent1 3 14" xfId="16226" xr:uid="{00000000-0005-0000-0000-0000AA3E0000}"/>
    <cellStyle name="20% - Accent1 3 14 2" xfId="16227" xr:uid="{00000000-0005-0000-0000-0000AB3E0000}"/>
    <cellStyle name="20% - Accent1 3 14 2 2" xfId="16228" xr:uid="{00000000-0005-0000-0000-0000AC3E0000}"/>
    <cellStyle name="20% - Accent1 3 14 2 2 2" xfId="16229" xr:uid="{00000000-0005-0000-0000-0000AD3E0000}"/>
    <cellStyle name="20% - Accent1 3 14 2 3" xfId="16230" xr:uid="{00000000-0005-0000-0000-0000AE3E0000}"/>
    <cellStyle name="20% - Accent1 3 14 3" xfId="16231" xr:uid="{00000000-0005-0000-0000-0000AF3E0000}"/>
    <cellStyle name="20% - Accent1 3 14 3 2" xfId="16232" xr:uid="{00000000-0005-0000-0000-0000B03E0000}"/>
    <cellStyle name="20% - Accent1 3 14 4" xfId="16233" xr:uid="{00000000-0005-0000-0000-0000B13E0000}"/>
    <cellStyle name="20% - Accent1 3 15" xfId="16234" xr:uid="{00000000-0005-0000-0000-0000B23E0000}"/>
    <cellStyle name="20% - Accent1 3 15 2" xfId="16235" xr:uid="{00000000-0005-0000-0000-0000B33E0000}"/>
    <cellStyle name="20% - Accent1 3 15 2 2" xfId="16236" xr:uid="{00000000-0005-0000-0000-0000B43E0000}"/>
    <cellStyle name="20% - Accent1 3 15 2 2 2" xfId="16237" xr:uid="{00000000-0005-0000-0000-0000B53E0000}"/>
    <cellStyle name="20% - Accent1 3 15 2 3" xfId="16238" xr:uid="{00000000-0005-0000-0000-0000B63E0000}"/>
    <cellStyle name="20% - Accent1 3 15 3" xfId="16239" xr:uid="{00000000-0005-0000-0000-0000B73E0000}"/>
    <cellStyle name="20% - Accent1 3 15 3 2" xfId="16240" xr:uid="{00000000-0005-0000-0000-0000B83E0000}"/>
    <cellStyle name="20% - Accent1 3 15 4" xfId="16241" xr:uid="{00000000-0005-0000-0000-0000B93E0000}"/>
    <cellStyle name="20% - Accent1 3 16" xfId="16242" xr:uid="{00000000-0005-0000-0000-0000BA3E0000}"/>
    <cellStyle name="20% - Accent1 3 16 2" xfId="16243" xr:uid="{00000000-0005-0000-0000-0000BB3E0000}"/>
    <cellStyle name="20% - Accent1 3 16 2 2" xfId="16244" xr:uid="{00000000-0005-0000-0000-0000BC3E0000}"/>
    <cellStyle name="20% - Accent1 3 16 2 2 2" xfId="16245" xr:uid="{00000000-0005-0000-0000-0000BD3E0000}"/>
    <cellStyle name="20% - Accent1 3 16 2 3" xfId="16246" xr:uid="{00000000-0005-0000-0000-0000BE3E0000}"/>
    <cellStyle name="20% - Accent1 3 16 3" xfId="16247" xr:uid="{00000000-0005-0000-0000-0000BF3E0000}"/>
    <cellStyle name="20% - Accent1 3 16 3 2" xfId="16248" xr:uid="{00000000-0005-0000-0000-0000C03E0000}"/>
    <cellStyle name="20% - Accent1 3 16 4" xfId="16249" xr:uid="{00000000-0005-0000-0000-0000C13E0000}"/>
    <cellStyle name="20% - Accent1 3 17" xfId="16250" xr:uid="{00000000-0005-0000-0000-0000C23E0000}"/>
    <cellStyle name="20% - Accent1 3 17 2" xfId="16251" xr:uid="{00000000-0005-0000-0000-0000C33E0000}"/>
    <cellStyle name="20% - Accent1 3 17 2 2" xfId="16252" xr:uid="{00000000-0005-0000-0000-0000C43E0000}"/>
    <cellStyle name="20% - Accent1 3 17 3" xfId="16253" xr:uid="{00000000-0005-0000-0000-0000C53E0000}"/>
    <cellStyle name="20% - Accent1 3 18" xfId="16254" xr:uid="{00000000-0005-0000-0000-0000C63E0000}"/>
    <cellStyle name="20% - Accent1 3 18 2" xfId="16255" xr:uid="{00000000-0005-0000-0000-0000C73E0000}"/>
    <cellStyle name="20% - Accent1 3 18 2 2" xfId="16256" xr:uid="{00000000-0005-0000-0000-0000C83E0000}"/>
    <cellStyle name="20% - Accent1 3 18 3" xfId="16257" xr:uid="{00000000-0005-0000-0000-0000C93E0000}"/>
    <cellStyle name="20% - Accent1 3 19" xfId="16258" xr:uid="{00000000-0005-0000-0000-0000CA3E0000}"/>
    <cellStyle name="20% - Accent1 3 19 2" xfId="16259" xr:uid="{00000000-0005-0000-0000-0000CB3E0000}"/>
    <cellStyle name="20% - Accent1 3 2" xfId="16260" xr:uid="{00000000-0005-0000-0000-0000CC3E0000}"/>
    <cellStyle name="20% - Accent1 3 2 10" xfId="16261" xr:uid="{00000000-0005-0000-0000-0000CD3E0000}"/>
    <cellStyle name="20% - Accent1 3 2 10 10" xfId="16262" xr:uid="{00000000-0005-0000-0000-0000CE3E0000}"/>
    <cellStyle name="20% - Accent1 3 2 10 10 2" xfId="16263" xr:uid="{00000000-0005-0000-0000-0000CF3E0000}"/>
    <cellStyle name="20% - Accent1 3 2 10 11" xfId="16264" xr:uid="{00000000-0005-0000-0000-0000D03E0000}"/>
    <cellStyle name="20% - Accent1 3 2 10 2" xfId="16265" xr:uid="{00000000-0005-0000-0000-0000D13E0000}"/>
    <cellStyle name="20% - Accent1 3 2 10 2 2" xfId="16266" xr:uid="{00000000-0005-0000-0000-0000D23E0000}"/>
    <cellStyle name="20% - Accent1 3 2 10 2 2 2" xfId="16267" xr:uid="{00000000-0005-0000-0000-0000D33E0000}"/>
    <cellStyle name="20% - Accent1 3 2 10 2 2 2 2" xfId="16268" xr:uid="{00000000-0005-0000-0000-0000D43E0000}"/>
    <cellStyle name="20% - Accent1 3 2 10 2 2 2 2 2" xfId="16269" xr:uid="{00000000-0005-0000-0000-0000D53E0000}"/>
    <cellStyle name="20% - Accent1 3 2 10 2 2 2 3" xfId="16270" xr:uid="{00000000-0005-0000-0000-0000D63E0000}"/>
    <cellStyle name="20% - Accent1 3 2 10 2 2 3" xfId="16271" xr:uid="{00000000-0005-0000-0000-0000D73E0000}"/>
    <cellStyle name="20% - Accent1 3 2 10 2 2 3 2" xfId="16272" xr:uid="{00000000-0005-0000-0000-0000D83E0000}"/>
    <cellStyle name="20% - Accent1 3 2 10 2 2 4" xfId="16273" xr:uid="{00000000-0005-0000-0000-0000D93E0000}"/>
    <cellStyle name="20% - Accent1 3 2 10 2 3" xfId="16274" xr:uid="{00000000-0005-0000-0000-0000DA3E0000}"/>
    <cellStyle name="20% - Accent1 3 2 10 2 3 2" xfId="16275" xr:uid="{00000000-0005-0000-0000-0000DB3E0000}"/>
    <cellStyle name="20% - Accent1 3 2 10 2 3 2 2" xfId="16276" xr:uid="{00000000-0005-0000-0000-0000DC3E0000}"/>
    <cellStyle name="20% - Accent1 3 2 10 2 3 2 2 2" xfId="16277" xr:uid="{00000000-0005-0000-0000-0000DD3E0000}"/>
    <cellStyle name="20% - Accent1 3 2 10 2 3 2 3" xfId="16278" xr:uid="{00000000-0005-0000-0000-0000DE3E0000}"/>
    <cellStyle name="20% - Accent1 3 2 10 2 3 3" xfId="16279" xr:uid="{00000000-0005-0000-0000-0000DF3E0000}"/>
    <cellStyle name="20% - Accent1 3 2 10 2 3 3 2" xfId="16280" xr:uid="{00000000-0005-0000-0000-0000E03E0000}"/>
    <cellStyle name="20% - Accent1 3 2 10 2 3 4" xfId="16281" xr:uid="{00000000-0005-0000-0000-0000E13E0000}"/>
    <cellStyle name="20% - Accent1 3 2 10 2 4" xfId="16282" xr:uid="{00000000-0005-0000-0000-0000E23E0000}"/>
    <cellStyle name="20% - Accent1 3 2 10 2 4 2" xfId="16283" xr:uid="{00000000-0005-0000-0000-0000E33E0000}"/>
    <cellStyle name="20% - Accent1 3 2 10 2 4 2 2" xfId="16284" xr:uid="{00000000-0005-0000-0000-0000E43E0000}"/>
    <cellStyle name="20% - Accent1 3 2 10 2 4 2 2 2" xfId="16285" xr:uid="{00000000-0005-0000-0000-0000E53E0000}"/>
    <cellStyle name="20% - Accent1 3 2 10 2 4 2 3" xfId="16286" xr:uid="{00000000-0005-0000-0000-0000E63E0000}"/>
    <cellStyle name="20% - Accent1 3 2 10 2 4 3" xfId="16287" xr:uid="{00000000-0005-0000-0000-0000E73E0000}"/>
    <cellStyle name="20% - Accent1 3 2 10 2 4 3 2" xfId="16288" xr:uid="{00000000-0005-0000-0000-0000E83E0000}"/>
    <cellStyle name="20% - Accent1 3 2 10 2 4 4" xfId="16289" xr:uid="{00000000-0005-0000-0000-0000E93E0000}"/>
    <cellStyle name="20% - Accent1 3 2 10 2 5" xfId="16290" xr:uid="{00000000-0005-0000-0000-0000EA3E0000}"/>
    <cellStyle name="20% - Accent1 3 2 10 2 5 2" xfId="16291" xr:uid="{00000000-0005-0000-0000-0000EB3E0000}"/>
    <cellStyle name="20% - Accent1 3 2 10 2 5 2 2" xfId="16292" xr:uid="{00000000-0005-0000-0000-0000EC3E0000}"/>
    <cellStyle name="20% - Accent1 3 2 10 2 5 3" xfId="16293" xr:uid="{00000000-0005-0000-0000-0000ED3E0000}"/>
    <cellStyle name="20% - Accent1 3 2 10 2 6" xfId="16294" xr:uid="{00000000-0005-0000-0000-0000EE3E0000}"/>
    <cellStyle name="20% - Accent1 3 2 10 2 6 2" xfId="16295" xr:uid="{00000000-0005-0000-0000-0000EF3E0000}"/>
    <cellStyle name="20% - Accent1 3 2 10 2 6 2 2" xfId="16296" xr:uid="{00000000-0005-0000-0000-0000F03E0000}"/>
    <cellStyle name="20% - Accent1 3 2 10 2 6 3" xfId="16297" xr:uid="{00000000-0005-0000-0000-0000F13E0000}"/>
    <cellStyle name="20% - Accent1 3 2 10 2 7" xfId="16298" xr:uid="{00000000-0005-0000-0000-0000F23E0000}"/>
    <cellStyle name="20% - Accent1 3 2 10 2 7 2" xfId="16299" xr:uid="{00000000-0005-0000-0000-0000F33E0000}"/>
    <cellStyle name="20% - Accent1 3 2 10 2 8" xfId="16300" xr:uid="{00000000-0005-0000-0000-0000F43E0000}"/>
    <cellStyle name="20% - Accent1 3 2 10 2 8 2" xfId="16301" xr:uid="{00000000-0005-0000-0000-0000F53E0000}"/>
    <cellStyle name="20% - Accent1 3 2 10 2 9" xfId="16302" xr:uid="{00000000-0005-0000-0000-0000F63E0000}"/>
    <cellStyle name="20% - Accent1 3 2 10 3" xfId="16303" xr:uid="{00000000-0005-0000-0000-0000F73E0000}"/>
    <cellStyle name="20% - Accent1 3 2 10 3 2" xfId="16304" xr:uid="{00000000-0005-0000-0000-0000F83E0000}"/>
    <cellStyle name="20% - Accent1 3 2 10 3 2 2" xfId="16305" xr:uid="{00000000-0005-0000-0000-0000F93E0000}"/>
    <cellStyle name="20% - Accent1 3 2 10 3 2 2 2" xfId="16306" xr:uid="{00000000-0005-0000-0000-0000FA3E0000}"/>
    <cellStyle name="20% - Accent1 3 2 10 3 2 2 2 2" xfId="16307" xr:uid="{00000000-0005-0000-0000-0000FB3E0000}"/>
    <cellStyle name="20% - Accent1 3 2 10 3 2 2 3" xfId="16308" xr:uid="{00000000-0005-0000-0000-0000FC3E0000}"/>
    <cellStyle name="20% - Accent1 3 2 10 3 2 3" xfId="16309" xr:uid="{00000000-0005-0000-0000-0000FD3E0000}"/>
    <cellStyle name="20% - Accent1 3 2 10 3 2 3 2" xfId="16310" xr:uid="{00000000-0005-0000-0000-0000FE3E0000}"/>
    <cellStyle name="20% - Accent1 3 2 10 3 2 4" xfId="16311" xr:uid="{00000000-0005-0000-0000-0000FF3E0000}"/>
    <cellStyle name="20% - Accent1 3 2 10 3 3" xfId="16312" xr:uid="{00000000-0005-0000-0000-0000003F0000}"/>
    <cellStyle name="20% - Accent1 3 2 10 3 3 2" xfId="16313" xr:uid="{00000000-0005-0000-0000-0000013F0000}"/>
    <cellStyle name="20% - Accent1 3 2 10 3 3 2 2" xfId="16314" xr:uid="{00000000-0005-0000-0000-0000023F0000}"/>
    <cellStyle name="20% - Accent1 3 2 10 3 3 2 2 2" xfId="16315" xr:uid="{00000000-0005-0000-0000-0000033F0000}"/>
    <cellStyle name="20% - Accent1 3 2 10 3 3 2 3" xfId="16316" xr:uid="{00000000-0005-0000-0000-0000043F0000}"/>
    <cellStyle name="20% - Accent1 3 2 10 3 3 3" xfId="16317" xr:uid="{00000000-0005-0000-0000-0000053F0000}"/>
    <cellStyle name="20% - Accent1 3 2 10 3 3 3 2" xfId="16318" xr:uid="{00000000-0005-0000-0000-0000063F0000}"/>
    <cellStyle name="20% - Accent1 3 2 10 3 3 4" xfId="16319" xr:uid="{00000000-0005-0000-0000-0000073F0000}"/>
    <cellStyle name="20% - Accent1 3 2 10 3 4" xfId="16320" xr:uid="{00000000-0005-0000-0000-0000083F0000}"/>
    <cellStyle name="20% - Accent1 3 2 10 3 4 2" xfId="16321" xr:uid="{00000000-0005-0000-0000-0000093F0000}"/>
    <cellStyle name="20% - Accent1 3 2 10 3 4 2 2" xfId="16322" xr:uid="{00000000-0005-0000-0000-00000A3F0000}"/>
    <cellStyle name="20% - Accent1 3 2 10 3 4 2 2 2" xfId="16323" xr:uid="{00000000-0005-0000-0000-00000B3F0000}"/>
    <cellStyle name="20% - Accent1 3 2 10 3 4 2 3" xfId="16324" xr:uid="{00000000-0005-0000-0000-00000C3F0000}"/>
    <cellStyle name="20% - Accent1 3 2 10 3 4 3" xfId="16325" xr:uid="{00000000-0005-0000-0000-00000D3F0000}"/>
    <cellStyle name="20% - Accent1 3 2 10 3 4 3 2" xfId="16326" xr:uid="{00000000-0005-0000-0000-00000E3F0000}"/>
    <cellStyle name="20% - Accent1 3 2 10 3 4 4" xfId="16327" xr:uid="{00000000-0005-0000-0000-00000F3F0000}"/>
    <cellStyle name="20% - Accent1 3 2 10 3 5" xfId="16328" xr:uid="{00000000-0005-0000-0000-0000103F0000}"/>
    <cellStyle name="20% - Accent1 3 2 10 3 5 2" xfId="16329" xr:uid="{00000000-0005-0000-0000-0000113F0000}"/>
    <cellStyle name="20% - Accent1 3 2 10 3 5 2 2" xfId="16330" xr:uid="{00000000-0005-0000-0000-0000123F0000}"/>
    <cellStyle name="20% - Accent1 3 2 10 3 5 3" xfId="16331" xr:uid="{00000000-0005-0000-0000-0000133F0000}"/>
    <cellStyle name="20% - Accent1 3 2 10 3 6" xfId="16332" xr:uid="{00000000-0005-0000-0000-0000143F0000}"/>
    <cellStyle name="20% - Accent1 3 2 10 3 6 2" xfId="16333" xr:uid="{00000000-0005-0000-0000-0000153F0000}"/>
    <cellStyle name="20% - Accent1 3 2 10 3 6 2 2" xfId="16334" xr:uid="{00000000-0005-0000-0000-0000163F0000}"/>
    <cellStyle name="20% - Accent1 3 2 10 3 6 3" xfId="16335" xr:uid="{00000000-0005-0000-0000-0000173F0000}"/>
    <cellStyle name="20% - Accent1 3 2 10 3 7" xfId="16336" xr:uid="{00000000-0005-0000-0000-0000183F0000}"/>
    <cellStyle name="20% - Accent1 3 2 10 3 7 2" xfId="16337" xr:uid="{00000000-0005-0000-0000-0000193F0000}"/>
    <cellStyle name="20% - Accent1 3 2 10 3 8" xfId="16338" xr:uid="{00000000-0005-0000-0000-00001A3F0000}"/>
    <cellStyle name="20% - Accent1 3 2 10 3 8 2" xfId="16339" xr:uid="{00000000-0005-0000-0000-00001B3F0000}"/>
    <cellStyle name="20% - Accent1 3 2 10 3 9" xfId="16340" xr:uid="{00000000-0005-0000-0000-00001C3F0000}"/>
    <cellStyle name="20% - Accent1 3 2 10 4" xfId="16341" xr:uid="{00000000-0005-0000-0000-00001D3F0000}"/>
    <cellStyle name="20% - Accent1 3 2 10 4 2" xfId="16342" xr:uid="{00000000-0005-0000-0000-00001E3F0000}"/>
    <cellStyle name="20% - Accent1 3 2 10 4 2 2" xfId="16343" xr:uid="{00000000-0005-0000-0000-00001F3F0000}"/>
    <cellStyle name="20% - Accent1 3 2 10 4 2 2 2" xfId="16344" xr:uid="{00000000-0005-0000-0000-0000203F0000}"/>
    <cellStyle name="20% - Accent1 3 2 10 4 2 3" xfId="16345" xr:uid="{00000000-0005-0000-0000-0000213F0000}"/>
    <cellStyle name="20% - Accent1 3 2 10 4 3" xfId="16346" xr:uid="{00000000-0005-0000-0000-0000223F0000}"/>
    <cellStyle name="20% - Accent1 3 2 10 4 3 2" xfId="16347" xr:uid="{00000000-0005-0000-0000-0000233F0000}"/>
    <cellStyle name="20% - Accent1 3 2 10 4 4" xfId="16348" xr:uid="{00000000-0005-0000-0000-0000243F0000}"/>
    <cellStyle name="20% - Accent1 3 2 10 5" xfId="16349" xr:uid="{00000000-0005-0000-0000-0000253F0000}"/>
    <cellStyle name="20% - Accent1 3 2 10 5 2" xfId="16350" xr:uid="{00000000-0005-0000-0000-0000263F0000}"/>
    <cellStyle name="20% - Accent1 3 2 10 5 2 2" xfId="16351" xr:uid="{00000000-0005-0000-0000-0000273F0000}"/>
    <cellStyle name="20% - Accent1 3 2 10 5 2 2 2" xfId="16352" xr:uid="{00000000-0005-0000-0000-0000283F0000}"/>
    <cellStyle name="20% - Accent1 3 2 10 5 2 3" xfId="16353" xr:uid="{00000000-0005-0000-0000-0000293F0000}"/>
    <cellStyle name="20% - Accent1 3 2 10 5 3" xfId="16354" xr:uid="{00000000-0005-0000-0000-00002A3F0000}"/>
    <cellStyle name="20% - Accent1 3 2 10 5 3 2" xfId="16355" xr:uid="{00000000-0005-0000-0000-00002B3F0000}"/>
    <cellStyle name="20% - Accent1 3 2 10 5 4" xfId="16356" xr:uid="{00000000-0005-0000-0000-00002C3F0000}"/>
    <cellStyle name="20% - Accent1 3 2 10 6" xfId="16357" xr:uid="{00000000-0005-0000-0000-00002D3F0000}"/>
    <cellStyle name="20% - Accent1 3 2 10 6 2" xfId="16358" xr:uid="{00000000-0005-0000-0000-00002E3F0000}"/>
    <cellStyle name="20% - Accent1 3 2 10 6 2 2" xfId="16359" xr:uid="{00000000-0005-0000-0000-00002F3F0000}"/>
    <cellStyle name="20% - Accent1 3 2 10 6 2 2 2" xfId="16360" xr:uid="{00000000-0005-0000-0000-0000303F0000}"/>
    <cellStyle name="20% - Accent1 3 2 10 6 2 3" xfId="16361" xr:uid="{00000000-0005-0000-0000-0000313F0000}"/>
    <cellStyle name="20% - Accent1 3 2 10 6 3" xfId="16362" xr:uid="{00000000-0005-0000-0000-0000323F0000}"/>
    <cellStyle name="20% - Accent1 3 2 10 6 3 2" xfId="16363" xr:uid="{00000000-0005-0000-0000-0000333F0000}"/>
    <cellStyle name="20% - Accent1 3 2 10 6 4" xfId="16364" xr:uid="{00000000-0005-0000-0000-0000343F0000}"/>
    <cellStyle name="20% - Accent1 3 2 10 7" xfId="16365" xr:uid="{00000000-0005-0000-0000-0000353F0000}"/>
    <cellStyle name="20% - Accent1 3 2 10 7 2" xfId="16366" xr:uid="{00000000-0005-0000-0000-0000363F0000}"/>
    <cellStyle name="20% - Accent1 3 2 10 7 2 2" xfId="16367" xr:uid="{00000000-0005-0000-0000-0000373F0000}"/>
    <cellStyle name="20% - Accent1 3 2 10 7 3" xfId="16368" xr:uid="{00000000-0005-0000-0000-0000383F0000}"/>
    <cellStyle name="20% - Accent1 3 2 10 8" xfId="16369" xr:uid="{00000000-0005-0000-0000-0000393F0000}"/>
    <cellStyle name="20% - Accent1 3 2 10 8 2" xfId="16370" xr:uid="{00000000-0005-0000-0000-00003A3F0000}"/>
    <cellStyle name="20% - Accent1 3 2 10 8 2 2" xfId="16371" xr:uid="{00000000-0005-0000-0000-00003B3F0000}"/>
    <cellStyle name="20% - Accent1 3 2 10 8 3" xfId="16372" xr:uid="{00000000-0005-0000-0000-00003C3F0000}"/>
    <cellStyle name="20% - Accent1 3 2 10 9" xfId="16373" xr:uid="{00000000-0005-0000-0000-00003D3F0000}"/>
    <cellStyle name="20% - Accent1 3 2 10 9 2" xfId="16374" xr:uid="{00000000-0005-0000-0000-00003E3F0000}"/>
    <cellStyle name="20% - Accent1 3 2 11" xfId="16375" xr:uid="{00000000-0005-0000-0000-00003F3F0000}"/>
    <cellStyle name="20% - Accent1 3 2 11 2" xfId="16376" xr:uid="{00000000-0005-0000-0000-0000403F0000}"/>
    <cellStyle name="20% - Accent1 3 2 11 2 2" xfId="16377" xr:uid="{00000000-0005-0000-0000-0000413F0000}"/>
    <cellStyle name="20% - Accent1 3 2 11 2 2 2" xfId="16378" xr:uid="{00000000-0005-0000-0000-0000423F0000}"/>
    <cellStyle name="20% - Accent1 3 2 11 2 2 2 2" xfId="16379" xr:uid="{00000000-0005-0000-0000-0000433F0000}"/>
    <cellStyle name="20% - Accent1 3 2 11 2 2 3" xfId="16380" xr:uid="{00000000-0005-0000-0000-0000443F0000}"/>
    <cellStyle name="20% - Accent1 3 2 11 2 3" xfId="16381" xr:uid="{00000000-0005-0000-0000-0000453F0000}"/>
    <cellStyle name="20% - Accent1 3 2 11 2 3 2" xfId="16382" xr:uid="{00000000-0005-0000-0000-0000463F0000}"/>
    <cellStyle name="20% - Accent1 3 2 11 2 4" xfId="16383" xr:uid="{00000000-0005-0000-0000-0000473F0000}"/>
    <cellStyle name="20% - Accent1 3 2 11 3" xfId="16384" xr:uid="{00000000-0005-0000-0000-0000483F0000}"/>
    <cellStyle name="20% - Accent1 3 2 11 3 2" xfId="16385" xr:uid="{00000000-0005-0000-0000-0000493F0000}"/>
    <cellStyle name="20% - Accent1 3 2 11 3 2 2" xfId="16386" xr:uid="{00000000-0005-0000-0000-00004A3F0000}"/>
    <cellStyle name="20% - Accent1 3 2 11 3 2 2 2" xfId="16387" xr:uid="{00000000-0005-0000-0000-00004B3F0000}"/>
    <cellStyle name="20% - Accent1 3 2 11 3 2 3" xfId="16388" xr:uid="{00000000-0005-0000-0000-00004C3F0000}"/>
    <cellStyle name="20% - Accent1 3 2 11 3 3" xfId="16389" xr:uid="{00000000-0005-0000-0000-00004D3F0000}"/>
    <cellStyle name="20% - Accent1 3 2 11 3 3 2" xfId="16390" xr:uid="{00000000-0005-0000-0000-00004E3F0000}"/>
    <cellStyle name="20% - Accent1 3 2 11 3 4" xfId="16391" xr:uid="{00000000-0005-0000-0000-00004F3F0000}"/>
    <cellStyle name="20% - Accent1 3 2 11 4" xfId="16392" xr:uid="{00000000-0005-0000-0000-0000503F0000}"/>
    <cellStyle name="20% - Accent1 3 2 11 4 2" xfId="16393" xr:uid="{00000000-0005-0000-0000-0000513F0000}"/>
    <cellStyle name="20% - Accent1 3 2 11 4 2 2" xfId="16394" xr:uid="{00000000-0005-0000-0000-0000523F0000}"/>
    <cellStyle name="20% - Accent1 3 2 11 4 2 2 2" xfId="16395" xr:uid="{00000000-0005-0000-0000-0000533F0000}"/>
    <cellStyle name="20% - Accent1 3 2 11 4 2 3" xfId="16396" xr:uid="{00000000-0005-0000-0000-0000543F0000}"/>
    <cellStyle name="20% - Accent1 3 2 11 4 3" xfId="16397" xr:uid="{00000000-0005-0000-0000-0000553F0000}"/>
    <cellStyle name="20% - Accent1 3 2 11 4 3 2" xfId="16398" xr:uid="{00000000-0005-0000-0000-0000563F0000}"/>
    <cellStyle name="20% - Accent1 3 2 11 4 4" xfId="16399" xr:uid="{00000000-0005-0000-0000-0000573F0000}"/>
    <cellStyle name="20% - Accent1 3 2 11 5" xfId="16400" xr:uid="{00000000-0005-0000-0000-0000583F0000}"/>
    <cellStyle name="20% - Accent1 3 2 11 5 2" xfId="16401" xr:uid="{00000000-0005-0000-0000-0000593F0000}"/>
    <cellStyle name="20% - Accent1 3 2 11 5 2 2" xfId="16402" xr:uid="{00000000-0005-0000-0000-00005A3F0000}"/>
    <cellStyle name="20% - Accent1 3 2 11 5 3" xfId="16403" xr:uid="{00000000-0005-0000-0000-00005B3F0000}"/>
    <cellStyle name="20% - Accent1 3 2 11 6" xfId="16404" xr:uid="{00000000-0005-0000-0000-00005C3F0000}"/>
    <cellStyle name="20% - Accent1 3 2 11 6 2" xfId="16405" xr:uid="{00000000-0005-0000-0000-00005D3F0000}"/>
    <cellStyle name="20% - Accent1 3 2 11 6 2 2" xfId="16406" xr:uid="{00000000-0005-0000-0000-00005E3F0000}"/>
    <cellStyle name="20% - Accent1 3 2 11 6 3" xfId="16407" xr:uid="{00000000-0005-0000-0000-00005F3F0000}"/>
    <cellStyle name="20% - Accent1 3 2 11 7" xfId="16408" xr:uid="{00000000-0005-0000-0000-0000603F0000}"/>
    <cellStyle name="20% - Accent1 3 2 11 7 2" xfId="16409" xr:uid="{00000000-0005-0000-0000-0000613F0000}"/>
    <cellStyle name="20% - Accent1 3 2 11 8" xfId="16410" xr:uid="{00000000-0005-0000-0000-0000623F0000}"/>
    <cellStyle name="20% - Accent1 3 2 11 8 2" xfId="16411" xr:uid="{00000000-0005-0000-0000-0000633F0000}"/>
    <cellStyle name="20% - Accent1 3 2 11 9" xfId="16412" xr:uid="{00000000-0005-0000-0000-0000643F0000}"/>
    <cellStyle name="20% - Accent1 3 2 12" xfId="16413" xr:uid="{00000000-0005-0000-0000-0000653F0000}"/>
    <cellStyle name="20% - Accent1 3 2 12 2" xfId="16414" xr:uid="{00000000-0005-0000-0000-0000663F0000}"/>
    <cellStyle name="20% - Accent1 3 2 12 2 2" xfId="16415" xr:uid="{00000000-0005-0000-0000-0000673F0000}"/>
    <cellStyle name="20% - Accent1 3 2 12 2 2 2" xfId="16416" xr:uid="{00000000-0005-0000-0000-0000683F0000}"/>
    <cellStyle name="20% - Accent1 3 2 12 2 2 2 2" xfId="16417" xr:uid="{00000000-0005-0000-0000-0000693F0000}"/>
    <cellStyle name="20% - Accent1 3 2 12 2 2 3" xfId="16418" xr:uid="{00000000-0005-0000-0000-00006A3F0000}"/>
    <cellStyle name="20% - Accent1 3 2 12 2 3" xfId="16419" xr:uid="{00000000-0005-0000-0000-00006B3F0000}"/>
    <cellStyle name="20% - Accent1 3 2 12 2 3 2" xfId="16420" xr:uid="{00000000-0005-0000-0000-00006C3F0000}"/>
    <cellStyle name="20% - Accent1 3 2 12 2 4" xfId="16421" xr:uid="{00000000-0005-0000-0000-00006D3F0000}"/>
    <cellStyle name="20% - Accent1 3 2 12 3" xfId="16422" xr:uid="{00000000-0005-0000-0000-00006E3F0000}"/>
    <cellStyle name="20% - Accent1 3 2 12 3 2" xfId="16423" xr:uid="{00000000-0005-0000-0000-00006F3F0000}"/>
    <cellStyle name="20% - Accent1 3 2 12 3 2 2" xfId="16424" xr:uid="{00000000-0005-0000-0000-0000703F0000}"/>
    <cellStyle name="20% - Accent1 3 2 12 3 2 2 2" xfId="16425" xr:uid="{00000000-0005-0000-0000-0000713F0000}"/>
    <cellStyle name="20% - Accent1 3 2 12 3 2 3" xfId="16426" xr:uid="{00000000-0005-0000-0000-0000723F0000}"/>
    <cellStyle name="20% - Accent1 3 2 12 3 3" xfId="16427" xr:uid="{00000000-0005-0000-0000-0000733F0000}"/>
    <cellStyle name="20% - Accent1 3 2 12 3 3 2" xfId="16428" xr:uid="{00000000-0005-0000-0000-0000743F0000}"/>
    <cellStyle name="20% - Accent1 3 2 12 3 4" xfId="16429" xr:uid="{00000000-0005-0000-0000-0000753F0000}"/>
    <cellStyle name="20% - Accent1 3 2 12 4" xfId="16430" xr:uid="{00000000-0005-0000-0000-0000763F0000}"/>
    <cellStyle name="20% - Accent1 3 2 12 4 2" xfId="16431" xr:uid="{00000000-0005-0000-0000-0000773F0000}"/>
    <cellStyle name="20% - Accent1 3 2 12 4 2 2" xfId="16432" xr:uid="{00000000-0005-0000-0000-0000783F0000}"/>
    <cellStyle name="20% - Accent1 3 2 12 4 2 2 2" xfId="16433" xr:uid="{00000000-0005-0000-0000-0000793F0000}"/>
    <cellStyle name="20% - Accent1 3 2 12 4 2 3" xfId="16434" xr:uid="{00000000-0005-0000-0000-00007A3F0000}"/>
    <cellStyle name="20% - Accent1 3 2 12 4 3" xfId="16435" xr:uid="{00000000-0005-0000-0000-00007B3F0000}"/>
    <cellStyle name="20% - Accent1 3 2 12 4 3 2" xfId="16436" xr:uid="{00000000-0005-0000-0000-00007C3F0000}"/>
    <cellStyle name="20% - Accent1 3 2 12 4 4" xfId="16437" xr:uid="{00000000-0005-0000-0000-00007D3F0000}"/>
    <cellStyle name="20% - Accent1 3 2 12 5" xfId="16438" xr:uid="{00000000-0005-0000-0000-00007E3F0000}"/>
    <cellStyle name="20% - Accent1 3 2 12 5 2" xfId="16439" xr:uid="{00000000-0005-0000-0000-00007F3F0000}"/>
    <cellStyle name="20% - Accent1 3 2 12 5 2 2" xfId="16440" xr:uid="{00000000-0005-0000-0000-0000803F0000}"/>
    <cellStyle name="20% - Accent1 3 2 12 5 3" xfId="16441" xr:uid="{00000000-0005-0000-0000-0000813F0000}"/>
    <cellStyle name="20% - Accent1 3 2 12 6" xfId="16442" xr:uid="{00000000-0005-0000-0000-0000823F0000}"/>
    <cellStyle name="20% - Accent1 3 2 12 6 2" xfId="16443" xr:uid="{00000000-0005-0000-0000-0000833F0000}"/>
    <cellStyle name="20% - Accent1 3 2 12 6 2 2" xfId="16444" xr:uid="{00000000-0005-0000-0000-0000843F0000}"/>
    <cellStyle name="20% - Accent1 3 2 12 6 3" xfId="16445" xr:uid="{00000000-0005-0000-0000-0000853F0000}"/>
    <cellStyle name="20% - Accent1 3 2 12 7" xfId="16446" xr:uid="{00000000-0005-0000-0000-0000863F0000}"/>
    <cellStyle name="20% - Accent1 3 2 12 7 2" xfId="16447" xr:uid="{00000000-0005-0000-0000-0000873F0000}"/>
    <cellStyle name="20% - Accent1 3 2 12 8" xfId="16448" xr:uid="{00000000-0005-0000-0000-0000883F0000}"/>
    <cellStyle name="20% - Accent1 3 2 12 8 2" xfId="16449" xr:uid="{00000000-0005-0000-0000-0000893F0000}"/>
    <cellStyle name="20% - Accent1 3 2 12 9" xfId="16450" xr:uid="{00000000-0005-0000-0000-00008A3F0000}"/>
    <cellStyle name="20% - Accent1 3 2 13" xfId="16451" xr:uid="{00000000-0005-0000-0000-00008B3F0000}"/>
    <cellStyle name="20% - Accent1 3 2 13 2" xfId="16452" xr:uid="{00000000-0005-0000-0000-00008C3F0000}"/>
    <cellStyle name="20% - Accent1 3 2 13 2 2" xfId="16453" xr:uid="{00000000-0005-0000-0000-00008D3F0000}"/>
    <cellStyle name="20% - Accent1 3 2 13 2 2 2" xfId="16454" xr:uid="{00000000-0005-0000-0000-00008E3F0000}"/>
    <cellStyle name="20% - Accent1 3 2 13 2 3" xfId="16455" xr:uid="{00000000-0005-0000-0000-00008F3F0000}"/>
    <cellStyle name="20% - Accent1 3 2 13 3" xfId="16456" xr:uid="{00000000-0005-0000-0000-0000903F0000}"/>
    <cellStyle name="20% - Accent1 3 2 13 3 2" xfId="16457" xr:uid="{00000000-0005-0000-0000-0000913F0000}"/>
    <cellStyle name="20% - Accent1 3 2 13 4" xfId="16458" xr:uid="{00000000-0005-0000-0000-0000923F0000}"/>
    <cellStyle name="20% - Accent1 3 2 14" xfId="16459" xr:uid="{00000000-0005-0000-0000-0000933F0000}"/>
    <cellStyle name="20% - Accent1 3 2 14 2" xfId="16460" xr:uid="{00000000-0005-0000-0000-0000943F0000}"/>
    <cellStyle name="20% - Accent1 3 2 14 2 2" xfId="16461" xr:uid="{00000000-0005-0000-0000-0000953F0000}"/>
    <cellStyle name="20% - Accent1 3 2 14 2 2 2" xfId="16462" xr:uid="{00000000-0005-0000-0000-0000963F0000}"/>
    <cellStyle name="20% - Accent1 3 2 14 2 3" xfId="16463" xr:uid="{00000000-0005-0000-0000-0000973F0000}"/>
    <cellStyle name="20% - Accent1 3 2 14 3" xfId="16464" xr:uid="{00000000-0005-0000-0000-0000983F0000}"/>
    <cellStyle name="20% - Accent1 3 2 14 3 2" xfId="16465" xr:uid="{00000000-0005-0000-0000-0000993F0000}"/>
    <cellStyle name="20% - Accent1 3 2 14 4" xfId="16466" xr:uid="{00000000-0005-0000-0000-00009A3F0000}"/>
    <cellStyle name="20% - Accent1 3 2 15" xfId="16467" xr:uid="{00000000-0005-0000-0000-00009B3F0000}"/>
    <cellStyle name="20% - Accent1 3 2 15 2" xfId="16468" xr:uid="{00000000-0005-0000-0000-00009C3F0000}"/>
    <cellStyle name="20% - Accent1 3 2 15 2 2" xfId="16469" xr:uid="{00000000-0005-0000-0000-00009D3F0000}"/>
    <cellStyle name="20% - Accent1 3 2 15 2 2 2" xfId="16470" xr:uid="{00000000-0005-0000-0000-00009E3F0000}"/>
    <cellStyle name="20% - Accent1 3 2 15 2 3" xfId="16471" xr:uid="{00000000-0005-0000-0000-00009F3F0000}"/>
    <cellStyle name="20% - Accent1 3 2 15 3" xfId="16472" xr:uid="{00000000-0005-0000-0000-0000A03F0000}"/>
    <cellStyle name="20% - Accent1 3 2 15 3 2" xfId="16473" xr:uid="{00000000-0005-0000-0000-0000A13F0000}"/>
    <cellStyle name="20% - Accent1 3 2 15 4" xfId="16474" xr:uid="{00000000-0005-0000-0000-0000A23F0000}"/>
    <cellStyle name="20% - Accent1 3 2 16" xfId="16475" xr:uid="{00000000-0005-0000-0000-0000A33F0000}"/>
    <cellStyle name="20% - Accent1 3 2 16 2" xfId="16476" xr:uid="{00000000-0005-0000-0000-0000A43F0000}"/>
    <cellStyle name="20% - Accent1 3 2 16 2 2" xfId="16477" xr:uid="{00000000-0005-0000-0000-0000A53F0000}"/>
    <cellStyle name="20% - Accent1 3 2 16 3" xfId="16478" xr:uid="{00000000-0005-0000-0000-0000A63F0000}"/>
    <cellStyle name="20% - Accent1 3 2 17" xfId="16479" xr:uid="{00000000-0005-0000-0000-0000A73F0000}"/>
    <cellStyle name="20% - Accent1 3 2 17 2" xfId="16480" xr:uid="{00000000-0005-0000-0000-0000A83F0000}"/>
    <cellStyle name="20% - Accent1 3 2 17 2 2" xfId="16481" xr:uid="{00000000-0005-0000-0000-0000A93F0000}"/>
    <cellStyle name="20% - Accent1 3 2 17 3" xfId="16482" xr:uid="{00000000-0005-0000-0000-0000AA3F0000}"/>
    <cellStyle name="20% - Accent1 3 2 18" xfId="16483" xr:uid="{00000000-0005-0000-0000-0000AB3F0000}"/>
    <cellStyle name="20% - Accent1 3 2 18 2" xfId="16484" xr:uid="{00000000-0005-0000-0000-0000AC3F0000}"/>
    <cellStyle name="20% - Accent1 3 2 19" xfId="16485" xr:uid="{00000000-0005-0000-0000-0000AD3F0000}"/>
    <cellStyle name="20% - Accent1 3 2 19 2" xfId="16486" xr:uid="{00000000-0005-0000-0000-0000AE3F0000}"/>
    <cellStyle name="20% - Accent1 3 2 2" xfId="16487" xr:uid="{00000000-0005-0000-0000-0000AF3F0000}"/>
    <cellStyle name="20% - Accent1 3 2 2 10" xfId="16488" xr:uid="{00000000-0005-0000-0000-0000B03F0000}"/>
    <cellStyle name="20% - Accent1 3 2 2 10 2" xfId="16489" xr:uid="{00000000-0005-0000-0000-0000B13F0000}"/>
    <cellStyle name="20% - Accent1 3 2 2 10 2 2" xfId="16490" xr:uid="{00000000-0005-0000-0000-0000B23F0000}"/>
    <cellStyle name="20% - Accent1 3 2 2 10 2 2 2" xfId="16491" xr:uid="{00000000-0005-0000-0000-0000B33F0000}"/>
    <cellStyle name="20% - Accent1 3 2 2 10 2 3" xfId="16492" xr:uid="{00000000-0005-0000-0000-0000B43F0000}"/>
    <cellStyle name="20% - Accent1 3 2 2 10 3" xfId="16493" xr:uid="{00000000-0005-0000-0000-0000B53F0000}"/>
    <cellStyle name="20% - Accent1 3 2 2 10 3 2" xfId="16494" xr:uid="{00000000-0005-0000-0000-0000B63F0000}"/>
    <cellStyle name="20% - Accent1 3 2 2 10 4" xfId="16495" xr:uid="{00000000-0005-0000-0000-0000B73F0000}"/>
    <cellStyle name="20% - Accent1 3 2 2 11" xfId="16496" xr:uid="{00000000-0005-0000-0000-0000B83F0000}"/>
    <cellStyle name="20% - Accent1 3 2 2 11 2" xfId="16497" xr:uid="{00000000-0005-0000-0000-0000B93F0000}"/>
    <cellStyle name="20% - Accent1 3 2 2 11 2 2" xfId="16498" xr:uid="{00000000-0005-0000-0000-0000BA3F0000}"/>
    <cellStyle name="20% - Accent1 3 2 2 11 2 2 2" xfId="16499" xr:uid="{00000000-0005-0000-0000-0000BB3F0000}"/>
    <cellStyle name="20% - Accent1 3 2 2 11 2 3" xfId="16500" xr:uid="{00000000-0005-0000-0000-0000BC3F0000}"/>
    <cellStyle name="20% - Accent1 3 2 2 11 3" xfId="16501" xr:uid="{00000000-0005-0000-0000-0000BD3F0000}"/>
    <cellStyle name="20% - Accent1 3 2 2 11 3 2" xfId="16502" xr:uid="{00000000-0005-0000-0000-0000BE3F0000}"/>
    <cellStyle name="20% - Accent1 3 2 2 11 4" xfId="16503" xr:uid="{00000000-0005-0000-0000-0000BF3F0000}"/>
    <cellStyle name="20% - Accent1 3 2 2 12" xfId="16504" xr:uid="{00000000-0005-0000-0000-0000C03F0000}"/>
    <cellStyle name="20% - Accent1 3 2 2 12 2" xfId="16505" xr:uid="{00000000-0005-0000-0000-0000C13F0000}"/>
    <cellStyle name="20% - Accent1 3 2 2 12 2 2" xfId="16506" xr:uid="{00000000-0005-0000-0000-0000C23F0000}"/>
    <cellStyle name="20% - Accent1 3 2 2 12 3" xfId="16507" xr:uid="{00000000-0005-0000-0000-0000C33F0000}"/>
    <cellStyle name="20% - Accent1 3 2 2 13" xfId="16508" xr:uid="{00000000-0005-0000-0000-0000C43F0000}"/>
    <cellStyle name="20% - Accent1 3 2 2 13 2" xfId="16509" xr:uid="{00000000-0005-0000-0000-0000C53F0000}"/>
    <cellStyle name="20% - Accent1 3 2 2 13 2 2" xfId="16510" xr:uid="{00000000-0005-0000-0000-0000C63F0000}"/>
    <cellStyle name="20% - Accent1 3 2 2 13 3" xfId="16511" xr:uid="{00000000-0005-0000-0000-0000C73F0000}"/>
    <cellStyle name="20% - Accent1 3 2 2 14" xfId="16512" xr:uid="{00000000-0005-0000-0000-0000C83F0000}"/>
    <cellStyle name="20% - Accent1 3 2 2 14 2" xfId="16513" xr:uid="{00000000-0005-0000-0000-0000C93F0000}"/>
    <cellStyle name="20% - Accent1 3 2 2 15" xfId="16514" xr:uid="{00000000-0005-0000-0000-0000CA3F0000}"/>
    <cellStyle name="20% - Accent1 3 2 2 15 2" xfId="16515" xr:uid="{00000000-0005-0000-0000-0000CB3F0000}"/>
    <cellStyle name="20% - Accent1 3 2 2 16" xfId="16516" xr:uid="{00000000-0005-0000-0000-0000CC3F0000}"/>
    <cellStyle name="20% - Accent1 3 2 2 2" xfId="16517" xr:uid="{00000000-0005-0000-0000-0000CD3F0000}"/>
    <cellStyle name="20% - Accent1 3 2 2 2 10" xfId="16518" xr:uid="{00000000-0005-0000-0000-0000CE3F0000}"/>
    <cellStyle name="20% - Accent1 3 2 2 2 10 2" xfId="16519" xr:uid="{00000000-0005-0000-0000-0000CF3F0000}"/>
    <cellStyle name="20% - Accent1 3 2 2 2 10 2 2" xfId="16520" xr:uid="{00000000-0005-0000-0000-0000D03F0000}"/>
    <cellStyle name="20% - Accent1 3 2 2 2 10 2 2 2" xfId="16521" xr:uid="{00000000-0005-0000-0000-0000D13F0000}"/>
    <cellStyle name="20% - Accent1 3 2 2 2 10 2 3" xfId="16522" xr:uid="{00000000-0005-0000-0000-0000D23F0000}"/>
    <cellStyle name="20% - Accent1 3 2 2 2 10 3" xfId="16523" xr:uid="{00000000-0005-0000-0000-0000D33F0000}"/>
    <cellStyle name="20% - Accent1 3 2 2 2 10 3 2" xfId="16524" xr:uid="{00000000-0005-0000-0000-0000D43F0000}"/>
    <cellStyle name="20% - Accent1 3 2 2 2 10 4" xfId="16525" xr:uid="{00000000-0005-0000-0000-0000D53F0000}"/>
    <cellStyle name="20% - Accent1 3 2 2 2 11" xfId="16526" xr:uid="{00000000-0005-0000-0000-0000D63F0000}"/>
    <cellStyle name="20% - Accent1 3 2 2 2 11 2" xfId="16527" xr:uid="{00000000-0005-0000-0000-0000D73F0000}"/>
    <cellStyle name="20% - Accent1 3 2 2 2 11 2 2" xfId="16528" xr:uid="{00000000-0005-0000-0000-0000D83F0000}"/>
    <cellStyle name="20% - Accent1 3 2 2 2 11 3" xfId="16529" xr:uid="{00000000-0005-0000-0000-0000D93F0000}"/>
    <cellStyle name="20% - Accent1 3 2 2 2 12" xfId="16530" xr:uid="{00000000-0005-0000-0000-0000DA3F0000}"/>
    <cellStyle name="20% - Accent1 3 2 2 2 12 2" xfId="16531" xr:uid="{00000000-0005-0000-0000-0000DB3F0000}"/>
    <cellStyle name="20% - Accent1 3 2 2 2 12 2 2" xfId="16532" xr:uid="{00000000-0005-0000-0000-0000DC3F0000}"/>
    <cellStyle name="20% - Accent1 3 2 2 2 12 3" xfId="16533" xr:uid="{00000000-0005-0000-0000-0000DD3F0000}"/>
    <cellStyle name="20% - Accent1 3 2 2 2 13" xfId="16534" xr:uid="{00000000-0005-0000-0000-0000DE3F0000}"/>
    <cellStyle name="20% - Accent1 3 2 2 2 13 2" xfId="16535" xr:uid="{00000000-0005-0000-0000-0000DF3F0000}"/>
    <cellStyle name="20% - Accent1 3 2 2 2 14" xfId="16536" xr:uid="{00000000-0005-0000-0000-0000E03F0000}"/>
    <cellStyle name="20% - Accent1 3 2 2 2 14 2" xfId="16537" xr:uid="{00000000-0005-0000-0000-0000E13F0000}"/>
    <cellStyle name="20% - Accent1 3 2 2 2 15" xfId="16538" xr:uid="{00000000-0005-0000-0000-0000E23F0000}"/>
    <cellStyle name="20% - Accent1 3 2 2 2 2" xfId="16539" xr:uid="{00000000-0005-0000-0000-0000E33F0000}"/>
    <cellStyle name="20% - Accent1 3 2 2 2 2 10" xfId="16540" xr:uid="{00000000-0005-0000-0000-0000E43F0000}"/>
    <cellStyle name="20% - Accent1 3 2 2 2 2 10 2" xfId="16541" xr:uid="{00000000-0005-0000-0000-0000E53F0000}"/>
    <cellStyle name="20% - Accent1 3 2 2 2 2 10 2 2" xfId="16542" xr:uid="{00000000-0005-0000-0000-0000E63F0000}"/>
    <cellStyle name="20% - Accent1 3 2 2 2 2 10 3" xfId="16543" xr:uid="{00000000-0005-0000-0000-0000E73F0000}"/>
    <cellStyle name="20% - Accent1 3 2 2 2 2 11" xfId="16544" xr:uid="{00000000-0005-0000-0000-0000E83F0000}"/>
    <cellStyle name="20% - Accent1 3 2 2 2 2 11 2" xfId="16545" xr:uid="{00000000-0005-0000-0000-0000E93F0000}"/>
    <cellStyle name="20% - Accent1 3 2 2 2 2 11 2 2" xfId="16546" xr:uid="{00000000-0005-0000-0000-0000EA3F0000}"/>
    <cellStyle name="20% - Accent1 3 2 2 2 2 11 3" xfId="16547" xr:uid="{00000000-0005-0000-0000-0000EB3F0000}"/>
    <cellStyle name="20% - Accent1 3 2 2 2 2 12" xfId="16548" xr:uid="{00000000-0005-0000-0000-0000EC3F0000}"/>
    <cellStyle name="20% - Accent1 3 2 2 2 2 12 2" xfId="16549" xr:uid="{00000000-0005-0000-0000-0000ED3F0000}"/>
    <cellStyle name="20% - Accent1 3 2 2 2 2 13" xfId="16550" xr:uid="{00000000-0005-0000-0000-0000EE3F0000}"/>
    <cellStyle name="20% - Accent1 3 2 2 2 2 13 2" xfId="16551" xr:uid="{00000000-0005-0000-0000-0000EF3F0000}"/>
    <cellStyle name="20% - Accent1 3 2 2 2 2 14" xfId="16552" xr:uid="{00000000-0005-0000-0000-0000F03F0000}"/>
    <cellStyle name="20% - Accent1 3 2 2 2 2 2" xfId="16553" xr:uid="{00000000-0005-0000-0000-0000F13F0000}"/>
    <cellStyle name="20% - Accent1 3 2 2 2 2 2 10" xfId="16554" xr:uid="{00000000-0005-0000-0000-0000F23F0000}"/>
    <cellStyle name="20% - Accent1 3 2 2 2 2 2 10 2" xfId="16555" xr:uid="{00000000-0005-0000-0000-0000F33F0000}"/>
    <cellStyle name="20% - Accent1 3 2 2 2 2 2 11" xfId="16556" xr:uid="{00000000-0005-0000-0000-0000F43F0000}"/>
    <cellStyle name="20% - Accent1 3 2 2 2 2 2 2" xfId="16557" xr:uid="{00000000-0005-0000-0000-0000F53F0000}"/>
    <cellStyle name="20% - Accent1 3 2 2 2 2 2 2 2" xfId="16558" xr:uid="{00000000-0005-0000-0000-0000F63F0000}"/>
    <cellStyle name="20% - Accent1 3 2 2 2 2 2 2 2 2" xfId="16559" xr:uid="{00000000-0005-0000-0000-0000F73F0000}"/>
    <cellStyle name="20% - Accent1 3 2 2 2 2 2 2 2 2 2" xfId="16560" xr:uid="{00000000-0005-0000-0000-0000F83F0000}"/>
    <cellStyle name="20% - Accent1 3 2 2 2 2 2 2 2 2 2 2" xfId="16561" xr:uid="{00000000-0005-0000-0000-0000F93F0000}"/>
    <cellStyle name="20% - Accent1 3 2 2 2 2 2 2 2 2 3" xfId="16562" xr:uid="{00000000-0005-0000-0000-0000FA3F0000}"/>
    <cellStyle name="20% - Accent1 3 2 2 2 2 2 2 2 3" xfId="16563" xr:uid="{00000000-0005-0000-0000-0000FB3F0000}"/>
    <cellStyle name="20% - Accent1 3 2 2 2 2 2 2 2 3 2" xfId="16564" xr:uid="{00000000-0005-0000-0000-0000FC3F0000}"/>
    <cellStyle name="20% - Accent1 3 2 2 2 2 2 2 2 4" xfId="16565" xr:uid="{00000000-0005-0000-0000-0000FD3F0000}"/>
    <cellStyle name="20% - Accent1 3 2 2 2 2 2 2 3" xfId="16566" xr:uid="{00000000-0005-0000-0000-0000FE3F0000}"/>
    <cellStyle name="20% - Accent1 3 2 2 2 2 2 2 3 2" xfId="16567" xr:uid="{00000000-0005-0000-0000-0000FF3F0000}"/>
    <cellStyle name="20% - Accent1 3 2 2 2 2 2 2 3 2 2" xfId="16568" xr:uid="{00000000-0005-0000-0000-000000400000}"/>
    <cellStyle name="20% - Accent1 3 2 2 2 2 2 2 3 2 2 2" xfId="16569" xr:uid="{00000000-0005-0000-0000-000001400000}"/>
    <cellStyle name="20% - Accent1 3 2 2 2 2 2 2 3 2 3" xfId="16570" xr:uid="{00000000-0005-0000-0000-000002400000}"/>
    <cellStyle name="20% - Accent1 3 2 2 2 2 2 2 3 3" xfId="16571" xr:uid="{00000000-0005-0000-0000-000003400000}"/>
    <cellStyle name="20% - Accent1 3 2 2 2 2 2 2 3 3 2" xfId="16572" xr:uid="{00000000-0005-0000-0000-000004400000}"/>
    <cellStyle name="20% - Accent1 3 2 2 2 2 2 2 3 4" xfId="16573" xr:uid="{00000000-0005-0000-0000-000005400000}"/>
    <cellStyle name="20% - Accent1 3 2 2 2 2 2 2 4" xfId="16574" xr:uid="{00000000-0005-0000-0000-000006400000}"/>
    <cellStyle name="20% - Accent1 3 2 2 2 2 2 2 4 2" xfId="16575" xr:uid="{00000000-0005-0000-0000-000007400000}"/>
    <cellStyle name="20% - Accent1 3 2 2 2 2 2 2 4 2 2" xfId="16576" xr:uid="{00000000-0005-0000-0000-000008400000}"/>
    <cellStyle name="20% - Accent1 3 2 2 2 2 2 2 4 2 2 2" xfId="16577" xr:uid="{00000000-0005-0000-0000-000009400000}"/>
    <cellStyle name="20% - Accent1 3 2 2 2 2 2 2 4 2 3" xfId="16578" xr:uid="{00000000-0005-0000-0000-00000A400000}"/>
    <cellStyle name="20% - Accent1 3 2 2 2 2 2 2 4 3" xfId="16579" xr:uid="{00000000-0005-0000-0000-00000B400000}"/>
    <cellStyle name="20% - Accent1 3 2 2 2 2 2 2 4 3 2" xfId="16580" xr:uid="{00000000-0005-0000-0000-00000C400000}"/>
    <cellStyle name="20% - Accent1 3 2 2 2 2 2 2 4 4" xfId="16581" xr:uid="{00000000-0005-0000-0000-00000D400000}"/>
    <cellStyle name="20% - Accent1 3 2 2 2 2 2 2 5" xfId="16582" xr:uid="{00000000-0005-0000-0000-00000E400000}"/>
    <cellStyle name="20% - Accent1 3 2 2 2 2 2 2 5 2" xfId="16583" xr:uid="{00000000-0005-0000-0000-00000F400000}"/>
    <cellStyle name="20% - Accent1 3 2 2 2 2 2 2 5 2 2" xfId="16584" xr:uid="{00000000-0005-0000-0000-000010400000}"/>
    <cellStyle name="20% - Accent1 3 2 2 2 2 2 2 5 3" xfId="16585" xr:uid="{00000000-0005-0000-0000-000011400000}"/>
    <cellStyle name="20% - Accent1 3 2 2 2 2 2 2 6" xfId="16586" xr:uid="{00000000-0005-0000-0000-000012400000}"/>
    <cellStyle name="20% - Accent1 3 2 2 2 2 2 2 6 2" xfId="16587" xr:uid="{00000000-0005-0000-0000-000013400000}"/>
    <cellStyle name="20% - Accent1 3 2 2 2 2 2 2 6 2 2" xfId="16588" xr:uid="{00000000-0005-0000-0000-000014400000}"/>
    <cellStyle name="20% - Accent1 3 2 2 2 2 2 2 6 3" xfId="16589" xr:uid="{00000000-0005-0000-0000-000015400000}"/>
    <cellStyle name="20% - Accent1 3 2 2 2 2 2 2 7" xfId="16590" xr:uid="{00000000-0005-0000-0000-000016400000}"/>
    <cellStyle name="20% - Accent1 3 2 2 2 2 2 2 7 2" xfId="16591" xr:uid="{00000000-0005-0000-0000-000017400000}"/>
    <cellStyle name="20% - Accent1 3 2 2 2 2 2 2 8" xfId="16592" xr:uid="{00000000-0005-0000-0000-000018400000}"/>
    <cellStyle name="20% - Accent1 3 2 2 2 2 2 2 8 2" xfId="16593" xr:uid="{00000000-0005-0000-0000-000019400000}"/>
    <cellStyle name="20% - Accent1 3 2 2 2 2 2 2 9" xfId="16594" xr:uid="{00000000-0005-0000-0000-00001A400000}"/>
    <cellStyle name="20% - Accent1 3 2 2 2 2 2 3" xfId="16595" xr:uid="{00000000-0005-0000-0000-00001B400000}"/>
    <cellStyle name="20% - Accent1 3 2 2 2 2 2 3 2" xfId="16596" xr:uid="{00000000-0005-0000-0000-00001C400000}"/>
    <cellStyle name="20% - Accent1 3 2 2 2 2 2 3 2 2" xfId="16597" xr:uid="{00000000-0005-0000-0000-00001D400000}"/>
    <cellStyle name="20% - Accent1 3 2 2 2 2 2 3 2 2 2" xfId="16598" xr:uid="{00000000-0005-0000-0000-00001E400000}"/>
    <cellStyle name="20% - Accent1 3 2 2 2 2 2 3 2 2 2 2" xfId="16599" xr:uid="{00000000-0005-0000-0000-00001F400000}"/>
    <cellStyle name="20% - Accent1 3 2 2 2 2 2 3 2 2 3" xfId="16600" xr:uid="{00000000-0005-0000-0000-000020400000}"/>
    <cellStyle name="20% - Accent1 3 2 2 2 2 2 3 2 3" xfId="16601" xr:uid="{00000000-0005-0000-0000-000021400000}"/>
    <cellStyle name="20% - Accent1 3 2 2 2 2 2 3 2 3 2" xfId="16602" xr:uid="{00000000-0005-0000-0000-000022400000}"/>
    <cellStyle name="20% - Accent1 3 2 2 2 2 2 3 2 4" xfId="16603" xr:uid="{00000000-0005-0000-0000-000023400000}"/>
    <cellStyle name="20% - Accent1 3 2 2 2 2 2 3 3" xfId="16604" xr:uid="{00000000-0005-0000-0000-000024400000}"/>
    <cellStyle name="20% - Accent1 3 2 2 2 2 2 3 3 2" xfId="16605" xr:uid="{00000000-0005-0000-0000-000025400000}"/>
    <cellStyle name="20% - Accent1 3 2 2 2 2 2 3 3 2 2" xfId="16606" xr:uid="{00000000-0005-0000-0000-000026400000}"/>
    <cellStyle name="20% - Accent1 3 2 2 2 2 2 3 3 2 2 2" xfId="16607" xr:uid="{00000000-0005-0000-0000-000027400000}"/>
    <cellStyle name="20% - Accent1 3 2 2 2 2 2 3 3 2 3" xfId="16608" xr:uid="{00000000-0005-0000-0000-000028400000}"/>
    <cellStyle name="20% - Accent1 3 2 2 2 2 2 3 3 3" xfId="16609" xr:uid="{00000000-0005-0000-0000-000029400000}"/>
    <cellStyle name="20% - Accent1 3 2 2 2 2 2 3 3 3 2" xfId="16610" xr:uid="{00000000-0005-0000-0000-00002A400000}"/>
    <cellStyle name="20% - Accent1 3 2 2 2 2 2 3 3 4" xfId="16611" xr:uid="{00000000-0005-0000-0000-00002B400000}"/>
    <cellStyle name="20% - Accent1 3 2 2 2 2 2 3 4" xfId="16612" xr:uid="{00000000-0005-0000-0000-00002C400000}"/>
    <cellStyle name="20% - Accent1 3 2 2 2 2 2 3 4 2" xfId="16613" xr:uid="{00000000-0005-0000-0000-00002D400000}"/>
    <cellStyle name="20% - Accent1 3 2 2 2 2 2 3 4 2 2" xfId="16614" xr:uid="{00000000-0005-0000-0000-00002E400000}"/>
    <cellStyle name="20% - Accent1 3 2 2 2 2 2 3 4 2 2 2" xfId="16615" xr:uid="{00000000-0005-0000-0000-00002F400000}"/>
    <cellStyle name="20% - Accent1 3 2 2 2 2 2 3 4 2 3" xfId="16616" xr:uid="{00000000-0005-0000-0000-000030400000}"/>
    <cellStyle name="20% - Accent1 3 2 2 2 2 2 3 4 3" xfId="16617" xr:uid="{00000000-0005-0000-0000-000031400000}"/>
    <cellStyle name="20% - Accent1 3 2 2 2 2 2 3 4 3 2" xfId="16618" xr:uid="{00000000-0005-0000-0000-000032400000}"/>
    <cellStyle name="20% - Accent1 3 2 2 2 2 2 3 4 4" xfId="16619" xr:uid="{00000000-0005-0000-0000-000033400000}"/>
    <cellStyle name="20% - Accent1 3 2 2 2 2 2 3 5" xfId="16620" xr:uid="{00000000-0005-0000-0000-000034400000}"/>
    <cellStyle name="20% - Accent1 3 2 2 2 2 2 3 5 2" xfId="16621" xr:uid="{00000000-0005-0000-0000-000035400000}"/>
    <cellStyle name="20% - Accent1 3 2 2 2 2 2 3 5 2 2" xfId="16622" xr:uid="{00000000-0005-0000-0000-000036400000}"/>
    <cellStyle name="20% - Accent1 3 2 2 2 2 2 3 5 3" xfId="16623" xr:uid="{00000000-0005-0000-0000-000037400000}"/>
    <cellStyle name="20% - Accent1 3 2 2 2 2 2 3 6" xfId="16624" xr:uid="{00000000-0005-0000-0000-000038400000}"/>
    <cellStyle name="20% - Accent1 3 2 2 2 2 2 3 6 2" xfId="16625" xr:uid="{00000000-0005-0000-0000-000039400000}"/>
    <cellStyle name="20% - Accent1 3 2 2 2 2 2 3 6 2 2" xfId="16626" xr:uid="{00000000-0005-0000-0000-00003A400000}"/>
    <cellStyle name="20% - Accent1 3 2 2 2 2 2 3 6 3" xfId="16627" xr:uid="{00000000-0005-0000-0000-00003B400000}"/>
    <cellStyle name="20% - Accent1 3 2 2 2 2 2 3 7" xfId="16628" xr:uid="{00000000-0005-0000-0000-00003C400000}"/>
    <cellStyle name="20% - Accent1 3 2 2 2 2 2 3 7 2" xfId="16629" xr:uid="{00000000-0005-0000-0000-00003D400000}"/>
    <cellStyle name="20% - Accent1 3 2 2 2 2 2 3 8" xfId="16630" xr:uid="{00000000-0005-0000-0000-00003E400000}"/>
    <cellStyle name="20% - Accent1 3 2 2 2 2 2 3 8 2" xfId="16631" xr:uid="{00000000-0005-0000-0000-00003F400000}"/>
    <cellStyle name="20% - Accent1 3 2 2 2 2 2 3 9" xfId="16632" xr:uid="{00000000-0005-0000-0000-000040400000}"/>
    <cellStyle name="20% - Accent1 3 2 2 2 2 2 4" xfId="16633" xr:uid="{00000000-0005-0000-0000-000041400000}"/>
    <cellStyle name="20% - Accent1 3 2 2 2 2 2 4 2" xfId="16634" xr:uid="{00000000-0005-0000-0000-000042400000}"/>
    <cellStyle name="20% - Accent1 3 2 2 2 2 2 4 2 2" xfId="16635" xr:uid="{00000000-0005-0000-0000-000043400000}"/>
    <cellStyle name="20% - Accent1 3 2 2 2 2 2 4 2 2 2" xfId="16636" xr:uid="{00000000-0005-0000-0000-000044400000}"/>
    <cellStyle name="20% - Accent1 3 2 2 2 2 2 4 2 3" xfId="16637" xr:uid="{00000000-0005-0000-0000-000045400000}"/>
    <cellStyle name="20% - Accent1 3 2 2 2 2 2 4 3" xfId="16638" xr:uid="{00000000-0005-0000-0000-000046400000}"/>
    <cellStyle name="20% - Accent1 3 2 2 2 2 2 4 3 2" xfId="16639" xr:uid="{00000000-0005-0000-0000-000047400000}"/>
    <cellStyle name="20% - Accent1 3 2 2 2 2 2 4 4" xfId="16640" xr:uid="{00000000-0005-0000-0000-000048400000}"/>
    <cellStyle name="20% - Accent1 3 2 2 2 2 2 5" xfId="16641" xr:uid="{00000000-0005-0000-0000-000049400000}"/>
    <cellStyle name="20% - Accent1 3 2 2 2 2 2 5 2" xfId="16642" xr:uid="{00000000-0005-0000-0000-00004A400000}"/>
    <cellStyle name="20% - Accent1 3 2 2 2 2 2 5 2 2" xfId="16643" xr:uid="{00000000-0005-0000-0000-00004B400000}"/>
    <cellStyle name="20% - Accent1 3 2 2 2 2 2 5 2 2 2" xfId="16644" xr:uid="{00000000-0005-0000-0000-00004C400000}"/>
    <cellStyle name="20% - Accent1 3 2 2 2 2 2 5 2 3" xfId="16645" xr:uid="{00000000-0005-0000-0000-00004D400000}"/>
    <cellStyle name="20% - Accent1 3 2 2 2 2 2 5 3" xfId="16646" xr:uid="{00000000-0005-0000-0000-00004E400000}"/>
    <cellStyle name="20% - Accent1 3 2 2 2 2 2 5 3 2" xfId="16647" xr:uid="{00000000-0005-0000-0000-00004F400000}"/>
    <cellStyle name="20% - Accent1 3 2 2 2 2 2 5 4" xfId="16648" xr:uid="{00000000-0005-0000-0000-000050400000}"/>
    <cellStyle name="20% - Accent1 3 2 2 2 2 2 6" xfId="16649" xr:uid="{00000000-0005-0000-0000-000051400000}"/>
    <cellStyle name="20% - Accent1 3 2 2 2 2 2 6 2" xfId="16650" xr:uid="{00000000-0005-0000-0000-000052400000}"/>
    <cellStyle name="20% - Accent1 3 2 2 2 2 2 6 2 2" xfId="16651" xr:uid="{00000000-0005-0000-0000-000053400000}"/>
    <cellStyle name="20% - Accent1 3 2 2 2 2 2 6 2 2 2" xfId="16652" xr:uid="{00000000-0005-0000-0000-000054400000}"/>
    <cellStyle name="20% - Accent1 3 2 2 2 2 2 6 2 3" xfId="16653" xr:uid="{00000000-0005-0000-0000-000055400000}"/>
    <cellStyle name="20% - Accent1 3 2 2 2 2 2 6 3" xfId="16654" xr:uid="{00000000-0005-0000-0000-000056400000}"/>
    <cellStyle name="20% - Accent1 3 2 2 2 2 2 6 3 2" xfId="16655" xr:uid="{00000000-0005-0000-0000-000057400000}"/>
    <cellStyle name="20% - Accent1 3 2 2 2 2 2 6 4" xfId="16656" xr:uid="{00000000-0005-0000-0000-000058400000}"/>
    <cellStyle name="20% - Accent1 3 2 2 2 2 2 7" xfId="16657" xr:uid="{00000000-0005-0000-0000-000059400000}"/>
    <cellStyle name="20% - Accent1 3 2 2 2 2 2 7 2" xfId="16658" xr:uid="{00000000-0005-0000-0000-00005A400000}"/>
    <cellStyle name="20% - Accent1 3 2 2 2 2 2 7 2 2" xfId="16659" xr:uid="{00000000-0005-0000-0000-00005B400000}"/>
    <cellStyle name="20% - Accent1 3 2 2 2 2 2 7 3" xfId="16660" xr:uid="{00000000-0005-0000-0000-00005C400000}"/>
    <cellStyle name="20% - Accent1 3 2 2 2 2 2 8" xfId="16661" xr:uid="{00000000-0005-0000-0000-00005D400000}"/>
    <cellStyle name="20% - Accent1 3 2 2 2 2 2 8 2" xfId="16662" xr:uid="{00000000-0005-0000-0000-00005E400000}"/>
    <cellStyle name="20% - Accent1 3 2 2 2 2 2 8 2 2" xfId="16663" xr:uid="{00000000-0005-0000-0000-00005F400000}"/>
    <cellStyle name="20% - Accent1 3 2 2 2 2 2 8 3" xfId="16664" xr:uid="{00000000-0005-0000-0000-000060400000}"/>
    <cellStyle name="20% - Accent1 3 2 2 2 2 2 9" xfId="16665" xr:uid="{00000000-0005-0000-0000-000061400000}"/>
    <cellStyle name="20% - Accent1 3 2 2 2 2 2 9 2" xfId="16666" xr:uid="{00000000-0005-0000-0000-000062400000}"/>
    <cellStyle name="20% - Accent1 3 2 2 2 2 3" xfId="16667" xr:uid="{00000000-0005-0000-0000-000063400000}"/>
    <cellStyle name="20% - Accent1 3 2 2 2 2 3 10" xfId="16668" xr:uid="{00000000-0005-0000-0000-000064400000}"/>
    <cellStyle name="20% - Accent1 3 2 2 2 2 3 10 2" xfId="16669" xr:uid="{00000000-0005-0000-0000-000065400000}"/>
    <cellStyle name="20% - Accent1 3 2 2 2 2 3 11" xfId="16670" xr:uid="{00000000-0005-0000-0000-000066400000}"/>
    <cellStyle name="20% - Accent1 3 2 2 2 2 3 2" xfId="16671" xr:uid="{00000000-0005-0000-0000-000067400000}"/>
    <cellStyle name="20% - Accent1 3 2 2 2 2 3 2 2" xfId="16672" xr:uid="{00000000-0005-0000-0000-000068400000}"/>
    <cellStyle name="20% - Accent1 3 2 2 2 2 3 2 2 2" xfId="16673" xr:uid="{00000000-0005-0000-0000-000069400000}"/>
    <cellStyle name="20% - Accent1 3 2 2 2 2 3 2 2 2 2" xfId="16674" xr:uid="{00000000-0005-0000-0000-00006A400000}"/>
    <cellStyle name="20% - Accent1 3 2 2 2 2 3 2 2 2 2 2" xfId="16675" xr:uid="{00000000-0005-0000-0000-00006B400000}"/>
    <cellStyle name="20% - Accent1 3 2 2 2 2 3 2 2 2 3" xfId="16676" xr:uid="{00000000-0005-0000-0000-00006C400000}"/>
    <cellStyle name="20% - Accent1 3 2 2 2 2 3 2 2 3" xfId="16677" xr:uid="{00000000-0005-0000-0000-00006D400000}"/>
    <cellStyle name="20% - Accent1 3 2 2 2 2 3 2 2 3 2" xfId="16678" xr:uid="{00000000-0005-0000-0000-00006E400000}"/>
    <cellStyle name="20% - Accent1 3 2 2 2 2 3 2 2 4" xfId="16679" xr:uid="{00000000-0005-0000-0000-00006F400000}"/>
    <cellStyle name="20% - Accent1 3 2 2 2 2 3 2 3" xfId="16680" xr:uid="{00000000-0005-0000-0000-000070400000}"/>
    <cellStyle name="20% - Accent1 3 2 2 2 2 3 2 3 2" xfId="16681" xr:uid="{00000000-0005-0000-0000-000071400000}"/>
    <cellStyle name="20% - Accent1 3 2 2 2 2 3 2 3 2 2" xfId="16682" xr:uid="{00000000-0005-0000-0000-000072400000}"/>
    <cellStyle name="20% - Accent1 3 2 2 2 2 3 2 3 2 2 2" xfId="16683" xr:uid="{00000000-0005-0000-0000-000073400000}"/>
    <cellStyle name="20% - Accent1 3 2 2 2 2 3 2 3 2 3" xfId="16684" xr:uid="{00000000-0005-0000-0000-000074400000}"/>
    <cellStyle name="20% - Accent1 3 2 2 2 2 3 2 3 3" xfId="16685" xr:uid="{00000000-0005-0000-0000-000075400000}"/>
    <cellStyle name="20% - Accent1 3 2 2 2 2 3 2 3 3 2" xfId="16686" xr:uid="{00000000-0005-0000-0000-000076400000}"/>
    <cellStyle name="20% - Accent1 3 2 2 2 2 3 2 3 4" xfId="16687" xr:uid="{00000000-0005-0000-0000-000077400000}"/>
    <cellStyle name="20% - Accent1 3 2 2 2 2 3 2 4" xfId="16688" xr:uid="{00000000-0005-0000-0000-000078400000}"/>
    <cellStyle name="20% - Accent1 3 2 2 2 2 3 2 4 2" xfId="16689" xr:uid="{00000000-0005-0000-0000-000079400000}"/>
    <cellStyle name="20% - Accent1 3 2 2 2 2 3 2 4 2 2" xfId="16690" xr:uid="{00000000-0005-0000-0000-00007A400000}"/>
    <cellStyle name="20% - Accent1 3 2 2 2 2 3 2 4 2 2 2" xfId="16691" xr:uid="{00000000-0005-0000-0000-00007B400000}"/>
    <cellStyle name="20% - Accent1 3 2 2 2 2 3 2 4 2 3" xfId="16692" xr:uid="{00000000-0005-0000-0000-00007C400000}"/>
    <cellStyle name="20% - Accent1 3 2 2 2 2 3 2 4 3" xfId="16693" xr:uid="{00000000-0005-0000-0000-00007D400000}"/>
    <cellStyle name="20% - Accent1 3 2 2 2 2 3 2 4 3 2" xfId="16694" xr:uid="{00000000-0005-0000-0000-00007E400000}"/>
    <cellStyle name="20% - Accent1 3 2 2 2 2 3 2 4 4" xfId="16695" xr:uid="{00000000-0005-0000-0000-00007F400000}"/>
    <cellStyle name="20% - Accent1 3 2 2 2 2 3 2 5" xfId="16696" xr:uid="{00000000-0005-0000-0000-000080400000}"/>
    <cellStyle name="20% - Accent1 3 2 2 2 2 3 2 5 2" xfId="16697" xr:uid="{00000000-0005-0000-0000-000081400000}"/>
    <cellStyle name="20% - Accent1 3 2 2 2 2 3 2 5 2 2" xfId="16698" xr:uid="{00000000-0005-0000-0000-000082400000}"/>
    <cellStyle name="20% - Accent1 3 2 2 2 2 3 2 5 3" xfId="16699" xr:uid="{00000000-0005-0000-0000-000083400000}"/>
    <cellStyle name="20% - Accent1 3 2 2 2 2 3 2 6" xfId="16700" xr:uid="{00000000-0005-0000-0000-000084400000}"/>
    <cellStyle name="20% - Accent1 3 2 2 2 2 3 2 6 2" xfId="16701" xr:uid="{00000000-0005-0000-0000-000085400000}"/>
    <cellStyle name="20% - Accent1 3 2 2 2 2 3 2 6 2 2" xfId="16702" xr:uid="{00000000-0005-0000-0000-000086400000}"/>
    <cellStyle name="20% - Accent1 3 2 2 2 2 3 2 6 3" xfId="16703" xr:uid="{00000000-0005-0000-0000-000087400000}"/>
    <cellStyle name="20% - Accent1 3 2 2 2 2 3 2 7" xfId="16704" xr:uid="{00000000-0005-0000-0000-000088400000}"/>
    <cellStyle name="20% - Accent1 3 2 2 2 2 3 2 7 2" xfId="16705" xr:uid="{00000000-0005-0000-0000-000089400000}"/>
    <cellStyle name="20% - Accent1 3 2 2 2 2 3 2 8" xfId="16706" xr:uid="{00000000-0005-0000-0000-00008A400000}"/>
    <cellStyle name="20% - Accent1 3 2 2 2 2 3 2 8 2" xfId="16707" xr:uid="{00000000-0005-0000-0000-00008B400000}"/>
    <cellStyle name="20% - Accent1 3 2 2 2 2 3 2 9" xfId="16708" xr:uid="{00000000-0005-0000-0000-00008C400000}"/>
    <cellStyle name="20% - Accent1 3 2 2 2 2 3 3" xfId="16709" xr:uid="{00000000-0005-0000-0000-00008D400000}"/>
    <cellStyle name="20% - Accent1 3 2 2 2 2 3 3 2" xfId="16710" xr:uid="{00000000-0005-0000-0000-00008E400000}"/>
    <cellStyle name="20% - Accent1 3 2 2 2 2 3 3 2 2" xfId="16711" xr:uid="{00000000-0005-0000-0000-00008F400000}"/>
    <cellStyle name="20% - Accent1 3 2 2 2 2 3 3 2 2 2" xfId="16712" xr:uid="{00000000-0005-0000-0000-000090400000}"/>
    <cellStyle name="20% - Accent1 3 2 2 2 2 3 3 2 2 2 2" xfId="16713" xr:uid="{00000000-0005-0000-0000-000091400000}"/>
    <cellStyle name="20% - Accent1 3 2 2 2 2 3 3 2 2 3" xfId="16714" xr:uid="{00000000-0005-0000-0000-000092400000}"/>
    <cellStyle name="20% - Accent1 3 2 2 2 2 3 3 2 3" xfId="16715" xr:uid="{00000000-0005-0000-0000-000093400000}"/>
    <cellStyle name="20% - Accent1 3 2 2 2 2 3 3 2 3 2" xfId="16716" xr:uid="{00000000-0005-0000-0000-000094400000}"/>
    <cellStyle name="20% - Accent1 3 2 2 2 2 3 3 2 4" xfId="16717" xr:uid="{00000000-0005-0000-0000-000095400000}"/>
    <cellStyle name="20% - Accent1 3 2 2 2 2 3 3 3" xfId="16718" xr:uid="{00000000-0005-0000-0000-000096400000}"/>
    <cellStyle name="20% - Accent1 3 2 2 2 2 3 3 3 2" xfId="16719" xr:uid="{00000000-0005-0000-0000-000097400000}"/>
    <cellStyle name="20% - Accent1 3 2 2 2 2 3 3 3 2 2" xfId="16720" xr:uid="{00000000-0005-0000-0000-000098400000}"/>
    <cellStyle name="20% - Accent1 3 2 2 2 2 3 3 3 2 2 2" xfId="16721" xr:uid="{00000000-0005-0000-0000-000099400000}"/>
    <cellStyle name="20% - Accent1 3 2 2 2 2 3 3 3 2 3" xfId="16722" xr:uid="{00000000-0005-0000-0000-00009A400000}"/>
    <cellStyle name="20% - Accent1 3 2 2 2 2 3 3 3 3" xfId="16723" xr:uid="{00000000-0005-0000-0000-00009B400000}"/>
    <cellStyle name="20% - Accent1 3 2 2 2 2 3 3 3 3 2" xfId="16724" xr:uid="{00000000-0005-0000-0000-00009C400000}"/>
    <cellStyle name="20% - Accent1 3 2 2 2 2 3 3 3 4" xfId="16725" xr:uid="{00000000-0005-0000-0000-00009D400000}"/>
    <cellStyle name="20% - Accent1 3 2 2 2 2 3 3 4" xfId="16726" xr:uid="{00000000-0005-0000-0000-00009E400000}"/>
    <cellStyle name="20% - Accent1 3 2 2 2 2 3 3 4 2" xfId="16727" xr:uid="{00000000-0005-0000-0000-00009F400000}"/>
    <cellStyle name="20% - Accent1 3 2 2 2 2 3 3 4 2 2" xfId="16728" xr:uid="{00000000-0005-0000-0000-0000A0400000}"/>
    <cellStyle name="20% - Accent1 3 2 2 2 2 3 3 4 2 2 2" xfId="16729" xr:uid="{00000000-0005-0000-0000-0000A1400000}"/>
    <cellStyle name="20% - Accent1 3 2 2 2 2 3 3 4 2 3" xfId="16730" xr:uid="{00000000-0005-0000-0000-0000A2400000}"/>
    <cellStyle name="20% - Accent1 3 2 2 2 2 3 3 4 3" xfId="16731" xr:uid="{00000000-0005-0000-0000-0000A3400000}"/>
    <cellStyle name="20% - Accent1 3 2 2 2 2 3 3 4 3 2" xfId="16732" xr:uid="{00000000-0005-0000-0000-0000A4400000}"/>
    <cellStyle name="20% - Accent1 3 2 2 2 2 3 3 4 4" xfId="16733" xr:uid="{00000000-0005-0000-0000-0000A5400000}"/>
    <cellStyle name="20% - Accent1 3 2 2 2 2 3 3 5" xfId="16734" xr:uid="{00000000-0005-0000-0000-0000A6400000}"/>
    <cellStyle name="20% - Accent1 3 2 2 2 2 3 3 5 2" xfId="16735" xr:uid="{00000000-0005-0000-0000-0000A7400000}"/>
    <cellStyle name="20% - Accent1 3 2 2 2 2 3 3 5 2 2" xfId="16736" xr:uid="{00000000-0005-0000-0000-0000A8400000}"/>
    <cellStyle name="20% - Accent1 3 2 2 2 2 3 3 5 3" xfId="16737" xr:uid="{00000000-0005-0000-0000-0000A9400000}"/>
    <cellStyle name="20% - Accent1 3 2 2 2 2 3 3 6" xfId="16738" xr:uid="{00000000-0005-0000-0000-0000AA400000}"/>
    <cellStyle name="20% - Accent1 3 2 2 2 2 3 3 6 2" xfId="16739" xr:uid="{00000000-0005-0000-0000-0000AB400000}"/>
    <cellStyle name="20% - Accent1 3 2 2 2 2 3 3 6 2 2" xfId="16740" xr:uid="{00000000-0005-0000-0000-0000AC400000}"/>
    <cellStyle name="20% - Accent1 3 2 2 2 2 3 3 6 3" xfId="16741" xr:uid="{00000000-0005-0000-0000-0000AD400000}"/>
    <cellStyle name="20% - Accent1 3 2 2 2 2 3 3 7" xfId="16742" xr:uid="{00000000-0005-0000-0000-0000AE400000}"/>
    <cellStyle name="20% - Accent1 3 2 2 2 2 3 3 7 2" xfId="16743" xr:uid="{00000000-0005-0000-0000-0000AF400000}"/>
    <cellStyle name="20% - Accent1 3 2 2 2 2 3 3 8" xfId="16744" xr:uid="{00000000-0005-0000-0000-0000B0400000}"/>
    <cellStyle name="20% - Accent1 3 2 2 2 2 3 3 8 2" xfId="16745" xr:uid="{00000000-0005-0000-0000-0000B1400000}"/>
    <cellStyle name="20% - Accent1 3 2 2 2 2 3 3 9" xfId="16746" xr:uid="{00000000-0005-0000-0000-0000B2400000}"/>
    <cellStyle name="20% - Accent1 3 2 2 2 2 3 4" xfId="16747" xr:uid="{00000000-0005-0000-0000-0000B3400000}"/>
    <cellStyle name="20% - Accent1 3 2 2 2 2 3 4 2" xfId="16748" xr:uid="{00000000-0005-0000-0000-0000B4400000}"/>
    <cellStyle name="20% - Accent1 3 2 2 2 2 3 4 2 2" xfId="16749" xr:uid="{00000000-0005-0000-0000-0000B5400000}"/>
    <cellStyle name="20% - Accent1 3 2 2 2 2 3 4 2 2 2" xfId="16750" xr:uid="{00000000-0005-0000-0000-0000B6400000}"/>
    <cellStyle name="20% - Accent1 3 2 2 2 2 3 4 2 3" xfId="16751" xr:uid="{00000000-0005-0000-0000-0000B7400000}"/>
    <cellStyle name="20% - Accent1 3 2 2 2 2 3 4 3" xfId="16752" xr:uid="{00000000-0005-0000-0000-0000B8400000}"/>
    <cellStyle name="20% - Accent1 3 2 2 2 2 3 4 3 2" xfId="16753" xr:uid="{00000000-0005-0000-0000-0000B9400000}"/>
    <cellStyle name="20% - Accent1 3 2 2 2 2 3 4 4" xfId="16754" xr:uid="{00000000-0005-0000-0000-0000BA400000}"/>
    <cellStyle name="20% - Accent1 3 2 2 2 2 3 5" xfId="16755" xr:uid="{00000000-0005-0000-0000-0000BB400000}"/>
    <cellStyle name="20% - Accent1 3 2 2 2 2 3 5 2" xfId="16756" xr:uid="{00000000-0005-0000-0000-0000BC400000}"/>
    <cellStyle name="20% - Accent1 3 2 2 2 2 3 5 2 2" xfId="16757" xr:uid="{00000000-0005-0000-0000-0000BD400000}"/>
    <cellStyle name="20% - Accent1 3 2 2 2 2 3 5 2 2 2" xfId="16758" xr:uid="{00000000-0005-0000-0000-0000BE400000}"/>
    <cellStyle name="20% - Accent1 3 2 2 2 2 3 5 2 3" xfId="16759" xr:uid="{00000000-0005-0000-0000-0000BF400000}"/>
    <cellStyle name="20% - Accent1 3 2 2 2 2 3 5 3" xfId="16760" xr:uid="{00000000-0005-0000-0000-0000C0400000}"/>
    <cellStyle name="20% - Accent1 3 2 2 2 2 3 5 3 2" xfId="16761" xr:uid="{00000000-0005-0000-0000-0000C1400000}"/>
    <cellStyle name="20% - Accent1 3 2 2 2 2 3 5 4" xfId="16762" xr:uid="{00000000-0005-0000-0000-0000C2400000}"/>
    <cellStyle name="20% - Accent1 3 2 2 2 2 3 6" xfId="16763" xr:uid="{00000000-0005-0000-0000-0000C3400000}"/>
    <cellStyle name="20% - Accent1 3 2 2 2 2 3 6 2" xfId="16764" xr:uid="{00000000-0005-0000-0000-0000C4400000}"/>
    <cellStyle name="20% - Accent1 3 2 2 2 2 3 6 2 2" xfId="16765" xr:uid="{00000000-0005-0000-0000-0000C5400000}"/>
    <cellStyle name="20% - Accent1 3 2 2 2 2 3 6 2 2 2" xfId="16766" xr:uid="{00000000-0005-0000-0000-0000C6400000}"/>
    <cellStyle name="20% - Accent1 3 2 2 2 2 3 6 2 3" xfId="16767" xr:uid="{00000000-0005-0000-0000-0000C7400000}"/>
    <cellStyle name="20% - Accent1 3 2 2 2 2 3 6 3" xfId="16768" xr:uid="{00000000-0005-0000-0000-0000C8400000}"/>
    <cellStyle name="20% - Accent1 3 2 2 2 2 3 6 3 2" xfId="16769" xr:uid="{00000000-0005-0000-0000-0000C9400000}"/>
    <cellStyle name="20% - Accent1 3 2 2 2 2 3 6 4" xfId="16770" xr:uid="{00000000-0005-0000-0000-0000CA400000}"/>
    <cellStyle name="20% - Accent1 3 2 2 2 2 3 7" xfId="16771" xr:uid="{00000000-0005-0000-0000-0000CB400000}"/>
    <cellStyle name="20% - Accent1 3 2 2 2 2 3 7 2" xfId="16772" xr:uid="{00000000-0005-0000-0000-0000CC400000}"/>
    <cellStyle name="20% - Accent1 3 2 2 2 2 3 7 2 2" xfId="16773" xr:uid="{00000000-0005-0000-0000-0000CD400000}"/>
    <cellStyle name="20% - Accent1 3 2 2 2 2 3 7 3" xfId="16774" xr:uid="{00000000-0005-0000-0000-0000CE400000}"/>
    <cellStyle name="20% - Accent1 3 2 2 2 2 3 8" xfId="16775" xr:uid="{00000000-0005-0000-0000-0000CF400000}"/>
    <cellStyle name="20% - Accent1 3 2 2 2 2 3 8 2" xfId="16776" xr:uid="{00000000-0005-0000-0000-0000D0400000}"/>
    <cellStyle name="20% - Accent1 3 2 2 2 2 3 8 2 2" xfId="16777" xr:uid="{00000000-0005-0000-0000-0000D1400000}"/>
    <cellStyle name="20% - Accent1 3 2 2 2 2 3 8 3" xfId="16778" xr:uid="{00000000-0005-0000-0000-0000D2400000}"/>
    <cellStyle name="20% - Accent1 3 2 2 2 2 3 9" xfId="16779" xr:uid="{00000000-0005-0000-0000-0000D3400000}"/>
    <cellStyle name="20% - Accent1 3 2 2 2 2 3 9 2" xfId="16780" xr:uid="{00000000-0005-0000-0000-0000D4400000}"/>
    <cellStyle name="20% - Accent1 3 2 2 2 2 4" xfId="16781" xr:uid="{00000000-0005-0000-0000-0000D5400000}"/>
    <cellStyle name="20% - Accent1 3 2 2 2 2 4 10" xfId="16782" xr:uid="{00000000-0005-0000-0000-0000D6400000}"/>
    <cellStyle name="20% - Accent1 3 2 2 2 2 4 10 2" xfId="16783" xr:uid="{00000000-0005-0000-0000-0000D7400000}"/>
    <cellStyle name="20% - Accent1 3 2 2 2 2 4 11" xfId="16784" xr:uid="{00000000-0005-0000-0000-0000D8400000}"/>
    <cellStyle name="20% - Accent1 3 2 2 2 2 4 2" xfId="16785" xr:uid="{00000000-0005-0000-0000-0000D9400000}"/>
    <cellStyle name="20% - Accent1 3 2 2 2 2 4 2 2" xfId="16786" xr:uid="{00000000-0005-0000-0000-0000DA400000}"/>
    <cellStyle name="20% - Accent1 3 2 2 2 2 4 2 2 2" xfId="16787" xr:uid="{00000000-0005-0000-0000-0000DB400000}"/>
    <cellStyle name="20% - Accent1 3 2 2 2 2 4 2 2 2 2" xfId="16788" xr:uid="{00000000-0005-0000-0000-0000DC400000}"/>
    <cellStyle name="20% - Accent1 3 2 2 2 2 4 2 2 2 2 2" xfId="16789" xr:uid="{00000000-0005-0000-0000-0000DD400000}"/>
    <cellStyle name="20% - Accent1 3 2 2 2 2 4 2 2 2 3" xfId="16790" xr:uid="{00000000-0005-0000-0000-0000DE400000}"/>
    <cellStyle name="20% - Accent1 3 2 2 2 2 4 2 2 3" xfId="16791" xr:uid="{00000000-0005-0000-0000-0000DF400000}"/>
    <cellStyle name="20% - Accent1 3 2 2 2 2 4 2 2 3 2" xfId="16792" xr:uid="{00000000-0005-0000-0000-0000E0400000}"/>
    <cellStyle name="20% - Accent1 3 2 2 2 2 4 2 2 4" xfId="16793" xr:uid="{00000000-0005-0000-0000-0000E1400000}"/>
    <cellStyle name="20% - Accent1 3 2 2 2 2 4 2 3" xfId="16794" xr:uid="{00000000-0005-0000-0000-0000E2400000}"/>
    <cellStyle name="20% - Accent1 3 2 2 2 2 4 2 3 2" xfId="16795" xr:uid="{00000000-0005-0000-0000-0000E3400000}"/>
    <cellStyle name="20% - Accent1 3 2 2 2 2 4 2 3 2 2" xfId="16796" xr:uid="{00000000-0005-0000-0000-0000E4400000}"/>
    <cellStyle name="20% - Accent1 3 2 2 2 2 4 2 3 2 2 2" xfId="16797" xr:uid="{00000000-0005-0000-0000-0000E5400000}"/>
    <cellStyle name="20% - Accent1 3 2 2 2 2 4 2 3 2 3" xfId="16798" xr:uid="{00000000-0005-0000-0000-0000E6400000}"/>
    <cellStyle name="20% - Accent1 3 2 2 2 2 4 2 3 3" xfId="16799" xr:uid="{00000000-0005-0000-0000-0000E7400000}"/>
    <cellStyle name="20% - Accent1 3 2 2 2 2 4 2 3 3 2" xfId="16800" xr:uid="{00000000-0005-0000-0000-0000E8400000}"/>
    <cellStyle name="20% - Accent1 3 2 2 2 2 4 2 3 4" xfId="16801" xr:uid="{00000000-0005-0000-0000-0000E9400000}"/>
    <cellStyle name="20% - Accent1 3 2 2 2 2 4 2 4" xfId="16802" xr:uid="{00000000-0005-0000-0000-0000EA400000}"/>
    <cellStyle name="20% - Accent1 3 2 2 2 2 4 2 4 2" xfId="16803" xr:uid="{00000000-0005-0000-0000-0000EB400000}"/>
    <cellStyle name="20% - Accent1 3 2 2 2 2 4 2 4 2 2" xfId="16804" xr:uid="{00000000-0005-0000-0000-0000EC400000}"/>
    <cellStyle name="20% - Accent1 3 2 2 2 2 4 2 4 2 2 2" xfId="16805" xr:uid="{00000000-0005-0000-0000-0000ED400000}"/>
    <cellStyle name="20% - Accent1 3 2 2 2 2 4 2 4 2 3" xfId="16806" xr:uid="{00000000-0005-0000-0000-0000EE400000}"/>
    <cellStyle name="20% - Accent1 3 2 2 2 2 4 2 4 3" xfId="16807" xr:uid="{00000000-0005-0000-0000-0000EF400000}"/>
    <cellStyle name="20% - Accent1 3 2 2 2 2 4 2 4 3 2" xfId="16808" xr:uid="{00000000-0005-0000-0000-0000F0400000}"/>
    <cellStyle name="20% - Accent1 3 2 2 2 2 4 2 4 4" xfId="16809" xr:uid="{00000000-0005-0000-0000-0000F1400000}"/>
    <cellStyle name="20% - Accent1 3 2 2 2 2 4 2 5" xfId="16810" xr:uid="{00000000-0005-0000-0000-0000F2400000}"/>
    <cellStyle name="20% - Accent1 3 2 2 2 2 4 2 5 2" xfId="16811" xr:uid="{00000000-0005-0000-0000-0000F3400000}"/>
    <cellStyle name="20% - Accent1 3 2 2 2 2 4 2 5 2 2" xfId="16812" xr:uid="{00000000-0005-0000-0000-0000F4400000}"/>
    <cellStyle name="20% - Accent1 3 2 2 2 2 4 2 5 3" xfId="16813" xr:uid="{00000000-0005-0000-0000-0000F5400000}"/>
    <cellStyle name="20% - Accent1 3 2 2 2 2 4 2 6" xfId="16814" xr:uid="{00000000-0005-0000-0000-0000F6400000}"/>
    <cellStyle name="20% - Accent1 3 2 2 2 2 4 2 6 2" xfId="16815" xr:uid="{00000000-0005-0000-0000-0000F7400000}"/>
    <cellStyle name="20% - Accent1 3 2 2 2 2 4 2 6 2 2" xfId="16816" xr:uid="{00000000-0005-0000-0000-0000F8400000}"/>
    <cellStyle name="20% - Accent1 3 2 2 2 2 4 2 6 3" xfId="16817" xr:uid="{00000000-0005-0000-0000-0000F9400000}"/>
    <cellStyle name="20% - Accent1 3 2 2 2 2 4 2 7" xfId="16818" xr:uid="{00000000-0005-0000-0000-0000FA400000}"/>
    <cellStyle name="20% - Accent1 3 2 2 2 2 4 2 7 2" xfId="16819" xr:uid="{00000000-0005-0000-0000-0000FB400000}"/>
    <cellStyle name="20% - Accent1 3 2 2 2 2 4 2 8" xfId="16820" xr:uid="{00000000-0005-0000-0000-0000FC400000}"/>
    <cellStyle name="20% - Accent1 3 2 2 2 2 4 2 8 2" xfId="16821" xr:uid="{00000000-0005-0000-0000-0000FD400000}"/>
    <cellStyle name="20% - Accent1 3 2 2 2 2 4 2 9" xfId="16822" xr:uid="{00000000-0005-0000-0000-0000FE400000}"/>
    <cellStyle name="20% - Accent1 3 2 2 2 2 4 3" xfId="16823" xr:uid="{00000000-0005-0000-0000-0000FF400000}"/>
    <cellStyle name="20% - Accent1 3 2 2 2 2 4 3 2" xfId="16824" xr:uid="{00000000-0005-0000-0000-000000410000}"/>
    <cellStyle name="20% - Accent1 3 2 2 2 2 4 3 2 2" xfId="16825" xr:uid="{00000000-0005-0000-0000-000001410000}"/>
    <cellStyle name="20% - Accent1 3 2 2 2 2 4 3 2 2 2" xfId="16826" xr:uid="{00000000-0005-0000-0000-000002410000}"/>
    <cellStyle name="20% - Accent1 3 2 2 2 2 4 3 2 2 2 2" xfId="16827" xr:uid="{00000000-0005-0000-0000-000003410000}"/>
    <cellStyle name="20% - Accent1 3 2 2 2 2 4 3 2 2 3" xfId="16828" xr:uid="{00000000-0005-0000-0000-000004410000}"/>
    <cellStyle name="20% - Accent1 3 2 2 2 2 4 3 2 3" xfId="16829" xr:uid="{00000000-0005-0000-0000-000005410000}"/>
    <cellStyle name="20% - Accent1 3 2 2 2 2 4 3 2 3 2" xfId="16830" xr:uid="{00000000-0005-0000-0000-000006410000}"/>
    <cellStyle name="20% - Accent1 3 2 2 2 2 4 3 2 4" xfId="16831" xr:uid="{00000000-0005-0000-0000-000007410000}"/>
    <cellStyle name="20% - Accent1 3 2 2 2 2 4 3 3" xfId="16832" xr:uid="{00000000-0005-0000-0000-000008410000}"/>
    <cellStyle name="20% - Accent1 3 2 2 2 2 4 3 3 2" xfId="16833" xr:uid="{00000000-0005-0000-0000-000009410000}"/>
    <cellStyle name="20% - Accent1 3 2 2 2 2 4 3 3 2 2" xfId="16834" xr:uid="{00000000-0005-0000-0000-00000A410000}"/>
    <cellStyle name="20% - Accent1 3 2 2 2 2 4 3 3 2 2 2" xfId="16835" xr:uid="{00000000-0005-0000-0000-00000B410000}"/>
    <cellStyle name="20% - Accent1 3 2 2 2 2 4 3 3 2 3" xfId="16836" xr:uid="{00000000-0005-0000-0000-00000C410000}"/>
    <cellStyle name="20% - Accent1 3 2 2 2 2 4 3 3 3" xfId="16837" xr:uid="{00000000-0005-0000-0000-00000D410000}"/>
    <cellStyle name="20% - Accent1 3 2 2 2 2 4 3 3 3 2" xfId="16838" xr:uid="{00000000-0005-0000-0000-00000E410000}"/>
    <cellStyle name="20% - Accent1 3 2 2 2 2 4 3 3 4" xfId="16839" xr:uid="{00000000-0005-0000-0000-00000F410000}"/>
    <cellStyle name="20% - Accent1 3 2 2 2 2 4 3 4" xfId="16840" xr:uid="{00000000-0005-0000-0000-000010410000}"/>
    <cellStyle name="20% - Accent1 3 2 2 2 2 4 3 4 2" xfId="16841" xr:uid="{00000000-0005-0000-0000-000011410000}"/>
    <cellStyle name="20% - Accent1 3 2 2 2 2 4 3 4 2 2" xfId="16842" xr:uid="{00000000-0005-0000-0000-000012410000}"/>
    <cellStyle name="20% - Accent1 3 2 2 2 2 4 3 4 2 2 2" xfId="16843" xr:uid="{00000000-0005-0000-0000-000013410000}"/>
    <cellStyle name="20% - Accent1 3 2 2 2 2 4 3 4 2 3" xfId="16844" xr:uid="{00000000-0005-0000-0000-000014410000}"/>
    <cellStyle name="20% - Accent1 3 2 2 2 2 4 3 4 3" xfId="16845" xr:uid="{00000000-0005-0000-0000-000015410000}"/>
    <cellStyle name="20% - Accent1 3 2 2 2 2 4 3 4 3 2" xfId="16846" xr:uid="{00000000-0005-0000-0000-000016410000}"/>
    <cellStyle name="20% - Accent1 3 2 2 2 2 4 3 4 4" xfId="16847" xr:uid="{00000000-0005-0000-0000-000017410000}"/>
    <cellStyle name="20% - Accent1 3 2 2 2 2 4 3 5" xfId="16848" xr:uid="{00000000-0005-0000-0000-000018410000}"/>
    <cellStyle name="20% - Accent1 3 2 2 2 2 4 3 5 2" xfId="16849" xr:uid="{00000000-0005-0000-0000-000019410000}"/>
    <cellStyle name="20% - Accent1 3 2 2 2 2 4 3 5 2 2" xfId="16850" xr:uid="{00000000-0005-0000-0000-00001A410000}"/>
    <cellStyle name="20% - Accent1 3 2 2 2 2 4 3 5 3" xfId="16851" xr:uid="{00000000-0005-0000-0000-00001B410000}"/>
    <cellStyle name="20% - Accent1 3 2 2 2 2 4 3 6" xfId="16852" xr:uid="{00000000-0005-0000-0000-00001C410000}"/>
    <cellStyle name="20% - Accent1 3 2 2 2 2 4 3 6 2" xfId="16853" xr:uid="{00000000-0005-0000-0000-00001D410000}"/>
    <cellStyle name="20% - Accent1 3 2 2 2 2 4 3 6 2 2" xfId="16854" xr:uid="{00000000-0005-0000-0000-00001E410000}"/>
    <cellStyle name="20% - Accent1 3 2 2 2 2 4 3 6 3" xfId="16855" xr:uid="{00000000-0005-0000-0000-00001F410000}"/>
    <cellStyle name="20% - Accent1 3 2 2 2 2 4 3 7" xfId="16856" xr:uid="{00000000-0005-0000-0000-000020410000}"/>
    <cellStyle name="20% - Accent1 3 2 2 2 2 4 3 7 2" xfId="16857" xr:uid="{00000000-0005-0000-0000-000021410000}"/>
    <cellStyle name="20% - Accent1 3 2 2 2 2 4 3 8" xfId="16858" xr:uid="{00000000-0005-0000-0000-000022410000}"/>
    <cellStyle name="20% - Accent1 3 2 2 2 2 4 3 8 2" xfId="16859" xr:uid="{00000000-0005-0000-0000-000023410000}"/>
    <cellStyle name="20% - Accent1 3 2 2 2 2 4 3 9" xfId="16860" xr:uid="{00000000-0005-0000-0000-000024410000}"/>
    <cellStyle name="20% - Accent1 3 2 2 2 2 4 4" xfId="16861" xr:uid="{00000000-0005-0000-0000-000025410000}"/>
    <cellStyle name="20% - Accent1 3 2 2 2 2 4 4 2" xfId="16862" xr:uid="{00000000-0005-0000-0000-000026410000}"/>
    <cellStyle name="20% - Accent1 3 2 2 2 2 4 4 2 2" xfId="16863" xr:uid="{00000000-0005-0000-0000-000027410000}"/>
    <cellStyle name="20% - Accent1 3 2 2 2 2 4 4 2 2 2" xfId="16864" xr:uid="{00000000-0005-0000-0000-000028410000}"/>
    <cellStyle name="20% - Accent1 3 2 2 2 2 4 4 2 3" xfId="16865" xr:uid="{00000000-0005-0000-0000-000029410000}"/>
    <cellStyle name="20% - Accent1 3 2 2 2 2 4 4 3" xfId="16866" xr:uid="{00000000-0005-0000-0000-00002A410000}"/>
    <cellStyle name="20% - Accent1 3 2 2 2 2 4 4 3 2" xfId="16867" xr:uid="{00000000-0005-0000-0000-00002B410000}"/>
    <cellStyle name="20% - Accent1 3 2 2 2 2 4 4 4" xfId="16868" xr:uid="{00000000-0005-0000-0000-00002C410000}"/>
    <cellStyle name="20% - Accent1 3 2 2 2 2 4 5" xfId="16869" xr:uid="{00000000-0005-0000-0000-00002D410000}"/>
    <cellStyle name="20% - Accent1 3 2 2 2 2 4 5 2" xfId="16870" xr:uid="{00000000-0005-0000-0000-00002E410000}"/>
    <cellStyle name="20% - Accent1 3 2 2 2 2 4 5 2 2" xfId="16871" xr:uid="{00000000-0005-0000-0000-00002F410000}"/>
    <cellStyle name="20% - Accent1 3 2 2 2 2 4 5 2 2 2" xfId="16872" xr:uid="{00000000-0005-0000-0000-000030410000}"/>
    <cellStyle name="20% - Accent1 3 2 2 2 2 4 5 2 3" xfId="16873" xr:uid="{00000000-0005-0000-0000-000031410000}"/>
    <cellStyle name="20% - Accent1 3 2 2 2 2 4 5 3" xfId="16874" xr:uid="{00000000-0005-0000-0000-000032410000}"/>
    <cellStyle name="20% - Accent1 3 2 2 2 2 4 5 3 2" xfId="16875" xr:uid="{00000000-0005-0000-0000-000033410000}"/>
    <cellStyle name="20% - Accent1 3 2 2 2 2 4 5 4" xfId="16876" xr:uid="{00000000-0005-0000-0000-000034410000}"/>
    <cellStyle name="20% - Accent1 3 2 2 2 2 4 6" xfId="16877" xr:uid="{00000000-0005-0000-0000-000035410000}"/>
    <cellStyle name="20% - Accent1 3 2 2 2 2 4 6 2" xfId="16878" xr:uid="{00000000-0005-0000-0000-000036410000}"/>
    <cellStyle name="20% - Accent1 3 2 2 2 2 4 6 2 2" xfId="16879" xr:uid="{00000000-0005-0000-0000-000037410000}"/>
    <cellStyle name="20% - Accent1 3 2 2 2 2 4 6 2 2 2" xfId="16880" xr:uid="{00000000-0005-0000-0000-000038410000}"/>
    <cellStyle name="20% - Accent1 3 2 2 2 2 4 6 2 3" xfId="16881" xr:uid="{00000000-0005-0000-0000-000039410000}"/>
    <cellStyle name="20% - Accent1 3 2 2 2 2 4 6 3" xfId="16882" xr:uid="{00000000-0005-0000-0000-00003A410000}"/>
    <cellStyle name="20% - Accent1 3 2 2 2 2 4 6 3 2" xfId="16883" xr:uid="{00000000-0005-0000-0000-00003B410000}"/>
    <cellStyle name="20% - Accent1 3 2 2 2 2 4 6 4" xfId="16884" xr:uid="{00000000-0005-0000-0000-00003C410000}"/>
    <cellStyle name="20% - Accent1 3 2 2 2 2 4 7" xfId="16885" xr:uid="{00000000-0005-0000-0000-00003D410000}"/>
    <cellStyle name="20% - Accent1 3 2 2 2 2 4 7 2" xfId="16886" xr:uid="{00000000-0005-0000-0000-00003E410000}"/>
    <cellStyle name="20% - Accent1 3 2 2 2 2 4 7 2 2" xfId="16887" xr:uid="{00000000-0005-0000-0000-00003F410000}"/>
    <cellStyle name="20% - Accent1 3 2 2 2 2 4 7 3" xfId="16888" xr:uid="{00000000-0005-0000-0000-000040410000}"/>
    <cellStyle name="20% - Accent1 3 2 2 2 2 4 8" xfId="16889" xr:uid="{00000000-0005-0000-0000-000041410000}"/>
    <cellStyle name="20% - Accent1 3 2 2 2 2 4 8 2" xfId="16890" xr:uid="{00000000-0005-0000-0000-000042410000}"/>
    <cellStyle name="20% - Accent1 3 2 2 2 2 4 8 2 2" xfId="16891" xr:uid="{00000000-0005-0000-0000-000043410000}"/>
    <cellStyle name="20% - Accent1 3 2 2 2 2 4 8 3" xfId="16892" xr:uid="{00000000-0005-0000-0000-000044410000}"/>
    <cellStyle name="20% - Accent1 3 2 2 2 2 4 9" xfId="16893" xr:uid="{00000000-0005-0000-0000-000045410000}"/>
    <cellStyle name="20% - Accent1 3 2 2 2 2 4 9 2" xfId="16894" xr:uid="{00000000-0005-0000-0000-000046410000}"/>
    <cellStyle name="20% - Accent1 3 2 2 2 2 5" xfId="16895" xr:uid="{00000000-0005-0000-0000-000047410000}"/>
    <cellStyle name="20% - Accent1 3 2 2 2 2 5 2" xfId="16896" xr:uid="{00000000-0005-0000-0000-000048410000}"/>
    <cellStyle name="20% - Accent1 3 2 2 2 2 5 2 2" xfId="16897" xr:uid="{00000000-0005-0000-0000-000049410000}"/>
    <cellStyle name="20% - Accent1 3 2 2 2 2 5 2 2 2" xfId="16898" xr:uid="{00000000-0005-0000-0000-00004A410000}"/>
    <cellStyle name="20% - Accent1 3 2 2 2 2 5 2 2 2 2" xfId="16899" xr:uid="{00000000-0005-0000-0000-00004B410000}"/>
    <cellStyle name="20% - Accent1 3 2 2 2 2 5 2 2 3" xfId="16900" xr:uid="{00000000-0005-0000-0000-00004C410000}"/>
    <cellStyle name="20% - Accent1 3 2 2 2 2 5 2 3" xfId="16901" xr:uid="{00000000-0005-0000-0000-00004D410000}"/>
    <cellStyle name="20% - Accent1 3 2 2 2 2 5 2 3 2" xfId="16902" xr:uid="{00000000-0005-0000-0000-00004E410000}"/>
    <cellStyle name="20% - Accent1 3 2 2 2 2 5 2 4" xfId="16903" xr:uid="{00000000-0005-0000-0000-00004F410000}"/>
    <cellStyle name="20% - Accent1 3 2 2 2 2 5 3" xfId="16904" xr:uid="{00000000-0005-0000-0000-000050410000}"/>
    <cellStyle name="20% - Accent1 3 2 2 2 2 5 3 2" xfId="16905" xr:uid="{00000000-0005-0000-0000-000051410000}"/>
    <cellStyle name="20% - Accent1 3 2 2 2 2 5 3 2 2" xfId="16906" xr:uid="{00000000-0005-0000-0000-000052410000}"/>
    <cellStyle name="20% - Accent1 3 2 2 2 2 5 3 2 2 2" xfId="16907" xr:uid="{00000000-0005-0000-0000-000053410000}"/>
    <cellStyle name="20% - Accent1 3 2 2 2 2 5 3 2 3" xfId="16908" xr:uid="{00000000-0005-0000-0000-000054410000}"/>
    <cellStyle name="20% - Accent1 3 2 2 2 2 5 3 3" xfId="16909" xr:uid="{00000000-0005-0000-0000-000055410000}"/>
    <cellStyle name="20% - Accent1 3 2 2 2 2 5 3 3 2" xfId="16910" xr:uid="{00000000-0005-0000-0000-000056410000}"/>
    <cellStyle name="20% - Accent1 3 2 2 2 2 5 3 4" xfId="16911" xr:uid="{00000000-0005-0000-0000-000057410000}"/>
    <cellStyle name="20% - Accent1 3 2 2 2 2 5 4" xfId="16912" xr:uid="{00000000-0005-0000-0000-000058410000}"/>
    <cellStyle name="20% - Accent1 3 2 2 2 2 5 4 2" xfId="16913" xr:uid="{00000000-0005-0000-0000-000059410000}"/>
    <cellStyle name="20% - Accent1 3 2 2 2 2 5 4 2 2" xfId="16914" xr:uid="{00000000-0005-0000-0000-00005A410000}"/>
    <cellStyle name="20% - Accent1 3 2 2 2 2 5 4 2 2 2" xfId="16915" xr:uid="{00000000-0005-0000-0000-00005B410000}"/>
    <cellStyle name="20% - Accent1 3 2 2 2 2 5 4 2 3" xfId="16916" xr:uid="{00000000-0005-0000-0000-00005C410000}"/>
    <cellStyle name="20% - Accent1 3 2 2 2 2 5 4 3" xfId="16917" xr:uid="{00000000-0005-0000-0000-00005D410000}"/>
    <cellStyle name="20% - Accent1 3 2 2 2 2 5 4 3 2" xfId="16918" xr:uid="{00000000-0005-0000-0000-00005E410000}"/>
    <cellStyle name="20% - Accent1 3 2 2 2 2 5 4 4" xfId="16919" xr:uid="{00000000-0005-0000-0000-00005F410000}"/>
    <cellStyle name="20% - Accent1 3 2 2 2 2 5 5" xfId="16920" xr:uid="{00000000-0005-0000-0000-000060410000}"/>
    <cellStyle name="20% - Accent1 3 2 2 2 2 5 5 2" xfId="16921" xr:uid="{00000000-0005-0000-0000-000061410000}"/>
    <cellStyle name="20% - Accent1 3 2 2 2 2 5 5 2 2" xfId="16922" xr:uid="{00000000-0005-0000-0000-000062410000}"/>
    <cellStyle name="20% - Accent1 3 2 2 2 2 5 5 3" xfId="16923" xr:uid="{00000000-0005-0000-0000-000063410000}"/>
    <cellStyle name="20% - Accent1 3 2 2 2 2 5 6" xfId="16924" xr:uid="{00000000-0005-0000-0000-000064410000}"/>
    <cellStyle name="20% - Accent1 3 2 2 2 2 5 6 2" xfId="16925" xr:uid="{00000000-0005-0000-0000-000065410000}"/>
    <cellStyle name="20% - Accent1 3 2 2 2 2 5 6 2 2" xfId="16926" xr:uid="{00000000-0005-0000-0000-000066410000}"/>
    <cellStyle name="20% - Accent1 3 2 2 2 2 5 6 3" xfId="16927" xr:uid="{00000000-0005-0000-0000-000067410000}"/>
    <cellStyle name="20% - Accent1 3 2 2 2 2 5 7" xfId="16928" xr:uid="{00000000-0005-0000-0000-000068410000}"/>
    <cellStyle name="20% - Accent1 3 2 2 2 2 5 7 2" xfId="16929" xr:uid="{00000000-0005-0000-0000-000069410000}"/>
    <cellStyle name="20% - Accent1 3 2 2 2 2 5 8" xfId="16930" xr:uid="{00000000-0005-0000-0000-00006A410000}"/>
    <cellStyle name="20% - Accent1 3 2 2 2 2 5 8 2" xfId="16931" xr:uid="{00000000-0005-0000-0000-00006B410000}"/>
    <cellStyle name="20% - Accent1 3 2 2 2 2 5 9" xfId="16932" xr:uid="{00000000-0005-0000-0000-00006C410000}"/>
    <cellStyle name="20% - Accent1 3 2 2 2 2 6" xfId="16933" xr:uid="{00000000-0005-0000-0000-00006D410000}"/>
    <cellStyle name="20% - Accent1 3 2 2 2 2 6 2" xfId="16934" xr:uid="{00000000-0005-0000-0000-00006E410000}"/>
    <cellStyle name="20% - Accent1 3 2 2 2 2 6 2 2" xfId="16935" xr:uid="{00000000-0005-0000-0000-00006F410000}"/>
    <cellStyle name="20% - Accent1 3 2 2 2 2 6 2 2 2" xfId="16936" xr:uid="{00000000-0005-0000-0000-000070410000}"/>
    <cellStyle name="20% - Accent1 3 2 2 2 2 6 2 2 2 2" xfId="16937" xr:uid="{00000000-0005-0000-0000-000071410000}"/>
    <cellStyle name="20% - Accent1 3 2 2 2 2 6 2 2 3" xfId="16938" xr:uid="{00000000-0005-0000-0000-000072410000}"/>
    <cellStyle name="20% - Accent1 3 2 2 2 2 6 2 3" xfId="16939" xr:uid="{00000000-0005-0000-0000-000073410000}"/>
    <cellStyle name="20% - Accent1 3 2 2 2 2 6 2 3 2" xfId="16940" xr:uid="{00000000-0005-0000-0000-000074410000}"/>
    <cellStyle name="20% - Accent1 3 2 2 2 2 6 2 4" xfId="16941" xr:uid="{00000000-0005-0000-0000-000075410000}"/>
    <cellStyle name="20% - Accent1 3 2 2 2 2 6 3" xfId="16942" xr:uid="{00000000-0005-0000-0000-000076410000}"/>
    <cellStyle name="20% - Accent1 3 2 2 2 2 6 3 2" xfId="16943" xr:uid="{00000000-0005-0000-0000-000077410000}"/>
    <cellStyle name="20% - Accent1 3 2 2 2 2 6 3 2 2" xfId="16944" xr:uid="{00000000-0005-0000-0000-000078410000}"/>
    <cellStyle name="20% - Accent1 3 2 2 2 2 6 3 2 2 2" xfId="16945" xr:uid="{00000000-0005-0000-0000-000079410000}"/>
    <cellStyle name="20% - Accent1 3 2 2 2 2 6 3 2 3" xfId="16946" xr:uid="{00000000-0005-0000-0000-00007A410000}"/>
    <cellStyle name="20% - Accent1 3 2 2 2 2 6 3 3" xfId="16947" xr:uid="{00000000-0005-0000-0000-00007B410000}"/>
    <cellStyle name="20% - Accent1 3 2 2 2 2 6 3 3 2" xfId="16948" xr:uid="{00000000-0005-0000-0000-00007C410000}"/>
    <cellStyle name="20% - Accent1 3 2 2 2 2 6 3 4" xfId="16949" xr:uid="{00000000-0005-0000-0000-00007D410000}"/>
    <cellStyle name="20% - Accent1 3 2 2 2 2 6 4" xfId="16950" xr:uid="{00000000-0005-0000-0000-00007E410000}"/>
    <cellStyle name="20% - Accent1 3 2 2 2 2 6 4 2" xfId="16951" xr:uid="{00000000-0005-0000-0000-00007F410000}"/>
    <cellStyle name="20% - Accent1 3 2 2 2 2 6 4 2 2" xfId="16952" xr:uid="{00000000-0005-0000-0000-000080410000}"/>
    <cellStyle name="20% - Accent1 3 2 2 2 2 6 4 2 2 2" xfId="16953" xr:uid="{00000000-0005-0000-0000-000081410000}"/>
    <cellStyle name="20% - Accent1 3 2 2 2 2 6 4 2 3" xfId="16954" xr:uid="{00000000-0005-0000-0000-000082410000}"/>
    <cellStyle name="20% - Accent1 3 2 2 2 2 6 4 3" xfId="16955" xr:uid="{00000000-0005-0000-0000-000083410000}"/>
    <cellStyle name="20% - Accent1 3 2 2 2 2 6 4 3 2" xfId="16956" xr:uid="{00000000-0005-0000-0000-000084410000}"/>
    <cellStyle name="20% - Accent1 3 2 2 2 2 6 4 4" xfId="16957" xr:uid="{00000000-0005-0000-0000-000085410000}"/>
    <cellStyle name="20% - Accent1 3 2 2 2 2 6 5" xfId="16958" xr:uid="{00000000-0005-0000-0000-000086410000}"/>
    <cellStyle name="20% - Accent1 3 2 2 2 2 6 5 2" xfId="16959" xr:uid="{00000000-0005-0000-0000-000087410000}"/>
    <cellStyle name="20% - Accent1 3 2 2 2 2 6 5 2 2" xfId="16960" xr:uid="{00000000-0005-0000-0000-000088410000}"/>
    <cellStyle name="20% - Accent1 3 2 2 2 2 6 5 3" xfId="16961" xr:uid="{00000000-0005-0000-0000-000089410000}"/>
    <cellStyle name="20% - Accent1 3 2 2 2 2 6 6" xfId="16962" xr:uid="{00000000-0005-0000-0000-00008A410000}"/>
    <cellStyle name="20% - Accent1 3 2 2 2 2 6 6 2" xfId="16963" xr:uid="{00000000-0005-0000-0000-00008B410000}"/>
    <cellStyle name="20% - Accent1 3 2 2 2 2 6 6 2 2" xfId="16964" xr:uid="{00000000-0005-0000-0000-00008C410000}"/>
    <cellStyle name="20% - Accent1 3 2 2 2 2 6 6 3" xfId="16965" xr:uid="{00000000-0005-0000-0000-00008D410000}"/>
    <cellStyle name="20% - Accent1 3 2 2 2 2 6 7" xfId="16966" xr:uid="{00000000-0005-0000-0000-00008E410000}"/>
    <cellStyle name="20% - Accent1 3 2 2 2 2 6 7 2" xfId="16967" xr:uid="{00000000-0005-0000-0000-00008F410000}"/>
    <cellStyle name="20% - Accent1 3 2 2 2 2 6 8" xfId="16968" xr:uid="{00000000-0005-0000-0000-000090410000}"/>
    <cellStyle name="20% - Accent1 3 2 2 2 2 6 8 2" xfId="16969" xr:uid="{00000000-0005-0000-0000-000091410000}"/>
    <cellStyle name="20% - Accent1 3 2 2 2 2 6 9" xfId="16970" xr:uid="{00000000-0005-0000-0000-000092410000}"/>
    <cellStyle name="20% - Accent1 3 2 2 2 2 7" xfId="16971" xr:uid="{00000000-0005-0000-0000-000093410000}"/>
    <cellStyle name="20% - Accent1 3 2 2 2 2 7 2" xfId="16972" xr:uid="{00000000-0005-0000-0000-000094410000}"/>
    <cellStyle name="20% - Accent1 3 2 2 2 2 7 2 2" xfId="16973" xr:uid="{00000000-0005-0000-0000-000095410000}"/>
    <cellStyle name="20% - Accent1 3 2 2 2 2 7 2 2 2" xfId="16974" xr:uid="{00000000-0005-0000-0000-000096410000}"/>
    <cellStyle name="20% - Accent1 3 2 2 2 2 7 2 3" xfId="16975" xr:uid="{00000000-0005-0000-0000-000097410000}"/>
    <cellStyle name="20% - Accent1 3 2 2 2 2 7 3" xfId="16976" xr:uid="{00000000-0005-0000-0000-000098410000}"/>
    <cellStyle name="20% - Accent1 3 2 2 2 2 7 3 2" xfId="16977" xr:uid="{00000000-0005-0000-0000-000099410000}"/>
    <cellStyle name="20% - Accent1 3 2 2 2 2 7 4" xfId="16978" xr:uid="{00000000-0005-0000-0000-00009A410000}"/>
    <cellStyle name="20% - Accent1 3 2 2 2 2 8" xfId="16979" xr:uid="{00000000-0005-0000-0000-00009B410000}"/>
    <cellStyle name="20% - Accent1 3 2 2 2 2 8 2" xfId="16980" xr:uid="{00000000-0005-0000-0000-00009C410000}"/>
    <cellStyle name="20% - Accent1 3 2 2 2 2 8 2 2" xfId="16981" xr:uid="{00000000-0005-0000-0000-00009D410000}"/>
    <cellStyle name="20% - Accent1 3 2 2 2 2 8 2 2 2" xfId="16982" xr:uid="{00000000-0005-0000-0000-00009E410000}"/>
    <cellStyle name="20% - Accent1 3 2 2 2 2 8 2 3" xfId="16983" xr:uid="{00000000-0005-0000-0000-00009F410000}"/>
    <cellStyle name="20% - Accent1 3 2 2 2 2 8 3" xfId="16984" xr:uid="{00000000-0005-0000-0000-0000A0410000}"/>
    <cellStyle name="20% - Accent1 3 2 2 2 2 8 3 2" xfId="16985" xr:uid="{00000000-0005-0000-0000-0000A1410000}"/>
    <cellStyle name="20% - Accent1 3 2 2 2 2 8 4" xfId="16986" xr:uid="{00000000-0005-0000-0000-0000A2410000}"/>
    <cellStyle name="20% - Accent1 3 2 2 2 2 9" xfId="16987" xr:uid="{00000000-0005-0000-0000-0000A3410000}"/>
    <cellStyle name="20% - Accent1 3 2 2 2 2 9 2" xfId="16988" xr:uid="{00000000-0005-0000-0000-0000A4410000}"/>
    <cellStyle name="20% - Accent1 3 2 2 2 2 9 2 2" xfId="16989" xr:uid="{00000000-0005-0000-0000-0000A5410000}"/>
    <cellStyle name="20% - Accent1 3 2 2 2 2 9 2 2 2" xfId="16990" xr:uid="{00000000-0005-0000-0000-0000A6410000}"/>
    <cellStyle name="20% - Accent1 3 2 2 2 2 9 2 3" xfId="16991" xr:uid="{00000000-0005-0000-0000-0000A7410000}"/>
    <cellStyle name="20% - Accent1 3 2 2 2 2 9 3" xfId="16992" xr:uid="{00000000-0005-0000-0000-0000A8410000}"/>
    <cellStyle name="20% - Accent1 3 2 2 2 2 9 3 2" xfId="16993" xr:uid="{00000000-0005-0000-0000-0000A9410000}"/>
    <cellStyle name="20% - Accent1 3 2 2 2 2 9 4" xfId="16994" xr:uid="{00000000-0005-0000-0000-0000AA410000}"/>
    <cellStyle name="20% - Accent1 3 2 2 2 3" xfId="16995" xr:uid="{00000000-0005-0000-0000-0000AB410000}"/>
    <cellStyle name="20% - Accent1 3 2 2 2 3 10" xfId="16996" xr:uid="{00000000-0005-0000-0000-0000AC410000}"/>
    <cellStyle name="20% - Accent1 3 2 2 2 3 10 2" xfId="16997" xr:uid="{00000000-0005-0000-0000-0000AD410000}"/>
    <cellStyle name="20% - Accent1 3 2 2 2 3 11" xfId="16998" xr:uid="{00000000-0005-0000-0000-0000AE410000}"/>
    <cellStyle name="20% - Accent1 3 2 2 2 3 2" xfId="16999" xr:uid="{00000000-0005-0000-0000-0000AF410000}"/>
    <cellStyle name="20% - Accent1 3 2 2 2 3 2 2" xfId="17000" xr:uid="{00000000-0005-0000-0000-0000B0410000}"/>
    <cellStyle name="20% - Accent1 3 2 2 2 3 2 2 2" xfId="17001" xr:uid="{00000000-0005-0000-0000-0000B1410000}"/>
    <cellStyle name="20% - Accent1 3 2 2 2 3 2 2 2 2" xfId="17002" xr:uid="{00000000-0005-0000-0000-0000B2410000}"/>
    <cellStyle name="20% - Accent1 3 2 2 2 3 2 2 2 2 2" xfId="17003" xr:uid="{00000000-0005-0000-0000-0000B3410000}"/>
    <cellStyle name="20% - Accent1 3 2 2 2 3 2 2 2 3" xfId="17004" xr:uid="{00000000-0005-0000-0000-0000B4410000}"/>
    <cellStyle name="20% - Accent1 3 2 2 2 3 2 2 3" xfId="17005" xr:uid="{00000000-0005-0000-0000-0000B5410000}"/>
    <cellStyle name="20% - Accent1 3 2 2 2 3 2 2 3 2" xfId="17006" xr:uid="{00000000-0005-0000-0000-0000B6410000}"/>
    <cellStyle name="20% - Accent1 3 2 2 2 3 2 2 4" xfId="17007" xr:uid="{00000000-0005-0000-0000-0000B7410000}"/>
    <cellStyle name="20% - Accent1 3 2 2 2 3 2 3" xfId="17008" xr:uid="{00000000-0005-0000-0000-0000B8410000}"/>
    <cellStyle name="20% - Accent1 3 2 2 2 3 2 3 2" xfId="17009" xr:uid="{00000000-0005-0000-0000-0000B9410000}"/>
    <cellStyle name="20% - Accent1 3 2 2 2 3 2 3 2 2" xfId="17010" xr:uid="{00000000-0005-0000-0000-0000BA410000}"/>
    <cellStyle name="20% - Accent1 3 2 2 2 3 2 3 2 2 2" xfId="17011" xr:uid="{00000000-0005-0000-0000-0000BB410000}"/>
    <cellStyle name="20% - Accent1 3 2 2 2 3 2 3 2 3" xfId="17012" xr:uid="{00000000-0005-0000-0000-0000BC410000}"/>
    <cellStyle name="20% - Accent1 3 2 2 2 3 2 3 3" xfId="17013" xr:uid="{00000000-0005-0000-0000-0000BD410000}"/>
    <cellStyle name="20% - Accent1 3 2 2 2 3 2 3 3 2" xfId="17014" xr:uid="{00000000-0005-0000-0000-0000BE410000}"/>
    <cellStyle name="20% - Accent1 3 2 2 2 3 2 3 4" xfId="17015" xr:uid="{00000000-0005-0000-0000-0000BF410000}"/>
    <cellStyle name="20% - Accent1 3 2 2 2 3 2 4" xfId="17016" xr:uid="{00000000-0005-0000-0000-0000C0410000}"/>
    <cellStyle name="20% - Accent1 3 2 2 2 3 2 4 2" xfId="17017" xr:uid="{00000000-0005-0000-0000-0000C1410000}"/>
    <cellStyle name="20% - Accent1 3 2 2 2 3 2 4 2 2" xfId="17018" xr:uid="{00000000-0005-0000-0000-0000C2410000}"/>
    <cellStyle name="20% - Accent1 3 2 2 2 3 2 4 2 2 2" xfId="17019" xr:uid="{00000000-0005-0000-0000-0000C3410000}"/>
    <cellStyle name="20% - Accent1 3 2 2 2 3 2 4 2 3" xfId="17020" xr:uid="{00000000-0005-0000-0000-0000C4410000}"/>
    <cellStyle name="20% - Accent1 3 2 2 2 3 2 4 3" xfId="17021" xr:uid="{00000000-0005-0000-0000-0000C5410000}"/>
    <cellStyle name="20% - Accent1 3 2 2 2 3 2 4 3 2" xfId="17022" xr:uid="{00000000-0005-0000-0000-0000C6410000}"/>
    <cellStyle name="20% - Accent1 3 2 2 2 3 2 4 4" xfId="17023" xr:uid="{00000000-0005-0000-0000-0000C7410000}"/>
    <cellStyle name="20% - Accent1 3 2 2 2 3 2 5" xfId="17024" xr:uid="{00000000-0005-0000-0000-0000C8410000}"/>
    <cellStyle name="20% - Accent1 3 2 2 2 3 2 5 2" xfId="17025" xr:uid="{00000000-0005-0000-0000-0000C9410000}"/>
    <cellStyle name="20% - Accent1 3 2 2 2 3 2 5 2 2" xfId="17026" xr:uid="{00000000-0005-0000-0000-0000CA410000}"/>
    <cellStyle name="20% - Accent1 3 2 2 2 3 2 5 3" xfId="17027" xr:uid="{00000000-0005-0000-0000-0000CB410000}"/>
    <cellStyle name="20% - Accent1 3 2 2 2 3 2 6" xfId="17028" xr:uid="{00000000-0005-0000-0000-0000CC410000}"/>
    <cellStyle name="20% - Accent1 3 2 2 2 3 2 6 2" xfId="17029" xr:uid="{00000000-0005-0000-0000-0000CD410000}"/>
    <cellStyle name="20% - Accent1 3 2 2 2 3 2 6 2 2" xfId="17030" xr:uid="{00000000-0005-0000-0000-0000CE410000}"/>
    <cellStyle name="20% - Accent1 3 2 2 2 3 2 6 3" xfId="17031" xr:uid="{00000000-0005-0000-0000-0000CF410000}"/>
    <cellStyle name="20% - Accent1 3 2 2 2 3 2 7" xfId="17032" xr:uid="{00000000-0005-0000-0000-0000D0410000}"/>
    <cellStyle name="20% - Accent1 3 2 2 2 3 2 7 2" xfId="17033" xr:uid="{00000000-0005-0000-0000-0000D1410000}"/>
    <cellStyle name="20% - Accent1 3 2 2 2 3 2 8" xfId="17034" xr:uid="{00000000-0005-0000-0000-0000D2410000}"/>
    <cellStyle name="20% - Accent1 3 2 2 2 3 2 8 2" xfId="17035" xr:uid="{00000000-0005-0000-0000-0000D3410000}"/>
    <cellStyle name="20% - Accent1 3 2 2 2 3 2 9" xfId="17036" xr:uid="{00000000-0005-0000-0000-0000D4410000}"/>
    <cellStyle name="20% - Accent1 3 2 2 2 3 3" xfId="17037" xr:uid="{00000000-0005-0000-0000-0000D5410000}"/>
    <cellStyle name="20% - Accent1 3 2 2 2 3 3 2" xfId="17038" xr:uid="{00000000-0005-0000-0000-0000D6410000}"/>
    <cellStyle name="20% - Accent1 3 2 2 2 3 3 2 2" xfId="17039" xr:uid="{00000000-0005-0000-0000-0000D7410000}"/>
    <cellStyle name="20% - Accent1 3 2 2 2 3 3 2 2 2" xfId="17040" xr:uid="{00000000-0005-0000-0000-0000D8410000}"/>
    <cellStyle name="20% - Accent1 3 2 2 2 3 3 2 2 2 2" xfId="17041" xr:uid="{00000000-0005-0000-0000-0000D9410000}"/>
    <cellStyle name="20% - Accent1 3 2 2 2 3 3 2 2 3" xfId="17042" xr:uid="{00000000-0005-0000-0000-0000DA410000}"/>
    <cellStyle name="20% - Accent1 3 2 2 2 3 3 2 3" xfId="17043" xr:uid="{00000000-0005-0000-0000-0000DB410000}"/>
    <cellStyle name="20% - Accent1 3 2 2 2 3 3 2 3 2" xfId="17044" xr:uid="{00000000-0005-0000-0000-0000DC410000}"/>
    <cellStyle name="20% - Accent1 3 2 2 2 3 3 2 4" xfId="17045" xr:uid="{00000000-0005-0000-0000-0000DD410000}"/>
    <cellStyle name="20% - Accent1 3 2 2 2 3 3 3" xfId="17046" xr:uid="{00000000-0005-0000-0000-0000DE410000}"/>
    <cellStyle name="20% - Accent1 3 2 2 2 3 3 3 2" xfId="17047" xr:uid="{00000000-0005-0000-0000-0000DF410000}"/>
    <cellStyle name="20% - Accent1 3 2 2 2 3 3 3 2 2" xfId="17048" xr:uid="{00000000-0005-0000-0000-0000E0410000}"/>
    <cellStyle name="20% - Accent1 3 2 2 2 3 3 3 2 2 2" xfId="17049" xr:uid="{00000000-0005-0000-0000-0000E1410000}"/>
    <cellStyle name="20% - Accent1 3 2 2 2 3 3 3 2 3" xfId="17050" xr:uid="{00000000-0005-0000-0000-0000E2410000}"/>
    <cellStyle name="20% - Accent1 3 2 2 2 3 3 3 3" xfId="17051" xr:uid="{00000000-0005-0000-0000-0000E3410000}"/>
    <cellStyle name="20% - Accent1 3 2 2 2 3 3 3 3 2" xfId="17052" xr:uid="{00000000-0005-0000-0000-0000E4410000}"/>
    <cellStyle name="20% - Accent1 3 2 2 2 3 3 3 4" xfId="17053" xr:uid="{00000000-0005-0000-0000-0000E5410000}"/>
    <cellStyle name="20% - Accent1 3 2 2 2 3 3 4" xfId="17054" xr:uid="{00000000-0005-0000-0000-0000E6410000}"/>
    <cellStyle name="20% - Accent1 3 2 2 2 3 3 4 2" xfId="17055" xr:uid="{00000000-0005-0000-0000-0000E7410000}"/>
    <cellStyle name="20% - Accent1 3 2 2 2 3 3 4 2 2" xfId="17056" xr:uid="{00000000-0005-0000-0000-0000E8410000}"/>
    <cellStyle name="20% - Accent1 3 2 2 2 3 3 4 2 2 2" xfId="17057" xr:uid="{00000000-0005-0000-0000-0000E9410000}"/>
    <cellStyle name="20% - Accent1 3 2 2 2 3 3 4 2 3" xfId="17058" xr:uid="{00000000-0005-0000-0000-0000EA410000}"/>
    <cellStyle name="20% - Accent1 3 2 2 2 3 3 4 3" xfId="17059" xr:uid="{00000000-0005-0000-0000-0000EB410000}"/>
    <cellStyle name="20% - Accent1 3 2 2 2 3 3 4 3 2" xfId="17060" xr:uid="{00000000-0005-0000-0000-0000EC410000}"/>
    <cellStyle name="20% - Accent1 3 2 2 2 3 3 4 4" xfId="17061" xr:uid="{00000000-0005-0000-0000-0000ED410000}"/>
    <cellStyle name="20% - Accent1 3 2 2 2 3 3 5" xfId="17062" xr:uid="{00000000-0005-0000-0000-0000EE410000}"/>
    <cellStyle name="20% - Accent1 3 2 2 2 3 3 5 2" xfId="17063" xr:uid="{00000000-0005-0000-0000-0000EF410000}"/>
    <cellStyle name="20% - Accent1 3 2 2 2 3 3 5 2 2" xfId="17064" xr:uid="{00000000-0005-0000-0000-0000F0410000}"/>
    <cellStyle name="20% - Accent1 3 2 2 2 3 3 5 3" xfId="17065" xr:uid="{00000000-0005-0000-0000-0000F1410000}"/>
    <cellStyle name="20% - Accent1 3 2 2 2 3 3 6" xfId="17066" xr:uid="{00000000-0005-0000-0000-0000F2410000}"/>
    <cellStyle name="20% - Accent1 3 2 2 2 3 3 6 2" xfId="17067" xr:uid="{00000000-0005-0000-0000-0000F3410000}"/>
    <cellStyle name="20% - Accent1 3 2 2 2 3 3 6 2 2" xfId="17068" xr:uid="{00000000-0005-0000-0000-0000F4410000}"/>
    <cellStyle name="20% - Accent1 3 2 2 2 3 3 6 3" xfId="17069" xr:uid="{00000000-0005-0000-0000-0000F5410000}"/>
    <cellStyle name="20% - Accent1 3 2 2 2 3 3 7" xfId="17070" xr:uid="{00000000-0005-0000-0000-0000F6410000}"/>
    <cellStyle name="20% - Accent1 3 2 2 2 3 3 7 2" xfId="17071" xr:uid="{00000000-0005-0000-0000-0000F7410000}"/>
    <cellStyle name="20% - Accent1 3 2 2 2 3 3 8" xfId="17072" xr:uid="{00000000-0005-0000-0000-0000F8410000}"/>
    <cellStyle name="20% - Accent1 3 2 2 2 3 3 8 2" xfId="17073" xr:uid="{00000000-0005-0000-0000-0000F9410000}"/>
    <cellStyle name="20% - Accent1 3 2 2 2 3 3 9" xfId="17074" xr:uid="{00000000-0005-0000-0000-0000FA410000}"/>
    <cellStyle name="20% - Accent1 3 2 2 2 3 4" xfId="17075" xr:uid="{00000000-0005-0000-0000-0000FB410000}"/>
    <cellStyle name="20% - Accent1 3 2 2 2 3 4 2" xfId="17076" xr:uid="{00000000-0005-0000-0000-0000FC410000}"/>
    <cellStyle name="20% - Accent1 3 2 2 2 3 4 2 2" xfId="17077" xr:uid="{00000000-0005-0000-0000-0000FD410000}"/>
    <cellStyle name="20% - Accent1 3 2 2 2 3 4 2 2 2" xfId="17078" xr:uid="{00000000-0005-0000-0000-0000FE410000}"/>
    <cellStyle name="20% - Accent1 3 2 2 2 3 4 2 3" xfId="17079" xr:uid="{00000000-0005-0000-0000-0000FF410000}"/>
    <cellStyle name="20% - Accent1 3 2 2 2 3 4 3" xfId="17080" xr:uid="{00000000-0005-0000-0000-000000420000}"/>
    <cellStyle name="20% - Accent1 3 2 2 2 3 4 3 2" xfId="17081" xr:uid="{00000000-0005-0000-0000-000001420000}"/>
    <cellStyle name="20% - Accent1 3 2 2 2 3 4 4" xfId="17082" xr:uid="{00000000-0005-0000-0000-000002420000}"/>
    <cellStyle name="20% - Accent1 3 2 2 2 3 5" xfId="17083" xr:uid="{00000000-0005-0000-0000-000003420000}"/>
    <cellStyle name="20% - Accent1 3 2 2 2 3 5 2" xfId="17084" xr:uid="{00000000-0005-0000-0000-000004420000}"/>
    <cellStyle name="20% - Accent1 3 2 2 2 3 5 2 2" xfId="17085" xr:uid="{00000000-0005-0000-0000-000005420000}"/>
    <cellStyle name="20% - Accent1 3 2 2 2 3 5 2 2 2" xfId="17086" xr:uid="{00000000-0005-0000-0000-000006420000}"/>
    <cellStyle name="20% - Accent1 3 2 2 2 3 5 2 3" xfId="17087" xr:uid="{00000000-0005-0000-0000-000007420000}"/>
    <cellStyle name="20% - Accent1 3 2 2 2 3 5 3" xfId="17088" xr:uid="{00000000-0005-0000-0000-000008420000}"/>
    <cellStyle name="20% - Accent1 3 2 2 2 3 5 3 2" xfId="17089" xr:uid="{00000000-0005-0000-0000-000009420000}"/>
    <cellStyle name="20% - Accent1 3 2 2 2 3 5 4" xfId="17090" xr:uid="{00000000-0005-0000-0000-00000A420000}"/>
    <cellStyle name="20% - Accent1 3 2 2 2 3 6" xfId="17091" xr:uid="{00000000-0005-0000-0000-00000B420000}"/>
    <cellStyle name="20% - Accent1 3 2 2 2 3 6 2" xfId="17092" xr:uid="{00000000-0005-0000-0000-00000C420000}"/>
    <cellStyle name="20% - Accent1 3 2 2 2 3 6 2 2" xfId="17093" xr:uid="{00000000-0005-0000-0000-00000D420000}"/>
    <cellStyle name="20% - Accent1 3 2 2 2 3 6 2 2 2" xfId="17094" xr:uid="{00000000-0005-0000-0000-00000E420000}"/>
    <cellStyle name="20% - Accent1 3 2 2 2 3 6 2 3" xfId="17095" xr:uid="{00000000-0005-0000-0000-00000F420000}"/>
    <cellStyle name="20% - Accent1 3 2 2 2 3 6 3" xfId="17096" xr:uid="{00000000-0005-0000-0000-000010420000}"/>
    <cellStyle name="20% - Accent1 3 2 2 2 3 6 3 2" xfId="17097" xr:uid="{00000000-0005-0000-0000-000011420000}"/>
    <cellStyle name="20% - Accent1 3 2 2 2 3 6 4" xfId="17098" xr:uid="{00000000-0005-0000-0000-000012420000}"/>
    <cellStyle name="20% - Accent1 3 2 2 2 3 7" xfId="17099" xr:uid="{00000000-0005-0000-0000-000013420000}"/>
    <cellStyle name="20% - Accent1 3 2 2 2 3 7 2" xfId="17100" xr:uid="{00000000-0005-0000-0000-000014420000}"/>
    <cellStyle name="20% - Accent1 3 2 2 2 3 7 2 2" xfId="17101" xr:uid="{00000000-0005-0000-0000-000015420000}"/>
    <cellStyle name="20% - Accent1 3 2 2 2 3 7 3" xfId="17102" xr:uid="{00000000-0005-0000-0000-000016420000}"/>
    <cellStyle name="20% - Accent1 3 2 2 2 3 8" xfId="17103" xr:uid="{00000000-0005-0000-0000-000017420000}"/>
    <cellStyle name="20% - Accent1 3 2 2 2 3 8 2" xfId="17104" xr:uid="{00000000-0005-0000-0000-000018420000}"/>
    <cellStyle name="20% - Accent1 3 2 2 2 3 8 2 2" xfId="17105" xr:uid="{00000000-0005-0000-0000-000019420000}"/>
    <cellStyle name="20% - Accent1 3 2 2 2 3 8 3" xfId="17106" xr:uid="{00000000-0005-0000-0000-00001A420000}"/>
    <cellStyle name="20% - Accent1 3 2 2 2 3 9" xfId="17107" xr:uid="{00000000-0005-0000-0000-00001B420000}"/>
    <cellStyle name="20% - Accent1 3 2 2 2 3 9 2" xfId="17108" xr:uid="{00000000-0005-0000-0000-00001C420000}"/>
    <cellStyle name="20% - Accent1 3 2 2 2 4" xfId="17109" xr:uid="{00000000-0005-0000-0000-00001D420000}"/>
    <cellStyle name="20% - Accent1 3 2 2 2 4 10" xfId="17110" xr:uid="{00000000-0005-0000-0000-00001E420000}"/>
    <cellStyle name="20% - Accent1 3 2 2 2 4 10 2" xfId="17111" xr:uid="{00000000-0005-0000-0000-00001F420000}"/>
    <cellStyle name="20% - Accent1 3 2 2 2 4 11" xfId="17112" xr:uid="{00000000-0005-0000-0000-000020420000}"/>
    <cellStyle name="20% - Accent1 3 2 2 2 4 2" xfId="17113" xr:uid="{00000000-0005-0000-0000-000021420000}"/>
    <cellStyle name="20% - Accent1 3 2 2 2 4 2 2" xfId="17114" xr:uid="{00000000-0005-0000-0000-000022420000}"/>
    <cellStyle name="20% - Accent1 3 2 2 2 4 2 2 2" xfId="17115" xr:uid="{00000000-0005-0000-0000-000023420000}"/>
    <cellStyle name="20% - Accent1 3 2 2 2 4 2 2 2 2" xfId="17116" xr:uid="{00000000-0005-0000-0000-000024420000}"/>
    <cellStyle name="20% - Accent1 3 2 2 2 4 2 2 2 2 2" xfId="17117" xr:uid="{00000000-0005-0000-0000-000025420000}"/>
    <cellStyle name="20% - Accent1 3 2 2 2 4 2 2 2 3" xfId="17118" xr:uid="{00000000-0005-0000-0000-000026420000}"/>
    <cellStyle name="20% - Accent1 3 2 2 2 4 2 2 3" xfId="17119" xr:uid="{00000000-0005-0000-0000-000027420000}"/>
    <cellStyle name="20% - Accent1 3 2 2 2 4 2 2 3 2" xfId="17120" xr:uid="{00000000-0005-0000-0000-000028420000}"/>
    <cellStyle name="20% - Accent1 3 2 2 2 4 2 2 4" xfId="17121" xr:uid="{00000000-0005-0000-0000-000029420000}"/>
    <cellStyle name="20% - Accent1 3 2 2 2 4 2 3" xfId="17122" xr:uid="{00000000-0005-0000-0000-00002A420000}"/>
    <cellStyle name="20% - Accent1 3 2 2 2 4 2 3 2" xfId="17123" xr:uid="{00000000-0005-0000-0000-00002B420000}"/>
    <cellStyle name="20% - Accent1 3 2 2 2 4 2 3 2 2" xfId="17124" xr:uid="{00000000-0005-0000-0000-00002C420000}"/>
    <cellStyle name="20% - Accent1 3 2 2 2 4 2 3 2 2 2" xfId="17125" xr:uid="{00000000-0005-0000-0000-00002D420000}"/>
    <cellStyle name="20% - Accent1 3 2 2 2 4 2 3 2 3" xfId="17126" xr:uid="{00000000-0005-0000-0000-00002E420000}"/>
    <cellStyle name="20% - Accent1 3 2 2 2 4 2 3 3" xfId="17127" xr:uid="{00000000-0005-0000-0000-00002F420000}"/>
    <cellStyle name="20% - Accent1 3 2 2 2 4 2 3 3 2" xfId="17128" xr:uid="{00000000-0005-0000-0000-000030420000}"/>
    <cellStyle name="20% - Accent1 3 2 2 2 4 2 3 4" xfId="17129" xr:uid="{00000000-0005-0000-0000-000031420000}"/>
    <cellStyle name="20% - Accent1 3 2 2 2 4 2 4" xfId="17130" xr:uid="{00000000-0005-0000-0000-000032420000}"/>
    <cellStyle name="20% - Accent1 3 2 2 2 4 2 4 2" xfId="17131" xr:uid="{00000000-0005-0000-0000-000033420000}"/>
    <cellStyle name="20% - Accent1 3 2 2 2 4 2 4 2 2" xfId="17132" xr:uid="{00000000-0005-0000-0000-000034420000}"/>
    <cellStyle name="20% - Accent1 3 2 2 2 4 2 4 2 2 2" xfId="17133" xr:uid="{00000000-0005-0000-0000-000035420000}"/>
    <cellStyle name="20% - Accent1 3 2 2 2 4 2 4 2 3" xfId="17134" xr:uid="{00000000-0005-0000-0000-000036420000}"/>
    <cellStyle name="20% - Accent1 3 2 2 2 4 2 4 3" xfId="17135" xr:uid="{00000000-0005-0000-0000-000037420000}"/>
    <cellStyle name="20% - Accent1 3 2 2 2 4 2 4 3 2" xfId="17136" xr:uid="{00000000-0005-0000-0000-000038420000}"/>
    <cellStyle name="20% - Accent1 3 2 2 2 4 2 4 4" xfId="17137" xr:uid="{00000000-0005-0000-0000-000039420000}"/>
    <cellStyle name="20% - Accent1 3 2 2 2 4 2 5" xfId="17138" xr:uid="{00000000-0005-0000-0000-00003A420000}"/>
    <cellStyle name="20% - Accent1 3 2 2 2 4 2 5 2" xfId="17139" xr:uid="{00000000-0005-0000-0000-00003B420000}"/>
    <cellStyle name="20% - Accent1 3 2 2 2 4 2 5 2 2" xfId="17140" xr:uid="{00000000-0005-0000-0000-00003C420000}"/>
    <cellStyle name="20% - Accent1 3 2 2 2 4 2 5 3" xfId="17141" xr:uid="{00000000-0005-0000-0000-00003D420000}"/>
    <cellStyle name="20% - Accent1 3 2 2 2 4 2 6" xfId="17142" xr:uid="{00000000-0005-0000-0000-00003E420000}"/>
    <cellStyle name="20% - Accent1 3 2 2 2 4 2 6 2" xfId="17143" xr:uid="{00000000-0005-0000-0000-00003F420000}"/>
    <cellStyle name="20% - Accent1 3 2 2 2 4 2 6 2 2" xfId="17144" xr:uid="{00000000-0005-0000-0000-000040420000}"/>
    <cellStyle name="20% - Accent1 3 2 2 2 4 2 6 3" xfId="17145" xr:uid="{00000000-0005-0000-0000-000041420000}"/>
    <cellStyle name="20% - Accent1 3 2 2 2 4 2 7" xfId="17146" xr:uid="{00000000-0005-0000-0000-000042420000}"/>
    <cellStyle name="20% - Accent1 3 2 2 2 4 2 7 2" xfId="17147" xr:uid="{00000000-0005-0000-0000-000043420000}"/>
    <cellStyle name="20% - Accent1 3 2 2 2 4 2 8" xfId="17148" xr:uid="{00000000-0005-0000-0000-000044420000}"/>
    <cellStyle name="20% - Accent1 3 2 2 2 4 2 8 2" xfId="17149" xr:uid="{00000000-0005-0000-0000-000045420000}"/>
    <cellStyle name="20% - Accent1 3 2 2 2 4 2 9" xfId="17150" xr:uid="{00000000-0005-0000-0000-000046420000}"/>
    <cellStyle name="20% - Accent1 3 2 2 2 4 3" xfId="17151" xr:uid="{00000000-0005-0000-0000-000047420000}"/>
    <cellStyle name="20% - Accent1 3 2 2 2 4 3 2" xfId="17152" xr:uid="{00000000-0005-0000-0000-000048420000}"/>
    <cellStyle name="20% - Accent1 3 2 2 2 4 3 2 2" xfId="17153" xr:uid="{00000000-0005-0000-0000-000049420000}"/>
    <cellStyle name="20% - Accent1 3 2 2 2 4 3 2 2 2" xfId="17154" xr:uid="{00000000-0005-0000-0000-00004A420000}"/>
    <cellStyle name="20% - Accent1 3 2 2 2 4 3 2 2 2 2" xfId="17155" xr:uid="{00000000-0005-0000-0000-00004B420000}"/>
    <cellStyle name="20% - Accent1 3 2 2 2 4 3 2 2 3" xfId="17156" xr:uid="{00000000-0005-0000-0000-00004C420000}"/>
    <cellStyle name="20% - Accent1 3 2 2 2 4 3 2 3" xfId="17157" xr:uid="{00000000-0005-0000-0000-00004D420000}"/>
    <cellStyle name="20% - Accent1 3 2 2 2 4 3 2 3 2" xfId="17158" xr:uid="{00000000-0005-0000-0000-00004E420000}"/>
    <cellStyle name="20% - Accent1 3 2 2 2 4 3 2 4" xfId="17159" xr:uid="{00000000-0005-0000-0000-00004F420000}"/>
    <cellStyle name="20% - Accent1 3 2 2 2 4 3 3" xfId="17160" xr:uid="{00000000-0005-0000-0000-000050420000}"/>
    <cellStyle name="20% - Accent1 3 2 2 2 4 3 3 2" xfId="17161" xr:uid="{00000000-0005-0000-0000-000051420000}"/>
    <cellStyle name="20% - Accent1 3 2 2 2 4 3 3 2 2" xfId="17162" xr:uid="{00000000-0005-0000-0000-000052420000}"/>
    <cellStyle name="20% - Accent1 3 2 2 2 4 3 3 2 2 2" xfId="17163" xr:uid="{00000000-0005-0000-0000-000053420000}"/>
    <cellStyle name="20% - Accent1 3 2 2 2 4 3 3 2 3" xfId="17164" xr:uid="{00000000-0005-0000-0000-000054420000}"/>
    <cellStyle name="20% - Accent1 3 2 2 2 4 3 3 3" xfId="17165" xr:uid="{00000000-0005-0000-0000-000055420000}"/>
    <cellStyle name="20% - Accent1 3 2 2 2 4 3 3 3 2" xfId="17166" xr:uid="{00000000-0005-0000-0000-000056420000}"/>
    <cellStyle name="20% - Accent1 3 2 2 2 4 3 3 4" xfId="17167" xr:uid="{00000000-0005-0000-0000-000057420000}"/>
    <cellStyle name="20% - Accent1 3 2 2 2 4 3 4" xfId="17168" xr:uid="{00000000-0005-0000-0000-000058420000}"/>
    <cellStyle name="20% - Accent1 3 2 2 2 4 3 4 2" xfId="17169" xr:uid="{00000000-0005-0000-0000-000059420000}"/>
    <cellStyle name="20% - Accent1 3 2 2 2 4 3 4 2 2" xfId="17170" xr:uid="{00000000-0005-0000-0000-00005A420000}"/>
    <cellStyle name="20% - Accent1 3 2 2 2 4 3 4 2 2 2" xfId="17171" xr:uid="{00000000-0005-0000-0000-00005B420000}"/>
    <cellStyle name="20% - Accent1 3 2 2 2 4 3 4 2 3" xfId="17172" xr:uid="{00000000-0005-0000-0000-00005C420000}"/>
    <cellStyle name="20% - Accent1 3 2 2 2 4 3 4 3" xfId="17173" xr:uid="{00000000-0005-0000-0000-00005D420000}"/>
    <cellStyle name="20% - Accent1 3 2 2 2 4 3 4 3 2" xfId="17174" xr:uid="{00000000-0005-0000-0000-00005E420000}"/>
    <cellStyle name="20% - Accent1 3 2 2 2 4 3 4 4" xfId="17175" xr:uid="{00000000-0005-0000-0000-00005F420000}"/>
    <cellStyle name="20% - Accent1 3 2 2 2 4 3 5" xfId="17176" xr:uid="{00000000-0005-0000-0000-000060420000}"/>
    <cellStyle name="20% - Accent1 3 2 2 2 4 3 5 2" xfId="17177" xr:uid="{00000000-0005-0000-0000-000061420000}"/>
    <cellStyle name="20% - Accent1 3 2 2 2 4 3 5 2 2" xfId="17178" xr:uid="{00000000-0005-0000-0000-000062420000}"/>
    <cellStyle name="20% - Accent1 3 2 2 2 4 3 5 3" xfId="17179" xr:uid="{00000000-0005-0000-0000-000063420000}"/>
    <cellStyle name="20% - Accent1 3 2 2 2 4 3 6" xfId="17180" xr:uid="{00000000-0005-0000-0000-000064420000}"/>
    <cellStyle name="20% - Accent1 3 2 2 2 4 3 6 2" xfId="17181" xr:uid="{00000000-0005-0000-0000-000065420000}"/>
    <cellStyle name="20% - Accent1 3 2 2 2 4 3 6 2 2" xfId="17182" xr:uid="{00000000-0005-0000-0000-000066420000}"/>
    <cellStyle name="20% - Accent1 3 2 2 2 4 3 6 3" xfId="17183" xr:uid="{00000000-0005-0000-0000-000067420000}"/>
    <cellStyle name="20% - Accent1 3 2 2 2 4 3 7" xfId="17184" xr:uid="{00000000-0005-0000-0000-000068420000}"/>
    <cellStyle name="20% - Accent1 3 2 2 2 4 3 7 2" xfId="17185" xr:uid="{00000000-0005-0000-0000-000069420000}"/>
    <cellStyle name="20% - Accent1 3 2 2 2 4 3 8" xfId="17186" xr:uid="{00000000-0005-0000-0000-00006A420000}"/>
    <cellStyle name="20% - Accent1 3 2 2 2 4 3 8 2" xfId="17187" xr:uid="{00000000-0005-0000-0000-00006B420000}"/>
    <cellStyle name="20% - Accent1 3 2 2 2 4 3 9" xfId="17188" xr:uid="{00000000-0005-0000-0000-00006C420000}"/>
    <cellStyle name="20% - Accent1 3 2 2 2 4 4" xfId="17189" xr:uid="{00000000-0005-0000-0000-00006D420000}"/>
    <cellStyle name="20% - Accent1 3 2 2 2 4 4 2" xfId="17190" xr:uid="{00000000-0005-0000-0000-00006E420000}"/>
    <cellStyle name="20% - Accent1 3 2 2 2 4 4 2 2" xfId="17191" xr:uid="{00000000-0005-0000-0000-00006F420000}"/>
    <cellStyle name="20% - Accent1 3 2 2 2 4 4 2 2 2" xfId="17192" xr:uid="{00000000-0005-0000-0000-000070420000}"/>
    <cellStyle name="20% - Accent1 3 2 2 2 4 4 2 3" xfId="17193" xr:uid="{00000000-0005-0000-0000-000071420000}"/>
    <cellStyle name="20% - Accent1 3 2 2 2 4 4 3" xfId="17194" xr:uid="{00000000-0005-0000-0000-000072420000}"/>
    <cellStyle name="20% - Accent1 3 2 2 2 4 4 3 2" xfId="17195" xr:uid="{00000000-0005-0000-0000-000073420000}"/>
    <cellStyle name="20% - Accent1 3 2 2 2 4 4 4" xfId="17196" xr:uid="{00000000-0005-0000-0000-000074420000}"/>
    <cellStyle name="20% - Accent1 3 2 2 2 4 5" xfId="17197" xr:uid="{00000000-0005-0000-0000-000075420000}"/>
    <cellStyle name="20% - Accent1 3 2 2 2 4 5 2" xfId="17198" xr:uid="{00000000-0005-0000-0000-000076420000}"/>
    <cellStyle name="20% - Accent1 3 2 2 2 4 5 2 2" xfId="17199" xr:uid="{00000000-0005-0000-0000-000077420000}"/>
    <cellStyle name="20% - Accent1 3 2 2 2 4 5 2 2 2" xfId="17200" xr:uid="{00000000-0005-0000-0000-000078420000}"/>
    <cellStyle name="20% - Accent1 3 2 2 2 4 5 2 3" xfId="17201" xr:uid="{00000000-0005-0000-0000-000079420000}"/>
    <cellStyle name="20% - Accent1 3 2 2 2 4 5 3" xfId="17202" xr:uid="{00000000-0005-0000-0000-00007A420000}"/>
    <cellStyle name="20% - Accent1 3 2 2 2 4 5 3 2" xfId="17203" xr:uid="{00000000-0005-0000-0000-00007B420000}"/>
    <cellStyle name="20% - Accent1 3 2 2 2 4 5 4" xfId="17204" xr:uid="{00000000-0005-0000-0000-00007C420000}"/>
    <cellStyle name="20% - Accent1 3 2 2 2 4 6" xfId="17205" xr:uid="{00000000-0005-0000-0000-00007D420000}"/>
    <cellStyle name="20% - Accent1 3 2 2 2 4 6 2" xfId="17206" xr:uid="{00000000-0005-0000-0000-00007E420000}"/>
    <cellStyle name="20% - Accent1 3 2 2 2 4 6 2 2" xfId="17207" xr:uid="{00000000-0005-0000-0000-00007F420000}"/>
    <cellStyle name="20% - Accent1 3 2 2 2 4 6 2 2 2" xfId="17208" xr:uid="{00000000-0005-0000-0000-000080420000}"/>
    <cellStyle name="20% - Accent1 3 2 2 2 4 6 2 3" xfId="17209" xr:uid="{00000000-0005-0000-0000-000081420000}"/>
    <cellStyle name="20% - Accent1 3 2 2 2 4 6 3" xfId="17210" xr:uid="{00000000-0005-0000-0000-000082420000}"/>
    <cellStyle name="20% - Accent1 3 2 2 2 4 6 3 2" xfId="17211" xr:uid="{00000000-0005-0000-0000-000083420000}"/>
    <cellStyle name="20% - Accent1 3 2 2 2 4 6 4" xfId="17212" xr:uid="{00000000-0005-0000-0000-000084420000}"/>
    <cellStyle name="20% - Accent1 3 2 2 2 4 7" xfId="17213" xr:uid="{00000000-0005-0000-0000-000085420000}"/>
    <cellStyle name="20% - Accent1 3 2 2 2 4 7 2" xfId="17214" xr:uid="{00000000-0005-0000-0000-000086420000}"/>
    <cellStyle name="20% - Accent1 3 2 2 2 4 7 2 2" xfId="17215" xr:uid="{00000000-0005-0000-0000-000087420000}"/>
    <cellStyle name="20% - Accent1 3 2 2 2 4 7 3" xfId="17216" xr:uid="{00000000-0005-0000-0000-000088420000}"/>
    <cellStyle name="20% - Accent1 3 2 2 2 4 8" xfId="17217" xr:uid="{00000000-0005-0000-0000-000089420000}"/>
    <cellStyle name="20% - Accent1 3 2 2 2 4 8 2" xfId="17218" xr:uid="{00000000-0005-0000-0000-00008A420000}"/>
    <cellStyle name="20% - Accent1 3 2 2 2 4 8 2 2" xfId="17219" xr:uid="{00000000-0005-0000-0000-00008B420000}"/>
    <cellStyle name="20% - Accent1 3 2 2 2 4 8 3" xfId="17220" xr:uid="{00000000-0005-0000-0000-00008C420000}"/>
    <cellStyle name="20% - Accent1 3 2 2 2 4 9" xfId="17221" xr:uid="{00000000-0005-0000-0000-00008D420000}"/>
    <cellStyle name="20% - Accent1 3 2 2 2 4 9 2" xfId="17222" xr:uid="{00000000-0005-0000-0000-00008E420000}"/>
    <cellStyle name="20% - Accent1 3 2 2 2 5" xfId="17223" xr:uid="{00000000-0005-0000-0000-00008F420000}"/>
    <cellStyle name="20% - Accent1 3 2 2 2 5 10" xfId="17224" xr:uid="{00000000-0005-0000-0000-000090420000}"/>
    <cellStyle name="20% - Accent1 3 2 2 2 5 10 2" xfId="17225" xr:uid="{00000000-0005-0000-0000-000091420000}"/>
    <cellStyle name="20% - Accent1 3 2 2 2 5 11" xfId="17226" xr:uid="{00000000-0005-0000-0000-000092420000}"/>
    <cellStyle name="20% - Accent1 3 2 2 2 5 2" xfId="17227" xr:uid="{00000000-0005-0000-0000-000093420000}"/>
    <cellStyle name="20% - Accent1 3 2 2 2 5 2 2" xfId="17228" xr:uid="{00000000-0005-0000-0000-000094420000}"/>
    <cellStyle name="20% - Accent1 3 2 2 2 5 2 2 2" xfId="17229" xr:uid="{00000000-0005-0000-0000-000095420000}"/>
    <cellStyle name="20% - Accent1 3 2 2 2 5 2 2 2 2" xfId="17230" xr:uid="{00000000-0005-0000-0000-000096420000}"/>
    <cellStyle name="20% - Accent1 3 2 2 2 5 2 2 2 2 2" xfId="17231" xr:uid="{00000000-0005-0000-0000-000097420000}"/>
    <cellStyle name="20% - Accent1 3 2 2 2 5 2 2 2 3" xfId="17232" xr:uid="{00000000-0005-0000-0000-000098420000}"/>
    <cellStyle name="20% - Accent1 3 2 2 2 5 2 2 3" xfId="17233" xr:uid="{00000000-0005-0000-0000-000099420000}"/>
    <cellStyle name="20% - Accent1 3 2 2 2 5 2 2 3 2" xfId="17234" xr:uid="{00000000-0005-0000-0000-00009A420000}"/>
    <cellStyle name="20% - Accent1 3 2 2 2 5 2 2 4" xfId="17235" xr:uid="{00000000-0005-0000-0000-00009B420000}"/>
    <cellStyle name="20% - Accent1 3 2 2 2 5 2 3" xfId="17236" xr:uid="{00000000-0005-0000-0000-00009C420000}"/>
    <cellStyle name="20% - Accent1 3 2 2 2 5 2 3 2" xfId="17237" xr:uid="{00000000-0005-0000-0000-00009D420000}"/>
    <cellStyle name="20% - Accent1 3 2 2 2 5 2 3 2 2" xfId="17238" xr:uid="{00000000-0005-0000-0000-00009E420000}"/>
    <cellStyle name="20% - Accent1 3 2 2 2 5 2 3 2 2 2" xfId="17239" xr:uid="{00000000-0005-0000-0000-00009F420000}"/>
    <cellStyle name="20% - Accent1 3 2 2 2 5 2 3 2 3" xfId="17240" xr:uid="{00000000-0005-0000-0000-0000A0420000}"/>
    <cellStyle name="20% - Accent1 3 2 2 2 5 2 3 3" xfId="17241" xr:uid="{00000000-0005-0000-0000-0000A1420000}"/>
    <cellStyle name="20% - Accent1 3 2 2 2 5 2 3 3 2" xfId="17242" xr:uid="{00000000-0005-0000-0000-0000A2420000}"/>
    <cellStyle name="20% - Accent1 3 2 2 2 5 2 3 4" xfId="17243" xr:uid="{00000000-0005-0000-0000-0000A3420000}"/>
    <cellStyle name="20% - Accent1 3 2 2 2 5 2 4" xfId="17244" xr:uid="{00000000-0005-0000-0000-0000A4420000}"/>
    <cellStyle name="20% - Accent1 3 2 2 2 5 2 4 2" xfId="17245" xr:uid="{00000000-0005-0000-0000-0000A5420000}"/>
    <cellStyle name="20% - Accent1 3 2 2 2 5 2 4 2 2" xfId="17246" xr:uid="{00000000-0005-0000-0000-0000A6420000}"/>
    <cellStyle name="20% - Accent1 3 2 2 2 5 2 4 2 2 2" xfId="17247" xr:uid="{00000000-0005-0000-0000-0000A7420000}"/>
    <cellStyle name="20% - Accent1 3 2 2 2 5 2 4 2 3" xfId="17248" xr:uid="{00000000-0005-0000-0000-0000A8420000}"/>
    <cellStyle name="20% - Accent1 3 2 2 2 5 2 4 3" xfId="17249" xr:uid="{00000000-0005-0000-0000-0000A9420000}"/>
    <cellStyle name="20% - Accent1 3 2 2 2 5 2 4 3 2" xfId="17250" xr:uid="{00000000-0005-0000-0000-0000AA420000}"/>
    <cellStyle name="20% - Accent1 3 2 2 2 5 2 4 4" xfId="17251" xr:uid="{00000000-0005-0000-0000-0000AB420000}"/>
    <cellStyle name="20% - Accent1 3 2 2 2 5 2 5" xfId="17252" xr:uid="{00000000-0005-0000-0000-0000AC420000}"/>
    <cellStyle name="20% - Accent1 3 2 2 2 5 2 5 2" xfId="17253" xr:uid="{00000000-0005-0000-0000-0000AD420000}"/>
    <cellStyle name="20% - Accent1 3 2 2 2 5 2 5 2 2" xfId="17254" xr:uid="{00000000-0005-0000-0000-0000AE420000}"/>
    <cellStyle name="20% - Accent1 3 2 2 2 5 2 5 3" xfId="17255" xr:uid="{00000000-0005-0000-0000-0000AF420000}"/>
    <cellStyle name="20% - Accent1 3 2 2 2 5 2 6" xfId="17256" xr:uid="{00000000-0005-0000-0000-0000B0420000}"/>
    <cellStyle name="20% - Accent1 3 2 2 2 5 2 6 2" xfId="17257" xr:uid="{00000000-0005-0000-0000-0000B1420000}"/>
    <cellStyle name="20% - Accent1 3 2 2 2 5 2 6 2 2" xfId="17258" xr:uid="{00000000-0005-0000-0000-0000B2420000}"/>
    <cellStyle name="20% - Accent1 3 2 2 2 5 2 6 3" xfId="17259" xr:uid="{00000000-0005-0000-0000-0000B3420000}"/>
    <cellStyle name="20% - Accent1 3 2 2 2 5 2 7" xfId="17260" xr:uid="{00000000-0005-0000-0000-0000B4420000}"/>
    <cellStyle name="20% - Accent1 3 2 2 2 5 2 7 2" xfId="17261" xr:uid="{00000000-0005-0000-0000-0000B5420000}"/>
    <cellStyle name="20% - Accent1 3 2 2 2 5 2 8" xfId="17262" xr:uid="{00000000-0005-0000-0000-0000B6420000}"/>
    <cellStyle name="20% - Accent1 3 2 2 2 5 2 8 2" xfId="17263" xr:uid="{00000000-0005-0000-0000-0000B7420000}"/>
    <cellStyle name="20% - Accent1 3 2 2 2 5 2 9" xfId="17264" xr:uid="{00000000-0005-0000-0000-0000B8420000}"/>
    <cellStyle name="20% - Accent1 3 2 2 2 5 3" xfId="17265" xr:uid="{00000000-0005-0000-0000-0000B9420000}"/>
    <cellStyle name="20% - Accent1 3 2 2 2 5 3 2" xfId="17266" xr:uid="{00000000-0005-0000-0000-0000BA420000}"/>
    <cellStyle name="20% - Accent1 3 2 2 2 5 3 2 2" xfId="17267" xr:uid="{00000000-0005-0000-0000-0000BB420000}"/>
    <cellStyle name="20% - Accent1 3 2 2 2 5 3 2 2 2" xfId="17268" xr:uid="{00000000-0005-0000-0000-0000BC420000}"/>
    <cellStyle name="20% - Accent1 3 2 2 2 5 3 2 2 2 2" xfId="17269" xr:uid="{00000000-0005-0000-0000-0000BD420000}"/>
    <cellStyle name="20% - Accent1 3 2 2 2 5 3 2 2 3" xfId="17270" xr:uid="{00000000-0005-0000-0000-0000BE420000}"/>
    <cellStyle name="20% - Accent1 3 2 2 2 5 3 2 3" xfId="17271" xr:uid="{00000000-0005-0000-0000-0000BF420000}"/>
    <cellStyle name="20% - Accent1 3 2 2 2 5 3 2 3 2" xfId="17272" xr:uid="{00000000-0005-0000-0000-0000C0420000}"/>
    <cellStyle name="20% - Accent1 3 2 2 2 5 3 2 4" xfId="17273" xr:uid="{00000000-0005-0000-0000-0000C1420000}"/>
    <cellStyle name="20% - Accent1 3 2 2 2 5 3 3" xfId="17274" xr:uid="{00000000-0005-0000-0000-0000C2420000}"/>
    <cellStyle name="20% - Accent1 3 2 2 2 5 3 3 2" xfId="17275" xr:uid="{00000000-0005-0000-0000-0000C3420000}"/>
    <cellStyle name="20% - Accent1 3 2 2 2 5 3 3 2 2" xfId="17276" xr:uid="{00000000-0005-0000-0000-0000C4420000}"/>
    <cellStyle name="20% - Accent1 3 2 2 2 5 3 3 2 2 2" xfId="17277" xr:uid="{00000000-0005-0000-0000-0000C5420000}"/>
    <cellStyle name="20% - Accent1 3 2 2 2 5 3 3 2 3" xfId="17278" xr:uid="{00000000-0005-0000-0000-0000C6420000}"/>
    <cellStyle name="20% - Accent1 3 2 2 2 5 3 3 3" xfId="17279" xr:uid="{00000000-0005-0000-0000-0000C7420000}"/>
    <cellStyle name="20% - Accent1 3 2 2 2 5 3 3 3 2" xfId="17280" xr:uid="{00000000-0005-0000-0000-0000C8420000}"/>
    <cellStyle name="20% - Accent1 3 2 2 2 5 3 3 4" xfId="17281" xr:uid="{00000000-0005-0000-0000-0000C9420000}"/>
    <cellStyle name="20% - Accent1 3 2 2 2 5 3 4" xfId="17282" xr:uid="{00000000-0005-0000-0000-0000CA420000}"/>
    <cellStyle name="20% - Accent1 3 2 2 2 5 3 4 2" xfId="17283" xr:uid="{00000000-0005-0000-0000-0000CB420000}"/>
    <cellStyle name="20% - Accent1 3 2 2 2 5 3 4 2 2" xfId="17284" xr:uid="{00000000-0005-0000-0000-0000CC420000}"/>
    <cellStyle name="20% - Accent1 3 2 2 2 5 3 4 2 2 2" xfId="17285" xr:uid="{00000000-0005-0000-0000-0000CD420000}"/>
    <cellStyle name="20% - Accent1 3 2 2 2 5 3 4 2 3" xfId="17286" xr:uid="{00000000-0005-0000-0000-0000CE420000}"/>
    <cellStyle name="20% - Accent1 3 2 2 2 5 3 4 3" xfId="17287" xr:uid="{00000000-0005-0000-0000-0000CF420000}"/>
    <cellStyle name="20% - Accent1 3 2 2 2 5 3 4 3 2" xfId="17288" xr:uid="{00000000-0005-0000-0000-0000D0420000}"/>
    <cellStyle name="20% - Accent1 3 2 2 2 5 3 4 4" xfId="17289" xr:uid="{00000000-0005-0000-0000-0000D1420000}"/>
    <cellStyle name="20% - Accent1 3 2 2 2 5 3 5" xfId="17290" xr:uid="{00000000-0005-0000-0000-0000D2420000}"/>
    <cellStyle name="20% - Accent1 3 2 2 2 5 3 5 2" xfId="17291" xr:uid="{00000000-0005-0000-0000-0000D3420000}"/>
    <cellStyle name="20% - Accent1 3 2 2 2 5 3 5 2 2" xfId="17292" xr:uid="{00000000-0005-0000-0000-0000D4420000}"/>
    <cellStyle name="20% - Accent1 3 2 2 2 5 3 5 3" xfId="17293" xr:uid="{00000000-0005-0000-0000-0000D5420000}"/>
    <cellStyle name="20% - Accent1 3 2 2 2 5 3 6" xfId="17294" xr:uid="{00000000-0005-0000-0000-0000D6420000}"/>
    <cellStyle name="20% - Accent1 3 2 2 2 5 3 6 2" xfId="17295" xr:uid="{00000000-0005-0000-0000-0000D7420000}"/>
    <cellStyle name="20% - Accent1 3 2 2 2 5 3 6 2 2" xfId="17296" xr:uid="{00000000-0005-0000-0000-0000D8420000}"/>
    <cellStyle name="20% - Accent1 3 2 2 2 5 3 6 3" xfId="17297" xr:uid="{00000000-0005-0000-0000-0000D9420000}"/>
    <cellStyle name="20% - Accent1 3 2 2 2 5 3 7" xfId="17298" xr:uid="{00000000-0005-0000-0000-0000DA420000}"/>
    <cellStyle name="20% - Accent1 3 2 2 2 5 3 7 2" xfId="17299" xr:uid="{00000000-0005-0000-0000-0000DB420000}"/>
    <cellStyle name="20% - Accent1 3 2 2 2 5 3 8" xfId="17300" xr:uid="{00000000-0005-0000-0000-0000DC420000}"/>
    <cellStyle name="20% - Accent1 3 2 2 2 5 3 8 2" xfId="17301" xr:uid="{00000000-0005-0000-0000-0000DD420000}"/>
    <cellStyle name="20% - Accent1 3 2 2 2 5 3 9" xfId="17302" xr:uid="{00000000-0005-0000-0000-0000DE420000}"/>
    <cellStyle name="20% - Accent1 3 2 2 2 5 4" xfId="17303" xr:uid="{00000000-0005-0000-0000-0000DF420000}"/>
    <cellStyle name="20% - Accent1 3 2 2 2 5 4 2" xfId="17304" xr:uid="{00000000-0005-0000-0000-0000E0420000}"/>
    <cellStyle name="20% - Accent1 3 2 2 2 5 4 2 2" xfId="17305" xr:uid="{00000000-0005-0000-0000-0000E1420000}"/>
    <cellStyle name="20% - Accent1 3 2 2 2 5 4 2 2 2" xfId="17306" xr:uid="{00000000-0005-0000-0000-0000E2420000}"/>
    <cellStyle name="20% - Accent1 3 2 2 2 5 4 2 3" xfId="17307" xr:uid="{00000000-0005-0000-0000-0000E3420000}"/>
    <cellStyle name="20% - Accent1 3 2 2 2 5 4 3" xfId="17308" xr:uid="{00000000-0005-0000-0000-0000E4420000}"/>
    <cellStyle name="20% - Accent1 3 2 2 2 5 4 3 2" xfId="17309" xr:uid="{00000000-0005-0000-0000-0000E5420000}"/>
    <cellStyle name="20% - Accent1 3 2 2 2 5 4 4" xfId="17310" xr:uid="{00000000-0005-0000-0000-0000E6420000}"/>
    <cellStyle name="20% - Accent1 3 2 2 2 5 5" xfId="17311" xr:uid="{00000000-0005-0000-0000-0000E7420000}"/>
    <cellStyle name="20% - Accent1 3 2 2 2 5 5 2" xfId="17312" xr:uid="{00000000-0005-0000-0000-0000E8420000}"/>
    <cellStyle name="20% - Accent1 3 2 2 2 5 5 2 2" xfId="17313" xr:uid="{00000000-0005-0000-0000-0000E9420000}"/>
    <cellStyle name="20% - Accent1 3 2 2 2 5 5 2 2 2" xfId="17314" xr:uid="{00000000-0005-0000-0000-0000EA420000}"/>
    <cellStyle name="20% - Accent1 3 2 2 2 5 5 2 3" xfId="17315" xr:uid="{00000000-0005-0000-0000-0000EB420000}"/>
    <cellStyle name="20% - Accent1 3 2 2 2 5 5 3" xfId="17316" xr:uid="{00000000-0005-0000-0000-0000EC420000}"/>
    <cellStyle name="20% - Accent1 3 2 2 2 5 5 3 2" xfId="17317" xr:uid="{00000000-0005-0000-0000-0000ED420000}"/>
    <cellStyle name="20% - Accent1 3 2 2 2 5 5 4" xfId="17318" xr:uid="{00000000-0005-0000-0000-0000EE420000}"/>
    <cellStyle name="20% - Accent1 3 2 2 2 5 6" xfId="17319" xr:uid="{00000000-0005-0000-0000-0000EF420000}"/>
    <cellStyle name="20% - Accent1 3 2 2 2 5 6 2" xfId="17320" xr:uid="{00000000-0005-0000-0000-0000F0420000}"/>
    <cellStyle name="20% - Accent1 3 2 2 2 5 6 2 2" xfId="17321" xr:uid="{00000000-0005-0000-0000-0000F1420000}"/>
    <cellStyle name="20% - Accent1 3 2 2 2 5 6 2 2 2" xfId="17322" xr:uid="{00000000-0005-0000-0000-0000F2420000}"/>
    <cellStyle name="20% - Accent1 3 2 2 2 5 6 2 3" xfId="17323" xr:uid="{00000000-0005-0000-0000-0000F3420000}"/>
    <cellStyle name="20% - Accent1 3 2 2 2 5 6 3" xfId="17324" xr:uid="{00000000-0005-0000-0000-0000F4420000}"/>
    <cellStyle name="20% - Accent1 3 2 2 2 5 6 3 2" xfId="17325" xr:uid="{00000000-0005-0000-0000-0000F5420000}"/>
    <cellStyle name="20% - Accent1 3 2 2 2 5 6 4" xfId="17326" xr:uid="{00000000-0005-0000-0000-0000F6420000}"/>
    <cellStyle name="20% - Accent1 3 2 2 2 5 7" xfId="17327" xr:uid="{00000000-0005-0000-0000-0000F7420000}"/>
    <cellStyle name="20% - Accent1 3 2 2 2 5 7 2" xfId="17328" xr:uid="{00000000-0005-0000-0000-0000F8420000}"/>
    <cellStyle name="20% - Accent1 3 2 2 2 5 7 2 2" xfId="17329" xr:uid="{00000000-0005-0000-0000-0000F9420000}"/>
    <cellStyle name="20% - Accent1 3 2 2 2 5 7 3" xfId="17330" xr:uid="{00000000-0005-0000-0000-0000FA420000}"/>
    <cellStyle name="20% - Accent1 3 2 2 2 5 8" xfId="17331" xr:uid="{00000000-0005-0000-0000-0000FB420000}"/>
    <cellStyle name="20% - Accent1 3 2 2 2 5 8 2" xfId="17332" xr:uid="{00000000-0005-0000-0000-0000FC420000}"/>
    <cellStyle name="20% - Accent1 3 2 2 2 5 8 2 2" xfId="17333" xr:uid="{00000000-0005-0000-0000-0000FD420000}"/>
    <cellStyle name="20% - Accent1 3 2 2 2 5 8 3" xfId="17334" xr:uid="{00000000-0005-0000-0000-0000FE420000}"/>
    <cellStyle name="20% - Accent1 3 2 2 2 5 9" xfId="17335" xr:uid="{00000000-0005-0000-0000-0000FF420000}"/>
    <cellStyle name="20% - Accent1 3 2 2 2 5 9 2" xfId="17336" xr:uid="{00000000-0005-0000-0000-000000430000}"/>
    <cellStyle name="20% - Accent1 3 2 2 2 6" xfId="17337" xr:uid="{00000000-0005-0000-0000-000001430000}"/>
    <cellStyle name="20% - Accent1 3 2 2 2 6 2" xfId="17338" xr:uid="{00000000-0005-0000-0000-000002430000}"/>
    <cellStyle name="20% - Accent1 3 2 2 2 6 2 2" xfId="17339" xr:uid="{00000000-0005-0000-0000-000003430000}"/>
    <cellStyle name="20% - Accent1 3 2 2 2 6 2 2 2" xfId="17340" xr:uid="{00000000-0005-0000-0000-000004430000}"/>
    <cellStyle name="20% - Accent1 3 2 2 2 6 2 2 2 2" xfId="17341" xr:uid="{00000000-0005-0000-0000-000005430000}"/>
    <cellStyle name="20% - Accent1 3 2 2 2 6 2 2 3" xfId="17342" xr:uid="{00000000-0005-0000-0000-000006430000}"/>
    <cellStyle name="20% - Accent1 3 2 2 2 6 2 3" xfId="17343" xr:uid="{00000000-0005-0000-0000-000007430000}"/>
    <cellStyle name="20% - Accent1 3 2 2 2 6 2 3 2" xfId="17344" xr:uid="{00000000-0005-0000-0000-000008430000}"/>
    <cellStyle name="20% - Accent1 3 2 2 2 6 2 4" xfId="17345" xr:uid="{00000000-0005-0000-0000-000009430000}"/>
    <cellStyle name="20% - Accent1 3 2 2 2 6 3" xfId="17346" xr:uid="{00000000-0005-0000-0000-00000A430000}"/>
    <cellStyle name="20% - Accent1 3 2 2 2 6 3 2" xfId="17347" xr:uid="{00000000-0005-0000-0000-00000B430000}"/>
    <cellStyle name="20% - Accent1 3 2 2 2 6 3 2 2" xfId="17348" xr:uid="{00000000-0005-0000-0000-00000C430000}"/>
    <cellStyle name="20% - Accent1 3 2 2 2 6 3 2 2 2" xfId="17349" xr:uid="{00000000-0005-0000-0000-00000D430000}"/>
    <cellStyle name="20% - Accent1 3 2 2 2 6 3 2 3" xfId="17350" xr:uid="{00000000-0005-0000-0000-00000E430000}"/>
    <cellStyle name="20% - Accent1 3 2 2 2 6 3 3" xfId="17351" xr:uid="{00000000-0005-0000-0000-00000F430000}"/>
    <cellStyle name="20% - Accent1 3 2 2 2 6 3 3 2" xfId="17352" xr:uid="{00000000-0005-0000-0000-000010430000}"/>
    <cellStyle name="20% - Accent1 3 2 2 2 6 3 4" xfId="17353" xr:uid="{00000000-0005-0000-0000-000011430000}"/>
    <cellStyle name="20% - Accent1 3 2 2 2 6 4" xfId="17354" xr:uid="{00000000-0005-0000-0000-000012430000}"/>
    <cellStyle name="20% - Accent1 3 2 2 2 6 4 2" xfId="17355" xr:uid="{00000000-0005-0000-0000-000013430000}"/>
    <cellStyle name="20% - Accent1 3 2 2 2 6 4 2 2" xfId="17356" xr:uid="{00000000-0005-0000-0000-000014430000}"/>
    <cellStyle name="20% - Accent1 3 2 2 2 6 4 2 2 2" xfId="17357" xr:uid="{00000000-0005-0000-0000-000015430000}"/>
    <cellStyle name="20% - Accent1 3 2 2 2 6 4 2 3" xfId="17358" xr:uid="{00000000-0005-0000-0000-000016430000}"/>
    <cellStyle name="20% - Accent1 3 2 2 2 6 4 3" xfId="17359" xr:uid="{00000000-0005-0000-0000-000017430000}"/>
    <cellStyle name="20% - Accent1 3 2 2 2 6 4 3 2" xfId="17360" xr:uid="{00000000-0005-0000-0000-000018430000}"/>
    <cellStyle name="20% - Accent1 3 2 2 2 6 4 4" xfId="17361" xr:uid="{00000000-0005-0000-0000-000019430000}"/>
    <cellStyle name="20% - Accent1 3 2 2 2 6 5" xfId="17362" xr:uid="{00000000-0005-0000-0000-00001A430000}"/>
    <cellStyle name="20% - Accent1 3 2 2 2 6 5 2" xfId="17363" xr:uid="{00000000-0005-0000-0000-00001B430000}"/>
    <cellStyle name="20% - Accent1 3 2 2 2 6 5 2 2" xfId="17364" xr:uid="{00000000-0005-0000-0000-00001C430000}"/>
    <cellStyle name="20% - Accent1 3 2 2 2 6 5 3" xfId="17365" xr:uid="{00000000-0005-0000-0000-00001D430000}"/>
    <cellStyle name="20% - Accent1 3 2 2 2 6 6" xfId="17366" xr:uid="{00000000-0005-0000-0000-00001E430000}"/>
    <cellStyle name="20% - Accent1 3 2 2 2 6 6 2" xfId="17367" xr:uid="{00000000-0005-0000-0000-00001F430000}"/>
    <cellStyle name="20% - Accent1 3 2 2 2 6 6 2 2" xfId="17368" xr:uid="{00000000-0005-0000-0000-000020430000}"/>
    <cellStyle name="20% - Accent1 3 2 2 2 6 6 3" xfId="17369" xr:uid="{00000000-0005-0000-0000-000021430000}"/>
    <cellStyle name="20% - Accent1 3 2 2 2 6 7" xfId="17370" xr:uid="{00000000-0005-0000-0000-000022430000}"/>
    <cellStyle name="20% - Accent1 3 2 2 2 6 7 2" xfId="17371" xr:uid="{00000000-0005-0000-0000-000023430000}"/>
    <cellStyle name="20% - Accent1 3 2 2 2 6 8" xfId="17372" xr:uid="{00000000-0005-0000-0000-000024430000}"/>
    <cellStyle name="20% - Accent1 3 2 2 2 6 8 2" xfId="17373" xr:uid="{00000000-0005-0000-0000-000025430000}"/>
    <cellStyle name="20% - Accent1 3 2 2 2 6 9" xfId="17374" xr:uid="{00000000-0005-0000-0000-000026430000}"/>
    <cellStyle name="20% - Accent1 3 2 2 2 7" xfId="17375" xr:uid="{00000000-0005-0000-0000-000027430000}"/>
    <cellStyle name="20% - Accent1 3 2 2 2 7 2" xfId="17376" xr:uid="{00000000-0005-0000-0000-000028430000}"/>
    <cellStyle name="20% - Accent1 3 2 2 2 7 2 2" xfId="17377" xr:uid="{00000000-0005-0000-0000-000029430000}"/>
    <cellStyle name="20% - Accent1 3 2 2 2 7 2 2 2" xfId="17378" xr:uid="{00000000-0005-0000-0000-00002A430000}"/>
    <cellStyle name="20% - Accent1 3 2 2 2 7 2 2 2 2" xfId="17379" xr:uid="{00000000-0005-0000-0000-00002B430000}"/>
    <cellStyle name="20% - Accent1 3 2 2 2 7 2 2 3" xfId="17380" xr:uid="{00000000-0005-0000-0000-00002C430000}"/>
    <cellStyle name="20% - Accent1 3 2 2 2 7 2 3" xfId="17381" xr:uid="{00000000-0005-0000-0000-00002D430000}"/>
    <cellStyle name="20% - Accent1 3 2 2 2 7 2 3 2" xfId="17382" xr:uid="{00000000-0005-0000-0000-00002E430000}"/>
    <cellStyle name="20% - Accent1 3 2 2 2 7 2 4" xfId="17383" xr:uid="{00000000-0005-0000-0000-00002F430000}"/>
    <cellStyle name="20% - Accent1 3 2 2 2 7 3" xfId="17384" xr:uid="{00000000-0005-0000-0000-000030430000}"/>
    <cellStyle name="20% - Accent1 3 2 2 2 7 3 2" xfId="17385" xr:uid="{00000000-0005-0000-0000-000031430000}"/>
    <cellStyle name="20% - Accent1 3 2 2 2 7 3 2 2" xfId="17386" xr:uid="{00000000-0005-0000-0000-000032430000}"/>
    <cellStyle name="20% - Accent1 3 2 2 2 7 3 2 2 2" xfId="17387" xr:uid="{00000000-0005-0000-0000-000033430000}"/>
    <cellStyle name="20% - Accent1 3 2 2 2 7 3 2 3" xfId="17388" xr:uid="{00000000-0005-0000-0000-000034430000}"/>
    <cellStyle name="20% - Accent1 3 2 2 2 7 3 3" xfId="17389" xr:uid="{00000000-0005-0000-0000-000035430000}"/>
    <cellStyle name="20% - Accent1 3 2 2 2 7 3 3 2" xfId="17390" xr:uid="{00000000-0005-0000-0000-000036430000}"/>
    <cellStyle name="20% - Accent1 3 2 2 2 7 3 4" xfId="17391" xr:uid="{00000000-0005-0000-0000-000037430000}"/>
    <cellStyle name="20% - Accent1 3 2 2 2 7 4" xfId="17392" xr:uid="{00000000-0005-0000-0000-000038430000}"/>
    <cellStyle name="20% - Accent1 3 2 2 2 7 4 2" xfId="17393" xr:uid="{00000000-0005-0000-0000-000039430000}"/>
    <cellStyle name="20% - Accent1 3 2 2 2 7 4 2 2" xfId="17394" xr:uid="{00000000-0005-0000-0000-00003A430000}"/>
    <cellStyle name="20% - Accent1 3 2 2 2 7 4 2 2 2" xfId="17395" xr:uid="{00000000-0005-0000-0000-00003B430000}"/>
    <cellStyle name="20% - Accent1 3 2 2 2 7 4 2 3" xfId="17396" xr:uid="{00000000-0005-0000-0000-00003C430000}"/>
    <cellStyle name="20% - Accent1 3 2 2 2 7 4 3" xfId="17397" xr:uid="{00000000-0005-0000-0000-00003D430000}"/>
    <cellStyle name="20% - Accent1 3 2 2 2 7 4 3 2" xfId="17398" xr:uid="{00000000-0005-0000-0000-00003E430000}"/>
    <cellStyle name="20% - Accent1 3 2 2 2 7 4 4" xfId="17399" xr:uid="{00000000-0005-0000-0000-00003F430000}"/>
    <cellStyle name="20% - Accent1 3 2 2 2 7 5" xfId="17400" xr:uid="{00000000-0005-0000-0000-000040430000}"/>
    <cellStyle name="20% - Accent1 3 2 2 2 7 5 2" xfId="17401" xr:uid="{00000000-0005-0000-0000-000041430000}"/>
    <cellStyle name="20% - Accent1 3 2 2 2 7 5 2 2" xfId="17402" xr:uid="{00000000-0005-0000-0000-000042430000}"/>
    <cellStyle name="20% - Accent1 3 2 2 2 7 5 3" xfId="17403" xr:uid="{00000000-0005-0000-0000-000043430000}"/>
    <cellStyle name="20% - Accent1 3 2 2 2 7 6" xfId="17404" xr:uid="{00000000-0005-0000-0000-000044430000}"/>
    <cellStyle name="20% - Accent1 3 2 2 2 7 6 2" xfId="17405" xr:uid="{00000000-0005-0000-0000-000045430000}"/>
    <cellStyle name="20% - Accent1 3 2 2 2 7 6 2 2" xfId="17406" xr:uid="{00000000-0005-0000-0000-000046430000}"/>
    <cellStyle name="20% - Accent1 3 2 2 2 7 6 3" xfId="17407" xr:uid="{00000000-0005-0000-0000-000047430000}"/>
    <cellStyle name="20% - Accent1 3 2 2 2 7 7" xfId="17408" xr:uid="{00000000-0005-0000-0000-000048430000}"/>
    <cellStyle name="20% - Accent1 3 2 2 2 7 7 2" xfId="17409" xr:uid="{00000000-0005-0000-0000-000049430000}"/>
    <cellStyle name="20% - Accent1 3 2 2 2 7 8" xfId="17410" xr:uid="{00000000-0005-0000-0000-00004A430000}"/>
    <cellStyle name="20% - Accent1 3 2 2 2 7 8 2" xfId="17411" xr:uid="{00000000-0005-0000-0000-00004B430000}"/>
    <cellStyle name="20% - Accent1 3 2 2 2 7 9" xfId="17412" xr:uid="{00000000-0005-0000-0000-00004C430000}"/>
    <cellStyle name="20% - Accent1 3 2 2 2 8" xfId="17413" xr:uid="{00000000-0005-0000-0000-00004D430000}"/>
    <cellStyle name="20% - Accent1 3 2 2 2 8 2" xfId="17414" xr:uid="{00000000-0005-0000-0000-00004E430000}"/>
    <cellStyle name="20% - Accent1 3 2 2 2 8 2 2" xfId="17415" xr:uid="{00000000-0005-0000-0000-00004F430000}"/>
    <cellStyle name="20% - Accent1 3 2 2 2 8 2 2 2" xfId="17416" xr:uid="{00000000-0005-0000-0000-000050430000}"/>
    <cellStyle name="20% - Accent1 3 2 2 2 8 2 3" xfId="17417" xr:uid="{00000000-0005-0000-0000-000051430000}"/>
    <cellStyle name="20% - Accent1 3 2 2 2 8 3" xfId="17418" xr:uid="{00000000-0005-0000-0000-000052430000}"/>
    <cellStyle name="20% - Accent1 3 2 2 2 8 3 2" xfId="17419" xr:uid="{00000000-0005-0000-0000-000053430000}"/>
    <cellStyle name="20% - Accent1 3 2 2 2 8 4" xfId="17420" xr:uid="{00000000-0005-0000-0000-000054430000}"/>
    <cellStyle name="20% - Accent1 3 2 2 2 9" xfId="17421" xr:uid="{00000000-0005-0000-0000-000055430000}"/>
    <cellStyle name="20% - Accent1 3 2 2 2 9 2" xfId="17422" xr:uid="{00000000-0005-0000-0000-000056430000}"/>
    <cellStyle name="20% - Accent1 3 2 2 2 9 2 2" xfId="17423" xr:uid="{00000000-0005-0000-0000-000057430000}"/>
    <cellStyle name="20% - Accent1 3 2 2 2 9 2 2 2" xfId="17424" xr:uid="{00000000-0005-0000-0000-000058430000}"/>
    <cellStyle name="20% - Accent1 3 2 2 2 9 2 3" xfId="17425" xr:uid="{00000000-0005-0000-0000-000059430000}"/>
    <cellStyle name="20% - Accent1 3 2 2 2 9 3" xfId="17426" xr:uid="{00000000-0005-0000-0000-00005A430000}"/>
    <cellStyle name="20% - Accent1 3 2 2 2 9 3 2" xfId="17427" xr:uid="{00000000-0005-0000-0000-00005B430000}"/>
    <cellStyle name="20% - Accent1 3 2 2 2 9 4" xfId="17428" xr:uid="{00000000-0005-0000-0000-00005C430000}"/>
    <cellStyle name="20% - Accent1 3 2 2 3" xfId="17429" xr:uid="{00000000-0005-0000-0000-00005D430000}"/>
    <cellStyle name="20% - Accent1 3 2 2 3 10" xfId="17430" xr:uid="{00000000-0005-0000-0000-00005E430000}"/>
    <cellStyle name="20% - Accent1 3 2 2 3 10 2" xfId="17431" xr:uid="{00000000-0005-0000-0000-00005F430000}"/>
    <cellStyle name="20% - Accent1 3 2 2 3 10 2 2" xfId="17432" xr:uid="{00000000-0005-0000-0000-000060430000}"/>
    <cellStyle name="20% - Accent1 3 2 2 3 10 3" xfId="17433" xr:uid="{00000000-0005-0000-0000-000061430000}"/>
    <cellStyle name="20% - Accent1 3 2 2 3 11" xfId="17434" xr:uid="{00000000-0005-0000-0000-000062430000}"/>
    <cellStyle name="20% - Accent1 3 2 2 3 11 2" xfId="17435" xr:uid="{00000000-0005-0000-0000-000063430000}"/>
    <cellStyle name="20% - Accent1 3 2 2 3 11 2 2" xfId="17436" xr:uid="{00000000-0005-0000-0000-000064430000}"/>
    <cellStyle name="20% - Accent1 3 2 2 3 11 3" xfId="17437" xr:uid="{00000000-0005-0000-0000-000065430000}"/>
    <cellStyle name="20% - Accent1 3 2 2 3 12" xfId="17438" xr:uid="{00000000-0005-0000-0000-000066430000}"/>
    <cellStyle name="20% - Accent1 3 2 2 3 12 2" xfId="17439" xr:uid="{00000000-0005-0000-0000-000067430000}"/>
    <cellStyle name="20% - Accent1 3 2 2 3 13" xfId="17440" xr:uid="{00000000-0005-0000-0000-000068430000}"/>
    <cellStyle name="20% - Accent1 3 2 2 3 13 2" xfId="17441" xr:uid="{00000000-0005-0000-0000-000069430000}"/>
    <cellStyle name="20% - Accent1 3 2 2 3 14" xfId="17442" xr:uid="{00000000-0005-0000-0000-00006A430000}"/>
    <cellStyle name="20% - Accent1 3 2 2 3 2" xfId="17443" xr:uid="{00000000-0005-0000-0000-00006B430000}"/>
    <cellStyle name="20% - Accent1 3 2 2 3 2 10" xfId="17444" xr:uid="{00000000-0005-0000-0000-00006C430000}"/>
    <cellStyle name="20% - Accent1 3 2 2 3 2 10 2" xfId="17445" xr:uid="{00000000-0005-0000-0000-00006D430000}"/>
    <cellStyle name="20% - Accent1 3 2 2 3 2 11" xfId="17446" xr:uid="{00000000-0005-0000-0000-00006E430000}"/>
    <cellStyle name="20% - Accent1 3 2 2 3 2 2" xfId="17447" xr:uid="{00000000-0005-0000-0000-00006F430000}"/>
    <cellStyle name="20% - Accent1 3 2 2 3 2 2 2" xfId="17448" xr:uid="{00000000-0005-0000-0000-000070430000}"/>
    <cellStyle name="20% - Accent1 3 2 2 3 2 2 2 2" xfId="17449" xr:uid="{00000000-0005-0000-0000-000071430000}"/>
    <cellStyle name="20% - Accent1 3 2 2 3 2 2 2 2 2" xfId="17450" xr:uid="{00000000-0005-0000-0000-000072430000}"/>
    <cellStyle name="20% - Accent1 3 2 2 3 2 2 2 2 2 2" xfId="17451" xr:uid="{00000000-0005-0000-0000-000073430000}"/>
    <cellStyle name="20% - Accent1 3 2 2 3 2 2 2 2 3" xfId="17452" xr:uid="{00000000-0005-0000-0000-000074430000}"/>
    <cellStyle name="20% - Accent1 3 2 2 3 2 2 2 3" xfId="17453" xr:uid="{00000000-0005-0000-0000-000075430000}"/>
    <cellStyle name="20% - Accent1 3 2 2 3 2 2 2 3 2" xfId="17454" xr:uid="{00000000-0005-0000-0000-000076430000}"/>
    <cellStyle name="20% - Accent1 3 2 2 3 2 2 2 4" xfId="17455" xr:uid="{00000000-0005-0000-0000-000077430000}"/>
    <cellStyle name="20% - Accent1 3 2 2 3 2 2 3" xfId="17456" xr:uid="{00000000-0005-0000-0000-000078430000}"/>
    <cellStyle name="20% - Accent1 3 2 2 3 2 2 3 2" xfId="17457" xr:uid="{00000000-0005-0000-0000-000079430000}"/>
    <cellStyle name="20% - Accent1 3 2 2 3 2 2 3 2 2" xfId="17458" xr:uid="{00000000-0005-0000-0000-00007A430000}"/>
    <cellStyle name="20% - Accent1 3 2 2 3 2 2 3 2 2 2" xfId="17459" xr:uid="{00000000-0005-0000-0000-00007B430000}"/>
    <cellStyle name="20% - Accent1 3 2 2 3 2 2 3 2 3" xfId="17460" xr:uid="{00000000-0005-0000-0000-00007C430000}"/>
    <cellStyle name="20% - Accent1 3 2 2 3 2 2 3 3" xfId="17461" xr:uid="{00000000-0005-0000-0000-00007D430000}"/>
    <cellStyle name="20% - Accent1 3 2 2 3 2 2 3 3 2" xfId="17462" xr:uid="{00000000-0005-0000-0000-00007E430000}"/>
    <cellStyle name="20% - Accent1 3 2 2 3 2 2 3 4" xfId="17463" xr:uid="{00000000-0005-0000-0000-00007F430000}"/>
    <cellStyle name="20% - Accent1 3 2 2 3 2 2 4" xfId="17464" xr:uid="{00000000-0005-0000-0000-000080430000}"/>
    <cellStyle name="20% - Accent1 3 2 2 3 2 2 4 2" xfId="17465" xr:uid="{00000000-0005-0000-0000-000081430000}"/>
    <cellStyle name="20% - Accent1 3 2 2 3 2 2 4 2 2" xfId="17466" xr:uid="{00000000-0005-0000-0000-000082430000}"/>
    <cellStyle name="20% - Accent1 3 2 2 3 2 2 4 2 2 2" xfId="17467" xr:uid="{00000000-0005-0000-0000-000083430000}"/>
    <cellStyle name="20% - Accent1 3 2 2 3 2 2 4 2 3" xfId="17468" xr:uid="{00000000-0005-0000-0000-000084430000}"/>
    <cellStyle name="20% - Accent1 3 2 2 3 2 2 4 3" xfId="17469" xr:uid="{00000000-0005-0000-0000-000085430000}"/>
    <cellStyle name="20% - Accent1 3 2 2 3 2 2 4 3 2" xfId="17470" xr:uid="{00000000-0005-0000-0000-000086430000}"/>
    <cellStyle name="20% - Accent1 3 2 2 3 2 2 4 4" xfId="17471" xr:uid="{00000000-0005-0000-0000-000087430000}"/>
    <cellStyle name="20% - Accent1 3 2 2 3 2 2 5" xfId="17472" xr:uid="{00000000-0005-0000-0000-000088430000}"/>
    <cellStyle name="20% - Accent1 3 2 2 3 2 2 5 2" xfId="17473" xr:uid="{00000000-0005-0000-0000-000089430000}"/>
    <cellStyle name="20% - Accent1 3 2 2 3 2 2 5 2 2" xfId="17474" xr:uid="{00000000-0005-0000-0000-00008A430000}"/>
    <cellStyle name="20% - Accent1 3 2 2 3 2 2 5 3" xfId="17475" xr:uid="{00000000-0005-0000-0000-00008B430000}"/>
    <cellStyle name="20% - Accent1 3 2 2 3 2 2 6" xfId="17476" xr:uid="{00000000-0005-0000-0000-00008C430000}"/>
    <cellStyle name="20% - Accent1 3 2 2 3 2 2 6 2" xfId="17477" xr:uid="{00000000-0005-0000-0000-00008D430000}"/>
    <cellStyle name="20% - Accent1 3 2 2 3 2 2 6 2 2" xfId="17478" xr:uid="{00000000-0005-0000-0000-00008E430000}"/>
    <cellStyle name="20% - Accent1 3 2 2 3 2 2 6 3" xfId="17479" xr:uid="{00000000-0005-0000-0000-00008F430000}"/>
    <cellStyle name="20% - Accent1 3 2 2 3 2 2 7" xfId="17480" xr:uid="{00000000-0005-0000-0000-000090430000}"/>
    <cellStyle name="20% - Accent1 3 2 2 3 2 2 7 2" xfId="17481" xr:uid="{00000000-0005-0000-0000-000091430000}"/>
    <cellStyle name="20% - Accent1 3 2 2 3 2 2 8" xfId="17482" xr:uid="{00000000-0005-0000-0000-000092430000}"/>
    <cellStyle name="20% - Accent1 3 2 2 3 2 2 8 2" xfId="17483" xr:uid="{00000000-0005-0000-0000-000093430000}"/>
    <cellStyle name="20% - Accent1 3 2 2 3 2 2 9" xfId="17484" xr:uid="{00000000-0005-0000-0000-000094430000}"/>
    <cellStyle name="20% - Accent1 3 2 2 3 2 3" xfId="17485" xr:uid="{00000000-0005-0000-0000-000095430000}"/>
    <cellStyle name="20% - Accent1 3 2 2 3 2 3 2" xfId="17486" xr:uid="{00000000-0005-0000-0000-000096430000}"/>
    <cellStyle name="20% - Accent1 3 2 2 3 2 3 2 2" xfId="17487" xr:uid="{00000000-0005-0000-0000-000097430000}"/>
    <cellStyle name="20% - Accent1 3 2 2 3 2 3 2 2 2" xfId="17488" xr:uid="{00000000-0005-0000-0000-000098430000}"/>
    <cellStyle name="20% - Accent1 3 2 2 3 2 3 2 2 2 2" xfId="17489" xr:uid="{00000000-0005-0000-0000-000099430000}"/>
    <cellStyle name="20% - Accent1 3 2 2 3 2 3 2 2 3" xfId="17490" xr:uid="{00000000-0005-0000-0000-00009A430000}"/>
    <cellStyle name="20% - Accent1 3 2 2 3 2 3 2 3" xfId="17491" xr:uid="{00000000-0005-0000-0000-00009B430000}"/>
    <cellStyle name="20% - Accent1 3 2 2 3 2 3 2 3 2" xfId="17492" xr:uid="{00000000-0005-0000-0000-00009C430000}"/>
    <cellStyle name="20% - Accent1 3 2 2 3 2 3 2 4" xfId="17493" xr:uid="{00000000-0005-0000-0000-00009D430000}"/>
    <cellStyle name="20% - Accent1 3 2 2 3 2 3 3" xfId="17494" xr:uid="{00000000-0005-0000-0000-00009E430000}"/>
    <cellStyle name="20% - Accent1 3 2 2 3 2 3 3 2" xfId="17495" xr:uid="{00000000-0005-0000-0000-00009F430000}"/>
    <cellStyle name="20% - Accent1 3 2 2 3 2 3 3 2 2" xfId="17496" xr:uid="{00000000-0005-0000-0000-0000A0430000}"/>
    <cellStyle name="20% - Accent1 3 2 2 3 2 3 3 2 2 2" xfId="17497" xr:uid="{00000000-0005-0000-0000-0000A1430000}"/>
    <cellStyle name="20% - Accent1 3 2 2 3 2 3 3 2 3" xfId="17498" xr:uid="{00000000-0005-0000-0000-0000A2430000}"/>
    <cellStyle name="20% - Accent1 3 2 2 3 2 3 3 3" xfId="17499" xr:uid="{00000000-0005-0000-0000-0000A3430000}"/>
    <cellStyle name="20% - Accent1 3 2 2 3 2 3 3 3 2" xfId="17500" xr:uid="{00000000-0005-0000-0000-0000A4430000}"/>
    <cellStyle name="20% - Accent1 3 2 2 3 2 3 3 4" xfId="17501" xr:uid="{00000000-0005-0000-0000-0000A5430000}"/>
    <cellStyle name="20% - Accent1 3 2 2 3 2 3 4" xfId="17502" xr:uid="{00000000-0005-0000-0000-0000A6430000}"/>
    <cellStyle name="20% - Accent1 3 2 2 3 2 3 4 2" xfId="17503" xr:uid="{00000000-0005-0000-0000-0000A7430000}"/>
    <cellStyle name="20% - Accent1 3 2 2 3 2 3 4 2 2" xfId="17504" xr:uid="{00000000-0005-0000-0000-0000A8430000}"/>
    <cellStyle name="20% - Accent1 3 2 2 3 2 3 4 2 2 2" xfId="17505" xr:uid="{00000000-0005-0000-0000-0000A9430000}"/>
    <cellStyle name="20% - Accent1 3 2 2 3 2 3 4 2 3" xfId="17506" xr:uid="{00000000-0005-0000-0000-0000AA430000}"/>
    <cellStyle name="20% - Accent1 3 2 2 3 2 3 4 3" xfId="17507" xr:uid="{00000000-0005-0000-0000-0000AB430000}"/>
    <cellStyle name="20% - Accent1 3 2 2 3 2 3 4 3 2" xfId="17508" xr:uid="{00000000-0005-0000-0000-0000AC430000}"/>
    <cellStyle name="20% - Accent1 3 2 2 3 2 3 4 4" xfId="17509" xr:uid="{00000000-0005-0000-0000-0000AD430000}"/>
    <cellStyle name="20% - Accent1 3 2 2 3 2 3 5" xfId="17510" xr:uid="{00000000-0005-0000-0000-0000AE430000}"/>
    <cellStyle name="20% - Accent1 3 2 2 3 2 3 5 2" xfId="17511" xr:uid="{00000000-0005-0000-0000-0000AF430000}"/>
    <cellStyle name="20% - Accent1 3 2 2 3 2 3 5 2 2" xfId="17512" xr:uid="{00000000-0005-0000-0000-0000B0430000}"/>
    <cellStyle name="20% - Accent1 3 2 2 3 2 3 5 3" xfId="17513" xr:uid="{00000000-0005-0000-0000-0000B1430000}"/>
    <cellStyle name="20% - Accent1 3 2 2 3 2 3 6" xfId="17514" xr:uid="{00000000-0005-0000-0000-0000B2430000}"/>
    <cellStyle name="20% - Accent1 3 2 2 3 2 3 6 2" xfId="17515" xr:uid="{00000000-0005-0000-0000-0000B3430000}"/>
    <cellStyle name="20% - Accent1 3 2 2 3 2 3 6 2 2" xfId="17516" xr:uid="{00000000-0005-0000-0000-0000B4430000}"/>
    <cellStyle name="20% - Accent1 3 2 2 3 2 3 6 3" xfId="17517" xr:uid="{00000000-0005-0000-0000-0000B5430000}"/>
    <cellStyle name="20% - Accent1 3 2 2 3 2 3 7" xfId="17518" xr:uid="{00000000-0005-0000-0000-0000B6430000}"/>
    <cellStyle name="20% - Accent1 3 2 2 3 2 3 7 2" xfId="17519" xr:uid="{00000000-0005-0000-0000-0000B7430000}"/>
    <cellStyle name="20% - Accent1 3 2 2 3 2 3 8" xfId="17520" xr:uid="{00000000-0005-0000-0000-0000B8430000}"/>
    <cellStyle name="20% - Accent1 3 2 2 3 2 3 8 2" xfId="17521" xr:uid="{00000000-0005-0000-0000-0000B9430000}"/>
    <cellStyle name="20% - Accent1 3 2 2 3 2 3 9" xfId="17522" xr:uid="{00000000-0005-0000-0000-0000BA430000}"/>
    <cellStyle name="20% - Accent1 3 2 2 3 2 4" xfId="17523" xr:uid="{00000000-0005-0000-0000-0000BB430000}"/>
    <cellStyle name="20% - Accent1 3 2 2 3 2 4 2" xfId="17524" xr:uid="{00000000-0005-0000-0000-0000BC430000}"/>
    <cellStyle name="20% - Accent1 3 2 2 3 2 4 2 2" xfId="17525" xr:uid="{00000000-0005-0000-0000-0000BD430000}"/>
    <cellStyle name="20% - Accent1 3 2 2 3 2 4 2 2 2" xfId="17526" xr:uid="{00000000-0005-0000-0000-0000BE430000}"/>
    <cellStyle name="20% - Accent1 3 2 2 3 2 4 2 3" xfId="17527" xr:uid="{00000000-0005-0000-0000-0000BF430000}"/>
    <cellStyle name="20% - Accent1 3 2 2 3 2 4 3" xfId="17528" xr:uid="{00000000-0005-0000-0000-0000C0430000}"/>
    <cellStyle name="20% - Accent1 3 2 2 3 2 4 3 2" xfId="17529" xr:uid="{00000000-0005-0000-0000-0000C1430000}"/>
    <cellStyle name="20% - Accent1 3 2 2 3 2 4 4" xfId="17530" xr:uid="{00000000-0005-0000-0000-0000C2430000}"/>
    <cellStyle name="20% - Accent1 3 2 2 3 2 5" xfId="17531" xr:uid="{00000000-0005-0000-0000-0000C3430000}"/>
    <cellStyle name="20% - Accent1 3 2 2 3 2 5 2" xfId="17532" xr:uid="{00000000-0005-0000-0000-0000C4430000}"/>
    <cellStyle name="20% - Accent1 3 2 2 3 2 5 2 2" xfId="17533" xr:uid="{00000000-0005-0000-0000-0000C5430000}"/>
    <cellStyle name="20% - Accent1 3 2 2 3 2 5 2 2 2" xfId="17534" xr:uid="{00000000-0005-0000-0000-0000C6430000}"/>
    <cellStyle name="20% - Accent1 3 2 2 3 2 5 2 3" xfId="17535" xr:uid="{00000000-0005-0000-0000-0000C7430000}"/>
    <cellStyle name="20% - Accent1 3 2 2 3 2 5 3" xfId="17536" xr:uid="{00000000-0005-0000-0000-0000C8430000}"/>
    <cellStyle name="20% - Accent1 3 2 2 3 2 5 3 2" xfId="17537" xr:uid="{00000000-0005-0000-0000-0000C9430000}"/>
    <cellStyle name="20% - Accent1 3 2 2 3 2 5 4" xfId="17538" xr:uid="{00000000-0005-0000-0000-0000CA430000}"/>
    <cellStyle name="20% - Accent1 3 2 2 3 2 6" xfId="17539" xr:uid="{00000000-0005-0000-0000-0000CB430000}"/>
    <cellStyle name="20% - Accent1 3 2 2 3 2 6 2" xfId="17540" xr:uid="{00000000-0005-0000-0000-0000CC430000}"/>
    <cellStyle name="20% - Accent1 3 2 2 3 2 6 2 2" xfId="17541" xr:uid="{00000000-0005-0000-0000-0000CD430000}"/>
    <cellStyle name="20% - Accent1 3 2 2 3 2 6 2 2 2" xfId="17542" xr:uid="{00000000-0005-0000-0000-0000CE430000}"/>
    <cellStyle name="20% - Accent1 3 2 2 3 2 6 2 3" xfId="17543" xr:uid="{00000000-0005-0000-0000-0000CF430000}"/>
    <cellStyle name="20% - Accent1 3 2 2 3 2 6 3" xfId="17544" xr:uid="{00000000-0005-0000-0000-0000D0430000}"/>
    <cellStyle name="20% - Accent1 3 2 2 3 2 6 3 2" xfId="17545" xr:uid="{00000000-0005-0000-0000-0000D1430000}"/>
    <cellStyle name="20% - Accent1 3 2 2 3 2 6 4" xfId="17546" xr:uid="{00000000-0005-0000-0000-0000D2430000}"/>
    <cellStyle name="20% - Accent1 3 2 2 3 2 7" xfId="17547" xr:uid="{00000000-0005-0000-0000-0000D3430000}"/>
    <cellStyle name="20% - Accent1 3 2 2 3 2 7 2" xfId="17548" xr:uid="{00000000-0005-0000-0000-0000D4430000}"/>
    <cellStyle name="20% - Accent1 3 2 2 3 2 7 2 2" xfId="17549" xr:uid="{00000000-0005-0000-0000-0000D5430000}"/>
    <cellStyle name="20% - Accent1 3 2 2 3 2 7 3" xfId="17550" xr:uid="{00000000-0005-0000-0000-0000D6430000}"/>
    <cellStyle name="20% - Accent1 3 2 2 3 2 8" xfId="17551" xr:uid="{00000000-0005-0000-0000-0000D7430000}"/>
    <cellStyle name="20% - Accent1 3 2 2 3 2 8 2" xfId="17552" xr:uid="{00000000-0005-0000-0000-0000D8430000}"/>
    <cellStyle name="20% - Accent1 3 2 2 3 2 8 2 2" xfId="17553" xr:uid="{00000000-0005-0000-0000-0000D9430000}"/>
    <cellStyle name="20% - Accent1 3 2 2 3 2 8 3" xfId="17554" xr:uid="{00000000-0005-0000-0000-0000DA430000}"/>
    <cellStyle name="20% - Accent1 3 2 2 3 2 9" xfId="17555" xr:uid="{00000000-0005-0000-0000-0000DB430000}"/>
    <cellStyle name="20% - Accent1 3 2 2 3 2 9 2" xfId="17556" xr:uid="{00000000-0005-0000-0000-0000DC430000}"/>
    <cellStyle name="20% - Accent1 3 2 2 3 3" xfId="17557" xr:uid="{00000000-0005-0000-0000-0000DD430000}"/>
    <cellStyle name="20% - Accent1 3 2 2 3 3 10" xfId="17558" xr:uid="{00000000-0005-0000-0000-0000DE430000}"/>
    <cellStyle name="20% - Accent1 3 2 2 3 3 10 2" xfId="17559" xr:uid="{00000000-0005-0000-0000-0000DF430000}"/>
    <cellStyle name="20% - Accent1 3 2 2 3 3 11" xfId="17560" xr:uid="{00000000-0005-0000-0000-0000E0430000}"/>
    <cellStyle name="20% - Accent1 3 2 2 3 3 2" xfId="17561" xr:uid="{00000000-0005-0000-0000-0000E1430000}"/>
    <cellStyle name="20% - Accent1 3 2 2 3 3 2 2" xfId="17562" xr:uid="{00000000-0005-0000-0000-0000E2430000}"/>
    <cellStyle name="20% - Accent1 3 2 2 3 3 2 2 2" xfId="17563" xr:uid="{00000000-0005-0000-0000-0000E3430000}"/>
    <cellStyle name="20% - Accent1 3 2 2 3 3 2 2 2 2" xfId="17564" xr:uid="{00000000-0005-0000-0000-0000E4430000}"/>
    <cellStyle name="20% - Accent1 3 2 2 3 3 2 2 2 2 2" xfId="17565" xr:uid="{00000000-0005-0000-0000-0000E5430000}"/>
    <cellStyle name="20% - Accent1 3 2 2 3 3 2 2 2 3" xfId="17566" xr:uid="{00000000-0005-0000-0000-0000E6430000}"/>
    <cellStyle name="20% - Accent1 3 2 2 3 3 2 2 3" xfId="17567" xr:uid="{00000000-0005-0000-0000-0000E7430000}"/>
    <cellStyle name="20% - Accent1 3 2 2 3 3 2 2 3 2" xfId="17568" xr:uid="{00000000-0005-0000-0000-0000E8430000}"/>
    <cellStyle name="20% - Accent1 3 2 2 3 3 2 2 4" xfId="17569" xr:uid="{00000000-0005-0000-0000-0000E9430000}"/>
    <cellStyle name="20% - Accent1 3 2 2 3 3 2 3" xfId="17570" xr:uid="{00000000-0005-0000-0000-0000EA430000}"/>
    <cellStyle name="20% - Accent1 3 2 2 3 3 2 3 2" xfId="17571" xr:uid="{00000000-0005-0000-0000-0000EB430000}"/>
    <cellStyle name="20% - Accent1 3 2 2 3 3 2 3 2 2" xfId="17572" xr:uid="{00000000-0005-0000-0000-0000EC430000}"/>
    <cellStyle name="20% - Accent1 3 2 2 3 3 2 3 2 2 2" xfId="17573" xr:uid="{00000000-0005-0000-0000-0000ED430000}"/>
    <cellStyle name="20% - Accent1 3 2 2 3 3 2 3 2 3" xfId="17574" xr:uid="{00000000-0005-0000-0000-0000EE430000}"/>
    <cellStyle name="20% - Accent1 3 2 2 3 3 2 3 3" xfId="17575" xr:uid="{00000000-0005-0000-0000-0000EF430000}"/>
    <cellStyle name="20% - Accent1 3 2 2 3 3 2 3 3 2" xfId="17576" xr:uid="{00000000-0005-0000-0000-0000F0430000}"/>
    <cellStyle name="20% - Accent1 3 2 2 3 3 2 3 4" xfId="17577" xr:uid="{00000000-0005-0000-0000-0000F1430000}"/>
    <cellStyle name="20% - Accent1 3 2 2 3 3 2 4" xfId="17578" xr:uid="{00000000-0005-0000-0000-0000F2430000}"/>
    <cellStyle name="20% - Accent1 3 2 2 3 3 2 4 2" xfId="17579" xr:uid="{00000000-0005-0000-0000-0000F3430000}"/>
    <cellStyle name="20% - Accent1 3 2 2 3 3 2 4 2 2" xfId="17580" xr:uid="{00000000-0005-0000-0000-0000F4430000}"/>
    <cellStyle name="20% - Accent1 3 2 2 3 3 2 4 2 2 2" xfId="17581" xr:uid="{00000000-0005-0000-0000-0000F5430000}"/>
    <cellStyle name="20% - Accent1 3 2 2 3 3 2 4 2 3" xfId="17582" xr:uid="{00000000-0005-0000-0000-0000F6430000}"/>
    <cellStyle name="20% - Accent1 3 2 2 3 3 2 4 3" xfId="17583" xr:uid="{00000000-0005-0000-0000-0000F7430000}"/>
    <cellStyle name="20% - Accent1 3 2 2 3 3 2 4 3 2" xfId="17584" xr:uid="{00000000-0005-0000-0000-0000F8430000}"/>
    <cellStyle name="20% - Accent1 3 2 2 3 3 2 4 4" xfId="17585" xr:uid="{00000000-0005-0000-0000-0000F9430000}"/>
    <cellStyle name="20% - Accent1 3 2 2 3 3 2 5" xfId="17586" xr:uid="{00000000-0005-0000-0000-0000FA430000}"/>
    <cellStyle name="20% - Accent1 3 2 2 3 3 2 5 2" xfId="17587" xr:uid="{00000000-0005-0000-0000-0000FB430000}"/>
    <cellStyle name="20% - Accent1 3 2 2 3 3 2 5 2 2" xfId="17588" xr:uid="{00000000-0005-0000-0000-0000FC430000}"/>
    <cellStyle name="20% - Accent1 3 2 2 3 3 2 5 3" xfId="17589" xr:uid="{00000000-0005-0000-0000-0000FD430000}"/>
    <cellStyle name="20% - Accent1 3 2 2 3 3 2 6" xfId="17590" xr:uid="{00000000-0005-0000-0000-0000FE430000}"/>
    <cellStyle name="20% - Accent1 3 2 2 3 3 2 6 2" xfId="17591" xr:uid="{00000000-0005-0000-0000-0000FF430000}"/>
    <cellStyle name="20% - Accent1 3 2 2 3 3 2 6 2 2" xfId="17592" xr:uid="{00000000-0005-0000-0000-000000440000}"/>
    <cellStyle name="20% - Accent1 3 2 2 3 3 2 6 3" xfId="17593" xr:uid="{00000000-0005-0000-0000-000001440000}"/>
    <cellStyle name="20% - Accent1 3 2 2 3 3 2 7" xfId="17594" xr:uid="{00000000-0005-0000-0000-000002440000}"/>
    <cellStyle name="20% - Accent1 3 2 2 3 3 2 7 2" xfId="17595" xr:uid="{00000000-0005-0000-0000-000003440000}"/>
    <cellStyle name="20% - Accent1 3 2 2 3 3 2 8" xfId="17596" xr:uid="{00000000-0005-0000-0000-000004440000}"/>
    <cellStyle name="20% - Accent1 3 2 2 3 3 2 8 2" xfId="17597" xr:uid="{00000000-0005-0000-0000-000005440000}"/>
    <cellStyle name="20% - Accent1 3 2 2 3 3 2 9" xfId="17598" xr:uid="{00000000-0005-0000-0000-000006440000}"/>
    <cellStyle name="20% - Accent1 3 2 2 3 3 3" xfId="17599" xr:uid="{00000000-0005-0000-0000-000007440000}"/>
    <cellStyle name="20% - Accent1 3 2 2 3 3 3 2" xfId="17600" xr:uid="{00000000-0005-0000-0000-000008440000}"/>
    <cellStyle name="20% - Accent1 3 2 2 3 3 3 2 2" xfId="17601" xr:uid="{00000000-0005-0000-0000-000009440000}"/>
    <cellStyle name="20% - Accent1 3 2 2 3 3 3 2 2 2" xfId="17602" xr:uid="{00000000-0005-0000-0000-00000A440000}"/>
    <cellStyle name="20% - Accent1 3 2 2 3 3 3 2 2 2 2" xfId="17603" xr:uid="{00000000-0005-0000-0000-00000B440000}"/>
    <cellStyle name="20% - Accent1 3 2 2 3 3 3 2 2 3" xfId="17604" xr:uid="{00000000-0005-0000-0000-00000C440000}"/>
    <cellStyle name="20% - Accent1 3 2 2 3 3 3 2 3" xfId="17605" xr:uid="{00000000-0005-0000-0000-00000D440000}"/>
    <cellStyle name="20% - Accent1 3 2 2 3 3 3 2 3 2" xfId="17606" xr:uid="{00000000-0005-0000-0000-00000E440000}"/>
    <cellStyle name="20% - Accent1 3 2 2 3 3 3 2 4" xfId="17607" xr:uid="{00000000-0005-0000-0000-00000F440000}"/>
    <cellStyle name="20% - Accent1 3 2 2 3 3 3 3" xfId="17608" xr:uid="{00000000-0005-0000-0000-000010440000}"/>
    <cellStyle name="20% - Accent1 3 2 2 3 3 3 3 2" xfId="17609" xr:uid="{00000000-0005-0000-0000-000011440000}"/>
    <cellStyle name="20% - Accent1 3 2 2 3 3 3 3 2 2" xfId="17610" xr:uid="{00000000-0005-0000-0000-000012440000}"/>
    <cellStyle name="20% - Accent1 3 2 2 3 3 3 3 2 2 2" xfId="17611" xr:uid="{00000000-0005-0000-0000-000013440000}"/>
    <cellStyle name="20% - Accent1 3 2 2 3 3 3 3 2 3" xfId="17612" xr:uid="{00000000-0005-0000-0000-000014440000}"/>
    <cellStyle name="20% - Accent1 3 2 2 3 3 3 3 3" xfId="17613" xr:uid="{00000000-0005-0000-0000-000015440000}"/>
    <cellStyle name="20% - Accent1 3 2 2 3 3 3 3 3 2" xfId="17614" xr:uid="{00000000-0005-0000-0000-000016440000}"/>
    <cellStyle name="20% - Accent1 3 2 2 3 3 3 3 4" xfId="17615" xr:uid="{00000000-0005-0000-0000-000017440000}"/>
    <cellStyle name="20% - Accent1 3 2 2 3 3 3 4" xfId="17616" xr:uid="{00000000-0005-0000-0000-000018440000}"/>
    <cellStyle name="20% - Accent1 3 2 2 3 3 3 4 2" xfId="17617" xr:uid="{00000000-0005-0000-0000-000019440000}"/>
    <cellStyle name="20% - Accent1 3 2 2 3 3 3 4 2 2" xfId="17618" xr:uid="{00000000-0005-0000-0000-00001A440000}"/>
    <cellStyle name="20% - Accent1 3 2 2 3 3 3 4 2 2 2" xfId="17619" xr:uid="{00000000-0005-0000-0000-00001B440000}"/>
    <cellStyle name="20% - Accent1 3 2 2 3 3 3 4 2 3" xfId="17620" xr:uid="{00000000-0005-0000-0000-00001C440000}"/>
    <cellStyle name="20% - Accent1 3 2 2 3 3 3 4 3" xfId="17621" xr:uid="{00000000-0005-0000-0000-00001D440000}"/>
    <cellStyle name="20% - Accent1 3 2 2 3 3 3 4 3 2" xfId="17622" xr:uid="{00000000-0005-0000-0000-00001E440000}"/>
    <cellStyle name="20% - Accent1 3 2 2 3 3 3 4 4" xfId="17623" xr:uid="{00000000-0005-0000-0000-00001F440000}"/>
    <cellStyle name="20% - Accent1 3 2 2 3 3 3 5" xfId="17624" xr:uid="{00000000-0005-0000-0000-000020440000}"/>
    <cellStyle name="20% - Accent1 3 2 2 3 3 3 5 2" xfId="17625" xr:uid="{00000000-0005-0000-0000-000021440000}"/>
    <cellStyle name="20% - Accent1 3 2 2 3 3 3 5 2 2" xfId="17626" xr:uid="{00000000-0005-0000-0000-000022440000}"/>
    <cellStyle name="20% - Accent1 3 2 2 3 3 3 5 3" xfId="17627" xr:uid="{00000000-0005-0000-0000-000023440000}"/>
    <cellStyle name="20% - Accent1 3 2 2 3 3 3 6" xfId="17628" xr:uid="{00000000-0005-0000-0000-000024440000}"/>
    <cellStyle name="20% - Accent1 3 2 2 3 3 3 6 2" xfId="17629" xr:uid="{00000000-0005-0000-0000-000025440000}"/>
    <cellStyle name="20% - Accent1 3 2 2 3 3 3 6 2 2" xfId="17630" xr:uid="{00000000-0005-0000-0000-000026440000}"/>
    <cellStyle name="20% - Accent1 3 2 2 3 3 3 6 3" xfId="17631" xr:uid="{00000000-0005-0000-0000-000027440000}"/>
    <cellStyle name="20% - Accent1 3 2 2 3 3 3 7" xfId="17632" xr:uid="{00000000-0005-0000-0000-000028440000}"/>
    <cellStyle name="20% - Accent1 3 2 2 3 3 3 7 2" xfId="17633" xr:uid="{00000000-0005-0000-0000-000029440000}"/>
    <cellStyle name="20% - Accent1 3 2 2 3 3 3 8" xfId="17634" xr:uid="{00000000-0005-0000-0000-00002A440000}"/>
    <cellStyle name="20% - Accent1 3 2 2 3 3 3 8 2" xfId="17635" xr:uid="{00000000-0005-0000-0000-00002B440000}"/>
    <cellStyle name="20% - Accent1 3 2 2 3 3 3 9" xfId="17636" xr:uid="{00000000-0005-0000-0000-00002C440000}"/>
    <cellStyle name="20% - Accent1 3 2 2 3 3 4" xfId="17637" xr:uid="{00000000-0005-0000-0000-00002D440000}"/>
    <cellStyle name="20% - Accent1 3 2 2 3 3 4 2" xfId="17638" xr:uid="{00000000-0005-0000-0000-00002E440000}"/>
    <cellStyle name="20% - Accent1 3 2 2 3 3 4 2 2" xfId="17639" xr:uid="{00000000-0005-0000-0000-00002F440000}"/>
    <cellStyle name="20% - Accent1 3 2 2 3 3 4 2 2 2" xfId="17640" xr:uid="{00000000-0005-0000-0000-000030440000}"/>
    <cellStyle name="20% - Accent1 3 2 2 3 3 4 2 3" xfId="17641" xr:uid="{00000000-0005-0000-0000-000031440000}"/>
    <cellStyle name="20% - Accent1 3 2 2 3 3 4 3" xfId="17642" xr:uid="{00000000-0005-0000-0000-000032440000}"/>
    <cellStyle name="20% - Accent1 3 2 2 3 3 4 3 2" xfId="17643" xr:uid="{00000000-0005-0000-0000-000033440000}"/>
    <cellStyle name="20% - Accent1 3 2 2 3 3 4 4" xfId="17644" xr:uid="{00000000-0005-0000-0000-000034440000}"/>
    <cellStyle name="20% - Accent1 3 2 2 3 3 5" xfId="17645" xr:uid="{00000000-0005-0000-0000-000035440000}"/>
    <cellStyle name="20% - Accent1 3 2 2 3 3 5 2" xfId="17646" xr:uid="{00000000-0005-0000-0000-000036440000}"/>
    <cellStyle name="20% - Accent1 3 2 2 3 3 5 2 2" xfId="17647" xr:uid="{00000000-0005-0000-0000-000037440000}"/>
    <cellStyle name="20% - Accent1 3 2 2 3 3 5 2 2 2" xfId="17648" xr:uid="{00000000-0005-0000-0000-000038440000}"/>
    <cellStyle name="20% - Accent1 3 2 2 3 3 5 2 3" xfId="17649" xr:uid="{00000000-0005-0000-0000-000039440000}"/>
    <cellStyle name="20% - Accent1 3 2 2 3 3 5 3" xfId="17650" xr:uid="{00000000-0005-0000-0000-00003A440000}"/>
    <cellStyle name="20% - Accent1 3 2 2 3 3 5 3 2" xfId="17651" xr:uid="{00000000-0005-0000-0000-00003B440000}"/>
    <cellStyle name="20% - Accent1 3 2 2 3 3 5 4" xfId="17652" xr:uid="{00000000-0005-0000-0000-00003C440000}"/>
    <cellStyle name="20% - Accent1 3 2 2 3 3 6" xfId="17653" xr:uid="{00000000-0005-0000-0000-00003D440000}"/>
    <cellStyle name="20% - Accent1 3 2 2 3 3 6 2" xfId="17654" xr:uid="{00000000-0005-0000-0000-00003E440000}"/>
    <cellStyle name="20% - Accent1 3 2 2 3 3 6 2 2" xfId="17655" xr:uid="{00000000-0005-0000-0000-00003F440000}"/>
    <cellStyle name="20% - Accent1 3 2 2 3 3 6 2 2 2" xfId="17656" xr:uid="{00000000-0005-0000-0000-000040440000}"/>
    <cellStyle name="20% - Accent1 3 2 2 3 3 6 2 3" xfId="17657" xr:uid="{00000000-0005-0000-0000-000041440000}"/>
    <cellStyle name="20% - Accent1 3 2 2 3 3 6 3" xfId="17658" xr:uid="{00000000-0005-0000-0000-000042440000}"/>
    <cellStyle name="20% - Accent1 3 2 2 3 3 6 3 2" xfId="17659" xr:uid="{00000000-0005-0000-0000-000043440000}"/>
    <cellStyle name="20% - Accent1 3 2 2 3 3 6 4" xfId="17660" xr:uid="{00000000-0005-0000-0000-000044440000}"/>
    <cellStyle name="20% - Accent1 3 2 2 3 3 7" xfId="17661" xr:uid="{00000000-0005-0000-0000-000045440000}"/>
    <cellStyle name="20% - Accent1 3 2 2 3 3 7 2" xfId="17662" xr:uid="{00000000-0005-0000-0000-000046440000}"/>
    <cellStyle name="20% - Accent1 3 2 2 3 3 7 2 2" xfId="17663" xr:uid="{00000000-0005-0000-0000-000047440000}"/>
    <cellStyle name="20% - Accent1 3 2 2 3 3 7 3" xfId="17664" xr:uid="{00000000-0005-0000-0000-000048440000}"/>
    <cellStyle name="20% - Accent1 3 2 2 3 3 8" xfId="17665" xr:uid="{00000000-0005-0000-0000-000049440000}"/>
    <cellStyle name="20% - Accent1 3 2 2 3 3 8 2" xfId="17666" xr:uid="{00000000-0005-0000-0000-00004A440000}"/>
    <cellStyle name="20% - Accent1 3 2 2 3 3 8 2 2" xfId="17667" xr:uid="{00000000-0005-0000-0000-00004B440000}"/>
    <cellStyle name="20% - Accent1 3 2 2 3 3 8 3" xfId="17668" xr:uid="{00000000-0005-0000-0000-00004C440000}"/>
    <cellStyle name="20% - Accent1 3 2 2 3 3 9" xfId="17669" xr:uid="{00000000-0005-0000-0000-00004D440000}"/>
    <cellStyle name="20% - Accent1 3 2 2 3 3 9 2" xfId="17670" xr:uid="{00000000-0005-0000-0000-00004E440000}"/>
    <cellStyle name="20% - Accent1 3 2 2 3 4" xfId="17671" xr:uid="{00000000-0005-0000-0000-00004F440000}"/>
    <cellStyle name="20% - Accent1 3 2 2 3 4 10" xfId="17672" xr:uid="{00000000-0005-0000-0000-000050440000}"/>
    <cellStyle name="20% - Accent1 3 2 2 3 4 10 2" xfId="17673" xr:uid="{00000000-0005-0000-0000-000051440000}"/>
    <cellStyle name="20% - Accent1 3 2 2 3 4 11" xfId="17674" xr:uid="{00000000-0005-0000-0000-000052440000}"/>
    <cellStyle name="20% - Accent1 3 2 2 3 4 2" xfId="17675" xr:uid="{00000000-0005-0000-0000-000053440000}"/>
    <cellStyle name="20% - Accent1 3 2 2 3 4 2 2" xfId="17676" xr:uid="{00000000-0005-0000-0000-000054440000}"/>
    <cellStyle name="20% - Accent1 3 2 2 3 4 2 2 2" xfId="17677" xr:uid="{00000000-0005-0000-0000-000055440000}"/>
    <cellStyle name="20% - Accent1 3 2 2 3 4 2 2 2 2" xfId="17678" xr:uid="{00000000-0005-0000-0000-000056440000}"/>
    <cellStyle name="20% - Accent1 3 2 2 3 4 2 2 2 2 2" xfId="17679" xr:uid="{00000000-0005-0000-0000-000057440000}"/>
    <cellStyle name="20% - Accent1 3 2 2 3 4 2 2 2 3" xfId="17680" xr:uid="{00000000-0005-0000-0000-000058440000}"/>
    <cellStyle name="20% - Accent1 3 2 2 3 4 2 2 3" xfId="17681" xr:uid="{00000000-0005-0000-0000-000059440000}"/>
    <cellStyle name="20% - Accent1 3 2 2 3 4 2 2 3 2" xfId="17682" xr:uid="{00000000-0005-0000-0000-00005A440000}"/>
    <cellStyle name="20% - Accent1 3 2 2 3 4 2 2 4" xfId="17683" xr:uid="{00000000-0005-0000-0000-00005B440000}"/>
    <cellStyle name="20% - Accent1 3 2 2 3 4 2 3" xfId="17684" xr:uid="{00000000-0005-0000-0000-00005C440000}"/>
    <cellStyle name="20% - Accent1 3 2 2 3 4 2 3 2" xfId="17685" xr:uid="{00000000-0005-0000-0000-00005D440000}"/>
    <cellStyle name="20% - Accent1 3 2 2 3 4 2 3 2 2" xfId="17686" xr:uid="{00000000-0005-0000-0000-00005E440000}"/>
    <cellStyle name="20% - Accent1 3 2 2 3 4 2 3 2 2 2" xfId="17687" xr:uid="{00000000-0005-0000-0000-00005F440000}"/>
    <cellStyle name="20% - Accent1 3 2 2 3 4 2 3 2 3" xfId="17688" xr:uid="{00000000-0005-0000-0000-000060440000}"/>
    <cellStyle name="20% - Accent1 3 2 2 3 4 2 3 3" xfId="17689" xr:uid="{00000000-0005-0000-0000-000061440000}"/>
    <cellStyle name="20% - Accent1 3 2 2 3 4 2 3 3 2" xfId="17690" xr:uid="{00000000-0005-0000-0000-000062440000}"/>
    <cellStyle name="20% - Accent1 3 2 2 3 4 2 3 4" xfId="17691" xr:uid="{00000000-0005-0000-0000-000063440000}"/>
    <cellStyle name="20% - Accent1 3 2 2 3 4 2 4" xfId="17692" xr:uid="{00000000-0005-0000-0000-000064440000}"/>
    <cellStyle name="20% - Accent1 3 2 2 3 4 2 4 2" xfId="17693" xr:uid="{00000000-0005-0000-0000-000065440000}"/>
    <cellStyle name="20% - Accent1 3 2 2 3 4 2 4 2 2" xfId="17694" xr:uid="{00000000-0005-0000-0000-000066440000}"/>
    <cellStyle name="20% - Accent1 3 2 2 3 4 2 4 2 2 2" xfId="17695" xr:uid="{00000000-0005-0000-0000-000067440000}"/>
    <cellStyle name="20% - Accent1 3 2 2 3 4 2 4 2 3" xfId="17696" xr:uid="{00000000-0005-0000-0000-000068440000}"/>
    <cellStyle name="20% - Accent1 3 2 2 3 4 2 4 3" xfId="17697" xr:uid="{00000000-0005-0000-0000-000069440000}"/>
    <cellStyle name="20% - Accent1 3 2 2 3 4 2 4 3 2" xfId="17698" xr:uid="{00000000-0005-0000-0000-00006A440000}"/>
    <cellStyle name="20% - Accent1 3 2 2 3 4 2 4 4" xfId="17699" xr:uid="{00000000-0005-0000-0000-00006B440000}"/>
    <cellStyle name="20% - Accent1 3 2 2 3 4 2 5" xfId="17700" xr:uid="{00000000-0005-0000-0000-00006C440000}"/>
    <cellStyle name="20% - Accent1 3 2 2 3 4 2 5 2" xfId="17701" xr:uid="{00000000-0005-0000-0000-00006D440000}"/>
    <cellStyle name="20% - Accent1 3 2 2 3 4 2 5 2 2" xfId="17702" xr:uid="{00000000-0005-0000-0000-00006E440000}"/>
    <cellStyle name="20% - Accent1 3 2 2 3 4 2 5 3" xfId="17703" xr:uid="{00000000-0005-0000-0000-00006F440000}"/>
    <cellStyle name="20% - Accent1 3 2 2 3 4 2 6" xfId="17704" xr:uid="{00000000-0005-0000-0000-000070440000}"/>
    <cellStyle name="20% - Accent1 3 2 2 3 4 2 6 2" xfId="17705" xr:uid="{00000000-0005-0000-0000-000071440000}"/>
    <cellStyle name="20% - Accent1 3 2 2 3 4 2 6 2 2" xfId="17706" xr:uid="{00000000-0005-0000-0000-000072440000}"/>
    <cellStyle name="20% - Accent1 3 2 2 3 4 2 6 3" xfId="17707" xr:uid="{00000000-0005-0000-0000-000073440000}"/>
    <cellStyle name="20% - Accent1 3 2 2 3 4 2 7" xfId="17708" xr:uid="{00000000-0005-0000-0000-000074440000}"/>
    <cellStyle name="20% - Accent1 3 2 2 3 4 2 7 2" xfId="17709" xr:uid="{00000000-0005-0000-0000-000075440000}"/>
    <cellStyle name="20% - Accent1 3 2 2 3 4 2 8" xfId="17710" xr:uid="{00000000-0005-0000-0000-000076440000}"/>
    <cellStyle name="20% - Accent1 3 2 2 3 4 2 8 2" xfId="17711" xr:uid="{00000000-0005-0000-0000-000077440000}"/>
    <cellStyle name="20% - Accent1 3 2 2 3 4 2 9" xfId="17712" xr:uid="{00000000-0005-0000-0000-000078440000}"/>
    <cellStyle name="20% - Accent1 3 2 2 3 4 3" xfId="17713" xr:uid="{00000000-0005-0000-0000-000079440000}"/>
    <cellStyle name="20% - Accent1 3 2 2 3 4 3 2" xfId="17714" xr:uid="{00000000-0005-0000-0000-00007A440000}"/>
    <cellStyle name="20% - Accent1 3 2 2 3 4 3 2 2" xfId="17715" xr:uid="{00000000-0005-0000-0000-00007B440000}"/>
    <cellStyle name="20% - Accent1 3 2 2 3 4 3 2 2 2" xfId="17716" xr:uid="{00000000-0005-0000-0000-00007C440000}"/>
    <cellStyle name="20% - Accent1 3 2 2 3 4 3 2 2 2 2" xfId="17717" xr:uid="{00000000-0005-0000-0000-00007D440000}"/>
    <cellStyle name="20% - Accent1 3 2 2 3 4 3 2 2 3" xfId="17718" xr:uid="{00000000-0005-0000-0000-00007E440000}"/>
    <cellStyle name="20% - Accent1 3 2 2 3 4 3 2 3" xfId="17719" xr:uid="{00000000-0005-0000-0000-00007F440000}"/>
    <cellStyle name="20% - Accent1 3 2 2 3 4 3 2 3 2" xfId="17720" xr:uid="{00000000-0005-0000-0000-000080440000}"/>
    <cellStyle name="20% - Accent1 3 2 2 3 4 3 2 4" xfId="17721" xr:uid="{00000000-0005-0000-0000-000081440000}"/>
    <cellStyle name="20% - Accent1 3 2 2 3 4 3 3" xfId="17722" xr:uid="{00000000-0005-0000-0000-000082440000}"/>
    <cellStyle name="20% - Accent1 3 2 2 3 4 3 3 2" xfId="17723" xr:uid="{00000000-0005-0000-0000-000083440000}"/>
    <cellStyle name="20% - Accent1 3 2 2 3 4 3 3 2 2" xfId="17724" xr:uid="{00000000-0005-0000-0000-000084440000}"/>
    <cellStyle name="20% - Accent1 3 2 2 3 4 3 3 2 2 2" xfId="17725" xr:uid="{00000000-0005-0000-0000-000085440000}"/>
    <cellStyle name="20% - Accent1 3 2 2 3 4 3 3 2 3" xfId="17726" xr:uid="{00000000-0005-0000-0000-000086440000}"/>
    <cellStyle name="20% - Accent1 3 2 2 3 4 3 3 3" xfId="17727" xr:uid="{00000000-0005-0000-0000-000087440000}"/>
    <cellStyle name="20% - Accent1 3 2 2 3 4 3 3 3 2" xfId="17728" xr:uid="{00000000-0005-0000-0000-000088440000}"/>
    <cellStyle name="20% - Accent1 3 2 2 3 4 3 3 4" xfId="17729" xr:uid="{00000000-0005-0000-0000-000089440000}"/>
    <cellStyle name="20% - Accent1 3 2 2 3 4 3 4" xfId="17730" xr:uid="{00000000-0005-0000-0000-00008A440000}"/>
    <cellStyle name="20% - Accent1 3 2 2 3 4 3 4 2" xfId="17731" xr:uid="{00000000-0005-0000-0000-00008B440000}"/>
    <cellStyle name="20% - Accent1 3 2 2 3 4 3 4 2 2" xfId="17732" xr:uid="{00000000-0005-0000-0000-00008C440000}"/>
    <cellStyle name="20% - Accent1 3 2 2 3 4 3 4 2 2 2" xfId="17733" xr:uid="{00000000-0005-0000-0000-00008D440000}"/>
    <cellStyle name="20% - Accent1 3 2 2 3 4 3 4 2 3" xfId="17734" xr:uid="{00000000-0005-0000-0000-00008E440000}"/>
    <cellStyle name="20% - Accent1 3 2 2 3 4 3 4 3" xfId="17735" xr:uid="{00000000-0005-0000-0000-00008F440000}"/>
    <cellStyle name="20% - Accent1 3 2 2 3 4 3 4 3 2" xfId="17736" xr:uid="{00000000-0005-0000-0000-000090440000}"/>
    <cellStyle name="20% - Accent1 3 2 2 3 4 3 4 4" xfId="17737" xr:uid="{00000000-0005-0000-0000-000091440000}"/>
    <cellStyle name="20% - Accent1 3 2 2 3 4 3 5" xfId="17738" xr:uid="{00000000-0005-0000-0000-000092440000}"/>
    <cellStyle name="20% - Accent1 3 2 2 3 4 3 5 2" xfId="17739" xr:uid="{00000000-0005-0000-0000-000093440000}"/>
    <cellStyle name="20% - Accent1 3 2 2 3 4 3 5 2 2" xfId="17740" xr:uid="{00000000-0005-0000-0000-000094440000}"/>
    <cellStyle name="20% - Accent1 3 2 2 3 4 3 5 3" xfId="17741" xr:uid="{00000000-0005-0000-0000-000095440000}"/>
    <cellStyle name="20% - Accent1 3 2 2 3 4 3 6" xfId="17742" xr:uid="{00000000-0005-0000-0000-000096440000}"/>
    <cellStyle name="20% - Accent1 3 2 2 3 4 3 6 2" xfId="17743" xr:uid="{00000000-0005-0000-0000-000097440000}"/>
    <cellStyle name="20% - Accent1 3 2 2 3 4 3 6 2 2" xfId="17744" xr:uid="{00000000-0005-0000-0000-000098440000}"/>
    <cellStyle name="20% - Accent1 3 2 2 3 4 3 6 3" xfId="17745" xr:uid="{00000000-0005-0000-0000-000099440000}"/>
    <cellStyle name="20% - Accent1 3 2 2 3 4 3 7" xfId="17746" xr:uid="{00000000-0005-0000-0000-00009A440000}"/>
    <cellStyle name="20% - Accent1 3 2 2 3 4 3 7 2" xfId="17747" xr:uid="{00000000-0005-0000-0000-00009B440000}"/>
    <cellStyle name="20% - Accent1 3 2 2 3 4 3 8" xfId="17748" xr:uid="{00000000-0005-0000-0000-00009C440000}"/>
    <cellStyle name="20% - Accent1 3 2 2 3 4 3 8 2" xfId="17749" xr:uid="{00000000-0005-0000-0000-00009D440000}"/>
    <cellStyle name="20% - Accent1 3 2 2 3 4 3 9" xfId="17750" xr:uid="{00000000-0005-0000-0000-00009E440000}"/>
    <cellStyle name="20% - Accent1 3 2 2 3 4 4" xfId="17751" xr:uid="{00000000-0005-0000-0000-00009F440000}"/>
    <cellStyle name="20% - Accent1 3 2 2 3 4 4 2" xfId="17752" xr:uid="{00000000-0005-0000-0000-0000A0440000}"/>
    <cellStyle name="20% - Accent1 3 2 2 3 4 4 2 2" xfId="17753" xr:uid="{00000000-0005-0000-0000-0000A1440000}"/>
    <cellStyle name="20% - Accent1 3 2 2 3 4 4 2 2 2" xfId="17754" xr:uid="{00000000-0005-0000-0000-0000A2440000}"/>
    <cellStyle name="20% - Accent1 3 2 2 3 4 4 2 3" xfId="17755" xr:uid="{00000000-0005-0000-0000-0000A3440000}"/>
    <cellStyle name="20% - Accent1 3 2 2 3 4 4 3" xfId="17756" xr:uid="{00000000-0005-0000-0000-0000A4440000}"/>
    <cellStyle name="20% - Accent1 3 2 2 3 4 4 3 2" xfId="17757" xr:uid="{00000000-0005-0000-0000-0000A5440000}"/>
    <cellStyle name="20% - Accent1 3 2 2 3 4 4 4" xfId="17758" xr:uid="{00000000-0005-0000-0000-0000A6440000}"/>
    <cellStyle name="20% - Accent1 3 2 2 3 4 5" xfId="17759" xr:uid="{00000000-0005-0000-0000-0000A7440000}"/>
    <cellStyle name="20% - Accent1 3 2 2 3 4 5 2" xfId="17760" xr:uid="{00000000-0005-0000-0000-0000A8440000}"/>
    <cellStyle name="20% - Accent1 3 2 2 3 4 5 2 2" xfId="17761" xr:uid="{00000000-0005-0000-0000-0000A9440000}"/>
    <cellStyle name="20% - Accent1 3 2 2 3 4 5 2 2 2" xfId="17762" xr:uid="{00000000-0005-0000-0000-0000AA440000}"/>
    <cellStyle name="20% - Accent1 3 2 2 3 4 5 2 3" xfId="17763" xr:uid="{00000000-0005-0000-0000-0000AB440000}"/>
    <cellStyle name="20% - Accent1 3 2 2 3 4 5 3" xfId="17764" xr:uid="{00000000-0005-0000-0000-0000AC440000}"/>
    <cellStyle name="20% - Accent1 3 2 2 3 4 5 3 2" xfId="17765" xr:uid="{00000000-0005-0000-0000-0000AD440000}"/>
    <cellStyle name="20% - Accent1 3 2 2 3 4 5 4" xfId="17766" xr:uid="{00000000-0005-0000-0000-0000AE440000}"/>
    <cellStyle name="20% - Accent1 3 2 2 3 4 6" xfId="17767" xr:uid="{00000000-0005-0000-0000-0000AF440000}"/>
    <cellStyle name="20% - Accent1 3 2 2 3 4 6 2" xfId="17768" xr:uid="{00000000-0005-0000-0000-0000B0440000}"/>
    <cellStyle name="20% - Accent1 3 2 2 3 4 6 2 2" xfId="17769" xr:uid="{00000000-0005-0000-0000-0000B1440000}"/>
    <cellStyle name="20% - Accent1 3 2 2 3 4 6 2 2 2" xfId="17770" xr:uid="{00000000-0005-0000-0000-0000B2440000}"/>
    <cellStyle name="20% - Accent1 3 2 2 3 4 6 2 3" xfId="17771" xr:uid="{00000000-0005-0000-0000-0000B3440000}"/>
    <cellStyle name="20% - Accent1 3 2 2 3 4 6 3" xfId="17772" xr:uid="{00000000-0005-0000-0000-0000B4440000}"/>
    <cellStyle name="20% - Accent1 3 2 2 3 4 6 3 2" xfId="17773" xr:uid="{00000000-0005-0000-0000-0000B5440000}"/>
    <cellStyle name="20% - Accent1 3 2 2 3 4 6 4" xfId="17774" xr:uid="{00000000-0005-0000-0000-0000B6440000}"/>
    <cellStyle name="20% - Accent1 3 2 2 3 4 7" xfId="17775" xr:uid="{00000000-0005-0000-0000-0000B7440000}"/>
    <cellStyle name="20% - Accent1 3 2 2 3 4 7 2" xfId="17776" xr:uid="{00000000-0005-0000-0000-0000B8440000}"/>
    <cellStyle name="20% - Accent1 3 2 2 3 4 7 2 2" xfId="17777" xr:uid="{00000000-0005-0000-0000-0000B9440000}"/>
    <cellStyle name="20% - Accent1 3 2 2 3 4 7 3" xfId="17778" xr:uid="{00000000-0005-0000-0000-0000BA440000}"/>
    <cellStyle name="20% - Accent1 3 2 2 3 4 8" xfId="17779" xr:uid="{00000000-0005-0000-0000-0000BB440000}"/>
    <cellStyle name="20% - Accent1 3 2 2 3 4 8 2" xfId="17780" xr:uid="{00000000-0005-0000-0000-0000BC440000}"/>
    <cellStyle name="20% - Accent1 3 2 2 3 4 8 2 2" xfId="17781" xr:uid="{00000000-0005-0000-0000-0000BD440000}"/>
    <cellStyle name="20% - Accent1 3 2 2 3 4 8 3" xfId="17782" xr:uid="{00000000-0005-0000-0000-0000BE440000}"/>
    <cellStyle name="20% - Accent1 3 2 2 3 4 9" xfId="17783" xr:uid="{00000000-0005-0000-0000-0000BF440000}"/>
    <cellStyle name="20% - Accent1 3 2 2 3 4 9 2" xfId="17784" xr:uid="{00000000-0005-0000-0000-0000C0440000}"/>
    <cellStyle name="20% - Accent1 3 2 2 3 5" xfId="17785" xr:uid="{00000000-0005-0000-0000-0000C1440000}"/>
    <cellStyle name="20% - Accent1 3 2 2 3 5 2" xfId="17786" xr:uid="{00000000-0005-0000-0000-0000C2440000}"/>
    <cellStyle name="20% - Accent1 3 2 2 3 5 2 2" xfId="17787" xr:uid="{00000000-0005-0000-0000-0000C3440000}"/>
    <cellStyle name="20% - Accent1 3 2 2 3 5 2 2 2" xfId="17788" xr:uid="{00000000-0005-0000-0000-0000C4440000}"/>
    <cellStyle name="20% - Accent1 3 2 2 3 5 2 2 2 2" xfId="17789" xr:uid="{00000000-0005-0000-0000-0000C5440000}"/>
    <cellStyle name="20% - Accent1 3 2 2 3 5 2 2 3" xfId="17790" xr:uid="{00000000-0005-0000-0000-0000C6440000}"/>
    <cellStyle name="20% - Accent1 3 2 2 3 5 2 3" xfId="17791" xr:uid="{00000000-0005-0000-0000-0000C7440000}"/>
    <cellStyle name="20% - Accent1 3 2 2 3 5 2 3 2" xfId="17792" xr:uid="{00000000-0005-0000-0000-0000C8440000}"/>
    <cellStyle name="20% - Accent1 3 2 2 3 5 2 4" xfId="17793" xr:uid="{00000000-0005-0000-0000-0000C9440000}"/>
    <cellStyle name="20% - Accent1 3 2 2 3 5 3" xfId="17794" xr:uid="{00000000-0005-0000-0000-0000CA440000}"/>
    <cellStyle name="20% - Accent1 3 2 2 3 5 3 2" xfId="17795" xr:uid="{00000000-0005-0000-0000-0000CB440000}"/>
    <cellStyle name="20% - Accent1 3 2 2 3 5 3 2 2" xfId="17796" xr:uid="{00000000-0005-0000-0000-0000CC440000}"/>
    <cellStyle name="20% - Accent1 3 2 2 3 5 3 2 2 2" xfId="17797" xr:uid="{00000000-0005-0000-0000-0000CD440000}"/>
    <cellStyle name="20% - Accent1 3 2 2 3 5 3 2 3" xfId="17798" xr:uid="{00000000-0005-0000-0000-0000CE440000}"/>
    <cellStyle name="20% - Accent1 3 2 2 3 5 3 3" xfId="17799" xr:uid="{00000000-0005-0000-0000-0000CF440000}"/>
    <cellStyle name="20% - Accent1 3 2 2 3 5 3 3 2" xfId="17800" xr:uid="{00000000-0005-0000-0000-0000D0440000}"/>
    <cellStyle name="20% - Accent1 3 2 2 3 5 3 4" xfId="17801" xr:uid="{00000000-0005-0000-0000-0000D1440000}"/>
    <cellStyle name="20% - Accent1 3 2 2 3 5 4" xfId="17802" xr:uid="{00000000-0005-0000-0000-0000D2440000}"/>
    <cellStyle name="20% - Accent1 3 2 2 3 5 4 2" xfId="17803" xr:uid="{00000000-0005-0000-0000-0000D3440000}"/>
    <cellStyle name="20% - Accent1 3 2 2 3 5 4 2 2" xfId="17804" xr:uid="{00000000-0005-0000-0000-0000D4440000}"/>
    <cellStyle name="20% - Accent1 3 2 2 3 5 4 2 2 2" xfId="17805" xr:uid="{00000000-0005-0000-0000-0000D5440000}"/>
    <cellStyle name="20% - Accent1 3 2 2 3 5 4 2 3" xfId="17806" xr:uid="{00000000-0005-0000-0000-0000D6440000}"/>
    <cellStyle name="20% - Accent1 3 2 2 3 5 4 3" xfId="17807" xr:uid="{00000000-0005-0000-0000-0000D7440000}"/>
    <cellStyle name="20% - Accent1 3 2 2 3 5 4 3 2" xfId="17808" xr:uid="{00000000-0005-0000-0000-0000D8440000}"/>
    <cellStyle name="20% - Accent1 3 2 2 3 5 4 4" xfId="17809" xr:uid="{00000000-0005-0000-0000-0000D9440000}"/>
    <cellStyle name="20% - Accent1 3 2 2 3 5 5" xfId="17810" xr:uid="{00000000-0005-0000-0000-0000DA440000}"/>
    <cellStyle name="20% - Accent1 3 2 2 3 5 5 2" xfId="17811" xr:uid="{00000000-0005-0000-0000-0000DB440000}"/>
    <cellStyle name="20% - Accent1 3 2 2 3 5 5 2 2" xfId="17812" xr:uid="{00000000-0005-0000-0000-0000DC440000}"/>
    <cellStyle name="20% - Accent1 3 2 2 3 5 5 3" xfId="17813" xr:uid="{00000000-0005-0000-0000-0000DD440000}"/>
    <cellStyle name="20% - Accent1 3 2 2 3 5 6" xfId="17814" xr:uid="{00000000-0005-0000-0000-0000DE440000}"/>
    <cellStyle name="20% - Accent1 3 2 2 3 5 6 2" xfId="17815" xr:uid="{00000000-0005-0000-0000-0000DF440000}"/>
    <cellStyle name="20% - Accent1 3 2 2 3 5 6 2 2" xfId="17816" xr:uid="{00000000-0005-0000-0000-0000E0440000}"/>
    <cellStyle name="20% - Accent1 3 2 2 3 5 6 3" xfId="17817" xr:uid="{00000000-0005-0000-0000-0000E1440000}"/>
    <cellStyle name="20% - Accent1 3 2 2 3 5 7" xfId="17818" xr:uid="{00000000-0005-0000-0000-0000E2440000}"/>
    <cellStyle name="20% - Accent1 3 2 2 3 5 7 2" xfId="17819" xr:uid="{00000000-0005-0000-0000-0000E3440000}"/>
    <cellStyle name="20% - Accent1 3 2 2 3 5 8" xfId="17820" xr:uid="{00000000-0005-0000-0000-0000E4440000}"/>
    <cellStyle name="20% - Accent1 3 2 2 3 5 8 2" xfId="17821" xr:uid="{00000000-0005-0000-0000-0000E5440000}"/>
    <cellStyle name="20% - Accent1 3 2 2 3 5 9" xfId="17822" xr:uid="{00000000-0005-0000-0000-0000E6440000}"/>
    <cellStyle name="20% - Accent1 3 2 2 3 6" xfId="17823" xr:uid="{00000000-0005-0000-0000-0000E7440000}"/>
    <cellStyle name="20% - Accent1 3 2 2 3 6 2" xfId="17824" xr:uid="{00000000-0005-0000-0000-0000E8440000}"/>
    <cellStyle name="20% - Accent1 3 2 2 3 6 2 2" xfId="17825" xr:uid="{00000000-0005-0000-0000-0000E9440000}"/>
    <cellStyle name="20% - Accent1 3 2 2 3 6 2 2 2" xfId="17826" xr:uid="{00000000-0005-0000-0000-0000EA440000}"/>
    <cellStyle name="20% - Accent1 3 2 2 3 6 2 2 2 2" xfId="17827" xr:uid="{00000000-0005-0000-0000-0000EB440000}"/>
    <cellStyle name="20% - Accent1 3 2 2 3 6 2 2 3" xfId="17828" xr:uid="{00000000-0005-0000-0000-0000EC440000}"/>
    <cellStyle name="20% - Accent1 3 2 2 3 6 2 3" xfId="17829" xr:uid="{00000000-0005-0000-0000-0000ED440000}"/>
    <cellStyle name="20% - Accent1 3 2 2 3 6 2 3 2" xfId="17830" xr:uid="{00000000-0005-0000-0000-0000EE440000}"/>
    <cellStyle name="20% - Accent1 3 2 2 3 6 2 4" xfId="17831" xr:uid="{00000000-0005-0000-0000-0000EF440000}"/>
    <cellStyle name="20% - Accent1 3 2 2 3 6 3" xfId="17832" xr:uid="{00000000-0005-0000-0000-0000F0440000}"/>
    <cellStyle name="20% - Accent1 3 2 2 3 6 3 2" xfId="17833" xr:uid="{00000000-0005-0000-0000-0000F1440000}"/>
    <cellStyle name="20% - Accent1 3 2 2 3 6 3 2 2" xfId="17834" xr:uid="{00000000-0005-0000-0000-0000F2440000}"/>
    <cellStyle name="20% - Accent1 3 2 2 3 6 3 2 2 2" xfId="17835" xr:uid="{00000000-0005-0000-0000-0000F3440000}"/>
    <cellStyle name="20% - Accent1 3 2 2 3 6 3 2 3" xfId="17836" xr:uid="{00000000-0005-0000-0000-0000F4440000}"/>
    <cellStyle name="20% - Accent1 3 2 2 3 6 3 3" xfId="17837" xr:uid="{00000000-0005-0000-0000-0000F5440000}"/>
    <cellStyle name="20% - Accent1 3 2 2 3 6 3 3 2" xfId="17838" xr:uid="{00000000-0005-0000-0000-0000F6440000}"/>
    <cellStyle name="20% - Accent1 3 2 2 3 6 3 4" xfId="17839" xr:uid="{00000000-0005-0000-0000-0000F7440000}"/>
    <cellStyle name="20% - Accent1 3 2 2 3 6 4" xfId="17840" xr:uid="{00000000-0005-0000-0000-0000F8440000}"/>
    <cellStyle name="20% - Accent1 3 2 2 3 6 4 2" xfId="17841" xr:uid="{00000000-0005-0000-0000-0000F9440000}"/>
    <cellStyle name="20% - Accent1 3 2 2 3 6 4 2 2" xfId="17842" xr:uid="{00000000-0005-0000-0000-0000FA440000}"/>
    <cellStyle name="20% - Accent1 3 2 2 3 6 4 2 2 2" xfId="17843" xr:uid="{00000000-0005-0000-0000-0000FB440000}"/>
    <cellStyle name="20% - Accent1 3 2 2 3 6 4 2 3" xfId="17844" xr:uid="{00000000-0005-0000-0000-0000FC440000}"/>
    <cellStyle name="20% - Accent1 3 2 2 3 6 4 3" xfId="17845" xr:uid="{00000000-0005-0000-0000-0000FD440000}"/>
    <cellStyle name="20% - Accent1 3 2 2 3 6 4 3 2" xfId="17846" xr:uid="{00000000-0005-0000-0000-0000FE440000}"/>
    <cellStyle name="20% - Accent1 3 2 2 3 6 4 4" xfId="17847" xr:uid="{00000000-0005-0000-0000-0000FF440000}"/>
    <cellStyle name="20% - Accent1 3 2 2 3 6 5" xfId="17848" xr:uid="{00000000-0005-0000-0000-000000450000}"/>
    <cellStyle name="20% - Accent1 3 2 2 3 6 5 2" xfId="17849" xr:uid="{00000000-0005-0000-0000-000001450000}"/>
    <cellStyle name="20% - Accent1 3 2 2 3 6 5 2 2" xfId="17850" xr:uid="{00000000-0005-0000-0000-000002450000}"/>
    <cellStyle name="20% - Accent1 3 2 2 3 6 5 3" xfId="17851" xr:uid="{00000000-0005-0000-0000-000003450000}"/>
    <cellStyle name="20% - Accent1 3 2 2 3 6 6" xfId="17852" xr:uid="{00000000-0005-0000-0000-000004450000}"/>
    <cellStyle name="20% - Accent1 3 2 2 3 6 6 2" xfId="17853" xr:uid="{00000000-0005-0000-0000-000005450000}"/>
    <cellStyle name="20% - Accent1 3 2 2 3 6 6 2 2" xfId="17854" xr:uid="{00000000-0005-0000-0000-000006450000}"/>
    <cellStyle name="20% - Accent1 3 2 2 3 6 6 3" xfId="17855" xr:uid="{00000000-0005-0000-0000-000007450000}"/>
    <cellStyle name="20% - Accent1 3 2 2 3 6 7" xfId="17856" xr:uid="{00000000-0005-0000-0000-000008450000}"/>
    <cellStyle name="20% - Accent1 3 2 2 3 6 7 2" xfId="17857" xr:uid="{00000000-0005-0000-0000-000009450000}"/>
    <cellStyle name="20% - Accent1 3 2 2 3 6 8" xfId="17858" xr:uid="{00000000-0005-0000-0000-00000A450000}"/>
    <cellStyle name="20% - Accent1 3 2 2 3 6 8 2" xfId="17859" xr:uid="{00000000-0005-0000-0000-00000B450000}"/>
    <cellStyle name="20% - Accent1 3 2 2 3 6 9" xfId="17860" xr:uid="{00000000-0005-0000-0000-00000C450000}"/>
    <cellStyle name="20% - Accent1 3 2 2 3 7" xfId="17861" xr:uid="{00000000-0005-0000-0000-00000D450000}"/>
    <cellStyle name="20% - Accent1 3 2 2 3 7 2" xfId="17862" xr:uid="{00000000-0005-0000-0000-00000E450000}"/>
    <cellStyle name="20% - Accent1 3 2 2 3 7 2 2" xfId="17863" xr:uid="{00000000-0005-0000-0000-00000F450000}"/>
    <cellStyle name="20% - Accent1 3 2 2 3 7 2 2 2" xfId="17864" xr:uid="{00000000-0005-0000-0000-000010450000}"/>
    <cellStyle name="20% - Accent1 3 2 2 3 7 2 3" xfId="17865" xr:uid="{00000000-0005-0000-0000-000011450000}"/>
    <cellStyle name="20% - Accent1 3 2 2 3 7 3" xfId="17866" xr:uid="{00000000-0005-0000-0000-000012450000}"/>
    <cellStyle name="20% - Accent1 3 2 2 3 7 3 2" xfId="17867" xr:uid="{00000000-0005-0000-0000-000013450000}"/>
    <cellStyle name="20% - Accent1 3 2 2 3 7 4" xfId="17868" xr:uid="{00000000-0005-0000-0000-000014450000}"/>
    <cellStyle name="20% - Accent1 3 2 2 3 8" xfId="17869" xr:uid="{00000000-0005-0000-0000-000015450000}"/>
    <cellStyle name="20% - Accent1 3 2 2 3 8 2" xfId="17870" xr:uid="{00000000-0005-0000-0000-000016450000}"/>
    <cellStyle name="20% - Accent1 3 2 2 3 8 2 2" xfId="17871" xr:uid="{00000000-0005-0000-0000-000017450000}"/>
    <cellStyle name="20% - Accent1 3 2 2 3 8 2 2 2" xfId="17872" xr:uid="{00000000-0005-0000-0000-000018450000}"/>
    <cellStyle name="20% - Accent1 3 2 2 3 8 2 3" xfId="17873" xr:uid="{00000000-0005-0000-0000-000019450000}"/>
    <cellStyle name="20% - Accent1 3 2 2 3 8 3" xfId="17874" xr:uid="{00000000-0005-0000-0000-00001A450000}"/>
    <cellStyle name="20% - Accent1 3 2 2 3 8 3 2" xfId="17875" xr:uid="{00000000-0005-0000-0000-00001B450000}"/>
    <cellStyle name="20% - Accent1 3 2 2 3 8 4" xfId="17876" xr:uid="{00000000-0005-0000-0000-00001C450000}"/>
    <cellStyle name="20% - Accent1 3 2 2 3 9" xfId="17877" xr:uid="{00000000-0005-0000-0000-00001D450000}"/>
    <cellStyle name="20% - Accent1 3 2 2 3 9 2" xfId="17878" xr:uid="{00000000-0005-0000-0000-00001E450000}"/>
    <cellStyle name="20% - Accent1 3 2 2 3 9 2 2" xfId="17879" xr:uid="{00000000-0005-0000-0000-00001F450000}"/>
    <cellStyle name="20% - Accent1 3 2 2 3 9 2 2 2" xfId="17880" xr:uid="{00000000-0005-0000-0000-000020450000}"/>
    <cellStyle name="20% - Accent1 3 2 2 3 9 2 3" xfId="17881" xr:uid="{00000000-0005-0000-0000-000021450000}"/>
    <cellStyle name="20% - Accent1 3 2 2 3 9 3" xfId="17882" xr:uid="{00000000-0005-0000-0000-000022450000}"/>
    <cellStyle name="20% - Accent1 3 2 2 3 9 3 2" xfId="17883" xr:uid="{00000000-0005-0000-0000-000023450000}"/>
    <cellStyle name="20% - Accent1 3 2 2 3 9 4" xfId="17884" xr:uid="{00000000-0005-0000-0000-000024450000}"/>
    <cellStyle name="20% - Accent1 3 2 2 4" xfId="17885" xr:uid="{00000000-0005-0000-0000-000025450000}"/>
    <cellStyle name="20% - Accent1 3 2 2 4 10" xfId="17886" xr:uid="{00000000-0005-0000-0000-000026450000}"/>
    <cellStyle name="20% - Accent1 3 2 2 4 10 2" xfId="17887" xr:uid="{00000000-0005-0000-0000-000027450000}"/>
    <cellStyle name="20% - Accent1 3 2 2 4 11" xfId="17888" xr:uid="{00000000-0005-0000-0000-000028450000}"/>
    <cellStyle name="20% - Accent1 3 2 2 4 2" xfId="17889" xr:uid="{00000000-0005-0000-0000-000029450000}"/>
    <cellStyle name="20% - Accent1 3 2 2 4 2 2" xfId="17890" xr:uid="{00000000-0005-0000-0000-00002A450000}"/>
    <cellStyle name="20% - Accent1 3 2 2 4 2 2 2" xfId="17891" xr:uid="{00000000-0005-0000-0000-00002B450000}"/>
    <cellStyle name="20% - Accent1 3 2 2 4 2 2 2 2" xfId="17892" xr:uid="{00000000-0005-0000-0000-00002C450000}"/>
    <cellStyle name="20% - Accent1 3 2 2 4 2 2 2 2 2" xfId="17893" xr:uid="{00000000-0005-0000-0000-00002D450000}"/>
    <cellStyle name="20% - Accent1 3 2 2 4 2 2 2 3" xfId="17894" xr:uid="{00000000-0005-0000-0000-00002E450000}"/>
    <cellStyle name="20% - Accent1 3 2 2 4 2 2 3" xfId="17895" xr:uid="{00000000-0005-0000-0000-00002F450000}"/>
    <cellStyle name="20% - Accent1 3 2 2 4 2 2 3 2" xfId="17896" xr:uid="{00000000-0005-0000-0000-000030450000}"/>
    <cellStyle name="20% - Accent1 3 2 2 4 2 2 4" xfId="17897" xr:uid="{00000000-0005-0000-0000-000031450000}"/>
    <cellStyle name="20% - Accent1 3 2 2 4 2 3" xfId="17898" xr:uid="{00000000-0005-0000-0000-000032450000}"/>
    <cellStyle name="20% - Accent1 3 2 2 4 2 3 2" xfId="17899" xr:uid="{00000000-0005-0000-0000-000033450000}"/>
    <cellStyle name="20% - Accent1 3 2 2 4 2 3 2 2" xfId="17900" xr:uid="{00000000-0005-0000-0000-000034450000}"/>
    <cellStyle name="20% - Accent1 3 2 2 4 2 3 2 2 2" xfId="17901" xr:uid="{00000000-0005-0000-0000-000035450000}"/>
    <cellStyle name="20% - Accent1 3 2 2 4 2 3 2 3" xfId="17902" xr:uid="{00000000-0005-0000-0000-000036450000}"/>
    <cellStyle name="20% - Accent1 3 2 2 4 2 3 3" xfId="17903" xr:uid="{00000000-0005-0000-0000-000037450000}"/>
    <cellStyle name="20% - Accent1 3 2 2 4 2 3 3 2" xfId="17904" xr:uid="{00000000-0005-0000-0000-000038450000}"/>
    <cellStyle name="20% - Accent1 3 2 2 4 2 3 4" xfId="17905" xr:uid="{00000000-0005-0000-0000-000039450000}"/>
    <cellStyle name="20% - Accent1 3 2 2 4 2 4" xfId="17906" xr:uid="{00000000-0005-0000-0000-00003A450000}"/>
    <cellStyle name="20% - Accent1 3 2 2 4 2 4 2" xfId="17907" xr:uid="{00000000-0005-0000-0000-00003B450000}"/>
    <cellStyle name="20% - Accent1 3 2 2 4 2 4 2 2" xfId="17908" xr:uid="{00000000-0005-0000-0000-00003C450000}"/>
    <cellStyle name="20% - Accent1 3 2 2 4 2 4 2 2 2" xfId="17909" xr:uid="{00000000-0005-0000-0000-00003D450000}"/>
    <cellStyle name="20% - Accent1 3 2 2 4 2 4 2 3" xfId="17910" xr:uid="{00000000-0005-0000-0000-00003E450000}"/>
    <cellStyle name="20% - Accent1 3 2 2 4 2 4 3" xfId="17911" xr:uid="{00000000-0005-0000-0000-00003F450000}"/>
    <cellStyle name="20% - Accent1 3 2 2 4 2 4 3 2" xfId="17912" xr:uid="{00000000-0005-0000-0000-000040450000}"/>
    <cellStyle name="20% - Accent1 3 2 2 4 2 4 4" xfId="17913" xr:uid="{00000000-0005-0000-0000-000041450000}"/>
    <cellStyle name="20% - Accent1 3 2 2 4 2 5" xfId="17914" xr:uid="{00000000-0005-0000-0000-000042450000}"/>
    <cellStyle name="20% - Accent1 3 2 2 4 2 5 2" xfId="17915" xr:uid="{00000000-0005-0000-0000-000043450000}"/>
    <cellStyle name="20% - Accent1 3 2 2 4 2 5 2 2" xfId="17916" xr:uid="{00000000-0005-0000-0000-000044450000}"/>
    <cellStyle name="20% - Accent1 3 2 2 4 2 5 3" xfId="17917" xr:uid="{00000000-0005-0000-0000-000045450000}"/>
    <cellStyle name="20% - Accent1 3 2 2 4 2 6" xfId="17918" xr:uid="{00000000-0005-0000-0000-000046450000}"/>
    <cellStyle name="20% - Accent1 3 2 2 4 2 6 2" xfId="17919" xr:uid="{00000000-0005-0000-0000-000047450000}"/>
    <cellStyle name="20% - Accent1 3 2 2 4 2 6 2 2" xfId="17920" xr:uid="{00000000-0005-0000-0000-000048450000}"/>
    <cellStyle name="20% - Accent1 3 2 2 4 2 6 3" xfId="17921" xr:uid="{00000000-0005-0000-0000-000049450000}"/>
    <cellStyle name="20% - Accent1 3 2 2 4 2 7" xfId="17922" xr:uid="{00000000-0005-0000-0000-00004A450000}"/>
    <cellStyle name="20% - Accent1 3 2 2 4 2 7 2" xfId="17923" xr:uid="{00000000-0005-0000-0000-00004B450000}"/>
    <cellStyle name="20% - Accent1 3 2 2 4 2 8" xfId="17924" xr:uid="{00000000-0005-0000-0000-00004C450000}"/>
    <cellStyle name="20% - Accent1 3 2 2 4 2 8 2" xfId="17925" xr:uid="{00000000-0005-0000-0000-00004D450000}"/>
    <cellStyle name="20% - Accent1 3 2 2 4 2 9" xfId="17926" xr:uid="{00000000-0005-0000-0000-00004E450000}"/>
    <cellStyle name="20% - Accent1 3 2 2 4 3" xfId="17927" xr:uid="{00000000-0005-0000-0000-00004F450000}"/>
    <cellStyle name="20% - Accent1 3 2 2 4 3 2" xfId="17928" xr:uid="{00000000-0005-0000-0000-000050450000}"/>
    <cellStyle name="20% - Accent1 3 2 2 4 3 2 2" xfId="17929" xr:uid="{00000000-0005-0000-0000-000051450000}"/>
    <cellStyle name="20% - Accent1 3 2 2 4 3 2 2 2" xfId="17930" xr:uid="{00000000-0005-0000-0000-000052450000}"/>
    <cellStyle name="20% - Accent1 3 2 2 4 3 2 2 2 2" xfId="17931" xr:uid="{00000000-0005-0000-0000-000053450000}"/>
    <cellStyle name="20% - Accent1 3 2 2 4 3 2 2 3" xfId="17932" xr:uid="{00000000-0005-0000-0000-000054450000}"/>
    <cellStyle name="20% - Accent1 3 2 2 4 3 2 3" xfId="17933" xr:uid="{00000000-0005-0000-0000-000055450000}"/>
    <cellStyle name="20% - Accent1 3 2 2 4 3 2 3 2" xfId="17934" xr:uid="{00000000-0005-0000-0000-000056450000}"/>
    <cellStyle name="20% - Accent1 3 2 2 4 3 2 4" xfId="17935" xr:uid="{00000000-0005-0000-0000-000057450000}"/>
    <cellStyle name="20% - Accent1 3 2 2 4 3 3" xfId="17936" xr:uid="{00000000-0005-0000-0000-000058450000}"/>
    <cellStyle name="20% - Accent1 3 2 2 4 3 3 2" xfId="17937" xr:uid="{00000000-0005-0000-0000-000059450000}"/>
    <cellStyle name="20% - Accent1 3 2 2 4 3 3 2 2" xfId="17938" xr:uid="{00000000-0005-0000-0000-00005A450000}"/>
    <cellStyle name="20% - Accent1 3 2 2 4 3 3 2 2 2" xfId="17939" xr:uid="{00000000-0005-0000-0000-00005B450000}"/>
    <cellStyle name="20% - Accent1 3 2 2 4 3 3 2 3" xfId="17940" xr:uid="{00000000-0005-0000-0000-00005C450000}"/>
    <cellStyle name="20% - Accent1 3 2 2 4 3 3 3" xfId="17941" xr:uid="{00000000-0005-0000-0000-00005D450000}"/>
    <cellStyle name="20% - Accent1 3 2 2 4 3 3 3 2" xfId="17942" xr:uid="{00000000-0005-0000-0000-00005E450000}"/>
    <cellStyle name="20% - Accent1 3 2 2 4 3 3 4" xfId="17943" xr:uid="{00000000-0005-0000-0000-00005F450000}"/>
    <cellStyle name="20% - Accent1 3 2 2 4 3 4" xfId="17944" xr:uid="{00000000-0005-0000-0000-000060450000}"/>
    <cellStyle name="20% - Accent1 3 2 2 4 3 4 2" xfId="17945" xr:uid="{00000000-0005-0000-0000-000061450000}"/>
    <cellStyle name="20% - Accent1 3 2 2 4 3 4 2 2" xfId="17946" xr:uid="{00000000-0005-0000-0000-000062450000}"/>
    <cellStyle name="20% - Accent1 3 2 2 4 3 4 2 2 2" xfId="17947" xr:uid="{00000000-0005-0000-0000-000063450000}"/>
    <cellStyle name="20% - Accent1 3 2 2 4 3 4 2 3" xfId="17948" xr:uid="{00000000-0005-0000-0000-000064450000}"/>
    <cellStyle name="20% - Accent1 3 2 2 4 3 4 3" xfId="17949" xr:uid="{00000000-0005-0000-0000-000065450000}"/>
    <cellStyle name="20% - Accent1 3 2 2 4 3 4 3 2" xfId="17950" xr:uid="{00000000-0005-0000-0000-000066450000}"/>
    <cellStyle name="20% - Accent1 3 2 2 4 3 4 4" xfId="17951" xr:uid="{00000000-0005-0000-0000-000067450000}"/>
    <cellStyle name="20% - Accent1 3 2 2 4 3 5" xfId="17952" xr:uid="{00000000-0005-0000-0000-000068450000}"/>
    <cellStyle name="20% - Accent1 3 2 2 4 3 5 2" xfId="17953" xr:uid="{00000000-0005-0000-0000-000069450000}"/>
    <cellStyle name="20% - Accent1 3 2 2 4 3 5 2 2" xfId="17954" xr:uid="{00000000-0005-0000-0000-00006A450000}"/>
    <cellStyle name="20% - Accent1 3 2 2 4 3 5 3" xfId="17955" xr:uid="{00000000-0005-0000-0000-00006B450000}"/>
    <cellStyle name="20% - Accent1 3 2 2 4 3 6" xfId="17956" xr:uid="{00000000-0005-0000-0000-00006C450000}"/>
    <cellStyle name="20% - Accent1 3 2 2 4 3 6 2" xfId="17957" xr:uid="{00000000-0005-0000-0000-00006D450000}"/>
    <cellStyle name="20% - Accent1 3 2 2 4 3 6 2 2" xfId="17958" xr:uid="{00000000-0005-0000-0000-00006E450000}"/>
    <cellStyle name="20% - Accent1 3 2 2 4 3 6 3" xfId="17959" xr:uid="{00000000-0005-0000-0000-00006F450000}"/>
    <cellStyle name="20% - Accent1 3 2 2 4 3 7" xfId="17960" xr:uid="{00000000-0005-0000-0000-000070450000}"/>
    <cellStyle name="20% - Accent1 3 2 2 4 3 7 2" xfId="17961" xr:uid="{00000000-0005-0000-0000-000071450000}"/>
    <cellStyle name="20% - Accent1 3 2 2 4 3 8" xfId="17962" xr:uid="{00000000-0005-0000-0000-000072450000}"/>
    <cellStyle name="20% - Accent1 3 2 2 4 3 8 2" xfId="17963" xr:uid="{00000000-0005-0000-0000-000073450000}"/>
    <cellStyle name="20% - Accent1 3 2 2 4 3 9" xfId="17964" xr:uid="{00000000-0005-0000-0000-000074450000}"/>
    <cellStyle name="20% - Accent1 3 2 2 4 4" xfId="17965" xr:uid="{00000000-0005-0000-0000-000075450000}"/>
    <cellStyle name="20% - Accent1 3 2 2 4 4 2" xfId="17966" xr:uid="{00000000-0005-0000-0000-000076450000}"/>
    <cellStyle name="20% - Accent1 3 2 2 4 4 2 2" xfId="17967" xr:uid="{00000000-0005-0000-0000-000077450000}"/>
    <cellStyle name="20% - Accent1 3 2 2 4 4 2 2 2" xfId="17968" xr:uid="{00000000-0005-0000-0000-000078450000}"/>
    <cellStyle name="20% - Accent1 3 2 2 4 4 2 3" xfId="17969" xr:uid="{00000000-0005-0000-0000-000079450000}"/>
    <cellStyle name="20% - Accent1 3 2 2 4 4 3" xfId="17970" xr:uid="{00000000-0005-0000-0000-00007A450000}"/>
    <cellStyle name="20% - Accent1 3 2 2 4 4 3 2" xfId="17971" xr:uid="{00000000-0005-0000-0000-00007B450000}"/>
    <cellStyle name="20% - Accent1 3 2 2 4 4 4" xfId="17972" xr:uid="{00000000-0005-0000-0000-00007C450000}"/>
    <cellStyle name="20% - Accent1 3 2 2 4 5" xfId="17973" xr:uid="{00000000-0005-0000-0000-00007D450000}"/>
    <cellStyle name="20% - Accent1 3 2 2 4 5 2" xfId="17974" xr:uid="{00000000-0005-0000-0000-00007E450000}"/>
    <cellStyle name="20% - Accent1 3 2 2 4 5 2 2" xfId="17975" xr:uid="{00000000-0005-0000-0000-00007F450000}"/>
    <cellStyle name="20% - Accent1 3 2 2 4 5 2 2 2" xfId="17976" xr:uid="{00000000-0005-0000-0000-000080450000}"/>
    <cellStyle name="20% - Accent1 3 2 2 4 5 2 3" xfId="17977" xr:uid="{00000000-0005-0000-0000-000081450000}"/>
    <cellStyle name="20% - Accent1 3 2 2 4 5 3" xfId="17978" xr:uid="{00000000-0005-0000-0000-000082450000}"/>
    <cellStyle name="20% - Accent1 3 2 2 4 5 3 2" xfId="17979" xr:uid="{00000000-0005-0000-0000-000083450000}"/>
    <cellStyle name="20% - Accent1 3 2 2 4 5 4" xfId="17980" xr:uid="{00000000-0005-0000-0000-000084450000}"/>
    <cellStyle name="20% - Accent1 3 2 2 4 6" xfId="17981" xr:uid="{00000000-0005-0000-0000-000085450000}"/>
    <cellStyle name="20% - Accent1 3 2 2 4 6 2" xfId="17982" xr:uid="{00000000-0005-0000-0000-000086450000}"/>
    <cellStyle name="20% - Accent1 3 2 2 4 6 2 2" xfId="17983" xr:uid="{00000000-0005-0000-0000-000087450000}"/>
    <cellStyle name="20% - Accent1 3 2 2 4 6 2 2 2" xfId="17984" xr:uid="{00000000-0005-0000-0000-000088450000}"/>
    <cellStyle name="20% - Accent1 3 2 2 4 6 2 3" xfId="17985" xr:uid="{00000000-0005-0000-0000-000089450000}"/>
    <cellStyle name="20% - Accent1 3 2 2 4 6 3" xfId="17986" xr:uid="{00000000-0005-0000-0000-00008A450000}"/>
    <cellStyle name="20% - Accent1 3 2 2 4 6 3 2" xfId="17987" xr:uid="{00000000-0005-0000-0000-00008B450000}"/>
    <cellStyle name="20% - Accent1 3 2 2 4 6 4" xfId="17988" xr:uid="{00000000-0005-0000-0000-00008C450000}"/>
    <cellStyle name="20% - Accent1 3 2 2 4 7" xfId="17989" xr:uid="{00000000-0005-0000-0000-00008D450000}"/>
    <cellStyle name="20% - Accent1 3 2 2 4 7 2" xfId="17990" xr:uid="{00000000-0005-0000-0000-00008E450000}"/>
    <cellStyle name="20% - Accent1 3 2 2 4 7 2 2" xfId="17991" xr:uid="{00000000-0005-0000-0000-00008F450000}"/>
    <cellStyle name="20% - Accent1 3 2 2 4 7 3" xfId="17992" xr:uid="{00000000-0005-0000-0000-000090450000}"/>
    <cellStyle name="20% - Accent1 3 2 2 4 8" xfId="17993" xr:uid="{00000000-0005-0000-0000-000091450000}"/>
    <cellStyle name="20% - Accent1 3 2 2 4 8 2" xfId="17994" xr:uid="{00000000-0005-0000-0000-000092450000}"/>
    <cellStyle name="20% - Accent1 3 2 2 4 8 2 2" xfId="17995" xr:uid="{00000000-0005-0000-0000-000093450000}"/>
    <cellStyle name="20% - Accent1 3 2 2 4 8 3" xfId="17996" xr:uid="{00000000-0005-0000-0000-000094450000}"/>
    <cellStyle name="20% - Accent1 3 2 2 4 9" xfId="17997" xr:uid="{00000000-0005-0000-0000-000095450000}"/>
    <cellStyle name="20% - Accent1 3 2 2 4 9 2" xfId="17998" xr:uid="{00000000-0005-0000-0000-000096450000}"/>
    <cellStyle name="20% - Accent1 3 2 2 5" xfId="17999" xr:uid="{00000000-0005-0000-0000-000097450000}"/>
    <cellStyle name="20% - Accent1 3 2 2 5 10" xfId="18000" xr:uid="{00000000-0005-0000-0000-000098450000}"/>
    <cellStyle name="20% - Accent1 3 2 2 5 10 2" xfId="18001" xr:uid="{00000000-0005-0000-0000-000099450000}"/>
    <cellStyle name="20% - Accent1 3 2 2 5 11" xfId="18002" xr:uid="{00000000-0005-0000-0000-00009A450000}"/>
    <cellStyle name="20% - Accent1 3 2 2 5 2" xfId="18003" xr:uid="{00000000-0005-0000-0000-00009B450000}"/>
    <cellStyle name="20% - Accent1 3 2 2 5 2 2" xfId="18004" xr:uid="{00000000-0005-0000-0000-00009C450000}"/>
    <cellStyle name="20% - Accent1 3 2 2 5 2 2 2" xfId="18005" xr:uid="{00000000-0005-0000-0000-00009D450000}"/>
    <cellStyle name="20% - Accent1 3 2 2 5 2 2 2 2" xfId="18006" xr:uid="{00000000-0005-0000-0000-00009E450000}"/>
    <cellStyle name="20% - Accent1 3 2 2 5 2 2 2 2 2" xfId="18007" xr:uid="{00000000-0005-0000-0000-00009F450000}"/>
    <cellStyle name="20% - Accent1 3 2 2 5 2 2 2 3" xfId="18008" xr:uid="{00000000-0005-0000-0000-0000A0450000}"/>
    <cellStyle name="20% - Accent1 3 2 2 5 2 2 3" xfId="18009" xr:uid="{00000000-0005-0000-0000-0000A1450000}"/>
    <cellStyle name="20% - Accent1 3 2 2 5 2 2 3 2" xfId="18010" xr:uid="{00000000-0005-0000-0000-0000A2450000}"/>
    <cellStyle name="20% - Accent1 3 2 2 5 2 2 4" xfId="18011" xr:uid="{00000000-0005-0000-0000-0000A3450000}"/>
    <cellStyle name="20% - Accent1 3 2 2 5 2 3" xfId="18012" xr:uid="{00000000-0005-0000-0000-0000A4450000}"/>
    <cellStyle name="20% - Accent1 3 2 2 5 2 3 2" xfId="18013" xr:uid="{00000000-0005-0000-0000-0000A5450000}"/>
    <cellStyle name="20% - Accent1 3 2 2 5 2 3 2 2" xfId="18014" xr:uid="{00000000-0005-0000-0000-0000A6450000}"/>
    <cellStyle name="20% - Accent1 3 2 2 5 2 3 2 2 2" xfId="18015" xr:uid="{00000000-0005-0000-0000-0000A7450000}"/>
    <cellStyle name="20% - Accent1 3 2 2 5 2 3 2 3" xfId="18016" xr:uid="{00000000-0005-0000-0000-0000A8450000}"/>
    <cellStyle name="20% - Accent1 3 2 2 5 2 3 3" xfId="18017" xr:uid="{00000000-0005-0000-0000-0000A9450000}"/>
    <cellStyle name="20% - Accent1 3 2 2 5 2 3 3 2" xfId="18018" xr:uid="{00000000-0005-0000-0000-0000AA450000}"/>
    <cellStyle name="20% - Accent1 3 2 2 5 2 3 4" xfId="18019" xr:uid="{00000000-0005-0000-0000-0000AB450000}"/>
    <cellStyle name="20% - Accent1 3 2 2 5 2 4" xfId="18020" xr:uid="{00000000-0005-0000-0000-0000AC450000}"/>
    <cellStyle name="20% - Accent1 3 2 2 5 2 4 2" xfId="18021" xr:uid="{00000000-0005-0000-0000-0000AD450000}"/>
    <cellStyle name="20% - Accent1 3 2 2 5 2 4 2 2" xfId="18022" xr:uid="{00000000-0005-0000-0000-0000AE450000}"/>
    <cellStyle name="20% - Accent1 3 2 2 5 2 4 2 2 2" xfId="18023" xr:uid="{00000000-0005-0000-0000-0000AF450000}"/>
    <cellStyle name="20% - Accent1 3 2 2 5 2 4 2 3" xfId="18024" xr:uid="{00000000-0005-0000-0000-0000B0450000}"/>
    <cellStyle name="20% - Accent1 3 2 2 5 2 4 3" xfId="18025" xr:uid="{00000000-0005-0000-0000-0000B1450000}"/>
    <cellStyle name="20% - Accent1 3 2 2 5 2 4 3 2" xfId="18026" xr:uid="{00000000-0005-0000-0000-0000B2450000}"/>
    <cellStyle name="20% - Accent1 3 2 2 5 2 4 4" xfId="18027" xr:uid="{00000000-0005-0000-0000-0000B3450000}"/>
    <cellStyle name="20% - Accent1 3 2 2 5 2 5" xfId="18028" xr:uid="{00000000-0005-0000-0000-0000B4450000}"/>
    <cellStyle name="20% - Accent1 3 2 2 5 2 5 2" xfId="18029" xr:uid="{00000000-0005-0000-0000-0000B5450000}"/>
    <cellStyle name="20% - Accent1 3 2 2 5 2 5 2 2" xfId="18030" xr:uid="{00000000-0005-0000-0000-0000B6450000}"/>
    <cellStyle name="20% - Accent1 3 2 2 5 2 5 3" xfId="18031" xr:uid="{00000000-0005-0000-0000-0000B7450000}"/>
    <cellStyle name="20% - Accent1 3 2 2 5 2 6" xfId="18032" xr:uid="{00000000-0005-0000-0000-0000B8450000}"/>
    <cellStyle name="20% - Accent1 3 2 2 5 2 6 2" xfId="18033" xr:uid="{00000000-0005-0000-0000-0000B9450000}"/>
    <cellStyle name="20% - Accent1 3 2 2 5 2 6 2 2" xfId="18034" xr:uid="{00000000-0005-0000-0000-0000BA450000}"/>
    <cellStyle name="20% - Accent1 3 2 2 5 2 6 3" xfId="18035" xr:uid="{00000000-0005-0000-0000-0000BB450000}"/>
    <cellStyle name="20% - Accent1 3 2 2 5 2 7" xfId="18036" xr:uid="{00000000-0005-0000-0000-0000BC450000}"/>
    <cellStyle name="20% - Accent1 3 2 2 5 2 7 2" xfId="18037" xr:uid="{00000000-0005-0000-0000-0000BD450000}"/>
    <cellStyle name="20% - Accent1 3 2 2 5 2 8" xfId="18038" xr:uid="{00000000-0005-0000-0000-0000BE450000}"/>
    <cellStyle name="20% - Accent1 3 2 2 5 2 8 2" xfId="18039" xr:uid="{00000000-0005-0000-0000-0000BF450000}"/>
    <cellStyle name="20% - Accent1 3 2 2 5 2 9" xfId="18040" xr:uid="{00000000-0005-0000-0000-0000C0450000}"/>
    <cellStyle name="20% - Accent1 3 2 2 5 3" xfId="18041" xr:uid="{00000000-0005-0000-0000-0000C1450000}"/>
    <cellStyle name="20% - Accent1 3 2 2 5 3 2" xfId="18042" xr:uid="{00000000-0005-0000-0000-0000C2450000}"/>
    <cellStyle name="20% - Accent1 3 2 2 5 3 2 2" xfId="18043" xr:uid="{00000000-0005-0000-0000-0000C3450000}"/>
    <cellStyle name="20% - Accent1 3 2 2 5 3 2 2 2" xfId="18044" xr:uid="{00000000-0005-0000-0000-0000C4450000}"/>
    <cellStyle name="20% - Accent1 3 2 2 5 3 2 2 2 2" xfId="18045" xr:uid="{00000000-0005-0000-0000-0000C5450000}"/>
    <cellStyle name="20% - Accent1 3 2 2 5 3 2 2 3" xfId="18046" xr:uid="{00000000-0005-0000-0000-0000C6450000}"/>
    <cellStyle name="20% - Accent1 3 2 2 5 3 2 3" xfId="18047" xr:uid="{00000000-0005-0000-0000-0000C7450000}"/>
    <cellStyle name="20% - Accent1 3 2 2 5 3 2 3 2" xfId="18048" xr:uid="{00000000-0005-0000-0000-0000C8450000}"/>
    <cellStyle name="20% - Accent1 3 2 2 5 3 2 4" xfId="18049" xr:uid="{00000000-0005-0000-0000-0000C9450000}"/>
    <cellStyle name="20% - Accent1 3 2 2 5 3 3" xfId="18050" xr:uid="{00000000-0005-0000-0000-0000CA450000}"/>
    <cellStyle name="20% - Accent1 3 2 2 5 3 3 2" xfId="18051" xr:uid="{00000000-0005-0000-0000-0000CB450000}"/>
    <cellStyle name="20% - Accent1 3 2 2 5 3 3 2 2" xfId="18052" xr:uid="{00000000-0005-0000-0000-0000CC450000}"/>
    <cellStyle name="20% - Accent1 3 2 2 5 3 3 2 2 2" xfId="18053" xr:uid="{00000000-0005-0000-0000-0000CD450000}"/>
    <cellStyle name="20% - Accent1 3 2 2 5 3 3 2 3" xfId="18054" xr:uid="{00000000-0005-0000-0000-0000CE450000}"/>
    <cellStyle name="20% - Accent1 3 2 2 5 3 3 3" xfId="18055" xr:uid="{00000000-0005-0000-0000-0000CF450000}"/>
    <cellStyle name="20% - Accent1 3 2 2 5 3 3 3 2" xfId="18056" xr:uid="{00000000-0005-0000-0000-0000D0450000}"/>
    <cellStyle name="20% - Accent1 3 2 2 5 3 3 4" xfId="18057" xr:uid="{00000000-0005-0000-0000-0000D1450000}"/>
    <cellStyle name="20% - Accent1 3 2 2 5 3 4" xfId="18058" xr:uid="{00000000-0005-0000-0000-0000D2450000}"/>
    <cellStyle name="20% - Accent1 3 2 2 5 3 4 2" xfId="18059" xr:uid="{00000000-0005-0000-0000-0000D3450000}"/>
    <cellStyle name="20% - Accent1 3 2 2 5 3 4 2 2" xfId="18060" xr:uid="{00000000-0005-0000-0000-0000D4450000}"/>
    <cellStyle name="20% - Accent1 3 2 2 5 3 4 2 2 2" xfId="18061" xr:uid="{00000000-0005-0000-0000-0000D5450000}"/>
    <cellStyle name="20% - Accent1 3 2 2 5 3 4 2 3" xfId="18062" xr:uid="{00000000-0005-0000-0000-0000D6450000}"/>
    <cellStyle name="20% - Accent1 3 2 2 5 3 4 3" xfId="18063" xr:uid="{00000000-0005-0000-0000-0000D7450000}"/>
    <cellStyle name="20% - Accent1 3 2 2 5 3 4 3 2" xfId="18064" xr:uid="{00000000-0005-0000-0000-0000D8450000}"/>
    <cellStyle name="20% - Accent1 3 2 2 5 3 4 4" xfId="18065" xr:uid="{00000000-0005-0000-0000-0000D9450000}"/>
    <cellStyle name="20% - Accent1 3 2 2 5 3 5" xfId="18066" xr:uid="{00000000-0005-0000-0000-0000DA450000}"/>
    <cellStyle name="20% - Accent1 3 2 2 5 3 5 2" xfId="18067" xr:uid="{00000000-0005-0000-0000-0000DB450000}"/>
    <cellStyle name="20% - Accent1 3 2 2 5 3 5 2 2" xfId="18068" xr:uid="{00000000-0005-0000-0000-0000DC450000}"/>
    <cellStyle name="20% - Accent1 3 2 2 5 3 5 3" xfId="18069" xr:uid="{00000000-0005-0000-0000-0000DD450000}"/>
    <cellStyle name="20% - Accent1 3 2 2 5 3 6" xfId="18070" xr:uid="{00000000-0005-0000-0000-0000DE450000}"/>
    <cellStyle name="20% - Accent1 3 2 2 5 3 6 2" xfId="18071" xr:uid="{00000000-0005-0000-0000-0000DF450000}"/>
    <cellStyle name="20% - Accent1 3 2 2 5 3 6 2 2" xfId="18072" xr:uid="{00000000-0005-0000-0000-0000E0450000}"/>
    <cellStyle name="20% - Accent1 3 2 2 5 3 6 3" xfId="18073" xr:uid="{00000000-0005-0000-0000-0000E1450000}"/>
    <cellStyle name="20% - Accent1 3 2 2 5 3 7" xfId="18074" xr:uid="{00000000-0005-0000-0000-0000E2450000}"/>
    <cellStyle name="20% - Accent1 3 2 2 5 3 7 2" xfId="18075" xr:uid="{00000000-0005-0000-0000-0000E3450000}"/>
    <cellStyle name="20% - Accent1 3 2 2 5 3 8" xfId="18076" xr:uid="{00000000-0005-0000-0000-0000E4450000}"/>
    <cellStyle name="20% - Accent1 3 2 2 5 3 8 2" xfId="18077" xr:uid="{00000000-0005-0000-0000-0000E5450000}"/>
    <cellStyle name="20% - Accent1 3 2 2 5 3 9" xfId="18078" xr:uid="{00000000-0005-0000-0000-0000E6450000}"/>
    <cellStyle name="20% - Accent1 3 2 2 5 4" xfId="18079" xr:uid="{00000000-0005-0000-0000-0000E7450000}"/>
    <cellStyle name="20% - Accent1 3 2 2 5 4 2" xfId="18080" xr:uid="{00000000-0005-0000-0000-0000E8450000}"/>
    <cellStyle name="20% - Accent1 3 2 2 5 4 2 2" xfId="18081" xr:uid="{00000000-0005-0000-0000-0000E9450000}"/>
    <cellStyle name="20% - Accent1 3 2 2 5 4 2 2 2" xfId="18082" xr:uid="{00000000-0005-0000-0000-0000EA450000}"/>
    <cellStyle name="20% - Accent1 3 2 2 5 4 2 3" xfId="18083" xr:uid="{00000000-0005-0000-0000-0000EB450000}"/>
    <cellStyle name="20% - Accent1 3 2 2 5 4 3" xfId="18084" xr:uid="{00000000-0005-0000-0000-0000EC450000}"/>
    <cellStyle name="20% - Accent1 3 2 2 5 4 3 2" xfId="18085" xr:uid="{00000000-0005-0000-0000-0000ED450000}"/>
    <cellStyle name="20% - Accent1 3 2 2 5 4 4" xfId="18086" xr:uid="{00000000-0005-0000-0000-0000EE450000}"/>
    <cellStyle name="20% - Accent1 3 2 2 5 5" xfId="18087" xr:uid="{00000000-0005-0000-0000-0000EF450000}"/>
    <cellStyle name="20% - Accent1 3 2 2 5 5 2" xfId="18088" xr:uid="{00000000-0005-0000-0000-0000F0450000}"/>
    <cellStyle name="20% - Accent1 3 2 2 5 5 2 2" xfId="18089" xr:uid="{00000000-0005-0000-0000-0000F1450000}"/>
    <cellStyle name="20% - Accent1 3 2 2 5 5 2 2 2" xfId="18090" xr:uid="{00000000-0005-0000-0000-0000F2450000}"/>
    <cellStyle name="20% - Accent1 3 2 2 5 5 2 3" xfId="18091" xr:uid="{00000000-0005-0000-0000-0000F3450000}"/>
    <cellStyle name="20% - Accent1 3 2 2 5 5 3" xfId="18092" xr:uid="{00000000-0005-0000-0000-0000F4450000}"/>
    <cellStyle name="20% - Accent1 3 2 2 5 5 3 2" xfId="18093" xr:uid="{00000000-0005-0000-0000-0000F5450000}"/>
    <cellStyle name="20% - Accent1 3 2 2 5 5 4" xfId="18094" xr:uid="{00000000-0005-0000-0000-0000F6450000}"/>
    <cellStyle name="20% - Accent1 3 2 2 5 6" xfId="18095" xr:uid="{00000000-0005-0000-0000-0000F7450000}"/>
    <cellStyle name="20% - Accent1 3 2 2 5 6 2" xfId="18096" xr:uid="{00000000-0005-0000-0000-0000F8450000}"/>
    <cellStyle name="20% - Accent1 3 2 2 5 6 2 2" xfId="18097" xr:uid="{00000000-0005-0000-0000-0000F9450000}"/>
    <cellStyle name="20% - Accent1 3 2 2 5 6 2 2 2" xfId="18098" xr:uid="{00000000-0005-0000-0000-0000FA450000}"/>
    <cellStyle name="20% - Accent1 3 2 2 5 6 2 3" xfId="18099" xr:uid="{00000000-0005-0000-0000-0000FB450000}"/>
    <cellStyle name="20% - Accent1 3 2 2 5 6 3" xfId="18100" xr:uid="{00000000-0005-0000-0000-0000FC450000}"/>
    <cellStyle name="20% - Accent1 3 2 2 5 6 3 2" xfId="18101" xr:uid="{00000000-0005-0000-0000-0000FD450000}"/>
    <cellStyle name="20% - Accent1 3 2 2 5 6 4" xfId="18102" xr:uid="{00000000-0005-0000-0000-0000FE450000}"/>
    <cellStyle name="20% - Accent1 3 2 2 5 7" xfId="18103" xr:uid="{00000000-0005-0000-0000-0000FF450000}"/>
    <cellStyle name="20% - Accent1 3 2 2 5 7 2" xfId="18104" xr:uid="{00000000-0005-0000-0000-000000460000}"/>
    <cellStyle name="20% - Accent1 3 2 2 5 7 2 2" xfId="18105" xr:uid="{00000000-0005-0000-0000-000001460000}"/>
    <cellStyle name="20% - Accent1 3 2 2 5 7 3" xfId="18106" xr:uid="{00000000-0005-0000-0000-000002460000}"/>
    <cellStyle name="20% - Accent1 3 2 2 5 8" xfId="18107" xr:uid="{00000000-0005-0000-0000-000003460000}"/>
    <cellStyle name="20% - Accent1 3 2 2 5 8 2" xfId="18108" xr:uid="{00000000-0005-0000-0000-000004460000}"/>
    <cellStyle name="20% - Accent1 3 2 2 5 8 2 2" xfId="18109" xr:uid="{00000000-0005-0000-0000-000005460000}"/>
    <cellStyle name="20% - Accent1 3 2 2 5 8 3" xfId="18110" xr:uid="{00000000-0005-0000-0000-000006460000}"/>
    <cellStyle name="20% - Accent1 3 2 2 5 9" xfId="18111" xr:uid="{00000000-0005-0000-0000-000007460000}"/>
    <cellStyle name="20% - Accent1 3 2 2 5 9 2" xfId="18112" xr:uid="{00000000-0005-0000-0000-000008460000}"/>
    <cellStyle name="20% - Accent1 3 2 2 6" xfId="18113" xr:uid="{00000000-0005-0000-0000-000009460000}"/>
    <cellStyle name="20% - Accent1 3 2 2 6 10" xfId="18114" xr:uid="{00000000-0005-0000-0000-00000A460000}"/>
    <cellStyle name="20% - Accent1 3 2 2 6 10 2" xfId="18115" xr:uid="{00000000-0005-0000-0000-00000B460000}"/>
    <cellStyle name="20% - Accent1 3 2 2 6 11" xfId="18116" xr:uid="{00000000-0005-0000-0000-00000C460000}"/>
    <cellStyle name="20% - Accent1 3 2 2 6 2" xfId="18117" xr:uid="{00000000-0005-0000-0000-00000D460000}"/>
    <cellStyle name="20% - Accent1 3 2 2 6 2 2" xfId="18118" xr:uid="{00000000-0005-0000-0000-00000E460000}"/>
    <cellStyle name="20% - Accent1 3 2 2 6 2 2 2" xfId="18119" xr:uid="{00000000-0005-0000-0000-00000F460000}"/>
    <cellStyle name="20% - Accent1 3 2 2 6 2 2 2 2" xfId="18120" xr:uid="{00000000-0005-0000-0000-000010460000}"/>
    <cellStyle name="20% - Accent1 3 2 2 6 2 2 2 2 2" xfId="18121" xr:uid="{00000000-0005-0000-0000-000011460000}"/>
    <cellStyle name="20% - Accent1 3 2 2 6 2 2 2 3" xfId="18122" xr:uid="{00000000-0005-0000-0000-000012460000}"/>
    <cellStyle name="20% - Accent1 3 2 2 6 2 2 3" xfId="18123" xr:uid="{00000000-0005-0000-0000-000013460000}"/>
    <cellStyle name="20% - Accent1 3 2 2 6 2 2 3 2" xfId="18124" xr:uid="{00000000-0005-0000-0000-000014460000}"/>
    <cellStyle name="20% - Accent1 3 2 2 6 2 2 4" xfId="18125" xr:uid="{00000000-0005-0000-0000-000015460000}"/>
    <cellStyle name="20% - Accent1 3 2 2 6 2 3" xfId="18126" xr:uid="{00000000-0005-0000-0000-000016460000}"/>
    <cellStyle name="20% - Accent1 3 2 2 6 2 3 2" xfId="18127" xr:uid="{00000000-0005-0000-0000-000017460000}"/>
    <cellStyle name="20% - Accent1 3 2 2 6 2 3 2 2" xfId="18128" xr:uid="{00000000-0005-0000-0000-000018460000}"/>
    <cellStyle name="20% - Accent1 3 2 2 6 2 3 2 2 2" xfId="18129" xr:uid="{00000000-0005-0000-0000-000019460000}"/>
    <cellStyle name="20% - Accent1 3 2 2 6 2 3 2 3" xfId="18130" xr:uid="{00000000-0005-0000-0000-00001A460000}"/>
    <cellStyle name="20% - Accent1 3 2 2 6 2 3 3" xfId="18131" xr:uid="{00000000-0005-0000-0000-00001B460000}"/>
    <cellStyle name="20% - Accent1 3 2 2 6 2 3 3 2" xfId="18132" xr:uid="{00000000-0005-0000-0000-00001C460000}"/>
    <cellStyle name="20% - Accent1 3 2 2 6 2 3 4" xfId="18133" xr:uid="{00000000-0005-0000-0000-00001D460000}"/>
    <cellStyle name="20% - Accent1 3 2 2 6 2 4" xfId="18134" xr:uid="{00000000-0005-0000-0000-00001E460000}"/>
    <cellStyle name="20% - Accent1 3 2 2 6 2 4 2" xfId="18135" xr:uid="{00000000-0005-0000-0000-00001F460000}"/>
    <cellStyle name="20% - Accent1 3 2 2 6 2 4 2 2" xfId="18136" xr:uid="{00000000-0005-0000-0000-000020460000}"/>
    <cellStyle name="20% - Accent1 3 2 2 6 2 4 2 2 2" xfId="18137" xr:uid="{00000000-0005-0000-0000-000021460000}"/>
    <cellStyle name="20% - Accent1 3 2 2 6 2 4 2 3" xfId="18138" xr:uid="{00000000-0005-0000-0000-000022460000}"/>
    <cellStyle name="20% - Accent1 3 2 2 6 2 4 3" xfId="18139" xr:uid="{00000000-0005-0000-0000-000023460000}"/>
    <cellStyle name="20% - Accent1 3 2 2 6 2 4 3 2" xfId="18140" xr:uid="{00000000-0005-0000-0000-000024460000}"/>
    <cellStyle name="20% - Accent1 3 2 2 6 2 4 4" xfId="18141" xr:uid="{00000000-0005-0000-0000-000025460000}"/>
    <cellStyle name="20% - Accent1 3 2 2 6 2 5" xfId="18142" xr:uid="{00000000-0005-0000-0000-000026460000}"/>
    <cellStyle name="20% - Accent1 3 2 2 6 2 5 2" xfId="18143" xr:uid="{00000000-0005-0000-0000-000027460000}"/>
    <cellStyle name="20% - Accent1 3 2 2 6 2 5 2 2" xfId="18144" xr:uid="{00000000-0005-0000-0000-000028460000}"/>
    <cellStyle name="20% - Accent1 3 2 2 6 2 5 3" xfId="18145" xr:uid="{00000000-0005-0000-0000-000029460000}"/>
    <cellStyle name="20% - Accent1 3 2 2 6 2 6" xfId="18146" xr:uid="{00000000-0005-0000-0000-00002A460000}"/>
    <cellStyle name="20% - Accent1 3 2 2 6 2 6 2" xfId="18147" xr:uid="{00000000-0005-0000-0000-00002B460000}"/>
    <cellStyle name="20% - Accent1 3 2 2 6 2 6 2 2" xfId="18148" xr:uid="{00000000-0005-0000-0000-00002C460000}"/>
    <cellStyle name="20% - Accent1 3 2 2 6 2 6 3" xfId="18149" xr:uid="{00000000-0005-0000-0000-00002D460000}"/>
    <cellStyle name="20% - Accent1 3 2 2 6 2 7" xfId="18150" xr:uid="{00000000-0005-0000-0000-00002E460000}"/>
    <cellStyle name="20% - Accent1 3 2 2 6 2 7 2" xfId="18151" xr:uid="{00000000-0005-0000-0000-00002F460000}"/>
    <cellStyle name="20% - Accent1 3 2 2 6 2 8" xfId="18152" xr:uid="{00000000-0005-0000-0000-000030460000}"/>
    <cellStyle name="20% - Accent1 3 2 2 6 2 8 2" xfId="18153" xr:uid="{00000000-0005-0000-0000-000031460000}"/>
    <cellStyle name="20% - Accent1 3 2 2 6 2 9" xfId="18154" xr:uid="{00000000-0005-0000-0000-000032460000}"/>
    <cellStyle name="20% - Accent1 3 2 2 6 3" xfId="18155" xr:uid="{00000000-0005-0000-0000-000033460000}"/>
    <cellStyle name="20% - Accent1 3 2 2 6 3 2" xfId="18156" xr:uid="{00000000-0005-0000-0000-000034460000}"/>
    <cellStyle name="20% - Accent1 3 2 2 6 3 2 2" xfId="18157" xr:uid="{00000000-0005-0000-0000-000035460000}"/>
    <cellStyle name="20% - Accent1 3 2 2 6 3 2 2 2" xfId="18158" xr:uid="{00000000-0005-0000-0000-000036460000}"/>
    <cellStyle name="20% - Accent1 3 2 2 6 3 2 2 2 2" xfId="18159" xr:uid="{00000000-0005-0000-0000-000037460000}"/>
    <cellStyle name="20% - Accent1 3 2 2 6 3 2 2 3" xfId="18160" xr:uid="{00000000-0005-0000-0000-000038460000}"/>
    <cellStyle name="20% - Accent1 3 2 2 6 3 2 3" xfId="18161" xr:uid="{00000000-0005-0000-0000-000039460000}"/>
    <cellStyle name="20% - Accent1 3 2 2 6 3 2 3 2" xfId="18162" xr:uid="{00000000-0005-0000-0000-00003A460000}"/>
    <cellStyle name="20% - Accent1 3 2 2 6 3 2 4" xfId="18163" xr:uid="{00000000-0005-0000-0000-00003B460000}"/>
    <cellStyle name="20% - Accent1 3 2 2 6 3 3" xfId="18164" xr:uid="{00000000-0005-0000-0000-00003C460000}"/>
    <cellStyle name="20% - Accent1 3 2 2 6 3 3 2" xfId="18165" xr:uid="{00000000-0005-0000-0000-00003D460000}"/>
    <cellStyle name="20% - Accent1 3 2 2 6 3 3 2 2" xfId="18166" xr:uid="{00000000-0005-0000-0000-00003E460000}"/>
    <cellStyle name="20% - Accent1 3 2 2 6 3 3 2 2 2" xfId="18167" xr:uid="{00000000-0005-0000-0000-00003F460000}"/>
    <cellStyle name="20% - Accent1 3 2 2 6 3 3 2 3" xfId="18168" xr:uid="{00000000-0005-0000-0000-000040460000}"/>
    <cellStyle name="20% - Accent1 3 2 2 6 3 3 3" xfId="18169" xr:uid="{00000000-0005-0000-0000-000041460000}"/>
    <cellStyle name="20% - Accent1 3 2 2 6 3 3 3 2" xfId="18170" xr:uid="{00000000-0005-0000-0000-000042460000}"/>
    <cellStyle name="20% - Accent1 3 2 2 6 3 3 4" xfId="18171" xr:uid="{00000000-0005-0000-0000-000043460000}"/>
    <cellStyle name="20% - Accent1 3 2 2 6 3 4" xfId="18172" xr:uid="{00000000-0005-0000-0000-000044460000}"/>
    <cellStyle name="20% - Accent1 3 2 2 6 3 4 2" xfId="18173" xr:uid="{00000000-0005-0000-0000-000045460000}"/>
    <cellStyle name="20% - Accent1 3 2 2 6 3 4 2 2" xfId="18174" xr:uid="{00000000-0005-0000-0000-000046460000}"/>
    <cellStyle name="20% - Accent1 3 2 2 6 3 4 2 2 2" xfId="18175" xr:uid="{00000000-0005-0000-0000-000047460000}"/>
    <cellStyle name="20% - Accent1 3 2 2 6 3 4 2 3" xfId="18176" xr:uid="{00000000-0005-0000-0000-000048460000}"/>
    <cellStyle name="20% - Accent1 3 2 2 6 3 4 3" xfId="18177" xr:uid="{00000000-0005-0000-0000-000049460000}"/>
    <cellStyle name="20% - Accent1 3 2 2 6 3 4 3 2" xfId="18178" xr:uid="{00000000-0005-0000-0000-00004A460000}"/>
    <cellStyle name="20% - Accent1 3 2 2 6 3 4 4" xfId="18179" xr:uid="{00000000-0005-0000-0000-00004B460000}"/>
    <cellStyle name="20% - Accent1 3 2 2 6 3 5" xfId="18180" xr:uid="{00000000-0005-0000-0000-00004C460000}"/>
    <cellStyle name="20% - Accent1 3 2 2 6 3 5 2" xfId="18181" xr:uid="{00000000-0005-0000-0000-00004D460000}"/>
    <cellStyle name="20% - Accent1 3 2 2 6 3 5 2 2" xfId="18182" xr:uid="{00000000-0005-0000-0000-00004E460000}"/>
    <cellStyle name="20% - Accent1 3 2 2 6 3 5 3" xfId="18183" xr:uid="{00000000-0005-0000-0000-00004F460000}"/>
    <cellStyle name="20% - Accent1 3 2 2 6 3 6" xfId="18184" xr:uid="{00000000-0005-0000-0000-000050460000}"/>
    <cellStyle name="20% - Accent1 3 2 2 6 3 6 2" xfId="18185" xr:uid="{00000000-0005-0000-0000-000051460000}"/>
    <cellStyle name="20% - Accent1 3 2 2 6 3 6 2 2" xfId="18186" xr:uid="{00000000-0005-0000-0000-000052460000}"/>
    <cellStyle name="20% - Accent1 3 2 2 6 3 6 3" xfId="18187" xr:uid="{00000000-0005-0000-0000-000053460000}"/>
    <cellStyle name="20% - Accent1 3 2 2 6 3 7" xfId="18188" xr:uid="{00000000-0005-0000-0000-000054460000}"/>
    <cellStyle name="20% - Accent1 3 2 2 6 3 7 2" xfId="18189" xr:uid="{00000000-0005-0000-0000-000055460000}"/>
    <cellStyle name="20% - Accent1 3 2 2 6 3 8" xfId="18190" xr:uid="{00000000-0005-0000-0000-000056460000}"/>
    <cellStyle name="20% - Accent1 3 2 2 6 3 8 2" xfId="18191" xr:uid="{00000000-0005-0000-0000-000057460000}"/>
    <cellStyle name="20% - Accent1 3 2 2 6 3 9" xfId="18192" xr:uid="{00000000-0005-0000-0000-000058460000}"/>
    <cellStyle name="20% - Accent1 3 2 2 6 4" xfId="18193" xr:uid="{00000000-0005-0000-0000-000059460000}"/>
    <cellStyle name="20% - Accent1 3 2 2 6 4 2" xfId="18194" xr:uid="{00000000-0005-0000-0000-00005A460000}"/>
    <cellStyle name="20% - Accent1 3 2 2 6 4 2 2" xfId="18195" xr:uid="{00000000-0005-0000-0000-00005B460000}"/>
    <cellStyle name="20% - Accent1 3 2 2 6 4 2 2 2" xfId="18196" xr:uid="{00000000-0005-0000-0000-00005C460000}"/>
    <cellStyle name="20% - Accent1 3 2 2 6 4 2 3" xfId="18197" xr:uid="{00000000-0005-0000-0000-00005D460000}"/>
    <cellStyle name="20% - Accent1 3 2 2 6 4 3" xfId="18198" xr:uid="{00000000-0005-0000-0000-00005E460000}"/>
    <cellStyle name="20% - Accent1 3 2 2 6 4 3 2" xfId="18199" xr:uid="{00000000-0005-0000-0000-00005F460000}"/>
    <cellStyle name="20% - Accent1 3 2 2 6 4 4" xfId="18200" xr:uid="{00000000-0005-0000-0000-000060460000}"/>
    <cellStyle name="20% - Accent1 3 2 2 6 5" xfId="18201" xr:uid="{00000000-0005-0000-0000-000061460000}"/>
    <cellStyle name="20% - Accent1 3 2 2 6 5 2" xfId="18202" xr:uid="{00000000-0005-0000-0000-000062460000}"/>
    <cellStyle name="20% - Accent1 3 2 2 6 5 2 2" xfId="18203" xr:uid="{00000000-0005-0000-0000-000063460000}"/>
    <cellStyle name="20% - Accent1 3 2 2 6 5 2 2 2" xfId="18204" xr:uid="{00000000-0005-0000-0000-000064460000}"/>
    <cellStyle name="20% - Accent1 3 2 2 6 5 2 3" xfId="18205" xr:uid="{00000000-0005-0000-0000-000065460000}"/>
    <cellStyle name="20% - Accent1 3 2 2 6 5 3" xfId="18206" xr:uid="{00000000-0005-0000-0000-000066460000}"/>
    <cellStyle name="20% - Accent1 3 2 2 6 5 3 2" xfId="18207" xr:uid="{00000000-0005-0000-0000-000067460000}"/>
    <cellStyle name="20% - Accent1 3 2 2 6 5 4" xfId="18208" xr:uid="{00000000-0005-0000-0000-000068460000}"/>
    <cellStyle name="20% - Accent1 3 2 2 6 6" xfId="18209" xr:uid="{00000000-0005-0000-0000-000069460000}"/>
    <cellStyle name="20% - Accent1 3 2 2 6 6 2" xfId="18210" xr:uid="{00000000-0005-0000-0000-00006A460000}"/>
    <cellStyle name="20% - Accent1 3 2 2 6 6 2 2" xfId="18211" xr:uid="{00000000-0005-0000-0000-00006B460000}"/>
    <cellStyle name="20% - Accent1 3 2 2 6 6 2 2 2" xfId="18212" xr:uid="{00000000-0005-0000-0000-00006C460000}"/>
    <cellStyle name="20% - Accent1 3 2 2 6 6 2 3" xfId="18213" xr:uid="{00000000-0005-0000-0000-00006D460000}"/>
    <cellStyle name="20% - Accent1 3 2 2 6 6 3" xfId="18214" xr:uid="{00000000-0005-0000-0000-00006E460000}"/>
    <cellStyle name="20% - Accent1 3 2 2 6 6 3 2" xfId="18215" xr:uid="{00000000-0005-0000-0000-00006F460000}"/>
    <cellStyle name="20% - Accent1 3 2 2 6 6 4" xfId="18216" xr:uid="{00000000-0005-0000-0000-000070460000}"/>
    <cellStyle name="20% - Accent1 3 2 2 6 7" xfId="18217" xr:uid="{00000000-0005-0000-0000-000071460000}"/>
    <cellStyle name="20% - Accent1 3 2 2 6 7 2" xfId="18218" xr:uid="{00000000-0005-0000-0000-000072460000}"/>
    <cellStyle name="20% - Accent1 3 2 2 6 7 2 2" xfId="18219" xr:uid="{00000000-0005-0000-0000-000073460000}"/>
    <cellStyle name="20% - Accent1 3 2 2 6 7 3" xfId="18220" xr:uid="{00000000-0005-0000-0000-000074460000}"/>
    <cellStyle name="20% - Accent1 3 2 2 6 8" xfId="18221" xr:uid="{00000000-0005-0000-0000-000075460000}"/>
    <cellStyle name="20% - Accent1 3 2 2 6 8 2" xfId="18222" xr:uid="{00000000-0005-0000-0000-000076460000}"/>
    <cellStyle name="20% - Accent1 3 2 2 6 8 2 2" xfId="18223" xr:uid="{00000000-0005-0000-0000-000077460000}"/>
    <cellStyle name="20% - Accent1 3 2 2 6 8 3" xfId="18224" xr:uid="{00000000-0005-0000-0000-000078460000}"/>
    <cellStyle name="20% - Accent1 3 2 2 6 9" xfId="18225" xr:uid="{00000000-0005-0000-0000-000079460000}"/>
    <cellStyle name="20% - Accent1 3 2 2 6 9 2" xfId="18226" xr:uid="{00000000-0005-0000-0000-00007A460000}"/>
    <cellStyle name="20% - Accent1 3 2 2 7" xfId="18227" xr:uid="{00000000-0005-0000-0000-00007B460000}"/>
    <cellStyle name="20% - Accent1 3 2 2 7 2" xfId="18228" xr:uid="{00000000-0005-0000-0000-00007C460000}"/>
    <cellStyle name="20% - Accent1 3 2 2 7 2 2" xfId="18229" xr:uid="{00000000-0005-0000-0000-00007D460000}"/>
    <cellStyle name="20% - Accent1 3 2 2 7 2 2 2" xfId="18230" xr:uid="{00000000-0005-0000-0000-00007E460000}"/>
    <cellStyle name="20% - Accent1 3 2 2 7 2 2 2 2" xfId="18231" xr:uid="{00000000-0005-0000-0000-00007F460000}"/>
    <cellStyle name="20% - Accent1 3 2 2 7 2 2 3" xfId="18232" xr:uid="{00000000-0005-0000-0000-000080460000}"/>
    <cellStyle name="20% - Accent1 3 2 2 7 2 3" xfId="18233" xr:uid="{00000000-0005-0000-0000-000081460000}"/>
    <cellStyle name="20% - Accent1 3 2 2 7 2 3 2" xfId="18234" xr:uid="{00000000-0005-0000-0000-000082460000}"/>
    <cellStyle name="20% - Accent1 3 2 2 7 2 4" xfId="18235" xr:uid="{00000000-0005-0000-0000-000083460000}"/>
    <cellStyle name="20% - Accent1 3 2 2 7 3" xfId="18236" xr:uid="{00000000-0005-0000-0000-000084460000}"/>
    <cellStyle name="20% - Accent1 3 2 2 7 3 2" xfId="18237" xr:uid="{00000000-0005-0000-0000-000085460000}"/>
    <cellStyle name="20% - Accent1 3 2 2 7 3 2 2" xfId="18238" xr:uid="{00000000-0005-0000-0000-000086460000}"/>
    <cellStyle name="20% - Accent1 3 2 2 7 3 2 2 2" xfId="18239" xr:uid="{00000000-0005-0000-0000-000087460000}"/>
    <cellStyle name="20% - Accent1 3 2 2 7 3 2 3" xfId="18240" xr:uid="{00000000-0005-0000-0000-000088460000}"/>
    <cellStyle name="20% - Accent1 3 2 2 7 3 3" xfId="18241" xr:uid="{00000000-0005-0000-0000-000089460000}"/>
    <cellStyle name="20% - Accent1 3 2 2 7 3 3 2" xfId="18242" xr:uid="{00000000-0005-0000-0000-00008A460000}"/>
    <cellStyle name="20% - Accent1 3 2 2 7 3 4" xfId="18243" xr:uid="{00000000-0005-0000-0000-00008B460000}"/>
    <cellStyle name="20% - Accent1 3 2 2 7 4" xfId="18244" xr:uid="{00000000-0005-0000-0000-00008C460000}"/>
    <cellStyle name="20% - Accent1 3 2 2 7 4 2" xfId="18245" xr:uid="{00000000-0005-0000-0000-00008D460000}"/>
    <cellStyle name="20% - Accent1 3 2 2 7 4 2 2" xfId="18246" xr:uid="{00000000-0005-0000-0000-00008E460000}"/>
    <cellStyle name="20% - Accent1 3 2 2 7 4 2 2 2" xfId="18247" xr:uid="{00000000-0005-0000-0000-00008F460000}"/>
    <cellStyle name="20% - Accent1 3 2 2 7 4 2 3" xfId="18248" xr:uid="{00000000-0005-0000-0000-000090460000}"/>
    <cellStyle name="20% - Accent1 3 2 2 7 4 3" xfId="18249" xr:uid="{00000000-0005-0000-0000-000091460000}"/>
    <cellStyle name="20% - Accent1 3 2 2 7 4 3 2" xfId="18250" xr:uid="{00000000-0005-0000-0000-000092460000}"/>
    <cellStyle name="20% - Accent1 3 2 2 7 4 4" xfId="18251" xr:uid="{00000000-0005-0000-0000-000093460000}"/>
    <cellStyle name="20% - Accent1 3 2 2 7 5" xfId="18252" xr:uid="{00000000-0005-0000-0000-000094460000}"/>
    <cellStyle name="20% - Accent1 3 2 2 7 5 2" xfId="18253" xr:uid="{00000000-0005-0000-0000-000095460000}"/>
    <cellStyle name="20% - Accent1 3 2 2 7 5 2 2" xfId="18254" xr:uid="{00000000-0005-0000-0000-000096460000}"/>
    <cellStyle name="20% - Accent1 3 2 2 7 5 3" xfId="18255" xr:uid="{00000000-0005-0000-0000-000097460000}"/>
    <cellStyle name="20% - Accent1 3 2 2 7 6" xfId="18256" xr:uid="{00000000-0005-0000-0000-000098460000}"/>
    <cellStyle name="20% - Accent1 3 2 2 7 6 2" xfId="18257" xr:uid="{00000000-0005-0000-0000-000099460000}"/>
    <cellStyle name="20% - Accent1 3 2 2 7 6 2 2" xfId="18258" xr:uid="{00000000-0005-0000-0000-00009A460000}"/>
    <cellStyle name="20% - Accent1 3 2 2 7 6 3" xfId="18259" xr:uid="{00000000-0005-0000-0000-00009B460000}"/>
    <cellStyle name="20% - Accent1 3 2 2 7 7" xfId="18260" xr:uid="{00000000-0005-0000-0000-00009C460000}"/>
    <cellStyle name="20% - Accent1 3 2 2 7 7 2" xfId="18261" xr:uid="{00000000-0005-0000-0000-00009D460000}"/>
    <cellStyle name="20% - Accent1 3 2 2 7 8" xfId="18262" xr:uid="{00000000-0005-0000-0000-00009E460000}"/>
    <cellStyle name="20% - Accent1 3 2 2 7 8 2" xfId="18263" xr:uid="{00000000-0005-0000-0000-00009F460000}"/>
    <cellStyle name="20% - Accent1 3 2 2 7 9" xfId="18264" xr:uid="{00000000-0005-0000-0000-0000A0460000}"/>
    <cellStyle name="20% - Accent1 3 2 2 8" xfId="18265" xr:uid="{00000000-0005-0000-0000-0000A1460000}"/>
    <cellStyle name="20% - Accent1 3 2 2 8 2" xfId="18266" xr:uid="{00000000-0005-0000-0000-0000A2460000}"/>
    <cellStyle name="20% - Accent1 3 2 2 8 2 2" xfId="18267" xr:uid="{00000000-0005-0000-0000-0000A3460000}"/>
    <cellStyle name="20% - Accent1 3 2 2 8 2 2 2" xfId="18268" xr:uid="{00000000-0005-0000-0000-0000A4460000}"/>
    <cellStyle name="20% - Accent1 3 2 2 8 2 2 2 2" xfId="18269" xr:uid="{00000000-0005-0000-0000-0000A5460000}"/>
    <cellStyle name="20% - Accent1 3 2 2 8 2 2 3" xfId="18270" xr:uid="{00000000-0005-0000-0000-0000A6460000}"/>
    <cellStyle name="20% - Accent1 3 2 2 8 2 3" xfId="18271" xr:uid="{00000000-0005-0000-0000-0000A7460000}"/>
    <cellStyle name="20% - Accent1 3 2 2 8 2 3 2" xfId="18272" xr:uid="{00000000-0005-0000-0000-0000A8460000}"/>
    <cellStyle name="20% - Accent1 3 2 2 8 2 4" xfId="18273" xr:uid="{00000000-0005-0000-0000-0000A9460000}"/>
    <cellStyle name="20% - Accent1 3 2 2 8 3" xfId="18274" xr:uid="{00000000-0005-0000-0000-0000AA460000}"/>
    <cellStyle name="20% - Accent1 3 2 2 8 3 2" xfId="18275" xr:uid="{00000000-0005-0000-0000-0000AB460000}"/>
    <cellStyle name="20% - Accent1 3 2 2 8 3 2 2" xfId="18276" xr:uid="{00000000-0005-0000-0000-0000AC460000}"/>
    <cellStyle name="20% - Accent1 3 2 2 8 3 2 2 2" xfId="18277" xr:uid="{00000000-0005-0000-0000-0000AD460000}"/>
    <cellStyle name="20% - Accent1 3 2 2 8 3 2 3" xfId="18278" xr:uid="{00000000-0005-0000-0000-0000AE460000}"/>
    <cellStyle name="20% - Accent1 3 2 2 8 3 3" xfId="18279" xr:uid="{00000000-0005-0000-0000-0000AF460000}"/>
    <cellStyle name="20% - Accent1 3 2 2 8 3 3 2" xfId="18280" xr:uid="{00000000-0005-0000-0000-0000B0460000}"/>
    <cellStyle name="20% - Accent1 3 2 2 8 3 4" xfId="18281" xr:uid="{00000000-0005-0000-0000-0000B1460000}"/>
    <cellStyle name="20% - Accent1 3 2 2 8 4" xfId="18282" xr:uid="{00000000-0005-0000-0000-0000B2460000}"/>
    <cellStyle name="20% - Accent1 3 2 2 8 4 2" xfId="18283" xr:uid="{00000000-0005-0000-0000-0000B3460000}"/>
    <cellStyle name="20% - Accent1 3 2 2 8 4 2 2" xfId="18284" xr:uid="{00000000-0005-0000-0000-0000B4460000}"/>
    <cellStyle name="20% - Accent1 3 2 2 8 4 2 2 2" xfId="18285" xr:uid="{00000000-0005-0000-0000-0000B5460000}"/>
    <cellStyle name="20% - Accent1 3 2 2 8 4 2 3" xfId="18286" xr:uid="{00000000-0005-0000-0000-0000B6460000}"/>
    <cellStyle name="20% - Accent1 3 2 2 8 4 3" xfId="18287" xr:uid="{00000000-0005-0000-0000-0000B7460000}"/>
    <cellStyle name="20% - Accent1 3 2 2 8 4 3 2" xfId="18288" xr:uid="{00000000-0005-0000-0000-0000B8460000}"/>
    <cellStyle name="20% - Accent1 3 2 2 8 4 4" xfId="18289" xr:uid="{00000000-0005-0000-0000-0000B9460000}"/>
    <cellStyle name="20% - Accent1 3 2 2 8 5" xfId="18290" xr:uid="{00000000-0005-0000-0000-0000BA460000}"/>
    <cellStyle name="20% - Accent1 3 2 2 8 5 2" xfId="18291" xr:uid="{00000000-0005-0000-0000-0000BB460000}"/>
    <cellStyle name="20% - Accent1 3 2 2 8 5 2 2" xfId="18292" xr:uid="{00000000-0005-0000-0000-0000BC460000}"/>
    <cellStyle name="20% - Accent1 3 2 2 8 5 3" xfId="18293" xr:uid="{00000000-0005-0000-0000-0000BD460000}"/>
    <cellStyle name="20% - Accent1 3 2 2 8 6" xfId="18294" xr:uid="{00000000-0005-0000-0000-0000BE460000}"/>
    <cellStyle name="20% - Accent1 3 2 2 8 6 2" xfId="18295" xr:uid="{00000000-0005-0000-0000-0000BF460000}"/>
    <cellStyle name="20% - Accent1 3 2 2 8 6 2 2" xfId="18296" xr:uid="{00000000-0005-0000-0000-0000C0460000}"/>
    <cellStyle name="20% - Accent1 3 2 2 8 6 3" xfId="18297" xr:uid="{00000000-0005-0000-0000-0000C1460000}"/>
    <cellStyle name="20% - Accent1 3 2 2 8 7" xfId="18298" xr:uid="{00000000-0005-0000-0000-0000C2460000}"/>
    <cellStyle name="20% - Accent1 3 2 2 8 7 2" xfId="18299" xr:uid="{00000000-0005-0000-0000-0000C3460000}"/>
    <cellStyle name="20% - Accent1 3 2 2 8 8" xfId="18300" xr:uid="{00000000-0005-0000-0000-0000C4460000}"/>
    <cellStyle name="20% - Accent1 3 2 2 8 8 2" xfId="18301" xr:uid="{00000000-0005-0000-0000-0000C5460000}"/>
    <cellStyle name="20% - Accent1 3 2 2 8 9" xfId="18302" xr:uid="{00000000-0005-0000-0000-0000C6460000}"/>
    <cellStyle name="20% - Accent1 3 2 2 9" xfId="18303" xr:uid="{00000000-0005-0000-0000-0000C7460000}"/>
    <cellStyle name="20% - Accent1 3 2 2 9 2" xfId="18304" xr:uid="{00000000-0005-0000-0000-0000C8460000}"/>
    <cellStyle name="20% - Accent1 3 2 2 9 2 2" xfId="18305" xr:uid="{00000000-0005-0000-0000-0000C9460000}"/>
    <cellStyle name="20% - Accent1 3 2 2 9 2 2 2" xfId="18306" xr:uid="{00000000-0005-0000-0000-0000CA460000}"/>
    <cellStyle name="20% - Accent1 3 2 2 9 2 3" xfId="18307" xr:uid="{00000000-0005-0000-0000-0000CB460000}"/>
    <cellStyle name="20% - Accent1 3 2 2 9 3" xfId="18308" xr:uid="{00000000-0005-0000-0000-0000CC460000}"/>
    <cellStyle name="20% - Accent1 3 2 2 9 3 2" xfId="18309" xr:uid="{00000000-0005-0000-0000-0000CD460000}"/>
    <cellStyle name="20% - Accent1 3 2 2 9 4" xfId="18310" xr:uid="{00000000-0005-0000-0000-0000CE460000}"/>
    <cellStyle name="20% - Accent1 3 2 20" xfId="18311" xr:uid="{00000000-0005-0000-0000-0000CF460000}"/>
    <cellStyle name="20% - Accent1 3 2 3" xfId="18312" xr:uid="{00000000-0005-0000-0000-0000D0460000}"/>
    <cellStyle name="20% - Accent1 3 2 3 10" xfId="18313" xr:uid="{00000000-0005-0000-0000-0000D1460000}"/>
    <cellStyle name="20% - Accent1 3 2 3 10 2" xfId="18314" xr:uid="{00000000-0005-0000-0000-0000D2460000}"/>
    <cellStyle name="20% - Accent1 3 2 3 10 2 2" xfId="18315" xr:uid="{00000000-0005-0000-0000-0000D3460000}"/>
    <cellStyle name="20% - Accent1 3 2 3 10 2 2 2" xfId="18316" xr:uid="{00000000-0005-0000-0000-0000D4460000}"/>
    <cellStyle name="20% - Accent1 3 2 3 10 2 3" xfId="18317" xr:uid="{00000000-0005-0000-0000-0000D5460000}"/>
    <cellStyle name="20% - Accent1 3 2 3 10 3" xfId="18318" xr:uid="{00000000-0005-0000-0000-0000D6460000}"/>
    <cellStyle name="20% - Accent1 3 2 3 10 3 2" xfId="18319" xr:uid="{00000000-0005-0000-0000-0000D7460000}"/>
    <cellStyle name="20% - Accent1 3 2 3 10 4" xfId="18320" xr:uid="{00000000-0005-0000-0000-0000D8460000}"/>
    <cellStyle name="20% - Accent1 3 2 3 11" xfId="18321" xr:uid="{00000000-0005-0000-0000-0000D9460000}"/>
    <cellStyle name="20% - Accent1 3 2 3 11 2" xfId="18322" xr:uid="{00000000-0005-0000-0000-0000DA460000}"/>
    <cellStyle name="20% - Accent1 3 2 3 11 2 2" xfId="18323" xr:uid="{00000000-0005-0000-0000-0000DB460000}"/>
    <cellStyle name="20% - Accent1 3 2 3 11 2 2 2" xfId="18324" xr:uid="{00000000-0005-0000-0000-0000DC460000}"/>
    <cellStyle name="20% - Accent1 3 2 3 11 2 3" xfId="18325" xr:uid="{00000000-0005-0000-0000-0000DD460000}"/>
    <cellStyle name="20% - Accent1 3 2 3 11 3" xfId="18326" xr:uid="{00000000-0005-0000-0000-0000DE460000}"/>
    <cellStyle name="20% - Accent1 3 2 3 11 3 2" xfId="18327" xr:uid="{00000000-0005-0000-0000-0000DF460000}"/>
    <cellStyle name="20% - Accent1 3 2 3 11 4" xfId="18328" xr:uid="{00000000-0005-0000-0000-0000E0460000}"/>
    <cellStyle name="20% - Accent1 3 2 3 12" xfId="18329" xr:uid="{00000000-0005-0000-0000-0000E1460000}"/>
    <cellStyle name="20% - Accent1 3 2 3 12 2" xfId="18330" xr:uid="{00000000-0005-0000-0000-0000E2460000}"/>
    <cellStyle name="20% - Accent1 3 2 3 12 2 2" xfId="18331" xr:uid="{00000000-0005-0000-0000-0000E3460000}"/>
    <cellStyle name="20% - Accent1 3 2 3 12 3" xfId="18332" xr:uid="{00000000-0005-0000-0000-0000E4460000}"/>
    <cellStyle name="20% - Accent1 3 2 3 13" xfId="18333" xr:uid="{00000000-0005-0000-0000-0000E5460000}"/>
    <cellStyle name="20% - Accent1 3 2 3 13 2" xfId="18334" xr:uid="{00000000-0005-0000-0000-0000E6460000}"/>
    <cellStyle name="20% - Accent1 3 2 3 13 2 2" xfId="18335" xr:uid="{00000000-0005-0000-0000-0000E7460000}"/>
    <cellStyle name="20% - Accent1 3 2 3 13 3" xfId="18336" xr:uid="{00000000-0005-0000-0000-0000E8460000}"/>
    <cellStyle name="20% - Accent1 3 2 3 14" xfId="18337" xr:uid="{00000000-0005-0000-0000-0000E9460000}"/>
    <cellStyle name="20% - Accent1 3 2 3 14 2" xfId="18338" xr:uid="{00000000-0005-0000-0000-0000EA460000}"/>
    <cellStyle name="20% - Accent1 3 2 3 15" xfId="18339" xr:uid="{00000000-0005-0000-0000-0000EB460000}"/>
    <cellStyle name="20% - Accent1 3 2 3 15 2" xfId="18340" xr:uid="{00000000-0005-0000-0000-0000EC460000}"/>
    <cellStyle name="20% - Accent1 3 2 3 16" xfId="18341" xr:uid="{00000000-0005-0000-0000-0000ED460000}"/>
    <cellStyle name="20% - Accent1 3 2 3 2" xfId="18342" xr:uid="{00000000-0005-0000-0000-0000EE460000}"/>
    <cellStyle name="20% - Accent1 3 2 3 2 10" xfId="18343" xr:uid="{00000000-0005-0000-0000-0000EF460000}"/>
    <cellStyle name="20% - Accent1 3 2 3 2 10 2" xfId="18344" xr:uid="{00000000-0005-0000-0000-0000F0460000}"/>
    <cellStyle name="20% - Accent1 3 2 3 2 10 2 2" xfId="18345" xr:uid="{00000000-0005-0000-0000-0000F1460000}"/>
    <cellStyle name="20% - Accent1 3 2 3 2 10 2 2 2" xfId="18346" xr:uid="{00000000-0005-0000-0000-0000F2460000}"/>
    <cellStyle name="20% - Accent1 3 2 3 2 10 2 3" xfId="18347" xr:uid="{00000000-0005-0000-0000-0000F3460000}"/>
    <cellStyle name="20% - Accent1 3 2 3 2 10 3" xfId="18348" xr:uid="{00000000-0005-0000-0000-0000F4460000}"/>
    <cellStyle name="20% - Accent1 3 2 3 2 10 3 2" xfId="18349" xr:uid="{00000000-0005-0000-0000-0000F5460000}"/>
    <cellStyle name="20% - Accent1 3 2 3 2 10 4" xfId="18350" xr:uid="{00000000-0005-0000-0000-0000F6460000}"/>
    <cellStyle name="20% - Accent1 3 2 3 2 11" xfId="18351" xr:uid="{00000000-0005-0000-0000-0000F7460000}"/>
    <cellStyle name="20% - Accent1 3 2 3 2 11 2" xfId="18352" xr:uid="{00000000-0005-0000-0000-0000F8460000}"/>
    <cellStyle name="20% - Accent1 3 2 3 2 11 2 2" xfId="18353" xr:uid="{00000000-0005-0000-0000-0000F9460000}"/>
    <cellStyle name="20% - Accent1 3 2 3 2 11 3" xfId="18354" xr:uid="{00000000-0005-0000-0000-0000FA460000}"/>
    <cellStyle name="20% - Accent1 3 2 3 2 12" xfId="18355" xr:uid="{00000000-0005-0000-0000-0000FB460000}"/>
    <cellStyle name="20% - Accent1 3 2 3 2 12 2" xfId="18356" xr:uid="{00000000-0005-0000-0000-0000FC460000}"/>
    <cellStyle name="20% - Accent1 3 2 3 2 12 2 2" xfId="18357" xr:uid="{00000000-0005-0000-0000-0000FD460000}"/>
    <cellStyle name="20% - Accent1 3 2 3 2 12 3" xfId="18358" xr:uid="{00000000-0005-0000-0000-0000FE460000}"/>
    <cellStyle name="20% - Accent1 3 2 3 2 13" xfId="18359" xr:uid="{00000000-0005-0000-0000-0000FF460000}"/>
    <cellStyle name="20% - Accent1 3 2 3 2 13 2" xfId="18360" xr:uid="{00000000-0005-0000-0000-000000470000}"/>
    <cellStyle name="20% - Accent1 3 2 3 2 14" xfId="18361" xr:uid="{00000000-0005-0000-0000-000001470000}"/>
    <cellStyle name="20% - Accent1 3 2 3 2 14 2" xfId="18362" xr:uid="{00000000-0005-0000-0000-000002470000}"/>
    <cellStyle name="20% - Accent1 3 2 3 2 15" xfId="18363" xr:uid="{00000000-0005-0000-0000-000003470000}"/>
    <cellStyle name="20% - Accent1 3 2 3 2 2" xfId="18364" xr:uid="{00000000-0005-0000-0000-000004470000}"/>
    <cellStyle name="20% - Accent1 3 2 3 2 2 10" xfId="18365" xr:uid="{00000000-0005-0000-0000-000005470000}"/>
    <cellStyle name="20% - Accent1 3 2 3 2 2 10 2" xfId="18366" xr:uid="{00000000-0005-0000-0000-000006470000}"/>
    <cellStyle name="20% - Accent1 3 2 3 2 2 10 2 2" xfId="18367" xr:uid="{00000000-0005-0000-0000-000007470000}"/>
    <cellStyle name="20% - Accent1 3 2 3 2 2 10 3" xfId="18368" xr:uid="{00000000-0005-0000-0000-000008470000}"/>
    <cellStyle name="20% - Accent1 3 2 3 2 2 11" xfId="18369" xr:uid="{00000000-0005-0000-0000-000009470000}"/>
    <cellStyle name="20% - Accent1 3 2 3 2 2 11 2" xfId="18370" xr:uid="{00000000-0005-0000-0000-00000A470000}"/>
    <cellStyle name="20% - Accent1 3 2 3 2 2 11 2 2" xfId="18371" xr:uid="{00000000-0005-0000-0000-00000B470000}"/>
    <cellStyle name="20% - Accent1 3 2 3 2 2 11 3" xfId="18372" xr:uid="{00000000-0005-0000-0000-00000C470000}"/>
    <cellStyle name="20% - Accent1 3 2 3 2 2 12" xfId="18373" xr:uid="{00000000-0005-0000-0000-00000D470000}"/>
    <cellStyle name="20% - Accent1 3 2 3 2 2 12 2" xfId="18374" xr:uid="{00000000-0005-0000-0000-00000E470000}"/>
    <cellStyle name="20% - Accent1 3 2 3 2 2 13" xfId="18375" xr:uid="{00000000-0005-0000-0000-00000F470000}"/>
    <cellStyle name="20% - Accent1 3 2 3 2 2 13 2" xfId="18376" xr:uid="{00000000-0005-0000-0000-000010470000}"/>
    <cellStyle name="20% - Accent1 3 2 3 2 2 14" xfId="18377" xr:uid="{00000000-0005-0000-0000-000011470000}"/>
    <cellStyle name="20% - Accent1 3 2 3 2 2 2" xfId="18378" xr:uid="{00000000-0005-0000-0000-000012470000}"/>
    <cellStyle name="20% - Accent1 3 2 3 2 2 2 10" xfId="18379" xr:uid="{00000000-0005-0000-0000-000013470000}"/>
    <cellStyle name="20% - Accent1 3 2 3 2 2 2 10 2" xfId="18380" xr:uid="{00000000-0005-0000-0000-000014470000}"/>
    <cellStyle name="20% - Accent1 3 2 3 2 2 2 11" xfId="18381" xr:uid="{00000000-0005-0000-0000-000015470000}"/>
    <cellStyle name="20% - Accent1 3 2 3 2 2 2 2" xfId="18382" xr:uid="{00000000-0005-0000-0000-000016470000}"/>
    <cellStyle name="20% - Accent1 3 2 3 2 2 2 2 2" xfId="18383" xr:uid="{00000000-0005-0000-0000-000017470000}"/>
    <cellStyle name="20% - Accent1 3 2 3 2 2 2 2 2 2" xfId="18384" xr:uid="{00000000-0005-0000-0000-000018470000}"/>
    <cellStyle name="20% - Accent1 3 2 3 2 2 2 2 2 2 2" xfId="18385" xr:uid="{00000000-0005-0000-0000-000019470000}"/>
    <cellStyle name="20% - Accent1 3 2 3 2 2 2 2 2 2 2 2" xfId="18386" xr:uid="{00000000-0005-0000-0000-00001A470000}"/>
    <cellStyle name="20% - Accent1 3 2 3 2 2 2 2 2 2 3" xfId="18387" xr:uid="{00000000-0005-0000-0000-00001B470000}"/>
    <cellStyle name="20% - Accent1 3 2 3 2 2 2 2 2 3" xfId="18388" xr:uid="{00000000-0005-0000-0000-00001C470000}"/>
    <cellStyle name="20% - Accent1 3 2 3 2 2 2 2 2 3 2" xfId="18389" xr:uid="{00000000-0005-0000-0000-00001D470000}"/>
    <cellStyle name="20% - Accent1 3 2 3 2 2 2 2 2 4" xfId="18390" xr:uid="{00000000-0005-0000-0000-00001E470000}"/>
    <cellStyle name="20% - Accent1 3 2 3 2 2 2 2 3" xfId="18391" xr:uid="{00000000-0005-0000-0000-00001F470000}"/>
    <cellStyle name="20% - Accent1 3 2 3 2 2 2 2 3 2" xfId="18392" xr:uid="{00000000-0005-0000-0000-000020470000}"/>
    <cellStyle name="20% - Accent1 3 2 3 2 2 2 2 3 2 2" xfId="18393" xr:uid="{00000000-0005-0000-0000-000021470000}"/>
    <cellStyle name="20% - Accent1 3 2 3 2 2 2 2 3 2 2 2" xfId="18394" xr:uid="{00000000-0005-0000-0000-000022470000}"/>
    <cellStyle name="20% - Accent1 3 2 3 2 2 2 2 3 2 3" xfId="18395" xr:uid="{00000000-0005-0000-0000-000023470000}"/>
    <cellStyle name="20% - Accent1 3 2 3 2 2 2 2 3 3" xfId="18396" xr:uid="{00000000-0005-0000-0000-000024470000}"/>
    <cellStyle name="20% - Accent1 3 2 3 2 2 2 2 3 3 2" xfId="18397" xr:uid="{00000000-0005-0000-0000-000025470000}"/>
    <cellStyle name="20% - Accent1 3 2 3 2 2 2 2 3 4" xfId="18398" xr:uid="{00000000-0005-0000-0000-000026470000}"/>
    <cellStyle name="20% - Accent1 3 2 3 2 2 2 2 4" xfId="18399" xr:uid="{00000000-0005-0000-0000-000027470000}"/>
    <cellStyle name="20% - Accent1 3 2 3 2 2 2 2 4 2" xfId="18400" xr:uid="{00000000-0005-0000-0000-000028470000}"/>
    <cellStyle name="20% - Accent1 3 2 3 2 2 2 2 4 2 2" xfId="18401" xr:uid="{00000000-0005-0000-0000-000029470000}"/>
    <cellStyle name="20% - Accent1 3 2 3 2 2 2 2 4 2 2 2" xfId="18402" xr:uid="{00000000-0005-0000-0000-00002A470000}"/>
    <cellStyle name="20% - Accent1 3 2 3 2 2 2 2 4 2 3" xfId="18403" xr:uid="{00000000-0005-0000-0000-00002B470000}"/>
    <cellStyle name="20% - Accent1 3 2 3 2 2 2 2 4 3" xfId="18404" xr:uid="{00000000-0005-0000-0000-00002C470000}"/>
    <cellStyle name="20% - Accent1 3 2 3 2 2 2 2 4 3 2" xfId="18405" xr:uid="{00000000-0005-0000-0000-00002D470000}"/>
    <cellStyle name="20% - Accent1 3 2 3 2 2 2 2 4 4" xfId="18406" xr:uid="{00000000-0005-0000-0000-00002E470000}"/>
    <cellStyle name="20% - Accent1 3 2 3 2 2 2 2 5" xfId="18407" xr:uid="{00000000-0005-0000-0000-00002F470000}"/>
    <cellStyle name="20% - Accent1 3 2 3 2 2 2 2 5 2" xfId="18408" xr:uid="{00000000-0005-0000-0000-000030470000}"/>
    <cellStyle name="20% - Accent1 3 2 3 2 2 2 2 5 2 2" xfId="18409" xr:uid="{00000000-0005-0000-0000-000031470000}"/>
    <cellStyle name="20% - Accent1 3 2 3 2 2 2 2 5 3" xfId="18410" xr:uid="{00000000-0005-0000-0000-000032470000}"/>
    <cellStyle name="20% - Accent1 3 2 3 2 2 2 2 6" xfId="18411" xr:uid="{00000000-0005-0000-0000-000033470000}"/>
    <cellStyle name="20% - Accent1 3 2 3 2 2 2 2 6 2" xfId="18412" xr:uid="{00000000-0005-0000-0000-000034470000}"/>
    <cellStyle name="20% - Accent1 3 2 3 2 2 2 2 6 2 2" xfId="18413" xr:uid="{00000000-0005-0000-0000-000035470000}"/>
    <cellStyle name="20% - Accent1 3 2 3 2 2 2 2 6 3" xfId="18414" xr:uid="{00000000-0005-0000-0000-000036470000}"/>
    <cellStyle name="20% - Accent1 3 2 3 2 2 2 2 7" xfId="18415" xr:uid="{00000000-0005-0000-0000-000037470000}"/>
    <cellStyle name="20% - Accent1 3 2 3 2 2 2 2 7 2" xfId="18416" xr:uid="{00000000-0005-0000-0000-000038470000}"/>
    <cellStyle name="20% - Accent1 3 2 3 2 2 2 2 8" xfId="18417" xr:uid="{00000000-0005-0000-0000-000039470000}"/>
    <cellStyle name="20% - Accent1 3 2 3 2 2 2 2 8 2" xfId="18418" xr:uid="{00000000-0005-0000-0000-00003A470000}"/>
    <cellStyle name="20% - Accent1 3 2 3 2 2 2 2 9" xfId="18419" xr:uid="{00000000-0005-0000-0000-00003B470000}"/>
    <cellStyle name="20% - Accent1 3 2 3 2 2 2 3" xfId="18420" xr:uid="{00000000-0005-0000-0000-00003C470000}"/>
    <cellStyle name="20% - Accent1 3 2 3 2 2 2 3 2" xfId="18421" xr:uid="{00000000-0005-0000-0000-00003D470000}"/>
    <cellStyle name="20% - Accent1 3 2 3 2 2 2 3 2 2" xfId="18422" xr:uid="{00000000-0005-0000-0000-00003E470000}"/>
    <cellStyle name="20% - Accent1 3 2 3 2 2 2 3 2 2 2" xfId="18423" xr:uid="{00000000-0005-0000-0000-00003F470000}"/>
    <cellStyle name="20% - Accent1 3 2 3 2 2 2 3 2 2 2 2" xfId="18424" xr:uid="{00000000-0005-0000-0000-000040470000}"/>
    <cellStyle name="20% - Accent1 3 2 3 2 2 2 3 2 2 3" xfId="18425" xr:uid="{00000000-0005-0000-0000-000041470000}"/>
    <cellStyle name="20% - Accent1 3 2 3 2 2 2 3 2 3" xfId="18426" xr:uid="{00000000-0005-0000-0000-000042470000}"/>
    <cellStyle name="20% - Accent1 3 2 3 2 2 2 3 2 3 2" xfId="18427" xr:uid="{00000000-0005-0000-0000-000043470000}"/>
    <cellStyle name="20% - Accent1 3 2 3 2 2 2 3 2 4" xfId="18428" xr:uid="{00000000-0005-0000-0000-000044470000}"/>
    <cellStyle name="20% - Accent1 3 2 3 2 2 2 3 3" xfId="18429" xr:uid="{00000000-0005-0000-0000-000045470000}"/>
    <cellStyle name="20% - Accent1 3 2 3 2 2 2 3 3 2" xfId="18430" xr:uid="{00000000-0005-0000-0000-000046470000}"/>
    <cellStyle name="20% - Accent1 3 2 3 2 2 2 3 3 2 2" xfId="18431" xr:uid="{00000000-0005-0000-0000-000047470000}"/>
    <cellStyle name="20% - Accent1 3 2 3 2 2 2 3 3 2 2 2" xfId="18432" xr:uid="{00000000-0005-0000-0000-000048470000}"/>
    <cellStyle name="20% - Accent1 3 2 3 2 2 2 3 3 2 3" xfId="18433" xr:uid="{00000000-0005-0000-0000-000049470000}"/>
    <cellStyle name="20% - Accent1 3 2 3 2 2 2 3 3 3" xfId="18434" xr:uid="{00000000-0005-0000-0000-00004A470000}"/>
    <cellStyle name="20% - Accent1 3 2 3 2 2 2 3 3 3 2" xfId="18435" xr:uid="{00000000-0005-0000-0000-00004B470000}"/>
    <cellStyle name="20% - Accent1 3 2 3 2 2 2 3 3 4" xfId="18436" xr:uid="{00000000-0005-0000-0000-00004C470000}"/>
    <cellStyle name="20% - Accent1 3 2 3 2 2 2 3 4" xfId="18437" xr:uid="{00000000-0005-0000-0000-00004D470000}"/>
    <cellStyle name="20% - Accent1 3 2 3 2 2 2 3 4 2" xfId="18438" xr:uid="{00000000-0005-0000-0000-00004E470000}"/>
    <cellStyle name="20% - Accent1 3 2 3 2 2 2 3 4 2 2" xfId="18439" xr:uid="{00000000-0005-0000-0000-00004F470000}"/>
    <cellStyle name="20% - Accent1 3 2 3 2 2 2 3 4 2 2 2" xfId="18440" xr:uid="{00000000-0005-0000-0000-000050470000}"/>
    <cellStyle name="20% - Accent1 3 2 3 2 2 2 3 4 2 3" xfId="18441" xr:uid="{00000000-0005-0000-0000-000051470000}"/>
    <cellStyle name="20% - Accent1 3 2 3 2 2 2 3 4 3" xfId="18442" xr:uid="{00000000-0005-0000-0000-000052470000}"/>
    <cellStyle name="20% - Accent1 3 2 3 2 2 2 3 4 3 2" xfId="18443" xr:uid="{00000000-0005-0000-0000-000053470000}"/>
    <cellStyle name="20% - Accent1 3 2 3 2 2 2 3 4 4" xfId="18444" xr:uid="{00000000-0005-0000-0000-000054470000}"/>
    <cellStyle name="20% - Accent1 3 2 3 2 2 2 3 5" xfId="18445" xr:uid="{00000000-0005-0000-0000-000055470000}"/>
    <cellStyle name="20% - Accent1 3 2 3 2 2 2 3 5 2" xfId="18446" xr:uid="{00000000-0005-0000-0000-000056470000}"/>
    <cellStyle name="20% - Accent1 3 2 3 2 2 2 3 5 2 2" xfId="18447" xr:uid="{00000000-0005-0000-0000-000057470000}"/>
    <cellStyle name="20% - Accent1 3 2 3 2 2 2 3 5 3" xfId="18448" xr:uid="{00000000-0005-0000-0000-000058470000}"/>
    <cellStyle name="20% - Accent1 3 2 3 2 2 2 3 6" xfId="18449" xr:uid="{00000000-0005-0000-0000-000059470000}"/>
    <cellStyle name="20% - Accent1 3 2 3 2 2 2 3 6 2" xfId="18450" xr:uid="{00000000-0005-0000-0000-00005A470000}"/>
    <cellStyle name="20% - Accent1 3 2 3 2 2 2 3 6 2 2" xfId="18451" xr:uid="{00000000-0005-0000-0000-00005B470000}"/>
    <cellStyle name="20% - Accent1 3 2 3 2 2 2 3 6 3" xfId="18452" xr:uid="{00000000-0005-0000-0000-00005C470000}"/>
    <cellStyle name="20% - Accent1 3 2 3 2 2 2 3 7" xfId="18453" xr:uid="{00000000-0005-0000-0000-00005D470000}"/>
    <cellStyle name="20% - Accent1 3 2 3 2 2 2 3 7 2" xfId="18454" xr:uid="{00000000-0005-0000-0000-00005E470000}"/>
    <cellStyle name="20% - Accent1 3 2 3 2 2 2 3 8" xfId="18455" xr:uid="{00000000-0005-0000-0000-00005F470000}"/>
    <cellStyle name="20% - Accent1 3 2 3 2 2 2 3 8 2" xfId="18456" xr:uid="{00000000-0005-0000-0000-000060470000}"/>
    <cellStyle name="20% - Accent1 3 2 3 2 2 2 3 9" xfId="18457" xr:uid="{00000000-0005-0000-0000-000061470000}"/>
    <cellStyle name="20% - Accent1 3 2 3 2 2 2 4" xfId="18458" xr:uid="{00000000-0005-0000-0000-000062470000}"/>
    <cellStyle name="20% - Accent1 3 2 3 2 2 2 4 2" xfId="18459" xr:uid="{00000000-0005-0000-0000-000063470000}"/>
    <cellStyle name="20% - Accent1 3 2 3 2 2 2 4 2 2" xfId="18460" xr:uid="{00000000-0005-0000-0000-000064470000}"/>
    <cellStyle name="20% - Accent1 3 2 3 2 2 2 4 2 2 2" xfId="18461" xr:uid="{00000000-0005-0000-0000-000065470000}"/>
    <cellStyle name="20% - Accent1 3 2 3 2 2 2 4 2 3" xfId="18462" xr:uid="{00000000-0005-0000-0000-000066470000}"/>
    <cellStyle name="20% - Accent1 3 2 3 2 2 2 4 3" xfId="18463" xr:uid="{00000000-0005-0000-0000-000067470000}"/>
    <cellStyle name="20% - Accent1 3 2 3 2 2 2 4 3 2" xfId="18464" xr:uid="{00000000-0005-0000-0000-000068470000}"/>
    <cellStyle name="20% - Accent1 3 2 3 2 2 2 4 4" xfId="18465" xr:uid="{00000000-0005-0000-0000-000069470000}"/>
    <cellStyle name="20% - Accent1 3 2 3 2 2 2 5" xfId="18466" xr:uid="{00000000-0005-0000-0000-00006A470000}"/>
    <cellStyle name="20% - Accent1 3 2 3 2 2 2 5 2" xfId="18467" xr:uid="{00000000-0005-0000-0000-00006B470000}"/>
    <cellStyle name="20% - Accent1 3 2 3 2 2 2 5 2 2" xfId="18468" xr:uid="{00000000-0005-0000-0000-00006C470000}"/>
    <cellStyle name="20% - Accent1 3 2 3 2 2 2 5 2 2 2" xfId="18469" xr:uid="{00000000-0005-0000-0000-00006D470000}"/>
    <cellStyle name="20% - Accent1 3 2 3 2 2 2 5 2 3" xfId="18470" xr:uid="{00000000-0005-0000-0000-00006E470000}"/>
    <cellStyle name="20% - Accent1 3 2 3 2 2 2 5 3" xfId="18471" xr:uid="{00000000-0005-0000-0000-00006F470000}"/>
    <cellStyle name="20% - Accent1 3 2 3 2 2 2 5 3 2" xfId="18472" xr:uid="{00000000-0005-0000-0000-000070470000}"/>
    <cellStyle name="20% - Accent1 3 2 3 2 2 2 5 4" xfId="18473" xr:uid="{00000000-0005-0000-0000-000071470000}"/>
    <cellStyle name="20% - Accent1 3 2 3 2 2 2 6" xfId="18474" xr:uid="{00000000-0005-0000-0000-000072470000}"/>
    <cellStyle name="20% - Accent1 3 2 3 2 2 2 6 2" xfId="18475" xr:uid="{00000000-0005-0000-0000-000073470000}"/>
    <cellStyle name="20% - Accent1 3 2 3 2 2 2 6 2 2" xfId="18476" xr:uid="{00000000-0005-0000-0000-000074470000}"/>
    <cellStyle name="20% - Accent1 3 2 3 2 2 2 6 2 2 2" xfId="18477" xr:uid="{00000000-0005-0000-0000-000075470000}"/>
    <cellStyle name="20% - Accent1 3 2 3 2 2 2 6 2 3" xfId="18478" xr:uid="{00000000-0005-0000-0000-000076470000}"/>
    <cellStyle name="20% - Accent1 3 2 3 2 2 2 6 3" xfId="18479" xr:uid="{00000000-0005-0000-0000-000077470000}"/>
    <cellStyle name="20% - Accent1 3 2 3 2 2 2 6 3 2" xfId="18480" xr:uid="{00000000-0005-0000-0000-000078470000}"/>
    <cellStyle name="20% - Accent1 3 2 3 2 2 2 6 4" xfId="18481" xr:uid="{00000000-0005-0000-0000-000079470000}"/>
    <cellStyle name="20% - Accent1 3 2 3 2 2 2 7" xfId="18482" xr:uid="{00000000-0005-0000-0000-00007A470000}"/>
    <cellStyle name="20% - Accent1 3 2 3 2 2 2 7 2" xfId="18483" xr:uid="{00000000-0005-0000-0000-00007B470000}"/>
    <cellStyle name="20% - Accent1 3 2 3 2 2 2 7 2 2" xfId="18484" xr:uid="{00000000-0005-0000-0000-00007C470000}"/>
    <cellStyle name="20% - Accent1 3 2 3 2 2 2 7 3" xfId="18485" xr:uid="{00000000-0005-0000-0000-00007D470000}"/>
    <cellStyle name="20% - Accent1 3 2 3 2 2 2 8" xfId="18486" xr:uid="{00000000-0005-0000-0000-00007E470000}"/>
    <cellStyle name="20% - Accent1 3 2 3 2 2 2 8 2" xfId="18487" xr:uid="{00000000-0005-0000-0000-00007F470000}"/>
    <cellStyle name="20% - Accent1 3 2 3 2 2 2 8 2 2" xfId="18488" xr:uid="{00000000-0005-0000-0000-000080470000}"/>
    <cellStyle name="20% - Accent1 3 2 3 2 2 2 8 3" xfId="18489" xr:uid="{00000000-0005-0000-0000-000081470000}"/>
    <cellStyle name="20% - Accent1 3 2 3 2 2 2 9" xfId="18490" xr:uid="{00000000-0005-0000-0000-000082470000}"/>
    <cellStyle name="20% - Accent1 3 2 3 2 2 2 9 2" xfId="18491" xr:uid="{00000000-0005-0000-0000-000083470000}"/>
    <cellStyle name="20% - Accent1 3 2 3 2 2 3" xfId="18492" xr:uid="{00000000-0005-0000-0000-000084470000}"/>
    <cellStyle name="20% - Accent1 3 2 3 2 2 3 10" xfId="18493" xr:uid="{00000000-0005-0000-0000-000085470000}"/>
    <cellStyle name="20% - Accent1 3 2 3 2 2 3 10 2" xfId="18494" xr:uid="{00000000-0005-0000-0000-000086470000}"/>
    <cellStyle name="20% - Accent1 3 2 3 2 2 3 11" xfId="18495" xr:uid="{00000000-0005-0000-0000-000087470000}"/>
    <cellStyle name="20% - Accent1 3 2 3 2 2 3 2" xfId="18496" xr:uid="{00000000-0005-0000-0000-000088470000}"/>
    <cellStyle name="20% - Accent1 3 2 3 2 2 3 2 2" xfId="18497" xr:uid="{00000000-0005-0000-0000-000089470000}"/>
    <cellStyle name="20% - Accent1 3 2 3 2 2 3 2 2 2" xfId="18498" xr:uid="{00000000-0005-0000-0000-00008A470000}"/>
    <cellStyle name="20% - Accent1 3 2 3 2 2 3 2 2 2 2" xfId="18499" xr:uid="{00000000-0005-0000-0000-00008B470000}"/>
    <cellStyle name="20% - Accent1 3 2 3 2 2 3 2 2 2 2 2" xfId="18500" xr:uid="{00000000-0005-0000-0000-00008C470000}"/>
    <cellStyle name="20% - Accent1 3 2 3 2 2 3 2 2 2 3" xfId="18501" xr:uid="{00000000-0005-0000-0000-00008D470000}"/>
    <cellStyle name="20% - Accent1 3 2 3 2 2 3 2 2 3" xfId="18502" xr:uid="{00000000-0005-0000-0000-00008E470000}"/>
    <cellStyle name="20% - Accent1 3 2 3 2 2 3 2 2 3 2" xfId="18503" xr:uid="{00000000-0005-0000-0000-00008F470000}"/>
    <cellStyle name="20% - Accent1 3 2 3 2 2 3 2 2 4" xfId="18504" xr:uid="{00000000-0005-0000-0000-000090470000}"/>
    <cellStyle name="20% - Accent1 3 2 3 2 2 3 2 3" xfId="18505" xr:uid="{00000000-0005-0000-0000-000091470000}"/>
    <cellStyle name="20% - Accent1 3 2 3 2 2 3 2 3 2" xfId="18506" xr:uid="{00000000-0005-0000-0000-000092470000}"/>
    <cellStyle name="20% - Accent1 3 2 3 2 2 3 2 3 2 2" xfId="18507" xr:uid="{00000000-0005-0000-0000-000093470000}"/>
    <cellStyle name="20% - Accent1 3 2 3 2 2 3 2 3 2 2 2" xfId="18508" xr:uid="{00000000-0005-0000-0000-000094470000}"/>
    <cellStyle name="20% - Accent1 3 2 3 2 2 3 2 3 2 3" xfId="18509" xr:uid="{00000000-0005-0000-0000-000095470000}"/>
    <cellStyle name="20% - Accent1 3 2 3 2 2 3 2 3 3" xfId="18510" xr:uid="{00000000-0005-0000-0000-000096470000}"/>
    <cellStyle name="20% - Accent1 3 2 3 2 2 3 2 3 3 2" xfId="18511" xr:uid="{00000000-0005-0000-0000-000097470000}"/>
    <cellStyle name="20% - Accent1 3 2 3 2 2 3 2 3 4" xfId="18512" xr:uid="{00000000-0005-0000-0000-000098470000}"/>
    <cellStyle name="20% - Accent1 3 2 3 2 2 3 2 4" xfId="18513" xr:uid="{00000000-0005-0000-0000-000099470000}"/>
    <cellStyle name="20% - Accent1 3 2 3 2 2 3 2 4 2" xfId="18514" xr:uid="{00000000-0005-0000-0000-00009A470000}"/>
    <cellStyle name="20% - Accent1 3 2 3 2 2 3 2 4 2 2" xfId="18515" xr:uid="{00000000-0005-0000-0000-00009B470000}"/>
    <cellStyle name="20% - Accent1 3 2 3 2 2 3 2 4 2 2 2" xfId="18516" xr:uid="{00000000-0005-0000-0000-00009C470000}"/>
    <cellStyle name="20% - Accent1 3 2 3 2 2 3 2 4 2 3" xfId="18517" xr:uid="{00000000-0005-0000-0000-00009D470000}"/>
    <cellStyle name="20% - Accent1 3 2 3 2 2 3 2 4 3" xfId="18518" xr:uid="{00000000-0005-0000-0000-00009E470000}"/>
    <cellStyle name="20% - Accent1 3 2 3 2 2 3 2 4 3 2" xfId="18519" xr:uid="{00000000-0005-0000-0000-00009F470000}"/>
    <cellStyle name="20% - Accent1 3 2 3 2 2 3 2 4 4" xfId="18520" xr:uid="{00000000-0005-0000-0000-0000A0470000}"/>
    <cellStyle name="20% - Accent1 3 2 3 2 2 3 2 5" xfId="18521" xr:uid="{00000000-0005-0000-0000-0000A1470000}"/>
    <cellStyle name="20% - Accent1 3 2 3 2 2 3 2 5 2" xfId="18522" xr:uid="{00000000-0005-0000-0000-0000A2470000}"/>
    <cellStyle name="20% - Accent1 3 2 3 2 2 3 2 5 2 2" xfId="18523" xr:uid="{00000000-0005-0000-0000-0000A3470000}"/>
    <cellStyle name="20% - Accent1 3 2 3 2 2 3 2 5 3" xfId="18524" xr:uid="{00000000-0005-0000-0000-0000A4470000}"/>
    <cellStyle name="20% - Accent1 3 2 3 2 2 3 2 6" xfId="18525" xr:uid="{00000000-0005-0000-0000-0000A5470000}"/>
    <cellStyle name="20% - Accent1 3 2 3 2 2 3 2 6 2" xfId="18526" xr:uid="{00000000-0005-0000-0000-0000A6470000}"/>
    <cellStyle name="20% - Accent1 3 2 3 2 2 3 2 6 2 2" xfId="18527" xr:uid="{00000000-0005-0000-0000-0000A7470000}"/>
    <cellStyle name="20% - Accent1 3 2 3 2 2 3 2 6 3" xfId="18528" xr:uid="{00000000-0005-0000-0000-0000A8470000}"/>
    <cellStyle name="20% - Accent1 3 2 3 2 2 3 2 7" xfId="18529" xr:uid="{00000000-0005-0000-0000-0000A9470000}"/>
    <cellStyle name="20% - Accent1 3 2 3 2 2 3 2 7 2" xfId="18530" xr:uid="{00000000-0005-0000-0000-0000AA470000}"/>
    <cellStyle name="20% - Accent1 3 2 3 2 2 3 2 8" xfId="18531" xr:uid="{00000000-0005-0000-0000-0000AB470000}"/>
    <cellStyle name="20% - Accent1 3 2 3 2 2 3 2 8 2" xfId="18532" xr:uid="{00000000-0005-0000-0000-0000AC470000}"/>
    <cellStyle name="20% - Accent1 3 2 3 2 2 3 2 9" xfId="18533" xr:uid="{00000000-0005-0000-0000-0000AD470000}"/>
    <cellStyle name="20% - Accent1 3 2 3 2 2 3 3" xfId="18534" xr:uid="{00000000-0005-0000-0000-0000AE470000}"/>
    <cellStyle name="20% - Accent1 3 2 3 2 2 3 3 2" xfId="18535" xr:uid="{00000000-0005-0000-0000-0000AF470000}"/>
    <cellStyle name="20% - Accent1 3 2 3 2 2 3 3 2 2" xfId="18536" xr:uid="{00000000-0005-0000-0000-0000B0470000}"/>
    <cellStyle name="20% - Accent1 3 2 3 2 2 3 3 2 2 2" xfId="18537" xr:uid="{00000000-0005-0000-0000-0000B1470000}"/>
    <cellStyle name="20% - Accent1 3 2 3 2 2 3 3 2 2 2 2" xfId="18538" xr:uid="{00000000-0005-0000-0000-0000B2470000}"/>
    <cellStyle name="20% - Accent1 3 2 3 2 2 3 3 2 2 3" xfId="18539" xr:uid="{00000000-0005-0000-0000-0000B3470000}"/>
    <cellStyle name="20% - Accent1 3 2 3 2 2 3 3 2 3" xfId="18540" xr:uid="{00000000-0005-0000-0000-0000B4470000}"/>
    <cellStyle name="20% - Accent1 3 2 3 2 2 3 3 2 3 2" xfId="18541" xr:uid="{00000000-0005-0000-0000-0000B5470000}"/>
    <cellStyle name="20% - Accent1 3 2 3 2 2 3 3 2 4" xfId="18542" xr:uid="{00000000-0005-0000-0000-0000B6470000}"/>
    <cellStyle name="20% - Accent1 3 2 3 2 2 3 3 3" xfId="18543" xr:uid="{00000000-0005-0000-0000-0000B7470000}"/>
    <cellStyle name="20% - Accent1 3 2 3 2 2 3 3 3 2" xfId="18544" xr:uid="{00000000-0005-0000-0000-0000B8470000}"/>
    <cellStyle name="20% - Accent1 3 2 3 2 2 3 3 3 2 2" xfId="18545" xr:uid="{00000000-0005-0000-0000-0000B9470000}"/>
    <cellStyle name="20% - Accent1 3 2 3 2 2 3 3 3 2 2 2" xfId="18546" xr:uid="{00000000-0005-0000-0000-0000BA470000}"/>
    <cellStyle name="20% - Accent1 3 2 3 2 2 3 3 3 2 3" xfId="18547" xr:uid="{00000000-0005-0000-0000-0000BB470000}"/>
    <cellStyle name="20% - Accent1 3 2 3 2 2 3 3 3 3" xfId="18548" xr:uid="{00000000-0005-0000-0000-0000BC470000}"/>
    <cellStyle name="20% - Accent1 3 2 3 2 2 3 3 3 3 2" xfId="18549" xr:uid="{00000000-0005-0000-0000-0000BD470000}"/>
    <cellStyle name="20% - Accent1 3 2 3 2 2 3 3 3 4" xfId="18550" xr:uid="{00000000-0005-0000-0000-0000BE470000}"/>
    <cellStyle name="20% - Accent1 3 2 3 2 2 3 3 4" xfId="18551" xr:uid="{00000000-0005-0000-0000-0000BF470000}"/>
    <cellStyle name="20% - Accent1 3 2 3 2 2 3 3 4 2" xfId="18552" xr:uid="{00000000-0005-0000-0000-0000C0470000}"/>
    <cellStyle name="20% - Accent1 3 2 3 2 2 3 3 4 2 2" xfId="18553" xr:uid="{00000000-0005-0000-0000-0000C1470000}"/>
    <cellStyle name="20% - Accent1 3 2 3 2 2 3 3 4 2 2 2" xfId="18554" xr:uid="{00000000-0005-0000-0000-0000C2470000}"/>
    <cellStyle name="20% - Accent1 3 2 3 2 2 3 3 4 2 3" xfId="18555" xr:uid="{00000000-0005-0000-0000-0000C3470000}"/>
    <cellStyle name="20% - Accent1 3 2 3 2 2 3 3 4 3" xfId="18556" xr:uid="{00000000-0005-0000-0000-0000C4470000}"/>
    <cellStyle name="20% - Accent1 3 2 3 2 2 3 3 4 3 2" xfId="18557" xr:uid="{00000000-0005-0000-0000-0000C5470000}"/>
    <cellStyle name="20% - Accent1 3 2 3 2 2 3 3 4 4" xfId="18558" xr:uid="{00000000-0005-0000-0000-0000C6470000}"/>
    <cellStyle name="20% - Accent1 3 2 3 2 2 3 3 5" xfId="18559" xr:uid="{00000000-0005-0000-0000-0000C7470000}"/>
    <cellStyle name="20% - Accent1 3 2 3 2 2 3 3 5 2" xfId="18560" xr:uid="{00000000-0005-0000-0000-0000C8470000}"/>
    <cellStyle name="20% - Accent1 3 2 3 2 2 3 3 5 2 2" xfId="18561" xr:uid="{00000000-0005-0000-0000-0000C9470000}"/>
    <cellStyle name="20% - Accent1 3 2 3 2 2 3 3 5 3" xfId="18562" xr:uid="{00000000-0005-0000-0000-0000CA470000}"/>
    <cellStyle name="20% - Accent1 3 2 3 2 2 3 3 6" xfId="18563" xr:uid="{00000000-0005-0000-0000-0000CB470000}"/>
    <cellStyle name="20% - Accent1 3 2 3 2 2 3 3 6 2" xfId="18564" xr:uid="{00000000-0005-0000-0000-0000CC470000}"/>
    <cellStyle name="20% - Accent1 3 2 3 2 2 3 3 6 2 2" xfId="18565" xr:uid="{00000000-0005-0000-0000-0000CD470000}"/>
    <cellStyle name="20% - Accent1 3 2 3 2 2 3 3 6 3" xfId="18566" xr:uid="{00000000-0005-0000-0000-0000CE470000}"/>
    <cellStyle name="20% - Accent1 3 2 3 2 2 3 3 7" xfId="18567" xr:uid="{00000000-0005-0000-0000-0000CF470000}"/>
    <cellStyle name="20% - Accent1 3 2 3 2 2 3 3 7 2" xfId="18568" xr:uid="{00000000-0005-0000-0000-0000D0470000}"/>
    <cellStyle name="20% - Accent1 3 2 3 2 2 3 3 8" xfId="18569" xr:uid="{00000000-0005-0000-0000-0000D1470000}"/>
    <cellStyle name="20% - Accent1 3 2 3 2 2 3 3 8 2" xfId="18570" xr:uid="{00000000-0005-0000-0000-0000D2470000}"/>
    <cellStyle name="20% - Accent1 3 2 3 2 2 3 3 9" xfId="18571" xr:uid="{00000000-0005-0000-0000-0000D3470000}"/>
    <cellStyle name="20% - Accent1 3 2 3 2 2 3 4" xfId="18572" xr:uid="{00000000-0005-0000-0000-0000D4470000}"/>
    <cellStyle name="20% - Accent1 3 2 3 2 2 3 4 2" xfId="18573" xr:uid="{00000000-0005-0000-0000-0000D5470000}"/>
    <cellStyle name="20% - Accent1 3 2 3 2 2 3 4 2 2" xfId="18574" xr:uid="{00000000-0005-0000-0000-0000D6470000}"/>
    <cellStyle name="20% - Accent1 3 2 3 2 2 3 4 2 2 2" xfId="18575" xr:uid="{00000000-0005-0000-0000-0000D7470000}"/>
    <cellStyle name="20% - Accent1 3 2 3 2 2 3 4 2 3" xfId="18576" xr:uid="{00000000-0005-0000-0000-0000D8470000}"/>
    <cellStyle name="20% - Accent1 3 2 3 2 2 3 4 3" xfId="18577" xr:uid="{00000000-0005-0000-0000-0000D9470000}"/>
    <cellStyle name="20% - Accent1 3 2 3 2 2 3 4 3 2" xfId="18578" xr:uid="{00000000-0005-0000-0000-0000DA470000}"/>
    <cellStyle name="20% - Accent1 3 2 3 2 2 3 4 4" xfId="18579" xr:uid="{00000000-0005-0000-0000-0000DB470000}"/>
    <cellStyle name="20% - Accent1 3 2 3 2 2 3 5" xfId="18580" xr:uid="{00000000-0005-0000-0000-0000DC470000}"/>
    <cellStyle name="20% - Accent1 3 2 3 2 2 3 5 2" xfId="18581" xr:uid="{00000000-0005-0000-0000-0000DD470000}"/>
    <cellStyle name="20% - Accent1 3 2 3 2 2 3 5 2 2" xfId="18582" xr:uid="{00000000-0005-0000-0000-0000DE470000}"/>
    <cellStyle name="20% - Accent1 3 2 3 2 2 3 5 2 2 2" xfId="18583" xr:uid="{00000000-0005-0000-0000-0000DF470000}"/>
    <cellStyle name="20% - Accent1 3 2 3 2 2 3 5 2 3" xfId="18584" xr:uid="{00000000-0005-0000-0000-0000E0470000}"/>
    <cellStyle name="20% - Accent1 3 2 3 2 2 3 5 3" xfId="18585" xr:uid="{00000000-0005-0000-0000-0000E1470000}"/>
    <cellStyle name="20% - Accent1 3 2 3 2 2 3 5 3 2" xfId="18586" xr:uid="{00000000-0005-0000-0000-0000E2470000}"/>
    <cellStyle name="20% - Accent1 3 2 3 2 2 3 5 4" xfId="18587" xr:uid="{00000000-0005-0000-0000-0000E3470000}"/>
    <cellStyle name="20% - Accent1 3 2 3 2 2 3 6" xfId="18588" xr:uid="{00000000-0005-0000-0000-0000E4470000}"/>
    <cellStyle name="20% - Accent1 3 2 3 2 2 3 6 2" xfId="18589" xr:uid="{00000000-0005-0000-0000-0000E5470000}"/>
    <cellStyle name="20% - Accent1 3 2 3 2 2 3 6 2 2" xfId="18590" xr:uid="{00000000-0005-0000-0000-0000E6470000}"/>
    <cellStyle name="20% - Accent1 3 2 3 2 2 3 6 2 2 2" xfId="18591" xr:uid="{00000000-0005-0000-0000-0000E7470000}"/>
    <cellStyle name="20% - Accent1 3 2 3 2 2 3 6 2 3" xfId="18592" xr:uid="{00000000-0005-0000-0000-0000E8470000}"/>
    <cellStyle name="20% - Accent1 3 2 3 2 2 3 6 3" xfId="18593" xr:uid="{00000000-0005-0000-0000-0000E9470000}"/>
    <cellStyle name="20% - Accent1 3 2 3 2 2 3 6 3 2" xfId="18594" xr:uid="{00000000-0005-0000-0000-0000EA470000}"/>
    <cellStyle name="20% - Accent1 3 2 3 2 2 3 6 4" xfId="18595" xr:uid="{00000000-0005-0000-0000-0000EB470000}"/>
    <cellStyle name="20% - Accent1 3 2 3 2 2 3 7" xfId="18596" xr:uid="{00000000-0005-0000-0000-0000EC470000}"/>
    <cellStyle name="20% - Accent1 3 2 3 2 2 3 7 2" xfId="18597" xr:uid="{00000000-0005-0000-0000-0000ED470000}"/>
    <cellStyle name="20% - Accent1 3 2 3 2 2 3 7 2 2" xfId="18598" xr:uid="{00000000-0005-0000-0000-0000EE470000}"/>
    <cellStyle name="20% - Accent1 3 2 3 2 2 3 7 3" xfId="18599" xr:uid="{00000000-0005-0000-0000-0000EF470000}"/>
    <cellStyle name="20% - Accent1 3 2 3 2 2 3 8" xfId="18600" xr:uid="{00000000-0005-0000-0000-0000F0470000}"/>
    <cellStyle name="20% - Accent1 3 2 3 2 2 3 8 2" xfId="18601" xr:uid="{00000000-0005-0000-0000-0000F1470000}"/>
    <cellStyle name="20% - Accent1 3 2 3 2 2 3 8 2 2" xfId="18602" xr:uid="{00000000-0005-0000-0000-0000F2470000}"/>
    <cellStyle name="20% - Accent1 3 2 3 2 2 3 8 3" xfId="18603" xr:uid="{00000000-0005-0000-0000-0000F3470000}"/>
    <cellStyle name="20% - Accent1 3 2 3 2 2 3 9" xfId="18604" xr:uid="{00000000-0005-0000-0000-0000F4470000}"/>
    <cellStyle name="20% - Accent1 3 2 3 2 2 3 9 2" xfId="18605" xr:uid="{00000000-0005-0000-0000-0000F5470000}"/>
    <cellStyle name="20% - Accent1 3 2 3 2 2 4" xfId="18606" xr:uid="{00000000-0005-0000-0000-0000F6470000}"/>
    <cellStyle name="20% - Accent1 3 2 3 2 2 4 10" xfId="18607" xr:uid="{00000000-0005-0000-0000-0000F7470000}"/>
    <cellStyle name="20% - Accent1 3 2 3 2 2 4 10 2" xfId="18608" xr:uid="{00000000-0005-0000-0000-0000F8470000}"/>
    <cellStyle name="20% - Accent1 3 2 3 2 2 4 11" xfId="18609" xr:uid="{00000000-0005-0000-0000-0000F9470000}"/>
    <cellStyle name="20% - Accent1 3 2 3 2 2 4 2" xfId="18610" xr:uid="{00000000-0005-0000-0000-0000FA470000}"/>
    <cellStyle name="20% - Accent1 3 2 3 2 2 4 2 2" xfId="18611" xr:uid="{00000000-0005-0000-0000-0000FB470000}"/>
    <cellStyle name="20% - Accent1 3 2 3 2 2 4 2 2 2" xfId="18612" xr:uid="{00000000-0005-0000-0000-0000FC470000}"/>
    <cellStyle name="20% - Accent1 3 2 3 2 2 4 2 2 2 2" xfId="18613" xr:uid="{00000000-0005-0000-0000-0000FD470000}"/>
    <cellStyle name="20% - Accent1 3 2 3 2 2 4 2 2 2 2 2" xfId="18614" xr:uid="{00000000-0005-0000-0000-0000FE470000}"/>
    <cellStyle name="20% - Accent1 3 2 3 2 2 4 2 2 2 3" xfId="18615" xr:uid="{00000000-0005-0000-0000-0000FF470000}"/>
    <cellStyle name="20% - Accent1 3 2 3 2 2 4 2 2 3" xfId="18616" xr:uid="{00000000-0005-0000-0000-000000480000}"/>
    <cellStyle name="20% - Accent1 3 2 3 2 2 4 2 2 3 2" xfId="18617" xr:uid="{00000000-0005-0000-0000-000001480000}"/>
    <cellStyle name="20% - Accent1 3 2 3 2 2 4 2 2 4" xfId="18618" xr:uid="{00000000-0005-0000-0000-000002480000}"/>
    <cellStyle name="20% - Accent1 3 2 3 2 2 4 2 3" xfId="18619" xr:uid="{00000000-0005-0000-0000-000003480000}"/>
    <cellStyle name="20% - Accent1 3 2 3 2 2 4 2 3 2" xfId="18620" xr:uid="{00000000-0005-0000-0000-000004480000}"/>
    <cellStyle name="20% - Accent1 3 2 3 2 2 4 2 3 2 2" xfId="18621" xr:uid="{00000000-0005-0000-0000-000005480000}"/>
    <cellStyle name="20% - Accent1 3 2 3 2 2 4 2 3 2 2 2" xfId="18622" xr:uid="{00000000-0005-0000-0000-000006480000}"/>
    <cellStyle name="20% - Accent1 3 2 3 2 2 4 2 3 2 3" xfId="18623" xr:uid="{00000000-0005-0000-0000-000007480000}"/>
    <cellStyle name="20% - Accent1 3 2 3 2 2 4 2 3 3" xfId="18624" xr:uid="{00000000-0005-0000-0000-000008480000}"/>
    <cellStyle name="20% - Accent1 3 2 3 2 2 4 2 3 3 2" xfId="18625" xr:uid="{00000000-0005-0000-0000-000009480000}"/>
    <cellStyle name="20% - Accent1 3 2 3 2 2 4 2 3 4" xfId="18626" xr:uid="{00000000-0005-0000-0000-00000A480000}"/>
    <cellStyle name="20% - Accent1 3 2 3 2 2 4 2 4" xfId="18627" xr:uid="{00000000-0005-0000-0000-00000B480000}"/>
    <cellStyle name="20% - Accent1 3 2 3 2 2 4 2 4 2" xfId="18628" xr:uid="{00000000-0005-0000-0000-00000C480000}"/>
    <cellStyle name="20% - Accent1 3 2 3 2 2 4 2 4 2 2" xfId="18629" xr:uid="{00000000-0005-0000-0000-00000D480000}"/>
    <cellStyle name="20% - Accent1 3 2 3 2 2 4 2 4 2 2 2" xfId="18630" xr:uid="{00000000-0005-0000-0000-00000E480000}"/>
    <cellStyle name="20% - Accent1 3 2 3 2 2 4 2 4 2 3" xfId="18631" xr:uid="{00000000-0005-0000-0000-00000F480000}"/>
    <cellStyle name="20% - Accent1 3 2 3 2 2 4 2 4 3" xfId="18632" xr:uid="{00000000-0005-0000-0000-000010480000}"/>
    <cellStyle name="20% - Accent1 3 2 3 2 2 4 2 4 3 2" xfId="18633" xr:uid="{00000000-0005-0000-0000-000011480000}"/>
    <cellStyle name="20% - Accent1 3 2 3 2 2 4 2 4 4" xfId="18634" xr:uid="{00000000-0005-0000-0000-000012480000}"/>
    <cellStyle name="20% - Accent1 3 2 3 2 2 4 2 5" xfId="18635" xr:uid="{00000000-0005-0000-0000-000013480000}"/>
    <cellStyle name="20% - Accent1 3 2 3 2 2 4 2 5 2" xfId="18636" xr:uid="{00000000-0005-0000-0000-000014480000}"/>
    <cellStyle name="20% - Accent1 3 2 3 2 2 4 2 5 2 2" xfId="18637" xr:uid="{00000000-0005-0000-0000-000015480000}"/>
    <cellStyle name="20% - Accent1 3 2 3 2 2 4 2 5 3" xfId="18638" xr:uid="{00000000-0005-0000-0000-000016480000}"/>
    <cellStyle name="20% - Accent1 3 2 3 2 2 4 2 6" xfId="18639" xr:uid="{00000000-0005-0000-0000-000017480000}"/>
    <cellStyle name="20% - Accent1 3 2 3 2 2 4 2 6 2" xfId="18640" xr:uid="{00000000-0005-0000-0000-000018480000}"/>
    <cellStyle name="20% - Accent1 3 2 3 2 2 4 2 6 2 2" xfId="18641" xr:uid="{00000000-0005-0000-0000-000019480000}"/>
    <cellStyle name="20% - Accent1 3 2 3 2 2 4 2 6 3" xfId="18642" xr:uid="{00000000-0005-0000-0000-00001A480000}"/>
    <cellStyle name="20% - Accent1 3 2 3 2 2 4 2 7" xfId="18643" xr:uid="{00000000-0005-0000-0000-00001B480000}"/>
    <cellStyle name="20% - Accent1 3 2 3 2 2 4 2 7 2" xfId="18644" xr:uid="{00000000-0005-0000-0000-00001C480000}"/>
    <cellStyle name="20% - Accent1 3 2 3 2 2 4 2 8" xfId="18645" xr:uid="{00000000-0005-0000-0000-00001D480000}"/>
    <cellStyle name="20% - Accent1 3 2 3 2 2 4 2 8 2" xfId="18646" xr:uid="{00000000-0005-0000-0000-00001E480000}"/>
    <cellStyle name="20% - Accent1 3 2 3 2 2 4 2 9" xfId="18647" xr:uid="{00000000-0005-0000-0000-00001F480000}"/>
    <cellStyle name="20% - Accent1 3 2 3 2 2 4 3" xfId="18648" xr:uid="{00000000-0005-0000-0000-000020480000}"/>
    <cellStyle name="20% - Accent1 3 2 3 2 2 4 3 2" xfId="18649" xr:uid="{00000000-0005-0000-0000-000021480000}"/>
    <cellStyle name="20% - Accent1 3 2 3 2 2 4 3 2 2" xfId="18650" xr:uid="{00000000-0005-0000-0000-000022480000}"/>
    <cellStyle name="20% - Accent1 3 2 3 2 2 4 3 2 2 2" xfId="18651" xr:uid="{00000000-0005-0000-0000-000023480000}"/>
    <cellStyle name="20% - Accent1 3 2 3 2 2 4 3 2 2 2 2" xfId="18652" xr:uid="{00000000-0005-0000-0000-000024480000}"/>
    <cellStyle name="20% - Accent1 3 2 3 2 2 4 3 2 2 3" xfId="18653" xr:uid="{00000000-0005-0000-0000-000025480000}"/>
    <cellStyle name="20% - Accent1 3 2 3 2 2 4 3 2 3" xfId="18654" xr:uid="{00000000-0005-0000-0000-000026480000}"/>
    <cellStyle name="20% - Accent1 3 2 3 2 2 4 3 2 3 2" xfId="18655" xr:uid="{00000000-0005-0000-0000-000027480000}"/>
    <cellStyle name="20% - Accent1 3 2 3 2 2 4 3 2 4" xfId="18656" xr:uid="{00000000-0005-0000-0000-000028480000}"/>
    <cellStyle name="20% - Accent1 3 2 3 2 2 4 3 3" xfId="18657" xr:uid="{00000000-0005-0000-0000-000029480000}"/>
    <cellStyle name="20% - Accent1 3 2 3 2 2 4 3 3 2" xfId="18658" xr:uid="{00000000-0005-0000-0000-00002A480000}"/>
    <cellStyle name="20% - Accent1 3 2 3 2 2 4 3 3 2 2" xfId="18659" xr:uid="{00000000-0005-0000-0000-00002B480000}"/>
    <cellStyle name="20% - Accent1 3 2 3 2 2 4 3 3 2 2 2" xfId="18660" xr:uid="{00000000-0005-0000-0000-00002C480000}"/>
    <cellStyle name="20% - Accent1 3 2 3 2 2 4 3 3 2 3" xfId="18661" xr:uid="{00000000-0005-0000-0000-00002D480000}"/>
    <cellStyle name="20% - Accent1 3 2 3 2 2 4 3 3 3" xfId="18662" xr:uid="{00000000-0005-0000-0000-00002E480000}"/>
    <cellStyle name="20% - Accent1 3 2 3 2 2 4 3 3 3 2" xfId="18663" xr:uid="{00000000-0005-0000-0000-00002F480000}"/>
    <cellStyle name="20% - Accent1 3 2 3 2 2 4 3 3 4" xfId="18664" xr:uid="{00000000-0005-0000-0000-000030480000}"/>
    <cellStyle name="20% - Accent1 3 2 3 2 2 4 3 4" xfId="18665" xr:uid="{00000000-0005-0000-0000-000031480000}"/>
    <cellStyle name="20% - Accent1 3 2 3 2 2 4 3 4 2" xfId="18666" xr:uid="{00000000-0005-0000-0000-000032480000}"/>
    <cellStyle name="20% - Accent1 3 2 3 2 2 4 3 4 2 2" xfId="18667" xr:uid="{00000000-0005-0000-0000-000033480000}"/>
    <cellStyle name="20% - Accent1 3 2 3 2 2 4 3 4 2 2 2" xfId="18668" xr:uid="{00000000-0005-0000-0000-000034480000}"/>
    <cellStyle name="20% - Accent1 3 2 3 2 2 4 3 4 2 3" xfId="18669" xr:uid="{00000000-0005-0000-0000-000035480000}"/>
    <cellStyle name="20% - Accent1 3 2 3 2 2 4 3 4 3" xfId="18670" xr:uid="{00000000-0005-0000-0000-000036480000}"/>
    <cellStyle name="20% - Accent1 3 2 3 2 2 4 3 4 3 2" xfId="18671" xr:uid="{00000000-0005-0000-0000-000037480000}"/>
    <cellStyle name="20% - Accent1 3 2 3 2 2 4 3 4 4" xfId="18672" xr:uid="{00000000-0005-0000-0000-000038480000}"/>
    <cellStyle name="20% - Accent1 3 2 3 2 2 4 3 5" xfId="18673" xr:uid="{00000000-0005-0000-0000-000039480000}"/>
    <cellStyle name="20% - Accent1 3 2 3 2 2 4 3 5 2" xfId="18674" xr:uid="{00000000-0005-0000-0000-00003A480000}"/>
    <cellStyle name="20% - Accent1 3 2 3 2 2 4 3 5 2 2" xfId="18675" xr:uid="{00000000-0005-0000-0000-00003B480000}"/>
    <cellStyle name="20% - Accent1 3 2 3 2 2 4 3 5 3" xfId="18676" xr:uid="{00000000-0005-0000-0000-00003C480000}"/>
    <cellStyle name="20% - Accent1 3 2 3 2 2 4 3 6" xfId="18677" xr:uid="{00000000-0005-0000-0000-00003D480000}"/>
    <cellStyle name="20% - Accent1 3 2 3 2 2 4 3 6 2" xfId="18678" xr:uid="{00000000-0005-0000-0000-00003E480000}"/>
    <cellStyle name="20% - Accent1 3 2 3 2 2 4 3 6 2 2" xfId="18679" xr:uid="{00000000-0005-0000-0000-00003F480000}"/>
    <cellStyle name="20% - Accent1 3 2 3 2 2 4 3 6 3" xfId="18680" xr:uid="{00000000-0005-0000-0000-000040480000}"/>
    <cellStyle name="20% - Accent1 3 2 3 2 2 4 3 7" xfId="18681" xr:uid="{00000000-0005-0000-0000-000041480000}"/>
    <cellStyle name="20% - Accent1 3 2 3 2 2 4 3 7 2" xfId="18682" xr:uid="{00000000-0005-0000-0000-000042480000}"/>
    <cellStyle name="20% - Accent1 3 2 3 2 2 4 3 8" xfId="18683" xr:uid="{00000000-0005-0000-0000-000043480000}"/>
    <cellStyle name="20% - Accent1 3 2 3 2 2 4 3 8 2" xfId="18684" xr:uid="{00000000-0005-0000-0000-000044480000}"/>
    <cellStyle name="20% - Accent1 3 2 3 2 2 4 3 9" xfId="18685" xr:uid="{00000000-0005-0000-0000-000045480000}"/>
    <cellStyle name="20% - Accent1 3 2 3 2 2 4 4" xfId="18686" xr:uid="{00000000-0005-0000-0000-000046480000}"/>
    <cellStyle name="20% - Accent1 3 2 3 2 2 4 4 2" xfId="18687" xr:uid="{00000000-0005-0000-0000-000047480000}"/>
    <cellStyle name="20% - Accent1 3 2 3 2 2 4 4 2 2" xfId="18688" xr:uid="{00000000-0005-0000-0000-000048480000}"/>
    <cellStyle name="20% - Accent1 3 2 3 2 2 4 4 2 2 2" xfId="18689" xr:uid="{00000000-0005-0000-0000-000049480000}"/>
    <cellStyle name="20% - Accent1 3 2 3 2 2 4 4 2 3" xfId="18690" xr:uid="{00000000-0005-0000-0000-00004A480000}"/>
    <cellStyle name="20% - Accent1 3 2 3 2 2 4 4 3" xfId="18691" xr:uid="{00000000-0005-0000-0000-00004B480000}"/>
    <cellStyle name="20% - Accent1 3 2 3 2 2 4 4 3 2" xfId="18692" xr:uid="{00000000-0005-0000-0000-00004C480000}"/>
    <cellStyle name="20% - Accent1 3 2 3 2 2 4 4 4" xfId="18693" xr:uid="{00000000-0005-0000-0000-00004D480000}"/>
    <cellStyle name="20% - Accent1 3 2 3 2 2 4 5" xfId="18694" xr:uid="{00000000-0005-0000-0000-00004E480000}"/>
    <cellStyle name="20% - Accent1 3 2 3 2 2 4 5 2" xfId="18695" xr:uid="{00000000-0005-0000-0000-00004F480000}"/>
    <cellStyle name="20% - Accent1 3 2 3 2 2 4 5 2 2" xfId="18696" xr:uid="{00000000-0005-0000-0000-000050480000}"/>
    <cellStyle name="20% - Accent1 3 2 3 2 2 4 5 2 2 2" xfId="18697" xr:uid="{00000000-0005-0000-0000-000051480000}"/>
    <cellStyle name="20% - Accent1 3 2 3 2 2 4 5 2 3" xfId="18698" xr:uid="{00000000-0005-0000-0000-000052480000}"/>
    <cellStyle name="20% - Accent1 3 2 3 2 2 4 5 3" xfId="18699" xr:uid="{00000000-0005-0000-0000-000053480000}"/>
    <cellStyle name="20% - Accent1 3 2 3 2 2 4 5 3 2" xfId="18700" xr:uid="{00000000-0005-0000-0000-000054480000}"/>
    <cellStyle name="20% - Accent1 3 2 3 2 2 4 5 4" xfId="18701" xr:uid="{00000000-0005-0000-0000-000055480000}"/>
    <cellStyle name="20% - Accent1 3 2 3 2 2 4 6" xfId="18702" xr:uid="{00000000-0005-0000-0000-000056480000}"/>
    <cellStyle name="20% - Accent1 3 2 3 2 2 4 6 2" xfId="18703" xr:uid="{00000000-0005-0000-0000-000057480000}"/>
    <cellStyle name="20% - Accent1 3 2 3 2 2 4 6 2 2" xfId="18704" xr:uid="{00000000-0005-0000-0000-000058480000}"/>
    <cellStyle name="20% - Accent1 3 2 3 2 2 4 6 2 2 2" xfId="18705" xr:uid="{00000000-0005-0000-0000-000059480000}"/>
    <cellStyle name="20% - Accent1 3 2 3 2 2 4 6 2 3" xfId="18706" xr:uid="{00000000-0005-0000-0000-00005A480000}"/>
    <cellStyle name="20% - Accent1 3 2 3 2 2 4 6 3" xfId="18707" xr:uid="{00000000-0005-0000-0000-00005B480000}"/>
    <cellStyle name="20% - Accent1 3 2 3 2 2 4 6 3 2" xfId="18708" xr:uid="{00000000-0005-0000-0000-00005C480000}"/>
    <cellStyle name="20% - Accent1 3 2 3 2 2 4 6 4" xfId="18709" xr:uid="{00000000-0005-0000-0000-00005D480000}"/>
    <cellStyle name="20% - Accent1 3 2 3 2 2 4 7" xfId="18710" xr:uid="{00000000-0005-0000-0000-00005E480000}"/>
    <cellStyle name="20% - Accent1 3 2 3 2 2 4 7 2" xfId="18711" xr:uid="{00000000-0005-0000-0000-00005F480000}"/>
    <cellStyle name="20% - Accent1 3 2 3 2 2 4 7 2 2" xfId="18712" xr:uid="{00000000-0005-0000-0000-000060480000}"/>
    <cellStyle name="20% - Accent1 3 2 3 2 2 4 7 3" xfId="18713" xr:uid="{00000000-0005-0000-0000-000061480000}"/>
    <cellStyle name="20% - Accent1 3 2 3 2 2 4 8" xfId="18714" xr:uid="{00000000-0005-0000-0000-000062480000}"/>
    <cellStyle name="20% - Accent1 3 2 3 2 2 4 8 2" xfId="18715" xr:uid="{00000000-0005-0000-0000-000063480000}"/>
    <cellStyle name="20% - Accent1 3 2 3 2 2 4 8 2 2" xfId="18716" xr:uid="{00000000-0005-0000-0000-000064480000}"/>
    <cellStyle name="20% - Accent1 3 2 3 2 2 4 8 3" xfId="18717" xr:uid="{00000000-0005-0000-0000-000065480000}"/>
    <cellStyle name="20% - Accent1 3 2 3 2 2 4 9" xfId="18718" xr:uid="{00000000-0005-0000-0000-000066480000}"/>
    <cellStyle name="20% - Accent1 3 2 3 2 2 4 9 2" xfId="18719" xr:uid="{00000000-0005-0000-0000-000067480000}"/>
    <cellStyle name="20% - Accent1 3 2 3 2 2 5" xfId="18720" xr:uid="{00000000-0005-0000-0000-000068480000}"/>
    <cellStyle name="20% - Accent1 3 2 3 2 2 5 2" xfId="18721" xr:uid="{00000000-0005-0000-0000-000069480000}"/>
    <cellStyle name="20% - Accent1 3 2 3 2 2 5 2 2" xfId="18722" xr:uid="{00000000-0005-0000-0000-00006A480000}"/>
    <cellStyle name="20% - Accent1 3 2 3 2 2 5 2 2 2" xfId="18723" xr:uid="{00000000-0005-0000-0000-00006B480000}"/>
    <cellStyle name="20% - Accent1 3 2 3 2 2 5 2 2 2 2" xfId="18724" xr:uid="{00000000-0005-0000-0000-00006C480000}"/>
    <cellStyle name="20% - Accent1 3 2 3 2 2 5 2 2 3" xfId="18725" xr:uid="{00000000-0005-0000-0000-00006D480000}"/>
    <cellStyle name="20% - Accent1 3 2 3 2 2 5 2 3" xfId="18726" xr:uid="{00000000-0005-0000-0000-00006E480000}"/>
    <cellStyle name="20% - Accent1 3 2 3 2 2 5 2 3 2" xfId="18727" xr:uid="{00000000-0005-0000-0000-00006F480000}"/>
    <cellStyle name="20% - Accent1 3 2 3 2 2 5 2 4" xfId="18728" xr:uid="{00000000-0005-0000-0000-000070480000}"/>
    <cellStyle name="20% - Accent1 3 2 3 2 2 5 3" xfId="18729" xr:uid="{00000000-0005-0000-0000-000071480000}"/>
    <cellStyle name="20% - Accent1 3 2 3 2 2 5 3 2" xfId="18730" xr:uid="{00000000-0005-0000-0000-000072480000}"/>
    <cellStyle name="20% - Accent1 3 2 3 2 2 5 3 2 2" xfId="18731" xr:uid="{00000000-0005-0000-0000-000073480000}"/>
    <cellStyle name="20% - Accent1 3 2 3 2 2 5 3 2 2 2" xfId="18732" xr:uid="{00000000-0005-0000-0000-000074480000}"/>
    <cellStyle name="20% - Accent1 3 2 3 2 2 5 3 2 3" xfId="18733" xr:uid="{00000000-0005-0000-0000-000075480000}"/>
    <cellStyle name="20% - Accent1 3 2 3 2 2 5 3 3" xfId="18734" xr:uid="{00000000-0005-0000-0000-000076480000}"/>
    <cellStyle name="20% - Accent1 3 2 3 2 2 5 3 3 2" xfId="18735" xr:uid="{00000000-0005-0000-0000-000077480000}"/>
    <cellStyle name="20% - Accent1 3 2 3 2 2 5 3 4" xfId="18736" xr:uid="{00000000-0005-0000-0000-000078480000}"/>
    <cellStyle name="20% - Accent1 3 2 3 2 2 5 4" xfId="18737" xr:uid="{00000000-0005-0000-0000-000079480000}"/>
    <cellStyle name="20% - Accent1 3 2 3 2 2 5 4 2" xfId="18738" xr:uid="{00000000-0005-0000-0000-00007A480000}"/>
    <cellStyle name="20% - Accent1 3 2 3 2 2 5 4 2 2" xfId="18739" xr:uid="{00000000-0005-0000-0000-00007B480000}"/>
    <cellStyle name="20% - Accent1 3 2 3 2 2 5 4 2 2 2" xfId="18740" xr:uid="{00000000-0005-0000-0000-00007C480000}"/>
    <cellStyle name="20% - Accent1 3 2 3 2 2 5 4 2 3" xfId="18741" xr:uid="{00000000-0005-0000-0000-00007D480000}"/>
    <cellStyle name="20% - Accent1 3 2 3 2 2 5 4 3" xfId="18742" xr:uid="{00000000-0005-0000-0000-00007E480000}"/>
    <cellStyle name="20% - Accent1 3 2 3 2 2 5 4 3 2" xfId="18743" xr:uid="{00000000-0005-0000-0000-00007F480000}"/>
    <cellStyle name="20% - Accent1 3 2 3 2 2 5 4 4" xfId="18744" xr:uid="{00000000-0005-0000-0000-000080480000}"/>
    <cellStyle name="20% - Accent1 3 2 3 2 2 5 5" xfId="18745" xr:uid="{00000000-0005-0000-0000-000081480000}"/>
    <cellStyle name="20% - Accent1 3 2 3 2 2 5 5 2" xfId="18746" xr:uid="{00000000-0005-0000-0000-000082480000}"/>
    <cellStyle name="20% - Accent1 3 2 3 2 2 5 5 2 2" xfId="18747" xr:uid="{00000000-0005-0000-0000-000083480000}"/>
    <cellStyle name="20% - Accent1 3 2 3 2 2 5 5 3" xfId="18748" xr:uid="{00000000-0005-0000-0000-000084480000}"/>
    <cellStyle name="20% - Accent1 3 2 3 2 2 5 6" xfId="18749" xr:uid="{00000000-0005-0000-0000-000085480000}"/>
    <cellStyle name="20% - Accent1 3 2 3 2 2 5 6 2" xfId="18750" xr:uid="{00000000-0005-0000-0000-000086480000}"/>
    <cellStyle name="20% - Accent1 3 2 3 2 2 5 6 2 2" xfId="18751" xr:uid="{00000000-0005-0000-0000-000087480000}"/>
    <cellStyle name="20% - Accent1 3 2 3 2 2 5 6 3" xfId="18752" xr:uid="{00000000-0005-0000-0000-000088480000}"/>
    <cellStyle name="20% - Accent1 3 2 3 2 2 5 7" xfId="18753" xr:uid="{00000000-0005-0000-0000-000089480000}"/>
    <cellStyle name="20% - Accent1 3 2 3 2 2 5 7 2" xfId="18754" xr:uid="{00000000-0005-0000-0000-00008A480000}"/>
    <cellStyle name="20% - Accent1 3 2 3 2 2 5 8" xfId="18755" xr:uid="{00000000-0005-0000-0000-00008B480000}"/>
    <cellStyle name="20% - Accent1 3 2 3 2 2 5 8 2" xfId="18756" xr:uid="{00000000-0005-0000-0000-00008C480000}"/>
    <cellStyle name="20% - Accent1 3 2 3 2 2 5 9" xfId="18757" xr:uid="{00000000-0005-0000-0000-00008D480000}"/>
    <cellStyle name="20% - Accent1 3 2 3 2 2 6" xfId="18758" xr:uid="{00000000-0005-0000-0000-00008E480000}"/>
    <cellStyle name="20% - Accent1 3 2 3 2 2 6 2" xfId="18759" xr:uid="{00000000-0005-0000-0000-00008F480000}"/>
    <cellStyle name="20% - Accent1 3 2 3 2 2 6 2 2" xfId="18760" xr:uid="{00000000-0005-0000-0000-000090480000}"/>
    <cellStyle name="20% - Accent1 3 2 3 2 2 6 2 2 2" xfId="18761" xr:uid="{00000000-0005-0000-0000-000091480000}"/>
    <cellStyle name="20% - Accent1 3 2 3 2 2 6 2 2 2 2" xfId="18762" xr:uid="{00000000-0005-0000-0000-000092480000}"/>
    <cellStyle name="20% - Accent1 3 2 3 2 2 6 2 2 3" xfId="18763" xr:uid="{00000000-0005-0000-0000-000093480000}"/>
    <cellStyle name="20% - Accent1 3 2 3 2 2 6 2 3" xfId="18764" xr:uid="{00000000-0005-0000-0000-000094480000}"/>
    <cellStyle name="20% - Accent1 3 2 3 2 2 6 2 3 2" xfId="18765" xr:uid="{00000000-0005-0000-0000-000095480000}"/>
    <cellStyle name="20% - Accent1 3 2 3 2 2 6 2 4" xfId="18766" xr:uid="{00000000-0005-0000-0000-000096480000}"/>
    <cellStyle name="20% - Accent1 3 2 3 2 2 6 3" xfId="18767" xr:uid="{00000000-0005-0000-0000-000097480000}"/>
    <cellStyle name="20% - Accent1 3 2 3 2 2 6 3 2" xfId="18768" xr:uid="{00000000-0005-0000-0000-000098480000}"/>
    <cellStyle name="20% - Accent1 3 2 3 2 2 6 3 2 2" xfId="18769" xr:uid="{00000000-0005-0000-0000-000099480000}"/>
    <cellStyle name="20% - Accent1 3 2 3 2 2 6 3 2 2 2" xfId="18770" xr:uid="{00000000-0005-0000-0000-00009A480000}"/>
    <cellStyle name="20% - Accent1 3 2 3 2 2 6 3 2 3" xfId="18771" xr:uid="{00000000-0005-0000-0000-00009B480000}"/>
    <cellStyle name="20% - Accent1 3 2 3 2 2 6 3 3" xfId="18772" xr:uid="{00000000-0005-0000-0000-00009C480000}"/>
    <cellStyle name="20% - Accent1 3 2 3 2 2 6 3 3 2" xfId="18773" xr:uid="{00000000-0005-0000-0000-00009D480000}"/>
    <cellStyle name="20% - Accent1 3 2 3 2 2 6 3 4" xfId="18774" xr:uid="{00000000-0005-0000-0000-00009E480000}"/>
    <cellStyle name="20% - Accent1 3 2 3 2 2 6 4" xfId="18775" xr:uid="{00000000-0005-0000-0000-00009F480000}"/>
    <cellStyle name="20% - Accent1 3 2 3 2 2 6 4 2" xfId="18776" xr:uid="{00000000-0005-0000-0000-0000A0480000}"/>
    <cellStyle name="20% - Accent1 3 2 3 2 2 6 4 2 2" xfId="18777" xr:uid="{00000000-0005-0000-0000-0000A1480000}"/>
    <cellStyle name="20% - Accent1 3 2 3 2 2 6 4 2 2 2" xfId="18778" xr:uid="{00000000-0005-0000-0000-0000A2480000}"/>
    <cellStyle name="20% - Accent1 3 2 3 2 2 6 4 2 3" xfId="18779" xr:uid="{00000000-0005-0000-0000-0000A3480000}"/>
    <cellStyle name="20% - Accent1 3 2 3 2 2 6 4 3" xfId="18780" xr:uid="{00000000-0005-0000-0000-0000A4480000}"/>
    <cellStyle name="20% - Accent1 3 2 3 2 2 6 4 3 2" xfId="18781" xr:uid="{00000000-0005-0000-0000-0000A5480000}"/>
    <cellStyle name="20% - Accent1 3 2 3 2 2 6 4 4" xfId="18782" xr:uid="{00000000-0005-0000-0000-0000A6480000}"/>
    <cellStyle name="20% - Accent1 3 2 3 2 2 6 5" xfId="18783" xr:uid="{00000000-0005-0000-0000-0000A7480000}"/>
    <cellStyle name="20% - Accent1 3 2 3 2 2 6 5 2" xfId="18784" xr:uid="{00000000-0005-0000-0000-0000A8480000}"/>
    <cellStyle name="20% - Accent1 3 2 3 2 2 6 5 2 2" xfId="18785" xr:uid="{00000000-0005-0000-0000-0000A9480000}"/>
    <cellStyle name="20% - Accent1 3 2 3 2 2 6 5 3" xfId="18786" xr:uid="{00000000-0005-0000-0000-0000AA480000}"/>
    <cellStyle name="20% - Accent1 3 2 3 2 2 6 6" xfId="18787" xr:uid="{00000000-0005-0000-0000-0000AB480000}"/>
    <cellStyle name="20% - Accent1 3 2 3 2 2 6 6 2" xfId="18788" xr:uid="{00000000-0005-0000-0000-0000AC480000}"/>
    <cellStyle name="20% - Accent1 3 2 3 2 2 6 6 2 2" xfId="18789" xr:uid="{00000000-0005-0000-0000-0000AD480000}"/>
    <cellStyle name="20% - Accent1 3 2 3 2 2 6 6 3" xfId="18790" xr:uid="{00000000-0005-0000-0000-0000AE480000}"/>
    <cellStyle name="20% - Accent1 3 2 3 2 2 6 7" xfId="18791" xr:uid="{00000000-0005-0000-0000-0000AF480000}"/>
    <cellStyle name="20% - Accent1 3 2 3 2 2 6 7 2" xfId="18792" xr:uid="{00000000-0005-0000-0000-0000B0480000}"/>
    <cellStyle name="20% - Accent1 3 2 3 2 2 6 8" xfId="18793" xr:uid="{00000000-0005-0000-0000-0000B1480000}"/>
    <cellStyle name="20% - Accent1 3 2 3 2 2 6 8 2" xfId="18794" xr:uid="{00000000-0005-0000-0000-0000B2480000}"/>
    <cellStyle name="20% - Accent1 3 2 3 2 2 6 9" xfId="18795" xr:uid="{00000000-0005-0000-0000-0000B3480000}"/>
    <cellStyle name="20% - Accent1 3 2 3 2 2 7" xfId="18796" xr:uid="{00000000-0005-0000-0000-0000B4480000}"/>
    <cellStyle name="20% - Accent1 3 2 3 2 2 7 2" xfId="18797" xr:uid="{00000000-0005-0000-0000-0000B5480000}"/>
    <cellStyle name="20% - Accent1 3 2 3 2 2 7 2 2" xfId="18798" xr:uid="{00000000-0005-0000-0000-0000B6480000}"/>
    <cellStyle name="20% - Accent1 3 2 3 2 2 7 2 2 2" xfId="18799" xr:uid="{00000000-0005-0000-0000-0000B7480000}"/>
    <cellStyle name="20% - Accent1 3 2 3 2 2 7 2 3" xfId="18800" xr:uid="{00000000-0005-0000-0000-0000B8480000}"/>
    <cellStyle name="20% - Accent1 3 2 3 2 2 7 3" xfId="18801" xr:uid="{00000000-0005-0000-0000-0000B9480000}"/>
    <cellStyle name="20% - Accent1 3 2 3 2 2 7 3 2" xfId="18802" xr:uid="{00000000-0005-0000-0000-0000BA480000}"/>
    <cellStyle name="20% - Accent1 3 2 3 2 2 7 4" xfId="18803" xr:uid="{00000000-0005-0000-0000-0000BB480000}"/>
    <cellStyle name="20% - Accent1 3 2 3 2 2 8" xfId="18804" xr:uid="{00000000-0005-0000-0000-0000BC480000}"/>
    <cellStyle name="20% - Accent1 3 2 3 2 2 8 2" xfId="18805" xr:uid="{00000000-0005-0000-0000-0000BD480000}"/>
    <cellStyle name="20% - Accent1 3 2 3 2 2 8 2 2" xfId="18806" xr:uid="{00000000-0005-0000-0000-0000BE480000}"/>
    <cellStyle name="20% - Accent1 3 2 3 2 2 8 2 2 2" xfId="18807" xr:uid="{00000000-0005-0000-0000-0000BF480000}"/>
    <cellStyle name="20% - Accent1 3 2 3 2 2 8 2 3" xfId="18808" xr:uid="{00000000-0005-0000-0000-0000C0480000}"/>
    <cellStyle name="20% - Accent1 3 2 3 2 2 8 3" xfId="18809" xr:uid="{00000000-0005-0000-0000-0000C1480000}"/>
    <cellStyle name="20% - Accent1 3 2 3 2 2 8 3 2" xfId="18810" xr:uid="{00000000-0005-0000-0000-0000C2480000}"/>
    <cellStyle name="20% - Accent1 3 2 3 2 2 8 4" xfId="18811" xr:uid="{00000000-0005-0000-0000-0000C3480000}"/>
    <cellStyle name="20% - Accent1 3 2 3 2 2 9" xfId="18812" xr:uid="{00000000-0005-0000-0000-0000C4480000}"/>
    <cellStyle name="20% - Accent1 3 2 3 2 2 9 2" xfId="18813" xr:uid="{00000000-0005-0000-0000-0000C5480000}"/>
    <cellStyle name="20% - Accent1 3 2 3 2 2 9 2 2" xfId="18814" xr:uid="{00000000-0005-0000-0000-0000C6480000}"/>
    <cellStyle name="20% - Accent1 3 2 3 2 2 9 2 2 2" xfId="18815" xr:uid="{00000000-0005-0000-0000-0000C7480000}"/>
    <cellStyle name="20% - Accent1 3 2 3 2 2 9 2 3" xfId="18816" xr:uid="{00000000-0005-0000-0000-0000C8480000}"/>
    <cellStyle name="20% - Accent1 3 2 3 2 2 9 3" xfId="18817" xr:uid="{00000000-0005-0000-0000-0000C9480000}"/>
    <cellStyle name="20% - Accent1 3 2 3 2 2 9 3 2" xfId="18818" xr:uid="{00000000-0005-0000-0000-0000CA480000}"/>
    <cellStyle name="20% - Accent1 3 2 3 2 2 9 4" xfId="18819" xr:uid="{00000000-0005-0000-0000-0000CB480000}"/>
    <cellStyle name="20% - Accent1 3 2 3 2 3" xfId="18820" xr:uid="{00000000-0005-0000-0000-0000CC480000}"/>
    <cellStyle name="20% - Accent1 3 2 3 2 3 10" xfId="18821" xr:uid="{00000000-0005-0000-0000-0000CD480000}"/>
    <cellStyle name="20% - Accent1 3 2 3 2 3 10 2" xfId="18822" xr:uid="{00000000-0005-0000-0000-0000CE480000}"/>
    <cellStyle name="20% - Accent1 3 2 3 2 3 11" xfId="18823" xr:uid="{00000000-0005-0000-0000-0000CF480000}"/>
    <cellStyle name="20% - Accent1 3 2 3 2 3 2" xfId="18824" xr:uid="{00000000-0005-0000-0000-0000D0480000}"/>
    <cellStyle name="20% - Accent1 3 2 3 2 3 2 2" xfId="18825" xr:uid="{00000000-0005-0000-0000-0000D1480000}"/>
    <cellStyle name="20% - Accent1 3 2 3 2 3 2 2 2" xfId="18826" xr:uid="{00000000-0005-0000-0000-0000D2480000}"/>
    <cellStyle name="20% - Accent1 3 2 3 2 3 2 2 2 2" xfId="18827" xr:uid="{00000000-0005-0000-0000-0000D3480000}"/>
    <cellStyle name="20% - Accent1 3 2 3 2 3 2 2 2 2 2" xfId="18828" xr:uid="{00000000-0005-0000-0000-0000D4480000}"/>
    <cellStyle name="20% - Accent1 3 2 3 2 3 2 2 2 3" xfId="18829" xr:uid="{00000000-0005-0000-0000-0000D5480000}"/>
    <cellStyle name="20% - Accent1 3 2 3 2 3 2 2 3" xfId="18830" xr:uid="{00000000-0005-0000-0000-0000D6480000}"/>
    <cellStyle name="20% - Accent1 3 2 3 2 3 2 2 3 2" xfId="18831" xr:uid="{00000000-0005-0000-0000-0000D7480000}"/>
    <cellStyle name="20% - Accent1 3 2 3 2 3 2 2 4" xfId="18832" xr:uid="{00000000-0005-0000-0000-0000D8480000}"/>
    <cellStyle name="20% - Accent1 3 2 3 2 3 2 3" xfId="18833" xr:uid="{00000000-0005-0000-0000-0000D9480000}"/>
    <cellStyle name="20% - Accent1 3 2 3 2 3 2 3 2" xfId="18834" xr:uid="{00000000-0005-0000-0000-0000DA480000}"/>
    <cellStyle name="20% - Accent1 3 2 3 2 3 2 3 2 2" xfId="18835" xr:uid="{00000000-0005-0000-0000-0000DB480000}"/>
    <cellStyle name="20% - Accent1 3 2 3 2 3 2 3 2 2 2" xfId="18836" xr:uid="{00000000-0005-0000-0000-0000DC480000}"/>
    <cellStyle name="20% - Accent1 3 2 3 2 3 2 3 2 3" xfId="18837" xr:uid="{00000000-0005-0000-0000-0000DD480000}"/>
    <cellStyle name="20% - Accent1 3 2 3 2 3 2 3 3" xfId="18838" xr:uid="{00000000-0005-0000-0000-0000DE480000}"/>
    <cellStyle name="20% - Accent1 3 2 3 2 3 2 3 3 2" xfId="18839" xr:uid="{00000000-0005-0000-0000-0000DF480000}"/>
    <cellStyle name="20% - Accent1 3 2 3 2 3 2 3 4" xfId="18840" xr:uid="{00000000-0005-0000-0000-0000E0480000}"/>
    <cellStyle name="20% - Accent1 3 2 3 2 3 2 4" xfId="18841" xr:uid="{00000000-0005-0000-0000-0000E1480000}"/>
    <cellStyle name="20% - Accent1 3 2 3 2 3 2 4 2" xfId="18842" xr:uid="{00000000-0005-0000-0000-0000E2480000}"/>
    <cellStyle name="20% - Accent1 3 2 3 2 3 2 4 2 2" xfId="18843" xr:uid="{00000000-0005-0000-0000-0000E3480000}"/>
    <cellStyle name="20% - Accent1 3 2 3 2 3 2 4 2 2 2" xfId="18844" xr:uid="{00000000-0005-0000-0000-0000E4480000}"/>
    <cellStyle name="20% - Accent1 3 2 3 2 3 2 4 2 3" xfId="18845" xr:uid="{00000000-0005-0000-0000-0000E5480000}"/>
    <cellStyle name="20% - Accent1 3 2 3 2 3 2 4 3" xfId="18846" xr:uid="{00000000-0005-0000-0000-0000E6480000}"/>
    <cellStyle name="20% - Accent1 3 2 3 2 3 2 4 3 2" xfId="18847" xr:uid="{00000000-0005-0000-0000-0000E7480000}"/>
    <cellStyle name="20% - Accent1 3 2 3 2 3 2 4 4" xfId="18848" xr:uid="{00000000-0005-0000-0000-0000E8480000}"/>
    <cellStyle name="20% - Accent1 3 2 3 2 3 2 5" xfId="18849" xr:uid="{00000000-0005-0000-0000-0000E9480000}"/>
    <cellStyle name="20% - Accent1 3 2 3 2 3 2 5 2" xfId="18850" xr:uid="{00000000-0005-0000-0000-0000EA480000}"/>
    <cellStyle name="20% - Accent1 3 2 3 2 3 2 5 2 2" xfId="18851" xr:uid="{00000000-0005-0000-0000-0000EB480000}"/>
    <cellStyle name="20% - Accent1 3 2 3 2 3 2 5 3" xfId="18852" xr:uid="{00000000-0005-0000-0000-0000EC480000}"/>
    <cellStyle name="20% - Accent1 3 2 3 2 3 2 6" xfId="18853" xr:uid="{00000000-0005-0000-0000-0000ED480000}"/>
    <cellStyle name="20% - Accent1 3 2 3 2 3 2 6 2" xfId="18854" xr:uid="{00000000-0005-0000-0000-0000EE480000}"/>
    <cellStyle name="20% - Accent1 3 2 3 2 3 2 6 2 2" xfId="18855" xr:uid="{00000000-0005-0000-0000-0000EF480000}"/>
    <cellStyle name="20% - Accent1 3 2 3 2 3 2 6 3" xfId="18856" xr:uid="{00000000-0005-0000-0000-0000F0480000}"/>
    <cellStyle name="20% - Accent1 3 2 3 2 3 2 7" xfId="18857" xr:uid="{00000000-0005-0000-0000-0000F1480000}"/>
    <cellStyle name="20% - Accent1 3 2 3 2 3 2 7 2" xfId="18858" xr:uid="{00000000-0005-0000-0000-0000F2480000}"/>
    <cellStyle name="20% - Accent1 3 2 3 2 3 2 8" xfId="18859" xr:uid="{00000000-0005-0000-0000-0000F3480000}"/>
    <cellStyle name="20% - Accent1 3 2 3 2 3 2 8 2" xfId="18860" xr:uid="{00000000-0005-0000-0000-0000F4480000}"/>
    <cellStyle name="20% - Accent1 3 2 3 2 3 2 9" xfId="18861" xr:uid="{00000000-0005-0000-0000-0000F5480000}"/>
    <cellStyle name="20% - Accent1 3 2 3 2 3 3" xfId="18862" xr:uid="{00000000-0005-0000-0000-0000F6480000}"/>
    <cellStyle name="20% - Accent1 3 2 3 2 3 3 2" xfId="18863" xr:uid="{00000000-0005-0000-0000-0000F7480000}"/>
    <cellStyle name="20% - Accent1 3 2 3 2 3 3 2 2" xfId="18864" xr:uid="{00000000-0005-0000-0000-0000F8480000}"/>
    <cellStyle name="20% - Accent1 3 2 3 2 3 3 2 2 2" xfId="18865" xr:uid="{00000000-0005-0000-0000-0000F9480000}"/>
    <cellStyle name="20% - Accent1 3 2 3 2 3 3 2 2 2 2" xfId="18866" xr:uid="{00000000-0005-0000-0000-0000FA480000}"/>
    <cellStyle name="20% - Accent1 3 2 3 2 3 3 2 2 3" xfId="18867" xr:uid="{00000000-0005-0000-0000-0000FB480000}"/>
    <cellStyle name="20% - Accent1 3 2 3 2 3 3 2 3" xfId="18868" xr:uid="{00000000-0005-0000-0000-0000FC480000}"/>
    <cellStyle name="20% - Accent1 3 2 3 2 3 3 2 3 2" xfId="18869" xr:uid="{00000000-0005-0000-0000-0000FD480000}"/>
    <cellStyle name="20% - Accent1 3 2 3 2 3 3 2 4" xfId="18870" xr:uid="{00000000-0005-0000-0000-0000FE480000}"/>
    <cellStyle name="20% - Accent1 3 2 3 2 3 3 3" xfId="18871" xr:uid="{00000000-0005-0000-0000-0000FF480000}"/>
    <cellStyle name="20% - Accent1 3 2 3 2 3 3 3 2" xfId="18872" xr:uid="{00000000-0005-0000-0000-000000490000}"/>
    <cellStyle name="20% - Accent1 3 2 3 2 3 3 3 2 2" xfId="18873" xr:uid="{00000000-0005-0000-0000-000001490000}"/>
    <cellStyle name="20% - Accent1 3 2 3 2 3 3 3 2 2 2" xfId="18874" xr:uid="{00000000-0005-0000-0000-000002490000}"/>
    <cellStyle name="20% - Accent1 3 2 3 2 3 3 3 2 3" xfId="18875" xr:uid="{00000000-0005-0000-0000-000003490000}"/>
    <cellStyle name="20% - Accent1 3 2 3 2 3 3 3 3" xfId="18876" xr:uid="{00000000-0005-0000-0000-000004490000}"/>
    <cellStyle name="20% - Accent1 3 2 3 2 3 3 3 3 2" xfId="18877" xr:uid="{00000000-0005-0000-0000-000005490000}"/>
    <cellStyle name="20% - Accent1 3 2 3 2 3 3 3 4" xfId="18878" xr:uid="{00000000-0005-0000-0000-000006490000}"/>
    <cellStyle name="20% - Accent1 3 2 3 2 3 3 4" xfId="18879" xr:uid="{00000000-0005-0000-0000-000007490000}"/>
    <cellStyle name="20% - Accent1 3 2 3 2 3 3 4 2" xfId="18880" xr:uid="{00000000-0005-0000-0000-000008490000}"/>
    <cellStyle name="20% - Accent1 3 2 3 2 3 3 4 2 2" xfId="18881" xr:uid="{00000000-0005-0000-0000-000009490000}"/>
    <cellStyle name="20% - Accent1 3 2 3 2 3 3 4 2 2 2" xfId="18882" xr:uid="{00000000-0005-0000-0000-00000A490000}"/>
    <cellStyle name="20% - Accent1 3 2 3 2 3 3 4 2 3" xfId="18883" xr:uid="{00000000-0005-0000-0000-00000B490000}"/>
    <cellStyle name="20% - Accent1 3 2 3 2 3 3 4 3" xfId="18884" xr:uid="{00000000-0005-0000-0000-00000C490000}"/>
    <cellStyle name="20% - Accent1 3 2 3 2 3 3 4 3 2" xfId="18885" xr:uid="{00000000-0005-0000-0000-00000D490000}"/>
    <cellStyle name="20% - Accent1 3 2 3 2 3 3 4 4" xfId="18886" xr:uid="{00000000-0005-0000-0000-00000E490000}"/>
    <cellStyle name="20% - Accent1 3 2 3 2 3 3 5" xfId="18887" xr:uid="{00000000-0005-0000-0000-00000F490000}"/>
    <cellStyle name="20% - Accent1 3 2 3 2 3 3 5 2" xfId="18888" xr:uid="{00000000-0005-0000-0000-000010490000}"/>
    <cellStyle name="20% - Accent1 3 2 3 2 3 3 5 2 2" xfId="18889" xr:uid="{00000000-0005-0000-0000-000011490000}"/>
    <cellStyle name="20% - Accent1 3 2 3 2 3 3 5 3" xfId="18890" xr:uid="{00000000-0005-0000-0000-000012490000}"/>
    <cellStyle name="20% - Accent1 3 2 3 2 3 3 6" xfId="18891" xr:uid="{00000000-0005-0000-0000-000013490000}"/>
    <cellStyle name="20% - Accent1 3 2 3 2 3 3 6 2" xfId="18892" xr:uid="{00000000-0005-0000-0000-000014490000}"/>
    <cellStyle name="20% - Accent1 3 2 3 2 3 3 6 2 2" xfId="18893" xr:uid="{00000000-0005-0000-0000-000015490000}"/>
    <cellStyle name="20% - Accent1 3 2 3 2 3 3 6 3" xfId="18894" xr:uid="{00000000-0005-0000-0000-000016490000}"/>
    <cellStyle name="20% - Accent1 3 2 3 2 3 3 7" xfId="18895" xr:uid="{00000000-0005-0000-0000-000017490000}"/>
    <cellStyle name="20% - Accent1 3 2 3 2 3 3 7 2" xfId="18896" xr:uid="{00000000-0005-0000-0000-000018490000}"/>
    <cellStyle name="20% - Accent1 3 2 3 2 3 3 8" xfId="18897" xr:uid="{00000000-0005-0000-0000-000019490000}"/>
    <cellStyle name="20% - Accent1 3 2 3 2 3 3 8 2" xfId="18898" xr:uid="{00000000-0005-0000-0000-00001A490000}"/>
    <cellStyle name="20% - Accent1 3 2 3 2 3 3 9" xfId="18899" xr:uid="{00000000-0005-0000-0000-00001B490000}"/>
    <cellStyle name="20% - Accent1 3 2 3 2 3 4" xfId="18900" xr:uid="{00000000-0005-0000-0000-00001C490000}"/>
    <cellStyle name="20% - Accent1 3 2 3 2 3 4 2" xfId="18901" xr:uid="{00000000-0005-0000-0000-00001D490000}"/>
    <cellStyle name="20% - Accent1 3 2 3 2 3 4 2 2" xfId="18902" xr:uid="{00000000-0005-0000-0000-00001E490000}"/>
    <cellStyle name="20% - Accent1 3 2 3 2 3 4 2 2 2" xfId="18903" xr:uid="{00000000-0005-0000-0000-00001F490000}"/>
    <cellStyle name="20% - Accent1 3 2 3 2 3 4 2 3" xfId="18904" xr:uid="{00000000-0005-0000-0000-000020490000}"/>
    <cellStyle name="20% - Accent1 3 2 3 2 3 4 3" xfId="18905" xr:uid="{00000000-0005-0000-0000-000021490000}"/>
    <cellStyle name="20% - Accent1 3 2 3 2 3 4 3 2" xfId="18906" xr:uid="{00000000-0005-0000-0000-000022490000}"/>
    <cellStyle name="20% - Accent1 3 2 3 2 3 4 4" xfId="18907" xr:uid="{00000000-0005-0000-0000-000023490000}"/>
    <cellStyle name="20% - Accent1 3 2 3 2 3 5" xfId="18908" xr:uid="{00000000-0005-0000-0000-000024490000}"/>
    <cellStyle name="20% - Accent1 3 2 3 2 3 5 2" xfId="18909" xr:uid="{00000000-0005-0000-0000-000025490000}"/>
    <cellStyle name="20% - Accent1 3 2 3 2 3 5 2 2" xfId="18910" xr:uid="{00000000-0005-0000-0000-000026490000}"/>
    <cellStyle name="20% - Accent1 3 2 3 2 3 5 2 2 2" xfId="18911" xr:uid="{00000000-0005-0000-0000-000027490000}"/>
    <cellStyle name="20% - Accent1 3 2 3 2 3 5 2 3" xfId="18912" xr:uid="{00000000-0005-0000-0000-000028490000}"/>
    <cellStyle name="20% - Accent1 3 2 3 2 3 5 3" xfId="18913" xr:uid="{00000000-0005-0000-0000-000029490000}"/>
    <cellStyle name="20% - Accent1 3 2 3 2 3 5 3 2" xfId="18914" xr:uid="{00000000-0005-0000-0000-00002A490000}"/>
    <cellStyle name="20% - Accent1 3 2 3 2 3 5 4" xfId="18915" xr:uid="{00000000-0005-0000-0000-00002B490000}"/>
    <cellStyle name="20% - Accent1 3 2 3 2 3 6" xfId="18916" xr:uid="{00000000-0005-0000-0000-00002C490000}"/>
    <cellStyle name="20% - Accent1 3 2 3 2 3 6 2" xfId="18917" xr:uid="{00000000-0005-0000-0000-00002D490000}"/>
    <cellStyle name="20% - Accent1 3 2 3 2 3 6 2 2" xfId="18918" xr:uid="{00000000-0005-0000-0000-00002E490000}"/>
    <cellStyle name="20% - Accent1 3 2 3 2 3 6 2 2 2" xfId="18919" xr:uid="{00000000-0005-0000-0000-00002F490000}"/>
    <cellStyle name="20% - Accent1 3 2 3 2 3 6 2 3" xfId="18920" xr:uid="{00000000-0005-0000-0000-000030490000}"/>
    <cellStyle name="20% - Accent1 3 2 3 2 3 6 3" xfId="18921" xr:uid="{00000000-0005-0000-0000-000031490000}"/>
    <cellStyle name="20% - Accent1 3 2 3 2 3 6 3 2" xfId="18922" xr:uid="{00000000-0005-0000-0000-000032490000}"/>
    <cellStyle name="20% - Accent1 3 2 3 2 3 6 4" xfId="18923" xr:uid="{00000000-0005-0000-0000-000033490000}"/>
    <cellStyle name="20% - Accent1 3 2 3 2 3 7" xfId="18924" xr:uid="{00000000-0005-0000-0000-000034490000}"/>
    <cellStyle name="20% - Accent1 3 2 3 2 3 7 2" xfId="18925" xr:uid="{00000000-0005-0000-0000-000035490000}"/>
    <cellStyle name="20% - Accent1 3 2 3 2 3 7 2 2" xfId="18926" xr:uid="{00000000-0005-0000-0000-000036490000}"/>
    <cellStyle name="20% - Accent1 3 2 3 2 3 7 3" xfId="18927" xr:uid="{00000000-0005-0000-0000-000037490000}"/>
    <cellStyle name="20% - Accent1 3 2 3 2 3 8" xfId="18928" xr:uid="{00000000-0005-0000-0000-000038490000}"/>
    <cellStyle name="20% - Accent1 3 2 3 2 3 8 2" xfId="18929" xr:uid="{00000000-0005-0000-0000-000039490000}"/>
    <cellStyle name="20% - Accent1 3 2 3 2 3 8 2 2" xfId="18930" xr:uid="{00000000-0005-0000-0000-00003A490000}"/>
    <cellStyle name="20% - Accent1 3 2 3 2 3 8 3" xfId="18931" xr:uid="{00000000-0005-0000-0000-00003B490000}"/>
    <cellStyle name="20% - Accent1 3 2 3 2 3 9" xfId="18932" xr:uid="{00000000-0005-0000-0000-00003C490000}"/>
    <cellStyle name="20% - Accent1 3 2 3 2 3 9 2" xfId="18933" xr:uid="{00000000-0005-0000-0000-00003D490000}"/>
    <cellStyle name="20% - Accent1 3 2 3 2 4" xfId="18934" xr:uid="{00000000-0005-0000-0000-00003E490000}"/>
    <cellStyle name="20% - Accent1 3 2 3 2 4 10" xfId="18935" xr:uid="{00000000-0005-0000-0000-00003F490000}"/>
    <cellStyle name="20% - Accent1 3 2 3 2 4 10 2" xfId="18936" xr:uid="{00000000-0005-0000-0000-000040490000}"/>
    <cellStyle name="20% - Accent1 3 2 3 2 4 11" xfId="18937" xr:uid="{00000000-0005-0000-0000-000041490000}"/>
    <cellStyle name="20% - Accent1 3 2 3 2 4 2" xfId="18938" xr:uid="{00000000-0005-0000-0000-000042490000}"/>
    <cellStyle name="20% - Accent1 3 2 3 2 4 2 2" xfId="18939" xr:uid="{00000000-0005-0000-0000-000043490000}"/>
    <cellStyle name="20% - Accent1 3 2 3 2 4 2 2 2" xfId="18940" xr:uid="{00000000-0005-0000-0000-000044490000}"/>
    <cellStyle name="20% - Accent1 3 2 3 2 4 2 2 2 2" xfId="18941" xr:uid="{00000000-0005-0000-0000-000045490000}"/>
    <cellStyle name="20% - Accent1 3 2 3 2 4 2 2 2 2 2" xfId="18942" xr:uid="{00000000-0005-0000-0000-000046490000}"/>
    <cellStyle name="20% - Accent1 3 2 3 2 4 2 2 2 3" xfId="18943" xr:uid="{00000000-0005-0000-0000-000047490000}"/>
    <cellStyle name="20% - Accent1 3 2 3 2 4 2 2 3" xfId="18944" xr:uid="{00000000-0005-0000-0000-000048490000}"/>
    <cellStyle name="20% - Accent1 3 2 3 2 4 2 2 3 2" xfId="18945" xr:uid="{00000000-0005-0000-0000-000049490000}"/>
    <cellStyle name="20% - Accent1 3 2 3 2 4 2 2 4" xfId="18946" xr:uid="{00000000-0005-0000-0000-00004A490000}"/>
    <cellStyle name="20% - Accent1 3 2 3 2 4 2 3" xfId="18947" xr:uid="{00000000-0005-0000-0000-00004B490000}"/>
    <cellStyle name="20% - Accent1 3 2 3 2 4 2 3 2" xfId="18948" xr:uid="{00000000-0005-0000-0000-00004C490000}"/>
    <cellStyle name="20% - Accent1 3 2 3 2 4 2 3 2 2" xfId="18949" xr:uid="{00000000-0005-0000-0000-00004D490000}"/>
    <cellStyle name="20% - Accent1 3 2 3 2 4 2 3 2 2 2" xfId="18950" xr:uid="{00000000-0005-0000-0000-00004E490000}"/>
    <cellStyle name="20% - Accent1 3 2 3 2 4 2 3 2 3" xfId="18951" xr:uid="{00000000-0005-0000-0000-00004F490000}"/>
    <cellStyle name="20% - Accent1 3 2 3 2 4 2 3 3" xfId="18952" xr:uid="{00000000-0005-0000-0000-000050490000}"/>
    <cellStyle name="20% - Accent1 3 2 3 2 4 2 3 3 2" xfId="18953" xr:uid="{00000000-0005-0000-0000-000051490000}"/>
    <cellStyle name="20% - Accent1 3 2 3 2 4 2 3 4" xfId="18954" xr:uid="{00000000-0005-0000-0000-000052490000}"/>
    <cellStyle name="20% - Accent1 3 2 3 2 4 2 4" xfId="18955" xr:uid="{00000000-0005-0000-0000-000053490000}"/>
    <cellStyle name="20% - Accent1 3 2 3 2 4 2 4 2" xfId="18956" xr:uid="{00000000-0005-0000-0000-000054490000}"/>
    <cellStyle name="20% - Accent1 3 2 3 2 4 2 4 2 2" xfId="18957" xr:uid="{00000000-0005-0000-0000-000055490000}"/>
    <cellStyle name="20% - Accent1 3 2 3 2 4 2 4 2 2 2" xfId="18958" xr:uid="{00000000-0005-0000-0000-000056490000}"/>
    <cellStyle name="20% - Accent1 3 2 3 2 4 2 4 2 3" xfId="18959" xr:uid="{00000000-0005-0000-0000-000057490000}"/>
    <cellStyle name="20% - Accent1 3 2 3 2 4 2 4 3" xfId="18960" xr:uid="{00000000-0005-0000-0000-000058490000}"/>
    <cellStyle name="20% - Accent1 3 2 3 2 4 2 4 3 2" xfId="18961" xr:uid="{00000000-0005-0000-0000-000059490000}"/>
    <cellStyle name="20% - Accent1 3 2 3 2 4 2 4 4" xfId="18962" xr:uid="{00000000-0005-0000-0000-00005A490000}"/>
    <cellStyle name="20% - Accent1 3 2 3 2 4 2 5" xfId="18963" xr:uid="{00000000-0005-0000-0000-00005B490000}"/>
    <cellStyle name="20% - Accent1 3 2 3 2 4 2 5 2" xfId="18964" xr:uid="{00000000-0005-0000-0000-00005C490000}"/>
    <cellStyle name="20% - Accent1 3 2 3 2 4 2 5 2 2" xfId="18965" xr:uid="{00000000-0005-0000-0000-00005D490000}"/>
    <cellStyle name="20% - Accent1 3 2 3 2 4 2 5 3" xfId="18966" xr:uid="{00000000-0005-0000-0000-00005E490000}"/>
    <cellStyle name="20% - Accent1 3 2 3 2 4 2 6" xfId="18967" xr:uid="{00000000-0005-0000-0000-00005F490000}"/>
    <cellStyle name="20% - Accent1 3 2 3 2 4 2 6 2" xfId="18968" xr:uid="{00000000-0005-0000-0000-000060490000}"/>
    <cellStyle name="20% - Accent1 3 2 3 2 4 2 6 2 2" xfId="18969" xr:uid="{00000000-0005-0000-0000-000061490000}"/>
    <cellStyle name="20% - Accent1 3 2 3 2 4 2 6 3" xfId="18970" xr:uid="{00000000-0005-0000-0000-000062490000}"/>
    <cellStyle name="20% - Accent1 3 2 3 2 4 2 7" xfId="18971" xr:uid="{00000000-0005-0000-0000-000063490000}"/>
    <cellStyle name="20% - Accent1 3 2 3 2 4 2 7 2" xfId="18972" xr:uid="{00000000-0005-0000-0000-000064490000}"/>
    <cellStyle name="20% - Accent1 3 2 3 2 4 2 8" xfId="18973" xr:uid="{00000000-0005-0000-0000-000065490000}"/>
    <cellStyle name="20% - Accent1 3 2 3 2 4 2 8 2" xfId="18974" xr:uid="{00000000-0005-0000-0000-000066490000}"/>
    <cellStyle name="20% - Accent1 3 2 3 2 4 2 9" xfId="18975" xr:uid="{00000000-0005-0000-0000-000067490000}"/>
    <cellStyle name="20% - Accent1 3 2 3 2 4 3" xfId="18976" xr:uid="{00000000-0005-0000-0000-000068490000}"/>
    <cellStyle name="20% - Accent1 3 2 3 2 4 3 2" xfId="18977" xr:uid="{00000000-0005-0000-0000-000069490000}"/>
    <cellStyle name="20% - Accent1 3 2 3 2 4 3 2 2" xfId="18978" xr:uid="{00000000-0005-0000-0000-00006A490000}"/>
    <cellStyle name="20% - Accent1 3 2 3 2 4 3 2 2 2" xfId="18979" xr:uid="{00000000-0005-0000-0000-00006B490000}"/>
    <cellStyle name="20% - Accent1 3 2 3 2 4 3 2 2 2 2" xfId="18980" xr:uid="{00000000-0005-0000-0000-00006C490000}"/>
    <cellStyle name="20% - Accent1 3 2 3 2 4 3 2 2 3" xfId="18981" xr:uid="{00000000-0005-0000-0000-00006D490000}"/>
    <cellStyle name="20% - Accent1 3 2 3 2 4 3 2 3" xfId="18982" xr:uid="{00000000-0005-0000-0000-00006E490000}"/>
    <cellStyle name="20% - Accent1 3 2 3 2 4 3 2 3 2" xfId="18983" xr:uid="{00000000-0005-0000-0000-00006F490000}"/>
    <cellStyle name="20% - Accent1 3 2 3 2 4 3 2 4" xfId="18984" xr:uid="{00000000-0005-0000-0000-000070490000}"/>
    <cellStyle name="20% - Accent1 3 2 3 2 4 3 3" xfId="18985" xr:uid="{00000000-0005-0000-0000-000071490000}"/>
    <cellStyle name="20% - Accent1 3 2 3 2 4 3 3 2" xfId="18986" xr:uid="{00000000-0005-0000-0000-000072490000}"/>
    <cellStyle name="20% - Accent1 3 2 3 2 4 3 3 2 2" xfId="18987" xr:uid="{00000000-0005-0000-0000-000073490000}"/>
    <cellStyle name="20% - Accent1 3 2 3 2 4 3 3 2 2 2" xfId="18988" xr:uid="{00000000-0005-0000-0000-000074490000}"/>
    <cellStyle name="20% - Accent1 3 2 3 2 4 3 3 2 3" xfId="18989" xr:uid="{00000000-0005-0000-0000-000075490000}"/>
    <cellStyle name="20% - Accent1 3 2 3 2 4 3 3 3" xfId="18990" xr:uid="{00000000-0005-0000-0000-000076490000}"/>
    <cellStyle name="20% - Accent1 3 2 3 2 4 3 3 3 2" xfId="18991" xr:uid="{00000000-0005-0000-0000-000077490000}"/>
    <cellStyle name="20% - Accent1 3 2 3 2 4 3 3 4" xfId="18992" xr:uid="{00000000-0005-0000-0000-000078490000}"/>
    <cellStyle name="20% - Accent1 3 2 3 2 4 3 4" xfId="18993" xr:uid="{00000000-0005-0000-0000-000079490000}"/>
    <cellStyle name="20% - Accent1 3 2 3 2 4 3 4 2" xfId="18994" xr:uid="{00000000-0005-0000-0000-00007A490000}"/>
    <cellStyle name="20% - Accent1 3 2 3 2 4 3 4 2 2" xfId="18995" xr:uid="{00000000-0005-0000-0000-00007B490000}"/>
    <cellStyle name="20% - Accent1 3 2 3 2 4 3 4 2 2 2" xfId="18996" xr:uid="{00000000-0005-0000-0000-00007C490000}"/>
    <cellStyle name="20% - Accent1 3 2 3 2 4 3 4 2 3" xfId="18997" xr:uid="{00000000-0005-0000-0000-00007D490000}"/>
    <cellStyle name="20% - Accent1 3 2 3 2 4 3 4 3" xfId="18998" xr:uid="{00000000-0005-0000-0000-00007E490000}"/>
    <cellStyle name="20% - Accent1 3 2 3 2 4 3 4 3 2" xfId="18999" xr:uid="{00000000-0005-0000-0000-00007F490000}"/>
    <cellStyle name="20% - Accent1 3 2 3 2 4 3 4 4" xfId="19000" xr:uid="{00000000-0005-0000-0000-000080490000}"/>
    <cellStyle name="20% - Accent1 3 2 3 2 4 3 5" xfId="19001" xr:uid="{00000000-0005-0000-0000-000081490000}"/>
    <cellStyle name="20% - Accent1 3 2 3 2 4 3 5 2" xfId="19002" xr:uid="{00000000-0005-0000-0000-000082490000}"/>
    <cellStyle name="20% - Accent1 3 2 3 2 4 3 5 2 2" xfId="19003" xr:uid="{00000000-0005-0000-0000-000083490000}"/>
    <cellStyle name="20% - Accent1 3 2 3 2 4 3 5 3" xfId="19004" xr:uid="{00000000-0005-0000-0000-000084490000}"/>
    <cellStyle name="20% - Accent1 3 2 3 2 4 3 6" xfId="19005" xr:uid="{00000000-0005-0000-0000-000085490000}"/>
    <cellStyle name="20% - Accent1 3 2 3 2 4 3 6 2" xfId="19006" xr:uid="{00000000-0005-0000-0000-000086490000}"/>
    <cellStyle name="20% - Accent1 3 2 3 2 4 3 6 2 2" xfId="19007" xr:uid="{00000000-0005-0000-0000-000087490000}"/>
    <cellStyle name="20% - Accent1 3 2 3 2 4 3 6 3" xfId="19008" xr:uid="{00000000-0005-0000-0000-000088490000}"/>
    <cellStyle name="20% - Accent1 3 2 3 2 4 3 7" xfId="19009" xr:uid="{00000000-0005-0000-0000-000089490000}"/>
    <cellStyle name="20% - Accent1 3 2 3 2 4 3 7 2" xfId="19010" xr:uid="{00000000-0005-0000-0000-00008A490000}"/>
    <cellStyle name="20% - Accent1 3 2 3 2 4 3 8" xfId="19011" xr:uid="{00000000-0005-0000-0000-00008B490000}"/>
    <cellStyle name="20% - Accent1 3 2 3 2 4 3 8 2" xfId="19012" xr:uid="{00000000-0005-0000-0000-00008C490000}"/>
    <cellStyle name="20% - Accent1 3 2 3 2 4 3 9" xfId="19013" xr:uid="{00000000-0005-0000-0000-00008D490000}"/>
    <cellStyle name="20% - Accent1 3 2 3 2 4 4" xfId="19014" xr:uid="{00000000-0005-0000-0000-00008E490000}"/>
    <cellStyle name="20% - Accent1 3 2 3 2 4 4 2" xfId="19015" xr:uid="{00000000-0005-0000-0000-00008F490000}"/>
    <cellStyle name="20% - Accent1 3 2 3 2 4 4 2 2" xfId="19016" xr:uid="{00000000-0005-0000-0000-000090490000}"/>
    <cellStyle name="20% - Accent1 3 2 3 2 4 4 2 2 2" xfId="19017" xr:uid="{00000000-0005-0000-0000-000091490000}"/>
    <cellStyle name="20% - Accent1 3 2 3 2 4 4 2 3" xfId="19018" xr:uid="{00000000-0005-0000-0000-000092490000}"/>
    <cellStyle name="20% - Accent1 3 2 3 2 4 4 3" xfId="19019" xr:uid="{00000000-0005-0000-0000-000093490000}"/>
    <cellStyle name="20% - Accent1 3 2 3 2 4 4 3 2" xfId="19020" xr:uid="{00000000-0005-0000-0000-000094490000}"/>
    <cellStyle name="20% - Accent1 3 2 3 2 4 4 4" xfId="19021" xr:uid="{00000000-0005-0000-0000-000095490000}"/>
    <cellStyle name="20% - Accent1 3 2 3 2 4 5" xfId="19022" xr:uid="{00000000-0005-0000-0000-000096490000}"/>
    <cellStyle name="20% - Accent1 3 2 3 2 4 5 2" xfId="19023" xr:uid="{00000000-0005-0000-0000-000097490000}"/>
    <cellStyle name="20% - Accent1 3 2 3 2 4 5 2 2" xfId="19024" xr:uid="{00000000-0005-0000-0000-000098490000}"/>
    <cellStyle name="20% - Accent1 3 2 3 2 4 5 2 2 2" xfId="19025" xr:uid="{00000000-0005-0000-0000-000099490000}"/>
    <cellStyle name="20% - Accent1 3 2 3 2 4 5 2 3" xfId="19026" xr:uid="{00000000-0005-0000-0000-00009A490000}"/>
    <cellStyle name="20% - Accent1 3 2 3 2 4 5 3" xfId="19027" xr:uid="{00000000-0005-0000-0000-00009B490000}"/>
    <cellStyle name="20% - Accent1 3 2 3 2 4 5 3 2" xfId="19028" xr:uid="{00000000-0005-0000-0000-00009C490000}"/>
    <cellStyle name="20% - Accent1 3 2 3 2 4 5 4" xfId="19029" xr:uid="{00000000-0005-0000-0000-00009D490000}"/>
    <cellStyle name="20% - Accent1 3 2 3 2 4 6" xfId="19030" xr:uid="{00000000-0005-0000-0000-00009E490000}"/>
    <cellStyle name="20% - Accent1 3 2 3 2 4 6 2" xfId="19031" xr:uid="{00000000-0005-0000-0000-00009F490000}"/>
    <cellStyle name="20% - Accent1 3 2 3 2 4 6 2 2" xfId="19032" xr:uid="{00000000-0005-0000-0000-0000A0490000}"/>
    <cellStyle name="20% - Accent1 3 2 3 2 4 6 2 2 2" xfId="19033" xr:uid="{00000000-0005-0000-0000-0000A1490000}"/>
    <cellStyle name="20% - Accent1 3 2 3 2 4 6 2 3" xfId="19034" xr:uid="{00000000-0005-0000-0000-0000A2490000}"/>
    <cellStyle name="20% - Accent1 3 2 3 2 4 6 3" xfId="19035" xr:uid="{00000000-0005-0000-0000-0000A3490000}"/>
    <cellStyle name="20% - Accent1 3 2 3 2 4 6 3 2" xfId="19036" xr:uid="{00000000-0005-0000-0000-0000A4490000}"/>
    <cellStyle name="20% - Accent1 3 2 3 2 4 6 4" xfId="19037" xr:uid="{00000000-0005-0000-0000-0000A5490000}"/>
    <cellStyle name="20% - Accent1 3 2 3 2 4 7" xfId="19038" xr:uid="{00000000-0005-0000-0000-0000A6490000}"/>
    <cellStyle name="20% - Accent1 3 2 3 2 4 7 2" xfId="19039" xr:uid="{00000000-0005-0000-0000-0000A7490000}"/>
    <cellStyle name="20% - Accent1 3 2 3 2 4 7 2 2" xfId="19040" xr:uid="{00000000-0005-0000-0000-0000A8490000}"/>
    <cellStyle name="20% - Accent1 3 2 3 2 4 7 3" xfId="19041" xr:uid="{00000000-0005-0000-0000-0000A9490000}"/>
    <cellStyle name="20% - Accent1 3 2 3 2 4 8" xfId="19042" xr:uid="{00000000-0005-0000-0000-0000AA490000}"/>
    <cellStyle name="20% - Accent1 3 2 3 2 4 8 2" xfId="19043" xr:uid="{00000000-0005-0000-0000-0000AB490000}"/>
    <cellStyle name="20% - Accent1 3 2 3 2 4 8 2 2" xfId="19044" xr:uid="{00000000-0005-0000-0000-0000AC490000}"/>
    <cellStyle name="20% - Accent1 3 2 3 2 4 8 3" xfId="19045" xr:uid="{00000000-0005-0000-0000-0000AD490000}"/>
    <cellStyle name="20% - Accent1 3 2 3 2 4 9" xfId="19046" xr:uid="{00000000-0005-0000-0000-0000AE490000}"/>
    <cellStyle name="20% - Accent1 3 2 3 2 4 9 2" xfId="19047" xr:uid="{00000000-0005-0000-0000-0000AF490000}"/>
    <cellStyle name="20% - Accent1 3 2 3 2 5" xfId="19048" xr:uid="{00000000-0005-0000-0000-0000B0490000}"/>
    <cellStyle name="20% - Accent1 3 2 3 2 5 10" xfId="19049" xr:uid="{00000000-0005-0000-0000-0000B1490000}"/>
    <cellStyle name="20% - Accent1 3 2 3 2 5 10 2" xfId="19050" xr:uid="{00000000-0005-0000-0000-0000B2490000}"/>
    <cellStyle name="20% - Accent1 3 2 3 2 5 11" xfId="19051" xr:uid="{00000000-0005-0000-0000-0000B3490000}"/>
    <cellStyle name="20% - Accent1 3 2 3 2 5 2" xfId="19052" xr:uid="{00000000-0005-0000-0000-0000B4490000}"/>
    <cellStyle name="20% - Accent1 3 2 3 2 5 2 2" xfId="19053" xr:uid="{00000000-0005-0000-0000-0000B5490000}"/>
    <cellStyle name="20% - Accent1 3 2 3 2 5 2 2 2" xfId="19054" xr:uid="{00000000-0005-0000-0000-0000B6490000}"/>
    <cellStyle name="20% - Accent1 3 2 3 2 5 2 2 2 2" xfId="19055" xr:uid="{00000000-0005-0000-0000-0000B7490000}"/>
    <cellStyle name="20% - Accent1 3 2 3 2 5 2 2 2 2 2" xfId="19056" xr:uid="{00000000-0005-0000-0000-0000B8490000}"/>
    <cellStyle name="20% - Accent1 3 2 3 2 5 2 2 2 3" xfId="19057" xr:uid="{00000000-0005-0000-0000-0000B9490000}"/>
    <cellStyle name="20% - Accent1 3 2 3 2 5 2 2 3" xfId="19058" xr:uid="{00000000-0005-0000-0000-0000BA490000}"/>
    <cellStyle name="20% - Accent1 3 2 3 2 5 2 2 3 2" xfId="19059" xr:uid="{00000000-0005-0000-0000-0000BB490000}"/>
    <cellStyle name="20% - Accent1 3 2 3 2 5 2 2 4" xfId="19060" xr:uid="{00000000-0005-0000-0000-0000BC490000}"/>
    <cellStyle name="20% - Accent1 3 2 3 2 5 2 3" xfId="19061" xr:uid="{00000000-0005-0000-0000-0000BD490000}"/>
    <cellStyle name="20% - Accent1 3 2 3 2 5 2 3 2" xfId="19062" xr:uid="{00000000-0005-0000-0000-0000BE490000}"/>
    <cellStyle name="20% - Accent1 3 2 3 2 5 2 3 2 2" xfId="19063" xr:uid="{00000000-0005-0000-0000-0000BF490000}"/>
    <cellStyle name="20% - Accent1 3 2 3 2 5 2 3 2 2 2" xfId="19064" xr:uid="{00000000-0005-0000-0000-0000C0490000}"/>
    <cellStyle name="20% - Accent1 3 2 3 2 5 2 3 2 3" xfId="19065" xr:uid="{00000000-0005-0000-0000-0000C1490000}"/>
    <cellStyle name="20% - Accent1 3 2 3 2 5 2 3 3" xfId="19066" xr:uid="{00000000-0005-0000-0000-0000C2490000}"/>
    <cellStyle name="20% - Accent1 3 2 3 2 5 2 3 3 2" xfId="19067" xr:uid="{00000000-0005-0000-0000-0000C3490000}"/>
    <cellStyle name="20% - Accent1 3 2 3 2 5 2 3 4" xfId="19068" xr:uid="{00000000-0005-0000-0000-0000C4490000}"/>
    <cellStyle name="20% - Accent1 3 2 3 2 5 2 4" xfId="19069" xr:uid="{00000000-0005-0000-0000-0000C5490000}"/>
    <cellStyle name="20% - Accent1 3 2 3 2 5 2 4 2" xfId="19070" xr:uid="{00000000-0005-0000-0000-0000C6490000}"/>
    <cellStyle name="20% - Accent1 3 2 3 2 5 2 4 2 2" xfId="19071" xr:uid="{00000000-0005-0000-0000-0000C7490000}"/>
    <cellStyle name="20% - Accent1 3 2 3 2 5 2 4 2 2 2" xfId="19072" xr:uid="{00000000-0005-0000-0000-0000C8490000}"/>
    <cellStyle name="20% - Accent1 3 2 3 2 5 2 4 2 3" xfId="19073" xr:uid="{00000000-0005-0000-0000-0000C9490000}"/>
    <cellStyle name="20% - Accent1 3 2 3 2 5 2 4 3" xfId="19074" xr:uid="{00000000-0005-0000-0000-0000CA490000}"/>
    <cellStyle name="20% - Accent1 3 2 3 2 5 2 4 3 2" xfId="19075" xr:uid="{00000000-0005-0000-0000-0000CB490000}"/>
    <cellStyle name="20% - Accent1 3 2 3 2 5 2 4 4" xfId="19076" xr:uid="{00000000-0005-0000-0000-0000CC490000}"/>
    <cellStyle name="20% - Accent1 3 2 3 2 5 2 5" xfId="19077" xr:uid="{00000000-0005-0000-0000-0000CD490000}"/>
    <cellStyle name="20% - Accent1 3 2 3 2 5 2 5 2" xfId="19078" xr:uid="{00000000-0005-0000-0000-0000CE490000}"/>
    <cellStyle name="20% - Accent1 3 2 3 2 5 2 5 2 2" xfId="19079" xr:uid="{00000000-0005-0000-0000-0000CF490000}"/>
    <cellStyle name="20% - Accent1 3 2 3 2 5 2 5 3" xfId="19080" xr:uid="{00000000-0005-0000-0000-0000D0490000}"/>
    <cellStyle name="20% - Accent1 3 2 3 2 5 2 6" xfId="19081" xr:uid="{00000000-0005-0000-0000-0000D1490000}"/>
    <cellStyle name="20% - Accent1 3 2 3 2 5 2 6 2" xfId="19082" xr:uid="{00000000-0005-0000-0000-0000D2490000}"/>
    <cellStyle name="20% - Accent1 3 2 3 2 5 2 6 2 2" xfId="19083" xr:uid="{00000000-0005-0000-0000-0000D3490000}"/>
    <cellStyle name="20% - Accent1 3 2 3 2 5 2 6 3" xfId="19084" xr:uid="{00000000-0005-0000-0000-0000D4490000}"/>
    <cellStyle name="20% - Accent1 3 2 3 2 5 2 7" xfId="19085" xr:uid="{00000000-0005-0000-0000-0000D5490000}"/>
    <cellStyle name="20% - Accent1 3 2 3 2 5 2 7 2" xfId="19086" xr:uid="{00000000-0005-0000-0000-0000D6490000}"/>
    <cellStyle name="20% - Accent1 3 2 3 2 5 2 8" xfId="19087" xr:uid="{00000000-0005-0000-0000-0000D7490000}"/>
    <cellStyle name="20% - Accent1 3 2 3 2 5 2 8 2" xfId="19088" xr:uid="{00000000-0005-0000-0000-0000D8490000}"/>
    <cellStyle name="20% - Accent1 3 2 3 2 5 2 9" xfId="19089" xr:uid="{00000000-0005-0000-0000-0000D9490000}"/>
    <cellStyle name="20% - Accent1 3 2 3 2 5 3" xfId="19090" xr:uid="{00000000-0005-0000-0000-0000DA490000}"/>
    <cellStyle name="20% - Accent1 3 2 3 2 5 3 2" xfId="19091" xr:uid="{00000000-0005-0000-0000-0000DB490000}"/>
    <cellStyle name="20% - Accent1 3 2 3 2 5 3 2 2" xfId="19092" xr:uid="{00000000-0005-0000-0000-0000DC490000}"/>
    <cellStyle name="20% - Accent1 3 2 3 2 5 3 2 2 2" xfId="19093" xr:uid="{00000000-0005-0000-0000-0000DD490000}"/>
    <cellStyle name="20% - Accent1 3 2 3 2 5 3 2 2 2 2" xfId="19094" xr:uid="{00000000-0005-0000-0000-0000DE490000}"/>
    <cellStyle name="20% - Accent1 3 2 3 2 5 3 2 2 3" xfId="19095" xr:uid="{00000000-0005-0000-0000-0000DF490000}"/>
    <cellStyle name="20% - Accent1 3 2 3 2 5 3 2 3" xfId="19096" xr:uid="{00000000-0005-0000-0000-0000E0490000}"/>
    <cellStyle name="20% - Accent1 3 2 3 2 5 3 2 3 2" xfId="19097" xr:uid="{00000000-0005-0000-0000-0000E1490000}"/>
    <cellStyle name="20% - Accent1 3 2 3 2 5 3 2 4" xfId="19098" xr:uid="{00000000-0005-0000-0000-0000E2490000}"/>
    <cellStyle name="20% - Accent1 3 2 3 2 5 3 3" xfId="19099" xr:uid="{00000000-0005-0000-0000-0000E3490000}"/>
    <cellStyle name="20% - Accent1 3 2 3 2 5 3 3 2" xfId="19100" xr:uid="{00000000-0005-0000-0000-0000E4490000}"/>
    <cellStyle name="20% - Accent1 3 2 3 2 5 3 3 2 2" xfId="19101" xr:uid="{00000000-0005-0000-0000-0000E5490000}"/>
    <cellStyle name="20% - Accent1 3 2 3 2 5 3 3 2 2 2" xfId="19102" xr:uid="{00000000-0005-0000-0000-0000E6490000}"/>
    <cellStyle name="20% - Accent1 3 2 3 2 5 3 3 2 3" xfId="19103" xr:uid="{00000000-0005-0000-0000-0000E7490000}"/>
    <cellStyle name="20% - Accent1 3 2 3 2 5 3 3 3" xfId="19104" xr:uid="{00000000-0005-0000-0000-0000E8490000}"/>
    <cellStyle name="20% - Accent1 3 2 3 2 5 3 3 3 2" xfId="19105" xr:uid="{00000000-0005-0000-0000-0000E9490000}"/>
    <cellStyle name="20% - Accent1 3 2 3 2 5 3 3 4" xfId="19106" xr:uid="{00000000-0005-0000-0000-0000EA490000}"/>
    <cellStyle name="20% - Accent1 3 2 3 2 5 3 4" xfId="19107" xr:uid="{00000000-0005-0000-0000-0000EB490000}"/>
    <cellStyle name="20% - Accent1 3 2 3 2 5 3 4 2" xfId="19108" xr:uid="{00000000-0005-0000-0000-0000EC490000}"/>
    <cellStyle name="20% - Accent1 3 2 3 2 5 3 4 2 2" xfId="19109" xr:uid="{00000000-0005-0000-0000-0000ED490000}"/>
    <cellStyle name="20% - Accent1 3 2 3 2 5 3 4 2 2 2" xfId="19110" xr:uid="{00000000-0005-0000-0000-0000EE490000}"/>
    <cellStyle name="20% - Accent1 3 2 3 2 5 3 4 2 3" xfId="19111" xr:uid="{00000000-0005-0000-0000-0000EF490000}"/>
    <cellStyle name="20% - Accent1 3 2 3 2 5 3 4 3" xfId="19112" xr:uid="{00000000-0005-0000-0000-0000F0490000}"/>
    <cellStyle name="20% - Accent1 3 2 3 2 5 3 4 3 2" xfId="19113" xr:uid="{00000000-0005-0000-0000-0000F1490000}"/>
    <cellStyle name="20% - Accent1 3 2 3 2 5 3 4 4" xfId="19114" xr:uid="{00000000-0005-0000-0000-0000F2490000}"/>
    <cellStyle name="20% - Accent1 3 2 3 2 5 3 5" xfId="19115" xr:uid="{00000000-0005-0000-0000-0000F3490000}"/>
    <cellStyle name="20% - Accent1 3 2 3 2 5 3 5 2" xfId="19116" xr:uid="{00000000-0005-0000-0000-0000F4490000}"/>
    <cellStyle name="20% - Accent1 3 2 3 2 5 3 5 2 2" xfId="19117" xr:uid="{00000000-0005-0000-0000-0000F5490000}"/>
    <cellStyle name="20% - Accent1 3 2 3 2 5 3 5 3" xfId="19118" xr:uid="{00000000-0005-0000-0000-0000F6490000}"/>
    <cellStyle name="20% - Accent1 3 2 3 2 5 3 6" xfId="19119" xr:uid="{00000000-0005-0000-0000-0000F7490000}"/>
    <cellStyle name="20% - Accent1 3 2 3 2 5 3 6 2" xfId="19120" xr:uid="{00000000-0005-0000-0000-0000F8490000}"/>
    <cellStyle name="20% - Accent1 3 2 3 2 5 3 6 2 2" xfId="19121" xr:uid="{00000000-0005-0000-0000-0000F9490000}"/>
    <cellStyle name="20% - Accent1 3 2 3 2 5 3 6 3" xfId="19122" xr:uid="{00000000-0005-0000-0000-0000FA490000}"/>
    <cellStyle name="20% - Accent1 3 2 3 2 5 3 7" xfId="19123" xr:uid="{00000000-0005-0000-0000-0000FB490000}"/>
    <cellStyle name="20% - Accent1 3 2 3 2 5 3 7 2" xfId="19124" xr:uid="{00000000-0005-0000-0000-0000FC490000}"/>
    <cellStyle name="20% - Accent1 3 2 3 2 5 3 8" xfId="19125" xr:uid="{00000000-0005-0000-0000-0000FD490000}"/>
    <cellStyle name="20% - Accent1 3 2 3 2 5 3 8 2" xfId="19126" xr:uid="{00000000-0005-0000-0000-0000FE490000}"/>
    <cellStyle name="20% - Accent1 3 2 3 2 5 3 9" xfId="19127" xr:uid="{00000000-0005-0000-0000-0000FF490000}"/>
    <cellStyle name="20% - Accent1 3 2 3 2 5 4" xfId="19128" xr:uid="{00000000-0005-0000-0000-0000004A0000}"/>
    <cellStyle name="20% - Accent1 3 2 3 2 5 4 2" xfId="19129" xr:uid="{00000000-0005-0000-0000-0000014A0000}"/>
    <cellStyle name="20% - Accent1 3 2 3 2 5 4 2 2" xfId="19130" xr:uid="{00000000-0005-0000-0000-0000024A0000}"/>
    <cellStyle name="20% - Accent1 3 2 3 2 5 4 2 2 2" xfId="19131" xr:uid="{00000000-0005-0000-0000-0000034A0000}"/>
    <cellStyle name="20% - Accent1 3 2 3 2 5 4 2 3" xfId="19132" xr:uid="{00000000-0005-0000-0000-0000044A0000}"/>
    <cellStyle name="20% - Accent1 3 2 3 2 5 4 3" xfId="19133" xr:uid="{00000000-0005-0000-0000-0000054A0000}"/>
    <cellStyle name="20% - Accent1 3 2 3 2 5 4 3 2" xfId="19134" xr:uid="{00000000-0005-0000-0000-0000064A0000}"/>
    <cellStyle name="20% - Accent1 3 2 3 2 5 4 4" xfId="19135" xr:uid="{00000000-0005-0000-0000-0000074A0000}"/>
    <cellStyle name="20% - Accent1 3 2 3 2 5 5" xfId="19136" xr:uid="{00000000-0005-0000-0000-0000084A0000}"/>
    <cellStyle name="20% - Accent1 3 2 3 2 5 5 2" xfId="19137" xr:uid="{00000000-0005-0000-0000-0000094A0000}"/>
    <cellStyle name="20% - Accent1 3 2 3 2 5 5 2 2" xfId="19138" xr:uid="{00000000-0005-0000-0000-00000A4A0000}"/>
    <cellStyle name="20% - Accent1 3 2 3 2 5 5 2 2 2" xfId="19139" xr:uid="{00000000-0005-0000-0000-00000B4A0000}"/>
    <cellStyle name="20% - Accent1 3 2 3 2 5 5 2 3" xfId="19140" xr:uid="{00000000-0005-0000-0000-00000C4A0000}"/>
    <cellStyle name="20% - Accent1 3 2 3 2 5 5 3" xfId="19141" xr:uid="{00000000-0005-0000-0000-00000D4A0000}"/>
    <cellStyle name="20% - Accent1 3 2 3 2 5 5 3 2" xfId="19142" xr:uid="{00000000-0005-0000-0000-00000E4A0000}"/>
    <cellStyle name="20% - Accent1 3 2 3 2 5 5 4" xfId="19143" xr:uid="{00000000-0005-0000-0000-00000F4A0000}"/>
    <cellStyle name="20% - Accent1 3 2 3 2 5 6" xfId="19144" xr:uid="{00000000-0005-0000-0000-0000104A0000}"/>
    <cellStyle name="20% - Accent1 3 2 3 2 5 6 2" xfId="19145" xr:uid="{00000000-0005-0000-0000-0000114A0000}"/>
    <cellStyle name="20% - Accent1 3 2 3 2 5 6 2 2" xfId="19146" xr:uid="{00000000-0005-0000-0000-0000124A0000}"/>
    <cellStyle name="20% - Accent1 3 2 3 2 5 6 2 2 2" xfId="19147" xr:uid="{00000000-0005-0000-0000-0000134A0000}"/>
    <cellStyle name="20% - Accent1 3 2 3 2 5 6 2 3" xfId="19148" xr:uid="{00000000-0005-0000-0000-0000144A0000}"/>
    <cellStyle name="20% - Accent1 3 2 3 2 5 6 3" xfId="19149" xr:uid="{00000000-0005-0000-0000-0000154A0000}"/>
    <cellStyle name="20% - Accent1 3 2 3 2 5 6 3 2" xfId="19150" xr:uid="{00000000-0005-0000-0000-0000164A0000}"/>
    <cellStyle name="20% - Accent1 3 2 3 2 5 6 4" xfId="19151" xr:uid="{00000000-0005-0000-0000-0000174A0000}"/>
    <cellStyle name="20% - Accent1 3 2 3 2 5 7" xfId="19152" xr:uid="{00000000-0005-0000-0000-0000184A0000}"/>
    <cellStyle name="20% - Accent1 3 2 3 2 5 7 2" xfId="19153" xr:uid="{00000000-0005-0000-0000-0000194A0000}"/>
    <cellStyle name="20% - Accent1 3 2 3 2 5 7 2 2" xfId="19154" xr:uid="{00000000-0005-0000-0000-00001A4A0000}"/>
    <cellStyle name="20% - Accent1 3 2 3 2 5 7 3" xfId="19155" xr:uid="{00000000-0005-0000-0000-00001B4A0000}"/>
    <cellStyle name="20% - Accent1 3 2 3 2 5 8" xfId="19156" xr:uid="{00000000-0005-0000-0000-00001C4A0000}"/>
    <cellStyle name="20% - Accent1 3 2 3 2 5 8 2" xfId="19157" xr:uid="{00000000-0005-0000-0000-00001D4A0000}"/>
    <cellStyle name="20% - Accent1 3 2 3 2 5 8 2 2" xfId="19158" xr:uid="{00000000-0005-0000-0000-00001E4A0000}"/>
    <cellStyle name="20% - Accent1 3 2 3 2 5 8 3" xfId="19159" xr:uid="{00000000-0005-0000-0000-00001F4A0000}"/>
    <cellStyle name="20% - Accent1 3 2 3 2 5 9" xfId="19160" xr:uid="{00000000-0005-0000-0000-0000204A0000}"/>
    <cellStyle name="20% - Accent1 3 2 3 2 5 9 2" xfId="19161" xr:uid="{00000000-0005-0000-0000-0000214A0000}"/>
    <cellStyle name="20% - Accent1 3 2 3 2 6" xfId="19162" xr:uid="{00000000-0005-0000-0000-0000224A0000}"/>
    <cellStyle name="20% - Accent1 3 2 3 2 6 2" xfId="19163" xr:uid="{00000000-0005-0000-0000-0000234A0000}"/>
    <cellStyle name="20% - Accent1 3 2 3 2 6 2 2" xfId="19164" xr:uid="{00000000-0005-0000-0000-0000244A0000}"/>
    <cellStyle name="20% - Accent1 3 2 3 2 6 2 2 2" xfId="19165" xr:uid="{00000000-0005-0000-0000-0000254A0000}"/>
    <cellStyle name="20% - Accent1 3 2 3 2 6 2 2 2 2" xfId="19166" xr:uid="{00000000-0005-0000-0000-0000264A0000}"/>
    <cellStyle name="20% - Accent1 3 2 3 2 6 2 2 3" xfId="19167" xr:uid="{00000000-0005-0000-0000-0000274A0000}"/>
    <cellStyle name="20% - Accent1 3 2 3 2 6 2 3" xfId="19168" xr:uid="{00000000-0005-0000-0000-0000284A0000}"/>
    <cellStyle name="20% - Accent1 3 2 3 2 6 2 3 2" xfId="19169" xr:uid="{00000000-0005-0000-0000-0000294A0000}"/>
    <cellStyle name="20% - Accent1 3 2 3 2 6 2 4" xfId="19170" xr:uid="{00000000-0005-0000-0000-00002A4A0000}"/>
    <cellStyle name="20% - Accent1 3 2 3 2 6 3" xfId="19171" xr:uid="{00000000-0005-0000-0000-00002B4A0000}"/>
    <cellStyle name="20% - Accent1 3 2 3 2 6 3 2" xfId="19172" xr:uid="{00000000-0005-0000-0000-00002C4A0000}"/>
    <cellStyle name="20% - Accent1 3 2 3 2 6 3 2 2" xfId="19173" xr:uid="{00000000-0005-0000-0000-00002D4A0000}"/>
    <cellStyle name="20% - Accent1 3 2 3 2 6 3 2 2 2" xfId="19174" xr:uid="{00000000-0005-0000-0000-00002E4A0000}"/>
    <cellStyle name="20% - Accent1 3 2 3 2 6 3 2 3" xfId="19175" xr:uid="{00000000-0005-0000-0000-00002F4A0000}"/>
    <cellStyle name="20% - Accent1 3 2 3 2 6 3 3" xfId="19176" xr:uid="{00000000-0005-0000-0000-0000304A0000}"/>
    <cellStyle name="20% - Accent1 3 2 3 2 6 3 3 2" xfId="19177" xr:uid="{00000000-0005-0000-0000-0000314A0000}"/>
    <cellStyle name="20% - Accent1 3 2 3 2 6 3 4" xfId="19178" xr:uid="{00000000-0005-0000-0000-0000324A0000}"/>
    <cellStyle name="20% - Accent1 3 2 3 2 6 4" xfId="19179" xr:uid="{00000000-0005-0000-0000-0000334A0000}"/>
    <cellStyle name="20% - Accent1 3 2 3 2 6 4 2" xfId="19180" xr:uid="{00000000-0005-0000-0000-0000344A0000}"/>
    <cellStyle name="20% - Accent1 3 2 3 2 6 4 2 2" xfId="19181" xr:uid="{00000000-0005-0000-0000-0000354A0000}"/>
    <cellStyle name="20% - Accent1 3 2 3 2 6 4 2 2 2" xfId="19182" xr:uid="{00000000-0005-0000-0000-0000364A0000}"/>
    <cellStyle name="20% - Accent1 3 2 3 2 6 4 2 3" xfId="19183" xr:uid="{00000000-0005-0000-0000-0000374A0000}"/>
    <cellStyle name="20% - Accent1 3 2 3 2 6 4 3" xfId="19184" xr:uid="{00000000-0005-0000-0000-0000384A0000}"/>
    <cellStyle name="20% - Accent1 3 2 3 2 6 4 3 2" xfId="19185" xr:uid="{00000000-0005-0000-0000-0000394A0000}"/>
    <cellStyle name="20% - Accent1 3 2 3 2 6 4 4" xfId="19186" xr:uid="{00000000-0005-0000-0000-00003A4A0000}"/>
    <cellStyle name="20% - Accent1 3 2 3 2 6 5" xfId="19187" xr:uid="{00000000-0005-0000-0000-00003B4A0000}"/>
    <cellStyle name="20% - Accent1 3 2 3 2 6 5 2" xfId="19188" xr:uid="{00000000-0005-0000-0000-00003C4A0000}"/>
    <cellStyle name="20% - Accent1 3 2 3 2 6 5 2 2" xfId="19189" xr:uid="{00000000-0005-0000-0000-00003D4A0000}"/>
    <cellStyle name="20% - Accent1 3 2 3 2 6 5 3" xfId="19190" xr:uid="{00000000-0005-0000-0000-00003E4A0000}"/>
    <cellStyle name="20% - Accent1 3 2 3 2 6 6" xfId="19191" xr:uid="{00000000-0005-0000-0000-00003F4A0000}"/>
    <cellStyle name="20% - Accent1 3 2 3 2 6 6 2" xfId="19192" xr:uid="{00000000-0005-0000-0000-0000404A0000}"/>
    <cellStyle name="20% - Accent1 3 2 3 2 6 6 2 2" xfId="19193" xr:uid="{00000000-0005-0000-0000-0000414A0000}"/>
    <cellStyle name="20% - Accent1 3 2 3 2 6 6 3" xfId="19194" xr:uid="{00000000-0005-0000-0000-0000424A0000}"/>
    <cellStyle name="20% - Accent1 3 2 3 2 6 7" xfId="19195" xr:uid="{00000000-0005-0000-0000-0000434A0000}"/>
    <cellStyle name="20% - Accent1 3 2 3 2 6 7 2" xfId="19196" xr:uid="{00000000-0005-0000-0000-0000444A0000}"/>
    <cellStyle name="20% - Accent1 3 2 3 2 6 8" xfId="19197" xr:uid="{00000000-0005-0000-0000-0000454A0000}"/>
    <cellStyle name="20% - Accent1 3 2 3 2 6 8 2" xfId="19198" xr:uid="{00000000-0005-0000-0000-0000464A0000}"/>
    <cellStyle name="20% - Accent1 3 2 3 2 6 9" xfId="19199" xr:uid="{00000000-0005-0000-0000-0000474A0000}"/>
    <cellStyle name="20% - Accent1 3 2 3 2 7" xfId="19200" xr:uid="{00000000-0005-0000-0000-0000484A0000}"/>
    <cellStyle name="20% - Accent1 3 2 3 2 7 2" xfId="19201" xr:uid="{00000000-0005-0000-0000-0000494A0000}"/>
    <cellStyle name="20% - Accent1 3 2 3 2 7 2 2" xfId="19202" xr:uid="{00000000-0005-0000-0000-00004A4A0000}"/>
    <cellStyle name="20% - Accent1 3 2 3 2 7 2 2 2" xfId="19203" xr:uid="{00000000-0005-0000-0000-00004B4A0000}"/>
    <cellStyle name="20% - Accent1 3 2 3 2 7 2 2 2 2" xfId="19204" xr:uid="{00000000-0005-0000-0000-00004C4A0000}"/>
    <cellStyle name="20% - Accent1 3 2 3 2 7 2 2 3" xfId="19205" xr:uid="{00000000-0005-0000-0000-00004D4A0000}"/>
    <cellStyle name="20% - Accent1 3 2 3 2 7 2 3" xfId="19206" xr:uid="{00000000-0005-0000-0000-00004E4A0000}"/>
    <cellStyle name="20% - Accent1 3 2 3 2 7 2 3 2" xfId="19207" xr:uid="{00000000-0005-0000-0000-00004F4A0000}"/>
    <cellStyle name="20% - Accent1 3 2 3 2 7 2 4" xfId="19208" xr:uid="{00000000-0005-0000-0000-0000504A0000}"/>
    <cellStyle name="20% - Accent1 3 2 3 2 7 3" xfId="19209" xr:uid="{00000000-0005-0000-0000-0000514A0000}"/>
    <cellStyle name="20% - Accent1 3 2 3 2 7 3 2" xfId="19210" xr:uid="{00000000-0005-0000-0000-0000524A0000}"/>
    <cellStyle name="20% - Accent1 3 2 3 2 7 3 2 2" xfId="19211" xr:uid="{00000000-0005-0000-0000-0000534A0000}"/>
    <cellStyle name="20% - Accent1 3 2 3 2 7 3 2 2 2" xfId="19212" xr:uid="{00000000-0005-0000-0000-0000544A0000}"/>
    <cellStyle name="20% - Accent1 3 2 3 2 7 3 2 3" xfId="19213" xr:uid="{00000000-0005-0000-0000-0000554A0000}"/>
    <cellStyle name="20% - Accent1 3 2 3 2 7 3 3" xfId="19214" xr:uid="{00000000-0005-0000-0000-0000564A0000}"/>
    <cellStyle name="20% - Accent1 3 2 3 2 7 3 3 2" xfId="19215" xr:uid="{00000000-0005-0000-0000-0000574A0000}"/>
    <cellStyle name="20% - Accent1 3 2 3 2 7 3 4" xfId="19216" xr:uid="{00000000-0005-0000-0000-0000584A0000}"/>
    <cellStyle name="20% - Accent1 3 2 3 2 7 4" xfId="19217" xr:uid="{00000000-0005-0000-0000-0000594A0000}"/>
    <cellStyle name="20% - Accent1 3 2 3 2 7 4 2" xfId="19218" xr:uid="{00000000-0005-0000-0000-00005A4A0000}"/>
    <cellStyle name="20% - Accent1 3 2 3 2 7 4 2 2" xfId="19219" xr:uid="{00000000-0005-0000-0000-00005B4A0000}"/>
    <cellStyle name="20% - Accent1 3 2 3 2 7 4 2 2 2" xfId="19220" xr:uid="{00000000-0005-0000-0000-00005C4A0000}"/>
    <cellStyle name="20% - Accent1 3 2 3 2 7 4 2 3" xfId="19221" xr:uid="{00000000-0005-0000-0000-00005D4A0000}"/>
    <cellStyle name="20% - Accent1 3 2 3 2 7 4 3" xfId="19222" xr:uid="{00000000-0005-0000-0000-00005E4A0000}"/>
    <cellStyle name="20% - Accent1 3 2 3 2 7 4 3 2" xfId="19223" xr:uid="{00000000-0005-0000-0000-00005F4A0000}"/>
    <cellStyle name="20% - Accent1 3 2 3 2 7 4 4" xfId="19224" xr:uid="{00000000-0005-0000-0000-0000604A0000}"/>
    <cellStyle name="20% - Accent1 3 2 3 2 7 5" xfId="19225" xr:uid="{00000000-0005-0000-0000-0000614A0000}"/>
    <cellStyle name="20% - Accent1 3 2 3 2 7 5 2" xfId="19226" xr:uid="{00000000-0005-0000-0000-0000624A0000}"/>
    <cellStyle name="20% - Accent1 3 2 3 2 7 5 2 2" xfId="19227" xr:uid="{00000000-0005-0000-0000-0000634A0000}"/>
    <cellStyle name="20% - Accent1 3 2 3 2 7 5 3" xfId="19228" xr:uid="{00000000-0005-0000-0000-0000644A0000}"/>
    <cellStyle name="20% - Accent1 3 2 3 2 7 6" xfId="19229" xr:uid="{00000000-0005-0000-0000-0000654A0000}"/>
    <cellStyle name="20% - Accent1 3 2 3 2 7 6 2" xfId="19230" xr:uid="{00000000-0005-0000-0000-0000664A0000}"/>
    <cellStyle name="20% - Accent1 3 2 3 2 7 6 2 2" xfId="19231" xr:uid="{00000000-0005-0000-0000-0000674A0000}"/>
    <cellStyle name="20% - Accent1 3 2 3 2 7 6 3" xfId="19232" xr:uid="{00000000-0005-0000-0000-0000684A0000}"/>
    <cellStyle name="20% - Accent1 3 2 3 2 7 7" xfId="19233" xr:uid="{00000000-0005-0000-0000-0000694A0000}"/>
    <cellStyle name="20% - Accent1 3 2 3 2 7 7 2" xfId="19234" xr:uid="{00000000-0005-0000-0000-00006A4A0000}"/>
    <cellStyle name="20% - Accent1 3 2 3 2 7 8" xfId="19235" xr:uid="{00000000-0005-0000-0000-00006B4A0000}"/>
    <cellStyle name="20% - Accent1 3 2 3 2 7 8 2" xfId="19236" xr:uid="{00000000-0005-0000-0000-00006C4A0000}"/>
    <cellStyle name="20% - Accent1 3 2 3 2 7 9" xfId="19237" xr:uid="{00000000-0005-0000-0000-00006D4A0000}"/>
    <cellStyle name="20% - Accent1 3 2 3 2 8" xfId="19238" xr:uid="{00000000-0005-0000-0000-00006E4A0000}"/>
    <cellStyle name="20% - Accent1 3 2 3 2 8 2" xfId="19239" xr:uid="{00000000-0005-0000-0000-00006F4A0000}"/>
    <cellStyle name="20% - Accent1 3 2 3 2 8 2 2" xfId="19240" xr:uid="{00000000-0005-0000-0000-0000704A0000}"/>
    <cellStyle name="20% - Accent1 3 2 3 2 8 2 2 2" xfId="19241" xr:uid="{00000000-0005-0000-0000-0000714A0000}"/>
    <cellStyle name="20% - Accent1 3 2 3 2 8 2 3" xfId="19242" xr:uid="{00000000-0005-0000-0000-0000724A0000}"/>
    <cellStyle name="20% - Accent1 3 2 3 2 8 3" xfId="19243" xr:uid="{00000000-0005-0000-0000-0000734A0000}"/>
    <cellStyle name="20% - Accent1 3 2 3 2 8 3 2" xfId="19244" xr:uid="{00000000-0005-0000-0000-0000744A0000}"/>
    <cellStyle name="20% - Accent1 3 2 3 2 8 4" xfId="19245" xr:uid="{00000000-0005-0000-0000-0000754A0000}"/>
    <cellStyle name="20% - Accent1 3 2 3 2 9" xfId="19246" xr:uid="{00000000-0005-0000-0000-0000764A0000}"/>
    <cellStyle name="20% - Accent1 3 2 3 2 9 2" xfId="19247" xr:uid="{00000000-0005-0000-0000-0000774A0000}"/>
    <cellStyle name="20% - Accent1 3 2 3 2 9 2 2" xfId="19248" xr:uid="{00000000-0005-0000-0000-0000784A0000}"/>
    <cellStyle name="20% - Accent1 3 2 3 2 9 2 2 2" xfId="19249" xr:uid="{00000000-0005-0000-0000-0000794A0000}"/>
    <cellStyle name="20% - Accent1 3 2 3 2 9 2 3" xfId="19250" xr:uid="{00000000-0005-0000-0000-00007A4A0000}"/>
    <cellStyle name="20% - Accent1 3 2 3 2 9 3" xfId="19251" xr:uid="{00000000-0005-0000-0000-00007B4A0000}"/>
    <cellStyle name="20% - Accent1 3 2 3 2 9 3 2" xfId="19252" xr:uid="{00000000-0005-0000-0000-00007C4A0000}"/>
    <cellStyle name="20% - Accent1 3 2 3 2 9 4" xfId="19253" xr:uid="{00000000-0005-0000-0000-00007D4A0000}"/>
    <cellStyle name="20% - Accent1 3 2 3 3" xfId="19254" xr:uid="{00000000-0005-0000-0000-00007E4A0000}"/>
    <cellStyle name="20% - Accent1 3 2 3 3 10" xfId="19255" xr:uid="{00000000-0005-0000-0000-00007F4A0000}"/>
    <cellStyle name="20% - Accent1 3 2 3 3 10 2" xfId="19256" xr:uid="{00000000-0005-0000-0000-0000804A0000}"/>
    <cellStyle name="20% - Accent1 3 2 3 3 10 2 2" xfId="19257" xr:uid="{00000000-0005-0000-0000-0000814A0000}"/>
    <cellStyle name="20% - Accent1 3 2 3 3 10 3" xfId="19258" xr:uid="{00000000-0005-0000-0000-0000824A0000}"/>
    <cellStyle name="20% - Accent1 3 2 3 3 11" xfId="19259" xr:uid="{00000000-0005-0000-0000-0000834A0000}"/>
    <cellStyle name="20% - Accent1 3 2 3 3 11 2" xfId="19260" xr:uid="{00000000-0005-0000-0000-0000844A0000}"/>
    <cellStyle name="20% - Accent1 3 2 3 3 11 2 2" xfId="19261" xr:uid="{00000000-0005-0000-0000-0000854A0000}"/>
    <cellStyle name="20% - Accent1 3 2 3 3 11 3" xfId="19262" xr:uid="{00000000-0005-0000-0000-0000864A0000}"/>
    <cellStyle name="20% - Accent1 3 2 3 3 12" xfId="19263" xr:uid="{00000000-0005-0000-0000-0000874A0000}"/>
    <cellStyle name="20% - Accent1 3 2 3 3 12 2" xfId="19264" xr:uid="{00000000-0005-0000-0000-0000884A0000}"/>
    <cellStyle name="20% - Accent1 3 2 3 3 13" xfId="19265" xr:uid="{00000000-0005-0000-0000-0000894A0000}"/>
    <cellStyle name="20% - Accent1 3 2 3 3 13 2" xfId="19266" xr:uid="{00000000-0005-0000-0000-00008A4A0000}"/>
    <cellStyle name="20% - Accent1 3 2 3 3 14" xfId="19267" xr:uid="{00000000-0005-0000-0000-00008B4A0000}"/>
    <cellStyle name="20% - Accent1 3 2 3 3 2" xfId="19268" xr:uid="{00000000-0005-0000-0000-00008C4A0000}"/>
    <cellStyle name="20% - Accent1 3 2 3 3 2 10" xfId="19269" xr:uid="{00000000-0005-0000-0000-00008D4A0000}"/>
    <cellStyle name="20% - Accent1 3 2 3 3 2 10 2" xfId="19270" xr:uid="{00000000-0005-0000-0000-00008E4A0000}"/>
    <cellStyle name="20% - Accent1 3 2 3 3 2 11" xfId="19271" xr:uid="{00000000-0005-0000-0000-00008F4A0000}"/>
    <cellStyle name="20% - Accent1 3 2 3 3 2 2" xfId="19272" xr:uid="{00000000-0005-0000-0000-0000904A0000}"/>
    <cellStyle name="20% - Accent1 3 2 3 3 2 2 2" xfId="19273" xr:uid="{00000000-0005-0000-0000-0000914A0000}"/>
    <cellStyle name="20% - Accent1 3 2 3 3 2 2 2 2" xfId="19274" xr:uid="{00000000-0005-0000-0000-0000924A0000}"/>
    <cellStyle name="20% - Accent1 3 2 3 3 2 2 2 2 2" xfId="19275" xr:uid="{00000000-0005-0000-0000-0000934A0000}"/>
    <cellStyle name="20% - Accent1 3 2 3 3 2 2 2 2 2 2" xfId="19276" xr:uid="{00000000-0005-0000-0000-0000944A0000}"/>
    <cellStyle name="20% - Accent1 3 2 3 3 2 2 2 2 3" xfId="19277" xr:uid="{00000000-0005-0000-0000-0000954A0000}"/>
    <cellStyle name="20% - Accent1 3 2 3 3 2 2 2 3" xfId="19278" xr:uid="{00000000-0005-0000-0000-0000964A0000}"/>
    <cellStyle name="20% - Accent1 3 2 3 3 2 2 2 3 2" xfId="19279" xr:uid="{00000000-0005-0000-0000-0000974A0000}"/>
    <cellStyle name="20% - Accent1 3 2 3 3 2 2 2 4" xfId="19280" xr:uid="{00000000-0005-0000-0000-0000984A0000}"/>
    <cellStyle name="20% - Accent1 3 2 3 3 2 2 3" xfId="19281" xr:uid="{00000000-0005-0000-0000-0000994A0000}"/>
    <cellStyle name="20% - Accent1 3 2 3 3 2 2 3 2" xfId="19282" xr:uid="{00000000-0005-0000-0000-00009A4A0000}"/>
    <cellStyle name="20% - Accent1 3 2 3 3 2 2 3 2 2" xfId="19283" xr:uid="{00000000-0005-0000-0000-00009B4A0000}"/>
    <cellStyle name="20% - Accent1 3 2 3 3 2 2 3 2 2 2" xfId="19284" xr:uid="{00000000-0005-0000-0000-00009C4A0000}"/>
    <cellStyle name="20% - Accent1 3 2 3 3 2 2 3 2 3" xfId="19285" xr:uid="{00000000-0005-0000-0000-00009D4A0000}"/>
    <cellStyle name="20% - Accent1 3 2 3 3 2 2 3 3" xfId="19286" xr:uid="{00000000-0005-0000-0000-00009E4A0000}"/>
    <cellStyle name="20% - Accent1 3 2 3 3 2 2 3 3 2" xfId="19287" xr:uid="{00000000-0005-0000-0000-00009F4A0000}"/>
    <cellStyle name="20% - Accent1 3 2 3 3 2 2 3 4" xfId="19288" xr:uid="{00000000-0005-0000-0000-0000A04A0000}"/>
    <cellStyle name="20% - Accent1 3 2 3 3 2 2 4" xfId="19289" xr:uid="{00000000-0005-0000-0000-0000A14A0000}"/>
    <cellStyle name="20% - Accent1 3 2 3 3 2 2 4 2" xfId="19290" xr:uid="{00000000-0005-0000-0000-0000A24A0000}"/>
    <cellStyle name="20% - Accent1 3 2 3 3 2 2 4 2 2" xfId="19291" xr:uid="{00000000-0005-0000-0000-0000A34A0000}"/>
    <cellStyle name="20% - Accent1 3 2 3 3 2 2 4 2 2 2" xfId="19292" xr:uid="{00000000-0005-0000-0000-0000A44A0000}"/>
    <cellStyle name="20% - Accent1 3 2 3 3 2 2 4 2 3" xfId="19293" xr:uid="{00000000-0005-0000-0000-0000A54A0000}"/>
    <cellStyle name="20% - Accent1 3 2 3 3 2 2 4 3" xfId="19294" xr:uid="{00000000-0005-0000-0000-0000A64A0000}"/>
    <cellStyle name="20% - Accent1 3 2 3 3 2 2 4 3 2" xfId="19295" xr:uid="{00000000-0005-0000-0000-0000A74A0000}"/>
    <cellStyle name="20% - Accent1 3 2 3 3 2 2 4 4" xfId="19296" xr:uid="{00000000-0005-0000-0000-0000A84A0000}"/>
    <cellStyle name="20% - Accent1 3 2 3 3 2 2 5" xfId="19297" xr:uid="{00000000-0005-0000-0000-0000A94A0000}"/>
    <cellStyle name="20% - Accent1 3 2 3 3 2 2 5 2" xfId="19298" xr:uid="{00000000-0005-0000-0000-0000AA4A0000}"/>
    <cellStyle name="20% - Accent1 3 2 3 3 2 2 5 2 2" xfId="19299" xr:uid="{00000000-0005-0000-0000-0000AB4A0000}"/>
    <cellStyle name="20% - Accent1 3 2 3 3 2 2 5 3" xfId="19300" xr:uid="{00000000-0005-0000-0000-0000AC4A0000}"/>
    <cellStyle name="20% - Accent1 3 2 3 3 2 2 6" xfId="19301" xr:uid="{00000000-0005-0000-0000-0000AD4A0000}"/>
    <cellStyle name="20% - Accent1 3 2 3 3 2 2 6 2" xfId="19302" xr:uid="{00000000-0005-0000-0000-0000AE4A0000}"/>
    <cellStyle name="20% - Accent1 3 2 3 3 2 2 6 2 2" xfId="19303" xr:uid="{00000000-0005-0000-0000-0000AF4A0000}"/>
    <cellStyle name="20% - Accent1 3 2 3 3 2 2 6 3" xfId="19304" xr:uid="{00000000-0005-0000-0000-0000B04A0000}"/>
    <cellStyle name="20% - Accent1 3 2 3 3 2 2 7" xfId="19305" xr:uid="{00000000-0005-0000-0000-0000B14A0000}"/>
    <cellStyle name="20% - Accent1 3 2 3 3 2 2 7 2" xfId="19306" xr:uid="{00000000-0005-0000-0000-0000B24A0000}"/>
    <cellStyle name="20% - Accent1 3 2 3 3 2 2 8" xfId="19307" xr:uid="{00000000-0005-0000-0000-0000B34A0000}"/>
    <cellStyle name="20% - Accent1 3 2 3 3 2 2 8 2" xfId="19308" xr:uid="{00000000-0005-0000-0000-0000B44A0000}"/>
    <cellStyle name="20% - Accent1 3 2 3 3 2 2 9" xfId="19309" xr:uid="{00000000-0005-0000-0000-0000B54A0000}"/>
    <cellStyle name="20% - Accent1 3 2 3 3 2 3" xfId="19310" xr:uid="{00000000-0005-0000-0000-0000B64A0000}"/>
    <cellStyle name="20% - Accent1 3 2 3 3 2 3 2" xfId="19311" xr:uid="{00000000-0005-0000-0000-0000B74A0000}"/>
    <cellStyle name="20% - Accent1 3 2 3 3 2 3 2 2" xfId="19312" xr:uid="{00000000-0005-0000-0000-0000B84A0000}"/>
    <cellStyle name="20% - Accent1 3 2 3 3 2 3 2 2 2" xfId="19313" xr:uid="{00000000-0005-0000-0000-0000B94A0000}"/>
    <cellStyle name="20% - Accent1 3 2 3 3 2 3 2 2 2 2" xfId="19314" xr:uid="{00000000-0005-0000-0000-0000BA4A0000}"/>
    <cellStyle name="20% - Accent1 3 2 3 3 2 3 2 2 3" xfId="19315" xr:uid="{00000000-0005-0000-0000-0000BB4A0000}"/>
    <cellStyle name="20% - Accent1 3 2 3 3 2 3 2 3" xfId="19316" xr:uid="{00000000-0005-0000-0000-0000BC4A0000}"/>
    <cellStyle name="20% - Accent1 3 2 3 3 2 3 2 3 2" xfId="19317" xr:uid="{00000000-0005-0000-0000-0000BD4A0000}"/>
    <cellStyle name="20% - Accent1 3 2 3 3 2 3 2 4" xfId="19318" xr:uid="{00000000-0005-0000-0000-0000BE4A0000}"/>
    <cellStyle name="20% - Accent1 3 2 3 3 2 3 3" xfId="19319" xr:uid="{00000000-0005-0000-0000-0000BF4A0000}"/>
    <cellStyle name="20% - Accent1 3 2 3 3 2 3 3 2" xfId="19320" xr:uid="{00000000-0005-0000-0000-0000C04A0000}"/>
    <cellStyle name="20% - Accent1 3 2 3 3 2 3 3 2 2" xfId="19321" xr:uid="{00000000-0005-0000-0000-0000C14A0000}"/>
    <cellStyle name="20% - Accent1 3 2 3 3 2 3 3 2 2 2" xfId="19322" xr:uid="{00000000-0005-0000-0000-0000C24A0000}"/>
    <cellStyle name="20% - Accent1 3 2 3 3 2 3 3 2 3" xfId="19323" xr:uid="{00000000-0005-0000-0000-0000C34A0000}"/>
    <cellStyle name="20% - Accent1 3 2 3 3 2 3 3 3" xfId="19324" xr:uid="{00000000-0005-0000-0000-0000C44A0000}"/>
    <cellStyle name="20% - Accent1 3 2 3 3 2 3 3 3 2" xfId="19325" xr:uid="{00000000-0005-0000-0000-0000C54A0000}"/>
    <cellStyle name="20% - Accent1 3 2 3 3 2 3 3 4" xfId="19326" xr:uid="{00000000-0005-0000-0000-0000C64A0000}"/>
    <cellStyle name="20% - Accent1 3 2 3 3 2 3 4" xfId="19327" xr:uid="{00000000-0005-0000-0000-0000C74A0000}"/>
    <cellStyle name="20% - Accent1 3 2 3 3 2 3 4 2" xfId="19328" xr:uid="{00000000-0005-0000-0000-0000C84A0000}"/>
    <cellStyle name="20% - Accent1 3 2 3 3 2 3 4 2 2" xfId="19329" xr:uid="{00000000-0005-0000-0000-0000C94A0000}"/>
    <cellStyle name="20% - Accent1 3 2 3 3 2 3 4 2 2 2" xfId="19330" xr:uid="{00000000-0005-0000-0000-0000CA4A0000}"/>
    <cellStyle name="20% - Accent1 3 2 3 3 2 3 4 2 3" xfId="19331" xr:uid="{00000000-0005-0000-0000-0000CB4A0000}"/>
    <cellStyle name="20% - Accent1 3 2 3 3 2 3 4 3" xfId="19332" xr:uid="{00000000-0005-0000-0000-0000CC4A0000}"/>
    <cellStyle name="20% - Accent1 3 2 3 3 2 3 4 3 2" xfId="19333" xr:uid="{00000000-0005-0000-0000-0000CD4A0000}"/>
    <cellStyle name="20% - Accent1 3 2 3 3 2 3 4 4" xfId="19334" xr:uid="{00000000-0005-0000-0000-0000CE4A0000}"/>
    <cellStyle name="20% - Accent1 3 2 3 3 2 3 5" xfId="19335" xr:uid="{00000000-0005-0000-0000-0000CF4A0000}"/>
    <cellStyle name="20% - Accent1 3 2 3 3 2 3 5 2" xfId="19336" xr:uid="{00000000-0005-0000-0000-0000D04A0000}"/>
    <cellStyle name="20% - Accent1 3 2 3 3 2 3 5 2 2" xfId="19337" xr:uid="{00000000-0005-0000-0000-0000D14A0000}"/>
    <cellStyle name="20% - Accent1 3 2 3 3 2 3 5 3" xfId="19338" xr:uid="{00000000-0005-0000-0000-0000D24A0000}"/>
    <cellStyle name="20% - Accent1 3 2 3 3 2 3 6" xfId="19339" xr:uid="{00000000-0005-0000-0000-0000D34A0000}"/>
    <cellStyle name="20% - Accent1 3 2 3 3 2 3 6 2" xfId="19340" xr:uid="{00000000-0005-0000-0000-0000D44A0000}"/>
    <cellStyle name="20% - Accent1 3 2 3 3 2 3 6 2 2" xfId="19341" xr:uid="{00000000-0005-0000-0000-0000D54A0000}"/>
    <cellStyle name="20% - Accent1 3 2 3 3 2 3 6 3" xfId="19342" xr:uid="{00000000-0005-0000-0000-0000D64A0000}"/>
    <cellStyle name="20% - Accent1 3 2 3 3 2 3 7" xfId="19343" xr:uid="{00000000-0005-0000-0000-0000D74A0000}"/>
    <cellStyle name="20% - Accent1 3 2 3 3 2 3 7 2" xfId="19344" xr:uid="{00000000-0005-0000-0000-0000D84A0000}"/>
    <cellStyle name="20% - Accent1 3 2 3 3 2 3 8" xfId="19345" xr:uid="{00000000-0005-0000-0000-0000D94A0000}"/>
    <cellStyle name="20% - Accent1 3 2 3 3 2 3 8 2" xfId="19346" xr:uid="{00000000-0005-0000-0000-0000DA4A0000}"/>
    <cellStyle name="20% - Accent1 3 2 3 3 2 3 9" xfId="19347" xr:uid="{00000000-0005-0000-0000-0000DB4A0000}"/>
    <cellStyle name="20% - Accent1 3 2 3 3 2 4" xfId="19348" xr:uid="{00000000-0005-0000-0000-0000DC4A0000}"/>
    <cellStyle name="20% - Accent1 3 2 3 3 2 4 2" xfId="19349" xr:uid="{00000000-0005-0000-0000-0000DD4A0000}"/>
    <cellStyle name="20% - Accent1 3 2 3 3 2 4 2 2" xfId="19350" xr:uid="{00000000-0005-0000-0000-0000DE4A0000}"/>
    <cellStyle name="20% - Accent1 3 2 3 3 2 4 2 2 2" xfId="19351" xr:uid="{00000000-0005-0000-0000-0000DF4A0000}"/>
    <cellStyle name="20% - Accent1 3 2 3 3 2 4 2 3" xfId="19352" xr:uid="{00000000-0005-0000-0000-0000E04A0000}"/>
    <cellStyle name="20% - Accent1 3 2 3 3 2 4 3" xfId="19353" xr:uid="{00000000-0005-0000-0000-0000E14A0000}"/>
    <cellStyle name="20% - Accent1 3 2 3 3 2 4 3 2" xfId="19354" xr:uid="{00000000-0005-0000-0000-0000E24A0000}"/>
    <cellStyle name="20% - Accent1 3 2 3 3 2 4 4" xfId="19355" xr:uid="{00000000-0005-0000-0000-0000E34A0000}"/>
    <cellStyle name="20% - Accent1 3 2 3 3 2 5" xfId="19356" xr:uid="{00000000-0005-0000-0000-0000E44A0000}"/>
    <cellStyle name="20% - Accent1 3 2 3 3 2 5 2" xfId="19357" xr:uid="{00000000-0005-0000-0000-0000E54A0000}"/>
    <cellStyle name="20% - Accent1 3 2 3 3 2 5 2 2" xfId="19358" xr:uid="{00000000-0005-0000-0000-0000E64A0000}"/>
    <cellStyle name="20% - Accent1 3 2 3 3 2 5 2 2 2" xfId="19359" xr:uid="{00000000-0005-0000-0000-0000E74A0000}"/>
    <cellStyle name="20% - Accent1 3 2 3 3 2 5 2 3" xfId="19360" xr:uid="{00000000-0005-0000-0000-0000E84A0000}"/>
    <cellStyle name="20% - Accent1 3 2 3 3 2 5 3" xfId="19361" xr:uid="{00000000-0005-0000-0000-0000E94A0000}"/>
    <cellStyle name="20% - Accent1 3 2 3 3 2 5 3 2" xfId="19362" xr:uid="{00000000-0005-0000-0000-0000EA4A0000}"/>
    <cellStyle name="20% - Accent1 3 2 3 3 2 5 4" xfId="19363" xr:uid="{00000000-0005-0000-0000-0000EB4A0000}"/>
    <cellStyle name="20% - Accent1 3 2 3 3 2 6" xfId="19364" xr:uid="{00000000-0005-0000-0000-0000EC4A0000}"/>
    <cellStyle name="20% - Accent1 3 2 3 3 2 6 2" xfId="19365" xr:uid="{00000000-0005-0000-0000-0000ED4A0000}"/>
    <cellStyle name="20% - Accent1 3 2 3 3 2 6 2 2" xfId="19366" xr:uid="{00000000-0005-0000-0000-0000EE4A0000}"/>
    <cellStyle name="20% - Accent1 3 2 3 3 2 6 2 2 2" xfId="19367" xr:uid="{00000000-0005-0000-0000-0000EF4A0000}"/>
    <cellStyle name="20% - Accent1 3 2 3 3 2 6 2 3" xfId="19368" xr:uid="{00000000-0005-0000-0000-0000F04A0000}"/>
    <cellStyle name="20% - Accent1 3 2 3 3 2 6 3" xfId="19369" xr:uid="{00000000-0005-0000-0000-0000F14A0000}"/>
    <cellStyle name="20% - Accent1 3 2 3 3 2 6 3 2" xfId="19370" xr:uid="{00000000-0005-0000-0000-0000F24A0000}"/>
    <cellStyle name="20% - Accent1 3 2 3 3 2 6 4" xfId="19371" xr:uid="{00000000-0005-0000-0000-0000F34A0000}"/>
    <cellStyle name="20% - Accent1 3 2 3 3 2 7" xfId="19372" xr:uid="{00000000-0005-0000-0000-0000F44A0000}"/>
    <cellStyle name="20% - Accent1 3 2 3 3 2 7 2" xfId="19373" xr:uid="{00000000-0005-0000-0000-0000F54A0000}"/>
    <cellStyle name="20% - Accent1 3 2 3 3 2 7 2 2" xfId="19374" xr:uid="{00000000-0005-0000-0000-0000F64A0000}"/>
    <cellStyle name="20% - Accent1 3 2 3 3 2 7 3" xfId="19375" xr:uid="{00000000-0005-0000-0000-0000F74A0000}"/>
    <cellStyle name="20% - Accent1 3 2 3 3 2 8" xfId="19376" xr:uid="{00000000-0005-0000-0000-0000F84A0000}"/>
    <cellStyle name="20% - Accent1 3 2 3 3 2 8 2" xfId="19377" xr:uid="{00000000-0005-0000-0000-0000F94A0000}"/>
    <cellStyle name="20% - Accent1 3 2 3 3 2 8 2 2" xfId="19378" xr:uid="{00000000-0005-0000-0000-0000FA4A0000}"/>
    <cellStyle name="20% - Accent1 3 2 3 3 2 8 3" xfId="19379" xr:uid="{00000000-0005-0000-0000-0000FB4A0000}"/>
    <cellStyle name="20% - Accent1 3 2 3 3 2 9" xfId="19380" xr:uid="{00000000-0005-0000-0000-0000FC4A0000}"/>
    <cellStyle name="20% - Accent1 3 2 3 3 2 9 2" xfId="19381" xr:uid="{00000000-0005-0000-0000-0000FD4A0000}"/>
    <cellStyle name="20% - Accent1 3 2 3 3 3" xfId="19382" xr:uid="{00000000-0005-0000-0000-0000FE4A0000}"/>
    <cellStyle name="20% - Accent1 3 2 3 3 3 10" xfId="19383" xr:uid="{00000000-0005-0000-0000-0000FF4A0000}"/>
    <cellStyle name="20% - Accent1 3 2 3 3 3 10 2" xfId="19384" xr:uid="{00000000-0005-0000-0000-0000004B0000}"/>
    <cellStyle name="20% - Accent1 3 2 3 3 3 11" xfId="19385" xr:uid="{00000000-0005-0000-0000-0000014B0000}"/>
    <cellStyle name="20% - Accent1 3 2 3 3 3 2" xfId="19386" xr:uid="{00000000-0005-0000-0000-0000024B0000}"/>
    <cellStyle name="20% - Accent1 3 2 3 3 3 2 2" xfId="19387" xr:uid="{00000000-0005-0000-0000-0000034B0000}"/>
    <cellStyle name="20% - Accent1 3 2 3 3 3 2 2 2" xfId="19388" xr:uid="{00000000-0005-0000-0000-0000044B0000}"/>
    <cellStyle name="20% - Accent1 3 2 3 3 3 2 2 2 2" xfId="19389" xr:uid="{00000000-0005-0000-0000-0000054B0000}"/>
    <cellStyle name="20% - Accent1 3 2 3 3 3 2 2 2 2 2" xfId="19390" xr:uid="{00000000-0005-0000-0000-0000064B0000}"/>
    <cellStyle name="20% - Accent1 3 2 3 3 3 2 2 2 3" xfId="19391" xr:uid="{00000000-0005-0000-0000-0000074B0000}"/>
    <cellStyle name="20% - Accent1 3 2 3 3 3 2 2 3" xfId="19392" xr:uid="{00000000-0005-0000-0000-0000084B0000}"/>
    <cellStyle name="20% - Accent1 3 2 3 3 3 2 2 3 2" xfId="19393" xr:uid="{00000000-0005-0000-0000-0000094B0000}"/>
    <cellStyle name="20% - Accent1 3 2 3 3 3 2 2 4" xfId="19394" xr:uid="{00000000-0005-0000-0000-00000A4B0000}"/>
    <cellStyle name="20% - Accent1 3 2 3 3 3 2 3" xfId="19395" xr:uid="{00000000-0005-0000-0000-00000B4B0000}"/>
    <cellStyle name="20% - Accent1 3 2 3 3 3 2 3 2" xfId="19396" xr:uid="{00000000-0005-0000-0000-00000C4B0000}"/>
    <cellStyle name="20% - Accent1 3 2 3 3 3 2 3 2 2" xfId="19397" xr:uid="{00000000-0005-0000-0000-00000D4B0000}"/>
    <cellStyle name="20% - Accent1 3 2 3 3 3 2 3 2 2 2" xfId="19398" xr:uid="{00000000-0005-0000-0000-00000E4B0000}"/>
    <cellStyle name="20% - Accent1 3 2 3 3 3 2 3 2 3" xfId="19399" xr:uid="{00000000-0005-0000-0000-00000F4B0000}"/>
    <cellStyle name="20% - Accent1 3 2 3 3 3 2 3 3" xfId="19400" xr:uid="{00000000-0005-0000-0000-0000104B0000}"/>
    <cellStyle name="20% - Accent1 3 2 3 3 3 2 3 3 2" xfId="19401" xr:uid="{00000000-0005-0000-0000-0000114B0000}"/>
    <cellStyle name="20% - Accent1 3 2 3 3 3 2 3 4" xfId="19402" xr:uid="{00000000-0005-0000-0000-0000124B0000}"/>
    <cellStyle name="20% - Accent1 3 2 3 3 3 2 4" xfId="19403" xr:uid="{00000000-0005-0000-0000-0000134B0000}"/>
    <cellStyle name="20% - Accent1 3 2 3 3 3 2 4 2" xfId="19404" xr:uid="{00000000-0005-0000-0000-0000144B0000}"/>
    <cellStyle name="20% - Accent1 3 2 3 3 3 2 4 2 2" xfId="19405" xr:uid="{00000000-0005-0000-0000-0000154B0000}"/>
    <cellStyle name="20% - Accent1 3 2 3 3 3 2 4 2 2 2" xfId="19406" xr:uid="{00000000-0005-0000-0000-0000164B0000}"/>
    <cellStyle name="20% - Accent1 3 2 3 3 3 2 4 2 3" xfId="19407" xr:uid="{00000000-0005-0000-0000-0000174B0000}"/>
    <cellStyle name="20% - Accent1 3 2 3 3 3 2 4 3" xfId="19408" xr:uid="{00000000-0005-0000-0000-0000184B0000}"/>
    <cellStyle name="20% - Accent1 3 2 3 3 3 2 4 3 2" xfId="19409" xr:uid="{00000000-0005-0000-0000-0000194B0000}"/>
    <cellStyle name="20% - Accent1 3 2 3 3 3 2 4 4" xfId="19410" xr:uid="{00000000-0005-0000-0000-00001A4B0000}"/>
    <cellStyle name="20% - Accent1 3 2 3 3 3 2 5" xfId="19411" xr:uid="{00000000-0005-0000-0000-00001B4B0000}"/>
    <cellStyle name="20% - Accent1 3 2 3 3 3 2 5 2" xfId="19412" xr:uid="{00000000-0005-0000-0000-00001C4B0000}"/>
    <cellStyle name="20% - Accent1 3 2 3 3 3 2 5 2 2" xfId="19413" xr:uid="{00000000-0005-0000-0000-00001D4B0000}"/>
    <cellStyle name="20% - Accent1 3 2 3 3 3 2 5 3" xfId="19414" xr:uid="{00000000-0005-0000-0000-00001E4B0000}"/>
    <cellStyle name="20% - Accent1 3 2 3 3 3 2 6" xfId="19415" xr:uid="{00000000-0005-0000-0000-00001F4B0000}"/>
    <cellStyle name="20% - Accent1 3 2 3 3 3 2 6 2" xfId="19416" xr:uid="{00000000-0005-0000-0000-0000204B0000}"/>
    <cellStyle name="20% - Accent1 3 2 3 3 3 2 6 2 2" xfId="19417" xr:uid="{00000000-0005-0000-0000-0000214B0000}"/>
    <cellStyle name="20% - Accent1 3 2 3 3 3 2 6 3" xfId="19418" xr:uid="{00000000-0005-0000-0000-0000224B0000}"/>
    <cellStyle name="20% - Accent1 3 2 3 3 3 2 7" xfId="19419" xr:uid="{00000000-0005-0000-0000-0000234B0000}"/>
    <cellStyle name="20% - Accent1 3 2 3 3 3 2 7 2" xfId="19420" xr:uid="{00000000-0005-0000-0000-0000244B0000}"/>
    <cellStyle name="20% - Accent1 3 2 3 3 3 2 8" xfId="19421" xr:uid="{00000000-0005-0000-0000-0000254B0000}"/>
    <cellStyle name="20% - Accent1 3 2 3 3 3 2 8 2" xfId="19422" xr:uid="{00000000-0005-0000-0000-0000264B0000}"/>
    <cellStyle name="20% - Accent1 3 2 3 3 3 2 9" xfId="19423" xr:uid="{00000000-0005-0000-0000-0000274B0000}"/>
    <cellStyle name="20% - Accent1 3 2 3 3 3 3" xfId="19424" xr:uid="{00000000-0005-0000-0000-0000284B0000}"/>
    <cellStyle name="20% - Accent1 3 2 3 3 3 3 2" xfId="19425" xr:uid="{00000000-0005-0000-0000-0000294B0000}"/>
    <cellStyle name="20% - Accent1 3 2 3 3 3 3 2 2" xfId="19426" xr:uid="{00000000-0005-0000-0000-00002A4B0000}"/>
    <cellStyle name="20% - Accent1 3 2 3 3 3 3 2 2 2" xfId="19427" xr:uid="{00000000-0005-0000-0000-00002B4B0000}"/>
    <cellStyle name="20% - Accent1 3 2 3 3 3 3 2 2 2 2" xfId="19428" xr:uid="{00000000-0005-0000-0000-00002C4B0000}"/>
    <cellStyle name="20% - Accent1 3 2 3 3 3 3 2 2 3" xfId="19429" xr:uid="{00000000-0005-0000-0000-00002D4B0000}"/>
    <cellStyle name="20% - Accent1 3 2 3 3 3 3 2 3" xfId="19430" xr:uid="{00000000-0005-0000-0000-00002E4B0000}"/>
    <cellStyle name="20% - Accent1 3 2 3 3 3 3 2 3 2" xfId="19431" xr:uid="{00000000-0005-0000-0000-00002F4B0000}"/>
    <cellStyle name="20% - Accent1 3 2 3 3 3 3 2 4" xfId="19432" xr:uid="{00000000-0005-0000-0000-0000304B0000}"/>
    <cellStyle name="20% - Accent1 3 2 3 3 3 3 3" xfId="19433" xr:uid="{00000000-0005-0000-0000-0000314B0000}"/>
    <cellStyle name="20% - Accent1 3 2 3 3 3 3 3 2" xfId="19434" xr:uid="{00000000-0005-0000-0000-0000324B0000}"/>
    <cellStyle name="20% - Accent1 3 2 3 3 3 3 3 2 2" xfId="19435" xr:uid="{00000000-0005-0000-0000-0000334B0000}"/>
    <cellStyle name="20% - Accent1 3 2 3 3 3 3 3 2 2 2" xfId="19436" xr:uid="{00000000-0005-0000-0000-0000344B0000}"/>
    <cellStyle name="20% - Accent1 3 2 3 3 3 3 3 2 3" xfId="19437" xr:uid="{00000000-0005-0000-0000-0000354B0000}"/>
    <cellStyle name="20% - Accent1 3 2 3 3 3 3 3 3" xfId="19438" xr:uid="{00000000-0005-0000-0000-0000364B0000}"/>
    <cellStyle name="20% - Accent1 3 2 3 3 3 3 3 3 2" xfId="19439" xr:uid="{00000000-0005-0000-0000-0000374B0000}"/>
    <cellStyle name="20% - Accent1 3 2 3 3 3 3 3 4" xfId="19440" xr:uid="{00000000-0005-0000-0000-0000384B0000}"/>
    <cellStyle name="20% - Accent1 3 2 3 3 3 3 4" xfId="19441" xr:uid="{00000000-0005-0000-0000-0000394B0000}"/>
    <cellStyle name="20% - Accent1 3 2 3 3 3 3 4 2" xfId="19442" xr:uid="{00000000-0005-0000-0000-00003A4B0000}"/>
    <cellStyle name="20% - Accent1 3 2 3 3 3 3 4 2 2" xfId="19443" xr:uid="{00000000-0005-0000-0000-00003B4B0000}"/>
    <cellStyle name="20% - Accent1 3 2 3 3 3 3 4 2 2 2" xfId="19444" xr:uid="{00000000-0005-0000-0000-00003C4B0000}"/>
    <cellStyle name="20% - Accent1 3 2 3 3 3 3 4 2 3" xfId="19445" xr:uid="{00000000-0005-0000-0000-00003D4B0000}"/>
    <cellStyle name="20% - Accent1 3 2 3 3 3 3 4 3" xfId="19446" xr:uid="{00000000-0005-0000-0000-00003E4B0000}"/>
    <cellStyle name="20% - Accent1 3 2 3 3 3 3 4 3 2" xfId="19447" xr:uid="{00000000-0005-0000-0000-00003F4B0000}"/>
    <cellStyle name="20% - Accent1 3 2 3 3 3 3 4 4" xfId="19448" xr:uid="{00000000-0005-0000-0000-0000404B0000}"/>
    <cellStyle name="20% - Accent1 3 2 3 3 3 3 5" xfId="19449" xr:uid="{00000000-0005-0000-0000-0000414B0000}"/>
    <cellStyle name="20% - Accent1 3 2 3 3 3 3 5 2" xfId="19450" xr:uid="{00000000-0005-0000-0000-0000424B0000}"/>
    <cellStyle name="20% - Accent1 3 2 3 3 3 3 5 2 2" xfId="19451" xr:uid="{00000000-0005-0000-0000-0000434B0000}"/>
    <cellStyle name="20% - Accent1 3 2 3 3 3 3 5 3" xfId="19452" xr:uid="{00000000-0005-0000-0000-0000444B0000}"/>
    <cellStyle name="20% - Accent1 3 2 3 3 3 3 6" xfId="19453" xr:uid="{00000000-0005-0000-0000-0000454B0000}"/>
    <cellStyle name="20% - Accent1 3 2 3 3 3 3 6 2" xfId="19454" xr:uid="{00000000-0005-0000-0000-0000464B0000}"/>
    <cellStyle name="20% - Accent1 3 2 3 3 3 3 6 2 2" xfId="19455" xr:uid="{00000000-0005-0000-0000-0000474B0000}"/>
    <cellStyle name="20% - Accent1 3 2 3 3 3 3 6 3" xfId="19456" xr:uid="{00000000-0005-0000-0000-0000484B0000}"/>
    <cellStyle name="20% - Accent1 3 2 3 3 3 3 7" xfId="19457" xr:uid="{00000000-0005-0000-0000-0000494B0000}"/>
    <cellStyle name="20% - Accent1 3 2 3 3 3 3 7 2" xfId="19458" xr:uid="{00000000-0005-0000-0000-00004A4B0000}"/>
    <cellStyle name="20% - Accent1 3 2 3 3 3 3 8" xfId="19459" xr:uid="{00000000-0005-0000-0000-00004B4B0000}"/>
    <cellStyle name="20% - Accent1 3 2 3 3 3 3 8 2" xfId="19460" xr:uid="{00000000-0005-0000-0000-00004C4B0000}"/>
    <cellStyle name="20% - Accent1 3 2 3 3 3 3 9" xfId="19461" xr:uid="{00000000-0005-0000-0000-00004D4B0000}"/>
    <cellStyle name="20% - Accent1 3 2 3 3 3 4" xfId="19462" xr:uid="{00000000-0005-0000-0000-00004E4B0000}"/>
    <cellStyle name="20% - Accent1 3 2 3 3 3 4 2" xfId="19463" xr:uid="{00000000-0005-0000-0000-00004F4B0000}"/>
    <cellStyle name="20% - Accent1 3 2 3 3 3 4 2 2" xfId="19464" xr:uid="{00000000-0005-0000-0000-0000504B0000}"/>
    <cellStyle name="20% - Accent1 3 2 3 3 3 4 2 2 2" xfId="19465" xr:uid="{00000000-0005-0000-0000-0000514B0000}"/>
    <cellStyle name="20% - Accent1 3 2 3 3 3 4 2 3" xfId="19466" xr:uid="{00000000-0005-0000-0000-0000524B0000}"/>
    <cellStyle name="20% - Accent1 3 2 3 3 3 4 3" xfId="19467" xr:uid="{00000000-0005-0000-0000-0000534B0000}"/>
    <cellStyle name="20% - Accent1 3 2 3 3 3 4 3 2" xfId="19468" xr:uid="{00000000-0005-0000-0000-0000544B0000}"/>
    <cellStyle name="20% - Accent1 3 2 3 3 3 4 4" xfId="19469" xr:uid="{00000000-0005-0000-0000-0000554B0000}"/>
    <cellStyle name="20% - Accent1 3 2 3 3 3 5" xfId="19470" xr:uid="{00000000-0005-0000-0000-0000564B0000}"/>
    <cellStyle name="20% - Accent1 3 2 3 3 3 5 2" xfId="19471" xr:uid="{00000000-0005-0000-0000-0000574B0000}"/>
    <cellStyle name="20% - Accent1 3 2 3 3 3 5 2 2" xfId="19472" xr:uid="{00000000-0005-0000-0000-0000584B0000}"/>
    <cellStyle name="20% - Accent1 3 2 3 3 3 5 2 2 2" xfId="19473" xr:uid="{00000000-0005-0000-0000-0000594B0000}"/>
    <cellStyle name="20% - Accent1 3 2 3 3 3 5 2 3" xfId="19474" xr:uid="{00000000-0005-0000-0000-00005A4B0000}"/>
    <cellStyle name="20% - Accent1 3 2 3 3 3 5 3" xfId="19475" xr:uid="{00000000-0005-0000-0000-00005B4B0000}"/>
    <cellStyle name="20% - Accent1 3 2 3 3 3 5 3 2" xfId="19476" xr:uid="{00000000-0005-0000-0000-00005C4B0000}"/>
    <cellStyle name="20% - Accent1 3 2 3 3 3 5 4" xfId="19477" xr:uid="{00000000-0005-0000-0000-00005D4B0000}"/>
    <cellStyle name="20% - Accent1 3 2 3 3 3 6" xfId="19478" xr:uid="{00000000-0005-0000-0000-00005E4B0000}"/>
    <cellStyle name="20% - Accent1 3 2 3 3 3 6 2" xfId="19479" xr:uid="{00000000-0005-0000-0000-00005F4B0000}"/>
    <cellStyle name="20% - Accent1 3 2 3 3 3 6 2 2" xfId="19480" xr:uid="{00000000-0005-0000-0000-0000604B0000}"/>
    <cellStyle name="20% - Accent1 3 2 3 3 3 6 2 2 2" xfId="19481" xr:uid="{00000000-0005-0000-0000-0000614B0000}"/>
    <cellStyle name="20% - Accent1 3 2 3 3 3 6 2 3" xfId="19482" xr:uid="{00000000-0005-0000-0000-0000624B0000}"/>
    <cellStyle name="20% - Accent1 3 2 3 3 3 6 3" xfId="19483" xr:uid="{00000000-0005-0000-0000-0000634B0000}"/>
    <cellStyle name="20% - Accent1 3 2 3 3 3 6 3 2" xfId="19484" xr:uid="{00000000-0005-0000-0000-0000644B0000}"/>
    <cellStyle name="20% - Accent1 3 2 3 3 3 6 4" xfId="19485" xr:uid="{00000000-0005-0000-0000-0000654B0000}"/>
    <cellStyle name="20% - Accent1 3 2 3 3 3 7" xfId="19486" xr:uid="{00000000-0005-0000-0000-0000664B0000}"/>
    <cellStyle name="20% - Accent1 3 2 3 3 3 7 2" xfId="19487" xr:uid="{00000000-0005-0000-0000-0000674B0000}"/>
    <cellStyle name="20% - Accent1 3 2 3 3 3 7 2 2" xfId="19488" xr:uid="{00000000-0005-0000-0000-0000684B0000}"/>
    <cellStyle name="20% - Accent1 3 2 3 3 3 7 3" xfId="19489" xr:uid="{00000000-0005-0000-0000-0000694B0000}"/>
    <cellStyle name="20% - Accent1 3 2 3 3 3 8" xfId="19490" xr:uid="{00000000-0005-0000-0000-00006A4B0000}"/>
    <cellStyle name="20% - Accent1 3 2 3 3 3 8 2" xfId="19491" xr:uid="{00000000-0005-0000-0000-00006B4B0000}"/>
    <cellStyle name="20% - Accent1 3 2 3 3 3 8 2 2" xfId="19492" xr:uid="{00000000-0005-0000-0000-00006C4B0000}"/>
    <cellStyle name="20% - Accent1 3 2 3 3 3 8 3" xfId="19493" xr:uid="{00000000-0005-0000-0000-00006D4B0000}"/>
    <cellStyle name="20% - Accent1 3 2 3 3 3 9" xfId="19494" xr:uid="{00000000-0005-0000-0000-00006E4B0000}"/>
    <cellStyle name="20% - Accent1 3 2 3 3 3 9 2" xfId="19495" xr:uid="{00000000-0005-0000-0000-00006F4B0000}"/>
    <cellStyle name="20% - Accent1 3 2 3 3 4" xfId="19496" xr:uid="{00000000-0005-0000-0000-0000704B0000}"/>
    <cellStyle name="20% - Accent1 3 2 3 3 4 10" xfId="19497" xr:uid="{00000000-0005-0000-0000-0000714B0000}"/>
    <cellStyle name="20% - Accent1 3 2 3 3 4 10 2" xfId="19498" xr:uid="{00000000-0005-0000-0000-0000724B0000}"/>
    <cellStyle name="20% - Accent1 3 2 3 3 4 11" xfId="19499" xr:uid="{00000000-0005-0000-0000-0000734B0000}"/>
    <cellStyle name="20% - Accent1 3 2 3 3 4 2" xfId="19500" xr:uid="{00000000-0005-0000-0000-0000744B0000}"/>
    <cellStyle name="20% - Accent1 3 2 3 3 4 2 2" xfId="19501" xr:uid="{00000000-0005-0000-0000-0000754B0000}"/>
    <cellStyle name="20% - Accent1 3 2 3 3 4 2 2 2" xfId="19502" xr:uid="{00000000-0005-0000-0000-0000764B0000}"/>
    <cellStyle name="20% - Accent1 3 2 3 3 4 2 2 2 2" xfId="19503" xr:uid="{00000000-0005-0000-0000-0000774B0000}"/>
    <cellStyle name="20% - Accent1 3 2 3 3 4 2 2 2 2 2" xfId="19504" xr:uid="{00000000-0005-0000-0000-0000784B0000}"/>
    <cellStyle name="20% - Accent1 3 2 3 3 4 2 2 2 3" xfId="19505" xr:uid="{00000000-0005-0000-0000-0000794B0000}"/>
    <cellStyle name="20% - Accent1 3 2 3 3 4 2 2 3" xfId="19506" xr:uid="{00000000-0005-0000-0000-00007A4B0000}"/>
    <cellStyle name="20% - Accent1 3 2 3 3 4 2 2 3 2" xfId="19507" xr:uid="{00000000-0005-0000-0000-00007B4B0000}"/>
    <cellStyle name="20% - Accent1 3 2 3 3 4 2 2 4" xfId="19508" xr:uid="{00000000-0005-0000-0000-00007C4B0000}"/>
    <cellStyle name="20% - Accent1 3 2 3 3 4 2 3" xfId="19509" xr:uid="{00000000-0005-0000-0000-00007D4B0000}"/>
    <cellStyle name="20% - Accent1 3 2 3 3 4 2 3 2" xfId="19510" xr:uid="{00000000-0005-0000-0000-00007E4B0000}"/>
    <cellStyle name="20% - Accent1 3 2 3 3 4 2 3 2 2" xfId="19511" xr:uid="{00000000-0005-0000-0000-00007F4B0000}"/>
    <cellStyle name="20% - Accent1 3 2 3 3 4 2 3 2 2 2" xfId="19512" xr:uid="{00000000-0005-0000-0000-0000804B0000}"/>
    <cellStyle name="20% - Accent1 3 2 3 3 4 2 3 2 3" xfId="19513" xr:uid="{00000000-0005-0000-0000-0000814B0000}"/>
    <cellStyle name="20% - Accent1 3 2 3 3 4 2 3 3" xfId="19514" xr:uid="{00000000-0005-0000-0000-0000824B0000}"/>
    <cellStyle name="20% - Accent1 3 2 3 3 4 2 3 3 2" xfId="19515" xr:uid="{00000000-0005-0000-0000-0000834B0000}"/>
    <cellStyle name="20% - Accent1 3 2 3 3 4 2 3 4" xfId="19516" xr:uid="{00000000-0005-0000-0000-0000844B0000}"/>
    <cellStyle name="20% - Accent1 3 2 3 3 4 2 4" xfId="19517" xr:uid="{00000000-0005-0000-0000-0000854B0000}"/>
    <cellStyle name="20% - Accent1 3 2 3 3 4 2 4 2" xfId="19518" xr:uid="{00000000-0005-0000-0000-0000864B0000}"/>
    <cellStyle name="20% - Accent1 3 2 3 3 4 2 4 2 2" xfId="19519" xr:uid="{00000000-0005-0000-0000-0000874B0000}"/>
    <cellStyle name="20% - Accent1 3 2 3 3 4 2 4 2 2 2" xfId="19520" xr:uid="{00000000-0005-0000-0000-0000884B0000}"/>
    <cellStyle name="20% - Accent1 3 2 3 3 4 2 4 2 3" xfId="19521" xr:uid="{00000000-0005-0000-0000-0000894B0000}"/>
    <cellStyle name="20% - Accent1 3 2 3 3 4 2 4 3" xfId="19522" xr:uid="{00000000-0005-0000-0000-00008A4B0000}"/>
    <cellStyle name="20% - Accent1 3 2 3 3 4 2 4 3 2" xfId="19523" xr:uid="{00000000-0005-0000-0000-00008B4B0000}"/>
    <cellStyle name="20% - Accent1 3 2 3 3 4 2 4 4" xfId="19524" xr:uid="{00000000-0005-0000-0000-00008C4B0000}"/>
    <cellStyle name="20% - Accent1 3 2 3 3 4 2 5" xfId="19525" xr:uid="{00000000-0005-0000-0000-00008D4B0000}"/>
    <cellStyle name="20% - Accent1 3 2 3 3 4 2 5 2" xfId="19526" xr:uid="{00000000-0005-0000-0000-00008E4B0000}"/>
    <cellStyle name="20% - Accent1 3 2 3 3 4 2 5 2 2" xfId="19527" xr:uid="{00000000-0005-0000-0000-00008F4B0000}"/>
    <cellStyle name="20% - Accent1 3 2 3 3 4 2 5 3" xfId="19528" xr:uid="{00000000-0005-0000-0000-0000904B0000}"/>
    <cellStyle name="20% - Accent1 3 2 3 3 4 2 6" xfId="19529" xr:uid="{00000000-0005-0000-0000-0000914B0000}"/>
    <cellStyle name="20% - Accent1 3 2 3 3 4 2 6 2" xfId="19530" xr:uid="{00000000-0005-0000-0000-0000924B0000}"/>
    <cellStyle name="20% - Accent1 3 2 3 3 4 2 6 2 2" xfId="19531" xr:uid="{00000000-0005-0000-0000-0000934B0000}"/>
    <cellStyle name="20% - Accent1 3 2 3 3 4 2 6 3" xfId="19532" xr:uid="{00000000-0005-0000-0000-0000944B0000}"/>
    <cellStyle name="20% - Accent1 3 2 3 3 4 2 7" xfId="19533" xr:uid="{00000000-0005-0000-0000-0000954B0000}"/>
    <cellStyle name="20% - Accent1 3 2 3 3 4 2 7 2" xfId="19534" xr:uid="{00000000-0005-0000-0000-0000964B0000}"/>
    <cellStyle name="20% - Accent1 3 2 3 3 4 2 8" xfId="19535" xr:uid="{00000000-0005-0000-0000-0000974B0000}"/>
    <cellStyle name="20% - Accent1 3 2 3 3 4 2 8 2" xfId="19536" xr:uid="{00000000-0005-0000-0000-0000984B0000}"/>
    <cellStyle name="20% - Accent1 3 2 3 3 4 2 9" xfId="19537" xr:uid="{00000000-0005-0000-0000-0000994B0000}"/>
    <cellStyle name="20% - Accent1 3 2 3 3 4 3" xfId="19538" xr:uid="{00000000-0005-0000-0000-00009A4B0000}"/>
    <cellStyle name="20% - Accent1 3 2 3 3 4 3 2" xfId="19539" xr:uid="{00000000-0005-0000-0000-00009B4B0000}"/>
    <cellStyle name="20% - Accent1 3 2 3 3 4 3 2 2" xfId="19540" xr:uid="{00000000-0005-0000-0000-00009C4B0000}"/>
    <cellStyle name="20% - Accent1 3 2 3 3 4 3 2 2 2" xfId="19541" xr:uid="{00000000-0005-0000-0000-00009D4B0000}"/>
    <cellStyle name="20% - Accent1 3 2 3 3 4 3 2 2 2 2" xfId="19542" xr:uid="{00000000-0005-0000-0000-00009E4B0000}"/>
    <cellStyle name="20% - Accent1 3 2 3 3 4 3 2 2 3" xfId="19543" xr:uid="{00000000-0005-0000-0000-00009F4B0000}"/>
    <cellStyle name="20% - Accent1 3 2 3 3 4 3 2 3" xfId="19544" xr:uid="{00000000-0005-0000-0000-0000A04B0000}"/>
    <cellStyle name="20% - Accent1 3 2 3 3 4 3 2 3 2" xfId="19545" xr:uid="{00000000-0005-0000-0000-0000A14B0000}"/>
    <cellStyle name="20% - Accent1 3 2 3 3 4 3 2 4" xfId="19546" xr:uid="{00000000-0005-0000-0000-0000A24B0000}"/>
    <cellStyle name="20% - Accent1 3 2 3 3 4 3 3" xfId="19547" xr:uid="{00000000-0005-0000-0000-0000A34B0000}"/>
    <cellStyle name="20% - Accent1 3 2 3 3 4 3 3 2" xfId="19548" xr:uid="{00000000-0005-0000-0000-0000A44B0000}"/>
    <cellStyle name="20% - Accent1 3 2 3 3 4 3 3 2 2" xfId="19549" xr:uid="{00000000-0005-0000-0000-0000A54B0000}"/>
    <cellStyle name="20% - Accent1 3 2 3 3 4 3 3 2 2 2" xfId="19550" xr:uid="{00000000-0005-0000-0000-0000A64B0000}"/>
    <cellStyle name="20% - Accent1 3 2 3 3 4 3 3 2 3" xfId="19551" xr:uid="{00000000-0005-0000-0000-0000A74B0000}"/>
    <cellStyle name="20% - Accent1 3 2 3 3 4 3 3 3" xfId="19552" xr:uid="{00000000-0005-0000-0000-0000A84B0000}"/>
    <cellStyle name="20% - Accent1 3 2 3 3 4 3 3 3 2" xfId="19553" xr:uid="{00000000-0005-0000-0000-0000A94B0000}"/>
    <cellStyle name="20% - Accent1 3 2 3 3 4 3 3 4" xfId="19554" xr:uid="{00000000-0005-0000-0000-0000AA4B0000}"/>
    <cellStyle name="20% - Accent1 3 2 3 3 4 3 4" xfId="19555" xr:uid="{00000000-0005-0000-0000-0000AB4B0000}"/>
    <cellStyle name="20% - Accent1 3 2 3 3 4 3 4 2" xfId="19556" xr:uid="{00000000-0005-0000-0000-0000AC4B0000}"/>
    <cellStyle name="20% - Accent1 3 2 3 3 4 3 4 2 2" xfId="19557" xr:uid="{00000000-0005-0000-0000-0000AD4B0000}"/>
    <cellStyle name="20% - Accent1 3 2 3 3 4 3 4 2 2 2" xfId="19558" xr:uid="{00000000-0005-0000-0000-0000AE4B0000}"/>
    <cellStyle name="20% - Accent1 3 2 3 3 4 3 4 2 3" xfId="19559" xr:uid="{00000000-0005-0000-0000-0000AF4B0000}"/>
    <cellStyle name="20% - Accent1 3 2 3 3 4 3 4 3" xfId="19560" xr:uid="{00000000-0005-0000-0000-0000B04B0000}"/>
    <cellStyle name="20% - Accent1 3 2 3 3 4 3 4 3 2" xfId="19561" xr:uid="{00000000-0005-0000-0000-0000B14B0000}"/>
    <cellStyle name="20% - Accent1 3 2 3 3 4 3 4 4" xfId="19562" xr:uid="{00000000-0005-0000-0000-0000B24B0000}"/>
    <cellStyle name="20% - Accent1 3 2 3 3 4 3 5" xfId="19563" xr:uid="{00000000-0005-0000-0000-0000B34B0000}"/>
    <cellStyle name="20% - Accent1 3 2 3 3 4 3 5 2" xfId="19564" xr:uid="{00000000-0005-0000-0000-0000B44B0000}"/>
    <cellStyle name="20% - Accent1 3 2 3 3 4 3 5 2 2" xfId="19565" xr:uid="{00000000-0005-0000-0000-0000B54B0000}"/>
    <cellStyle name="20% - Accent1 3 2 3 3 4 3 5 3" xfId="19566" xr:uid="{00000000-0005-0000-0000-0000B64B0000}"/>
    <cellStyle name="20% - Accent1 3 2 3 3 4 3 6" xfId="19567" xr:uid="{00000000-0005-0000-0000-0000B74B0000}"/>
    <cellStyle name="20% - Accent1 3 2 3 3 4 3 6 2" xfId="19568" xr:uid="{00000000-0005-0000-0000-0000B84B0000}"/>
    <cellStyle name="20% - Accent1 3 2 3 3 4 3 6 2 2" xfId="19569" xr:uid="{00000000-0005-0000-0000-0000B94B0000}"/>
    <cellStyle name="20% - Accent1 3 2 3 3 4 3 6 3" xfId="19570" xr:uid="{00000000-0005-0000-0000-0000BA4B0000}"/>
    <cellStyle name="20% - Accent1 3 2 3 3 4 3 7" xfId="19571" xr:uid="{00000000-0005-0000-0000-0000BB4B0000}"/>
    <cellStyle name="20% - Accent1 3 2 3 3 4 3 7 2" xfId="19572" xr:uid="{00000000-0005-0000-0000-0000BC4B0000}"/>
    <cellStyle name="20% - Accent1 3 2 3 3 4 3 8" xfId="19573" xr:uid="{00000000-0005-0000-0000-0000BD4B0000}"/>
    <cellStyle name="20% - Accent1 3 2 3 3 4 3 8 2" xfId="19574" xr:uid="{00000000-0005-0000-0000-0000BE4B0000}"/>
    <cellStyle name="20% - Accent1 3 2 3 3 4 3 9" xfId="19575" xr:uid="{00000000-0005-0000-0000-0000BF4B0000}"/>
    <cellStyle name="20% - Accent1 3 2 3 3 4 4" xfId="19576" xr:uid="{00000000-0005-0000-0000-0000C04B0000}"/>
    <cellStyle name="20% - Accent1 3 2 3 3 4 4 2" xfId="19577" xr:uid="{00000000-0005-0000-0000-0000C14B0000}"/>
    <cellStyle name="20% - Accent1 3 2 3 3 4 4 2 2" xfId="19578" xr:uid="{00000000-0005-0000-0000-0000C24B0000}"/>
    <cellStyle name="20% - Accent1 3 2 3 3 4 4 2 2 2" xfId="19579" xr:uid="{00000000-0005-0000-0000-0000C34B0000}"/>
    <cellStyle name="20% - Accent1 3 2 3 3 4 4 2 3" xfId="19580" xr:uid="{00000000-0005-0000-0000-0000C44B0000}"/>
    <cellStyle name="20% - Accent1 3 2 3 3 4 4 3" xfId="19581" xr:uid="{00000000-0005-0000-0000-0000C54B0000}"/>
    <cellStyle name="20% - Accent1 3 2 3 3 4 4 3 2" xfId="19582" xr:uid="{00000000-0005-0000-0000-0000C64B0000}"/>
    <cellStyle name="20% - Accent1 3 2 3 3 4 4 4" xfId="19583" xr:uid="{00000000-0005-0000-0000-0000C74B0000}"/>
    <cellStyle name="20% - Accent1 3 2 3 3 4 5" xfId="19584" xr:uid="{00000000-0005-0000-0000-0000C84B0000}"/>
    <cellStyle name="20% - Accent1 3 2 3 3 4 5 2" xfId="19585" xr:uid="{00000000-0005-0000-0000-0000C94B0000}"/>
    <cellStyle name="20% - Accent1 3 2 3 3 4 5 2 2" xfId="19586" xr:uid="{00000000-0005-0000-0000-0000CA4B0000}"/>
    <cellStyle name="20% - Accent1 3 2 3 3 4 5 2 2 2" xfId="19587" xr:uid="{00000000-0005-0000-0000-0000CB4B0000}"/>
    <cellStyle name="20% - Accent1 3 2 3 3 4 5 2 3" xfId="19588" xr:uid="{00000000-0005-0000-0000-0000CC4B0000}"/>
    <cellStyle name="20% - Accent1 3 2 3 3 4 5 3" xfId="19589" xr:uid="{00000000-0005-0000-0000-0000CD4B0000}"/>
    <cellStyle name="20% - Accent1 3 2 3 3 4 5 3 2" xfId="19590" xr:uid="{00000000-0005-0000-0000-0000CE4B0000}"/>
    <cellStyle name="20% - Accent1 3 2 3 3 4 5 4" xfId="19591" xr:uid="{00000000-0005-0000-0000-0000CF4B0000}"/>
    <cellStyle name="20% - Accent1 3 2 3 3 4 6" xfId="19592" xr:uid="{00000000-0005-0000-0000-0000D04B0000}"/>
    <cellStyle name="20% - Accent1 3 2 3 3 4 6 2" xfId="19593" xr:uid="{00000000-0005-0000-0000-0000D14B0000}"/>
    <cellStyle name="20% - Accent1 3 2 3 3 4 6 2 2" xfId="19594" xr:uid="{00000000-0005-0000-0000-0000D24B0000}"/>
    <cellStyle name="20% - Accent1 3 2 3 3 4 6 2 2 2" xfId="19595" xr:uid="{00000000-0005-0000-0000-0000D34B0000}"/>
    <cellStyle name="20% - Accent1 3 2 3 3 4 6 2 3" xfId="19596" xr:uid="{00000000-0005-0000-0000-0000D44B0000}"/>
    <cellStyle name="20% - Accent1 3 2 3 3 4 6 3" xfId="19597" xr:uid="{00000000-0005-0000-0000-0000D54B0000}"/>
    <cellStyle name="20% - Accent1 3 2 3 3 4 6 3 2" xfId="19598" xr:uid="{00000000-0005-0000-0000-0000D64B0000}"/>
    <cellStyle name="20% - Accent1 3 2 3 3 4 6 4" xfId="19599" xr:uid="{00000000-0005-0000-0000-0000D74B0000}"/>
    <cellStyle name="20% - Accent1 3 2 3 3 4 7" xfId="19600" xr:uid="{00000000-0005-0000-0000-0000D84B0000}"/>
    <cellStyle name="20% - Accent1 3 2 3 3 4 7 2" xfId="19601" xr:uid="{00000000-0005-0000-0000-0000D94B0000}"/>
    <cellStyle name="20% - Accent1 3 2 3 3 4 7 2 2" xfId="19602" xr:uid="{00000000-0005-0000-0000-0000DA4B0000}"/>
    <cellStyle name="20% - Accent1 3 2 3 3 4 7 3" xfId="19603" xr:uid="{00000000-0005-0000-0000-0000DB4B0000}"/>
    <cellStyle name="20% - Accent1 3 2 3 3 4 8" xfId="19604" xr:uid="{00000000-0005-0000-0000-0000DC4B0000}"/>
    <cellStyle name="20% - Accent1 3 2 3 3 4 8 2" xfId="19605" xr:uid="{00000000-0005-0000-0000-0000DD4B0000}"/>
    <cellStyle name="20% - Accent1 3 2 3 3 4 8 2 2" xfId="19606" xr:uid="{00000000-0005-0000-0000-0000DE4B0000}"/>
    <cellStyle name="20% - Accent1 3 2 3 3 4 8 3" xfId="19607" xr:uid="{00000000-0005-0000-0000-0000DF4B0000}"/>
    <cellStyle name="20% - Accent1 3 2 3 3 4 9" xfId="19608" xr:uid="{00000000-0005-0000-0000-0000E04B0000}"/>
    <cellStyle name="20% - Accent1 3 2 3 3 4 9 2" xfId="19609" xr:uid="{00000000-0005-0000-0000-0000E14B0000}"/>
    <cellStyle name="20% - Accent1 3 2 3 3 5" xfId="19610" xr:uid="{00000000-0005-0000-0000-0000E24B0000}"/>
    <cellStyle name="20% - Accent1 3 2 3 3 5 2" xfId="19611" xr:uid="{00000000-0005-0000-0000-0000E34B0000}"/>
    <cellStyle name="20% - Accent1 3 2 3 3 5 2 2" xfId="19612" xr:uid="{00000000-0005-0000-0000-0000E44B0000}"/>
    <cellStyle name="20% - Accent1 3 2 3 3 5 2 2 2" xfId="19613" xr:uid="{00000000-0005-0000-0000-0000E54B0000}"/>
    <cellStyle name="20% - Accent1 3 2 3 3 5 2 2 2 2" xfId="19614" xr:uid="{00000000-0005-0000-0000-0000E64B0000}"/>
    <cellStyle name="20% - Accent1 3 2 3 3 5 2 2 3" xfId="19615" xr:uid="{00000000-0005-0000-0000-0000E74B0000}"/>
    <cellStyle name="20% - Accent1 3 2 3 3 5 2 3" xfId="19616" xr:uid="{00000000-0005-0000-0000-0000E84B0000}"/>
    <cellStyle name="20% - Accent1 3 2 3 3 5 2 3 2" xfId="19617" xr:uid="{00000000-0005-0000-0000-0000E94B0000}"/>
    <cellStyle name="20% - Accent1 3 2 3 3 5 2 4" xfId="19618" xr:uid="{00000000-0005-0000-0000-0000EA4B0000}"/>
    <cellStyle name="20% - Accent1 3 2 3 3 5 3" xfId="19619" xr:uid="{00000000-0005-0000-0000-0000EB4B0000}"/>
    <cellStyle name="20% - Accent1 3 2 3 3 5 3 2" xfId="19620" xr:uid="{00000000-0005-0000-0000-0000EC4B0000}"/>
    <cellStyle name="20% - Accent1 3 2 3 3 5 3 2 2" xfId="19621" xr:uid="{00000000-0005-0000-0000-0000ED4B0000}"/>
    <cellStyle name="20% - Accent1 3 2 3 3 5 3 2 2 2" xfId="19622" xr:uid="{00000000-0005-0000-0000-0000EE4B0000}"/>
    <cellStyle name="20% - Accent1 3 2 3 3 5 3 2 3" xfId="19623" xr:uid="{00000000-0005-0000-0000-0000EF4B0000}"/>
    <cellStyle name="20% - Accent1 3 2 3 3 5 3 3" xfId="19624" xr:uid="{00000000-0005-0000-0000-0000F04B0000}"/>
    <cellStyle name="20% - Accent1 3 2 3 3 5 3 3 2" xfId="19625" xr:uid="{00000000-0005-0000-0000-0000F14B0000}"/>
    <cellStyle name="20% - Accent1 3 2 3 3 5 3 4" xfId="19626" xr:uid="{00000000-0005-0000-0000-0000F24B0000}"/>
    <cellStyle name="20% - Accent1 3 2 3 3 5 4" xfId="19627" xr:uid="{00000000-0005-0000-0000-0000F34B0000}"/>
    <cellStyle name="20% - Accent1 3 2 3 3 5 4 2" xfId="19628" xr:uid="{00000000-0005-0000-0000-0000F44B0000}"/>
    <cellStyle name="20% - Accent1 3 2 3 3 5 4 2 2" xfId="19629" xr:uid="{00000000-0005-0000-0000-0000F54B0000}"/>
    <cellStyle name="20% - Accent1 3 2 3 3 5 4 2 2 2" xfId="19630" xr:uid="{00000000-0005-0000-0000-0000F64B0000}"/>
    <cellStyle name="20% - Accent1 3 2 3 3 5 4 2 3" xfId="19631" xr:uid="{00000000-0005-0000-0000-0000F74B0000}"/>
    <cellStyle name="20% - Accent1 3 2 3 3 5 4 3" xfId="19632" xr:uid="{00000000-0005-0000-0000-0000F84B0000}"/>
    <cellStyle name="20% - Accent1 3 2 3 3 5 4 3 2" xfId="19633" xr:uid="{00000000-0005-0000-0000-0000F94B0000}"/>
    <cellStyle name="20% - Accent1 3 2 3 3 5 4 4" xfId="19634" xr:uid="{00000000-0005-0000-0000-0000FA4B0000}"/>
    <cellStyle name="20% - Accent1 3 2 3 3 5 5" xfId="19635" xr:uid="{00000000-0005-0000-0000-0000FB4B0000}"/>
    <cellStyle name="20% - Accent1 3 2 3 3 5 5 2" xfId="19636" xr:uid="{00000000-0005-0000-0000-0000FC4B0000}"/>
    <cellStyle name="20% - Accent1 3 2 3 3 5 5 2 2" xfId="19637" xr:uid="{00000000-0005-0000-0000-0000FD4B0000}"/>
    <cellStyle name="20% - Accent1 3 2 3 3 5 5 3" xfId="19638" xr:uid="{00000000-0005-0000-0000-0000FE4B0000}"/>
    <cellStyle name="20% - Accent1 3 2 3 3 5 6" xfId="19639" xr:uid="{00000000-0005-0000-0000-0000FF4B0000}"/>
    <cellStyle name="20% - Accent1 3 2 3 3 5 6 2" xfId="19640" xr:uid="{00000000-0005-0000-0000-0000004C0000}"/>
    <cellStyle name="20% - Accent1 3 2 3 3 5 6 2 2" xfId="19641" xr:uid="{00000000-0005-0000-0000-0000014C0000}"/>
    <cellStyle name="20% - Accent1 3 2 3 3 5 6 3" xfId="19642" xr:uid="{00000000-0005-0000-0000-0000024C0000}"/>
    <cellStyle name="20% - Accent1 3 2 3 3 5 7" xfId="19643" xr:uid="{00000000-0005-0000-0000-0000034C0000}"/>
    <cellStyle name="20% - Accent1 3 2 3 3 5 7 2" xfId="19644" xr:uid="{00000000-0005-0000-0000-0000044C0000}"/>
    <cellStyle name="20% - Accent1 3 2 3 3 5 8" xfId="19645" xr:uid="{00000000-0005-0000-0000-0000054C0000}"/>
    <cellStyle name="20% - Accent1 3 2 3 3 5 8 2" xfId="19646" xr:uid="{00000000-0005-0000-0000-0000064C0000}"/>
    <cellStyle name="20% - Accent1 3 2 3 3 5 9" xfId="19647" xr:uid="{00000000-0005-0000-0000-0000074C0000}"/>
    <cellStyle name="20% - Accent1 3 2 3 3 6" xfId="19648" xr:uid="{00000000-0005-0000-0000-0000084C0000}"/>
    <cellStyle name="20% - Accent1 3 2 3 3 6 2" xfId="19649" xr:uid="{00000000-0005-0000-0000-0000094C0000}"/>
    <cellStyle name="20% - Accent1 3 2 3 3 6 2 2" xfId="19650" xr:uid="{00000000-0005-0000-0000-00000A4C0000}"/>
    <cellStyle name="20% - Accent1 3 2 3 3 6 2 2 2" xfId="19651" xr:uid="{00000000-0005-0000-0000-00000B4C0000}"/>
    <cellStyle name="20% - Accent1 3 2 3 3 6 2 2 2 2" xfId="19652" xr:uid="{00000000-0005-0000-0000-00000C4C0000}"/>
    <cellStyle name="20% - Accent1 3 2 3 3 6 2 2 3" xfId="19653" xr:uid="{00000000-0005-0000-0000-00000D4C0000}"/>
    <cellStyle name="20% - Accent1 3 2 3 3 6 2 3" xfId="19654" xr:uid="{00000000-0005-0000-0000-00000E4C0000}"/>
    <cellStyle name="20% - Accent1 3 2 3 3 6 2 3 2" xfId="19655" xr:uid="{00000000-0005-0000-0000-00000F4C0000}"/>
    <cellStyle name="20% - Accent1 3 2 3 3 6 2 4" xfId="19656" xr:uid="{00000000-0005-0000-0000-0000104C0000}"/>
    <cellStyle name="20% - Accent1 3 2 3 3 6 3" xfId="19657" xr:uid="{00000000-0005-0000-0000-0000114C0000}"/>
    <cellStyle name="20% - Accent1 3 2 3 3 6 3 2" xfId="19658" xr:uid="{00000000-0005-0000-0000-0000124C0000}"/>
    <cellStyle name="20% - Accent1 3 2 3 3 6 3 2 2" xfId="19659" xr:uid="{00000000-0005-0000-0000-0000134C0000}"/>
    <cellStyle name="20% - Accent1 3 2 3 3 6 3 2 2 2" xfId="19660" xr:uid="{00000000-0005-0000-0000-0000144C0000}"/>
    <cellStyle name="20% - Accent1 3 2 3 3 6 3 2 3" xfId="19661" xr:uid="{00000000-0005-0000-0000-0000154C0000}"/>
    <cellStyle name="20% - Accent1 3 2 3 3 6 3 3" xfId="19662" xr:uid="{00000000-0005-0000-0000-0000164C0000}"/>
    <cellStyle name="20% - Accent1 3 2 3 3 6 3 3 2" xfId="19663" xr:uid="{00000000-0005-0000-0000-0000174C0000}"/>
    <cellStyle name="20% - Accent1 3 2 3 3 6 3 4" xfId="19664" xr:uid="{00000000-0005-0000-0000-0000184C0000}"/>
    <cellStyle name="20% - Accent1 3 2 3 3 6 4" xfId="19665" xr:uid="{00000000-0005-0000-0000-0000194C0000}"/>
    <cellStyle name="20% - Accent1 3 2 3 3 6 4 2" xfId="19666" xr:uid="{00000000-0005-0000-0000-00001A4C0000}"/>
    <cellStyle name="20% - Accent1 3 2 3 3 6 4 2 2" xfId="19667" xr:uid="{00000000-0005-0000-0000-00001B4C0000}"/>
    <cellStyle name="20% - Accent1 3 2 3 3 6 4 2 2 2" xfId="19668" xr:uid="{00000000-0005-0000-0000-00001C4C0000}"/>
    <cellStyle name="20% - Accent1 3 2 3 3 6 4 2 3" xfId="19669" xr:uid="{00000000-0005-0000-0000-00001D4C0000}"/>
    <cellStyle name="20% - Accent1 3 2 3 3 6 4 3" xfId="19670" xr:uid="{00000000-0005-0000-0000-00001E4C0000}"/>
    <cellStyle name="20% - Accent1 3 2 3 3 6 4 3 2" xfId="19671" xr:uid="{00000000-0005-0000-0000-00001F4C0000}"/>
    <cellStyle name="20% - Accent1 3 2 3 3 6 4 4" xfId="19672" xr:uid="{00000000-0005-0000-0000-0000204C0000}"/>
    <cellStyle name="20% - Accent1 3 2 3 3 6 5" xfId="19673" xr:uid="{00000000-0005-0000-0000-0000214C0000}"/>
    <cellStyle name="20% - Accent1 3 2 3 3 6 5 2" xfId="19674" xr:uid="{00000000-0005-0000-0000-0000224C0000}"/>
    <cellStyle name="20% - Accent1 3 2 3 3 6 5 2 2" xfId="19675" xr:uid="{00000000-0005-0000-0000-0000234C0000}"/>
    <cellStyle name="20% - Accent1 3 2 3 3 6 5 3" xfId="19676" xr:uid="{00000000-0005-0000-0000-0000244C0000}"/>
    <cellStyle name="20% - Accent1 3 2 3 3 6 6" xfId="19677" xr:uid="{00000000-0005-0000-0000-0000254C0000}"/>
    <cellStyle name="20% - Accent1 3 2 3 3 6 6 2" xfId="19678" xr:uid="{00000000-0005-0000-0000-0000264C0000}"/>
    <cellStyle name="20% - Accent1 3 2 3 3 6 6 2 2" xfId="19679" xr:uid="{00000000-0005-0000-0000-0000274C0000}"/>
    <cellStyle name="20% - Accent1 3 2 3 3 6 6 3" xfId="19680" xr:uid="{00000000-0005-0000-0000-0000284C0000}"/>
    <cellStyle name="20% - Accent1 3 2 3 3 6 7" xfId="19681" xr:uid="{00000000-0005-0000-0000-0000294C0000}"/>
    <cellStyle name="20% - Accent1 3 2 3 3 6 7 2" xfId="19682" xr:uid="{00000000-0005-0000-0000-00002A4C0000}"/>
    <cellStyle name="20% - Accent1 3 2 3 3 6 8" xfId="19683" xr:uid="{00000000-0005-0000-0000-00002B4C0000}"/>
    <cellStyle name="20% - Accent1 3 2 3 3 6 8 2" xfId="19684" xr:uid="{00000000-0005-0000-0000-00002C4C0000}"/>
    <cellStyle name="20% - Accent1 3 2 3 3 6 9" xfId="19685" xr:uid="{00000000-0005-0000-0000-00002D4C0000}"/>
    <cellStyle name="20% - Accent1 3 2 3 3 7" xfId="19686" xr:uid="{00000000-0005-0000-0000-00002E4C0000}"/>
    <cellStyle name="20% - Accent1 3 2 3 3 7 2" xfId="19687" xr:uid="{00000000-0005-0000-0000-00002F4C0000}"/>
    <cellStyle name="20% - Accent1 3 2 3 3 7 2 2" xfId="19688" xr:uid="{00000000-0005-0000-0000-0000304C0000}"/>
    <cellStyle name="20% - Accent1 3 2 3 3 7 2 2 2" xfId="19689" xr:uid="{00000000-0005-0000-0000-0000314C0000}"/>
    <cellStyle name="20% - Accent1 3 2 3 3 7 2 3" xfId="19690" xr:uid="{00000000-0005-0000-0000-0000324C0000}"/>
    <cellStyle name="20% - Accent1 3 2 3 3 7 3" xfId="19691" xr:uid="{00000000-0005-0000-0000-0000334C0000}"/>
    <cellStyle name="20% - Accent1 3 2 3 3 7 3 2" xfId="19692" xr:uid="{00000000-0005-0000-0000-0000344C0000}"/>
    <cellStyle name="20% - Accent1 3 2 3 3 7 4" xfId="19693" xr:uid="{00000000-0005-0000-0000-0000354C0000}"/>
    <cellStyle name="20% - Accent1 3 2 3 3 8" xfId="19694" xr:uid="{00000000-0005-0000-0000-0000364C0000}"/>
    <cellStyle name="20% - Accent1 3 2 3 3 8 2" xfId="19695" xr:uid="{00000000-0005-0000-0000-0000374C0000}"/>
    <cellStyle name="20% - Accent1 3 2 3 3 8 2 2" xfId="19696" xr:uid="{00000000-0005-0000-0000-0000384C0000}"/>
    <cellStyle name="20% - Accent1 3 2 3 3 8 2 2 2" xfId="19697" xr:uid="{00000000-0005-0000-0000-0000394C0000}"/>
    <cellStyle name="20% - Accent1 3 2 3 3 8 2 3" xfId="19698" xr:uid="{00000000-0005-0000-0000-00003A4C0000}"/>
    <cellStyle name="20% - Accent1 3 2 3 3 8 3" xfId="19699" xr:uid="{00000000-0005-0000-0000-00003B4C0000}"/>
    <cellStyle name="20% - Accent1 3 2 3 3 8 3 2" xfId="19700" xr:uid="{00000000-0005-0000-0000-00003C4C0000}"/>
    <cellStyle name="20% - Accent1 3 2 3 3 8 4" xfId="19701" xr:uid="{00000000-0005-0000-0000-00003D4C0000}"/>
    <cellStyle name="20% - Accent1 3 2 3 3 9" xfId="19702" xr:uid="{00000000-0005-0000-0000-00003E4C0000}"/>
    <cellStyle name="20% - Accent1 3 2 3 3 9 2" xfId="19703" xr:uid="{00000000-0005-0000-0000-00003F4C0000}"/>
    <cellStyle name="20% - Accent1 3 2 3 3 9 2 2" xfId="19704" xr:uid="{00000000-0005-0000-0000-0000404C0000}"/>
    <cellStyle name="20% - Accent1 3 2 3 3 9 2 2 2" xfId="19705" xr:uid="{00000000-0005-0000-0000-0000414C0000}"/>
    <cellStyle name="20% - Accent1 3 2 3 3 9 2 3" xfId="19706" xr:uid="{00000000-0005-0000-0000-0000424C0000}"/>
    <cellStyle name="20% - Accent1 3 2 3 3 9 3" xfId="19707" xr:uid="{00000000-0005-0000-0000-0000434C0000}"/>
    <cellStyle name="20% - Accent1 3 2 3 3 9 3 2" xfId="19708" xr:uid="{00000000-0005-0000-0000-0000444C0000}"/>
    <cellStyle name="20% - Accent1 3 2 3 3 9 4" xfId="19709" xr:uid="{00000000-0005-0000-0000-0000454C0000}"/>
    <cellStyle name="20% - Accent1 3 2 3 4" xfId="19710" xr:uid="{00000000-0005-0000-0000-0000464C0000}"/>
    <cellStyle name="20% - Accent1 3 2 3 4 10" xfId="19711" xr:uid="{00000000-0005-0000-0000-0000474C0000}"/>
    <cellStyle name="20% - Accent1 3 2 3 4 10 2" xfId="19712" xr:uid="{00000000-0005-0000-0000-0000484C0000}"/>
    <cellStyle name="20% - Accent1 3 2 3 4 11" xfId="19713" xr:uid="{00000000-0005-0000-0000-0000494C0000}"/>
    <cellStyle name="20% - Accent1 3 2 3 4 2" xfId="19714" xr:uid="{00000000-0005-0000-0000-00004A4C0000}"/>
    <cellStyle name="20% - Accent1 3 2 3 4 2 2" xfId="19715" xr:uid="{00000000-0005-0000-0000-00004B4C0000}"/>
    <cellStyle name="20% - Accent1 3 2 3 4 2 2 2" xfId="19716" xr:uid="{00000000-0005-0000-0000-00004C4C0000}"/>
    <cellStyle name="20% - Accent1 3 2 3 4 2 2 2 2" xfId="19717" xr:uid="{00000000-0005-0000-0000-00004D4C0000}"/>
    <cellStyle name="20% - Accent1 3 2 3 4 2 2 2 2 2" xfId="19718" xr:uid="{00000000-0005-0000-0000-00004E4C0000}"/>
    <cellStyle name="20% - Accent1 3 2 3 4 2 2 2 3" xfId="19719" xr:uid="{00000000-0005-0000-0000-00004F4C0000}"/>
    <cellStyle name="20% - Accent1 3 2 3 4 2 2 3" xfId="19720" xr:uid="{00000000-0005-0000-0000-0000504C0000}"/>
    <cellStyle name="20% - Accent1 3 2 3 4 2 2 3 2" xfId="19721" xr:uid="{00000000-0005-0000-0000-0000514C0000}"/>
    <cellStyle name="20% - Accent1 3 2 3 4 2 2 4" xfId="19722" xr:uid="{00000000-0005-0000-0000-0000524C0000}"/>
    <cellStyle name="20% - Accent1 3 2 3 4 2 3" xfId="19723" xr:uid="{00000000-0005-0000-0000-0000534C0000}"/>
    <cellStyle name="20% - Accent1 3 2 3 4 2 3 2" xfId="19724" xr:uid="{00000000-0005-0000-0000-0000544C0000}"/>
    <cellStyle name="20% - Accent1 3 2 3 4 2 3 2 2" xfId="19725" xr:uid="{00000000-0005-0000-0000-0000554C0000}"/>
    <cellStyle name="20% - Accent1 3 2 3 4 2 3 2 2 2" xfId="19726" xr:uid="{00000000-0005-0000-0000-0000564C0000}"/>
    <cellStyle name="20% - Accent1 3 2 3 4 2 3 2 3" xfId="19727" xr:uid="{00000000-0005-0000-0000-0000574C0000}"/>
    <cellStyle name="20% - Accent1 3 2 3 4 2 3 3" xfId="19728" xr:uid="{00000000-0005-0000-0000-0000584C0000}"/>
    <cellStyle name="20% - Accent1 3 2 3 4 2 3 3 2" xfId="19729" xr:uid="{00000000-0005-0000-0000-0000594C0000}"/>
    <cellStyle name="20% - Accent1 3 2 3 4 2 3 4" xfId="19730" xr:uid="{00000000-0005-0000-0000-00005A4C0000}"/>
    <cellStyle name="20% - Accent1 3 2 3 4 2 4" xfId="19731" xr:uid="{00000000-0005-0000-0000-00005B4C0000}"/>
    <cellStyle name="20% - Accent1 3 2 3 4 2 4 2" xfId="19732" xr:uid="{00000000-0005-0000-0000-00005C4C0000}"/>
    <cellStyle name="20% - Accent1 3 2 3 4 2 4 2 2" xfId="19733" xr:uid="{00000000-0005-0000-0000-00005D4C0000}"/>
    <cellStyle name="20% - Accent1 3 2 3 4 2 4 2 2 2" xfId="19734" xr:uid="{00000000-0005-0000-0000-00005E4C0000}"/>
    <cellStyle name="20% - Accent1 3 2 3 4 2 4 2 3" xfId="19735" xr:uid="{00000000-0005-0000-0000-00005F4C0000}"/>
    <cellStyle name="20% - Accent1 3 2 3 4 2 4 3" xfId="19736" xr:uid="{00000000-0005-0000-0000-0000604C0000}"/>
    <cellStyle name="20% - Accent1 3 2 3 4 2 4 3 2" xfId="19737" xr:uid="{00000000-0005-0000-0000-0000614C0000}"/>
    <cellStyle name="20% - Accent1 3 2 3 4 2 4 4" xfId="19738" xr:uid="{00000000-0005-0000-0000-0000624C0000}"/>
    <cellStyle name="20% - Accent1 3 2 3 4 2 5" xfId="19739" xr:uid="{00000000-0005-0000-0000-0000634C0000}"/>
    <cellStyle name="20% - Accent1 3 2 3 4 2 5 2" xfId="19740" xr:uid="{00000000-0005-0000-0000-0000644C0000}"/>
    <cellStyle name="20% - Accent1 3 2 3 4 2 5 2 2" xfId="19741" xr:uid="{00000000-0005-0000-0000-0000654C0000}"/>
    <cellStyle name="20% - Accent1 3 2 3 4 2 5 3" xfId="19742" xr:uid="{00000000-0005-0000-0000-0000664C0000}"/>
    <cellStyle name="20% - Accent1 3 2 3 4 2 6" xfId="19743" xr:uid="{00000000-0005-0000-0000-0000674C0000}"/>
    <cellStyle name="20% - Accent1 3 2 3 4 2 6 2" xfId="19744" xr:uid="{00000000-0005-0000-0000-0000684C0000}"/>
    <cellStyle name="20% - Accent1 3 2 3 4 2 6 2 2" xfId="19745" xr:uid="{00000000-0005-0000-0000-0000694C0000}"/>
    <cellStyle name="20% - Accent1 3 2 3 4 2 6 3" xfId="19746" xr:uid="{00000000-0005-0000-0000-00006A4C0000}"/>
    <cellStyle name="20% - Accent1 3 2 3 4 2 7" xfId="19747" xr:uid="{00000000-0005-0000-0000-00006B4C0000}"/>
    <cellStyle name="20% - Accent1 3 2 3 4 2 7 2" xfId="19748" xr:uid="{00000000-0005-0000-0000-00006C4C0000}"/>
    <cellStyle name="20% - Accent1 3 2 3 4 2 8" xfId="19749" xr:uid="{00000000-0005-0000-0000-00006D4C0000}"/>
    <cellStyle name="20% - Accent1 3 2 3 4 2 8 2" xfId="19750" xr:uid="{00000000-0005-0000-0000-00006E4C0000}"/>
    <cellStyle name="20% - Accent1 3 2 3 4 2 9" xfId="19751" xr:uid="{00000000-0005-0000-0000-00006F4C0000}"/>
    <cellStyle name="20% - Accent1 3 2 3 4 3" xfId="19752" xr:uid="{00000000-0005-0000-0000-0000704C0000}"/>
    <cellStyle name="20% - Accent1 3 2 3 4 3 2" xfId="19753" xr:uid="{00000000-0005-0000-0000-0000714C0000}"/>
    <cellStyle name="20% - Accent1 3 2 3 4 3 2 2" xfId="19754" xr:uid="{00000000-0005-0000-0000-0000724C0000}"/>
    <cellStyle name="20% - Accent1 3 2 3 4 3 2 2 2" xfId="19755" xr:uid="{00000000-0005-0000-0000-0000734C0000}"/>
    <cellStyle name="20% - Accent1 3 2 3 4 3 2 2 2 2" xfId="19756" xr:uid="{00000000-0005-0000-0000-0000744C0000}"/>
    <cellStyle name="20% - Accent1 3 2 3 4 3 2 2 3" xfId="19757" xr:uid="{00000000-0005-0000-0000-0000754C0000}"/>
    <cellStyle name="20% - Accent1 3 2 3 4 3 2 3" xfId="19758" xr:uid="{00000000-0005-0000-0000-0000764C0000}"/>
    <cellStyle name="20% - Accent1 3 2 3 4 3 2 3 2" xfId="19759" xr:uid="{00000000-0005-0000-0000-0000774C0000}"/>
    <cellStyle name="20% - Accent1 3 2 3 4 3 2 4" xfId="19760" xr:uid="{00000000-0005-0000-0000-0000784C0000}"/>
    <cellStyle name="20% - Accent1 3 2 3 4 3 3" xfId="19761" xr:uid="{00000000-0005-0000-0000-0000794C0000}"/>
    <cellStyle name="20% - Accent1 3 2 3 4 3 3 2" xfId="19762" xr:uid="{00000000-0005-0000-0000-00007A4C0000}"/>
    <cellStyle name="20% - Accent1 3 2 3 4 3 3 2 2" xfId="19763" xr:uid="{00000000-0005-0000-0000-00007B4C0000}"/>
    <cellStyle name="20% - Accent1 3 2 3 4 3 3 2 2 2" xfId="19764" xr:uid="{00000000-0005-0000-0000-00007C4C0000}"/>
    <cellStyle name="20% - Accent1 3 2 3 4 3 3 2 3" xfId="19765" xr:uid="{00000000-0005-0000-0000-00007D4C0000}"/>
    <cellStyle name="20% - Accent1 3 2 3 4 3 3 3" xfId="19766" xr:uid="{00000000-0005-0000-0000-00007E4C0000}"/>
    <cellStyle name="20% - Accent1 3 2 3 4 3 3 3 2" xfId="19767" xr:uid="{00000000-0005-0000-0000-00007F4C0000}"/>
    <cellStyle name="20% - Accent1 3 2 3 4 3 3 4" xfId="19768" xr:uid="{00000000-0005-0000-0000-0000804C0000}"/>
    <cellStyle name="20% - Accent1 3 2 3 4 3 4" xfId="19769" xr:uid="{00000000-0005-0000-0000-0000814C0000}"/>
    <cellStyle name="20% - Accent1 3 2 3 4 3 4 2" xfId="19770" xr:uid="{00000000-0005-0000-0000-0000824C0000}"/>
    <cellStyle name="20% - Accent1 3 2 3 4 3 4 2 2" xfId="19771" xr:uid="{00000000-0005-0000-0000-0000834C0000}"/>
    <cellStyle name="20% - Accent1 3 2 3 4 3 4 2 2 2" xfId="19772" xr:uid="{00000000-0005-0000-0000-0000844C0000}"/>
    <cellStyle name="20% - Accent1 3 2 3 4 3 4 2 3" xfId="19773" xr:uid="{00000000-0005-0000-0000-0000854C0000}"/>
    <cellStyle name="20% - Accent1 3 2 3 4 3 4 3" xfId="19774" xr:uid="{00000000-0005-0000-0000-0000864C0000}"/>
    <cellStyle name="20% - Accent1 3 2 3 4 3 4 3 2" xfId="19775" xr:uid="{00000000-0005-0000-0000-0000874C0000}"/>
    <cellStyle name="20% - Accent1 3 2 3 4 3 4 4" xfId="19776" xr:uid="{00000000-0005-0000-0000-0000884C0000}"/>
    <cellStyle name="20% - Accent1 3 2 3 4 3 5" xfId="19777" xr:uid="{00000000-0005-0000-0000-0000894C0000}"/>
    <cellStyle name="20% - Accent1 3 2 3 4 3 5 2" xfId="19778" xr:uid="{00000000-0005-0000-0000-00008A4C0000}"/>
    <cellStyle name="20% - Accent1 3 2 3 4 3 5 2 2" xfId="19779" xr:uid="{00000000-0005-0000-0000-00008B4C0000}"/>
    <cellStyle name="20% - Accent1 3 2 3 4 3 5 3" xfId="19780" xr:uid="{00000000-0005-0000-0000-00008C4C0000}"/>
    <cellStyle name="20% - Accent1 3 2 3 4 3 6" xfId="19781" xr:uid="{00000000-0005-0000-0000-00008D4C0000}"/>
    <cellStyle name="20% - Accent1 3 2 3 4 3 6 2" xfId="19782" xr:uid="{00000000-0005-0000-0000-00008E4C0000}"/>
    <cellStyle name="20% - Accent1 3 2 3 4 3 6 2 2" xfId="19783" xr:uid="{00000000-0005-0000-0000-00008F4C0000}"/>
    <cellStyle name="20% - Accent1 3 2 3 4 3 6 3" xfId="19784" xr:uid="{00000000-0005-0000-0000-0000904C0000}"/>
    <cellStyle name="20% - Accent1 3 2 3 4 3 7" xfId="19785" xr:uid="{00000000-0005-0000-0000-0000914C0000}"/>
    <cellStyle name="20% - Accent1 3 2 3 4 3 7 2" xfId="19786" xr:uid="{00000000-0005-0000-0000-0000924C0000}"/>
    <cellStyle name="20% - Accent1 3 2 3 4 3 8" xfId="19787" xr:uid="{00000000-0005-0000-0000-0000934C0000}"/>
    <cellStyle name="20% - Accent1 3 2 3 4 3 8 2" xfId="19788" xr:uid="{00000000-0005-0000-0000-0000944C0000}"/>
    <cellStyle name="20% - Accent1 3 2 3 4 3 9" xfId="19789" xr:uid="{00000000-0005-0000-0000-0000954C0000}"/>
    <cellStyle name="20% - Accent1 3 2 3 4 4" xfId="19790" xr:uid="{00000000-0005-0000-0000-0000964C0000}"/>
    <cellStyle name="20% - Accent1 3 2 3 4 4 2" xfId="19791" xr:uid="{00000000-0005-0000-0000-0000974C0000}"/>
    <cellStyle name="20% - Accent1 3 2 3 4 4 2 2" xfId="19792" xr:uid="{00000000-0005-0000-0000-0000984C0000}"/>
    <cellStyle name="20% - Accent1 3 2 3 4 4 2 2 2" xfId="19793" xr:uid="{00000000-0005-0000-0000-0000994C0000}"/>
    <cellStyle name="20% - Accent1 3 2 3 4 4 2 3" xfId="19794" xr:uid="{00000000-0005-0000-0000-00009A4C0000}"/>
    <cellStyle name="20% - Accent1 3 2 3 4 4 3" xfId="19795" xr:uid="{00000000-0005-0000-0000-00009B4C0000}"/>
    <cellStyle name="20% - Accent1 3 2 3 4 4 3 2" xfId="19796" xr:uid="{00000000-0005-0000-0000-00009C4C0000}"/>
    <cellStyle name="20% - Accent1 3 2 3 4 4 4" xfId="19797" xr:uid="{00000000-0005-0000-0000-00009D4C0000}"/>
    <cellStyle name="20% - Accent1 3 2 3 4 5" xfId="19798" xr:uid="{00000000-0005-0000-0000-00009E4C0000}"/>
    <cellStyle name="20% - Accent1 3 2 3 4 5 2" xfId="19799" xr:uid="{00000000-0005-0000-0000-00009F4C0000}"/>
    <cellStyle name="20% - Accent1 3 2 3 4 5 2 2" xfId="19800" xr:uid="{00000000-0005-0000-0000-0000A04C0000}"/>
    <cellStyle name="20% - Accent1 3 2 3 4 5 2 2 2" xfId="19801" xr:uid="{00000000-0005-0000-0000-0000A14C0000}"/>
    <cellStyle name="20% - Accent1 3 2 3 4 5 2 3" xfId="19802" xr:uid="{00000000-0005-0000-0000-0000A24C0000}"/>
    <cellStyle name="20% - Accent1 3 2 3 4 5 3" xfId="19803" xr:uid="{00000000-0005-0000-0000-0000A34C0000}"/>
    <cellStyle name="20% - Accent1 3 2 3 4 5 3 2" xfId="19804" xr:uid="{00000000-0005-0000-0000-0000A44C0000}"/>
    <cellStyle name="20% - Accent1 3 2 3 4 5 4" xfId="19805" xr:uid="{00000000-0005-0000-0000-0000A54C0000}"/>
    <cellStyle name="20% - Accent1 3 2 3 4 6" xfId="19806" xr:uid="{00000000-0005-0000-0000-0000A64C0000}"/>
    <cellStyle name="20% - Accent1 3 2 3 4 6 2" xfId="19807" xr:uid="{00000000-0005-0000-0000-0000A74C0000}"/>
    <cellStyle name="20% - Accent1 3 2 3 4 6 2 2" xfId="19808" xr:uid="{00000000-0005-0000-0000-0000A84C0000}"/>
    <cellStyle name="20% - Accent1 3 2 3 4 6 2 2 2" xfId="19809" xr:uid="{00000000-0005-0000-0000-0000A94C0000}"/>
    <cellStyle name="20% - Accent1 3 2 3 4 6 2 3" xfId="19810" xr:uid="{00000000-0005-0000-0000-0000AA4C0000}"/>
    <cellStyle name="20% - Accent1 3 2 3 4 6 3" xfId="19811" xr:uid="{00000000-0005-0000-0000-0000AB4C0000}"/>
    <cellStyle name="20% - Accent1 3 2 3 4 6 3 2" xfId="19812" xr:uid="{00000000-0005-0000-0000-0000AC4C0000}"/>
    <cellStyle name="20% - Accent1 3 2 3 4 6 4" xfId="19813" xr:uid="{00000000-0005-0000-0000-0000AD4C0000}"/>
    <cellStyle name="20% - Accent1 3 2 3 4 7" xfId="19814" xr:uid="{00000000-0005-0000-0000-0000AE4C0000}"/>
    <cellStyle name="20% - Accent1 3 2 3 4 7 2" xfId="19815" xr:uid="{00000000-0005-0000-0000-0000AF4C0000}"/>
    <cellStyle name="20% - Accent1 3 2 3 4 7 2 2" xfId="19816" xr:uid="{00000000-0005-0000-0000-0000B04C0000}"/>
    <cellStyle name="20% - Accent1 3 2 3 4 7 3" xfId="19817" xr:uid="{00000000-0005-0000-0000-0000B14C0000}"/>
    <cellStyle name="20% - Accent1 3 2 3 4 8" xfId="19818" xr:uid="{00000000-0005-0000-0000-0000B24C0000}"/>
    <cellStyle name="20% - Accent1 3 2 3 4 8 2" xfId="19819" xr:uid="{00000000-0005-0000-0000-0000B34C0000}"/>
    <cellStyle name="20% - Accent1 3 2 3 4 8 2 2" xfId="19820" xr:uid="{00000000-0005-0000-0000-0000B44C0000}"/>
    <cellStyle name="20% - Accent1 3 2 3 4 8 3" xfId="19821" xr:uid="{00000000-0005-0000-0000-0000B54C0000}"/>
    <cellStyle name="20% - Accent1 3 2 3 4 9" xfId="19822" xr:uid="{00000000-0005-0000-0000-0000B64C0000}"/>
    <cellStyle name="20% - Accent1 3 2 3 4 9 2" xfId="19823" xr:uid="{00000000-0005-0000-0000-0000B74C0000}"/>
    <cellStyle name="20% - Accent1 3 2 3 5" xfId="19824" xr:uid="{00000000-0005-0000-0000-0000B84C0000}"/>
    <cellStyle name="20% - Accent1 3 2 3 5 10" xfId="19825" xr:uid="{00000000-0005-0000-0000-0000B94C0000}"/>
    <cellStyle name="20% - Accent1 3 2 3 5 10 2" xfId="19826" xr:uid="{00000000-0005-0000-0000-0000BA4C0000}"/>
    <cellStyle name="20% - Accent1 3 2 3 5 11" xfId="19827" xr:uid="{00000000-0005-0000-0000-0000BB4C0000}"/>
    <cellStyle name="20% - Accent1 3 2 3 5 2" xfId="19828" xr:uid="{00000000-0005-0000-0000-0000BC4C0000}"/>
    <cellStyle name="20% - Accent1 3 2 3 5 2 2" xfId="19829" xr:uid="{00000000-0005-0000-0000-0000BD4C0000}"/>
    <cellStyle name="20% - Accent1 3 2 3 5 2 2 2" xfId="19830" xr:uid="{00000000-0005-0000-0000-0000BE4C0000}"/>
    <cellStyle name="20% - Accent1 3 2 3 5 2 2 2 2" xfId="19831" xr:uid="{00000000-0005-0000-0000-0000BF4C0000}"/>
    <cellStyle name="20% - Accent1 3 2 3 5 2 2 2 2 2" xfId="19832" xr:uid="{00000000-0005-0000-0000-0000C04C0000}"/>
    <cellStyle name="20% - Accent1 3 2 3 5 2 2 2 3" xfId="19833" xr:uid="{00000000-0005-0000-0000-0000C14C0000}"/>
    <cellStyle name="20% - Accent1 3 2 3 5 2 2 3" xfId="19834" xr:uid="{00000000-0005-0000-0000-0000C24C0000}"/>
    <cellStyle name="20% - Accent1 3 2 3 5 2 2 3 2" xfId="19835" xr:uid="{00000000-0005-0000-0000-0000C34C0000}"/>
    <cellStyle name="20% - Accent1 3 2 3 5 2 2 4" xfId="19836" xr:uid="{00000000-0005-0000-0000-0000C44C0000}"/>
    <cellStyle name="20% - Accent1 3 2 3 5 2 3" xfId="19837" xr:uid="{00000000-0005-0000-0000-0000C54C0000}"/>
    <cellStyle name="20% - Accent1 3 2 3 5 2 3 2" xfId="19838" xr:uid="{00000000-0005-0000-0000-0000C64C0000}"/>
    <cellStyle name="20% - Accent1 3 2 3 5 2 3 2 2" xfId="19839" xr:uid="{00000000-0005-0000-0000-0000C74C0000}"/>
    <cellStyle name="20% - Accent1 3 2 3 5 2 3 2 2 2" xfId="19840" xr:uid="{00000000-0005-0000-0000-0000C84C0000}"/>
    <cellStyle name="20% - Accent1 3 2 3 5 2 3 2 3" xfId="19841" xr:uid="{00000000-0005-0000-0000-0000C94C0000}"/>
    <cellStyle name="20% - Accent1 3 2 3 5 2 3 3" xfId="19842" xr:uid="{00000000-0005-0000-0000-0000CA4C0000}"/>
    <cellStyle name="20% - Accent1 3 2 3 5 2 3 3 2" xfId="19843" xr:uid="{00000000-0005-0000-0000-0000CB4C0000}"/>
    <cellStyle name="20% - Accent1 3 2 3 5 2 3 4" xfId="19844" xr:uid="{00000000-0005-0000-0000-0000CC4C0000}"/>
    <cellStyle name="20% - Accent1 3 2 3 5 2 4" xfId="19845" xr:uid="{00000000-0005-0000-0000-0000CD4C0000}"/>
    <cellStyle name="20% - Accent1 3 2 3 5 2 4 2" xfId="19846" xr:uid="{00000000-0005-0000-0000-0000CE4C0000}"/>
    <cellStyle name="20% - Accent1 3 2 3 5 2 4 2 2" xfId="19847" xr:uid="{00000000-0005-0000-0000-0000CF4C0000}"/>
    <cellStyle name="20% - Accent1 3 2 3 5 2 4 2 2 2" xfId="19848" xr:uid="{00000000-0005-0000-0000-0000D04C0000}"/>
    <cellStyle name="20% - Accent1 3 2 3 5 2 4 2 3" xfId="19849" xr:uid="{00000000-0005-0000-0000-0000D14C0000}"/>
    <cellStyle name="20% - Accent1 3 2 3 5 2 4 3" xfId="19850" xr:uid="{00000000-0005-0000-0000-0000D24C0000}"/>
    <cellStyle name="20% - Accent1 3 2 3 5 2 4 3 2" xfId="19851" xr:uid="{00000000-0005-0000-0000-0000D34C0000}"/>
    <cellStyle name="20% - Accent1 3 2 3 5 2 4 4" xfId="19852" xr:uid="{00000000-0005-0000-0000-0000D44C0000}"/>
    <cellStyle name="20% - Accent1 3 2 3 5 2 5" xfId="19853" xr:uid="{00000000-0005-0000-0000-0000D54C0000}"/>
    <cellStyle name="20% - Accent1 3 2 3 5 2 5 2" xfId="19854" xr:uid="{00000000-0005-0000-0000-0000D64C0000}"/>
    <cellStyle name="20% - Accent1 3 2 3 5 2 5 2 2" xfId="19855" xr:uid="{00000000-0005-0000-0000-0000D74C0000}"/>
    <cellStyle name="20% - Accent1 3 2 3 5 2 5 3" xfId="19856" xr:uid="{00000000-0005-0000-0000-0000D84C0000}"/>
    <cellStyle name="20% - Accent1 3 2 3 5 2 6" xfId="19857" xr:uid="{00000000-0005-0000-0000-0000D94C0000}"/>
    <cellStyle name="20% - Accent1 3 2 3 5 2 6 2" xfId="19858" xr:uid="{00000000-0005-0000-0000-0000DA4C0000}"/>
    <cellStyle name="20% - Accent1 3 2 3 5 2 6 2 2" xfId="19859" xr:uid="{00000000-0005-0000-0000-0000DB4C0000}"/>
    <cellStyle name="20% - Accent1 3 2 3 5 2 6 3" xfId="19860" xr:uid="{00000000-0005-0000-0000-0000DC4C0000}"/>
    <cellStyle name="20% - Accent1 3 2 3 5 2 7" xfId="19861" xr:uid="{00000000-0005-0000-0000-0000DD4C0000}"/>
    <cellStyle name="20% - Accent1 3 2 3 5 2 7 2" xfId="19862" xr:uid="{00000000-0005-0000-0000-0000DE4C0000}"/>
    <cellStyle name="20% - Accent1 3 2 3 5 2 8" xfId="19863" xr:uid="{00000000-0005-0000-0000-0000DF4C0000}"/>
    <cellStyle name="20% - Accent1 3 2 3 5 2 8 2" xfId="19864" xr:uid="{00000000-0005-0000-0000-0000E04C0000}"/>
    <cellStyle name="20% - Accent1 3 2 3 5 2 9" xfId="19865" xr:uid="{00000000-0005-0000-0000-0000E14C0000}"/>
    <cellStyle name="20% - Accent1 3 2 3 5 3" xfId="19866" xr:uid="{00000000-0005-0000-0000-0000E24C0000}"/>
    <cellStyle name="20% - Accent1 3 2 3 5 3 2" xfId="19867" xr:uid="{00000000-0005-0000-0000-0000E34C0000}"/>
    <cellStyle name="20% - Accent1 3 2 3 5 3 2 2" xfId="19868" xr:uid="{00000000-0005-0000-0000-0000E44C0000}"/>
    <cellStyle name="20% - Accent1 3 2 3 5 3 2 2 2" xfId="19869" xr:uid="{00000000-0005-0000-0000-0000E54C0000}"/>
    <cellStyle name="20% - Accent1 3 2 3 5 3 2 2 2 2" xfId="19870" xr:uid="{00000000-0005-0000-0000-0000E64C0000}"/>
    <cellStyle name="20% - Accent1 3 2 3 5 3 2 2 3" xfId="19871" xr:uid="{00000000-0005-0000-0000-0000E74C0000}"/>
    <cellStyle name="20% - Accent1 3 2 3 5 3 2 3" xfId="19872" xr:uid="{00000000-0005-0000-0000-0000E84C0000}"/>
    <cellStyle name="20% - Accent1 3 2 3 5 3 2 3 2" xfId="19873" xr:uid="{00000000-0005-0000-0000-0000E94C0000}"/>
    <cellStyle name="20% - Accent1 3 2 3 5 3 2 4" xfId="19874" xr:uid="{00000000-0005-0000-0000-0000EA4C0000}"/>
    <cellStyle name="20% - Accent1 3 2 3 5 3 3" xfId="19875" xr:uid="{00000000-0005-0000-0000-0000EB4C0000}"/>
    <cellStyle name="20% - Accent1 3 2 3 5 3 3 2" xfId="19876" xr:uid="{00000000-0005-0000-0000-0000EC4C0000}"/>
    <cellStyle name="20% - Accent1 3 2 3 5 3 3 2 2" xfId="19877" xr:uid="{00000000-0005-0000-0000-0000ED4C0000}"/>
    <cellStyle name="20% - Accent1 3 2 3 5 3 3 2 2 2" xfId="19878" xr:uid="{00000000-0005-0000-0000-0000EE4C0000}"/>
    <cellStyle name="20% - Accent1 3 2 3 5 3 3 2 3" xfId="19879" xr:uid="{00000000-0005-0000-0000-0000EF4C0000}"/>
    <cellStyle name="20% - Accent1 3 2 3 5 3 3 3" xfId="19880" xr:uid="{00000000-0005-0000-0000-0000F04C0000}"/>
    <cellStyle name="20% - Accent1 3 2 3 5 3 3 3 2" xfId="19881" xr:uid="{00000000-0005-0000-0000-0000F14C0000}"/>
    <cellStyle name="20% - Accent1 3 2 3 5 3 3 4" xfId="19882" xr:uid="{00000000-0005-0000-0000-0000F24C0000}"/>
    <cellStyle name="20% - Accent1 3 2 3 5 3 4" xfId="19883" xr:uid="{00000000-0005-0000-0000-0000F34C0000}"/>
    <cellStyle name="20% - Accent1 3 2 3 5 3 4 2" xfId="19884" xr:uid="{00000000-0005-0000-0000-0000F44C0000}"/>
    <cellStyle name="20% - Accent1 3 2 3 5 3 4 2 2" xfId="19885" xr:uid="{00000000-0005-0000-0000-0000F54C0000}"/>
    <cellStyle name="20% - Accent1 3 2 3 5 3 4 2 2 2" xfId="19886" xr:uid="{00000000-0005-0000-0000-0000F64C0000}"/>
    <cellStyle name="20% - Accent1 3 2 3 5 3 4 2 3" xfId="19887" xr:uid="{00000000-0005-0000-0000-0000F74C0000}"/>
    <cellStyle name="20% - Accent1 3 2 3 5 3 4 3" xfId="19888" xr:uid="{00000000-0005-0000-0000-0000F84C0000}"/>
    <cellStyle name="20% - Accent1 3 2 3 5 3 4 3 2" xfId="19889" xr:uid="{00000000-0005-0000-0000-0000F94C0000}"/>
    <cellStyle name="20% - Accent1 3 2 3 5 3 4 4" xfId="19890" xr:uid="{00000000-0005-0000-0000-0000FA4C0000}"/>
    <cellStyle name="20% - Accent1 3 2 3 5 3 5" xfId="19891" xr:uid="{00000000-0005-0000-0000-0000FB4C0000}"/>
    <cellStyle name="20% - Accent1 3 2 3 5 3 5 2" xfId="19892" xr:uid="{00000000-0005-0000-0000-0000FC4C0000}"/>
    <cellStyle name="20% - Accent1 3 2 3 5 3 5 2 2" xfId="19893" xr:uid="{00000000-0005-0000-0000-0000FD4C0000}"/>
    <cellStyle name="20% - Accent1 3 2 3 5 3 5 3" xfId="19894" xr:uid="{00000000-0005-0000-0000-0000FE4C0000}"/>
    <cellStyle name="20% - Accent1 3 2 3 5 3 6" xfId="19895" xr:uid="{00000000-0005-0000-0000-0000FF4C0000}"/>
    <cellStyle name="20% - Accent1 3 2 3 5 3 6 2" xfId="19896" xr:uid="{00000000-0005-0000-0000-0000004D0000}"/>
    <cellStyle name="20% - Accent1 3 2 3 5 3 6 2 2" xfId="19897" xr:uid="{00000000-0005-0000-0000-0000014D0000}"/>
    <cellStyle name="20% - Accent1 3 2 3 5 3 6 3" xfId="19898" xr:uid="{00000000-0005-0000-0000-0000024D0000}"/>
    <cellStyle name="20% - Accent1 3 2 3 5 3 7" xfId="19899" xr:uid="{00000000-0005-0000-0000-0000034D0000}"/>
    <cellStyle name="20% - Accent1 3 2 3 5 3 7 2" xfId="19900" xr:uid="{00000000-0005-0000-0000-0000044D0000}"/>
    <cellStyle name="20% - Accent1 3 2 3 5 3 8" xfId="19901" xr:uid="{00000000-0005-0000-0000-0000054D0000}"/>
    <cellStyle name="20% - Accent1 3 2 3 5 3 8 2" xfId="19902" xr:uid="{00000000-0005-0000-0000-0000064D0000}"/>
    <cellStyle name="20% - Accent1 3 2 3 5 3 9" xfId="19903" xr:uid="{00000000-0005-0000-0000-0000074D0000}"/>
    <cellStyle name="20% - Accent1 3 2 3 5 4" xfId="19904" xr:uid="{00000000-0005-0000-0000-0000084D0000}"/>
    <cellStyle name="20% - Accent1 3 2 3 5 4 2" xfId="19905" xr:uid="{00000000-0005-0000-0000-0000094D0000}"/>
    <cellStyle name="20% - Accent1 3 2 3 5 4 2 2" xfId="19906" xr:uid="{00000000-0005-0000-0000-00000A4D0000}"/>
    <cellStyle name="20% - Accent1 3 2 3 5 4 2 2 2" xfId="19907" xr:uid="{00000000-0005-0000-0000-00000B4D0000}"/>
    <cellStyle name="20% - Accent1 3 2 3 5 4 2 3" xfId="19908" xr:uid="{00000000-0005-0000-0000-00000C4D0000}"/>
    <cellStyle name="20% - Accent1 3 2 3 5 4 3" xfId="19909" xr:uid="{00000000-0005-0000-0000-00000D4D0000}"/>
    <cellStyle name="20% - Accent1 3 2 3 5 4 3 2" xfId="19910" xr:uid="{00000000-0005-0000-0000-00000E4D0000}"/>
    <cellStyle name="20% - Accent1 3 2 3 5 4 4" xfId="19911" xr:uid="{00000000-0005-0000-0000-00000F4D0000}"/>
    <cellStyle name="20% - Accent1 3 2 3 5 5" xfId="19912" xr:uid="{00000000-0005-0000-0000-0000104D0000}"/>
    <cellStyle name="20% - Accent1 3 2 3 5 5 2" xfId="19913" xr:uid="{00000000-0005-0000-0000-0000114D0000}"/>
    <cellStyle name="20% - Accent1 3 2 3 5 5 2 2" xfId="19914" xr:uid="{00000000-0005-0000-0000-0000124D0000}"/>
    <cellStyle name="20% - Accent1 3 2 3 5 5 2 2 2" xfId="19915" xr:uid="{00000000-0005-0000-0000-0000134D0000}"/>
    <cellStyle name="20% - Accent1 3 2 3 5 5 2 3" xfId="19916" xr:uid="{00000000-0005-0000-0000-0000144D0000}"/>
    <cellStyle name="20% - Accent1 3 2 3 5 5 3" xfId="19917" xr:uid="{00000000-0005-0000-0000-0000154D0000}"/>
    <cellStyle name="20% - Accent1 3 2 3 5 5 3 2" xfId="19918" xr:uid="{00000000-0005-0000-0000-0000164D0000}"/>
    <cellStyle name="20% - Accent1 3 2 3 5 5 4" xfId="19919" xr:uid="{00000000-0005-0000-0000-0000174D0000}"/>
    <cellStyle name="20% - Accent1 3 2 3 5 6" xfId="19920" xr:uid="{00000000-0005-0000-0000-0000184D0000}"/>
    <cellStyle name="20% - Accent1 3 2 3 5 6 2" xfId="19921" xr:uid="{00000000-0005-0000-0000-0000194D0000}"/>
    <cellStyle name="20% - Accent1 3 2 3 5 6 2 2" xfId="19922" xr:uid="{00000000-0005-0000-0000-00001A4D0000}"/>
    <cellStyle name="20% - Accent1 3 2 3 5 6 2 2 2" xfId="19923" xr:uid="{00000000-0005-0000-0000-00001B4D0000}"/>
    <cellStyle name="20% - Accent1 3 2 3 5 6 2 3" xfId="19924" xr:uid="{00000000-0005-0000-0000-00001C4D0000}"/>
    <cellStyle name="20% - Accent1 3 2 3 5 6 3" xfId="19925" xr:uid="{00000000-0005-0000-0000-00001D4D0000}"/>
    <cellStyle name="20% - Accent1 3 2 3 5 6 3 2" xfId="19926" xr:uid="{00000000-0005-0000-0000-00001E4D0000}"/>
    <cellStyle name="20% - Accent1 3 2 3 5 6 4" xfId="19927" xr:uid="{00000000-0005-0000-0000-00001F4D0000}"/>
    <cellStyle name="20% - Accent1 3 2 3 5 7" xfId="19928" xr:uid="{00000000-0005-0000-0000-0000204D0000}"/>
    <cellStyle name="20% - Accent1 3 2 3 5 7 2" xfId="19929" xr:uid="{00000000-0005-0000-0000-0000214D0000}"/>
    <cellStyle name="20% - Accent1 3 2 3 5 7 2 2" xfId="19930" xr:uid="{00000000-0005-0000-0000-0000224D0000}"/>
    <cellStyle name="20% - Accent1 3 2 3 5 7 3" xfId="19931" xr:uid="{00000000-0005-0000-0000-0000234D0000}"/>
    <cellStyle name="20% - Accent1 3 2 3 5 8" xfId="19932" xr:uid="{00000000-0005-0000-0000-0000244D0000}"/>
    <cellStyle name="20% - Accent1 3 2 3 5 8 2" xfId="19933" xr:uid="{00000000-0005-0000-0000-0000254D0000}"/>
    <cellStyle name="20% - Accent1 3 2 3 5 8 2 2" xfId="19934" xr:uid="{00000000-0005-0000-0000-0000264D0000}"/>
    <cellStyle name="20% - Accent1 3 2 3 5 8 3" xfId="19935" xr:uid="{00000000-0005-0000-0000-0000274D0000}"/>
    <cellStyle name="20% - Accent1 3 2 3 5 9" xfId="19936" xr:uid="{00000000-0005-0000-0000-0000284D0000}"/>
    <cellStyle name="20% - Accent1 3 2 3 5 9 2" xfId="19937" xr:uid="{00000000-0005-0000-0000-0000294D0000}"/>
    <cellStyle name="20% - Accent1 3 2 3 6" xfId="19938" xr:uid="{00000000-0005-0000-0000-00002A4D0000}"/>
    <cellStyle name="20% - Accent1 3 2 3 6 10" xfId="19939" xr:uid="{00000000-0005-0000-0000-00002B4D0000}"/>
    <cellStyle name="20% - Accent1 3 2 3 6 10 2" xfId="19940" xr:uid="{00000000-0005-0000-0000-00002C4D0000}"/>
    <cellStyle name="20% - Accent1 3 2 3 6 11" xfId="19941" xr:uid="{00000000-0005-0000-0000-00002D4D0000}"/>
    <cellStyle name="20% - Accent1 3 2 3 6 2" xfId="19942" xr:uid="{00000000-0005-0000-0000-00002E4D0000}"/>
    <cellStyle name="20% - Accent1 3 2 3 6 2 2" xfId="19943" xr:uid="{00000000-0005-0000-0000-00002F4D0000}"/>
    <cellStyle name="20% - Accent1 3 2 3 6 2 2 2" xfId="19944" xr:uid="{00000000-0005-0000-0000-0000304D0000}"/>
    <cellStyle name="20% - Accent1 3 2 3 6 2 2 2 2" xfId="19945" xr:uid="{00000000-0005-0000-0000-0000314D0000}"/>
    <cellStyle name="20% - Accent1 3 2 3 6 2 2 2 2 2" xfId="19946" xr:uid="{00000000-0005-0000-0000-0000324D0000}"/>
    <cellStyle name="20% - Accent1 3 2 3 6 2 2 2 3" xfId="19947" xr:uid="{00000000-0005-0000-0000-0000334D0000}"/>
    <cellStyle name="20% - Accent1 3 2 3 6 2 2 3" xfId="19948" xr:uid="{00000000-0005-0000-0000-0000344D0000}"/>
    <cellStyle name="20% - Accent1 3 2 3 6 2 2 3 2" xfId="19949" xr:uid="{00000000-0005-0000-0000-0000354D0000}"/>
    <cellStyle name="20% - Accent1 3 2 3 6 2 2 4" xfId="19950" xr:uid="{00000000-0005-0000-0000-0000364D0000}"/>
    <cellStyle name="20% - Accent1 3 2 3 6 2 3" xfId="19951" xr:uid="{00000000-0005-0000-0000-0000374D0000}"/>
    <cellStyle name="20% - Accent1 3 2 3 6 2 3 2" xfId="19952" xr:uid="{00000000-0005-0000-0000-0000384D0000}"/>
    <cellStyle name="20% - Accent1 3 2 3 6 2 3 2 2" xfId="19953" xr:uid="{00000000-0005-0000-0000-0000394D0000}"/>
    <cellStyle name="20% - Accent1 3 2 3 6 2 3 2 2 2" xfId="19954" xr:uid="{00000000-0005-0000-0000-00003A4D0000}"/>
    <cellStyle name="20% - Accent1 3 2 3 6 2 3 2 3" xfId="19955" xr:uid="{00000000-0005-0000-0000-00003B4D0000}"/>
    <cellStyle name="20% - Accent1 3 2 3 6 2 3 3" xfId="19956" xr:uid="{00000000-0005-0000-0000-00003C4D0000}"/>
    <cellStyle name="20% - Accent1 3 2 3 6 2 3 3 2" xfId="19957" xr:uid="{00000000-0005-0000-0000-00003D4D0000}"/>
    <cellStyle name="20% - Accent1 3 2 3 6 2 3 4" xfId="19958" xr:uid="{00000000-0005-0000-0000-00003E4D0000}"/>
    <cellStyle name="20% - Accent1 3 2 3 6 2 4" xfId="19959" xr:uid="{00000000-0005-0000-0000-00003F4D0000}"/>
    <cellStyle name="20% - Accent1 3 2 3 6 2 4 2" xfId="19960" xr:uid="{00000000-0005-0000-0000-0000404D0000}"/>
    <cellStyle name="20% - Accent1 3 2 3 6 2 4 2 2" xfId="19961" xr:uid="{00000000-0005-0000-0000-0000414D0000}"/>
    <cellStyle name="20% - Accent1 3 2 3 6 2 4 2 2 2" xfId="19962" xr:uid="{00000000-0005-0000-0000-0000424D0000}"/>
    <cellStyle name="20% - Accent1 3 2 3 6 2 4 2 3" xfId="19963" xr:uid="{00000000-0005-0000-0000-0000434D0000}"/>
    <cellStyle name="20% - Accent1 3 2 3 6 2 4 3" xfId="19964" xr:uid="{00000000-0005-0000-0000-0000444D0000}"/>
    <cellStyle name="20% - Accent1 3 2 3 6 2 4 3 2" xfId="19965" xr:uid="{00000000-0005-0000-0000-0000454D0000}"/>
    <cellStyle name="20% - Accent1 3 2 3 6 2 4 4" xfId="19966" xr:uid="{00000000-0005-0000-0000-0000464D0000}"/>
    <cellStyle name="20% - Accent1 3 2 3 6 2 5" xfId="19967" xr:uid="{00000000-0005-0000-0000-0000474D0000}"/>
    <cellStyle name="20% - Accent1 3 2 3 6 2 5 2" xfId="19968" xr:uid="{00000000-0005-0000-0000-0000484D0000}"/>
    <cellStyle name="20% - Accent1 3 2 3 6 2 5 2 2" xfId="19969" xr:uid="{00000000-0005-0000-0000-0000494D0000}"/>
    <cellStyle name="20% - Accent1 3 2 3 6 2 5 3" xfId="19970" xr:uid="{00000000-0005-0000-0000-00004A4D0000}"/>
    <cellStyle name="20% - Accent1 3 2 3 6 2 6" xfId="19971" xr:uid="{00000000-0005-0000-0000-00004B4D0000}"/>
    <cellStyle name="20% - Accent1 3 2 3 6 2 6 2" xfId="19972" xr:uid="{00000000-0005-0000-0000-00004C4D0000}"/>
    <cellStyle name="20% - Accent1 3 2 3 6 2 6 2 2" xfId="19973" xr:uid="{00000000-0005-0000-0000-00004D4D0000}"/>
    <cellStyle name="20% - Accent1 3 2 3 6 2 6 3" xfId="19974" xr:uid="{00000000-0005-0000-0000-00004E4D0000}"/>
    <cellStyle name="20% - Accent1 3 2 3 6 2 7" xfId="19975" xr:uid="{00000000-0005-0000-0000-00004F4D0000}"/>
    <cellStyle name="20% - Accent1 3 2 3 6 2 7 2" xfId="19976" xr:uid="{00000000-0005-0000-0000-0000504D0000}"/>
    <cellStyle name="20% - Accent1 3 2 3 6 2 8" xfId="19977" xr:uid="{00000000-0005-0000-0000-0000514D0000}"/>
    <cellStyle name="20% - Accent1 3 2 3 6 2 8 2" xfId="19978" xr:uid="{00000000-0005-0000-0000-0000524D0000}"/>
    <cellStyle name="20% - Accent1 3 2 3 6 2 9" xfId="19979" xr:uid="{00000000-0005-0000-0000-0000534D0000}"/>
    <cellStyle name="20% - Accent1 3 2 3 6 3" xfId="19980" xr:uid="{00000000-0005-0000-0000-0000544D0000}"/>
    <cellStyle name="20% - Accent1 3 2 3 6 3 2" xfId="19981" xr:uid="{00000000-0005-0000-0000-0000554D0000}"/>
    <cellStyle name="20% - Accent1 3 2 3 6 3 2 2" xfId="19982" xr:uid="{00000000-0005-0000-0000-0000564D0000}"/>
    <cellStyle name="20% - Accent1 3 2 3 6 3 2 2 2" xfId="19983" xr:uid="{00000000-0005-0000-0000-0000574D0000}"/>
    <cellStyle name="20% - Accent1 3 2 3 6 3 2 2 2 2" xfId="19984" xr:uid="{00000000-0005-0000-0000-0000584D0000}"/>
    <cellStyle name="20% - Accent1 3 2 3 6 3 2 2 3" xfId="19985" xr:uid="{00000000-0005-0000-0000-0000594D0000}"/>
    <cellStyle name="20% - Accent1 3 2 3 6 3 2 3" xfId="19986" xr:uid="{00000000-0005-0000-0000-00005A4D0000}"/>
    <cellStyle name="20% - Accent1 3 2 3 6 3 2 3 2" xfId="19987" xr:uid="{00000000-0005-0000-0000-00005B4D0000}"/>
    <cellStyle name="20% - Accent1 3 2 3 6 3 2 4" xfId="19988" xr:uid="{00000000-0005-0000-0000-00005C4D0000}"/>
    <cellStyle name="20% - Accent1 3 2 3 6 3 3" xfId="19989" xr:uid="{00000000-0005-0000-0000-00005D4D0000}"/>
    <cellStyle name="20% - Accent1 3 2 3 6 3 3 2" xfId="19990" xr:uid="{00000000-0005-0000-0000-00005E4D0000}"/>
    <cellStyle name="20% - Accent1 3 2 3 6 3 3 2 2" xfId="19991" xr:uid="{00000000-0005-0000-0000-00005F4D0000}"/>
    <cellStyle name="20% - Accent1 3 2 3 6 3 3 2 2 2" xfId="19992" xr:uid="{00000000-0005-0000-0000-0000604D0000}"/>
    <cellStyle name="20% - Accent1 3 2 3 6 3 3 2 3" xfId="19993" xr:uid="{00000000-0005-0000-0000-0000614D0000}"/>
    <cellStyle name="20% - Accent1 3 2 3 6 3 3 3" xfId="19994" xr:uid="{00000000-0005-0000-0000-0000624D0000}"/>
    <cellStyle name="20% - Accent1 3 2 3 6 3 3 3 2" xfId="19995" xr:uid="{00000000-0005-0000-0000-0000634D0000}"/>
    <cellStyle name="20% - Accent1 3 2 3 6 3 3 4" xfId="19996" xr:uid="{00000000-0005-0000-0000-0000644D0000}"/>
    <cellStyle name="20% - Accent1 3 2 3 6 3 4" xfId="19997" xr:uid="{00000000-0005-0000-0000-0000654D0000}"/>
    <cellStyle name="20% - Accent1 3 2 3 6 3 4 2" xfId="19998" xr:uid="{00000000-0005-0000-0000-0000664D0000}"/>
    <cellStyle name="20% - Accent1 3 2 3 6 3 4 2 2" xfId="19999" xr:uid="{00000000-0005-0000-0000-0000674D0000}"/>
    <cellStyle name="20% - Accent1 3 2 3 6 3 4 2 2 2" xfId="20000" xr:uid="{00000000-0005-0000-0000-0000684D0000}"/>
    <cellStyle name="20% - Accent1 3 2 3 6 3 4 2 3" xfId="20001" xr:uid="{00000000-0005-0000-0000-0000694D0000}"/>
    <cellStyle name="20% - Accent1 3 2 3 6 3 4 3" xfId="20002" xr:uid="{00000000-0005-0000-0000-00006A4D0000}"/>
    <cellStyle name="20% - Accent1 3 2 3 6 3 4 3 2" xfId="20003" xr:uid="{00000000-0005-0000-0000-00006B4D0000}"/>
    <cellStyle name="20% - Accent1 3 2 3 6 3 4 4" xfId="20004" xr:uid="{00000000-0005-0000-0000-00006C4D0000}"/>
    <cellStyle name="20% - Accent1 3 2 3 6 3 5" xfId="20005" xr:uid="{00000000-0005-0000-0000-00006D4D0000}"/>
    <cellStyle name="20% - Accent1 3 2 3 6 3 5 2" xfId="20006" xr:uid="{00000000-0005-0000-0000-00006E4D0000}"/>
    <cellStyle name="20% - Accent1 3 2 3 6 3 5 2 2" xfId="20007" xr:uid="{00000000-0005-0000-0000-00006F4D0000}"/>
    <cellStyle name="20% - Accent1 3 2 3 6 3 5 3" xfId="20008" xr:uid="{00000000-0005-0000-0000-0000704D0000}"/>
    <cellStyle name="20% - Accent1 3 2 3 6 3 6" xfId="20009" xr:uid="{00000000-0005-0000-0000-0000714D0000}"/>
    <cellStyle name="20% - Accent1 3 2 3 6 3 6 2" xfId="20010" xr:uid="{00000000-0005-0000-0000-0000724D0000}"/>
    <cellStyle name="20% - Accent1 3 2 3 6 3 6 2 2" xfId="20011" xr:uid="{00000000-0005-0000-0000-0000734D0000}"/>
    <cellStyle name="20% - Accent1 3 2 3 6 3 6 3" xfId="20012" xr:uid="{00000000-0005-0000-0000-0000744D0000}"/>
    <cellStyle name="20% - Accent1 3 2 3 6 3 7" xfId="20013" xr:uid="{00000000-0005-0000-0000-0000754D0000}"/>
    <cellStyle name="20% - Accent1 3 2 3 6 3 7 2" xfId="20014" xr:uid="{00000000-0005-0000-0000-0000764D0000}"/>
    <cellStyle name="20% - Accent1 3 2 3 6 3 8" xfId="20015" xr:uid="{00000000-0005-0000-0000-0000774D0000}"/>
    <cellStyle name="20% - Accent1 3 2 3 6 3 8 2" xfId="20016" xr:uid="{00000000-0005-0000-0000-0000784D0000}"/>
    <cellStyle name="20% - Accent1 3 2 3 6 3 9" xfId="20017" xr:uid="{00000000-0005-0000-0000-0000794D0000}"/>
    <cellStyle name="20% - Accent1 3 2 3 6 4" xfId="20018" xr:uid="{00000000-0005-0000-0000-00007A4D0000}"/>
    <cellStyle name="20% - Accent1 3 2 3 6 4 2" xfId="20019" xr:uid="{00000000-0005-0000-0000-00007B4D0000}"/>
    <cellStyle name="20% - Accent1 3 2 3 6 4 2 2" xfId="20020" xr:uid="{00000000-0005-0000-0000-00007C4D0000}"/>
    <cellStyle name="20% - Accent1 3 2 3 6 4 2 2 2" xfId="20021" xr:uid="{00000000-0005-0000-0000-00007D4D0000}"/>
    <cellStyle name="20% - Accent1 3 2 3 6 4 2 3" xfId="20022" xr:uid="{00000000-0005-0000-0000-00007E4D0000}"/>
    <cellStyle name="20% - Accent1 3 2 3 6 4 3" xfId="20023" xr:uid="{00000000-0005-0000-0000-00007F4D0000}"/>
    <cellStyle name="20% - Accent1 3 2 3 6 4 3 2" xfId="20024" xr:uid="{00000000-0005-0000-0000-0000804D0000}"/>
    <cellStyle name="20% - Accent1 3 2 3 6 4 4" xfId="20025" xr:uid="{00000000-0005-0000-0000-0000814D0000}"/>
    <cellStyle name="20% - Accent1 3 2 3 6 5" xfId="20026" xr:uid="{00000000-0005-0000-0000-0000824D0000}"/>
    <cellStyle name="20% - Accent1 3 2 3 6 5 2" xfId="20027" xr:uid="{00000000-0005-0000-0000-0000834D0000}"/>
    <cellStyle name="20% - Accent1 3 2 3 6 5 2 2" xfId="20028" xr:uid="{00000000-0005-0000-0000-0000844D0000}"/>
    <cellStyle name="20% - Accent1 3 2 3 6 5 2 2 2" xfId="20029" xr:uid="{00000000-0005-0000-0000-0000854D0000}"/>
    <cellStyle name="20% - Accent1 3 2 3 6 5 2 3" xfId="20030" xr:uid="{00000000-0005-0000-0000-0000864D0000}"/>
    <cellStyle name="20% - Accent1 3 2 3 6 5 3" xfId="20031" xr:uid="{00000000-0005-0000-0000-0000874D0000}"/>
    <cellStyle name="20% - Accent1 3 2 3 6 5 3 2" xfId="20032" xr:uid="{00000000-0005-0000-0000-0000884D0000}"/>
    <cellStyle name="20% - Accent1 3 2 3 6 5 4" xfId="20033" xr:uid="{00000000-0005-0000-0000-0000894D0000}"/>
    <cellStyle name="20% - Accent1 3 2 3 6 6" xfId="20034" xr:uid="{00000000-0005-0000-0000-00008A4D0000}"/>
    <cellStyle name="20% - Accent1 3 2 3 6 6 2" xfId="20035" xr:uid="{00000000-0005-0000-0000-00008B4D0000}"/>
    <cellStyle name="20% - Accent1 3 2 3 6 6 2 2" xfId="20036" xr:uid="{00000000-0005-0000-0000-00008C4D0000}"/>
    <cellStyle name="20% - Accent1 3 2 3 6 6 2 2 2" xfId="20037" xr:uid="{00000000-0005-0000-0000-00008D4D0000}"/>
    <cellStyle name="20% - Accent1 3 2 3 6 6 2 3" xfId="20038" xr:uid="{00000000-0005-0000-0000-00008E4D0000}"/>
    <cellStyle name="20% - Accent1 3 2 3 6 6 3" xfId="20039" xr:uid="{00000000-0005-0000-0000-00008F4D0000}"/>
    <cellStyle name="20% - Accent1 3 2 3 6 6 3 2" xfId="20040" xr:uid="{00000000-0005-0000-0000-0000904D0000}"/>
    <cellStyle name="20% - Accent1 3 2 3 6 6 4" xfId="20041" xr:uid="{00000000-0005-0000-0000-0000914D0000}"/>
    <cellStyle name="20% - Accent1 3 2 3 6 7" xfId="20042" xr:uid="{00000000-0005-0000-0000-0000924D0000}"/>
    <cellStyle name="20% - Accent1 3 2 3 6 7 2" xfId="20043" xr:uid="{00000000-0005-0000-0000-0000934D0000}"/>
    <cellStyle name="20% - Accent1 3 2 3 6 7 2 2" xfId="20044" xr:uid="{00000000-0005-0000-0000-0000944D0000}"/>
    <cellStyle name="20% - Accent1 3 2 3 6 7 3" xfId="20045" xr:uid="{00000000-0005-0000-0000-0000954D0000}"/>
    <cellStyle name="20% - Accent1 3 2 3 6 8" xfId="20046" xr:uid="{00000000-0005-0000-0000-0000964D0000}"/>
    <cellStyle name="20% - Accent1 3 2 3 6 8 2" xfId="20047" xr:uid="{00000000-0005-0000-0000-0000974D0000}"/>
    <cellStyle name="20% - Accent1 3 2 3 6 8 2 2" xfId="20048" xr:uid="{00000000-0005-0000-0000-0000984D0000}"/>
    <cellStyle name="20% - Accent1 3 2 3 6 8 3" xfId="20049" xr:uid="{00000000-0005-0000-0000-0000994D0000}"/>
    <cellStyle name="20% - Accent1 3 2 3 6 9" xfId="20050" xr:uid="{00000000-0005-0000-0000-00009A4D0000}"/>
    <cellStyle name="20% - Accent1 3 2 3 6 9 2" xfId="20051" xr:uid="{00000000-0005-0000-0000-00009B4D0000}"/>
    <cellStyle name="20% - Accent1 3 2 3 7" xfId="20052" xr:uid="{00000000-0005-0000-0000-00009C4D0000}"/>
    <cellStyle name="20% - Accent1 3 2 3 7 2" xfId="20053" xr:uid="{00000000-0005-0000-0000-00009D4D0000}"/>
    <cellStyle name="20% - Accent1 3 2 3 7 2 2" xfId="20054" xr:uid="{00000000-0005-0000-0000-00009E4D0000}"/>
    <cellStyle name="20% - Accent1 3 2 3 7 2 2 2" xfId="20055" xr:uid="{00000000-0005-0000-0000-00009F4D0000}"/>
    <cellStyle name="20% - Accent1 3 2 3 7 2 2 2 2" xfId="20056" xr:uid="{00000000-0005-0000-0000-0000A04D0000}"/>
    <cellStyle name="20% - Accent1 3 2 3 7 2 2 3" xfId="20057" xr:uid="{00000000-0005-0000-0000-0000A14D0000}"/>
    <cellStyle name="20% - Accent1 3 2 3 7 2 3" xfId="20058" xr:uid="{00000000-0005-0000-0000-0000A24D0000}"/>
    <cellStyle name="20% - Accent1 3 2 3 7 2 3 2" xfId="20059" xr:uid="{00000000-0005-0000-0000-0000A34D0000}"/>
    <cellStyle name="20% - Accent1 3 2 3 7 2 4" xfId="20060" xr:uid="{00000000-0005-0000-0000-0000A44D0000}"/>
    <cellStyle name="20% - Accent1 3 2 3 7 3" xfId="20061" xr:uid="{00000000-0005-0000-0000-0000A54D0000}"/>
    <cellStyle name="20% - Accent1 3 2 3 7 3 2" xfId="20062" xr:uid="{00000000-0005-0000-0000-0000A64D0000}"/>
    <cellStyle name="20% - Accent1 3 2 3 7 3 2 2" xfId="20063" xr:uid="{00000000-0005-0000-0000-0000A74D0000}"/>
    <cellStyle name="20% - Accent1 3 2 3 7 3 2 2 2" xfId="20064" xr:uid="{00000000-0005-0000-0000-0000A84D0000}"/>
    <cellStyle name="20% - Accent1 3 2 3 7 3 2 3" xfId="20065" xr:uid="{00000000-0005-0000-0000-0000A94D0000}"/>
    <cellStyle name="20% - Accent1 3 2 3 7 3 3" xfId="20066" xr:uid="{00000000-0005-0000-0000-0000AA4D0000}"/>
    <cellStyle name="20% - Accent1 3 2 3 7 3 3 2" xfId="20067" xr:uid="{00000000-0005-0000-0000-0000AB4D0000}"/>
    <cellStyle name="20% - Accent1 3 2 3 7 3 4" xfId="20068" xr:uid="{00000000-0005-0000-0000-0000AC4D0000}"/>
    <cellStyle name="20% - Accent1 3 2 3 7 4" xfId="20069" xr:uid="{00000000-0005-0000-0000-0000AD4D0000}"/>
    <cellStyle name="20% - Accent1 3 2 3 7 4 2" xfId="20070" xr:uid="{00000000-0005-0000-0000-0000AE4D0000}"/>
    <cellStyle name="20% - Accent1 3 2 3 7 4 2 2" xfId="20071" xr:uid="{00000000-0005-0000-0000-0000AF4D0000}"/>
    <cellStyle name="20% - Accent1 3 2 3 7 4 2 2 2" xfId="20072" xr:uid="{00000000-0005-0000-0000-0000B04D0000}"/>
    <cellStyle name="20% - Accent1 3 2 3 7 4 2 3" xfId="20073" xr:uid="{00000000-0005-0000-0000-0000B14D0000}"/>
    <cellStyle name="20% - Accent1 3 2 3 7 4 3" xfId="20074" xr:uid="{00000000-0005-0000-0000-0000B24D0000}"/>
    <cellStyle name="20% - Accent1 3 2 3 7 4 3 2" xfId="20075" xr:uid="{00000000-0005-0000-0000-0000B34D0000}"/>
    <cellStyle name="20% - Accent1 3 2 3 7 4 4" xfId="20076" xr:uid="{00000000-0005-0000-0000-0000B44D0000}"/>
    <cellStyle name="20% - Accent1 3 2 3 7 5" xfId="20077" xr:uid="{00000000-0005-0000-0000-0000B54D0000}"/>
    <cellStyle name="20% - Accent1 3 2 3 7 5 2" xfId="20078" xr:uid="{00000000-0005-0000-0000-0000B64D0000}"/>
    <cellStyle name="20% - Accent1 3 2 3 7 5 2 2" xfId="20079" xr:uid="{00000000-0005-0000-0000-0000B74D0000}"/>
    <cellStyle name="20% - Accent1 3 2 3 7 5 3" xfId="20080" xr:uid="{00000000-0005-0000-0000-0000B84D0000}"/>
    <cellStyle name="20% - Accent1 3 2 3 7 6" xfId="20081" xr:uid="{00000000-0005-0000-0000-0000B94D0000}"/>
    <cellStyle name="20% - Accent1 3 2 3 7 6 2" xfId="20082" xr:uid="{00000000-0005-0000-0000-0000BA4D0000}"/>
    <cellStyle name="20% - Accent1 3 2 3 7 6 2 2" xfId="20083" xr:uid="{00000000-0005-0000-0000-0000BB4D0000}"/>
    <cellStyle name="20% - Accent1 3 2 3 7 6 3" xfId="20084" xr:uid="{00000000-0005-0000-0000-0000BC4D0000}"/>
    <cellStyle name="20% - Accent1 3 2 3 7 7" xfId="20085" xr:uid="{00000000-0005-0000-0000-0000BD4D0000}"/>
    <cellStyle name="20% - Accent1 3 2 3 7 7 2" xfId="20086" xr:uid="{00000000-0005-0000-0000-0000BE4D0000}"/>
    <cellStyle name="20% - Accent1 3 2 3 7 8" xfId="20087" xr:uid="{00000000-0005-0000-0000-0000BF4D0000}"/>
    <cellStyle name="20% - Accent1 3 2 3 7 8 2" xfId="20088" xr:uid="{00000000-0005-0000-0000-0000C04D0000}"/>
    <cellStyle name="20% - Accent1 3 2 3 7 9" xfId="20089" xr:uid="{00000000-0005-0000-0000-0000C14D0000}"/>
    <cellStyle name="20% - Accent1 3 2 3 8" xfId="20090" xr:uid="{00000000-0005-0000-0000-0000C24D0000}"/>
    <cellStyle name="20% - Accent1 3 2 3 8 2" xfId="20091" xr:uid="{00000000-0005-0000-0000-0000C34D0000}"/>
    <cellStyle name="20% - Accent1 3 2 3 8 2 2" xfId="20092" xr:uid="{00000000-0005-0000-0000-0000C44D0000}"/>
    <cellStyle name="20% - Accent1 3 2 3 8 2 2 2" xfId="20093" xr:uid="{00000000-0005-0000-0000-0000C54D0000}"/>
    <cellStyle name="20% - Accent1 3 2 3 8 2 2 2 2" xfId="20094" xr:uid="{00000000-0005-0000-0000-0000C64D0000}"/>
    <cellStyle name="20% - Accent1 3 2 3 8 2 2 3" xfId="20095" xr:uid="{00000000-0005-0000-0000-0000C74D0000}"/>
    <cellStyle name="20% - Accent1 3 2 3 8 2 3" xfId="20096" xr:uid="{00000000-0005-0000-0000-0000C84D0000}"/>
    <cellStyle name="20% - Accent1 3 2 3 8 2 3 2" xfId="20097" xr:uid="{00000000-0005-0000-0000-0000C94D0000}"/>
    <cellStyle name="20% - Accent1 3 2 3 8 2 4" xfId="20098" xr:uid="{00000000-0005-0000-0000-0000CA4D0000}"/>
    <cellStyle name="20% - Accent1 3 2 3 8 3" xfId="20099" xr:uid="{00000000-0005-0000-0000-0000CB4D0000}"/>
    <cellStyle name="20% - Accent1 3 2 3 8 3 2" xfId="20100" xr:uid="{00000000-0005-0000-0000-0000CC4D0000}"/>
    <cellStyle name="20% - Accent1 3 2 3 8 3 2 2" xfId="20101" xr:uid="{00000000-0005-0000-0000-0000CD4D0000}"/>
    <cellStyle name="20% - Accent1 3 2 3 8 3 2 2 2" xfId="20102" xr:uid="{00000000-0005-0000-0000-0000CE4D0000}"/>
    <cellStyle name="20% - Accent1 3 2 3 8 3 2 3" xfId="20103" xr:uid="{00000000-0005-0000-0000-0000CF4D0000}"/>
    <cellStyle name="20% - Accent1 3 2 3 8 3 3" xfId="20104" xr:uid="{00000000-0005-0000-0000-0000D04D0000}"/>
    <cellStyle name="20% - Accent1 3 2 3 8 3 3 2" xfId="20105" xr:uid="{00000000-0005-0000-0000-0000D14D0000}"/>
    <cellStyle name="20% - Accent1 3 2 3 8 3 4" xfId="20106" xr:uid="{00000000-0005-0000-0000-0000D24D0000}"/>
    <cellStyle name="20% - Accent1 3 2 3 8 4" xfId="20107" xr:uid="{00000000-0005-0000-0000-0000D34D0000}"/>
    <cellStyle name="20% - Accent1 3 2 3 8 4 2" xfId="20108" xr:uid="{00000000-0005-0000-0000-0000D44D0000}"/>
    <cellStyle name="20% - Accent1 3 2 3 8 4 2 2" xfId="20109" xr:uid="{00000000-0005-0000-0000-0000D54D0000}"/>
    <cellStyle name="20% - Accent1 3 2 3 8 4 2 2 2" xfId="20110" xr:uid="{00000000-0005-0000-0000-0000D64D0000}"/>
    <cellStyle name="20% - Accent1 3 2 3 8 4 2 3" xfId="20111" xr:uid="{00000000-0005-0000-0000-0000D74D0000}"/>
    <cellStyle name="20% - Accent1 3 2 3 8 4 3" xfId="20112" xr:uid="{00000000-0005-0000-0000-0000D84D0000}"/>
    <cellStyle name="20% - Accent1 3 2 3 8 4 3 2" xfId="20113" xr:uid="{00000000-0005-0000-0000-0000D94D0000}"/>
    <cellStyle name="20% - Accent1 3 2 3 8 4 4" xfId="20114" xr:uid="{00000000-0005-0000-0000-0000DA4D0000}"/>
    <cellStyle name="20% - Accent1 3 2 3 8 5" xfId="20115" xr:uid="{00000000-0005-0000-0000-0000DB4D0000}"/>
    <cellStyle name="20% - Accent1 3 2 3 8 5 2" xfId="20116" xr:uid="{00000000-0005-0000-0000-0000DC4D0000}"/>
    <cellStyle name="20% - Accent1 3 2 3 8 5 2 2" xfId="20117" xr:uid="{00000000-0005-0000-0000-0000DD4D0000}"/>
    <cellStyle name="20% - Accent1 3 2 3 8 5 3" xfId="20118" xr:uid="{00000000-0005-0000-0000-0000DE4D0000}"/>
    <cellStyle name="20% - Accent1 3 2 3 8 6" xfId="20119" xr:uid="{00000000-0005-0000-0000-0000DF4D0000}"/>
    <cellStyle name="20% - Accent1 3 2 3 8 6 2" xfId="20120" xr:uid="{00000000-0005-0000-0000-0000E04D0000}"/>
    <cellStyle name="20% - Accent1 3 2 3 8 6 2 2" xfId="20121" xr:uid="{00000000-0005-0000-0000-0000E14D0000}"/>
    <cellStyle name="20% - Accent1 3 2 3 8 6 3" xfId="20122" xr:uid="{00000000-0005-0000-0000-0000E24D0000}"/>
    <cellStyle name="20% - Accent1 3 2 3 8 7" xfId="20123" xr:uid="{00000000-0005-0000-0000-0000E34D0000}"/>
    <cellStyle name="20% - Accent1 3 2 3 8 7 2" xfId="20124" xr:uid="{00000000-0005-0000-0000-0000E44D0000}"/>
    <cellStyle name="20% - Accent1 3 2 3 8 8" xfId="20125" xr:uid="{00000000-0005-0000-0000-0000E54D0000}"/>
    <cellStyle name="20% - Accent1 3 2 3 8 8 2" xfId="20126" xr:uid="{00000000-0005-0000-0000-0000E64D0000}"/>
    <cellStyle name="20% - Accent1 3 2 3 8 9" xfId="20127" xr:uid="{00000000-0005-0000-0000-0000E74D0000}"/>
    <cellStyle name="20% - Accent1 3 2 3 9" xfId="20128" xr:uid="{00000000-0005-0000-0000-0000E84D0000}"/>
    <cellStyle name="20% - Accent1 3 2 3 9 2" xfId="20129" xr:uid="{00000000-0005-0000-0000-0000E94D0000}"/>
    <cellStyle name="20% - Accent1 3 2 3 9 2 2" xfId="20130" xr:uid="{00000000-0005-0000-0000-0000EA4D0000}"/>
    <cellStyle name="20% - Accent1 3 2 3 9 2 2 2" xfId="20131" xr:uid="{00000000-0005-0000-0000-0000EB4D0000}"/>
    <cellStyle name="20% - Accent1 3 2 3 9 2 3" xfId="20132" xr:uid="{00000000-0005-0000-0000-0000EC4D0000}"/>
    <cellStyle name="20% - Accent1 3 2 3 9 3" xfId="20133" xr:uid="{00000000-0005-0000-0000-0000ED4D0000}"/>
    <cellStyle name="20% - Accent1 3 2 3 9 3 2" xfId="20134" xr:uid="{00000000-0005-0000-0000-0000EE4D0000}"/>
    <cellStyle name="20% - Accent1 3 2 3 9 4" xfId="20135" xr:uid="{00000000-0005-0000-0000-0000EF4D0000}"/>
    <cellStyle name="20% - Accent1 3 2 4" xfId="20136" xr:uid="{00000000-0005-0000-0000-0000F04D0000}"/>
    <cellStyle name="20% - Accent1 3 2 4 10" xfId="20137" xr:uid="{00000000-0005-0000-0000-0000F14D0000}"/>
    <cellStyle name="20% - Accent1 3 2 4 10 2" xfId="20138" xr:uid="{00000000-0005-0000-0000-0000F24D0000}"/>
    <cellStyle name="20% - Accent1 3 2 4 10 2 2" xfId="20139" xr:uid="{00000000-0005-0000-0000-0000F34D0000}"/>
    <cellStyle name="20% - Accent1 3 2 4 10 2 2 2" xfId="20140" xr:uid="{00000000-0005-0000-0000-0000F44D0000}"/>
    <cellStyle name="20% - Accent1 3 2 4 10 2 3" xfId="20141" xr:uid="{00000000-0005-0000-0000-0000F54D0000}"/>
    <cellStyle name="20% - Accent1 3 2 4 10 3" xfId="20142" xr:uid="{00000000-0005-0000-0000-0000F64D0000}"/>
    <cellStyle name="20% - Accent1 3 2 4 10 3 2" xfId="20143" xr:uid="{00000000-0005-0000-0000-0000F74D0000}"/>
    <cellStyle name="20% - Accent1 3 2 4 10 4" xfId="20144" xr:uid="{00000000-0005-0000-0000-0000F84D0000}"/>
    <cellStyle name="20% - Accent1 3 2 4 11" xfId="20145" xr:uid="{00000000-0005-0000-0000-0000F94D0000}"/>
    <cellStyle name="20% - Accent1 3 2 4 11 2" xfId="20146" xr:uid="{00000000-0005-0000-0000-0000FA4D0000}"/>
    <cellStyle name="20% - Accent1 3 2 4 11 2 2" xfId="20147" xr:uid="{00000000-0005-0000-0000-0000FB4D0000}"/>
    <cellStyle name="20% - Accent1 3 2 4 11 2 2 2" xfId="20148" xr:uid="{00000000-0005-0000-0000-0000FC4D0000}"/>
    <cellStyle name="20% - Accent1 3 2 4 11 2 3" xfId="20149" xr:uid="{00000000-0005-0000-0000-0000FD4D0000}"/>
    <cellStyle name="20% - Accent1 3 2 4 11 3" xfId="20150" xr:uid="{00000000-0005-0000-0000-0000FE4D0000}"/>
    <cellStyle name="20% - Accent1 3 2 4 11 3 2" xfId="20151" xr:uid="{00000000-0005-0000-0000-0000FF4D0000}"/>
    <cellStyle name="20% - Accent1 3 2 4 11 4" xfId="20152" xr:uid="{00000000-0005-0000-0000-0000004E0000}"/>
    <cellStyle name="20% - Accent1 3 2 4 12" xfId="20153" xr:uid="{00000000-0005-0000-0000-0000014E0000}"/>
    <cellStyle name="20% - Accent1 3 2 4 12 2" xfId="20154" xr:uid="{00000000-0005-0000-0000-0000024E0000}"/>
    <cellStyle name="20% - Accent1 3 2 4 12 2 2" xfId="20155" xr:uid="{00000000-0005-0000-0000-0000034E0000}"/>
    <cellStyle name="20% - Accent1 3 2 4 12 3" xfId="20156" xr:uid="{00000000-0005-0000-0000-0000044E0000}"/>
    <cellStyle name="20% - Accent1 3 2 4 13" xfId="20157" xr:uid="{00000000-0005-0000-0000-0000054E0000}"/>
    <cellStyle name="20% - Accent1 3 2 4 13 2" xfId="20158" xr:uid="{00000000-0005-0000-0000-0000064E0000}"/>
    <cellStyle name="20% - Accent1 3 2 4 13 2 2" xfId="20159" xr:uid="{00000000-0005-0000-0000-0000074E0000}"/>
    <cellStyle name="20% - Accent1 3 2 4 13 3" xfId="20160" xr:uid="{00000000-0005-0000-0000-0000084E0000}"/>
    <cellStyle name="20% - Accent1 3 2 4 14" xfId="20161" xr:uid="{00000000-0005-0000-0000-0000094E0000}"/>
    <cellStyle name="20% - Accent1 3 2 4 14 2" xfId="20162" xr:uid="{00000000-0005-0000-0000-00000A4E0000}"/>
    <cellStyle name="20% - Accent1 3 2 4 15" xfId="20163" xr:uid="{00000000-0005-0000-0000-00000B4E0000}"/>
    <cellStyle name="20% - Accent1 3 2 4 15 2" xfId="20164" xr:uid="{00000000-0005-0000-0000-00000C4E0000}"/>
    <cellStyle name="20% - Accent1 3 2 4 16" xfId="20165" xr:uid="{00000000-0005-0000-0000-00000D4E0000}"/>
    <cellStyle name="20% - Accent1 3 2 4 2" xfId="20166" xr:uid="{00000000-0005-0000-0000-00000E4E0000}"/>
    <cellStyle name="20% - Accent1 3 2 4 2 10" xfId="20167" xr:uid="{00000000-0005-0000-0000-00000F4E0000}"/>
    <cellStyle name="20% - Accent1 3 2 4 2 10 2" xfId="20168" xr:uid="{00000000-0005-0000-0000-0000104E0000}"/>
    <cellStyle name="20% - Accent1 3 2 4 2 10 2 2" xfId="20169" xr:uid="{00000000-0005-0000-0000-0000114E0000}"/>
    <cellStyle name="20% - Accent1 3 2 4 2 10 2 2 2" xfId="20170" xr:uid="{00000000-0005-0000-0000-0000124E0000}"/>
    <cellStyle name="20% - Accent1 3 2 4 2 10 2 3" xfId="20171" xr:uid="{00000000-0005-0000-0000-0000134E0000}"/>
    <cellStyle name="20% - Accent1 3 2 4 2 10 3" xfId="20172" xr:uid="{00000000-0005-0000-0000-0000144E0000}"/>
    <cellStyle name="20% - Accent1 3 2 4 2 10 3 2" xfId="20173" xr:uid="{00000000-0005-0000-0000-0000154E0000}"/>
    <cellStyle name="20% - Accent1 3 2 4 2 10 4" xfId="20174" xr:uid="{00000000-0005-0000-0000-0000164E0000}"/>
    <cellStyle name="20% - Accent1 3 2 4 2 11" xfId="20175" xr:uid="{00000000-0005-0000-0000-0000174E0000}"/>
    <cellStyle name="20% - Accent1 3 2 4 2 11 2" xfId="20176" xr:uid="{00000000-0005-0000-0000-0000184E0000}"/>
    <cellStyle name="20% - Accent1 3 2 4 2 11 2 2" xfId="20177" xr:uid="{00000000-0005-0000-0000-0000194E0000}"/>
    <cellStyle name="20% - Accent1 3 2 4 2 11 3" xfId="20178" xr:uid="{00000000-0005-0000-0000-00001A4E0000}"/>
    <cellStyle name="20% - Accent1 3 2 4 2 12" xfId="20179" xr:uid="{00000000-0005-0000-0000-00001B4E0000}"/>
    <cellStyle name="20% - Accent1 3 2 4 2 12 2" xfId="20180" xr:uid="{00000000-0005-0000-0000-00001C4E0000}"/>
    <cellStyle name="20% - Accent1 3 2 4 2 12 2 2" xfId="20181" xr:uid="{00000000-0005-0000-0000-00001D4E0000}"/>
    <cellStyle name="20% - Accent1 3 2 4 2 12 3" xfId="20182" xr:uid="{00000000-0005-0000-0000-00001E4E0000}"/>
    <cellStyle name="20% - Accent1 3 2 4 2 13" xfId="20183" xr:uid="{00000000-0005-0000-0000-00001F4E0000}"/>
    <cellStyle name="20% - Accent1 3 2 4 2 13 2" xfId="20184" xr:uid="{00000000-0005-0000-0000-0000204E0000}"/>
    <cellStyle name="20% - Accent1 3 2 4 2 14" xfId="20185" xr:uid="{00000000-0005-0000-0000-0000214E0000}"/>
    <cellStyle name="20% - Accent1 3 2 4 2 14 2" xfId="20186" xr:uid="{00000000-0005-0000-0000-0000224E0000}"/>
    <cellStyle name="20% - Accent1 3 2 4 2 15" xfId="20187" xr:uid="{00000000-0005-0000-0000-0000234E0000}"/>
    <cellStyle name="20% - Accent1 3 2 4 2 2" xfId="20188" xr:uid="{00000000-0005-0000-0000-0000244E0000}"/>
    <cellStyle name="20% - Accent1 3 2 4 2 2 10" xfId="20189" xr:uid="{00000000-0005-0000-0000-0000254E0000}"/>
    <cellStyle name="20% - Accent1 3 2 4 2 2 10 2" xfId="20190" xr:uid="{00000000-0005-0000-0000-0000264E0000}"/>
    <cellStyle name="20% - Accent1 3 2 4 2 2 10 2 2" xfId="20191" xr:uid="{00000000-0005-0000-0000-0000274E0000}"/>
    <cellStyle name="20% - Accent1 3 2 4 2 2 10 3" xfId="20192" xr:uid="{00000000-0005-0000-0000-0000284E0000}"/>
    <cellStyle name="20% - Accent1 3 2 4 2 2 11" xfId="20193" xr:uid="{00000000-0005-0000-0000-0000294E0000}"/>
    <cellStyle name="20% - Accent1 3 2 4 2 2 11 2" xfId="20194" xr:uid="{00000000-0005-0000-0000-00002A4E0000}"/>
    <cellStyle name="20% - Accent1 3 2 4 2 2 11 2 2" xfId="20195" xr:uid="{00000000-0005-0000-0000-00002B4E0000}"/>
    <cellStyle name="20% - Accent1 3 2 4 2 2 11 3" xfId="20196" xr:uid="{00000000-0005-0000-0000-00002C4E0000}"/>
    <cellStyle name="20% - Accent1 3 2 4 2 2 12" xfId="20197" xr:uid="{00000000-0005-0000-0000-00002D4E0000}"/>
    <cellStyle name="20% - Accent1 3 2 4 2 2 12 2" xfId="20198" xr:uid="{00000000-0005-0000-0000-00002E4E0000}"/>
    <cellStyle name="20% - Accent1 3 2 4 2 2 13" xfId="20199" xr:uid="{00000000-0005-0000-0000-00002F4E0000}"/>
    <cellStyle name="20% - Accent1 3 2 4 2 2 13 2" xfId="20200" xr:uid="{00000000-0005-0000-0000-0000304E0000}"/>
    <cellStyle name="20% - Accent1 3 2 4 2 2 14" xfId="20201" xr:uid="{00000000-0005-0000-0000-0000314E0000}"/>
    <cellStyle name="20% - Accent1 3 2 4 2 2 2" xfId="20202" xr:uid="{00000000-0005-0000-0000-0000324E0000}"/>
    <cellStyle name="20% - Accent1 3 2 4 2 2 2 10" xfId="20203" xr:uid="{00000000-0005-0000-0000-0000334E0000}"/>
    <cellStyle name="20% - Accent1 3 2 4 2 2 2 10 2" xfId="20204" xr:uid="{00000000-0005-0000-0000-0000344E0000}"/>
    <cellStyle name="20% - Accent1 3 2 4 2 2 2 11" xfId="20205" xr:uid="{00000000-0005-0000-0000-0000354E0000}"/>
    <cellStyle name="20% - Accent1 3 2 4 2 2 2 2" xfId="20206" xr:uid="{00000000-0005-0000-0000-0000364E0000}"/>
    <cellStyle name="20% - Accent1 3 2 4 2 2 2 2 2" xfId="20207" xr:uid="{00000000-0005-0000-0000-0000374E0000}"/>
    <cellStyle name="20% - Accent1 3 2 4 2 2 2 2 2 2" xfId="20208" xr:uid="{00000000-0005-0000-0000-0000384E0000}"/>
    <cellStyle name="20% - Accent1 3 2 4 2 2 2 2 2 2 2" xfId="20209" xr:uid="{00000000-0005-0000-0000-0000394E0000}"/>
    <cellStyle name="20% - Accent1 3 2 4 2 2 2 2 2 2 2 2" xfId="20210" xr:uid="{00000000-0005-0000-0000-00003A4E0000}"/>
    <cellStyle name="20% - Accent1 3 2 4 2 2 2 2 2 2 3" xfId="20211" xr:uid="{00000000-0005-0000-0000-00003B4E0000}"/>
    <cellStyle name="20% - Accent1 3 2 4 2 2 2 2 2 3" xfId="20212" xr:uid="{00000000-0005-0000-0000-00003C4E0000}"/>
    <cellStyle name="20% - Accent1 3 2 4 2 2 2 2 2 3 2" xfId="20213" xr:uid="{00000000-0005-0000-0000-00003D4E0000}"/>
    <cellStyle name="20% - Accent1 3 2 4 2 2 2 2 2 4" xfId="20214" xr:uid="{00000000-0005-0000-0000-00003E4E0000}"/>
    <cellStyle name="20% - Accent1 3 2 4 2 2 2 2 3" xfId="20215" xr:uid="{00000000-0005-0000-0000-00003F4E0000}"/>
    <cellStyle name="20% - Accent1 3 2 4 2 2 2 2 3 2" xfId="20216" xr:uid="{00000000-0005-0000-0000-0000404E0000}"/>
    <cellStyle name="20% - Accent1 3 2 4 2 2 2 2 3 2 2" xfId="20217" xr:uid="{00000000-0005-0000-0000-0000414E0000}"/>
    <cellStyle name="20% - Accent1 3 2 4 2 2 2 2 3 2 2 2" xfId="20218" xr:uid="{00000000-0005-0000-0000-0000424E0000}"/>
    <cellStyle name="20% - Accent1 3 2 4 2 2 2 2 3 2 3" xfId="20219" xr:uid="{00000000-0005-0000-0000-0000434E0000}"/>
    <cellStyle name="20% - Accent1 3 2 4 2 2 2 2 3 3" xfId="20220" xr:uid="{00000000-0005-0000-0000-0000444E0000}"/>
    <cellStyle name="20% - Accent1 3 2 4 2 2 2 2 3 3 2" xfId="20221" xr:uid="{00000000-0005-0000-0000-0000454E0000}"/>
    <cellStyle name="20% - Accent1 3 2 4 2 2 2 2 3 4" xfId="20222" xr:uid="{00000000-0005-0000-0000-0000464E0000}"/>
    <cellStyle name="20% - Accent1 3 2 4 2 2 2 2 4" xfId="20223" xr:uid="{00000000-0005-0000-0000-0000474E0000}"/>
    <cellStyle name="20% - Accent1 3 2 4 2 2 2 2 4 2" xfId="20224" xr:uid="{00000000-0005-0000-0000-0000484E0000}"/>
    <cellStyle name="20% - Accent1 3 2 4 2 2 2 2 4 2 2" xfId="20225" xr:uid="{00000000-0005-0000-0000-0000494E0000}"/>
    <cellStyle name="20% - Accent1 3 2 4 2 2 2 2 4 2 2 2" xfId="20226" xr:uid="{00000000-0005-0000-0000-00004A4E0000}"/>
    <cellStyle name="20% - Accent1 3 2 4 2 2 2 2 4 2 3" xfId="20227" xr:uid="{00000000-0005-0000-0000-00004B4E0000}"/>
    <cellStyle name="20% - Accent1 3 2 4 2 2 2 2 4 3" xfId="20228" xr:uid="{00000000-0005-0000-0000-00004C4E0000}"/>
    <cellStyle name="20% - Accent1 3 2 4 2 2 2 2 4 3 2" xfId="20229" xr:uid="{00000000-0005-0000-0000-00004D4E0000}"/>
    <cellStyle name="20% - Accent1 3 2 4 2 2 2 2 4 4" xfId="20230" xr:uid="{00000000-0005-0000-0000-00004E4E0000}"/>
    <cellStyle name="20% - Accent1 3 2 4 2 2 2 2 5" xfId="20231" xr:uid="{00000000-0005-0000-0000-00004F4E0000}"/>
    <cellStyle name="20% - Accent1 3 2 4 2 2 2 2 5 2" xfId="20232" xr:uid="{00000000-0005-0000-0000-0000504E0000}"/>
    <cellStyle name="20% - Accent1 3 2 4 2 2 2 2 5 2 2" xfId="20233" xr:uid="{00000000-0005-0000-0000-0000514E0000}"/>
    <cellStyle name="20% - Accent1 3 2 4 2 2 2 2 5 3" xfId="20234" xr:uid="{00000000-0005-0000-0000-0000524E0000}"/>
    <cellStyle name="20% - Accent1 3 2 4 2 2 2 2 6" xfId="20235" xr:uid="{00000000-0005-0000-0000-0000534E0000}"/>
    <cellStyle name="20% - Accent1 3 2 4 2 2 2 2 6 2" xfId="20236" xr:uid="{00000000-0005-0000-0000-0000544E0000}"/>
    <cellStyle name="20% - Accent1 3 2 4 2 2 2 2 6 2 2" xfId="20237" xr:uid="{00000000-0005-0000-0000-0000554E0000}"/>
    <cellStyle name="20% - Accent1 3 2 4 2 2 2 2 6 3" xfId="20238" xr:uid="{00000000-0005-0000-0000-0000564E0000}"/>
    <cellStyle name="20% - Accent1 3 2 4 2 2 2 2 7" xfId="20239" xr:uid="{00000000-0005-0000-0000-0000574E0000}"/>
    <cellStyle name="20% - Accent1 3 2 4 2 2 2 2 7 2" xfId="20240" xr:uid="{00000000-0005-0000-0000-0000584E0000}"/>
    <cellStyle name="20% - Accent1 3 2 4 2 2 2 2 8" xfId="20241" xr:uid="{00000000-0005-0000-0000-0000594E0000}"/>
    <cellStyle name="20% - Accent1 3 2 4 2 2 2 2 8 2" xfId="20242" xr:uid="{00000000-0005-0000-0000-00005A4E0000}"/>
    <cellStyle name="20% - Accent1 3 2 4 2 2 2 2 9" xfId="20243" xr:uid="{00000000-0005-0000-0000-00005B4E0000}"/>
    <cellStyle name="20% - Accent1 3 2 4 2 2 2 3" xfId="20244" xr:uid="{00000000-0005-0000-0000-00005C4E0000}"/>
    <cellStyle name="20% - Accent1 3 2 4 2 2 2 3 2" xfId="20245" xr:uid="{00000000-0005-0000-0000-00005D4E0000}"/>
    <cellStyle name="20% - Accent1 3 2 4 2 2 2 3 2 2" xfId="20246" xr:uid="{00000000-0005-0000-0000-00005E4E0000}"/>
    <cellStyle name="20% - Accent1 3 2 4 2 2 2 3 2 2 2" xfId="20247" xr:uid="{00000000-0005-0000-0000-00005F4E0000}"/>
    <cellStyle name="20% - Accent1 3 2 4 2 2 2 3 2 2 2 2" xfId="20248" xr:uid="{00000000-0005-0000-0000-0000604E0000}"/>
    <cellStyle name="20% - Accent1 3 2 4 2 2 2 3 2 2 3" xfId="20249" xr:uid="{00000000-0005-0000-0000-0000614E0000}"/>
    <cellStyle name="20% - Accent1 3 2 4 2 2 2 3 2 3" xfId="20250" xr:uid="{00000000-0005-0000-0000-0000624E0000}"/>
    <cellStyle name="20% - Accent1 3 2 4 2 2 2 3 2 3 2" xfId="20251" xr:uid="{00000000-0005-0000-0000-0000634E0000}"/>
    <cellStyle name="20% - Accent1 3 2 4 2 2 2 3 2 4" xfId="20252" xr:uid="{00000000-0005-0000-0000-0000644E0000}"/>
    <cellStyle name="20% - Accent1 3 2 4 2 2 2 3 3" xfId="20253" xr:uid="{00000000-0005-0000-0000-0000654E0000}"/>
    <cellStyle name="20% - Accent1 3 2 4 2 2 2 3 3 2" xfId="20254" xr:uid="{00000000-0005-0000-0000-0000664E0000}"/>
    <cellStyle name="20% - Accent1 3 2 4 2 2 2 3 3 2 2" xfId="20255" xr:uid="{00000000-0005-0000-0000-0000674E0000}"/>
    <cellStyle name="20% - Accent1 3 2 4 2 2 2 3 3 2 2 2" xfId="20256" xr:uid="{00000000-0005-0000-0000-0000684E0000}"/>
    <cellStyle name="20% - Accent1 3 2 4 2 2 2 3 3 2 3" xfId="20257" xr:uid="{00000000-0005-0000-0000-0000694E0000}"/>
    <cellStyle name="20% - Accent1 3 2 4 2 2 2 3 3 3" xfId="20258" xr:uid="{00000000-0005-0000-0000-00006A4E0000}"/>
    <cellStyle name="20% - Accent1 3 2 4 2 2 2 3 3 3 2" xfId="20259" xr:uid="{00000000-0005-0000-0000-00006B4E0000}"/>
    <cellStyle name="20% - Accent1 3 2 4 2 2 2 3 3 4" xfId="20260" xr:uid="{00000000-0005-0000-0000-00006C4E0000}"/>
    <cellStyle name="20% - Accent1 3 2 4 2 2 2 3 4" xfId="20261" xr:uid="{00000000-0005-0000-0000-00006D4E0000}"/>
    <cellStyle name="20% - Accent1 3 2 4 2 2 2 3 4 2" xfId="20262" xr:uid="{00000000-0005-0000-0000-00006E4E0000}"/>
    <cellStyle name="20% - Accent1 3 2 4 2 2 2 3 4 2 2" xfId="20263" xr:uid="{00000000-0005-0000-0000-00006F4E0000}"/>
    <cellStyle name="20% - Accent1 3 2 4 2 2 2 3 4 2 2 2" xfId="20264" xr:uid="{00000000-0005-0000-0000-0000704E0000}"/>
    <cellStyle name="20% - Accent1 3 2 4 2 2 2 3 4 2 3" xfId="20265" xr:uid="{00000000-0005-0000-0000-0000714E0000}"/>
    <cellStyle name="20% - Accent1 3 2 4 2 2 2 3 4 3" xfId="20266" xr:uid="{00000000-0005-0000-0000-0000724E0000}"/>
    <cellStyle name="20% - Accent1 3 2 4 2 2 2 3 4 3 2" xfId="20267" xr:uid="{00000000-0005-0000-0000-0000734E0000}"/>
    <cellStyle name="20% - Accent1 3 2 4 2 2 2 3 4 4" xfId="20268" xr:uid="{00000000-0005-0000-0000-0000744E0000}"/>
    <cellStyle name="20% - Accent1 3 2 4 2 2 2 3 5" xfId="20269" xr:uid="{00000000-0005-0000-0000-0000754E0000}"/>
    <cellStyle name="20% - Accent1 3 2 4 2 2 2 3 5 2" xfId="20270" xr:uid="{00000000-0005-0000-0000-0000764E0000}"/>
    <cellStyle name="20% - Accent1 3 2 4 2 2 2 3 5 2 2" xfId="20271" xr:uid="{00000000-0005-0000-0000-0000774E0000}"/>
    <cellStyle name="20% - Accent1 3 2 4 2 2 2 3 5 3" xfId="20272" xr:uid="{00000000-0005-0000-0000-0000784E0000}"/>
    <cellStyle name="20% - Accent1 3 2 4 2 2 2 3 6" xfId="20273" xr:uid="{00000000-0005-0000-0000-0000794E0000}"/>
    <cellStyle name="20% - Accent1 3 2 4 2 2 2 3 6 2" xfId="20274" xr:uid="{00000000-0005-0000-0000-00007A4E0000}"/>
    <cellStyle name="20% - Accent1 3 2 4 2 2 2 3 6 2 2" xfId="20275" xr:uid="{00000000-0005-0000-0000-00007B4E0000}"/>
    <cellStyle name="20% - Accent1 3 2 4 2 2 2 3 6 3" xfId="20276" xr:uid="{00000000-0005-0000-0000-00007C4E0000}"/>
    <cellStyle name="20% - Accent1 3 2 4 2 2 2 3 7" xfId="20277" xr:uid="{00000000-0005-0000-0000-00007D4E0000}"/>
    <cellStyle name="20% - Accent1 3 2 4 2 2 2 3 7 2" xfId="20278" xr:uid="{00000000-0005-0000-0000-00007E4E0000}"/>
    <cellStyle name="20% - Accent1 3 2 4 2 2 2 3 8" xfId="20279" xr:uid="{00000000-0005-0000-0000-00007F4E0000}"/>
    <cellStyle name="20% - Accent1 3 2 4 2 2 2 3 8 2" xfId="20280" xr:uid="{00000000-0005-0000-0000-0000804E0000}"/>
    <cellStyle name="20% - Accent1 3 2 4 2 2 2 3 9" xfId="20281" xr:uid="{00000000-0005-0000-0000-0000814E0000}"/>
    <cellStyle name="20% - Accent1 3 2 4 2 2 2 4" xfId="20282" xr:uid="{00000000-0005-0000-0000-0000824E0000}"/>
    <cellStyle name="20% - Accent1 3 2 4 2 2 2 4 2" xfId="20283" xr:uid="{00000000-0005-0000-0000-0000834E0000}"/>
    <cellStyle name="20% - Accent1 3 2 4 2 2 2 4 2 2" xfId="20284" xr:uid="{00000000-0005-0000-0000-0000844E0000}"/>
    <cellStyle name="20% - Accent1 3 2 4 2 2 2 4 2 2 2" xfId="20285" xr:uid="{00000000-0005-0000-0000-0000854E0000}"/>
    <cellStyle name="20% - Accent1 3 2 4 2 2 2 4 2 3" xfId="20286" xr:uid="{00000000-0005-0000-0000-0000864E0000}"/>
    <cellStyle name="20% - Accent1 3 2 4 2 2 2 4 3" xfId="20287" xr:uid="{00000000-0005-0000-0000-0000874E0000}"/>
    <cellStyle name="20% - Accent1 3 2 4 2 2 2 4 3 2" xfId="20288" xr:uid="{00000000-0005-0000-0000-0000884E0000}"/>
    <cellStyle name="20% - Accent1 3 2 4 2 2 2 4 4" xfId="20289" xr:uid="{00000000-0005-0000-0000-0000894E0000}"/>
    <cellStyle name="20% - Accent1 3 2 4 2 2 2 5" xfId="20290" xr:uid="{00000000-0005-0000-0000-00008A4E0000}"/>
    <cellStyle name="20% - Accent1 3 2 4 2 2 2 5 2" xfId="20291" xr:uid="{00000000-0005-0000-0000-00008B4E0000}"/>
    <cellStyle name="20% - Accent1 3 2 4 2 2 2 5 2 2" xfId="20292" xr:uid="{00000000-0005-0000-0000-00008C4E0000}"/>
    <cellStyle name="20% - Accent1 3 2 4 2 2 2 5 2 2 2" xfId="20293" xr:uid="{00000000-0005-0000-0000-00008D4E0000}"/>
    <cellStyle name="20% - Accent1 3 2 4 2 2 2 5 2 3" xfId="20294" xr:uid="{00000000-0005-0000-0000-00008E4E0000}"/>
    <cellStyle name="20% - Accent1 3 2 4 2 2 2 5 3" xfId="20295" xr:uid="{00000000-0005-0000-0000-00008F4E0000}"/>
    <cellStyle name="20% - Accent1 3 2 4 2 2 2 5 3 2" xfId="20296" xr:uid="{00000000-0005-0000-0000-0000904E0000}"/>
    <cellStyle name="20% - Accent1 3 2 4 2 2 2 5 4" xfId="20297" xr:uid="{00000000-0005-0000-0000-0000914E0000}"/>
    <cellStyle name="20% - Accent1 3 2 4 2 2 2 6" xfId="20298" xr:uid="{00000000-0005-0000-0000-0000924E0000}"/>
    <cellStyle name="20% - Accent1 3 2 4 2 2 2 6 2" xfId="20299" xr:uid="{00000000-0005-0000-0000-0000934E0000}"/>
    <cellStyle name="20% - Accent1 3 2 4 2 2 2 6 2 2" xfId="20300" xr:uid="{00000000-0005-0000-0000-0000944E0000}"/>
    <cellStyle name="20% - Accent1 3 2 4 2 2 2 6 2 2 2" xfId="20301" xr:uid="{00000000-0005-0000-0000-0000954E0000}"/>
    <cellStyle name="20% - Accent1 3 2 4 2 2 2 6 2 3" xfId="20302" xr:uid="{00000000-0005-0000-0000-0000964E0000}"/>
    <cellStyle name="20% - Accent1 3 2 4 2 2 2 6 3" xfId="20303" xr:uid="{00000000-0005-0000-0000-0000974E0000}"/>
    <cellStyle name="20% - Accent1 3 2 4 2 2 2 6 3 2" xfId="20304" xr:uid="{00000000-0005-0000-0000-0000984E0000}"/>
    <cellStyle name="20% - Accent1 3 2 4 2 2 2 6 4" xfId="20305" xr:uid="{00000000-0005-0000-0000-0000994E0000}"/>
    <cellStyle name="20% - Accent1 3 2 4 2 2 2 7" xfId="20306" xr:uid="{00000000-0005-0000-0000-00009A4E0000}"/>
    <cellStyle name="20% - Accent1 3 2 4 2 2 2 7 2" xfId="20307" xr:uid="{00000000-0005-0000-0000-00009B4E0000}"/>
    <cellStyle name="20% - Accent1 3 2 4 2 2 2 7 2 2" xfId="20308" xr:uid="{00000000-0005-0000-0000-00009C4E0000}"/>
    <cellStyle name="20% - Accent1 3 2 4 2 2 2 7 3" xfId="20309" xr:uid="{00000000-0005-0000-0000-00009D4E0000}"/>
    <cellStyle name="20% - Accent1 3 2 4 2 2 2 8" xfId="20310" xr:uid="{00000000-0005-0000-0000-00009E4E0000}"/>
    <cellStyle name="20% - Accent1 3 2 4 2 2 2 8 2" xfId="20311" xr:uid="{00000000-0005-0000-0000-00009F4E0000}"/>
    <cellStyle name="20% - Accent1 3 2 4 2 2 2 8 2 2" xfId="20312" xr:uid="{00000000-0005-0000-0000-0000A04E0000}"/>
    <cellStyle name="20% - Accent1 3 2 4 2 2 2 8 3" xfId="20313" xr:uid="{00000000-0005-0000-0000-0000A14E0000}"/>
    <cellStyle name="20% - Accent1 3 2 4 2 2 2 9" xfId="20314" xr:uid="{00000000-0005-0000-0000-0000A24E0000}"/>
    <cellStyle name="20% - Accent1 3 2 4 2 2 2 9 2" xfId="20315" xr:uid="{00000000-0005-0000-0000-0000A34E0000}"/>
    <cellStyle name="20% - Accent1 3 2 4 2 2 3" xfId="20316" xr:uid="{00000000-0005-0000-0000-0000A44E0000}"/>
    <cellStyle name="20% - Accent1 3 2 4 2 2 3 10" xfId="20317" xr:uid="{00000000-0005-0000-0000-0000A54E0000}"/>
    <cellStyle name="20% - Accent1 3 2 4 2 2 3 10 2" xfId="20318" xr:uid="{00000000-0005-0000-0000-0000A64E0000}"/>
    <cellStyle name="20% - Accent1 3 2 4 2 2 3 11" xfId="20319" xr:uid="{00000000-0005-0000-0000-0000A74E0000}"/>
    <cellStyle name="20% - Accent1 3 2 4 2 2 3 2" xfId="20320" xr:uid="{00000000-0005-0000-0000-0000A84E0000}"/>
    <cellStyle name="20% - Accent1 3 2 4 2 2 3 2 2" xfId="20321" xr:uid="{00000000-0005-0000-0000-0000A94E0000}"/>
    <cellStyle name="20% - Accent1 3 2 4 2 2 3 2 2 2" xfId="20322" xr:uid="{00000000-0005-0000-0000-0000AA4E0000}"/>
    <cellStyle name="20% - Accent1 3 2 4 2 2 3 2 2 2 2" xfId="20323" xr:uid="{00000000-0005-0000-0000-0000AB4E0000}"/>
    <cellStyle name="20% - Accent1 3 2 4 2 2 3 2 2 2 2 2" xfId="20324" xr:uid="{00000000-0005-0000-0000-0000AC4E0000}"/>
    <cellStyle name="20% - Accent1 3 2 4 2 2 3 2 2 2 3" xfId="20325" xr:uid="{00000000-0005-0000-0000-0000AD4E0000}"/>
    <cellStyle name="20% - Accent1 3 2 4 2 2 3 2 2 3" xfId="20326" xr:uid="{00000000-0005-0000-0000-0000AE4E0000}"/>
    <cellStyle name="20% - Accent1 3 2 4 2 2 3 2 2 3 2" xfId="20327" xr:uid="{00000000-0005-0000-0000-0000AF4E0000}"/>
    <cellStyle name="20% - Accent1 3 2 4 2 2 3 2 2 4" xfId="20328" xr:uid="{00000000-0005-0000-0000-0000B04E0000}"/>
    <cellStyle name="20% - Accent1 3 2 4 2 2 3 2 3" xfId="20329" xr:uid="{00000000-0005-0000-0000-0000B14E0000}"/>
    <cellStyle name="20% - Accent1 3 2 4 2 2 3 2 3 2" xfId="20330" xr:uid="{00000000-0005-0000-0000-0000B24E0000}"/>
    <cellStyle name="20% - Accent1 3 2 4 2 2 3 2 3 2 2" xfId="20331" xr:uid="{00000000-0005-0000-0000-0000B34E0000}"/>
    <cellStyle name="20% - Accent1 3 2 4 2 2 3 2 3 2 2 2" xfId="20332" xr:uid="{00000000-0005-0000-0000-0000B44E0000}"/>
    <cellStyle name="20% - Accent1 3 2 4 2 2 3 2 3 2 3" xfId="20333" xr:uid="{00000000-0005-0000-0000-0000B54E0000}"/>
    <cellStyle name="20% - Accent1 3 2 4 2 2 3 2 3 3" xfId="20334" xr:uid="{00000000-0005-0000-0000-0000B64E0000}"/>
    <cellStyle name="20% - Accent1 3 2 4 2 2 3 2 3 3 2" xfId="20335" xr:uid="{00000000-0005-0000-0000-0000B74E0000}"/>
    <cellStyle name="20% - Accent1 3 2 4 2 2 3 2 3 4" xfId="20336" xr:uid="{00000000-0005-0000-0000-0000B84E0000}"/>
    <cellStyle name="20% - Accent1 3 2 4 2 2 3 2 4" xfId="20337" xr:uid="{00000000-0005-0000-0000-0000B94E0000}"/>
    <cellStyle name="20% - Accent1 3 2 4 2 2 3 2 4 2" xfId="20338" xr:uid="{00000000-0005-0000-0000-0000BA4E0000}"/>
    <cellStyle name="20% - Accent1 3 2 4 2 2 3 2 4 2 2" xfId="20339" xr:uid="{00000000-0005-0000-0000-0000BB4E0000}"/>
    <cellStyle name="20% - Accent1 3 2 4 2 2 3 2 4 2 2 2" xfId="20340" xr:uid="{00000000-0005-0000-0000-0000BC4E0000}"/>
    <cellStyle name="20% - Accent1 3 2 4 2 2 3 2 4 2 3" xfId="20341" xr:uid="{00000000-0005-0000-0000-0000BD4E0000}"/>
    <cellStyle name="20% - Accent1 3 2 4 2 2 3 2 4 3" xfId="20342" xr:uid="{00000000-0005-0000-0000-0000BE4E0000}"/>
    <cellStyle name="20% - Accent1 3 2 4 2 2 3 2 4 3 2" xfId="20343" xr:uid="{00000000-0005-0000-0000-0000BF4E0000}"/>
    <cellStyle name="20% - Accent1 3 2 4 2 2 3 2 4 4" xfId="20344" xr:uid="{00000000-0005-0000-0000-0000C04E0000}"/>
    <cellStyle name="20% - Accent1 3 2 4 2 2 3 2 5" xfId="20345" xr:uid="{00000000-0005-0000-0000-0000C14E0000}"/>
    <cellStyle name="20% - Accent1 3 2 4 2 2 3 2 5 2" xfId="20346" xr:uid="{00000000-0005-0000-0000-0000C24E0000}"/>
    <cellStyle name="20% - Accent1 3 2 4 2 2 3 2 5 2 2" xfId="20347" xr:uid="{00000000-0005-0000-0000-0000C34E0000}"/>
    <cellStyle name="20% - Accent1 3 2 4 2 2 3 2 5 3" xfId="20348" xr:uid="{00000000-0005-0000-0000-0000C44E0000}"/>
    <cellStyle name="20% - Accent1 3 2 4 2 2 3 2 6" xfId="20349" xr:uid="{00000000-0005-0000-0000-0000C54E0000}"/>
    <cellStyle name="20% - Accent1 3 2 4 2 2 3 2 6 2" xfId="20350" xr:uid="{00000000-0005-0000-0000-0000C64E0000}"/>
    <cellStyle name="20% - Accent1 3 2 4 2 2 3 2 6 2 2" xfId="20351" xr:uid="{00000000-0005-0000-0000-0000C74E0000}"/>
    <cellStyle name="20% - Accent1 3 2 4 2 2 3 2 6 3" xfId="20352" xr:uid="{00000000-0005-0000-0000-0000C84E0000}"/>
    <cellStyle name="20% - Accent1 3 2 4 2 2 3 2 7" xfId="20353" xr:uid="{00000000-0005-0000-0000-0000C94E0000}"/>
    <cellStyle name="20% - Accent1 3 2 4 2 2 3 2 7 2" xfId="20354" xr:uid="{00000000-0005-0000-0000-0000CA4E0000}"/>
    <cellStyle name="20% - Accent1 3 2 4 2 2 3 2 8" xfId="20355" xr:uid="{00000000-0005-0000-0000-0000CB4E0000}"/>
    <cellStyle name="20% - Accent1 3 2 4 2 2 3 2 8 2" xfId="20356" xr:uid="{00000000-0005-0000-0000-0000CC4E0000}"/>
    <cellStyle name="20% - Accent1 3 2 4 2 2 3 2 9" xfId="20357" xr:uid="{00000000-0005-0000-0000-0000CD4E0000}"/>
    <cellStyle name="20% - Accent1 3 2 4 2 2 3 3" xfId="20358" xr:uid="{00000000-0005-0000-0000-0000CE4E0000}"/>
    <cellStyle name="20% - Accent1 3 2 4 2 2 3 3 2" xfId="20359" xr:uid="{00000000-0005-0000-0000-0000CF4E0000}"/>
    <cellStyle name="20% - Accent1 3 2 4 2 2 3 3 2 2" xfId="20360" xr:uid="{00000000-0005-0000-0000-0000D04E0000}"/>
    <cellStyle name="20% - Accent1 3 2 4 2 2 3 3 2 2 2" xfId="20361" xr:uid="{00000000-0005-0000-0000-0000D14E0000}"/>
    <cellStyle name="20% - Accent1 3 2 4 2 2 3 3 2 2 2 2" xfId="20362" xr:uid="{00000000-0005-0000-0000-0000D24E0000}"/>
    <cellStyle name="20% - Accent1 3 2 4 2 2 3 3 2 2 3" xfId="20363" xr:uid="{00000000-0005-0000-0000-0000D34E0000}"/>
    <cellStyle name="20% - Accent1 3 2 4 2 2 3 3 2 3" xfId="20364" xr:uid="{00000000-0005-0000-0000-0000D44E0000}"/>
    <cellStyle name="20% - Accent1 3 2 4 2 2 3 3 2 3 2" xfId="20365" xr:uid="{00000000-0005-0000-0000-0000D54E0000}"/>
    <cellStyle name="20% - Accent1 3 2 4 2 2 3 3 2 4" xfId="20366" xr:uid="{00000000-0005-0000-0000-0000D64E0000}"/>
    <cellStyle name="20% - Accent1 3 2 4 2 2 3 3 3" xfId="20367" xr:uid="{00000000-0005-0000-0000-0000D74E0000}"/>
    <cellStyle name="20% - Accent1 3 2 4 2 2 3 3 3 2" xfId="20368" xr:uid="{00000000-0005-0000-0000-0000D84E0000}"/>
    <cellStyle name="20% - Accent1 3 2 4 2 2 3 3 3 2 2" xfId="20369" xr:uid="{00000000-0005-0000-0000-0000D94E0000}"/>
    <cellStyle name="20% - Accent1 3 2 4 2 2 3 3 3 2 2 2" xfId="20370" xr:uid="{00000000-0005-0000-0000-0000DA4E0000}"/>
    <cellStyle name="20% - Accent1 3 2 4 2 2 3 3 3 2 3" xfId="20371" xr:uid="{00000000-0005-0000-0000-0000DB4E0000}"/>
    <cellStyle name="20% - Accent1 3 2 4 2 2 3 3 3 3" xfId="20372" xr:uid="{00000000-0005-0000-0000-0000DC4E0000}"/>
    <cellStyle name="20% - Accent1 3 2 4 2 2 3 3 3 3 2" xfId="20373" xr:uid="{00000000-0005-0000-0000-0000DD4E0000}"/>
    <cellStyle name="20% - Accent1 3 2 4 2 2 3 3 3 4" xfId="20374" xr:uid="{00000000-0005-0000-0000-0000DE4E0000}"/>
    <cellStyle name="20% - Accent1 3 2 4 2 2 3 3 4" xfId="20375" xr:uid="{00000000-0005-0000-0000-0000DF4E0000}"/>
    <cellStyle name="20% - Accent1 3 2 4 2 2 3 3 4 2" xfId="20376" xr:uid="{00000000-0005-0000-0000-0000E04E0000}"/>
    <cellStyle name="20% - Accent1 3 2 4 2 2 3 3 4 2 2" xfId="20377" xr:uid="{00000000-0005-0000-0000-0000E14E0000}"/>
    <cellStyle name="20% - Accent1 3 2 4 2 2 3 3 4 2 2 2" xfId="20378" xr:uid="{00000000-0005-0000-0000-0000E24E0000}"/>
    <cellStyle name="20% - Accent1 3 2 4 2 2 3 3 4 2 3" xfId="20379" xr:uid="{00000000-0005-0000-0000-0000E34E0000}"/>
    <cellStyle name="20% - Accent1 3 2 4 2 2 3 3 4 3" xfId="20380" xr:uid="{00000000-0005-0000-0000-0000E44E0000}"/>
    <cellStyle name="20% - Accent1 3 2 4 2 2 3 3 4 3 2" xfId="20381" xr:uid="{00000000-0005-0000-0000-0000E54E0000}"/>
    <cellStyle name="20% - Accent1 3 2 4 2 2 3 3 4 4" xfId="20382" xr:uid="{00000000-0005-0000-0000-0000E64E0000}"/>
    <cellStyle name="20% - Accent1 3 2 4 2 2 3 3 5" xfId="20383" xr:uid="{00000000-0005-0000-0000-0000E74E0000}"/>
    <cellStyle name="20% - Accent1 3 2 4 2 2 3 3 5 2" xfId="20384" xr:uid="{00000000-0005-0000-0000-0000E84E0000}"/>
    <cellStyle name="20% - Accent1 3 2 4 2 2 3 3 5 2 2" xfId="20385" xr:uid="{00000000-0005-0000-0000-0000E94E0000}"/>
    <cellStyle name="20% - Accent1 3 2 4 2 2 3 3 5 3" xfId="20386" xr:uid="{00000000-0005-0000-0000-0000EA4E0000}"/>
    <cellStyle name="20% - Accent1 3 2 4 2 2 3 3 6" xfId="20387" xr:uid="{00000000-0005-0000-0000-0000EB4E0000}"/>
    <cellStyle name="20% - Accent1 3 2 4 2 2 3 3 6 2" xfId="20388" xr:uid="{00000000-0005-0000-0000-0000EC4E0000}"/>
    <cellStyle name="20% - Accent1 3 2 4 2 2 3 3 6 2 2" xfId="20389" xr:uid="{00000000-0005-0000-0000-0000ED4E0000}"/>
    <cellStyle name="20% - Accent1 3 2 4 2 2 3 3 6 3" xfId="20390" xr:uid="{00000000-0005-0000-0000-0000EE4E0000}"/>
    <cellStyle name="20% - Accent1 3 2 4 2 2 3 3 7" xfId="20391" xr:uid="{00000000-0005-0000-0000-0000EF4E0000}"/>
    <cellStyle name="20% - Accent1 3 2 4 2 2 3 3 7 2" xfId="20392" xr:uid="{00000000-0005-0000-0000-0000F04E0000}"/>
    <cellStyle name="20% - Accent1 3 2 4 2 2 3 3 8" xfId="20393" xr:uid="{00000000-0005-0000-0000-0000F14E0000}"/>
    <cellStyle name="20% - Accent1 3 2 4 2 2 3 3 8 2" xfId="20394" xr:uid="{00000000-0005-0000-0000-0000F24E0000}"/>
    <cellStyle name="20% - Accent1 3 2 4 2 2 3 3 9" xfId="20395" xr:uid="{00000000-0005-0000-0000-0000F34E0000}"/>
    <cellStyle name="20% - Accent1 3 2 4 2 2 3 4" xfId="20396" xr:uid="{00000000-0005-0000-0000-0000F44E0000}"/>
    <cellStyle name="20% - Accent1 3 2 4 2 2 3 4 2" xfId="20397" xr:uid="{00000000-0005-0000-0000-0000F54E0000}"/>
    <cellStyle name="20% - Accent1 3 2 4 2 2 3 4 2 2" xfId="20398" xr:uid="{00000000-0005-0000-0000-0000F64E0000}"/>
    <cellStyle name="20% - Accent1 3 2 4 2 2 3 4 2 2 2" xfId="20399" xr:uid="{00000000-0005-0000-0000-0000F74E0000}"/>
    <cellStyle name="20% - Accent1 3 2 4 2 2 3 4 2 3" xfId="20400" xr:uid="{00000000-0005-0000-0000-0000F84E0000}"/>
    <cellStyle name="20% - Accent1 3 2 4 2 2 3 4 3" xfId="20401" xr:uid="{00000000-0005-0000-0000-0000F94E0000}"/>
    <cellStyle name="20% - Accent1 3 2 4 2 2 3 4 3 2" xfId="20402" xr:uid="{00000000-0005-0000-0000-0000FA4E0000}"/>
    <cellStyle name="20% - Accent1 3 2 4 2 2 3 4 4" xfId="20403" xr:uid="{00000000-0005-0000-0000-0000FB4E0000}"/>
    <cellStyle name="20% - Accent1 3 2 4 2 2 3 5" xfId="20404" xr:uid="{00000000-0005-0000-0000-0000FC4E0000}"/>
    <cellStyle name="20% - Accent1 3 2 4 2 2 3 5 2" xfId="20405" xr:uid="{00000000-0005-0000-0000-0000FD4E0000}"/>
    <cellStyle name="20% - Accent1 3 2 4 2 2 3 5 2 2" xfId="20406" xr:uid="{00000000-0005-0000-0000-0000FE4E0000}"/>
    <cellStyle name="20% - Accent1 3 2 4 2 2 3 5 2 2 2" xfId="20407" xr:uid="{00000000-0005-0000-0000-0000FF4E0000}"/>
    <cellStyle name="20% - Accent1 3 2 4 2 2 3 5 2 3" xfId="20408" xr:uid="{00000000-0005-0000-0000-0000004F0000}"/>
    <cellStyle name="20% - Accent1 3 2 4 2 2 3 5 3" xfId="20409" xr:uid="{00000000-0005-0000-0000-0000014F0000}"/>
    <cellStyle name="20% - Accent1 3 2 4 2 2 3 5 3 2" xfId="20410" xr:uid="{00000000-0005-0000-0000-0000024F0000}"/>
    <cellStyle name="20% - Accent1 3 2 4 2 2 3 5 4" xfId="20411" xr:uid="{00000000-0005-0000-0000-0000034F0000}"/>
    <cellStyle name="20% - Accent1 3 2 4 2 2 3 6" xfId="20412" xr:uid="{00000000-0005-0000-0000-0000044F0000}"/>
    <cellStyle name="20% - Accent1 3 2 4 2 2 3 6 2" xfId="20413" xr:uid="{00000000-0005-0000-0000-0000054F0000}"/>
    <cellStyle name="20% - Accent1 3 2 4 2 2 3 6 2 2" xfId="20414" xr:uid="{00000000-0005-0000-0000-0000064F0000}"/>
    <cellStyle name="20% - Accent1 3 2 4 2 2 3 6 2 2 2" xfId="20415" xr:uid="{00000000-0005-0000-0000-0000074F0000}"/>
    <cellStyle name="20% - Accent1 3 2 4 2 2 3 6 2 3" xfId="20416" xr:uid="{00000000-0005-0000-0000-0000084F0000}"/>
    <cellStyle name="20% - Accent1 3 2 4 2 2 3 6 3" xfId="20417" xr:uid="{00000000-0005-0000-0000-0000094F0000}"/>
    <cellStyle name="20% - Accent1 3 2 4 2 2 3 6 3 2" xfId="20418" xr:uid="{00000000-0005-0000-0000-00000A4F0000}"/>
    <cellStyle name="20% - Accent1 3 2 4 2 2 3 6 4" xfId="20419" xr:uid="{00000000-0005-0000-0000-00000B4F0000}"/>
    <cellStyle name="20% - Accent1 3 2 4 2 2 3 7" xfId="20420" xr:uid="{00000000-0005-0000-0000-00000C4F0000}"/>
    <cellStyle name="20% - Accent1 3 2 4 2 2 3 7 2" xfId="20421" xr:uid="{00000000-0005-0000-0000-00000D4F0000}"/>
    <cellStyle name="20% - Accent1 3 2 4 2 2 3 7 2 2" xfId="20422" xr:uid="{00000000-0005-0000-0000-00000E4F0000}"/>
    <cellStyle name="20% - Accent1 3 2 4 2 2 3 7 3" xfId="20423" xr:uid="{00000000-0005-0000-0000-00000F4F0000}"/>
    <cellStyle name="20% - Accent1 3 2 4 2 2 3 8" xfId="20424" xr:uid="{00000000-0005-0000-0000-0000104F0000}"/>
    <cellStyle name="20% - Accent1 3 2 4 2 2 3 8 2" xfId="20425" xr:uid="{00000000-0005-0000-0000-0000114F0000}"/>
    <cellStyle name="20% - Accent1 3 2 4 2 2 3 8 2 2" xfId="20426" xr:uid="{00000000-0005-0000-0000-0000124F0000}"/>
    <cellStyle name="20% - Accent1 3 2 4 2 2 3 8 3" xfId="20427" xr:uid="{00000000-0005-0000-0000-0000134F0000}"/>
    <cellStyle name="20% - Accent1 3 2 4 2 2 3 9" xfId="20428" xr:uid="{00000000-0005-0000-0000-0000144F0000}"/>
    <cellStyle name="20% - Accent1 3 2 4 2 2 3 9 2" xfId="20429" xr:uid="{00000000-0005-0000-0000-0000154F0000}"/>
    <cellStyle name="20% - Accent1 3 2 4 2 2 4" xfId="20430" xr:uid="{00000000-0005-0000-0000-0000164F0000}"/>
    <cellStyle name="20% - Accent1 3 2 4 2 2 4 10" xfId="20431" xr:uid="{00000000-0005-0000-0000-0000174F0000}"/>
    <cellStyle name="20% - Accent1 3 2 4 2 2 4 10 2" xfId="20432" xr:uid="{00000000-0005-0000-0000-0000184F0000}"/>
    <cellStyle name="20% - Accent1 3 2 4 2 2 4 11" xfId="20433" xr:uid="{00000000-0005-0000-0000-0000194F0000}"/>
    <cellStyle name="20% - Accent1 3 2 4 2 2 4 2" xfId="20434" xr:uid="{00000000-0005-0000-0000-00001A4F0000}"/>
    <cellStyle name="20% - Accent1 3 2 4 2 2 4 2 2" xfId="20435" xr:uid="{00000000-0005-0000-0000-00001B4F0000}"/>
    <cellStyle name="20% - Accent1 3 2 4 2 2 4 2 2 2" xfId="20436" xr:uid="{00000000-0005-0000-0000-00001C4F0000}"/>
    <cellStyle name="20% - Accent1 3 2 4 2 2 4 2 2 2 2" xfId="20437" xr:uid="{00000000-0005-0000-0000-00001D4F0000}"/>
    <cellStyle name="20% - Accent1 3 2 4 2 2 4 2 2 2 2 2" xfId="20438" xr:uid="{00000000-0005-0000-0000-00001E4F0000}"/>
    <cellStyle name="20% - Accent1 3 2 4 2 2 4 2 2 2 3" xfId="20439" xr:uid="{00000000-0005-0000-0000-00001F4F0000}"/>
    <cellStyle name="20% - Accent1 3 2 4 2 2 4 2 2 3" xfId="20440" xr:uid="{00000000-0005-0000-0000-0000204F0000}"/>
    <cellStyle name="20% - Accent1 3 2 4 2 2 4 2 2 3 2" xfId="20441" xr:uid="{00000000-0005-0000-0000-0000214F0000}"/>
    <cellStyle name="20% - Accent1 3 2 4 2 2 4 2 2 4" xfId="20442" xr:uid="{00000000-0005-0000-0000-0000224F0000}"/>
    <cellStyle name="20% - Accent1 3 2 4 2 2 4 2 3" xfId="20443" xr:uid="{00000000-0005-0000-0000-0000234F0000}"/>
    <cellStyle name="20% - Accent1 3 2 4 2 2 4 2 3 2" xfId="20444" xr:uid="{00000000-0005-0000-0000-0000244F0000}"/>
    <cellStyle name="20% - Accent1 3 2 4 2 2 4 2 3 2 2" xfId="20445" xr:uid="{00000000-0005-0000-0000-0000254F0000}"/>
    <cellStyle name="20% - Accent1 3 2 4 2 2 4 2 3 2 2 2" xfId="20446" xr:uid="{00000000-0005-0000-0000-0000264F0000}"/>
    <cellStyle name="20% - Accent1 3 2 4 2 2 4 2 3 2 3" xfId="20447" xr:uid="{00000000-0005-0000-0000-0000274F0000}"/>
    <cellStyle name="20% - Accent1 3 2 4 2 2 4 2 3 3" xfId="20448" xr:uid="{00000000-0005-0000-0000-0000284F0000}"/>
    <cellStyle name="20% - Accent1 3 2 4 2 2 4 2 3 3 2" xfId="20449" xr:uid="{00000000-0005-0000-0000-0000294F0000}"/>
    <cellStyle name="20% - Accent1 3 2 4 2 2 4 2 3 4" xfId="20450" xr:uid="{00000000-0005-0000-0000-00002A4F0000}"/>
    <cellStyle name="20% - Accent1 3 2 4 2 2 4 2 4" xfId="20451" xr:uid="{00000000-0005-0000-0000-00002B4F0000}"/>
    <cellStyle name="20% - Accent1 3 2 4 2 2 4 2 4 2" xfId="20452" xr:uid="{00000000-0005-0000-0000-00002C4F0000}"/>
    <cellStyle name="20% - Accent1 3 2 4 2 2 4 2 4 2 2" xfId="20453" xr:uid="{00000000-0005-0000-0000-00002D4F0000}"/>
    <cellStyle name="20% - Accent1 3 2 4 2 2 4 2 4 2 2 2" xfId="20454" xr:uid="{00000000-0005-0000-0000-00002E4F0000}"/>
    <cellStyle name="20% - Accent1 3 2 4 2 2 4 2 4 2 3" xfId="20455" xr:uid="{00000000-0005-0000-0000-00002F4F0000}"/>
    <cellStyle name="20% - Accent1 3 2 4 2 2 4 2 4 3" xfId="20456" xr:uid="{00000000-0005-0000-0000-0000304F0000}"/>
    <cellStyle name="20% - Accent1 3 2 4 2 2 4 2 4 3 2" xfId="20457" xr:uid="{00000000-0005-0000-0000-0000314F0000}"/>
    <cellStyle name="20% - Accent1 3 2 4 2 2 4 2 4 4" xfId="20458" xr:uid="{00000000-0005-0000-0000-0000324F0000}"/>
    <cellStyle name="20% - Accent1 3 2 4 2 2 4 2 5" xfId="20459" xr:uid="{00000000-0005-0000-0000-0000334F0000}"/>
    <cellStyle name="20% - Accent1 3 2 4 2 2 4 2 5 2" xfId="20460" xr:uid="{00000000-0005-0000-0000-0000344F0000}"/>
    <cellStyle name="20% - Accent1 3 2 4 2 2 4 2 5 2 2" xfId="20461" xr:uid="{00000000-0005-0000-0000-0000354F0000}"/>
    <cellStyle name="20% - Accent1 3 2 4 2 2 4 2 5 3" xfId="20462" xr:uid="{00000000-0005-0000-0000-0000364F0000}"/>
    <cellStyle name="20% - Accent1 3 2 4 2 2 4 2 6" xfId="20463" xr:uid="{00000000-0005-0000-0000-0000374F0000}"/>
    <cellStyle name="20% - Accent1 3 2 4 2 2 4 2 6 2" xfId="20464" xr:uid="{00000000-0005-0000-0000-0000384F0000}"/>
    <cellStyle name="20% - Accent1 3 2 4 2 2 4 2 6 2 2" xfId="20465" xr:uid="{00000000-0005-0000-0000-0000394F0000}"/>
    <cellStyle name="20% - Accent1 3 2 4 2 2 4 2 6 3" xfId="20466" xr:uid="{00000000-0005-0000-0000-00003A4F0000}"/>
    <cellStyle name="20% - Accent1 3 2 4 2 2 4 2 7" xfId="20467" xr:uid="{00000000-0005-0000-0000-00003B4F0000}"/>
    <cellStyle name="20% - Accent1 3 2 4 2 2 4 2 7 2" xfId="20468" xr:uid="{00000000-0005-0000-0000-00003C4F0000}"/>
    <cellStyle name="20% - Accent1 3 2 4 2 2 4 2 8" xfId="20469" xr:uid="{00000000-0005-0000-0000-00003D4F0000}"/>
    <cellStyle name="20% - Accent1 3 2 4 2 2 4 2 8 2" xfId="20470" xr:uid="{00000000-0005-0000-0000-00003E4F0000}"/>
    <cellStyle name="20% - Accent1 3 2 4 2 2 4 2 9" xfId="20471" xr:uid="{00000000-0005-0000-0000-00003F4F0000}"/>
    <cellStyle name="20% - Accent1 3 2 4 2 2 4 3" xfId="20472" xr:uid="{00000000-0005-0000-0000-0000404F0000}"/>
    <cellStyle name="20% - Accent1 3 2 4 2 2 4 3 2" xfId="20473" xr:uid="{00000000-0005-0000-0000-0000414F0000}"/>
    <cellStyle name="20% - Accent1 3 2 4 2 2 4 3 2 2" xfId="20474" xr:uid="{00000000-0005-0000-0000-0000424F0000}"/>
    <cellStyle name="20% - Accent1 3 2 4 2 2 4 3 2 2 2" xfId="20475" xr:uid="{00000000-0005-0000-0000-0000434F0000}"/>
    <cellStyle name="20% - Accent1 3 2 4 2 2 4 3 2 2 2 2" xfId="20476" xr:uid="{00000000-0005-0000-0000-0000444F0000}"/>
    <cellStyle name="20% - Accent1 3 2 4 2 2 4 3 2 2 3" xfId="20477" xr:uid="{00000000-0005-0000-0000-0000454F0000}"/>
    <cellStyle name="20% - Accent1 3 2 4 2 2 4 3 2 3" xfId="20478" xr:uid="{00000000-0005-0000-0000-0000464F0000}"/>
    <cellStyle name="20% - Accent1 3 2 4 2 2 4 3 2 3 2" xfId="20479" xr:uid="{00000000-0005-0000-0000-0000474F0000}"/>
    <cellStyle name="20% - Accent1 3 2 4 2 2 4 3 2 4" xfId="20480" xr:uid="{00000000-0005-0000-0000-0000484F0000}"/>
    <cellStyle name="20% - Accent1 3 2 4 2 2 4 3 3" xfId="20481" xr:uid="{00000000-0005-0000-0000-0000494F0000}"/>
    <cellStyle name="20% - Accent1 3 2 4 2 2 4 3 3 2" xfId="20482" xr:uid="{00000000-0005-0000-0000-00004A4F0000}"/>
    <cellStyle name="20% - Accent1 3 2 4 2 2 4 3 3 2 2" xfId="20483" xr:uid="{00000000-0005-0000-0000-00004B4F0000}"/>
    <cellStyle name="20% - Accent1 3 2 4 2 2 4 3 3 2 2 2" xfId="20484" xr:uid="{00000000-0005-0000-0000-00004C4F0000}"/>
    <cellStyle name="20% - Accent1 3 2 4 2 2 4 3 3 2 3" xfId="20485" xr:uid="{00000000-0005-0000-0000-00004D4F0000}"/>
    <cellStyle name="20% - Accent1 3 2 4 2 2 4 3 3 3" xfId="20486" xr:uid="{00000000-0005-0000-0000-00004E4F0000}"/>
    <cellStyle name="20% - Accent1 3 2 4 2 2 4 3 3 3 2" xfId="20487" xr:uid="{00000000-0005-0000-0000-00004F4F0000}"/>
    <cellStyle name="20% - Accent1 3 2 4 2 2 4 3 3 4" xfId="20488" xr:uid="{00000000-0005-0000-0000-0000504F0000}"/>
    <cellStyle name="20% - Accent1 3 2 4 2 2 4 3 4" xfId="20489" xr:uid="{00000000-0005-0000-0000-0000514F0000}"/>
    <cellStyle name="20% - Accent1 3 2 4 2 2 4 3 4 2" xfId="20490" xr:uid="{00000000-0005-0000-0000-0000524F0000}"/>
    <cellStyle name="20% - Accent1 3 2 4 2 2 4 3 4 2 2" xfId="20491" xr:uid="{00000000-0005-0000-0000-0000534F0000}"/>
    <cellStyle name="20% - Accent1 3 2 4 2 2 4 3 4 2 2 2" xfId="20492" xr:uid="{00000000-0005-0000-0000-0000544F0000}"/>
    <cellStyle name="20% - Accent1 3 2 4 2 2 4 3 4 2 3" xfId="20493" xr:uid="{00000000-0005-0000-0000-0000554F0000}"/>
    <cellStyle name="20% - Accent1 3 2 4 2 2 4 3 4 3" xfId="20494" xr:uid="{00000000-0005-0000-0000-0000564F0000}"/>
    <cellStyle name="20% - Accent1 3 2 4 2 2 4 3 4 3 2" xfId="20495" xr:uid="{00000000-0005-0000-0000-0000574F0000}"/>
    <cellStyle name="20% - Accent1 3 2 4 2 2 4 3 4 4" xfId="20496" xr:uid="{00000000-0005-0000-0000-0000584F0000}"/>
    <cellStyle name="20% - Accent1 3 2 4 2 2 4 3 5" xfId="20497" xr:uid="{00000000-0005-0000-0000-0000594F0000}"/>
    <cellStyle name="20% - Accent1 3 2 4 2 2 4 3 5 2" xfId="20498" xr:uid="{00000000-0005-0000-0000-00005A4F0000}"/>
    <cellStyle name="20% - Accent1 3 2 4 2 2 4 3 5 2 2" xfId="20499" xr:uid="{00000000-0005-0000-0000-00005B4F0000}"/>
    <cellStyle name="20% - Accent1 3 2 4 2 2 4 3 5 3" xfId="20500" xr:uid="{00000000-0005-0000-0000-00005C4F0000}"/>
    <cellStyle name="20% - Accent1 3 2 4 2 2 4 3 6" xfId="20501" xr:uid="{00000000-0005-0000-0000-00005D4F0000}"/>
    <cellStyle name="20% - Accent1 3 2 4 2 2 4 3 6 2" xfId="20502" xr:uid="{00000000-0005-0000-0000-00005E4F0000}"/>
    <cellStyle name="20% - Accent1 3 2 4 2 2 4 3 6 2 2" xfId="20503" xr:uid="{00000000-0005-0000-0000-00005F4F0000}"/>
    <cellStyle name="20% - Accent1 3 2 4 2 2 4 3 6 3" xfId="20504" xr:uid="{00000000-0005-0000-0000-0000604F0000}"/>
    <cellStyle name="20% - Accent1 3 2 4 2 2 4 3 7" xfId="20505" xr:uid="{00000000-0005-0000-0000-0000614F0000}"/>
    <cellStyle name="20% - Accent1 3 2 4 2 2 4 3 7 2" xfId="20506" xr:uid="{00000000-0005-0000-0000-0000624F0000}"/>
    <cellStyle name="20% - Accent1 3 2 4 2 2 4 3 8" xfId="20507" xr:uid="{00000000-0005-0000-0000-0000634F0000}"/>
    <cellStyle name="20% - Accent1 3 2 4 2 2 4 3 8 2" xfId="20508" xr:uid="{00000000-0005-0000-0000-0000644F0000}"/>
    <cellStyle name="20% - Accent1 3 2 4 2 2 4 3 9" xfId="20509" xr:uid="{00000000-0005-0000-0000-0000654F0000}"/>
    <cellStyle name="20% - Accent1 3 2 4 2 2 4 4" xfId="20510" xr:uid="{00000000-0005-0000-0000-0000664F0000}"/>
    <cellStyle name="20% - Accent1 3 2 4 2 2 4 4 2" xfId="20511" xr:uid="{00000000-0005-0000-0000-0000674F0000}"/>
    <cellStyle name="20% - Accent1 3 2 4 2 2 4 4 2 2" xfId="20512" xr:uid="{00000000-0005-0000-0000-0000684F0000}"/>
    <cellStyle name="20% - Accent1 3 2 4 2 2 4 4 2 2 2" xfId="20513" xr:uid="{00000000-0005-0000-0000-0000694F0000}"/>
    <cellStyle name="20% - Accent1 3 2 4 2 2 4 4 2 3" xfId="20514" xr:uid="{00000000-0005-0000-0000-00006A4F0000}"/>
    <cellStyle name="20% - Accent1 3 2 4 2 2 4 4 3" xfId="20515" xr:uid="{00000000-0005-0000-0000-00006B4F0000}"/>
    <cellStyle name="20% - Accent1 3 2 4 2 2 4 4 3 2" xfId="20516" xr:uid="{00000000-0005-0000-0000-00006C4F0000}"/>
    <cellStyle name="20% - Accent1 3 2 4 2 2 4 4 4" xfId="20517" xr:uid="{00000000-0005-0000-0000-00006D4F0000}"/>
    <cellStyle name="20% - Accent1 3 2 4 2 2 4 5" xfId="20518" xr:uid="{00000000-0005-0000-0000-00006E4F0000}"/>
    <cellStyle name="20% - Accent1 3 2 4 2 2 4 5 2" xfId="20519" xr:uid="{00000000-0005-0000-0000-00006F4F0000}"/>
    <cellStyle name="20% - Accent1 3 2 4 2 2 4 5 2 2" xfId="20520" xr:uid="{00000000-0005-0000-0000-0000704F0000}"/>
    <cellStyle name="20% - Accent1 3 2 4 2 2 4 5 2 2 2" xfId="20521" xr:uid="{00000000-0005-0000-0000-0000714F0000}"/>
    <cellStyle name="20% - Accent1 3 2 4 2 2 4 5 2 3" xfId="20522" xr:uid="{00000000-0005-0000-0000-0000724F0000}"/>
    <cellStyle name="20% - Accent1 3 2 4 2 2 4 5 3" xfId="20523" xr:uid="{00000000-0005-0000-0000-0000734F0000}"/>
    <cellStyle name="20% - Accent1 3 2 4 2 2 4 5 3 2" xfId="20524" xr:uid="{00000000-0005-0000-0000-0000744F0000}"/>
    <cellStyle name="20% - Accent1 3 2 4 2 2 4 5 4" xfId="20525" xr:uid="{00000000-0005-0000-0000-0000754F0000}"/>
    <cellStyle name="20% - Accent1 3 2 4 2 2 4 6" xfId="20526" xr:uid="{00000000-0005-0000-0000-0000764F0000}"/>
    <cellStyle name="20% - Accent1 3 2 4 2 2 4 6 2" xfId="20527" xr:uid="{00000000-0005-0000-0000-0000774F0000}"/>
    <cellStyle name="20% - Accent1 3 2 4 2 2 4 6 2 2" xfId="20528" xr:uid="{00000000-0005-0000-0000-0000784F0000}"/>
    <cellStyle name="20% - Accent1 3 2 4 2 2 4 6 2 2 2" xfId="20529" xr:uid="{00000000-0005-0000-0000-0000794F0000}"/>
    <cellStyle name="20% - Accent1 3 2 4 2 2 4 6 2 3" xfId="20530" xr:uid="{00000000-0005-0000-0000-00007A4F0000}"/>
    <cellStyle name="20% - Accent1 3 2 4 2 2 4 6 3" xfId="20531" xr:uid="{00000000-0005-0000-0000-00007B4F0000}"/>
    <cellStyle name="20% - Accent1 3 2 4 2 2 4 6 3 2" xfId="20532" xr:uid="{00000000-0005-0000-0000-00007C4F0000}"/>
    <cellStyle name="20% - Accent1 3 2 4 2 2 4 6 4" xfId="20533" xr:uid="{00000000-0005-0000-0000-00007D4F0000}"/>
    <cellStyle name="20% - Accent1 3 2 4 2 2 4 7" xfId="20534" xr:uid="{00000000-0005-0000-0000-00007E4F0000}"/>
    <cellStyle name="20% - Accent1 3 2 4 2 2 4 7 2" xfId="20535" xr:uid="{00000000-0005-0000-0000-00007F4F0000}"/>
    <cellStyle name="20% - Accent1 3 2 4 2 2 4 7 2 2" xfId="20536" xr:uid="{00000000-0005-0000-0000-0000804F0000}"/>
    <cellStyle name="20% - Accent1 3 2 4 2 2 4 7 3" xfId="20537" xr:uid="{00000000-0005-0000-0000-0000814F0000}"/>
    <cellStyle name="20% - Accent1 3 2 4 2 2 4 8" xfId="20538" xr:uid="{00000000-0005-0000-0000-0000824F0000}"/>
    <cellStyle name="20% - Accent1 3 2 4 2 2 4 8 2" xfId="20539" xr:uid="{00000000-0005-0000-0000-0000834F0000}"/>
    <cellStyle name="20% - Accent1 3 2 4 2 2 4 8 2 2" xfId="20540" xr:uid="{00000000-0005-0000-0000-0000844F0000}"/>
    <cellStyle name="20% - Accent1 3 2 4 2 2 4 8 3" xfId="20541" xr:uid="{00000000-0005-0000-0000-0000854F0000}"/>
    <cellStyle name="20% - Accent1 3 2 4 2 2 4 9" xfId="20542" xr:uid="{00000000-0005-0000-0000-0000864F0000}"/>
    <cellStyle name="20% - Accent1 3 2 4 2 2 4 9 2" xfId="20543" xr:uid="{00000000-0005-0000-0000-0000874F0000}"/>
    <cellStyle name="20% - Accent1 3 2 4 2 2 5" xfId="20544" xr:uid="{00000000-0005-0000-0000-0000884F0000}"/>
    <cellStyle name="20% - Accent1 3 2 4 2 2 5 2" xfId="20545" xr:uid="{00000000-0005-0000-0000-0000894F0000}"/>
    <cellStyle name="20% - Accent1 3 2 4 2 2 5 2 2" xfId="20546" xr:uid="{00000000-0005-0000-0000-00008A4F0000}"/>
    <cellStyle name="20% - Accent1 3 2 4 2 2 5 2 2 2" xfId="20547" xr:uid="{00000000-0005-0000-0000-00008B4F0000}"/>
    <cellStyle name="20% - Accent1 3 2 4 2 2 5 2 2 2 2" xfId="20548" xr:uid="{00000000-0005-0000-0000-00008C4F0000}"/>
    <cellStyle name="20% - Accent1 3 2 4 2 2 5 2 2 3" xfId="20549" xr:uid="{00000000-0005-0000-0000-00008D4F0000}"/>
    <cellStyle name="20% - Accent1 3 2 4 2 2 5 2 3" xfId="20550" xr:uid="{00000000-0005-0000-0000-00008E4F0000}"/>
    <cellStyle name="20% - Accent1 3 2 4 2 2 5 2 3 2" xfId="20551" xr:uid="{00000000-0005-0000-0000-00008F4F0000}"/>
    <cellStyle name="20% - Accent1 3 2 4 2 2 5 2 4" xfId="20552" xr:uid="{00000000-0005-0000-0000-0000904F0000}"/>
    <cellStyle name="20% - Accent1 3 2 4 2 2 5 3" xfId="20553" xr:uid="{00000000-0005-0000-0000-0000914F0000}"/>
    <cellStyle name="20% - Accent1 3 2 4 2 2 5 3 2" xfId="20554" xr:uid="{00000000-0005-0000-0000-0000924F0000}"/>
    <cellStyle name="20% - Accent1 3 2 4 2 2 5 3 2 2" xfId="20555" xr:uid="{00000000-0005-0000-0000-0000934F0000}"/>
    <cellStyle name="20% - Accent1 3 2 4 2 2 5 3 2 2 2" xfId="20556" xr:uid="{00000000-0005-0000-0000-0000944F0000}"/>
    <cellStyle name="20% - Accent1 3 2 4 2 2 5 3 2 3" xfId="20557" xr:uid="{00000000-0005-0000-0000-0000954F0000}"/>
    <cellStyle name="20% - Accent1 3 2 4 2 2 5 3 3" xfId="20558" xr:uid="{00000000-0005-0000-0000-0000964F0000}"/>
    <cellStyle name="20% - Accent1 3 2 4 2 2 5 3 3 2" xfId="20559" xr:uid="{00000000-0005-0000-0000-0000974F0000}"/>
    <cellStyle name="20% - Accent1 3 2 4 2 2 5 3 4" xfId="20560" xr:uid="{00000000-0005-0000-0000-0000984F0000}"/>
    <cellStyle name="20% - Accent1 3 2 4 2 2 5 4" xfId="20561" xr:uid="{00000000-0005-0000-0000-0000994F0000}"/>
    <cellStyle name="20% - Accent1 3 2 4 2 2 5 4 2" xfId="20562" xr:uid="{00000000-0005-0000-0000-00009A4F0000}"/>
    <cellStyle name="20% - Accent1 3 2 4 2 2 5 4 2 2" xfId="20563" xr:uid="{00000000-0005-0000-0000-00009B4F0000}"/>
    <cellStyle name="20% - Accent1 3 2 4 2 2 5 4 2 2 2" xfId="20564" xr:uid="{00000000-0005-0000-0000-00009C4F0000}"/>
    <cellStyle name="20% - Accent1 3 2 4 2 2 5 4 2 3" xfId="20565" xr:uid="{00000000-0005-0000-0000-00009D4F0000}"/>
    <cellStyle name="20% - Accent1 3 2 4 2 2 5 4 3" xfId="20566" xr:uid="{00000000-0005-0000-0000-00009E4F0000}"/>
    <cellStyle name="20% - Accent1 3 2 4 2 2 5 4 3 2" xfId="20567" xr:uid="{00000000-0005-0000-0000-00009F4F0000}"/>
    <cellStyle name="20% - Accent1 3 2 4 2 2 5 4 4" xfId="20568" xr:uid="{00000000-0005-0000-0000-0000A04F0000}"/>
    <cellStyle name="20% - Accent1 3 2 4 2 2 5 5" xfId="20569" xr:uid="{00000000-0005-0000-0000-0000A14F0000}"/>
    <cellStyle name="20% - Accent1 3 2 4 2 2 5 5 2" xfId="20570" xr:uid="{00000000-0005-0000-0000-0000A24F0000}"/>
    <cellStyle name="20% - Accent1 3 2 4 2 2 5 5 2 2" xfId="20571" xr:uid="{00000000-0005-0000-0000-0000A34F0000}"/>
    <cellStyle name="20% - Accent1 3 2 4 2 2 5 5 3" xfId="20572" xr:uid="{00000000-0005-0000-0000-0000A44F0000}"/>
    <cellStyle name="20% - Accent1 3 2 4 2 2 5 6" xfId="20573" xr:uid="{00000000-0005-0000-0000-0000A54F0000}"/>
    <cellStyle name="20% - Accent1 3 2 4 2 2 5 6 2" xfId="20574" xr:uid="{00000000-0005-0000-0000-0000A64F0000}"/>
    <cellStyle name="20% - Accent1 3 2 4 2 2 5 6 2 2" xfId="20575" xr:uid="{00000000-0005-0000-0000-0000A74F0000}"/>
    <cellStyle name="20% - Accent1 3 2 4 2 2 5 6 3" xfId="20576" xr:uid="{00000000-0005-0000-0000-0000A84F0000}"/>
    <cellStyle name="20% - Accent1 3 2 4 2 2 5 7" xfId="20577" xr:uid="{00000000-0005-0000-0000-0000A94F0000}"/>
    <cellStyle name="20% - Accent1 3 2 4 2 2 5 7 2" xfId="20578" xr:uid="{00000000-0005-0000-0000-0000AA4F0000}"/>
    <cellStyle name="20% - Accent1 3 2 4 2 2 5 8" xfId="20579" xr:uid="{00000000-0005-0000-0000-0000AB4F0000}"/>
    <cellStyle name="20% - Accent1 3 2 4 2 2 5 8 2" xfId="20580" xr:uid="{00000000-0005-0000-0000-0000AC4F0000}"/>
    <cellStyle name="20% - Accent1 3 2 4 2 2 5 9" xfId="20581" xr:uid="{00000000-0005-0000-0000-0000AD4F0000}"/>
    <cellStyle name="20% - Accent1 3 2 4 2 2 6" xfId="20582" xr:uid="{00000000-0005-0000-0000-0000AE4F0000}"/>
    <cellStyle name="20% - Accent1 3 2 4 2 2 6 2" xfId="20583" xr:uid="{00000000-0005-0000-0000-0000AF4F0000}"/>
    <cellStyle name="20% - Accent1 3 2 4 2 2 6 2 2" xfId="20584" xr:uid="{00000000-0005-0000-0000-0000B04F0000}"/>
    <cellStyle name="20% - Accent1 3 2 4 2 2 6 2 2 2" xfId="20585" xr:uid="{00000000-0005-0000-0000-0000B14F0000}"/>
    <cellStyle name="20% - Accent1 3 2 4 2 2 6 2 2 2 2" xfId="20586" xr:uid="{00000000-0005-0000-0000-0000B24F0000}"/>
    <cellStyle name="20% - Accent1 3 2 4 2 2 6 2 2 3" xfId="20587" xr:uid="{00000000-0005-0000-0000-0000B34F0000}"/>
    <cellStyle name="20% - Accent1 3 2 4 2 2 6 2 3" xfId="20588" xr:uid="{00000000-0005-0000-0000-0000B44F0000}"/>
    <cellStyle name="20% - Accent1 3 2 4 2 2 6 2 3 2" xfId="20589" xr:uid="{00000000-0005-0000-0000-0000B54F0000}"/>
    <cellStyle name="20% - Accent1 3 2 4 2 2 6 2 4" xfId="20590" xr:uid="{00000000-0005-0000-0000-0000B64F0000}"/>
    <cellStyle name="20% - Accent1 3 2 4 2 2 6 3" xfId="20591" xr:uid="{00000000-0005-0000-0000-0000B74F0000}"/>
    <cellStyle name="20% - Accent1 3 2 4 2 2 6 3 2" xfId="20592" xr:uid="{00000000-0005-0000-0000-0000B84F0000}"/>
    <cellStyle name="20% - Accent1 3 2 4 2 2 6 3 2 2" xfId="20593" xr:uid="{00000000-0005-0000-0000-0000B94F0000}"/>
    <cellStyle name="20% - Accent1 3 2 4 2 2 6 3 2 2 2" xfId="20594" xr:uid="{00000000-0005-0000-0000-0000BA4F0000}"/>
    <cellStyle name="20% - Accent1 3 2 4 2 2 6 3 2 3" xfId="20595" xr:uid="{00000000-0005-0000-0000-0000BB4F0000}"/>
    <cellStyle name="20% - Accent1 3 2 4 2 2 6 3 3" xfId="20596" xr:uid="{00000000-0005-0000-0000-0000BC4F0000}"/>
    <cellStyle name="20% - Accent1 3 2 4 2 2 6 3 3 2" xfId="20597" xr:uid="{00000000-0005-0000-0000-0000BD4F0000}"/>
    <cellStyle name="20% - Accent1 3 2 4 2 2 6 3 4" xfId="20598" xr:uid="{00000000-0005-0000-0000-0000BE4F0000}"/>
    <cellStyle name="20% - Accent1 3 2 4 2 2 6 4" xfId="20599" xr:uid="{00000000-0005-0000-0000-0000BF4F0000}"/>
    <cellStyle name="20% - Accent1 3 2 4 2 2 6 4 2" xfId="20600" xr:uid="{00000000-0005-0000-0000-0000C04F0000}"/>
    <cellStyle name="20% - Accent1 3 2 4 2 2 6 4 2 2" xfId="20601" xr:uid="{00000000-0005-0000-0000-0000C14F0000}"/>
    <cellStyle name="20% - Accent1 3 2 4 2 2 6 4 2 2 2" xfId="20602" xr:uid="{00000000-0005-0000-0000-0000C24F0000}"/>
    <cellStyle name="20% - Accent1 3 2 4 2 2 6 4 2 3" xfId="20603" xr:uid="{00000000-0005-0000-0000-0000C34F0000}"/>
    <cellStyle name="20% - Accent1 3 2 4 2 2 6 4 3" xfId="20604" xr:uid="{00000000-0005-0000-0000-0000C44F0000}"/>
    <cellStyle name="20% - Accent1 3 2 4 2 2 6 4 3 2" xfId="20605" xr:uid="{00000000-0005-0000-0000-0000C54F0000}"/>
    <cellStyle name="20% - Accent1 3 2 4 2 2 6 4 4" xfId="20606" xr:uid="{00000000-0005-0000-0000-0000C64F0000}"/>
    <cellStyle name="20% - Accent1 3 2 4 2 2 6 5" xfId="20607" xr:uid="{00000000-0005-0000-0000-0000C74F0000}"/>
    <cellStyle name="20% - Accent1 3 2 4 2 2 6 5 2" xfId="20608" xr:uid="{00000000-0005-0000-0000-0000C84F0000}"/>
    <cellStyle name="20% - Accent1 3 2 4 2 2 6 5 2 2" xfId="20609" xr:uid="{00000000-0005-0000-0000-0000C94F0000}"/>
    <cellStyle name="20% - Accent1 3 2 4 2 2 6 5 3" xfId="20610" xr:uid="{00000000-0005-0000-0000-0000CA4F0000}"/>
    <cellStyle name="20% - Accent1 3 2 4 2 2 6 6" xfId="20611" xr:uid="{00000000-0005-0000-0000-0000CB4F0000}"/>
    <cellStyle name="20% - Accent1 3 2 4 2 2 6 6 2" xfId="20612" xr:uid="{00000000-0005-0000-0000-0000CC4F0000}"/>
    <cellStyle name="20% - Accent1 3 2 4 2 2 6 6 2 2" xfId="20613" xr:uid="{00000000-0005-0000-0000-0000CD4F0000}"/>
    <cellStyle name="20% - Accent1 3 2 4 2 2 6 6 3" xfId="20614" xr:uid="{00000000-0005-0000-0000-0000CE4F0000}"/>
    <cellStyle name="20% - Accent1 3 2 4 2 2 6 7" xfId="20615" xr:uid="{00000000-0005-0000-0000-0000CF4F0000}"/>
    <cellStyle name="20% - Accent1 3 2 4 2 2 6 7 2" xfId="20616" xr:uid="{00000000-0005-0000-0000-0000D04F0000}"/>
    <cellStyle name="20% - Accent1 3 2 4 2 2 6 8" xfId="20617" xr:uid="{00000000-0005-0000-0000-0000D14F0000}"/>
    <cellStyle name="20% - Accent1 3 2 4 2 2 6 8 2" xfId="20618" xr:uid="{00000000-0005-0000-0000-0000D24F0000}"/>
    <cellStyle name="20% - Accent1 3 2 4 2 2 6 9" xfId="20619" xr:uid="{00000000-0005-0000-0000-0000D34F0000}"/>
    <cellStyle name="20% - Accent1 3 2 4 2 2 7" xfId="20620" xr:uid="{00000000-0005-0000-0000-0000D44F0000}"/>
    <cellStyle name="20% - Accent1 3 2 4 2 2 7 2" xfId="20621" xr:uid="{00000000-0005-0000-0000-0000D54F0000}"/>
    <cellStyle name="20% - Accent1 3 2 4 2 2 7 2 2" xfId="20622" xr:uid="{00000000-0005-0000-0000-0000D64F0000}"/>
    <cellStyle name="20% - Accent1 3 2 4 2 2 7 2 2 2" xfId="20623" xr:uid="{00000000-0005-0000-0000-0000D74F0000}"/>
    <cellStyle name="20% - Accent1 3 2 4 2 2 7 2 3" xfId="20624" xr:uid="{00000000-0005-0000-0000-0000D84F0000}"/>
    <cellStyle name="20% - Accent1 3 2 4 2 2 7 3" xfId="20625" xr:uid="{00000000-0005-0000-0000-0000D94F0000}"/>
    <cellStyle name="20% - Accent1 3 2 4 2 2 7 3 2" xfId="20626" xr:uid="{00000000-0005-0000-0000-0000DA4F0000}"/>
    <cellStyle name="20% - Accent1 3 2 4 2 2 7 4" xfId="20627" xr:uid="{00000000-0005-0000-0000-0000DB4F0000}"/>
    <cellStyle name="20% - Accent1 3 2 4 2 2 8" xfId="20628" xr:uid="{00000000-0005-0000-0000-0000DC4F0000}"/>
    <cellStyle name="20% - Accent1 3 2 4 2 2 8 2" xfId="20629" xr:uid="{00000000-0005-0000-0000-0000DD4F0000}"/>
    <cellStyle name="20% - Accent1 3 2 4 2 2 8 2 2" xfId="20630" xr:uid="{00000000-0005-0000-0000-0000DE4F0000}"/>
    <cellStyle name="20% - Accent1 3 2 4 2 2 8 2 2 2" xfId="20631" xr:uid="{00000000-0005-0000-0000-0000DF4F0000}"/>
    <cellStyle name="20% - Accent1 3 2 4 2 2 8 2 3" xfId="20632" xr:uid="{00000000-0005-0000-0000-0000E04F0000}"/>
    <cellStyle name="20% - Accent1 3 2 4 2 2 8 3" xfId="20633" xr:uid="{00000000-0005-0000-0000-0000E14F0000}"/>
    <cellStyle name="20% - Accent1 3 2 4 2 2 8 3 2" xfId="20634" xr:uid="{00000000-0005-0000-0000-0000E24F0000}"/>
    <cellStyle name="20% - Accent1 3 2 4 2 2 8 4" xfId="20635" xr:uid="{00000000-0005-0000-0000-0000E34F0000}"/>
    <cellStyle name="20% - Accent1 3 2 4 2 2 9" xfId="20636" xr:uid="{00000000-0005-0000-0000-0000E44F0000}"/>
    <cellStyle name="20% - Accent1 3 2 4 2 2 9 2" xfId="20637" xr:uid="{00000000-0005-0000-0000-0000E54F0000}"/>
    <cellStyle name="20% - Accent1 3 2 4 2 2 9 2 2" xfId="20638" xr:uid="{00000000-0005-0000-0000-0000E64F0000}"/>
    <cellStyle name="20% - Accent1 3 2 4 2 2 9 2 2 2" xfId="20639" xr:uid="{00000000-0005-0000-0000-0000E74F0000}"/>
    <cellStyle name="20% - Accent1 3 2 4 2 2 9 2 3" xfId="20640" xr:uid="{00000000-0005-0000-0000-0000E84F0000}"/>
    <cellStyle name="20% - Accent1 3 2 4 2 2 9 3" xfId="20641" xr:uid="{00000000-0005-0000-0000-0000E94F0000}"/>
    <cellStyle name="20% - Accent1 3 2 4 2 2 9 3 2" xfId="20642" xr:uid="{00000000-0005-0000-0000-0000EA4F0000}"/>
    <cellStyle name="20% - Accent1 3 2 4 2 2 9 4" xfId="20643" xr:uid="{00000000-0005-0000-0000-0000EB4F0000}"/>
    <cellStyle name="20% - Accent1 3 2 4 2 3" xfId="20644" xr:uid="{00000000-0005-0000-0000-0000EC4F0000}"/>
    <cellStyle name="20% - Accent1 3 2 4 2 3 10" xfId="20645" xr:uid="{00000000-0005-0000-0000-0000ED4F0000}"/>
    <cellStyle name="20% - Accent1 3 2 4 2 3 10 2" xfId="20646" xr:uid="{00000000-0005-0000-0000-0000EE4F0000}"/>
    <cellStyle name="20% - Accent1 3 2 4 2 3 11" xfId="20647" xr:uid="{00000000-0005-0000-0000-0000EF4F0000}"/>
    <cellStyle name="20% - Accent1 3 2 4 2 3 2" xfId="20648" xr:uid="{00000000-0005-0000-0000-0000F04F0000}"/>
    <cellStyle name="20% - Accent1 3 2 4 2 3 2 2" xfId="20649" xr:uid="{00000000-0005-0000-0000-0000F14F0000}"/>
    <cellStyle name="20% - Accent1 3 2 4 2 3 2 2 2" xfId="20650" xr:uid="{00000000-0005-0000-0000-0000F24F0000}"/>
    <cellStyle name="20% - Accent1 3 2 4 2 3 2 2 2 2" xfId="20651" xr:uid="{00000000-0005-0000-0000-0000F34F0000}"/>
    <cellStyle name="20% - Accent1 3 2 4 2 3 2 2 2 2 2" xfId="20652" xr:uid="{00000000-0005-0000-0000-0000F44F0000}"/>
    <cellStyle name="20% - Accent1 3 2 4 2 3 2 2 2 3" xfId="20653" xr:uid="{00000000-0005-0000-0000-0000F54F0000}"/>
    <cellStyle name="20% - Accent1 3 2 4 2 3 2 2 3" xfId="20654" xr:uid="{00000000-0005-0000-0000-0000F64F0000}"/>
    <cellStyle name="20% - Accent1 3 2 4 2 3 2 2 3 2" xfId="20655" xr:uid="{00000000-0005-0000-0000-0000F74F0000}"/>
    <cellStyle name="20% - Accent1 3 2 4 2 3 2 2 4" xfId="20656" xr:uid="{00000000-0005-0000-0000-0000F84F0000}"/>
    <cellStyle name="20% - Accent1 3 2 4 2 3 2 3" xfId="20657" xr:uid="{00000000-0005-0000-0000-0000F94F0000}"/>
    <cellStyle name="20% - Accent1 3 2 4 2 3 2 3 2" xfId="20658" xr:uid="{00000000-0005-0000-0000-0000FA4F0000}"/>
    <cellStyle name="20% - Accent1 3 2 4 2 3 2 3 2 2" xfId="20659" xr:uid="{00000000-0005-0000-0000-0000FB4F0000}"/>
    <cellStyle name="20% - Accent1 3 2 4 2 3 2 3 2 2 2" xfId="20660" xr:uid="{00000000-0005-0000-0000-0000FC4F0000}"/>
    <cellStyle name="20% - Accent1 3 2 4 2 3 2 3 2 3" xfId="20661" xr:uid="{00000000-0005-0000-0000-0000FD4F0000}"/>
    <cellStyle name="20% - Accent1 3 2 4 2 3 2 3 3" xfId="20662" xr:uid="{00000000-0005-0000-0000-0000FE4F0000}"/>
    <cellStyle name="20% - Accent1 3 2 4 2 3 2 3 3 2" xfId="20663" xr:uid="{00000000-0005-0000-0000-0000FF4F0000}"/>
    <cellStyle name="20% - Accent1 3 2 4 2 3 2 3 4" xfId="20664" xr:uid="{00000000-0005-0000-0000-000000500000}"/>
    <cellStyle name="20% - Accent1 3 2 4 2 3 2 4" xfId="20665" xr:uid="{00000000-0005-0000-0000-000001500000}"/>
    <cellStyle name="20% - Accent1 3 2 4 2 3 2 4 2" xfId="20666" xr:uid="{00000000-0005-0000-0000-000002500000}"/>
    <cellStyle name="20% - Accent1 3 2 4 2 3 2 4 2 2" xfId="20667" xr:uid="{00000000-0005-0000-0000-000003500000}"/>
    <cellStyle name="20% - Accent1 3 2 4 2 3 2 4 2 2 2" xfId="20668" xr:uid="{00000000-0005-0000-0000-000004500000}"/>
    <cellStyle name="20% - Accent1 3 2 4 2 3 2 4 2 3" xfId="20669" xr:uid="{00000000-0005-0000-0000-000005500000}"/>
    <cellStyle name="20% - Accent1 3 2 4 2 3 2 4 3" xfId="20670" xr:uid="{00000000-0005-0000-0000-000006500000}"/>
    <cellStyle name="20% - Accent1 3 2 4 2 3 2 4 3 2" xfId="20671" xr:uid="{00000000-0005-0000-0000-000007500000}"/>
    <cellStyle name="20% - Accent1 3 2 4 2 3 2 4 4" xfId="20672" xr:uid="{00000000-0005-0000-0000-000008500000}"/>
    <cellStyle name="20% - Accent1 3 2 4 2 3 2 5" xfId="20673" xr:uid="{00000000-0005-0000-0000-000009500000}"/>
    <cellStyle name="20% - Accent1 3 2 4 2 3 2 5 2" xfId="20674" xr:uid="{00000000-0005-0000-0000-00000A500000}"/>
    <cellStyle name="20% - Accent1 3 2 4 2 3 2 5 2 2" xfId="20675" xr:uid="{00000000-0005-0000-0000-00000B500000}"/>
    <cellStyle name="20% - Accent1 3 2 4 2 3 2 5 3" xfId="20676" xr:uid="{00000000-0005-0000-0000-00000C500000}"/>
    <cellStyle name="20% - Accent1 3 2 4 2 3 2 6" xfId="20677" xr:uid="{00000000-0005-0000-0000-00000D500000}"/>
    <cellStyle name="20% - Accent1 3 2 4 2 3 2 6 2" xfId="20678" xr:uid="{00000000-0005-0000-0000-00000E500000}"/>
    <cellStyle name="20% - Accent1 3 2 4 2 3 2 6 2 2" xfId="20679" xr:uid="{00000000-0005-0000-0000-00000F500000}"/>
    <cellStyle name="20% - Accent1 3 2 4 2 3 2 6 3" xfId="20680" xr:uid="{00000000-0005-0000-0000-000010500000}"/>
    <cellStyle name="20% - Accent1 3 2 4 2 3 2 7" xfId="20681" xr:uid="{00000000-0005-0000-0000-000011500000}"/>
    <cellStyle name="20% - Accent1 3 2 4 2 3 2 7 2" xfId="20682" xr:uid="{00000000-0005-0000-0000-000012500000}"/>
    <cellStyle name="20% - Accent1 3 2 4 2 3 2 8" xfId="20683" xr:uid="{00000000-0005-0000-0000-000013500000}"/>
    <cellStyle name="20% - Accent1 3 2 4 2 3 2 8 2" xfId="20684" xr:uid="{00000000-0005-0000-0000-000014500000}"/>
    <cellStyle name="20% - Accent1 3 2 4 2 3 2 9" xfId="20685" xr:uid="{00000000-0005-0000-0000-000015500000}"/>
    <cellStyle name="20% - Accent1 3 2 4 2 3 3" xfId="20686" xr:uid="{00000000-0005-0000-0000-000016500000}"/>
    <cellStyle name="20% - Accent1 3 2 4 2 3 3 2" xfId="20687" xr:uid="{00000000-0005-0000-0000-000017500000}"/>
    <cellStyle name="20% - Accent1 3 2 4 2 3 3 2 2" xfId="20688" xr:uid="{00000000-0005-0000-0000-000018500000}"/>
    <cellStyle name="20% - Accent1 3 2 4 2 3 3 2 2 2" xfId="20689" xr:uid="{00000000-0005-0000-0000-000019500000}"/>
    <cellStyle name="20% - Accent1 3 2 4 2 3 3 2 2 2 2" xfId="20690" xr:uid="{00000000-0005-0000-0000-00001A500000}"/>
    <cellStyle name="20% - Accent1 3 2 4 2 3 3 2 2 3" xfId="20691" xr:uid="{00000000-0005-0000-0000-00001B500000}"/>
    <cellStyle name="20% - Accent1 3 2 4 2 3 3 2 3" xfId="20692" xr:uid="{00000000-0005-0000-0000-00001C500000}"/>
    <cellStyle name="20% - Accent1 3 2 4 2 3 3 2 3 2" xfId="20693" xr:uid="{00000000-0005-0000-0000-00001D500000}"/>
    <cellStyle name="20% - Accent1 3 2 4 2 3 3 2 4" xfId="20694" xr:uid="{00000000-0005-0000-0000-00001E500000}"/>
    <cellStyle name="20% - Accent1 3 2 4 2 3 3 3" xfId="20695" xr:uid="{00000000-0005-0000-0000-00001F500000}"/>
    <cellStyle name="20% - Accent1 3 2 4 2 3 3 3 2" xfId="20696" xr:uid="{00000000-0005-0000-0000-000020500000}"/>
    <cellStyle name="20% - Accent1 3 2 4 2 3 3 3 2 2" xfId="20697" xr:uid="{00000000-0005-0000-0000-000021500000}"/>
    <cellStyle name="20% - Accent1 3 2 4 2 3 3 3 2 2 2" xfId="20698" xr:uid="{00000000-0005-0000-0000-000022500000}"/>
    <cellStyle name="20% - Accent1 3 2 4 2 3 3 3 2 3" xfId="20699" xr:uid="{00000000-0005-0000-0000-000023500000}"/>
    <cellStyle name="20% - Accent1 3 2 4 2 3 3 3 3" xfId="20700" xr:uid="{00000000-0005-0000-0000-000024500000}"/>
    <cellStyle name="20% - Accent1 3 2 4 2 3 3 3 3 2" xfId="20701" xr:uid="{00000000-0005-0000-0000-000025500000}"/>
    <cellStyle name="20% - Accent1 3 2 4 2 3 3 3 4" xfId="20702" xr:uid="{00000000-0005-0000-0000-000026500000}"/>
    <cellStyle name="20% - Accent1 3 2 4 2 3 3 4" xfId="20703" xr:uid="{00000000-0005-0000-0000-000027500000}"/>
    <cellStyle name="20% - Accent1 3 2 4 2 3 3 4 2" xfId="20704" xr:uid="{00000000-0005-0000-0000-000028500000}"/>
    <cellStyle name="20% - Accent1 3 2 4 2 3 3 4 2 2" xfId="20705" xr:uid="{00000000-0005-0000-0000-000029500000}"/>
    <cellStyle name="20% - Accent1 3 2 4 2 3 3 4 2 2 2" xfId="20706" xr:uid="{00000000-0005-0000-0000-00002A500000}"/>
    <cellStyle name="20% - Accent1 3 2 4 2 3 3 4 2 3" xfId="20707" xr:uid="{00000000-0005-0000-0000-00002B500000}"/>
    <cellStyle name="20% - Accent1 3 2 4 2 3 3 4 3" xfId="20708" xr:uid="{00000000-0005-0000-0000-00002C500000}"/>
    <cellStyle name="20% - Accent1 3 2 4 2 3 3 4 3 2" xfId="20709" xr:uid="{00000000-0005-0000-0000-00002D500000}"/>
    <cellStyle name="20% - Accent1 3 2 4 2 3 3 4 4" xfId="20710" xr:uid="{00000000-0005-0000-0000-00002E500000}"/>
    <cellStyle name="20% - Accent1 3 2 4 2 3 3 5" xfId="20711" xr:uid="{00000000-0005-0000-0000-00002F500000}"/>
    <cellStyle name="20% - Accent1 3 2 4 2 3 3 5 2" xfId="20712" xr:uid="{00000000-0005-0000-0000-000030500000}"/>
    <cellStyle name="20% - Accent1 3 2 4 2 3 3 5 2 2" xfId="20713" xr:uid="{00000000-0005-0000-0000-000031500000}"/>
    <cellStyle name="20% - Accent1 3 2 4 2 3 3 5 3" xfId="20714" xr:uid="{00000000-0005-0000-0000-000032500000}"/>
    <cellStyle name="20% - Accent1 3 2 4 2 3 3 6" xfId="20715" xr:uid="{00000000-0005-0000-0000-000033500000}"/>
    <cellStyle name="20% - Accent1 3 2 4 2 3 3 6 2" xfId="20716" xr:uid="{00000000-0005-0000-0000-000034500000}"/>
    <cellStyle name="20% - Accent1 3 2 4 2 3 3 6 2 2" xfId="20717" xr:uid="{00000000-0005-0000-0000-000035500000}"/>
    <cellStyle name="20% - Accent1 3 2 4 2 3 3 6 3" xfId="20718" xr:uid="{00000000-0005-0000-0000-000036500000}"/>
    <cellStyle name="20% - Accent1 3 2 4 2 3 3 7" xfId="20719" xr:uid="{00000000-0005-0000-0000-000037500000}"/>
    <cellStyle name="20% - Accent1 3 2 4 2 3 3 7 2" xfId="20720" xr:uid="{00000000-0005-0000-0000-000038500000}"/>
    <cellStyle name="20% - Accent1 3 2 4 2 3 3 8" xfId="20721" xr:uid="{00000000-0005-0000-0000-000039500000}"/>
    <cellStyle name="20% - Accent1 3 2 4 2 3 3 8 2" xfId="20722" xr:uid="{00000000-0005-0000-0000-00003A500000}"/>
    <cellStyle name="20% - Accent1 3 2 4 2 3 3 9" xfId="20723" xr:uid="{00000000-0005-0000-0000-00003B500000}"/>
    <cellStyle name="20% - Accent1 3 2 4 2 3 4" xfId="20724" xr:uid="{00000000-0005-0000-0000-00003C500000}"/>
    <cellStyle name="20% - Accent1 3 2 4 2 3 4 2" xfId="20725" xr:uid="{00000000-0005-0000-0000-00003D500000}"/>
    <cellStyle name="20% - Accent1 3 2 4 2 3 4 2 2" xfId="20726" xr:uid="{00000000-0005-0000-0000-00003E500000}"/>
    <cellStyle name="20% - Accent1 3 2 4 2 3 4 2 2 2" xfId="20727" xr:uid="{00000000-0005-0000-0000-00003F500000}"/>
    <cellStyle name="20% - Accent1 3 2 4 2 3 4 2 3" xfId="20728" xr:uid="{00000000-0005-0000-0000-000040500000}"/>
    <cellStyle name="20% - Accent1 3 2 4 2 3 4 3" xfId="20729" xr:uid="{00000000-0005-0000-0000-000041500000}"/>
    <cellStyle name="20% - Accent1 3 2 4 2 3 4 3 2" xfId="20730" xr:uid="{00000000-0005-0000-0000-000042500000}"/>
    <cellStyle name="20% - Accent1 3 2 4 2 3 4 4" xfId="20731" xr:uid="{00000000-0005-0000-0000-000043500000}"/>
    <cellStyle name="20% - Accent1 3 2 4 2 3 5" xfId="20732" xr:uid="{00000000-0005-0000-0000-000044500000}"/>
    <cellStyle name="20% - Accent1 3 2 4 2 3 5 2" xfId="20733" xr:uid="{00000000-0005-0000-0000-000045500000}"/>
    <cellStyle name="20% - Accent1 3 2 4 2 3 5 2 2" xfId="20734" xr:uid="{00000000-0005-0000-0000-000046500000}"/>
    <cellStyle name="20% - Accent1 3 2 4 2 3 5 2 2 2" xfId="20735" xr:uid="{00000000-0005-0000-0000-000047500000}"/>
    <cellStyle name="20% - Accent1 3 2 4 2 3 5 2 3" xfId="20736" xr:uid="{00000000-0005-0000-0000-000048500000}"/>
    <cellStyle name="20% - Accent1 3 2 4 2 3 5 3" xfId="20737" xr:uid="{00000000-0005-0000-0000-000049500000}"/>
    <cellStyle name="20% - Accent1 3 2 4 2 3 5 3 2" xfId="20738" xr:uid="{00000000-0005-0000-0000-00004A500000}"/>
    <cellStyle name="20% - Accent1 3 2 4 2 3 5 4" xfId="20739" xr:uid="{00000000-0005-0000-0000-00004B500000}"/>
    <cellStyle name="20% - Accent1 3 2 4 2 3 6" xfId="20740" xr:uid="{00000000-0005-0000-0000-00004C500000}"/>
    <cellStyle name="20% - Accent1 3 2 4 2 3 6 2" xfId="20741" xr:uid="{00000000-0005-0000-0000-00004D500000}"/>
    <cellStyle name="20% - Accent1 3 2 4 2 3 6 2 2" xfId="20742" xr:uid="{00000000-0005-0000-0000-00004E500000}"/>
    <cellStyle name="20% - Accent1 3 2 4 2 3 6 2 2 2" xfId="20743" xr:uid="{00000000-0005-0000-0000-00004F500000}"/>
    <cellStyle name="20% - Accent1 3 2 4 2 3 6 2 3" xfId="20744" xr:uid="{00000000-0005-0000-0000-000050500000}"/>
    <cellStyle name="20% - Accent1 3 2 4 2 3 6 3" xfId="20745" xr:uid="{00000000-0005-0000-0000-000051500000}"/>
    <cellStyle name="20% - Accent1 3 2 4 2 3 6 3 2" xfId="20746" xr:uid="{00000000-0005-0000-0000-000052500000}"/>
    <cellStyle name="20% - Accent1 3 2 4 2 3 6 4" xfId="20747" xr:uid="{00000000-0005-0000-0000-000053500000}"/>
    <cellStyle name="20% - Accent1 3 2 4 2 3 7" xfId="20748" xr:uid="{00000000-0005-0000-0000-000054500000}"/>
    <cellStyle name="20% - Accent1 3 2 4 2 3 7 2" xfId="20749" xr:uid="{00000000-0005-0000-0000-000055500000}"/>
    <cellStyle name="20% - Accent1 3 2 4 2 3 7 2 2" xfId="20750" xr:uid="{00000000-0005-0000-0000-000056500000}"/>
    <cellStyle name="20% - Accent1 3 2 4 2 3 7 3" xfId="20751" xr:uid="{00000000-0005-0000-0000-000057500000}"/>
    <cellStyle name="20% - Accent1 3 2 4 2 3 8" xfId="20752" xr:uid="{00000000-0005-0000-0000-000058500000}"/>
    <cellStyle name="20% - Accent1 3 2 4 2 3 8 2" xfId="20753" xr:uid="{00000000-0005-0000-0000-000059500000}"/>
    <cellStyle name="20% - Accent1 3 2 4 2 3 8 2 2" xfId="20754" xr:uid="{00000000-0005-0000-0000-00005A500000}"/>
    <cellStyle name="20% - Accent1 3 2 4 2 3 8 3" xfId="20755" xr:uid="{00000000-0005-0000-0000-00005B500000}"/>
    <cellStyle name="20% - Accent1 3 2 4 2 3 9" xfId="20756" xr:uid="{00000000-0005-0000-0000-00005C500000}"/>
    <cellStyle name="20% - Accent1 3 2 4 2 3 9 2" xfId="20757" xr:uid="{00000000-0005-0000-0000-00005D500000}"/>
    <cellStyle name="20% - Accent1 3 2 4 2 4" xfId="20758" xr:uid="{00000000-0005-0000-0000-00005E500000}"/>
    <cellStyle name="20% - Accent1 3 2 4 2 4 10" xfId="20759" xr:uid="{00000000-0005-0000-0000-00005F500000}"/>
    <cellStyle name="20% - Accent1 3 2 4 2 4 10 2" xfId="20760" xr:uid="{00000000-0005-0000-0000-000060500000}"/>
    <cellStyle name="20% - Accent1 3 2 4 2 4 11" xfId="20761" xr:uid="{00000000-0005-0000-0000-000061500000}"/>
    <cellStyle name="20% - Accent1 3 2 4 2 4 2" xfId="20762" xr:uid="{00000000-0005-0000-0000-000062500000}"/>
    <cellStyle name="20% - Accent1 3 2 4 2 4 2 2" xfId="20763" xr:uid="{00000000-0005-0000-0000-000063500000}"/>
    <cellStyle name="20% - Accent1 3 2 4 2 4 2 2 2" xfId="20764" xr:uid="{00000000-0005-0000-0000-000064500000}"/>
    <cellStyle name="20% - Accent1 3 2 4 2 4 2 2 2 2" xfId="20765" xr:uid="{00000000-0005-0000-0000-000065500000}"/>
    <cellStyle name="20% - Accent1 3 2 4 2 4 2 2 2 2 2" xfId="20766" xr:uid="{00000000-0005-0000-0000-000066500000}"/>
    <cellStyle name="20% - Accent1 3 2 4 2 4 2 2 2 3" xfId="20767" xr:uid="{00000000-0005-0000-0000-000067500000}"/>
    <cellStyle name="20% - Accent1 3 2 4 2 4 2 2 3" xfId="20768" xr:uid="{00000000-0005-0000-0000-000068500000}"/>
    <cellStyle name="20% - Accent1 3 2 4 2 4 2 2 3 2" xfId="20769" xr:uid="{00000000-0005-0000-0000-000069500000}"/>
    <cellStyle name="20% - Accent1 3 2 4 2 4 2 2 4" xfId="20770" xr:uid="{00000000-0005-0000-0000-00006A500000}"/>
    <cellStyle name="20% - Accent1 3 2 4 2 4 2 3" xfId="20771" xr:uid="{00000000-0005-0000-0000-00006B500000}"/>
    <cellStyle name="20% - Accent1 3 2 4 2 4 2 3 2" xfId="20772" xr:uid="{00000000-0005-0000-0000-00006C500000}"/>
    <cellStyle name="20% - Accent1 3 2 4 2 4 2 3 2 2" xfId="20773" xr:uid="{00000000-0005-0000-0000-00006D500000}"/>
    <cellStyle name="20% - Accent1 3 2 4 2 4 2 3 2 2 2" xfId="20774" xr:uid="{00000000-0005-0000-0000-00006E500000}"/>
    <cellStyle name="20% - Accent1 3 2 4 2 4 2 3 2 3" xfId="20775" xr:uid="{00000000-0005-0000-0000-00006F500000}"/>
    <cellStyle name="20% - Accent1 3 2 4 2 4 2 3 3" xfId="20776" xr:uid="{00000000-0005-0000-0000-000070500000}"/>
    <cellStyle name="20% - Accent1 3 2 4 2 4 2 3 3 2" xfId="20777" xr:uid="{00000000-0005-0000-0000-000071500000}"/>
    <cellStyle name="20% - Accent1 3 2 4 2 4 2 3 4" xfId="20778" xr:uid="{00000000-0005-0000-0000-000072500000}"/>
    <cellStyle name="20% - Accent1 3 2 4 2 4 2 4" xfId="20779" xr:uid="{00000000-0005-0000-0000-000073500000}"/>
    <cellStyle name="20% - Accent1 3 2 4 2 4 2 4 2" xfId="20780" xr:uid="{00000000-0005-0000-0000-000074500000}"/>
    <cellStyle name="20% - Accent1 3 2 4 2 4 2 4 2 2" xfId="20781" xr:uid="{00000000-0005-0000-0000-000075500000}"/>
    <cellStyle name="20% - Accent1 3 2 4 2 4 2 4 2 2 2" xfId="20782" xr:uid="{00000000-0005-0000-0000-000076500000}"/>
    <cellStyle name="20% - Accent1 3 2 4 2 4 2 4 2 3" xfId="20783" xr:uid="{00000000-0005-0000-0000-000077500000}"/>
    <cellStyle name="20% - Accent1 3 2 4 2 4 2 4 3" xfId="20784" xr:uid="{00000000-0005-0000-0000-000078500000}"/>
    <cellStyle name="20% - Accent1 3 2 4 2 4 2 4 3 2" xfId="20785" xr:uid="{00000000-0005-0000-0000-000079500000}"/>
    <cellStyle name="20% - Accent1 3 2 4 2 4 2 4 4" xfId="20786" xr:uid="{00000000-0005-0000-0000-00007A500000}"/>
    <cellStyle name="20% - Accent1 3 2 4 2 4 2 5" xfId="20787" xr:uid="{00000000-0005-0000-0000-00007B500000}"/>
    <cellStyle name="20% - Accent1 3 2 4 2 4 2 5 2" xfId="20788" xr:uid="{00000000-0005-0000-0000-00007C500000}"/>
    <cellStyle name="20% - Accent1 3 2 4 2 4 2 5 2 2" xfId="20789" xr:uid="{00000000-0005-0000-0000-00007D500000}"/>
    <cellStyle name="20% - Accent1 3 2 4 2 4 2 5 3" xfId="20790" xr:uid="{00000000-0005-0000-0000-00007E500000}"/>
    <cellStyle name="20% - Accent1 3 2 4 2 4 2 6" xfId="20791" xr:uid="{00000000-0005-0000-0000-00007F500000}"/>
    <cellStyle name="20% - Accent1 3 2 4 2 4 2 6 2" xfId="20792" xr:uid="{00000000-0005-0000-0000-000080500000}"/>
    <cellStyle name="20% - Accent1 3 2 4 2 4 2 6 2 2" xfId="20793" xr:uid="{00000000-0005-0000-0000-000081500000}"/>
    <cellStyle name="20% - Accent1 3 2 4 2 4 2 6 3" xfId="20794" xr:uid="{00000000-0005-0000-0000-000082500000}"/>
    <cellStyle name="20% - Accent1 3 2 4 2 4 2 7" xfId="20795" xr:uid="{00000000-0005-0000-0000-000083500000}"/>
    <cellStyle name="20% - Accent1 3 2 4 2 4 2 7 2" xfId="20796" xr:uid="{00000000-0005-0000-0000-000084500000}"/>
    <cellStyle name="20% - Accent1 3 2 4 2 4 2 8" xfId="20797" xr:uid="{00000000-0005-0000-0000-000085500000}"/>
    <cellStyle name="20% - Accent1 3 2 4 2 4 2 8 2" xfId="20798" xr:uid="{00000000-0005-0000-0000-000086500000}"/>
    <cellStyle name="20% - Accent1 3 2 4 2 4 2 9" xfId="20799" xr:uid="{00000000-0005-0000-0000-000087500000}"/>
    <cellStyle name="20% - Accent1 3 2 4 2 4 3" xfId="20800" xr:uid="{00000000-0005-0000-0000-000088500000}"/>
    <cellStyle name="20% - Accent1 3 2 4 2 4 3 2" xfId="20801" xr:uid="{00000000-0005-0000-0000-000089500000}"/>
    <cellStyle name="20% - Accent1 3 2 4 2 4 3 2 2" xfId="20802" xr:uid="{00000000-0005-0000-0000-00008A500000}"/>
    <cellStyle name="20% - Accent1 3 2 4 2 4 3 2 2 2" xfId="20803" xr:uid="{00000000-0005-0000-0000-00008B500000}"/>
    <cellStyle name="20% - Accent1 3 2 4 2 4 3 2 2 2 2" xfId="20804" xr:uid="{00000000-0005-0000-0000-00008C500000}"/>
    <cellStyle name="20% - Accent1 3 2 4 2 4 3 2 2 3" xfId="20805" xr:uid="{00000000-0005-0000-0000-00008D500000}"/>
    <cellStyle name="20% - Accent1 3 2 4 2 4 3 2 3" xfId="20806" xr:uid="{00000000-0005-0000-0000-00008E500000}"/>
    <cellStyle name="20% - Accent1 3 2 4 2 4 3 2 3 2" xfId="20807" xr:uid="{00000000-0005-0000-0000-00008F500000}"/>
    <cellStyle name="20% - Accent1 3 2 4 2 4 3 2 4" xfId="20808" xr:uid="{00000000-0005-0000-0000-000090500000}"/>
    <cellStyle name="20% - Accent1 3 2 4 2 4 3 3" xfId="20809" xr:uid="{00000000-0005-0000-0000-000091500000}"/>
    <cellStyle name="20% - Accent1 3 2 4 2 4 3 3 2" xfId="20810" xr:uid="{00000000-0005-0000-0000-000092500000}"/>
    <cellStyle name="20% - Accent1 3 2 4 2 4 3 3 2 2" xfId="20811" xr:uid="{00000000-0005-0000-0000-000093500000}"/>
    <cellStyle name="20% - Accent1 3 2 4 2 4 3 3 2 2 2" xfId="20812" xr:uid="{00000000-0005-0000-0000-000094500000}"/>
    <cellStyle name="20% - Accent1 3 2 4 2 4 3 3 2 3" xfId="20813" xr:uid="{00000000-0005-0000-0000-000095500000}"/>
    <cellStyle name="20% - Accent1 3 2 4 2 4 3 3 3" xfId="20814" xr:uid="{00000000-0005-0000-0000-000096500000}"/>
    <cellStyle name="20% - Accent1 3 2 4 2 4 3 3 3 2" xfId="20815" xr:uid="{00000000-0005-0000-0000-000097500000}"/>
    <cellStyle name="20% - Accent1 3 2 4 2 4 3 3 4" xfId="20816" xr:uid="{00000000-0005-0000-0000-000098500000}"/>
    <cellStyle name="20% - Accent1 3 2 4 2 4 3 4" xfId="20817" xr:uid="{00000000-0005-0000-0000-000099500000}"/>
    <cellStyle name="20% - Accent1 3 2 4 2 4 3 4 2" xfId="20818" xr:uid="{00000000-0005-0000-0000-00009A500000}"/>
    <cellStyle name="20% - Accent1 3 2 4 2 4 3 4 2 2" xfId="20819" xr:uid="{00000000-0005-0000-0000-00009B500000}"/>
    <cellStyle name="20% - Accent1 3 2 4 2 4 3 4 2 2 2" xfId="20820" xr:uid="{00000000-0005-0000-0000-00009C500000}"/>
    <cellStyle name="20% - Accent1 3 2 4 2 4 3 4 2 3" xfId="20821" xr:uid="{00000000-0005-0000-0000-00009D500000}"/>
    <cellStyle name="20% - Accent1 3 2 4 2 4 3 4 3" xfId="20822" xr:uid="{00000000-0005-0000-0000-00009E500000}"/>
    <cellStyle name="20% - Accent1 3 2 4 2 4 3 4 3 2" xfId="20823" xr:uid="{00000000-0005-0000-0000-00009F500000}"/>
    <cellStyle name="20% - Accent1 3 2 4 2 4 3 4 4" xfId="20824" xr:uid="{00000000-0005-0000-0000-0000A0500000}"/>
    <cellStyle name="20% - Accent1 3 2 4 2 4 3 5" xfId="20825" xr:uid="{00000000-0005-0000-0000-0000A1500000}"/>
    <cellStyle name="20% - Accent1 3 2 4 2 4 3 5 2" xfId="20826" xr:uid="{00000000-0005-0000-0000-0000A2500000}"/>
    <cellStyle name="20% - Accent1 3 2 4 2 4 3 5 2 2" xfId="20827" xr:uid="{00000000-0005-0000-0000-0000A3500000}"/>
    <cellStyle name="20% - Accent1 3 2 4 2 4 3 5 3" xfId="20828" xr:uid="{00000000-0005-0000-0000-0000A4500000}"/>
    <cellStyle name="20% - Accent1 3 2 4 2 4 3 6" xfId="20829" xr:uid="{00000000-0005-0000-0000-0000A5500000}"/>
    <cellStyle name="20% - Accent1 3 2 4 2 4 3 6 2" xfId="20830" xr:uid="{00000000-0005-0000-0000-0000A6500000}"/>
    <cellStyle name="20% - Accent1 3 2 4 2 4 3 6 2 2" xfId="20831" xr:uid="{00000000-0005-0000-0000-0000A7500000}"/>
    <cellStyle name="20% - Accent1 3 2 4 2 4 3 6 3" xfId="20832" xr:uid="{00000000-0005-0000-0000-0000A8500000}"/>
    <cellStyle name="20% - Accent1 3 2 4 2 4 3 7" xfId="20833" xr:uid="{00000000-0005-0000-0000-0000A9500000}"/>
    <cellStyle name="20% - Accent1 3 2 4 2 4 3 7 2" xfId="20834" xr:uid="{00000000-0005-0000-0000-0000AA500000}"/>
    <cellStyle name="20% - Accent1 3 2 4 2 4 3 8" xfId="20835" xr:uid="{00000000-0005-0000-0000-0000AB500000}"/>
    <cellStyle name="20% - Accent1 3 2 4 2 4 3 8 2" xfId="20836" xr:uid="{00000000-0005-0000-0000-0000AC500000}"/>
    <cellStyle name="20% - Accent1 3 2 4 2 4 3 9" xfId="20837" xr:uid="{00000000-0005-0000-0000-0000AD500000}"/>
    <cellStyle name="20% - Accent1 3 2 4 2 4 4" xfId="20838" xr:uid="{00000000-0005-0000-0000-0000AE500000}"/>
    <cellStyle name="20% - Accent1 3 2 4 2 4 4 2" xfId="20839" xr:uid="{00000000-0005-0000-0000-0000AF500000}"/>
    <cellStyle name="20% - Accent1 3 2 4 2 4 4 2 2" xfId="20840" xr:uid="{00000000-0005-0000-0000-0000B0500000}"/>
    <cellStyle name="20% - Accent1 3 2 4 2 4 4 2 2 2" xfId="20841" xr:uid="{00000000-0005-0000-0000-0000B1500000}"/>
    <cellStyle name="20% - Accent1 3 2 4 2 4 4 2 3" xfId="20842" xr:uid="{00000000-0005-0000-0000-0000B2500000}"/>
    <cellStyle name="20% - Accent1 3 2 4 2 4 4 3" xfId="20843" xr:uid="{00000000-0005-0000-0000-0000B3500000}"/>
    <cellStyle name="20% - Accent1 3 2 4 2 4 4 3 2" xfId="20844" xr:uid="{00000000-0005-0000-0000-0000B4500000}"/>
    <cellStyle name="20% - Accent1 3 2 4 2 4 4 4" xfId="20845" xr:uid="{00000000-0005-0000-0000-0000B5500000}"/>
    <cellStyle name="20% - Accent1 3 2 4 2 4 5" xfId="20846" xr:uid="{00000000-0005-0000-0000-0000B6500000}"/>
    <cellStyle name="20% - Accent1 3 2 4 2 4 5 2" xfId="20847" xr:uid="{00000000-0005-0000-0000-0000B7500000}"/>
    <cellStyle name="20% - Accent1 3 2 4 2 4 5 2 2" xfId="20848" xr:uid="{00000000-0005-0000-0000-0000B8500000}"/>
    <cellStyle name="20% - Accent1 3 2 4 2 4 5 2 2 2" xfId="20849" xr:uid="{00000000-0005-0000-0000-0000B9500000}"/>
    <cellStyle name="20% - Accent1 3 2 4 2 4 5 2 3" xfId="20850" xr:uid="{00000000-0005-0000-0000-0000BA500000}"/>
    <cellStyle name="20% - Accent1 3 2 4 2 4 5 3" xfId="20851" xr:uid="{00000000-0005-0000-0000-0000BB500000}"/>
    <cellStyle name="20% - Accent1 3 2 4 2 4 5 3 2" xfId="20852" xr:uid="{00000000-0005-0000-0000-0000BC500000}"/>
    <cellStyle name="20% - Accent1 3 2 4 2 4 5 4" xfId="20853" xr:uid="{00000000-0005-0000-0000-0000BD500000}"/>
    <cellStyle name="20% - Accent1 3 2 4 2 4 6" xfId="20854" xr:uid="{00000000-0005-0000-0000-0000BE500000}"/>
    <cellStyle name="20% - Accent1 3 2 4 2 4 6 2" xfId="20855" xr:uid="{00000000-0005-0000-0000-0000BF500000}"/>
    <cellStyle name="20% - Accent1 3 2 4 2 4 6 2 2" xfId="20856" xr:uid="{00000000-0005-0000-0000-0000C0500000}"/>
    <cellStyle name="20% - Accent1 3 2 4 2 4 6 2 2 2" xfId="20857" xr:uid="{00000000-0005-0000-0000-0000C1500000}"/>
    <cellStyle name="20% - Accent1 3 2 4 2 4 6 2 3" xfId="20858" xr:uid="{00000000-0005-0000-0000-0000C2500000}"/>
    <cellStyle name="20% - Accent1 3 2 4 2 4 6 3" xfId="20859" xr:uid="{00000000-0005-0000-0000-0000C3500000}"/>
    <cellStyle name="20% - Accent1 3 2 4 2 4 6 3 2" xfId="20860" xr:uid="{00000000-0005-0000-0000-0000C4500000}"/>
    <cellStyle name="20% - Accent1 3 2 4 2 4 6 4" xfId="20861" xr:uid="{00000000-0005-0000-0000-0000C5500000}"/>
    <cellStyle name="20% - Accent1 3 2 4 2 4 7" xfId="20862" xr:uid="{00000000-0005-0000-0000-0000C6500000}"/>
    <cellStyle name="20% - Accent1 3 2 4 2 4 7 2" xfId="20863" xr:uid="{00000000-0005-0000-0000-0000C7500000}"/>
    <cellStyle name="20% - Accent1 3 2 4 2 4 7 2 2" xfId="20864" xr:uid="{00000000-0005-0000-0000-0000C8500000}"/>
    <cellStyle name="20% - Accent1 3 2 4 2 4 7 3" xfId="20865" xr:uid="{00000000-0005-0000-0000-0000C9500000}"/>
    <cellStyle name="20% - Accent1 3 2 4 2 4 8" xfId="20866" xr:uid="{00000000-0005-0000-0000-0000CA500000}"/>
    <cellStyle name="20% - Accent1 3 2 4 2 4 8 2" xfId="20867" xr:uid="{00000000-0005-0000-0000-0000CB500000}"/>
    <cellStyle name="20% - Accent1 3 2 4 2 4 8 2 2" xfId="20868" xr:uid="{00000000-0005-0000-0000-0000CC500000}"/>
    <cellStyle name="20% - Accent1 3 2 4 2 4 8 3" xfId="20869" xr:uid="{00000000-0005-0000-0000-0000CD500000}"/>
    <cellStyle name="20% - Accent1 3 2 4 2 4 9" xfId="20870" xr:uid="{00000000-0005-0000-0000-0000CE500000}"/>
    <cellStyle name="20% - Accent1 3 2 4 2 4 9 2" xfId="20871" xr:uid="{00000000-0005-0000-0000-0000CF500000}"/>
    <cellStyle name="20% - Accent1 3 2 4 2 5" xfId="20872" xr:uid="{00000000-0005-0000-0000-0000D0500000}"/>
    <cellStyle name="20% - Accent1 3 2 4 2 5 10" xfId="20873" xr:uid="{00000000-0005-0000-0000-0000D1500000}"/>
    <cellStyle name="20% - Accent1 3 2 4 2 5 10 2" xfId="20874" xr:uid="{00000000-0005-0000-0000-0000D2500000}"/>
    <cellStyle name="20% - Accent1 3 2 4 2 5 11" xfId="20875" xr:uid="{00000000-0005-0000-0000-0000D3500000}"/>
    <cellStyle name="20% - Accent1 3 2 4 2 5 2" xfId="20876" xr:uid="{00000000-0005-0000-0000-0000D4500000}"/>
    <cellStyle name="20% - Accent1 3 2 4 2 5 2 2" xfId="20877" xr:uid="{00000000-0005-0000-0000-0000D5500000}"/>
    <cellStyle name="20% - Accent1 3 2 4 2 5 2 2 2" xfId="20878" xr:uid="{00000000-0005-0000-0000-0000D6500000}"/>
    <cellStyle name="20% - Accent1 3 2 4 2 5 2 2 2 2" xfId="20879" xr:uid="{00000000-0005-0000-0000-0000D7500000}"/>
    <cellStyle name="20% - Accent1 3 2 4 2 5 2 2 2 2 2" xfId="20880" xr:uid="{00000000-0005-0000-0000-0000D8500000}"/>
    <cellStyle name="20% - Accent1 3 2 4 2 5 2 2 2 3" xfId="20881" xr:uid="{00000000-0005-0000-0000-0000D9500000}"/>
    <cellStyle name="20% - Accent1 3 2 4 2 5 2 2 3" xfId="20882" xr:uid="{00000000-0005-0000-0000-0000DA500000}"/>
    <cellStyle name="20% - Accent1 3 2 4 2 5 2 2 3 2" xfId="20883" xr:uid="{00000000-0005-0000-0000-0000DB500000}"/>
    <cellStyle name="20% - Accent1 3 2 4 2 5 2 2 4" xfId="20884" xr:uid="{00000000-0005-0000-0000-0000DC500000}"/>
    <cellStyle name="20% - Accent1 3 2 4 2 5 2 3" xfId="20885" xr:uid="{00000000-0005-0000-0000-0000DD500000}"/>
    <cellStyle name="20% - Accent1 3 2 4 2 5 2 3 2" xfId="20886" xr:uid="{00000000-0005-0000-0000-0000DE500000}"/>
    <cellStyle name="20% - Accent1 3 2 4 2 5 2 3 2 2" xfId="20887" xr:uid="{00000000-0005-0000-0000-0000DF500000}"/>
    <cellStyle name="20% - Accent1 3 2 4 2 5 2 3 2 2 2" xfId="20888" xr:uid="{00000000-0005-0000-0000-0000E0500000}"/>
    <cellStyle name="20% - Accent1 3 2 4 2 5 2 3 2 3" xfId="20889" xr:uid="{00000000-0005-0000-0000-0000E1500000}"/>
    <cellStyle name="20% - Accent1 3 2 4 2 5 2 3 3" xfId="20890" xr:uid="{00000000-0005-0000-0000-0000E2500000}"/>
    <cellStyle name="20% - Accent1 3 2 4 2 5 2 3 3 2" xfId="20891" xr:uid="{00000000-0005-0000-0000-0000E3500000}"/>
    <cellStyle name="20% - Accent1 3 2 4 2 5 2 3 4" xfId="20892" xr:uid="{00000000-0005-0000-0000-0000E4500000}"/>
    <cellStyle name="20% - Accent1 3 2 4 2 5 2 4" xfId="20893" xr:uid="{00000000-0005-0000-0000-0000E5500000}"/>
    <cellStyle name="20% - Accent1 3 2 4 2 5 2 4 2" xfId="20894" xr:uid="{00000000-0005-0000-0000-0000E6500000}"/>
    <cellStyle name="20% - Accent1 3 2 4 2 5 2 4 2 2" xfId="20895" xr:uid="{00000000-0005-0000-0000-0000E7500000}"/>
    <cellStyle name="20% - Accent1 3 2 4 2 5 2 4 2 2 2" xfId="20896" xr:uid="{00000000-0005-0000-0000-0000E8500000}"/>
    <cellStyle name="20% - Accent1 3 2 4 2 5 2 4 2 3" xfId="20897" xr:uid="{00000000-0005-0000-0000-0000E9500000}"/>
    <cellStyle name="20% - Accent1 3 2 4 2 5 2 4 3" xfId="20898" xr:uid="{00000000-0005-0000-0000-0000EA500000}"/>
    <cellStyle name="20% - Accent1 3 2 4 2 5 2 4 3 2" xfId="20899" xr:uid="{00000000-0005-0000-0000-0000EB500000}"/>
    <cellStyle name="20% - Accent1 3 2 4 2 5 2 4 4" xfId="20900" xr:uid="{00000000-0005-0000-0000-0000EC500000}"/>
    <cellStyle name="20% - Accent1 3 2 4 2 5 2 5" xfId="20901" xr:uid="{00000000-0005-0000-0000-0000ED500000}"/>
    <cellStyle name="20% - Accent1 3 2 4 2 5 2 5 2" xfId="20902" xr:uid="{00000000-0005-0000-0000-0000EE500000}"/>
    <cellStyle name="20% - Accent1 3 2 4 2 5 2 5 2 2" xfId="20903" xr:uid="{00000000-0005-0000-0000-0000EF500000}"/>
    <cellStyle name="20% - Accent1 3 2 4 2 5 2 5 3" xfId="20904" xr:uid="{00000000-0005-0000-0000-0000F0500000}"/>
    <cellStyle name="20% - Accent1 3 2 4 2 5 2 6" xfId="20905" xr:uid="{00000000-0005-0000-0000-0000F1500000}"/>
    <cellStyle name="20% - Accent1 3 2 4 2 5 2 6 2" xfId="20906" xr:uid="{00000000-0005-0000-0000-0000F2500000}"/>
    <cellStyle name="20% - Accent1 3 2 4 2 5 2 6 2 2" xfId="20907" xr:uid="{00000000-0005-0000-0000-0000F3500000}"/>
    <cellStyle name="20% - Accent1 3 2 4 2 5 2 6 3" xfId="20908" xr:uid="{00000000-0005-0000-0000-0000F4500000}"/>
    <cellStyle name="20% - Accent1 3 2 4 2 5 2 7" xfId="20909" xr:uid="{00000000-0005-0000-0000-0000F5500000}"/>
    <cellStyle name="20% - Accent1 3 2 4 2 5 2 7 2" xfId="20910" xr:uid="{00000000-0005-0000-0000-0000F6500000}"/>
    <cellStyle name="20% - Accent1 3 2 4 2 5 2 8" xfId="20911" xr:uid="{00000000-0005-0000-0000-0000F7500000}"/>
    <cellStyle name="20% - Accent1 3 2 4 2 5 2 8 2" xfId="20912" xr:uid="{00000000-0005-0000-0000-0000F8500000}"/>
    <cellStyle name="20% - Accent1 3 2 4 2 5 2 9" xfId="20913" xr:uid="{00000000-0005-0000-0000-0000F9500000}"/>
    <cellStyle name="20% - Accent1 3 2 4 2 5 3" xfId="20914" xr:uid="{00000000-0005-0000-0000-0000FA500000}"/>
    <cellStyle name="20% - Accent1 3 2 4 2 5 3 2" xfId="20915" xr:uid="{00000000-0005-0000-0000-0000FB500000}"/>
    <cellStyle name="20% - Accent1 3 2 4 2 5 3 2 2" xfId="20916" xr:uid="{00000000-0005-0000-0000-0000FC500000}"/>
    <cellStyle name="20% - Accent1 3 2 4 2 5 3 2 2 2" xfId="20917" xr:uid="{00000000-0005-0000-0000-0000FD500000}"/>
    <cellStyle name="20% - Accent1 3 2 4 2 5 3 2 2 2 2" xfId="20918" xr:uid="{00000000-0005-0000-0000-0000FE500000}"/>
    <cellStyle name="20% - Accent1 3 2 4 2 5 3 2 2 3" xfId="20919" xr:uid="{00000000-0005-0000-0000-0000FF500000}"/>
    <cellStyle name="20% - Accent1 3 2 4 2 5 3 2 3" xfId="20920" xr:uid="{00000000-0005-0000-0000-000000510000}"/>
    <cellStyle name="20% - Accent1 3 2 4 2 5 3 2 3 2" xfId="20921" xr:uid="{00000000-0005-0000-0000-000001510000}"/>
    <cellStyle name="20% - Accent1 3 2 4 2 5 3 2 4" xfId="20922" xr:uid="{00000000-0005-0000-0000-000002510000}"/>
    <cellStyle name="20% - Accent1 3 2 4 2 5 3 3" xfId="20923" xr:uid="{00000000-0005-0000-0000-000003510000}"/>
    <cellStyle name="20% - Accent1 3 2 4 2 5 3 3 2" xfId="20924" xr:uid="{00000000-0005-0000-0000-000004510000}"/>
    <cellStyle name="20% - Accent1 3 2 4 2 5 3 3 2 2" xfId="20925" xr:uid="{00000000-0005-0000-0000-000005510000}"/>
    <cellStyle name="20% - Accent1 3 2 4 2 5 3 3 2 2 2" xfId="20926" xr:uid="{00000000-0005-0000-0000-000006510000}"/>
    <cellStyle name="20% - Accent1 3 2 4 2 5 3 3 2 3" xfId="20927" xr:uid="{00000000-0005-0000-0000-000007510000}"/>
    <cellStyle name="20% - Accent1 3 2 4 2 5 3 3 3" xfId="20928" xr:uid="{00000000-0005-0000-0000-000008510000}"/>
    <cellStyle name="20% - Accent1 3 2 4 2 5 3 3 3 2" xfId="20929" xr:uid="{00000000-0005-0000-0000-000009510000}"/>
    <cellStyle name="20% - Accent1 3 2 4 2 5 3 3 4" xfId="20930" xr:uid="{00000000-0005-0000-0000-00000A510000}"/>
    <cellStyle name="20% - Accent1 3 2 4 2 5 3 4" xfId="20931" xr:uid="{00000000-0005-0000-0000-00000B510000}"/>
    <cellStyle name="20% - Accent1 3 2 4 2 5 3 4 2" xfId="20932" xr:uid="{00000000-0005-0000-0000-00000C510000}"/>
    <cellStyle name="20% - Accent1 3 2 4 2 5 3 4 2 2" xfId="20933" xr:uid="{00000000-0005-0000-0000-00000D510000}"/>
    <cellStyle name="20% - Accent1 3 2 4 2 5 3 4 2 2 2" xfId="20934" xr:uid="{00000000-0005-0000-0000-00000E510000}"/>
    <cellStyle name="20% - Accent1 3 2 4 2 5 3 4 2 3" xfId="20935" xr:uid="{00000000-0005-0000-0000-00000F510000}"/>
    <cellStyle name="20% - Accent1 3 2 4 2 5 3 4 3" xfId="20936" xr:uid="{00000000-0005-0000-0000-000010510000}"/>
    <cellStyle name="20% - Accent1 3 2 4 2 5 3 4 3 2" xfId="20937" xr:uid="{00000000-0005-0000-0000-000011510000}"/>
    <cellStyle name="20% - Accent1 3 2 4 2 5 3 4 4" xfId="20938" xr:uid="{00000000-0005-0000-0000-000012510000}"/>
    <cellStyle name="20% - Accent1 3 2 4 2 5 3 5" xfId="20939" xr:uid="{00000000-0005-0000-0000-000013510000}"/>
    <cellStyle name="20% - Accent1 3 2 4 2 5 3 5 2" xfId="20940" xr:uid="{00000000-0005-0000-0000-000014510000}"/>
    <cellStyle name="20% - Accent1 3 2 4 2 5 3 5 2 2" xfId="20941" xr:uid="{00000000-0005-0000-0000-000015510000}"/>
    <cellStyle name="20% - Accent1 3 2 4 2 5 3 5 3" xfId="20942" xr:uid="{00000000-0005-0000-0000-000016510000}"/>
    <cellStyle name="20% - Accent1 3 2 4 2 5 3 6" xfId="20943" xr:uid="{00000000-0005-0000-0000-000017510000}"/>
    <cellStyle name="20% - Accent1 3 2 4 2 5 3 6 2" xfId="20944" xr:uid="{00000000-0005-0000-0000-000018510000}"/>
    <cellStyle name="20% - Accent1 3 2 4 2 5 3 6 2 2" xfId="20945" xr:uid="{00000000-0005-0000-0000-000019510000}"/>
    <cellStyle name="20% - Accent1 3 2 4 2 5 3 6 3" xfId="20946" xr:uid="{00000000-0005-0000-0000-00001A510000}"/>
    <cellStyle name="20% - Accent1 3 2 4 2 5 3 7" xfId="20947" xr:uid="{00000000-0005-0000-0000-00001B510000}"/>
    <cellStyle name="20% - Accent1 3 2 4 2 5 3 7 2" xfId="20948" xr:uid="{00000000-0005-0000-0000-00001C510000}"/>
    <cellStyle name="20% - Accent1 3 2 4 2 5 3 8" xfId="20949" xr:uid="{00000000-0005-0000-0000-00001D510000}"/>
    <cellStyle name="20% - Accent1 3 2 4 2 5 3 8 2" xfId="20950" xr:uid="{00000000-0005-0000-0000-00001E510000}"/>
    <cellStyle name="20% - Accent1 3 2 4 2 5 3 9" xfId="20951" xr:uid="{00000000-0005-0000-0000-00001F510000}"/>
    <cellStyle name="20% - Accent1 3 2 4 2 5 4" xfId="20952" xr:uid="{00000000-0005-0000-0000-000020510000}"/>
    <cellStyle name="20% - Accent1 3 2 4 2 5 4 2" xfId="20953" xr:uid="{00000000-0005-0000-0000-000021510000}"/>
    <cellStyle name="20% - Accent1 3 2 4 2 5 4 2 2" xfId="20954" xr:uid="{00000000-0005-0000-0000-000022510000}"/>
    <cellStyle name="20% - Accent1 3 2 4 2 5 4 2 2 2" xfId="20955" xr:uid="{00000000-0005-0000-0000-000023510000}"/>
    <cellStyle name="20% - Accent1 3 2 4 2 5 4 2 3" xfId="20956" xr:uid="{00000000-0005-0000-0000-000024510000}"/>
    <cellStyle name="20% - Accent1 3 2 4 2 5 4 3" xfId="20957" xr:uid="{00000000-0005-0000-0000-000025510000}"/>
    <cellStyle name="20% - Accent1 3 2 4 2 5 4 3 2" xfId="20958" xr:uid="{00000000-0005-0000-0000-000026510000}"/>
    <cellStyle name="20% - Accent1 3 2 4 2 5 4 4" xfId="20959" xr:uid="{00000000-0005-0000-0000-000027510000}"/>
    <cellStyle name="20% - Accent1 3 2 4 2 5 5" xfId="20960" xr:uid="{00000000-0005-0000-0000-000028510000}"/>
    <cellStyle name="20% - Accent1 3 2 4 2 5 5 2" xfId="20961" xr:uid="{00000000-0005-0000-0000-000029510000}"/>
    <cellStyle name="20% - Accent1 3 2 4 2 5 5 2 2" xfId="20962" xr:uid="{00000000-0005-0000-0000-00002A510000}"/>
    <cellStyle name="20% - Accent1 3 2 4 2 5 5 2 2 2" xfId="20963" xr:uid="{00000000-0005-0000-0000-00002B510000}"/>
    <cellStyle name="20% - Accent1 3 2 4 2 5 5 2 3" xfId="20964" xr:uid="{00000000-0005-0000-0000-00002C510000}"/>
    <cellStyle name="20% - Accent1 3 2 4 2 5 5 3" xfId="20965" xr:uid="{00000000-0005-0000-0000-00002D510000}"/>
    <cellStyle name="20% - Accent1 3 2 4 2 5 5 3 2" xfId="20966" xr:uid="{00000000-0005-0000-0000-00002E510000}"/>
    <cellStyle name="20% - Accent1 3 2 4 2 5 5 4" xfId="20967" xr:uid="{00000000-0005-0000-0000-00002F510000}"/>
    <cellStyle name="20% - Accent1 3 2 4 2 5 6" xfId="20968" xr:uid="{00000000-0005-0000-0000-000030510000}"/>
    <cellStyle name="20% - Accent1 3 2 4 2 5 6 2" xfId="20969" xr:uid="{00000000-0005-0000-0000-000031510000}"/>
    <cellStyle name="20% - Accent1 3 2 4 2 5 6 2 2" xfId="20970" xr:uid="{00000000-0005-0000-0000-000032510000}"/>
    <cellStyle name="20% - Accent1 3 2 4 2 5 6 2 2 2" xfId="20971" xr:uid="{00000000-0005-0000-0000-000033510000}"/>
    <cellStyle name="20% - Accent1 3 2 4 2 5 6 2 3" xfId="20972" xr:uid="{00000000-0005-0000-0000-000034510000}"/>
    <cellStyle name="20% - Accent1 3 2 4 2 5 6 3" xfId="20973" xr:uid="{00000000-0005-0000-0000-000035510000}"/>
    <cellStyle name="20% - Accent1 3 2 4 2 5 6 3 2" xfId="20974" xr:uid="{00000000-0005-0000-0000-000036510000}"/>
    <cellStyle name="20% - Accent1 3 2 4 2 5 6 4" xfId="20975" xr:uid="{00000000-0005-0000-0000-000037510000}"/>
    <cellStyle name="20% - Accent1 3 2 4 2 5 7" xfId="20976" xr:uid="{00000000-0005-0000-0000-000038510000}"/>
    <cellStyle name="20% - Accent1 3 2 4 2 5 7 2" xfId="20977" xr:uid="{00000000-0005-0000-0000-000039510000}"/>
    <cellStyle name="20% - Accent1 3 2 4 2 5 7 2 2" xfId="20978" xr:uid="{00000000-0005-0000-0000-00003A510000}"/>
    <cellStyle name="20% - Accent1 3 2 4 2 5 7 3" xfId="20979" xr:uid="{00000000-0005-0000-0000-00003B510000}"/>
    <cellStyle name="20% - Accent1 3 2 4 2 5 8" xfId="20980" xr:uid="{00000000-0005-0000-0000-00003C510000}"/>
    <cellStyle name="20% - Accent1 3 2 4 2 5 8 2" xfId="20981" xr:uid="{00000000-0005-0000-0000-00003D510000}"/>
    <cellStyle name="20% - Accent1 3 2 4 2 5 8 2 2" xfId="20982" xr:uid="{00000000-0005-0000-0000-00003E510000}"/>
    <cellStyle name="20% - Accent1 3 2 4 2 5 8 3" xfId="20983" xr:uid="{00000000-0005-0000-0000-00003F510000}"/>
    <cellStyle name="20% - Accent1 3 2 4 2 5 9" xfId="20984" xr:uid="{00000000-0005-0000-0000-000040510000}"/>
    <cellStyle name="20% - Accent1 3 2 4 2 5 9 2" xfId="20985" xr:uid="{00000000-0005-0000-0000-000041510000}"/>
    <cellStyle name="20% - Accent1 3 2 4 2 6" xfId="20986" xr:uid="{00000000-0005-0000-0000-000042510000}"/>
    <cellStyle name="20% - Accent1 3 2 4 2 6 2" xfId="20987" xr:uid="{00000000-0005-0000-0000-000043510000}"/>
    <cellStyle name="20% - Accent1 3 2 4 2 6 2 2" xfId="20988" xr:uid="{00000000-0005-0000-0000-000044510000}"/>
    <cellStyle name="20% - Accent1 3 2 4 2 6 2 2 2" xfId="20989" xr:uid="{00000000-0005-0000-0000-000045510000}"/>
    <cellStyle name="20% - Accent1 3 2 4 2 6 2 2 2 2" xfId="20990" xr:uid="{00000000-0005-0000-0000-000046510000}"/>
    <cellStyle name="20% - Accent1 3 2 4 2 6 2 2 3" xfId="20991" xr:uid="{00000000-0005-0000-0000-000047510000}"/>
    <cellStyle name="20% - Accent1 3 2 4 2 6 2 3" xfId="20992" xr:uid="{00000000-0005-0000-0000-000048510000}"/>
    <cellStyle name="20% - Accent1 3 2 4 2 6 2 3 2" xfId="20993" xr:uid="{00000000-0005-0000-0000-000049510000}"/>
    <cellStyle name="20% - Accent1 3 2 4 2 6 2 4" xfId="20994" xr:uid="{00000000-0005-0000-0000-00004A510000}"/>
    <cellStyle name="20% - Accent1 3 2 4 2 6 3" xfId="20995" xr:uid="{00000000-0005-0000-0000-00004B510000}"/>
    <cellStyle name="20% - Accent1 3 2 4 2 6 3 2" xfId="20996" xr:uid="{00000000-0005-0000-0000-00004C510000}"/>
    <cellStyle name="20% - Accent1 3 2 4 2 6 3 2 2" xfId="20997" xr:uid="{00000000-0005-0000-0000-00004D510000}"/>
    <cellStyle name="20% - Accent1 3 2 4 2 6 3 2 2 2" xfId="20998" xr:uid="{00000000-0005-0000-0000-00004E510000}"/>
    <cellStyle name="20% - Accent1 3 2 4 2 6 3 2 3" xfId="20999" xr:uid="{00000000-0005-0000-0000-00004F510000}"/>
    <cellStyle name="20% - Accent1 3 2 4 2 6 3 3" xfId="21000" xr:uid="{00000000-0005-0000-0000-000050510000}"/>
    <cellStyle name="20% - Accent1 3 2 4 2 6 3 3 2" xfId="21001" xr:uid="{00000000-0005-0000-0000-000051510000}"/>
    <cellStyle name="20% - Accent1 3 2 4 2 6 3 4" xfId="21002" xr:uid="{00000000-0005-0000-0000-000052510000}"/>
    <cellStyle name="20% - Accent1 3 2 4 2 6 4" xfId="21003" xr:uid="{00000000-0005-0000-0000-000053510000}"/>
    <cellStyle name="20% - Accent1 3 2 4 2 6 4 2" xfId="21004" xr:uid="{00000000-0005-0000-0000-000054510000}"/>
    <cellStyle name="20% - Accent1 3 2 4 2 6 4 2 2" xfId="21005" xr:uid="{00000000-0005-0000-0000-000055510000}"/>
    <cellStyle name="20% - Accent1 3 2 4 2 6 4 2 2 2" xfId="21006" xr:uid="{00000000-0005-0000-0000-000056510000}"/>
    <cellStyle name="20% - Accent1 3 2 4 2 6 4 2 3" xfId="21007" xr:uid="{00000000-0005-0000-0000-000057510000}"/>
    <cellStyle name="20% - Accent1 3 2 4 2 6 4 3" xfId="21008" xr:uid="{00000000-0005-0000-0000-000058510000}"/>
    <cellStyle name="20% - Accent1 3 2 4 2 6 4 3 2" xfId="21009" xr:uid="{00000000-0005-0000-0000-000059510000}"/>
    <cellStyle name="20% - Accent1 3 2 4 2 6 4 4" xfId="21010" xr:uid="{00000000-0005-0000-0000-00005A510000}"/>
    <cellStyle name="20% - Accent1 3 2 4 2 6 5" xfId="21011" xr:uid="{00000000-0005-0000-0000-00005B510000}"/>
    <cellStyle name="20% - Accent1 3 2 4 2 6 5 2" xfId="21012" xr:uid="{00000000-0005-0000-0000-00005C510000}"/>
    <cellStyle name="20% - Accent1 3 2 4 2 6 5 2 2" xfId="21013" xr:uid="{00000000-0005-0000-0000-00005D510000}"/>
    <cellStyle name="20% - Accent1 3 2 4 2 6 5 3" xfId="21014" xr:uid="{00000000-0005-0000-0000-00005E510000}"/>
    <cellStyle name="20% - Accent1 3 2 4 2 6 6" xfId="21015" xr:uid="{00000000-0005-0000-0000-00005F510000}"/>
    <cellStyle name="20% - Accent1 3 2 4 2 6 6 2" xfId="21016" xr:uid="{00000000-0005-0000-0000-000060510000}"/>
    <cellStyle name="20% - Accent1 3 2 4 2 6 6 2 2" xfId="21017" xr:uid="{00000000-0005-0000-0000-000061510000}"/>
    <cellStyle name="20% - Accent1 3 2 4 2 6 6 3" xfId="21018" xr:uid="{00000000-0005-0000-0000-000062510000}"/>
    <cellStyle name="20% - Accent1 3 2 4 2 6 7" xfId="21019" xr:uid="{00000000-0005-0000-0000-000063510000}"/>
    <cellStyle name="20% - Accent1 3 2 4 2 6 7 2" xfId="21020" xr:uid="{00000000-0005-0000-0000-000064510000}"/>
    <cellStyle name="20% - Accent1 3 2 4 2 6 8" xfId="21021" xr:uid="{00000000-0005-0000-0000-000065510000}"/>
    <cellStyle name="20% - Accent1 3 2 4 2 6 8 2" xfId="21022" xr:uid="{00000000-0005-0000-0000-000066510000}"/>
    <cellStyle name="20% - Accent1 3 2 4 2 6 9" xfId="21023" xr:uid="{00000000-0005-0000-0000-000067510000}"/>
    <cellStyle name="20% - Accent1 3 2 4 2 7" xfId="21024" xr:uid="{00000000-0005-0000-0000-000068510000}"/>
    <cellStyle name="20% - Accent1 3 2 4 2 7 2" xfId="21025" xr:uid="{00000000-0005-0000-0000-000069510000}"/>
    <cellStyle name="20% - Accent1 3 2 4 2 7 2 2" xfId="21026" xr:uid="{00000000-0005-0000-0000-00006A510000}"/>
    <cellStyle name="20% - Accent1 3 2 4 2 7 2 2 2" xfId="21027" xr:uid="{00000000-0005-0000-0000-00006B510000}"/>
    <cellStyle name="20% - Accent1 3 2 4 2 7 2 2 2 2" xfId="21028" xr:uid="{00000000-0005-0000-0000-00006C510000}"/>
    <cellStyle name="20% - Accent1 3 2 4 2 7 2 2 3" xfId="21029" xr:uid="{00000000-0005-0000-0000-00006D510000}"/>
    <cellStyle name="20% - Accent1 3 2 4 2 7 2 3" xfId="21030" xr:uid="{00000000-0005-0000-0000-00006E510000}"/>
    <cellStyle name="20% - Accent1 3 2 4 2 7 2 3 2" xfId="21031" xr:uid="{00000000-0005-0000-0000-00006F510000}"/>
    <cellStyle name="20% - Accent1 3 2 4 2 7 2 4" xfId="21032" xr:uid="{00000000-0005-0000-0000-000070510000}"/>
    <cellStyle name="20% - Accent1 3 2 4 2 7 3" xfId="21033" xr:uid="{00000000-0005-0000-0000-000071510000}"/>
    <cellStyle name="20% - Accent1 3 2 4 2 7 3 2" xfId="21034" xr:uid="{00000000-0005-0000-0000-000072510000}"/>
    <cellStyle name="20% - Accent1 3 2 4 2 7 3 2 2" xfId="21035" xr:uid="{00000000-0005-0000-0000-000073510000}"/>
    <cellStyle name="20% - Accent1 3 2 4 2 7 3 2 2 2" xfId="21036" xr:uid="{00000000-0005-0000-0000-000074510000}"/>
    <cellStyle name="20% - Accent1 3 2 4 2 7 3 2 3" xfId="21037" xr:uid="{00000000-0005-0000-0000-000075510000}"/>
    <cellStyle name="20% - Accent1 3 2 4 2 7 3 3" xfId="21038" xr:uid="{00000000-0005-0000-0000-000076510000}"/>
    <cellStyle name="20% - Accent1 3 2 4 2 7 3 3 2" xfId="21039" xr:uid="{00000000-0005-0000-0000-000077510000}"/>
    <cellStyle name="20% - Accent1 3 2 4 2 7 3 4" xfId="21040" xr:uid="{00000000-0005-0000-0000-000078510000}"/>
    <cellStyle name="20% - Accent1 3 2 4 2 7 4" xfId="21041" xr:uid="{00000000-0005-0000-0000-000079510000}"/>
    <cellStyle name="20% - Accent1 3 2 4 2 7 4 2" xfId="21042" xr:uid="{00000000-0005-0000-0000-00007A510000}"/>
    <cellStyle name="20% - Accent1 3 2 4 2 7 4 2 2" xfId="21043" xr:uid="{00000000-0005-0000-0000-00007B510000}"/>
    <cellStyle name="20% - Accent1 3 2 4 2 7 4 2 2 2" xfId="21044" xr:uid="{00000000-0005-0000-0000-00007C510000}"/>
    <cellStyle name="20% - Accent1 3 2 4 2 7 4 2 3" xfId="21045" xr:uid="{00000000-0005-0000-0000-00007D510000}"/>
    <cellStyle name="20% - Accent1 3 2 4 2 7 4 3" xfId="21046" xr:uid="{00000000-0005-0000-0000-00007E510000}"/>
    <cellStyle name="20% - Accent1 3 2 4 2 7 4 3 2" xfId="21047" xr:uid="{00000000-0005-0000-0000-00007F510000}"/>
    <cellStyle name="20% - Accent1 3 2 4 2 7 4 4" xfId="21048" xr:uid="{00000000-0005-0000-0000-000080510000}"/>
    <cellStyle name="20% - Accent1 3 2 4 2 7 5" xfId="21049" xr:uid="{00000000-0005-0000-0000-000081510000}"/>
    <cellStyle name="20% - Accent1 3 2 4 2 7 5 2" xfId="21050" xr:uid="{00000000-0005-0000-0000-000082510000}"/>
    <cellStyle name="20% - Accent1 3 2 4 2 7 5 2 2" xfId="21051" xr:uid="{00000000-0005-0000-0000-000083510000}"/>
    <cellStyle name="20% - Accent1 3 2 4 2 7 5 3" xfId="21052" xr:uid="{00000000-0005-0000-0000-000084510000}"/>
    <cellStyle name="20% - Accent1 3 2 4 2 7 6" xfId="21053" xr:uid="{00000000-0005-0000-0000-000085510000}"/>
    <cellStyle name="20% - Accent1 3 2 4 2 7 6 2" xfId="21054" xr:uid="{00000000-0005-0000-0000-000086510000}"/>
    <cellStyle name="20% - Accent1 3 2 4 2 7 6 2 2" xfId="21055" xr:uid="{00000000-0005-0000-0000-000087510000}"/>
    <cellStyle name="20% - Accent1 3 2 4 2 7 6 3" xfId="21056" xr:uid="{00000000-0005-0000-0000-000088510000}"/>
    <cellStyle name="20% - Accent1 3 2 4 2 7 7" xfId="21057" xr:uid="{00000000-0005-0000-0000-000089510000}"/>
    <cellStyle name="20% - Accent1 3 2 4 2 7 7 2" xfId="21058" xr:uid="{00000000-0005-0000-0000-00008A510000}"/>
    <cellStyle name="20% - Accent1 3 2 4 2 7 8" xfId="21059" xr:uid="{00000000-0005-0000-0000-00008B510000}"/>
    <cellStyle name="20% - Accent1 3 2 4 2 7 8 2" xfId="21060" xr:uid="{00000000-0005-0000-0000-00008C510000}"/>
    <cellStyle name="20% - Accent1 3 2 4 2 7 9" xfId="21061" xr:uid="{00000000-0005-0000-0000-00008D510000}"/>
    <cellStyle name="20% - Accent1 3 2 4 2 8" xfId="21062" xr:uid="{00000000-0005-0000-0000-00008E510000}"/>
    <cellStyle name="20% - Accent1 3 2 4 2 8 2" xfId="21063" xr:uid="{00000000-0005-0000-0000-00008F510000}"/>
    <cellStyle name="20% - Accent1 3 2 4 2 8 2 2" xfId="21064" xr:uid="{00000000-0005-0000-0000-000090510000}"/>
    <cellStyle name="20% - Accent1 3 2 4 2 8 2 2 2" xfId="21065" xr:uid="{00000000-0005-0000-0000-000091510000}"/>
    <cellStyle name="20% - Accent1 3 2 4 2 8 2 3" xfId="21066" xr:uid="{00000000-0005-0000-0000-000092510000}"/>
    <cellStyle name="20% - Accent1 3 2 4 2 8 3" xfId="21067" xr:uid="{00000000-0005-0000-0000-000093510000}"/>
    <cellStyle name="20% - Accent1 3 2 4 2 8 3 2" xfId="21068" xr:uid="{00000000-0005-0000-0000-000094510000}"/>
    <cellStyle name="20% - Accent1 3 2 4 2 8 4" xfId="21069" xr:uid="{00000000-0005-0000-0000-000095510000}"/>
    <cellStyle name="20% - Accent1 3 2 4 2 9" xfId="21070" xr:uid="{00000000-0005-0000-0000-000096510000}"/>
    <cellStyle name="20% - Accent1 3 2 4 2 9 2" xfId="21071" xr:uid="{00000000-0005-0000-0000-000097510000}"/>
    <cellStyle name="20% - Accent1 3 2 4 2 9 2 2" xfId="21072" xr:uid="{00000000-0005-0000-0000-000098510000}"/>
    <cellStyle name="20% - Accent1 3 2 4 2 9 2 2 2" xfId="21073" xr:uid="{00000000-0005-0000-0000-000099510000}"/>
    <cellStyle name="20% - Accent1 3 2 4 2 9 2 3" xfId="21074" xr:uid="{00000000-0005-0000-0000-00009A510000}"/>
    <cellStyle name="20% - Accent1 3 2 4 2 9 3" xfId="21075" xr:uid="{00000000-0005-0000-0000-00009B510000}"/>
    <cellStyle name="20% - Accent1 3 2 4 2 9 3 2" xfId="21076" xr:uid="{00000000-0005-0000-0000-00009C510000}"/>
    <cellStyle name="20% - Accent1 3 2 4 2 9 4" xfId="21077" xr:uid="{00000000-0005-0000-0000-00009D510000}"/>
    <cellStyle name="20% - Accent1 3 2 4 3" xfId="21078" xr:uid="{00000000-0005-0000-0000-00009E510000}"/>
    <cellStyle name="20% - Accent1 3 2 4 3 10" xfId="21079" xr:uid="{00000000-0005-0000-0000-00009F510000}"/>
    <cellStyle name="20% - Accent1 3 2 4 3 10 2" xfId="21080" xr:uid="{00000000-0005-0000-0000-0000A0510000}"/>
    <cellStyle name="20% - Accent1 3 2 4 3 10 2 2" xfId="21081" xr:uid="{00000000-0005-0000-0000-0000A1510000}"/>
    <cellStyle name="20% - Accent1 3 2 4 3 10 3" xfId="21082" xr:uid="{00000000-0005-0000-0000-0000A2510000}"/>
    <cellStyle name="20% - Accent1 3 2 4 3 11" xfId="21083" xr:uid="{00000000-0005-0000-0000-0000A3510000}"/>
    <cellStyle name="20% - Accent1 3 2 4 3 11 2" xfId="21084" xr:uid="{00000000-0005-0000-0000-0000A4510000}"/>
    <cellStyle name="20% - Accent1 3 2 4 3 11 2 2" xfId="21085" xr:uid="{00000000-0005-0000-0000-0000A5510000}"/>
    <cellStyle name="20% - Accent1 3 2 4 3 11 3" xfId="21086" xr:uid="{00000000-0005-0000-0000-0000A6510000}"/>
    <cellStyle name="20% - Accent1 3 2 4 3 12" xfId="21087" xr:uid="{00000000-0005-0000-0000-0000A7510000}"/>
    <cellStyle name="20% - Accent1 3 2 4 3 12 2" xfId="21088" xr:uid="{00000000-0005-0000-0000-0000A8510000}"/>
    <cellStyle name="20% - Accent1 3 2 4 3 13" xfId="21089" xr:uid="{00000000-0005-0000-0000-0000A9510000}"/>
    <cellStyle name="20% - Accent1 3 2 4 3 13 2" xfId="21090" xr:uid="{00000000-0005-0000-0000-0000AA510000}"/>
    <cellStyle name="20% - Accent1 3 2 4 3 14" xfId="21091" xr:uid="{00000000-0005-0000-0000-0000AB510000}"/>
    <cellStyle name="20% - Accent1 3 2 4 3 2" xfId="21092" xr:uid="{00000000-0005-0000-0000-0000AC510000}"/>
    <cellStyle name="20% - Accent1 3 2 4 3 2 10" xfId="21093" xr:uid="{00000000-0005-0000-0000-0000AD510000}"/>
    <cellStyle name="20% - Accent1 3 2 4 3 2 10 2" xfId="21094" xr:uid="{00000000-0005-0000-0000-0000AE510000}"/>
    <cellStyle name="20% - Accent1 3 2 4 3 2 11" xfId="21095" xr:uid="{00000000-0005-0000-0000-0000AF510000}"/>
    <cellStyle name="20% - Accent1 3 2 4 3 2 2" xfId="21096" xr:uid="{00000000-0005-0000-0000-0000B0510000}"/>
    <cellStyle name="20% - Accent1 3 2 4 3 2 2 2" xfId="21097" xr:uid="{00000000-0005-0000-0000-0000B1510000}"/>
    <cellStyle name="20% - Accent1 3 2 4 3 2 2 2 2" xfId="21098" xr:uid="{00000000-0005-0000-0000-0000B2510000}"/>
    <cellStyle name="20% - Accent1 3 2 4 3 2 2 2 2 2" xfId="21099" xr:uid="{00000000-0005-0000-0000-0000B3510000}"/>
    <cellStyle name="20% - Accent1 3 2 4 3 2 2 2 2 2 2" xfId="21100" xr:uid="{00000000-0005-0000-0000-0000B4510000}"/>
    <cellStyle name="20% - Accent1 3 2 4 3 2 2 2 2 3" xfId="21101" xr:uid="{00000000-0005-0000-0000-0000B5510000}"/>
    <cellStyle name="20% - Accent1 3 2 4 3 2 2 2 3" xfId="21102" xr:uid="{00000000-0005-0000-0000-0000B6510000}"/>
    <cellStyle name="20% - Accent1 3 2 4 3 2 2 2 3 2" xfId="21103" xr:uid="{00000000-0005-0000-0000-0000B7510000}"/>
    <cellStyle name="20% - Accent1 3 2 4 3 2 2 2 4" xfId="21104" xr:uid="{00000000-0005-0000-0000-0000B8510000}"/>
    <cellStyle name="20% - Accent1 3 2 4 3 2 2 3" xfId="21105" xr:uid="{00000000-0005-0000-0000-0000B9510000}"/>
    <cellStyle name="20% - Accent1 3 2 4 3 2 2 3 2" xfId="21106" xr:uid="{00000000-0005-0000-0000-0000BA510000}"/>
    <cellStyle name="20% - Accent1 3 2 4 3 2 2 3 2 2" xfId="21107" xr:uid="{00000000-0005-0000-0000-0000BB510000}"/>
    <cellStyle name="20% - Accent1 3 2 4 3 2 2 3 2 2 2" xfId="21108" xr:uid="{00000000-0005-0000-0000-0000BC510000}"/>
    <cellStyle name="20% - Accent1 3 2 4 3 2 2 3 2 3" xfId="21109" xr:uid="{00000000-0005-0000-0000-0000BD510000}"/>
    <cellStyle name="20% - Accent1 3 2 4 3 2 2 3 3" xfId="21110" xr:uid="{00000000-0005-0000-0000-0000BE510000}"/>
    <cellStyle name="20% - Accent1 3 2 4 3 2 2 3 3 2" xfId="21111" xr:uid="{00000000-0005-0000-0000-0000BF510000}"/>
    <cellStyle name="20% - Accent1 3 2 4 3 2 2 3 4" xfId="21112" xr:uid="{00000000-0005-0000-0000-0000C0510000}"/>
    <cellStyle name="20% - Accent1 3 2 4 3 2 2 4" xfId="21113" xr:uid="{00000000-0005-0000-0000-0000C1510000}"/>
    <cellStyle name="20% - Accent1 3 2 4 3 2 2 4 2" xfId="21114" xr:uid="{00000000-0005-0000-0000-0000C2510000}"/>
    <cellStyle name="20% - Accent1 3 2 4 3 2 2 4 2 2" xfId="21115" xr:uid="{00000000-0005-0000-0000-0000C3510000}"/>
    <cellStyle name="20% - Accent1 3 2 4 3 2 2 4 2 2 2" xfId="21116" xr:uid="{00000000-0005-0000-0000-0000C4510000}"/>
    <cellStyle name="20% - Accent1 3 2 4 3 2 2 4 2 3" xfId="21117" xr:uid="{00000000-0005-0000-0000-0000C5510000}"/>
    <cellStyle name="20% - Accent1 3 2 4 3 2 2 4 3" xfId="21118" xr:uid="{00000000-0005-0000-0000-0000C6510000}"/>
    <cellStyle name="20% - Accent1 3 2 4 3 2 2 4 3 2" xfId="21119" xr:uid="{00000000-0005-0000-0000-0000C7510000}"/>
    <cellStyle name="20% - Accent1 3 2 4 3 2 2 4 4" xfId="21120" xr:uid="{00000000-0005-0000-0000-0000C8510000}"/>
    <cellStyle name="20% - Accent1 3 2 4 3 2 2 5" xfId="21121" xr:uid="{00000000-0005-0000-0000-0000C9510000}"/>
    <cellStyle name="20% - Accent1 3 2 4 3 2 2 5 2" xfId="21122" xr:uid="{00000000-0005-0000-0000-0000CA510000}"/>
    <cellStyle name="20% - Accent1 3 2 4 3 2 2 5 2 2" xfId="21123" xr:uid="{00000000-0005-0000-0000-0000CB510000}"/>
    <cellStyle name="20% - Accent1 3 2 4 3 2 2 5 3" xfId="21124" xr:uid="{00000000-0005-0000-0000-0000CC510000}"/>
    <cellStyle name="20% - Accent1 3 2 4 3 2 2 6" xfId="21125" xr:uid="{00000000-0005-0000-0000-0000CD510000}"/>
    <cellStyle name="20% - Accent1 3 2 4 3 2 2 6 2" xfId="21126" xr:uid="{00000000-0005-0000-0000-0000CE510000}"/>
    <cellStyle name="20% - Accent1 3 2 4 3 2 2 6 2 2" xfId="21127" xr:uid="{00000000-0005-0000-0000-0000CF510000}"/>
    <cellStyle name="20% - Accent1 3 2 4 3 2 2 6 3" xfId="21128" xr:uid="{00000000-0005-0000-0000-0000D0510000}"/>
    <cellStyle name="20% - Accent1 3 2 4 3 2 2 7" xfId="21129" xr:uid="{00000000-0005-0000-0000-0000D1510000}"/>
    <cellStyle name="20% - Accent1 3 2 4 3 2 2 7 2" xfId="21130" xr:uid="{00000000-0005-0000-0000-0000D2510000}"/>
    <cellStyle name="20% - Accent1 3 2 4 3 2 2 8" xfId="21131" xr:uid="{00000000-0005-0000-0000-0000D3510000}"/>
    <cellStyle name="20% - Accent1 3 2 4 3 2 2 8 2" xfId="21132" xr:uid="{00000000-0005-0000-0000-0000D4510000}"/>
    <cellStyle name="20% - Accent1 3 2 4 3 2 2 9" xfId="21133" xr:uid="{00000000-0005-0000-0000-0000D5510000}"/>
    <cellStyle name="20% - Accent1 3 2 4 3 2 3" xfId="21134" xr:uid="{00000000-0005-0000-0000-0000D6510000}"/>
    <cellStyle name="20% - Accent1 3 2 4 3 2 3 2" xfId="21135" xr:uid="{00000000-0005-0000-0000-0000D7510000}"/>
    <cellStyle name="20% - Accent1 3 2 4 3 2 3 2 2" xfId="21136" xr:uid="{00000000-0005-0000-0000-0000D8510000}"/>
    <cellStyle name="20% - Accent1 3 2 4 3 2 3 2 2 2" xfId="21137" xr:uid="{00000000-0005-0000-0000-0000D9510000}"/>
    <cellStyle name="20% - Accent1 3 2 4 3 2 3 2 2 2 2" xfId="21138" xr:uid="{00000000-0005-0000-0000-0000DA510000}"/>
    <cellStyle name="20% - Accent1 3 2 4 3 2 3 2 2 3" xfId="21139" xr:uid="{00000000-0005-0000-0000-0000DB510000}"/>
    <cellStyle name="20% - Accent1 3 2 4 3 2 3 2 3" xfId="21140" xr:uid="{00000000-0005-0000-0000-0000DC510000}"/>
    <cellStyle name="20% - Accent1 3 2 4 3 2 3 2 3 2" xfId="21141" xr:uid="{00000000-0005-0000-0000-0000DD510000}"/>
    <cellStyle name="20% - Accent1 3 2 4 3 2 3 2 4" xfId="21142" xr:uid="{00000000-0005-0000-0000-0000DE510000}"/>
    <cellStyle name="20% - Accent1 3 2 4 3 2 3 3" xfId="21143" xr:uid="{00000000-0005-0000-0000-0000DF510000}"/>
    <cellStyle name="20% - Accent1 3 2 4 3 2 3 3 2" xfId="21144" xr:uid="{00000000-0005-0000-0000-0000E0510000}"/>
    <cellStyle name="20% - Accent1 3 2 4 3 2 3 3 2 2" xfId="21145" xr:uid="{00000000-0005-0000-0000-0000E1510000}"/>
    <cellStyle name="20% - Accent1 3 2 4 3 2 3 3 2 2 2" xfId="21146" xr:uid="{00000000-0005-0000-0000-0000E2510000}"/>
    <cellStyle name="20% - Accent1 3 2 4 3 2 3 3 2 3" xfId="21147" xr:uid="{00000000-0005-0000-0000-0000E3510000}"/>
    <cellStyle name="20% - Accent1 3 2 4 3 2 3 3 3" xfId="21148" xr:uid="{00000000-0005-0000-0000-0000E4510000}"/>
    <cellStyle name="20% - Accent1 3 2 4 3 2 3 3 3 2" xfId="21149" xr:uid="{00000000-0005-0000-0000-0000E5510000}"/>
    <cellStyle name="20% - Accent1 3 2 4 3 2 3 3 4" xfId="21150" xr:uid="{00000000-0005-0000-0000-0000E6510000}"/>
    <cellStyle name="20% - Accent1 3 2 4 3 2 3 4" xfId="21151" xr:uid="{00000000-0005-0000-0000-0000E7510000}"/>
    <cellStyle name="20% - Accent1 3 2 4 3 2 3 4 2" xfId="21152" xr:uid="{00000000-0005-0000-0000-0000E8510000}"/>
    <cellStyle name="20% - Accent1 3 2 4 3 2 3 4 2 2" xfId="21153" xr:uid="{00000000-0005-0000-0000-0000E9510000}"/>
    <cellStyle name="20% - Accent1 3 2 4 3 2 3 4 2 2 2" xfId="21154" xr:uid="{00000000-0005-0000-0000-0000EA510000}"/>
    <cellStyle name="20% - Accent1 3 2 4 3 2 3 4 2 3" xfId="21155" xr:uid="{00000000-0005-0000-0000-0000EB510000}"/>
    <cellStyle name="20% - Accent1 3 2 4 3 2 3 4 3" xfId="21156" xr:uid="{00000000-0005-0000-0000-0000EC510000}"/>
    <cellStyle name="20% - Accent1 3 2 4 3 2 3 4 3 2" xfId="21157" xr:uid="{00000000-0005-0000-0000-0000ED510000}"/>
    <cellStyle name="20% - Accent1 3 2 4 3 2 3 4 4" xfId="21158" xr:uid="{00000000-0005-0000-0000-0000EE510000}"/>
    <cellStyle name="20% - Accent1 3 2 4 3 2 3 5" xfId="21159" xr:uid="{00000000-0005-0000-0000-0000EF510000}"/>
    <cellStyle name="20% - Accent1 3 2 4 3 2 3 5 2" xfId="21160" xr:uid="{00000000-0005-0000-0000-0000F0510000}"/>
    <cellStyle name="20% - Accent1 3 2 4 3 2 3 5 2 2" xfId="21161" xr:uid="{00000000-0005-0000-0000-0000F1510000}"/>
    <cellStyle name="20% - Accent1 3 2 4 3 2 3 5 3" xfId="21162" xr:uid="{00000000-0005-0000-0000-0000F2510000}"/>
    <cellStyle name="20% - Accent1 3 2 4 3 2 3 6" xfId="21163" xr:uid="{00000000-0005-0000-0000-0000F3510000}"/>
    <cellStyle name="20% - Accent1 3 2 4 3 2 3 6 2" xfId="21164" xr:uid="{00000000-0005-0000-0000-0000F4510000}"/>
    <cellStyle name="20% - Accent1 3 2 4 3 2 3 6 2 2" xfId="21165" xr:uid="{00000000-0005-0000-0000-0000F5510000}"/>
    <cellStyle name="20% - Accent1 3 2 4 3 2 3 6 3" xfId="21166" xr:uid="{00000000-0005-0000-0000-0000F6510000}"/>
    <cellStyle name="20% - Accent1 3 2 4 3 2 3 7" xfId="21167" xr:uid="{00000000-0005-0000-0000-0000F7510000}"/>
    <cellStyle name="20% - Accent1 3 2 4 3 2 3 7 2" xfId="21168" xr:uid="{00000000-0005-0000-0000-0000F8510000}"/>
    <cellStyle name="20% - Accent1 3 2 4 3 2 3 8" xfId="21169" xr:uid="{00000000-0005-0000-0000-0000F9510000}"/>
    <cellStyle name="20% - Accent1 3 2 4 3 2 3 8 2" xfId="21170" xr:uid="{00000000-0005-0000-0000-0000FA510000}"/>
    <cellStyle name="20% - Accent1 3 2 4 3 2 3 9" xfId="21171" xr:uid="{00000000-0005-0000-0000-0000FB510000}"/>
    <cellStyle name="20% - Accent1 3 2 4 3 2 4" xfId="21172" xr:uid="{00000000-0005-0000-0000-0000FC510000}"/>
    <cellStyle name="20% - Accent1 3 2 4 3 2 4 2" xfId="21173" xr:uid="{00000000-0005-0000-0000-0000FD510000}"/>
    <cellStyle name="20% - Accent1 3 2 4 3 2 4 2 2" xfId="21174" xr:uid="{00000000-0005-0000-0000-0000FE510000}"/>
    <cellStyle name="20% - Accent1 3 2 4 3 2 4 2 2 2" xfId="21175" xr:uid="{00000000-0005-0000-0000-0000FF510000}"/>
    <cellStyle name="20% - Accent1 3 2 4 3 2 4 2 3" xfId="21176" xr:uid="{00000000-0005-0000-0000-000000520000}"/>
    <cellStyle name="20% - Accent1 3 2 4 3 2 4 3" xfId="21177" xr:uid="{00000000-0005-0000-0000-000001520000}"/>
    <cellStyle name="20% - Accent1 3 2 4 3 2 4 3 2" xfId="21178" xr:uid="{00000000-0005-0000-0000-000002520000}"/>
    <cellStyle name="20% - Accent1 3 2 4 3 2 4 4" xfId="21179" xr:uid="{00000000-0005-0000-0000-000003520000}"/>
    <cellStyle name="20% - Accent1 3 2 4 3 2 5" xfId="21180" xr:uid="{00000000-0005-0000-0000-000004520000}"/>
    <cellStyle name="20% - Accent1 3 2 4 3 2 5 2" xfId="21181" xr:uid="{00000000-0005-0000-0000-000005520000}"/>
    <cellStyle name="20% - Accent1 3 2 4 3 2 5 2 2" xfId="21182" xr:uid="{00000000-0005-0000-0000-000006520000}"/>
    <cellStyle name="20% - Accent1 3 2 4 3 2 5 2 2 2" xfId="21183" xr:uid="{00000000-0005-0000-0000-000007520000}"/>
    <cellStyle name="20% - Accent1 3 2 4 3 2 5 2 3" xfId="21184" xr:uid="{00000000-0005-0000-0000-000008520000}"/>
    <cellStyle name="20% - Accent1 3 2 4 3 2 5 3" xfId="21185" xr:uid="{00000000-0005-0000-0000-000009520000}"/>
    <cellStyle name="20% - Accent1 3 2 4 3 2 5 3 2" xfId="21186" xr:uid="{00000000-0005-0000-0000-00000A520000}"/>
    <cellStyle name="20% - Accent1 3 2 4 3 2 5 4" xfId="21187" xr:uid="{00000000-0005-0000-0000-00000B520000}"/>
    <cellStyle name="20% - Accent1 3 2 4 3 2 6" xfId="21188" xr:uid="{00000000-0005-0000-0000-00000C520000}"/>
    <cellStyle name="20% - Accent1 3 2 4 3 2 6 2" xfId="21189" xr:uid="{00000000-0005-0000-0000-00000D520000}"/>
    <cellStyle name="20% - Accent1 3 2 4 3 2 6 2 2" xfId="21190" xr:uid="{00000000-0005-0000-0000-00000E520000}"/>
    <cellStyle name="20% - Accent1 3 2 4 3 2 6 2 2 2" xfId="21191" xr:uid="{00000000-0005-0000-0000-00000F520000}"/>
    <cellStyle name="20% - Accent1 3 2 4 3 2 6 2 3" xfId="21192" xr:uid="{00000000-0005-0000-0000-000010520000}"/>
    <cellStyle name="20% - Accent1 3 2 4 3 2 6 3" xfId="21193" xr:uid="{00000000-0005-0000-0000-000011520000}"/>
    <cellStyle name="20% - Accent1 3 2 4 3 2 6 3 2" xfId="21194" xr:uid="{00000000-0005-0000-0000-000012520000}"/>
    <cellStyle name="20% - Accent1 3 2 4 3 2 6 4" xfId="21195" xr:uid="{00000000-0005-0000-0000-000013520000}"/>
    <cellStyle name="20% - Accent1 3 2 4 3 2 7" xfId="21196" xr:uid="{00000000-0005-0000-0000-000014520000}"/>
    <cellStyle name="20% - Accent1 3 2 4 3 2 7 2" xfId="21197" xr:uid="{00000000-0005-0000-0000-000015520000}"/>
    <cellStyle name="20% - Accent1 3 2 4 3 2 7 2 2" xfId="21198" xr:uid="{00000000-0005-0000-0000-000016520000}"/>
    <cellStyle name="20% - Accent1 3 2 4 3 2 7 3" xfId="21199" xr:uid="{00000000-0005-0000-0000-000017520000}"/>
    <cellStyle name="20% - Accent1 3 2 4 3 2 8" xfId="21200" xr:uid="{00000000-0005-0000-0000-000018520000}"/>
    <cellStyle name="20% - Accent1 3 2 4 3 2 8 2" xfId="21201" xr:uid="{00000000-0005-0000-0000-000019520000}"/>
    <cellStyle name="20% - Accent1 3 2 4 3 2 8 2 2" xfId="21202" xr:uid="{00000000-0005-0000-0000-00001A520000}"/>
    <cellStyle name="20% - Accent1 3 2 4 3 2 8 3" xfId="21203" xr:uid="{00000000-0005-0000-0000-00001B520000}"/>
    <cellStyle name="20% - Accent1 3 2 4 3 2 9" xfId="21204" xr:uid="{00000000-0005-0000-0000-00001C520000}"/>
    <cellStyle name="20% - Accent1 3 2 4 3 2 9 2" xfId="21205" xr:uid="{00000000-0005-0000-0000-00001D520000}"/>
    <cellStyle name="20% - Accent1 3 2 4 3 3" xfId="21206" xr:uid="{00000000-0005-0000-0000-00001E520000}"/>
    <cellStyle name="20% - Accent1 3 2 4 3 3 10" xfId="21207" xr:uid="{00000000-0005-0000-0000-00001F520000}"/>
    <cellStyle name="20% - Accent1 3 2 4 3 3 10 2" xfId="21208" xr:uid="{00000000-0005-0000-0000-000020520000}"/>
    <cellStyle name="20% - Accent1 3 2 4 3 3 11" xfId="21209" xr:uid="{00000000-0005-0000-0000-000021520000}"/>
    <cellStyle name="20% - Accent1 3 2 4 3 3 2" xfId="21210" xr:uid="{00000000-0005-0000-0000-000022520000}"/>
    <cellStyle name="20% - Accent1 3 2 4 3 3 2 2" xfId="21211" xr:uid="{00000000-0005-0000-0000-000023520000}"/>
    <cellStyle name="20% - Accent1 3 2 4 3 3 2 2 2" xfId="21212" xr:uid="{00000000-0005-0000-0000-000024520000}"/>
    <cellStyle name="20% - Accent1 3 2 4 3 3 2 2 2 2" xfId="21213" xr:uid="{00000000-0005-0000-0000-000025520000}"/>
    <cellStyle name="20% - Accent1 3 2 4 3 3 2 2 2 2 2" xfId="21214" xr:uid="{00000000-0005-0000-0000-000026520000}"/>
    <cellStyle name="20% - Accent1 3 2 4 3 3 2 2 2 3" xfId="21215" xr:uid="{00000000-0005-0000-0000-000027520000}"/>
    <cellStyle name="20% - Accent1 3 2 4 3 3 2 2 3" xfId="21216" xr:uid="{00000000-0005-0000-0000-000028520000}"/>
    <cellStyle name="20% - Accent1 3 2 4 3 3 2 2 3 2" xfId="21217" xr:uid="{00000000-0005-0000-0000-000029520000}"/>
    <cellStyle name="20% - Accent1 3 2 4 3 3 2 2 4" xfId="21218" xr:uid="{00000000-0005-0000-0000-00002A520000}"/>
    <cellStyle name="20% - Accent1 3 2 4 3 3 2 3" xfId="21219" xr:uid="{00000000-0005-0000-0000-00002B520000}"/>
    <cellStyle name="20% - Accent1 3 2 4 3 3 2 3 2" xfId="21220" xr:uid="{00000000-0005-0000-0000-00002C520000}"/>
    <cellStyle name="20% - Accent1 3 2 4 3 3 2 3 2 2" xfId="21221" xr:uid="{00000000-0005-0000-0000-00002D520000}"/>
    <cellStyle name="20% - Accent1 3 2 4 3 3 2 3 2 2 2" xfId="21222" xr:uid="{00000000-0005-0000-0000-00002E520000}"/>
    <cellStyle name="20% - Accent1 3 2 4 3 3 2 3 2 3" xfId="21223" xr:uid="{00000000-0005-0000-0000-00002F520000}"/>
    <cellStyle name="20% - Accent1 3 2 4 3 3 2 3 3" xfId="21224" xr:uid="{00000000-0005-0000-0000-000030520000}"/>
    <cellStyle name="20% - Accent1 3 2 4 3 3 2 3 3 2" xfId="21225" xr:uid="{00000000-0005-0000-0000-000031520000}"/>
    <cellStyle name="20% - Accent1 3 2 4 3 3 2 3 4" xfId="21226" xr:uid="{00000000-0005-0000-0000-000032520000}"/>
    <cellStyle name="20% - Accent1 3 2 4 3 3 2 4" xfId="21227" xr:uid="{00000000-0005-0000-0000-000033520000}"/>
    <cellStyle name="20% - Accent1 3 2 4 3 3 2 4 2" xfId="21228" xr:uid="{00000000-0005-0000-0000-000034520000}"/>
    <cellStyle name="20% - Accent1 3 2 4 3 3 2 4 2 2" xfId="21229" xr:uid="{00000000-0005-0000-0000-000035520000}"/>
    <cellStyle name="20% - Accent1 3 2 4 3 3 2 4 2 2 2" xfId="21230" xr:uid="{00000000-0005-0000-0000-000036520000}"/>
    <cellStyle name="20% - Accent1 3 2 4 3 3 2 4 2 3" xfId="21231" xr:uid="{00000000-0005-0000-0000-000037520000}"/>
    <cellStyle name="20% - Accent1 3 2 4 3 3 2 4 3" xfId="21232" xr:uid="{00000000-0005-0000-0000-000038520000}"/>
    <cellStyle name="20% - Accent1 3 2 4 3 3 2 4 3 2" xfId="21233" xr:uid="{00000000-0005-0000-0000-000039520000}"/>
    <cellStyle name="20% - Accent1 3 2 4 3 3 2 4 4" xfId="21234" xr:uid="{00000000-0005-0000-0000-00003A520000}"/>
    <cellStyle name="20% - Accent1 3 2 4 3 3 2 5" xfId="21235" xr:uid="{00000000-0005-0000-0000-00003B520000}"/>
    <cellStyle name="20% - Accent1 3 2 4 3 3 2 5 2" xfId="21236" xr:uid="{00000000-0005-0000-0000-00003C520000}"/>
    <cellStyle name="20% - Accent1 3 2 4 3 3 2 5 2 2" xfId="21237" xr:uid="{00000000-0005-0000-0000-00003D520000}"/>
    <cellStyle name="20% - Accent1 3 2 4 3 3 2 5 3" xfId="21238" xr:uid="{00000000-0005-0000-0000-00003E520000}"/>
    <cellStyle name="20% - Accent1 3 2 4 3 3 2 6" xfId="21239" xr:uid="{00000000-0005-0000-0000-00003F520000}"/>
    <cellStyle name="20% - Accent1 3 2 4 3 3 2 6 2" xfId="21240" xr:uid="{00000000-0005-0000-0000-000040520000}"/>
    <cellStyle name="20% - Accent1 3 2 4 3 3 2 6 2 2" xfId="21241" xr:uid="{00000000-0005-0000-0000-000041520000}"/>
    <cellStyle name="20% - Accent1 3 2 4 3 3 2 6 3" xfId="21242" xr:uid="{00000000-0005-0000-0000-000042520000}"/>
    <cellStyle name="20% - Accent1 3 2 4 3 3 2 7" xfId="21243" xr:uid="{00000000-0005-0000-0000-000043520000}"/>
    <cellStyle name="20% - Accent1 3 2 4 3 3 2 7 2" xfId="21244" xr:uid="{00000000-0005-0000-0000-000044520000}"/>
    <cellStyle name="20% - Accent1 3 2 4 3 3 2 8" xfId="21245" xr:uid="{00000000-0005-0000-0000-000045520000}"/>
    <cellStyle name="20% - Accent1 3 2 4 3 3 2 8 2" xfId="21246" xr:uid="{00000000-0005-0000-0000-000046520000}"/>
    <cellStyle name="20% - Accent1 3 2 4 3 3 2 9" xfId="21247" xr:uid="{00000000-0005-0000-0000-000047520000}"/>
    <cellStyle name="20% - Accent1 3 2 4 3 3 3" xfId="21248" xr:uid="{00000000-0005-0000-0000-000048520000}"/>
    <cellStyle name="20% - Accent1 3 2 4 3 3 3 2" xfId="21249" xr:uid="{00000000-0005-0000-0000-000049520000}"/>
    <cellStyle name="20% - Accent1 3 2 4 3 3 3 2 2" xfId="21250" xr:uid="{00000000-0005-0000-0000-00004A520000}"/>
    <cellStyle name="20% - Accent1 3 2 4 3 3 3 2 2 2" xfId="21251" xr:uid="{00000000-0005-0000-0000-00004B520000}"/>
    <cellStyle name="20% - Accent1 3 2 4 3 3 3 2 2 2 2" xfId="21252" xr:uid="{00000000-0005-0000-0000-00004C520000}"/>
    <cellStyle name="20% - Accent1 3 2 4 3 3 3 2 2 3" xfId="21253" xr:uid="{00000000-0005-0000-0000-00004D520000}"/>
    <cellStyle name="20% - Accent1 3 2 4 3 3 3 2 3" xfId="21254" xr:uid="{00000000-0005-0000-0000-00004E520000}"/>
    <cellStyle name="20% - Accent1 3 2 4 3 3 3 2 3 2" xfId="21255" xr:uid="{00000000-0005-0000-0000-00004F520000}"/>
    <cellStyle name="20% - Accent1 3 2 4 3 3 3 2 4" xfId="21256" xr:uid="{00000000-0005-0000-0000-000050520000}"/>
    <cellStyle name="20% - Accent1 3 2 4 3 3 3 3" xfId="21257" xr:uid="{00000000-0005-0000-0000-000051520000}"/>
    <cellStyle name="20% - Accent1 3 2 4 3 3 3 3 2" xfId="21258" xr:uid="{00000000-0005-0000-0000-000052520000}"/>
    <cellStyle name="20% - Accent1 3 2 4 3 3 3 3 2 2" xfId="21259" xr:uid="{00000000-0005-0000-0000-000053520000}"/>
    <cellStyle name="20% - Accent1 3 2 4 3 3 3 3 2 2 2" xfId="21260" xr:uid="{00000000-0005-0000-0000-000054520000}"/>
    <cellStyle name="20% - Accent1 3 2 4 3 3 3 3 2 3" xfId="21261" xr:uid="{00000000-0005-0000-0000-000055520000}"/>
    <cellStyle name="20% - Accent1 3 2 4 3 3 3 3 3" xfId="21262" xr:uid="{00000000-0005-0000-0000-000056520000}"/>
    <cellStyle name="20% - Accent1 3 2 4 3 3 3 3 3 2" xfId="21263" xr:uid="{00000000-0005-0000-0000-000057520000}"/>
    <cellStyle name="20% - Accent1 3 2 4 3 3 3 3 4" xfId="21264" xr:uid="{00000000-0005-0000-0000-000058520000}"/>
    <cellStyle name="20% - Accent1 3 2 4 3 3 3 4" xfId="21265" xr:uid="{00000000-0005-0000-0000-000059520000}"/>
    <cellStyle name="20% - Accent1 3 2 4 3 3 3 4 2" xfId="21266" xr:uid="{00000000-0005-0000-0000-00005A520000}"/>
    <cellStyle name="20% - Accent1 3 2 4 3 3 3 4 2 2" xfId="21267" xr:uid="{00000000-0005-0000-0000-00005B520000}"/>
    <cellStyle name="20% - Accent1 3 2 4 3 3 3 4 2 2 2" xfId="21268" xr:uid="{00000000-0005-0000-0000-00005C520000}"/>
    <cellStyle name="20% - Accent1 3 2 4 3 3 3 4 2 3" xfId="21269" xr:uid="{00000000-0005-0000-0000-00005D520000}"/>
    <cellStyle name="20% - Accent1 3 2 4 3 3 3 4 3" xfId="21270" xr:uid="{00000000-0005-0000-0000-00005E520000}"/>
    <cellStyle name="20% - Accent1 3 2 4 3 3 3 4 3 2" xfId="21271" xr:uid="{00000000-0005-0000-0000-00005F520000}"/>
    <cellStyle name="20% - Accent1 3 2 4 3 3 3 4 4" xfId="21272" xr:uid="{00000000-0005-0000-0000-000060520000}"/>
    <cellStyle name="20% - Accent1 3 2 4 3 3 3 5" xfId="21273" xr:uid="{00000000-0005-0000-0000-000061520000}"/>
    <cellStyle name="20% - Accent1 3 2 4 3 3 3 5 2" xfId="21274" xr:uid="{00000000-0005-0000-0000-000062520000}"/>
    <cellStyle name="20% - Accent1 3 2 4 3 3 3 5 2 2" xfId="21275" xr:uid="{00000000-0005-0000-0000-000063520000}"/>
    <cellStyle name="20% - Accent1 3 2 4 3 3 3 5 3" xfId="21276" xr:uid="{00000000-0005-0000-0000-000064520000}"/>
    <cellStyle name="20% - Accent1 3 2 4 3 3 3 6" xfId="21277" xr:uid="{00000000-0005-0000-0000-000065520000}"/>
    <cellStyle name="20% - Accent1 3 2 4 3 3 3 6 2" xfId="21278" xr:uid="{00000000-0005-0000-0000-000066520000}"/>
    <cellStyle name="20% - Accent1 3 2 4 3 3 3 6 2 2" xfId="21279" xr:uid="{00000000-0005-0000-0000-000067520000}"/>
    <cellStyle name="20% - Accent1 3 2 4 3 3 3 6 3" xfId="21280" xr:uid="{00000000-0005-0000-0000-000068520000}"/>
    <cellStyle name="20% - Accent1 3 2 4 3 3 3 7" xfId="21281" xr:uid="{00000000-0005-0000-0000-000069520000}"/>
    <cellStyle name="20% - Accent1 3 2 4 3 3 3 7 2" xfId="21282" xr:uid="{00000000-0005-0000-0000-00006A520000}"/>
    <cellStyle name="20% - Accent1 3 2 4 3 3 3 8" xfId="21283" xr:uid="{00000000-0005-0000-0000-00006B520000}"/>
    <cellStyle name="20% - Accent1 3 2 4 3 3 3 8 2" xfId="21284" xr:uid="{00000000-0005-0000-0000-00006C520000}"/>
    <cellStyle name="20% - Accent1 3 2 4 3 3 3 9" xfId="21285" xr:uid="{00000000-0005-0000-0000-00006D520000}"/>
    <cellStyle name="20% - Accent1 3 2 4 3 3 4" xfId="21286" xr:uid="{00000000-0005-0000-0000-00006E520000}"/>
    <cellStyle name="20% - Accent1 3 2 4 3 3 4 2" xfId="21287" xr:uid="{00000000-0005-0000-0000-00006F520000}"/>
    <cellStyle name="20% - Accent1 3 2 4 3 3 4 2 2" xfId="21288" xr:uid="{00000000-0005-0000-0000-000070520000}"/>
    <cellStyle name="20% - Accent1 3 2 4 3 3 4 2 2 2" xfId="21289" xr:uid="{00000000-0005-0000-0000-000071520000}"/>
    <cellStyle name="20% - Accent1 3 2 4 3 3 4 2 3" xfId="21290" xr:uid="{00000000-0005-0000-0000-000072520000}"/>
    <cellStyle name="20% - Accent1 3 2 4 3 3 4 3" xfId="21291" xr:uid="{00000000-0005-0000-0000-000073520000}"/>
    <cellStyle name="20% - Accent1 3 2 4 3 3 4 3 2" xfId="21292" xr:uid="{00000000-0005-0000-0000-000074520000}"/>
    <cellStyle name="20% - Accent1 3 2 4 3 3 4 4" xfId="21293" xr:uid="{00000000-0005-0000-0000-000075520000}"/>
    <cellStyle name="20% - Accent1 3 2 4 3 3 5" xfId="21294" xr:uid="{00000000-0005-0000-0000-000076520000}"/>
    <cellStyle name="20% - Accent1 3 2 4 3 3 5 2" xfId="21295" xr:uid="{00000000-0005-0000-0000-000077520000}"/>
    <cellStyle name="20% - Accent1 3 2 4 3 3 5 2 2" xfId="21296" xr:uid="{00000000-0005-0000-0000-000078520000}"/>
    <cellStyle name="20% - Accent1 3 2 4 3 3 5 2 2 2" xfId="21297" xr:uid="{00000000-0005-0000-0000-000079520000}"/>
    <cellStyle name="20% - Accent1 3 2 4 3 3 5 2 3" xfId="21298" xr:uid="{00000000-0005-0000-0000-00007A520000}"/>
    <cellStyle name="20% - Accent1 3 2 4 3 3 5 3" xfId="21299" xr:uid="{00000000-0005-0000-0000-00007B520000}"/>
    <cellStyle name="20% - Accent1 3 2 4 3 3 5 3 2" xfId="21300" xr:uid="{00000000-0005-0000-0000-00007C520000}"/>
    <cellStyle name="20% - Accent1 3 2 4 3 3 5 4" xfId="21301" xr:uid="{00000000-0005-0000-0000-00007D520000}"/>
    <cellStyle name="20% - Accent1 3 2 4 3 3 6" xfId="21302" xr:uid="{00000000-0005-0000-0000-00007E520000}"/>
    <cellStyle name="20% - Accent1 3 2 4 3 3 6 2" xfId="21303" xr:uid="{00000000-0005-0000-0000-00007F520000}"/>
    <cellStyle name="20% - Accent1 3 2 4 3 3 6 2 2" xfId="21304" xr:uid="{00000000-0005-0000-0000-000080520000}"/>
    <cellStyle name="20% - Accent1 3 2 4 3 3 6 2 2 2" xfId="21305" xr:uid="{00000000-0005-0000-0000-000081520000}"/>
    <cellStyle name="20% - Accent1 3 2 4 3 3 6 2 3" xfId="21306" xr:uid="{00000000-0005-0000-0000-000082520000}"/>
    <cellStyle name="20% - Accent1 3 2 4 3 3 6 3" xfId="21307" xr:uid="{00000000-0005-0000-0000-000083520000}"/>
    <cellStyle name="20% - Accent1 3 2 4 3 3 6 3 2" xfId="21308" xr:uid="{00000000-0005-0000-0000-000084520000}"/>
    <cellStyle name="20% - Accent1 3 2 4 3 3 6 4" xfId="21309" xr:uid="{00000000-0005-0000-0000-000085520000}"/>
    <cellStyle name="20% - Accent1 3 2 4 3 3 7" xfId="21310" xr:uid="{00000000-0005-0000-0000-000086520000}"/>
    <cellStyle name="20% - Accent1 3 2 4 3 3 7 2" xfId="21311" xr:uid="{00000000-0005-0000-0000-000087520000}"/>
    <cellStyle name="20% - Accent1 3 2 4 3 3 7 2 2" xfId="21312" xr:uid="{00000000-0005-0000-0000-000088520000}"/>
    <cellStyle name="20% - Accent1 3 2 4 3 3 7 3" xfId="21313" xr:uid="{00000000-0005-0000-0000-000089520000}"/>
    <cellStyle name="20% - Accent1 3 2 4 3 3 8" xfId="21314" xr:uid="{00000000-0005-0000-0000-00008A520000}"/>
    <cellStyle name="20% - Accent1 3 2 4 3 3 8 2" xfId="21315" xr:uid="{00000000-0005-0000-0000-00008B520000}"/>
    <cellStyle name="20% - Accent1 3 2 4 3 3 8 2 2" xfId="21316" xr:uid="{00000000-0005-0000-0000-00008C520000}"/>
    <cellStyle name="20% - Accent1 3 2 4 3 3 8 3" xfId="21317" xr:uid="{00000000-0005-0000-0000-00008D520000}"/>
    <cellStyle name="20% - Accent1 3 2 4 3 3 9" xfId="21318" xr:uid="{00000000-0005-0000-0000-00008E520000}"/>
    <cellStyle name="20% - Accent1 3 2 4 3 3 9 2" xfId="21319" xr:uid="{00000000-0005-0000-0000-00008F520000}"/>
    <cellStyle name="20% - Accent1 3 2 4 3 4" xfId="21320" xr:uid="{00000000-0005-0000-0000-000090520000}"/>
    <cellStyle name="20% - Accent1 3 2 4 3 4 10" xfId="21321" xr:uid="{00000000-0005-0000-0000-000091520000}"/>
    <cellStyle name="20% - Accent1 3 2 4 3 4 10 2" xfId="21322" xr:uid="{00000000-0005-0000-0000-000092520000}"/>
    <cellStyle name="20% - Accent1 3 2 4 3 4 11" xfId="21323" xr:uid="{00000000-0005-0000-0000-000093520000}"/>
    <cellStyle name="20% - Accent1 3 2 4 3 4 2" xfId="21324" xr:uid="{00000000-0005-0000-0000-000094520000}"/>
    <cellStyle name="20% - Accent1 3 2 4 3 4 2 2" xfId="21325" xr:uid="{00000000-0005-0000-0000-000095520000}"/>
    <cellStyle name="20% - Accent1 3 2 4 3 4 2 2 2" xfId="21326" xr:uid="{00000000-0005-0000-0000-000096520000}"/>
    <cellStyle name="20% - Accent1 3 2 4 3 4 2 2 2 2" xfId="21327" xr:uid="{00000000-0005-0000-0000-000097520000}"/>
    <cellStyle name="20% - Accent1 3 2 4 3 4 2 2 2 2 2" xfId="21328" xr:uid="{00000000-0005-0000-0000-000098520000}"/>
    <cellStyle name="20% - Accent1 3 2 4 3 4 2 2 2 3" xfId="21329" xr:uid="{00000000-0005-0000-0000-000099520000}"/>
    <cellStyle name="20% - Accent1 3 2 4 3 4 2 2 3" xfId="21330" xr:uid="{00000000-0005-0000-0000-00009A520000}"/>
    <cellStyle name="20% - Accent1 3 2 4 3 4 2 2 3 2" xfId="21331" xr:uid="{00000000-0005-0000-0000-00009B520000}"/>
    <cellStyle name="20% - Accent1 3 2 4 3 4 2 2 4" xfId="21332" xr:uid="{00000000-0005-0000-0000-00009C520000}"/>
    <cellStyle name="20% - Accent1 3 2 4 3 4 2 3" xfId="21333" xr:uid="{00000000-0005-0000-0000-00009D520000}"/>
    <cellStyle name="20% - Accent1 3 2 4 3 4 2 3 2" xfId="21334" xr:uid="{00000000-0005-0000-0000-00009E520000}"/>
    <cellStyle name="20% - Accent1 3 2 4 3 4 2 3 2 2" xfId="21335" xr:uid="{00000000-0005-0000-0000-00009F520000}"/>
    <cellStyle name="20% - Accent1 3 2 4 3 4 2 3 2 2 2" xfId="21336" xr:uid="{00000000-0005-0000-0000-0000A0520000}"/>
    <cellStyle name="20% - Accent1 3 2 4 3 4 2 3 2 3" xfId="21337" xr:uid="{00000000-0005-0000-0000-0000A1520000}"/>
    <cellStyle name="20% - Accent1 3 2 4 3 4 2 3 3" xfId="21338" xr:uid="{00000000-0005-0000-0000-0000A2520000}"/>
    <cellStyle name="20% - Accent1 3 2 4 3 4 2 3 3 2" xfId="21339" xr:uid="{00000000-0005-0000-0000-0000A3520000}"/>
    <cellStyle name="20% - Accent1 3 2 4 3 4 2 3 4" xfId="21340" xr:uid="{00000000-0005-0000-0000-0000A4520000}"/>
    <cellStyle name="20% - Accent1 3 2 4 3 4 2 4" xfId="21341" xr:uid="{00000000-0005-0000-0000-0000A5520000}"/>
    <cellStyle name="20% - Accent1 3 2 4 3 4 2 4 2" xfId="21342" xr:uid="{00000000-0005-0000-0000-0000A6520000}"/>
    <cellStyle name="20% - Accent1 3 2 4 3 4 2 4 2 2" xfId="21343" xr:uid="{00000000-0005-0000-0000-0000A7520000}"/>
    <cellStyle name="20% - Accent1 3 2 4 3 4 2 4 2 2 2" xfId="21344" xr:uid="{00000000-0005-0000-0000-0000A8520000}"/>
    <cellStyle name="20% - Accent1 3 2 4 3 4 2 4 2 3" xfId="21345" xr:uid="{00000000-0005-0000-0000-0000A9520000}"/>
    <cellStyle name="20% - Accent1 3 2 4 3 4 2 4 3" xfId="21346" xr:uid="{00000000-0005-0000-0000-0000AA520000}"/>
    <cellStyle name="20% - Accent1 3 2 4 3 4 2 4 3 2" xfId="21347" xr:uid="{00000000-0005-0000-0000-0000AB520000}"/>
    <cellStyle name="20% - Accent1 3 2 4 3 4 2 4 4" xfId="21348" xr:uid="{00000000-0005-0000-0000-0000AC520000}"/>
    <cellStyle name="20% - Accent1 3 2 4 3 4 2 5" xfId="21349" xr:uid="{00000000-0005-0000-0000-0000AD520000}"/>
    <cellStyle name="20% - Accent1 3 2 4 3 4 2 5 2" xfId="21350" xr:uid="{00000000-0005-0000-0000-0000AE520000}"/>
    <cellStyle name="20% - Accent1 3 2 4 3 4 2 5 2 2" xfId="21351" xr:uid="{00000000-0005-0000-0000-0000AF520000}"/>
    <cellStyle name="20% - Accent1 3 2 4 3 4 2 5 3" xfId="21352" xr:uid="{00000000-0005-0000-0000-0000B0520000}"/>
    <cellStyle name="20% - Accent1 3 2 4 3 4 2 6" xfId="21353" xr:uid="{00000000-0005-0000-0000-0000B1520000}"/>
    <cellStyle name="20% - Accent1 3 2 4 3 4 2 6 2" xfId="21354" xr:uid="{00000000-0005-0000-0000-0000B2520000}"/>
    <cellStyle name="20% - Accent1 3 2 4 3 4 2 6 2 2" xfId="21355" xr:uid="{00000000-0005-0000-0000-0000B3520000}"/>
    <cellStyle name="20% - Accent1 3 2 4 3 4 2 6 3" xfId="21356" xr:uid="{00000000-0005-0000-0000-0000B4520000}"/>
    <cellStyle name="20% - Accent1 3 2 4 3 4 2 7" xfId="21357" xr:uid="{00000000-0005-0000-0000-0000B5520000}"/>
    <cellStyle name="20% - Accent1 3 2 4 3 4 2 7 2" xfId="21358" xr:uid="{00000000-0005-0000-0000-0000B6520000}"/>
    <cellStyle name="20% - Accent1 3 2 4 3 4 2 8" xfId="21359" xr:uid="{00000000-0005-0000-0000-0000B7520000}"/>
    <cellStyle name="20% - Accent1 3 2 4 3 4 2 8 2" xfId="21360" xr:uid="{00000000-0005-0000-0000-0000B8520000}"/>
    <cellStyle name="20% - Accent1 3 2 4 3 4 2 9" xfId="21361" xr:uid="{00000000-0005-0000-0000-0000B9520000}"/>
    <cellStyle name="20% - Accent1 3 2 4 3 4 3" xfId="21362" xr:uid="{00000000-0005-0000-0000-0000BA520000}"/>
    <cellStyle name="20% - Accent1 3 2 4 3 4 3 2" xfId="21363" xr:uid="{00000000-0005-0000-0000-0000BB520000}"/>
    <cellStyle name="20% - Accent1 3 2 4 3 4 3 2 2" xfId="21364" xr:uid="{00000000-0005-0000-0000-0000BC520000}"/>
    <cellStyle name="20% - Accent1 3 2 4 3 4 3 2 2 2" xfId="21365" xr:uid="{00000000-0005-0000-0000-0000BD520000}"/>
    <cellStyle name="20% - Accent1 3 2 4 3 4 3 2 2 2 2" xfId="21366" xr:uid="{00000000-0005-0000-0000-0000BE520000}"/>
    <cellStyle name="20% - Accent1 3 2 4 3 4 3 2 2 3" xfId="21367" xr:uid="{00000000-0005-0000-0000-0000BF520000}"/>
    <cellStyle name="20% - Accent1 3 2 4 3 4 3 2 3" xfId="21368" xr:uid="{00000000-0005-0000-0000-0000C0520000}"/>
    <cellStyle name="20% - Accent1 3 2 4 3 4 3 2 3 2" xfId="21369" xr:uid="{00000000-0005-0000-0000-0000C1520000}"/>
    <cellStyle name="20% - Accent1 3 2 4 3 4 3 2 4" xfId="21370" xr:uid="{00000000-0005-0000-0000-0000C2520000}"/>
    <cellStyle name="20% - Accent1 3 2 4 3 4 3 3" xfId="21371" xr:uid="{00000000-0005-0000-0000-0000C3520000}"/>
    <cellStyle name="20% - Accent1 3 2 4 3 4 3 3 2" xfId="21372" xr:uid="{00000000-0005-0000-0000-0000C4520000}"/>
    <cellStyle name="20% - Accent1 3 2 4 3 4 3 3 2 2" xfId="21373" xr:uid="{00000000-0005-0000-0000-0000C5520000}"/>
    <cellStyle name="20% - Accent1 3 2 4 3 4 3 3 2 2 2" xfId="21374" xr:uid="{00000000-0005-0000-0000-0000C6520000}"/>
    <cellStyle name="20% - Accent1 3 2 4 3 4 3 3 2 3" xfId="21375" xr:uid="{00000000-0005-0000-0000-0000C7520000}"/>
    <cellStyle name="20% - Accent1 3 2 4 3 4 3 3 3" xfId="21376" xr:uid="{00000000-0005-0000-0000-0000C8520000}"/>
    <cellStyle name="20% - Accent1 3 2 4 3 4 3 3 3 2" xfId="21377" xr:uid="{00000000-0005-0000-0000-0000C9520000}"/>
    <cellStyle name="20% - Accent1 3 2 4 3 4 3 3 4" xfId="21378" xr:uid="{00000000-0005-0000-0000-0000CA520000}"/>
    <cellStyle name="20% - Accent1 3 2 4 3 4 3 4" xfId="21379" xr:uid="{00000000-0005-0000-0000-0000CB520000}"/>
    <cellStyle name="20% - Accent1 3 2 4 3 4 3 4 2" xfId="21380" xr:uid="{00000000-0005-0000-0000-0000CC520000}"/>
    <cellStyle name="20% - Accent1 3 2 4 3 4 3 4 2 2" xfId="21381" xr:uid="{00000000-0005-0000-0000-0000CD520000}"/>
    <cellStyle name="20% - Accent1 3 2 4 3 4 3 4 2 2 2" xfId="21382" xr:uid="{00000000-0005-0000-0000-0000CE520000}"/>
    <cellStyle name="20% - Accent1 3 2 4 3 4 3 4 2 3" xfId="21383" xr:uid="{00000000-0005-0000-0000-0000CF520000}"/>
    <cellStyle name="20% - Accent1 3 2 4 3 4 3 4 3" xfId="21384" xr:uid="{00000000-0005-0000-0000-0000D0520000}"/>
    <cellStyle name="20% - Accent1 3 2 4 3 4 3 4 3 2" xfId="21385" xr:uid="{00000000-0005-0000-0000-0000D1520000}"/>
    <cellStyle name="20% - Accent1 3 2 4 3 4 3 4 4" xfId="21386" xr:uid="{00000000-0005-0000-0000-0000D2520000}"/>
    <cellStyle name="20% - Accent1 3 2 4 3 4 3 5" xfId="21387" xr:uid="{00000000-0005-0000-0000-0000D3520000}"/>
    <cellStyle name="20% - Accent1 3 2 4 3 4 3 5 2" xfId="21388" xr:uid="{00000000-0005-0000-0000-0000D4520000}"/>
    <cellStyle name="20% - Accent1 3 2 4 3 4 3 5 2 2" xfId="21389" xr:uid="{00000000-0005-0000-0000-0000D5520000}"/>
    <cellStyle name="20% - Accent1 3 2 4 3 4 3 5 3" xfId="21390" xr:uid="{00000000-0005-0000-0000-0000D6520000}"/>
    <cellStyle name="20% - Accent1 3 2 4 3 4 3 6" xfId="21391" xr:uid="{00000000-0005-0000-0000-0000D7520000}"/>
    <cellStyle name="20% - Accent1 3 2 4 3 4 3 6 2" xfId="21392" xr:uid="{00000000-0005-0000-0000-0000D8520000}"/>
    <cellStyle name="20% - Accent1 3 2 4 3 4 3 6 2 2" xfId="21393" xr:uid="{00000000-0005-0000-0000-0000D9520000}"/>
    <cellStyle name="20% - Accent1 3 2 4 3 4 3 6 3" xfId="21394" xr:uid="{00000000-0005-0000-0000-0000DA520000}"/>
    <cellStyle name="20% - Accent1 3 2 4 3 4 3 7" xfId="21395" xr:uid="{00000000-0005-0000-0000-0000DB520000}"/>
    <cellStyle name="20% - Accent1 3 2 4 3 4 3 7 2" xfId="21396" xr:uid="{00000000-0005-0000-0000-0000DC520000}"/>
    <cellStyle name="20% - Accent1 3 2 4 3 4 3 8" xfId="21397" xr:uid="{00000000-0005-0000-0000-0000DD520000}"/>
    <cellStyle name="20% - Accent1 3 2 4 3 4 3 8 2" xfId="21398" xr:uid="{00000000-0005-0000-0000-0000DE520000}"/>
    <cellStyle name="20% - Accent1 3 2 4 3 4 3 9" xfId="21399" xr:uid="{00000000-0005-0000-0000-0000DF520000}"/>
    <cellStyle name="20% - Accent1 3 2 4 3 4 4" xfId="21400" xr:uid="{00000000-0005-0000-0000-0000E0520000}"/>
    <cellStyle name="20% - Accent1 3 2 4 3 4 4 2" xfId="21401" xr:uid="{00000000-0005-0000-0000-0000E1520000}"/>
    <cellStyle name="20% - Accent1 3 2 4 3 4 4 2 2" xfId="21402" xr:uid="{00000000-0005-0000-0000-0000E2520000}"/>
    <cellStyle name="20% - Accent1 3 2 4 3 4 4 2 2 2" xfId="21403" xr:uid="{00000000-0005-0000-0000-0000E3520000}"/>
    <cellStyle name="20% - Accent1 3 2 4 3 4 4 2 3" xfId="21404" xr:uid="{00000000-0005-0000-0000-0000E4520000}"/>
    <cellStyle name="20% - Accent1 3 2 4 3 4 4 3" xfId="21405" xr:uid="{00000000-0005-0000-0000-0000E5520000}"/>
    <cellStyle name="20% - Accent1 3 2 4 3 4 4 3 2" xfId="21406" xr:uid="{00000000-0005-0000-0000-0000E6520000}"/>
    <cellStyle name="20% - Accent1 3 2 4 3 4 4 4" xfId="21407" xr:uid="{00000000-0005-0000-0000-0000E7520000}"/>
    <cellStyle name="20% - Accent1 3 2 4 3 4 5" xfId="21408" xr:uid="{00000000-0005-0000-0000-0000E8520000}"/>
    <cellStyle name="20% - Accent1 3 2 4 3 4 5 2" xfId="21409" xr:uid="{00000000-0005-0000-0000-0000E9520000}"/>
    <cellStyle name="20% - Accent1 3 2 4 3 4 5 2 2" xfId="21410" xr:uid="{00000000-0005-0000-0000-0000EA520000}"/>
    <cellStyle name="20% - Accent1 3 2 4 3 4 5 2 2 2" xfId="21411" xr:uid="{00000000-0005-0000-0000-0000EB520000}"/>
    <cellStyle name="20% - Accent1 3 2 4 3 4 5 2 3" xfId="21412" xr:uid="{00000000-0005-0000-0000-0000EC520000}"/>
    <cellStyle name="20% - Accent1 3 2 4 3 4 5 3" xfId="21413" xr:uid="{00000000-0005-0000-0000-0000ED520000}"/>
    <cellStyle name="20% - Accent1 3 2 4 3 4 5 3 2" xfId="21414" xr:uid="{00000000-0005-0000-0000-0000EE520000}"/>
    <cellStyle name="20% - Accent1 3 2 4 3 4 5 4" xfId="21415" xr:uid="{00000000-0005-0000-0000-0000EF520000}"/>
    <cellStyle name="20% - Accent1 3 2 4 3 4 6" xfId="21416" xr:uid="{00000000-0005-0000-0000-0000F0520000}"/>
    <cellStyle name="20% - Accent1 3 2 4 3 4 6 2" xfId="21417" xr:uid="{00000000-0005-0000-0000-0000F1520000}"/>
    <cellStyle name="20% - Accent1 3 2 4 3 4 6 2 2" xfId="21418" xr:uid="{00000000-0005-0000-0000-0000F2520000}"/>
    <cellStyle name="20% - Accent1 3 2 4 3 4 6 2 2 2" xfId="21419" xr:uid="{00000000-0005-0000-0000-0000F3520000}"/>
    <cellStyle name="20% - Accent1 3 2 4 3 4 6 2 3" xfId="21420" xr:uid="{00000000-0005-0000-0000-0000F4520000}"/>
    <cellStyle name="20% - Accent1 3 2 4 3 4 6 3" xfId="21421" xr:uid="{00000000-0005-0000-0000-0000F5520000}"/>
    <cellStyle name="20% - Accent1 3 2 4 3 4 6 3 2" xfId="21422" xr:uid="{00000000-0005-0000-0000-0000F6520000}"/>
    <cellStyle name="20% - Accent1 3 2 4 3 4 6 4" xfId="21423" xr:uid="{00000000-0005-0000-0000-0000F7520000}"/>
    <cellStyle name="20% - Accent1 3 2 4 3 4 7" xfId="21424" xr:uid="{00000000-0005-0000-0000-0000F8520000}"/>
    <cellStyle name="20% - Accent1 3 2 4 3 4 7 2" xfId="21425" xr:uid="{00000000-0005-0000-0000-0000F9520000}"/>
    <cellStyle name="20% - Accent1 3 2 4 3 4 7 2 2" xfId="21426" xr:uid="{00000000-0005-0000-0000-0000FA520000}"/>
    <cellStyle name="20% - Accent1 3 2 4 3 4 7 3" xfId="21427" xr:uid="{00000000-0005-0000-0000-0000FB520000}"/>
    <cellStyle name="20% - Accent1 3 2 4 3 4 8" xfId="21428" xr:uid="{00000000-0005-0000-0000-0000FC520000}"/>
    <cellStyle name="20% - Accent1 3 2 4 3 4 8 2" xfId="21429" xr:uid="{00000000-0005-0000-0000-0000FD520000}"/>
    <cellStyle name="20% - Accent1 3 2 4 3 4 8 2 2" xfId="21430" xr:uid="{00000000-0005-0000-0000-0000FE520000}"/>
    <cellStyle name="20% - Accent1 3 2 4 3 4 8 3" xfId="21431" xr:uid="{00000000-0005-0000-0000-0000FF520000}"/>
    <cellStyle name="20% - Accent1 3 2 4 3 4 9" xfId="21432" xr:uid="{00000000-0005-0000-0000-000000530000}"/>
    <cellStyle name="20% - Accent1 3 2 4 3 4 9 2" xfId="21433" xr:uid="{00000000-0005-0000-0000-000001530000}"/>
    <cellStyle name="20% - Accent1 3 2 4 3 5" xfId="21434" xr:uid="{00000000-0005-0000-0000-000002530000}"/>
    <cellStyle name="20% - Accent1 3 2 4 3 5 2" xfId="21435" xr:uid="{00000000-0005-0000-0000-000003530000}"/>
    <cellStyle name="20% - Accent1 3 2 4 3 5 2 2" xfId="21436" xr:uid="{00000000-0005-0000-0000-000004530000}"/>
    <cellStyle name="20% - Accent1 3 2 4 3 5 2 2 2" xfId="21437" xr:uid="{00000000-0005-0000-0000-000005530000}"/>
    <cellStyle name="20% - Accent1 3 2 4 3 5 2 2 2 2" xfId="21438" xr:uid="{00000000-0005-0000-0000-000006530000}"/>
    <cellStyle name="20% - Accent1 3 2 4 3 5 2 2 3" xfId="21439" xr:uid="{00000000-0005-0000-0000-000007530000}"/>
    <cellStyle name="20% - Accent1 3 2 4 3 5 2 3" xfId="21440" xr:uid="{00000000-0005-0000-0000-000008530000}"/>
    <cellStyle name="20% - Accent1 3 2 4 3 5 2 3 2" xfId="21441" xr:uid="{00000000-0005-0000-0000-000009530000}"/>
    <cellStyle name="20% - Accent1 3 2 4 3 5 2 4" xfId="21442" xr:uid="{00000000-0005-0000-0000-00000A530000}"/>
    <cellStyle name="20% - Accent1 3 2 4 3 5 3" xfId="21443" xr:uid="{00000000-0005-0000-0000-00000B530000}"/>
    <cellStyle name="20% - Accent1 3 2 4 3 5 3 2" xfId="21444" xr:uid="{00000000-0005-0000-0000-00000C530000}"/>
    <cellStyle name="20% - Accent1 3 2 4 3 5 3 2 2" xfId="21445" xr:uid="{00000000-0005-0000-0000-00000D530000}"/>
    <cellStyle name="20% - Accent1 3 2 4 3 5 3 2 2 2" xfId="21446" xr:uid="{00000000-0005-0000-0000-00000E530000}"/>
    <cellStyle name="20% - Accent1 3 2 4 3 5 3 2 3" xfId="21447" xr:uid="{00000000-0005-0000-0000-00000F530000}"/>
    <cellStyle name="20% - Accent1 3 2 4 3 5 3 3" xfId="21448" xr:uid="{00000000-0005-0000-0000-000010530000}"/>
    <cellStyle name="20% - Accent1 3 2 4 3 5 3 3 2" xfId="21449" xr:uid="{00000000-0005-0000-0000-000011530000}"/>
    <cellStyle name="20% - Accent1 3 2 4 3 5 3 4" xfId="21450" xr:uid="{00000000-0005-0000-0000-000012530000}"/>
    <cellStyle name="20% - Accent1 3 2 4 3 5 4" xfId="21451" xr:uid="{00000000-0005-0000-0000-000013530000}"/>
    <cellStyle name="20% - Accent1 3 2 4 3 5 4 2" xfId="21452" xr:uid="{00000000-0005-0000-0000-000014530000}"/>
    <cellStyle name="20% - Accent1 3 2 4 3 5 4 2 2" xfId="21453" xr:uid="{00000000-0005-0000-0000-000015530000}"/>
    <cellStyle name="20% - Accent1 3 2 4 3 5 4 2 2 2" xfId="21454" xr:uid="{00000000-0005-0000-0000-000016530000}"/>
    <cellStyle name="20% - Accent1 3 2 4 3 5 4 2 3" xfId="21455" xr:uid="{00000000-0005-0000-0000-000017530000}"/>
    <cellStyle name="20% - Accent1 3 2 4 3 5 4 3" xfId="21456" xr:uid="{00000000-0005-0000-0000-000018530000}"/>
    <cellStyle name="20% - Accent1 3 2 4 3 5 4 3 2" xfId="21457" xr:uid="{00000000-0005-0000-0000-000019530000}"/>
    <cellStyle name="20% - Accent1 3 2 4 3 5 4 4" xfId="21458" xr:uid="{00000000-0005-0000-0000-00001A530000}"/>
    <cellStyle name="20% - Accent1 3 2 4 3 5 5" xfId="21459" xr:uid="{00000000-0005-0000-0000-00001B530000}"/>
    <cellStyle name="20% - Accent1 3 2 4 3 5 5 2" xfId="21460" xr:uid="{00000000-0005-0000-0000-00001C530000}"/>
    <cellStyle name="20% - Accent1 3 2 4 3 5 5 2 2" xfId="21461" xr:uid="{00000000-0005-0000-0000-00001D530000}"/>
    <cellStyle name="20% - Accent1 3 2 4 3 5 5 3" xfId="21462" xr:uid="{00000000-0005-0000-0000-00001E530000}"/>
    <cellStyle name="20% - Accent1 3 2 4 3 5 6" xfId="21463" xr:uid="{00000000-0005-0000-0000-00001F530000}"/>
    <cellStyle name="20% - Accent1 3 2 4 3 5 6 2" xfId="21464" xr:uid="{00000000-0005-0000-0000-000020530000}"/>
    <cellStyle name="20% - Accent1 3 2 4 3 5 6 2 2" xfId="21465" xr:uid="{00000000-0005-0000-0000-000021530000}"/>
    <cellStyle name="20% - Accent1 3 2 4 3 5 6 3" xfId="21466" xr:uid="{00000000-0005-0000-0000-000022530000}"/>
    <cellStyle name="20% - Accent1 3 2 4 3 5 7" xfId="21467" xr:uid="{00000000-0005-0000-0000-000023530000}"/>
    <cellStyle name="20% - Accent1 3 2 4 3 5 7 2" xfId="21468" xr:uid="{00000000-0005-0000-0000-000024530000}"/>
    <cellStyle name="20% - Accent1 3 2 4 3 5 8" xfId="21469" xr:uid="{00000000-0005-0000-0000-000025530000}"/>
    <cellStyle name="20% - Accent1 3 2 4 3 5 8 2" xfId="21470" xr:uid="{00000000-0005-0000-0000-000026530000}"/>
    <cellStyle name="20% - Accent1 3 2 4 3 5 9" xfId="21471" xr:uid="{00000000-0005-0000-0000-000027530000}"/>
    <cellStyle name="20% - Accent1 3 2 4 3 6" xfId="21472" xr:uid="{00000000-0005-0000-0000-000028530000}"/>
    <cellStyle name="20% - Accent1 3 2 4 3 6 2" xfId="21473" xr:uid="{00000000-0005-0000-0000-000029530000}"/>
    <cellStyle name="20% - Accent1 3 2 4 3 6 2 2" xfId="21474" xr:uid="{00000000-0005-0000-0000-00002A530000}"/>
    <cellStyle name="20% - Accent1 3 2 4 3 6 2 2 2" xfId="21475" xr:uid="{00000000-0005-0000-0000-00002B530000}"/>
    <cellStyle name="20% - Accent1 3 2 4 3 6 2 2 2 2" xfId="21476" xr:uid="{00000000-0005-0000-0000-00002C530000}"/>
    <cellStyle name="20% - Accent1 3 2 4 3 6 2 2 3" xfId="21477" xr:uid="{00000000-0005-0000-0000-00002D530000}"/>
    <cellStyle name="20% - Accent1 3 2 4 3 6 2 3" xfId="21478" xr:uid="{00000000-0005-0000-0000-00002E530000}"/>
    <cellStyle name="20% - Accent1 3 2 4 3 6 2 3 2" xfId="21479" xr:uid="{00000000-0005-0000-0000-00002F530000}"/>
    <cellStyle name="20% - Accent1 3 2 4 3 6 2 4" xfId="21480" xr:uid="{00000000-0005-0000-0000-000030530000}"/>
    <cellStyle name="20% - Accent1 3 2 4 3 6 3" xfId="21481" xr:uid="{00000000-0005-0000-0000-000031530000}"/>
    <cellStyle name="20% - Accent1 3 2 4 3 6 3 2" xfId="21482" xr:uid="{00000000-0005-0000-0000-000032530000}"/>
    <cellStyle name="20% - Accent1 3 2 4 3 6 3 2 2" xfId="21483" xr:uid="{00000000-0005-0000-0000-000033530000}"/>
    <cellStyle name="20% - Accent1 3 2 4 3 6 3 2 2 2" xfId="21484" xr:uid="{00000000-0005-0000-0000-000034530000}"/>
    <cellStyle name="20% - Accent1 3 2 4 3 6 3 2 3" xfId="21485" xr:uid="{00000000-0005-0000-0000-000035530000}"/>
    <cellStyle name="20% - Accent1 3 2 4 3 6 3 3" xfId="21486" xr:uid="{00000000-0005-0000-0000-000036530000}"/>
    <cellStyle name="20% - Accent1 3 2 4 3 6 3 3 2" xfId="21487" xr:uid="{00000000-0005-0000-0000-000037530000}"/>
    <cellStyle name="20% - Accent1 3 2 4 3 6 3 4" xfId="21488" xr:uid="{00000000-0005-0000-0000-000038530000}"/>
    <cellStyle name="20% - Accent1 3 2 4 3 6 4" xfId="21489" xr:uid="{00000000-0005-0000-0000-000039530000}"/>
    <cellStyle name="20% - Accent1 3 2 4 3 6 4 2" xfId="21490" xr:uid="{00000000-0005-0000-0000-00003A530000}"/>
    <cellStyle name="20% - Accent1 3 2 4 3 6 4 2 2" xfId="21491" xr:uid="{00000000-0005-0000-0000-00003B530000}"/>
    <cellStyle name="20% - Accent1 3 2 4 3 6 4 2 2 2" xfId="21492" xr:uid="{00000000-0005-0000-0000-00003C530000}"/>
    <cellStyle name="20% - Accent1 3 2 4 3 6 4 2 3" xfId="21493" xr:uid="{00000000-0005-0000-0000-00003D530000}"/>
    <cellStyle name="20% - Accent1 3 2 4 3 6 4 3" xfId="21494" xr:uid="{00000000-0005-0000-0000-00003E530000}"/>
    <cellStyle name="20% - Accent1 3 2 4 3 6 4 3 2" xfId="21495" xr:uid="{00000000-0005-0000-0000-00003F530000}"/>
    <cellStyle name="20% - Accent1 3 2 4 3 6 4 4" xfId="21496" xr:uid="{00000000-0005-0000-0000-000040530000}"/>
    <cellStyle name="20% - Accent1 3 2 4 3 6 5" xfId="21497" xr:uid="{00000000-0005-0000-0000-000041530000}"/>
    <cellStyle name="20% - Accent1 3 2 4 3 6 5 2" xfId="21498" xr:uid="{00000000-0005-0000-0000-000042530000}"/>
    <cellStyle name="20% - Accent1 3 2 4 3 6 5 2 2" xfId="21499" xr:uid="{00000000-0005-0000-0000-000043530000}"/>
    <cellStyle name="20% - Accent1 3 2 4 3 6 5 3" xfId="21500" xr:uid="{00000000-0005-0000-0000-000044530000}"/>
    <cellStyle name="20% - Accent1 3 2 4 3 6 6" xfId="21501" xr:uid="{00000000-0005-0000-0000-000045530000}"/>
    <cellStyle name="20% - Accent1 3 2 4 3 6 6 2" xfId="21502" xr:uid="{00000000-0005-0000-0000-000046530000}"/>
    <cellStyle name="20% - Accent1 3 2 4 3 6 6 2 2" xfId="21503" xr:uid="{00000000-0005-0000-0000-000047530000}"/>
    <cellStyle name="20% - Accent1 3 2 4 3 6 6 3" xfId="21504" xr:uid="{00000000-0005-0000-0000-000048530000}"/>
    <cellStyle name="20% - Accent1 3 2 4 3 6 7" xfId="21505" xr:uid="{00000000-0005-0000-0000-000049530000}"/>
    <cellStyle name="20% - Accent1 3 2 4 3 6 7 2" xfId="21506" xr:uid="{00000000-0005-0000-0000-00004A530000}"/>
    <cellStyle name="20% - Accent1 3 2 4 3 6 8" xfId="21507" xr:uid="{00000000-0005-0000-0000-00004B530000}"/>
    <cellStyle name="20% - Accent1 3 2 4 3 6 8 2" xfId="21508" xr:uid="{00000000-0005-0000-0000-00004C530000}"/>
    <cellStyle name="20% - Accent1 3 2 4 3 6 9" xfId="21509" xr:uid="{00000000-0005-0000-0000-00004D530000}"/>
    <cellStyle name="20% - Accent1 3 2 4 3 7" xfId="21510" xr:uid="{00000000-0005-0000-0000-00004E530000}"/>
    <cellStyle name="20% - Accent1 3 2 4 3 7 2" xfId="21511" xr:uid="{00000000-0005-0000-0000-00004F530000}"/>
    <cellStyle name="20% - Accent1 3 2 4 3 7 2 2" xfId="21512" xr:uid="{00000000-0005-0000-0000-000050530000}"/>
    <cellStyle name="20% - Accent1 3 2 4 3 7 2 2 2" xfId="21513" xr:uid="{00000000-0005-0000-0000-000051530000}"/>
    <cellStyle name="20% - Accent1 3 2 4 3 7 2 3" xfId="21514" xr:uid="{00000000-0005-0000-0000-000052530000}"/>
    <cellStyle name="20% - Accent1 3 2 4 3 7 3" xfId="21515" xr:uid="{00000000-0005-0000-0000-000053530000}"/>
    <cellStyle name="20% - Accent1 3 2 4 3 7 3 2" xfId="21516" xr:uid="{00000000-0005-0000-0000-000054530000}"/>
    <cellStyle name="20% - Accent1 3 2 4 3 7 4" xfId="21517" xr:uid="{00000000-0005-0000-0000-000055530000}"/>
    <cellStyle name="20% - Accent1 3 2 4 3 8" xfId="21518" xr:uid="{00000000-0005-0000-0000-000056530000}"/>
    <cellStyle name="20% - Accent1 3 2 4 3 8 2" xfId="21519" xr:uid="{00000000-0005-0000-0000-000057530000}"/>
    <cellStyle name="20% - Accent1 3 2 4 3 8 2 2" xfId="21520" xr:uid="{00000000-0005-0000-0000-000058530000}"/>
    <cellStyle name="20% - Accent1 3 2 4 3 8 2 2 2" xfId="21521" xr:uid="{00000000-0005-0000-0000-000059530000}"/>
    <cellStyle name="20% - Accent1 3 2 4 3 8 2 3" xfId="21522" xr:uid="{00000000-0005-0000-0000-00005A530000}"/>
    <cellStyle name="20% - Accent1 3 2 4 3 8 3" xfId="21523" xr:uid="{00000000-0005-0000-0000-00005B530000}"/>
    <cellStyle name="20% - Accent1 3 2 4 3 8 3 2" xfId="21524" xr:uid="{00000000-0005-0000-0000-00005C530000}"/>
    <cellStyle name="20% - Accent1 3 2 4 3 8 4" xfId="21525" xr:uid="{00000000-0005-0000-0000-00005D530000}"/>
    <cellStyle name="20% - Accent1 3 2 4 3 9" xfId="21526" xr:uid="{00000000-0005-0000-0000-00005E530000}"/>
    <cellStyle name="20% - Accent1 3 2 4 3 9 2" xfId="21527" xr:uid="{00000000-0005-0000-0000-00005F530000}"/>
    <cellStyle name="20% - Accent1 3 2 4 3 9 2 2" xfId="21528" xr:uid="{00000000-0005-0000-0000-000060530000}"/>
    <cellStyle name="20% - Accent1 3 2 4 3 9 2 2 2" xfId="21529" xr:uid="{00000000-0005-0000-0000-000061530000}"/>
    <cellStyle name="20% - Accent1 3 2 4 3 9 2 3" xfId="21530" xr:uid="{00000000-0005-0000-0000-000062530000}"/>
    <cellStyle name="20% - Accent1 3 2 4 3 9 3" xfId="21531" xr:uid="{00000000-0005-0000-0000-000063530000}"/>
    <cellStyle name="20% - Accent1 3 2 4 3 9 3 2" xfId="21532" xr:uid="{00000000-0005-0000-0000-000064530000}"/>
    <cellStyle name="20% - Accent1 3 2 4 3 9 4" xfId="21533" xr:uid="{00000000-0005-0000-0000-000065530000}"/>
    <cellStyle name="20% - Accent1 3 2 4 4" xfId="21534" xr:uid="{00000000-0005-0000-0000-000066530000}"/>
    <cellStyle name="20% - Accent1 3 2 4 4 10" xfId="21535" xr:uid="{00000000-0005-0000-0000-000067530000}"/>
    <cellStyle name="20% - Accent1 3 2 4 4 10 2" xfId="21536" xr:uid="{00000000-0005-0000-0000-000068530000}"/>
    <cellStyle name="20% - Accent1 3 2 4 4 11" xfId="21537" xr:uid="{00000000-0005-0000-0000-000069530000}"/>
    <cellStyle name="20% - Accent1 3 2 4 4 2" xfId="21538" xr:uid="{00000000-0005-0000-0000-00006A530000}"/>
    <cellStyle name="20% - Accent1 3 2 4 4 2 2" xfId="21539" xr:uid="{00000000-0005-0000-0000-00006B530000}"/>
    <cellStyle name="20% - Accent1 3 2 4 4 2 2 2" xfId="21540" xr:uid="{00000000-0005-0000-0000-00006C530000}"/>
    <cellStyle name="20% - Accent1 3 2 4 4 2 2 2 2" xfId="21541" xr:uid="{00000000-0005-0000-0000-00006D530000}"/>
    <cellStyle name="20% - Accent1 3 2 4 4 2 2 2 2 2" xfId="21542" xr:uid="{00000000-0005-0000-0000-00006E530000}"/>
    <cellStyle name="20% - Accent1 3 2 4 4 2 2 2 3" xfId="21543" xr:uid="{00000000-0005-0000-0000-00006F530000}"/>
    <cellStyle name="20% - Accent1 3 2 4 4 2 2 3" xfId="21544" xr:uid="{00000000-0005-0000-0000-000070530000}"/>
    <cellStyle name="20% - Accent1 3 2 4 4 2 2 3 2" xfId="21545" xr:uid="{00000000-0005-0000-0000-000071530000}"/>
    <cellStyle name="20% - Accent1 3 2 4 4 2 2 4" xfId="21546" xr:uid="{00000000-0005-0000-0000-000072530000}"/>
    <cellStyle name="20% - Accent1 3 2 4 4 2 3" xfId="21547" xr:uid="{00000000-0005-0000-0000-000073530000}"/>
    <cellStyle name="20% - Accent1 3 2 4 4 2 3 2" xfId="21548" xr:uid="{00000000-0005-0000-0000-000074530000}"/>
    <cellStyle name="20% - Accent1 3 2 4 4 2 3 2 2" xfId="21549" xr:uid="{00000000-0005-0000-0000-000075530000}"/>
    <cellStyle name="20% - Accent1 3 2 4 4 2 3 2 2 2" xfId="21550" xr:uid="{00000000-0005-0000-0000-000076530000}"/>
    <cellStyle name="20% - Accent1 3 2 4 4 2 3 2 3" xfId="21551" xr:uid="{00000000-0005-0000-0000-000077530000}"/>
    <cellStyle name="20% - Accent1 3 2 4 4 2 3 3" xfId="21552" xr:uid="{00000000-0005-0000-0000-000078530000}"/>
    <cellStyle name="20% - Accent1 3 2 4 4 2 3 3 2" xfId="21553" xr:uid="{00000000-0005-0000-0000-000079530000}"/>
    <cellStyle name="20% - Accent1 3 2 4 4 2 3 4" xfId="21554" xr:uid="{00000000-0005-0000-0000-00007A530000}"/>
    <cellStyle name="20% - Accent1 3 2 4 4 2 4" xfId="21555" xr:uid="{00000000-0005-0000-0000-00007B530000}"/>
    <cellStyle name="20% - Accent1 3 2 4 4 2 4 2" xfId="21556" xr:uid="{00000000-0005-0000-0000-00007C530000}"/>
    <cellStyle name="20% - Accent1 3 2 4 4 2 4 2 2" xfId="21557" xr:uid="{00000000-0005-0000-0000-00007D530000}"/>
    <cellStyle name="20% - Accent1 3 2 4 4 2 4 2 2 2" xfId="21558" xr:uid="{00000000-0005-0000-0000-00007E530000}"/>
    <cellStyle name="20% - Accent1 3 2 4 4 2 4 2 3" xfId="21559" xr:uid="{00000000-0005-0000-0000-00007F530000}"/>
    <cellStyle name="20% - Accent1 3 2 4 4 2 4 3" xfId="21560" xr:uid="{00000000-0005-0000-0000-000080530000}"/>
    <cellStyle name="20% - Accent1 3 2 4 4 2 4 3 2" xfId="21561" xr:uid="{00000000-0005-0000-0000-000081530000}"/>
    <cellStyle name="20% - Accent1 3 2 4 4 2 4 4" xfId="21562" xr:uid="{00000000-0005-0000-0000-000082530000}"/>
    <cellStyle name="20% - Accent1 3 2 4 4 2 5" xfId="21563" xr:uid="{00000000-0005-0000-0000-000083530000}"/>
    <cellStyle name="20% - Accent1 3 2 4 4 2 5 2" xfId="21564" xr:uid="{00000000-0005-0000-0000-000084530000}"/>
    <cellStyle name="20% - Accent1 3 2 4 4 2 5 2 2" xfId="21565" xr:uid="{00000000-0005-0000-0000-000085530000}"/>
    <cellStyle name="20% - Accent1 3 2 4 4 2 5 3" xfId="21566" xr:uid="{00000000-0005-0000-0000-000086530000}"/>
    <cellStyle name="20% - Accent1 3 2 4 4 2 6" xfId="21567" xr:uid="{00000000-0005-0000-0000-000087530000}"/>
    <cellStyle name="20% - Accent1 3 2 4 4 2 6 2" xfId="21568" xr:uid="{00000000-0005-0000-0000-000088530000}"/>
    <cellStyle name="20% - Accent1 3 2 4 4 2 6 2 2" xfId="21569" xr:uid="{00000000-0005-0000-0000-000089530000}"/>
    <cellStyle name="20% - Accent1 3 2 4 4 2 6 3" xfId="21570" xr:uid="{00000000-0005-0000-0000-00008A530000}"/>
    <cellStyle name="20% - Accent1 3 2 4 4 2 7" xfId="21571" xr:uid="{00000000-0005-0000-0000-00008B530000}"/>
    <cellStyle name="20% - Accent1 3 2 4 4 2 7 2" xfId="21572" xr:uid="{00000000-0005-0000-0000-00008C530000}"/>
    <cellStyle name="20% - Accent1 3 2 4 4 2 8" xfId="21573" xr:uid="{00000000-0005-0000-0000-00008D530000}"/>
    <cellStyle name="20% - Accent1 3 2 4 4 2 8 2" xfId="21574" xr:uid="{00000000-0005-0000-0000-00008E530000}"/>
    <cellStyle name="20% - Accent1 3 2 4 4 2 9" xfId="21575" xr:uid="{00000000-0005-0000-0000-00008F530000}"/>
    <cellStyle name="20% - Accent1 3 2 4 4 3" xfId="21576" xr:uid="{00000000-0005-0000-0000-000090530000}"/>
    <cellStyle name="20% - Accent1 3 2 4 4 3 2" xfId="21577" xr:uid="{00000000-0005-0000-0000-000091530000}"/>
    <cellStyle name="20% - Accent1 3 2 4 4 3 2 2" xfId="21578" xr:uid="{00000000-0005-0000-0000-000092530000}"/>
    <cellStyle name="20% - Accent1 3 2 4 4 3 2 2 2" xfId="21579" xr:uid="{00000000-0005-0000-0000-000093530000}"/>
    <cellStyle name="20% - Accent1 3 2 4 4 3 2 2 2 2" xfId="21580" xr:uid="{00000000-0005-0000-0000-000094530000}"/>
    <cellStyle name="20% - Accent1 3 2 4 4 3 2 2 3" xfId="21581" xr:uid="{00000000-0005-0000-0000-000095530000}"/>
    <cellStyle name="20% - Accent1 3 2 4 4 3 2 3" xfId="21582" xr:uid="{00000000-0005-0000-0000-000096530000}"/>
    <cellStyle name="20% - Accent1 3 2 4 4 3 2 3 2" xfId="21583" xr:uid="{00000000-0005-0000-0000-000097530000}"/>
    <cellStyle name="20% - Accent1 3 2 4 4 3 2 4" xfId="21584" xr:uid="{00000000-0005-0000-0000-000098530000}"/>
    <cellStyle name="20% - Accent1 3 2 4 4 3 3" xfId="21585" xr:uid="{00000000-0005-0000-0000-000099530000}"/>
    <cellStyle name="20% - Accent1 3 2 4 4 3 3 2" xfId="21586" xr:uid="{00000000-0005-0000-0000-00009A530000}"/>
    <cellStyle name="20% - Accent1 3 2 4 4 3 3 2 2" xfId="21587" xr:uid="{00000000-0005-0000-0000-00009B530000}"/>
    <cellStyle name="20% - Accent1 3 2 4 4 3 3 2 2 2" xfId="21588" xr:uid="{00000000-0005-0000-0000-00009C530000}"/>
    <cellStyle name="20% - Accent1 3 2 4 4 3 3 2 3" xfId="21589" xr:uid="{00000000-0005-0000-0000-00009D530000}"/>
    <cellStyle name="20% - Accent1 3 2 4 4 3 3 3" xfId="21590" xr:uid="{00000000-0005-0000-0000-00009E530000}"/>
    <cellStyle name="20% - Accent1 3 2 4 4 3 3 3 2" xfId="21591" xr:uid="{00000000-0005-0000-0000-00009F530000}"/>
    <cellStyle name="20% - Accent1 3 2 4 4 3 3 4" xfId="21592" xr:uid="{00000000-0005-0000-0000-0000A0530000}"/>
    <cellStyle name="20% - Accent1 3 2 4 4 3 4" xfId="21593" xr:uid="{00000000-0005-0000-0000-0000A1530000}"/>
    <cellStyle name="20% - Accent1 3 2 4 4 3 4 2" xfId="21594" xr:uid="{00000000-0005-0000-0000-0000A2530000}"/>
    <cellStyle name="20% - Accent1 3 2 4 4 3 4 2 2" xfId="21595" xr:uid="{00000000-0005-0000-0000-0000A3530000}"/>
    <cellStyle name="20% - Accent1 3 2 4 4 3 4 2 2 2" xfId="21596" xr:uid="{00000000-0005-0000-0000-0000A4530000}"/>
    <cellStyle name="20% - Accent1 3 2 4 4 3 4 2 3" xfId="21597" xr:uid="{00000000-0005-0000-0000-0000A5530000}"/>
    <cellStyle name="20% - Accent1 3 2 4 4 3 4 3" xfId="21598" xr:uid="{00000000-0005-0000-0000-0000A6530000}"/>
    <cellStyle name="20% - Accent1 3 2 4 4 3 4 3 2" xfId="21599" xr:uid="{00000000-0005-0000-0000-0000A7530000}"/>
    <cellStyle name="20% - Accent1 3 2 4 4 3 4 4" xfId="21600" xr:uid="{00000000-0005-0000-0000-0000A8530000}"/>
    <cellStyle name="20% - Accent1 3 2 4 4 3 5" xfId="21601" xr:uid="{00000000-0005-0000-0000-0000A9530000}"/>
    <cellStyle name="20% - Accent1 3 2 4 4 3 5 2" xfId="21602" xr:uid="{00000000-0005-0000-0000-0000AA530000}"/>
    <cellStyle name="20% - Accent1 3 2 4 4 3 5 2 2" xfId="21603" xr:uid="{00000000-0005-0000-0000-0000AB530000}"/>
    <cellStyle name="20% - Accent1 3 2 4 4 3 5 3" xfId="21604" xr:uid="{00000000-0005-0000-0000-0000AC530000}"/>
    <cellStyle name="20% - Accent1 3 2 4 4 3 6" xfId="21605" xr:uid="{00000000-0005-0000-0000-0000AD530000}"/>
    <cellStyle name="20% - Accent1 3 2 4 4 3 6 2" xfId="21606" xr:uid="{00000000-0005-0000-0000-0000AE530000}"/>
    <cellStyle name="20% - Accent1 3 2 4 4 3 6 2 2" xfId="21607" xr:uid="{00000000-0005-0000-0000-0000AF530000}"/>
    <cellStyle name="20% - Accent1 3 2 4 4 3 6 3" xfId="21608" xr:uid="{00000000-0005-0000-0000-0000B0530000}"/>
    <cellStyle name="20% - Accent1 3 2 4 4 3 7" xfId="21609" xr:uid="{00000000-0005-0000-0000-0000B1530000}"/>
    <cellStyle name="20% - Accent1 3 2 4 4 3 7 2" xfId="21610" xr:uid="{00000000-0005-0000-0000-0000B2530000}"/>
    <cellStyle name="20% - Accent1 3 2 4 4 3 8" xfId="21611" xr:uid="{00000000-0005-0000-0000-0000B3530000}"/>
    <cellStyle name="20% - Accent1 3 2 4 4 3 8 2" xfId="21612" xr:uid="{00000000-0005-0000-0000-0000B4530000}"/>
    <cellStyle name="20% - Accent1 3 2 4 4 3 9" xfId="21613" xr:uid="{00000000-0005-0000-0000-0000B5530000}"/>
    <cellStyle name="20% - Accent1 3 2 4 4 4" xfId="21614" xr:uid="{00000000-0005-0000-0000-0000B6530000}"/>
    <cellStyle name="20% - Accent1 3 2 4 4 4 2" xfId="21615" xr:uid="{00000000-0005-0000-0000-0000B7530000}"/>
    <cellStyle name="20% - Accent1 3 2 4 4 4 2 2" xfId="21616" xr:uid="{00000000-0005-0000-0000-0000B8530000}"/>
    <cellStyle name="20% - Accent1 3 2 4 4 4 2 2 2" xfId="21617" xr:uid="{00000000-0005-0000-0000-0000B9530000}"/>
    <cellStyle name="20% - Accent1 3 2 4 4 4 2 3" xfId="21618" xr:uid="{00000000-0005-0000-0000-0000BA530000}"/>
    <cellStyle name="20% - Accent1 3 2 4 4 4 3" xfId="21619" xr:uid="{00000000-0005-0000-0000-0000BB530000}"/>
    <cellStyle name="20% - Accent1 3 2 4 4 4 3 2" xfId="21620" xr:uid="{00000000-0005-0000-0000-0000BC530000}"/>
    <cellStyle name="20% - Accent1 3 2 4 4 4 4" xfId="21621" xr:uid="{00000000-0005-0000-0000-0000BD530000}"/>
    <cellStyle name="20% - Accent1 3 2 4 4 5" xfId="21622" xr:uid="{00000000-0005-0000-0000-0000BE530000}"/>
    <cellStyle name="20% - Accent1 3 2 4 4 5 2" xfId="21623" xr:uid="{00000000-0005-0000-0000-0000BF530000}"/>
    <cellStyle name="20% - Accent1 3 2 4 4 5 2 2" xfId="21624" xr:uid="{00000000-0005-0000-0000-0000C0530000}"/>
    <cellStyle name="20% - Accent1 3 2 4 4 5 2 2 2" xfId="21625" xr:uid="{00000000-0005-0000-0000-0000C1530000}"/>
    <cellStyle name="20% - Accent1 3 2 4 4 5 2 3" xfId="21626" xr:uid="{00000000-0005-0000-0000-0000C2530000}"/>
    <cellStyle name="20% - Accent1 3 2 4 4 5 3" xfId="21627" xr:uid="{00000000-0005-0000-0000-0000C3530000}"/>
    <cellStyle name="20% - Accent1 3 2 4 4 5 3 2" xfId="21628" xr:uid="{00000000-0005-0000-0000-0000C4530000}"/>
    <cellStyle name="20% - Accent1 3 2 4 4 5 4" xfId="21629" xr:uid="{00000000-0005-0000-0000-0000C5530000}"/>
    <cellStyle name="20% - Accent1 3 2 4 4 6" xfId="21630" xr:uid="{00000000-0005-0000-0000-0000C6530000}"/>
    <cellStyle name="20% - Accent1 3 2 4 4 6 2" xfId="21631" xr:uid="{00000000-0005-0000-0000-0000C7530000}"/>
    <cellStyle name="20% - Accent1 3 2 4 4 6 2 2" xfId="21632" xr:uid="{00000000-0005-0000-0000-0000C8530000}"/>
    <cellStyle name="20% - Accent1 3 2 4 4 6 2 2 2" xfId="21633" xr:uid="{00000000-0005-0000-0000-0000C9530000}"/>
    <cellStyle name="20% - Accent1 3 2 4 4 6 2 3" xfId="21634" xr:uid="{00000000-0005-0000-0000-0000CA530000}"/>
    <cellStyle name="20% - Accent1 3 2 4 4 6 3" xfId="21635" xr:uid="{00000000-0005-0000-0000-0000CB530000}"/>
    <cellStyle name="20% - Accent1 3 2 4 4 6 3 2" xfId="21636" xr:uid="{00000000-0005-0000-0000-0000CC530000}"/>
    <cellStyle name="20% - Accent1 3 2 4 4 6 4" xfId="21637" xr:uid="{00000000-0005-0000-0000-0000CD530000}"/>
    <cellStyle name="20% - Accent1 3 2 4 4 7" xfId="21638" xr:uid="{00000000-0005-0000-0000-0000CE530000}"/>
    <cellStyle name="20% - Accent1 3 2 4 4 7 2" xfId="21639" xr:uid="{00000000-0005-0000-0000-0000CF530000}"/>
    <cellStyle name="20% - Accent1 3 2 4 4 7 2 2" xfId="21640" xr:uid="{00000000-0005-0000-0000-0000D0530000}"/>
    <cellStyle name="20% - Accent1 3 2 4 4 7 3" xfId="21641" xr:uid="{00000000-0005-0000-0000-0000D1530000}"/>
    <cellStyle name="20% - Accent1 3 2 4 4 8" xfId="21642" xr:uid="{00000000-0005-0000-0000-0000D2530000}"/>
    <cellStyle name="20% - Accent1 3 2 4 4 8 2" xfId="21643" xr:uid="{00000000-0005-0000-0000-0000D3530000}"/>
    <cellStyle name="20% - Accent1 3 2 4 4 8 2 2" xfId="21644" xr:uid="{00000000-0005-0000-0000-0000D4530000}"/>
    <cellStyle name="20% - Accent1 3 2 4 4 8 3" xfId="21645" xr:uid="{00000000-0005-0000-0000-0000D5530000}"/>
    <cellStyle name="20% - Accent1 3 2 4 4 9" xfId="21646" xr:uid="{00000000-0005-0000-0000-0000D6530000}"/>
    <cellStyle name="20% - Accent1 3 2 4 4 9 2" xfId="21647" xr:uid="{00000000-0005-0000-0000-0000D7530000}"/>
    <cellStyle name="20% - Accent1 3 2 4 5" xfId="21648" xr:uid="{00000000-0005-0000-0000-0000D8530000}"/>
    <cellStyle name="20% - Accent1 3 2 4 5 10" xfId="21649" xr:uid="{00000000-0005-0000-0000-0000D9530000}"/>
    <cellStyle name="20% - Accent1 3 2 4 5 10 2" xfId="21650" xr:uid="{00000000-0005-0000-0000-0000DA530000}"/>
    <cellStyle name="20% - Accent1 3 2 4 5 11" xfId="21651" xr:uid="{00000000-0005-0000-0000-0000DB530000}"/>
    <cellStyle name="20% - Accent1 3 2 4 5 2" xfId="21652" xr:uid="{00000000-0005-0000-0000-0000DC530000}"/>
    <cellStyle name="20% - Accent1 3 2 4 5 2 2" xfId="21653" xr:uid="{00000000-0005-0000-0000-0000DD530000}"/>
    <cellStyle name="20% - Accent1 3 2 4 5 2 2 2" xfId="21654" xr:uid="{00000000-0005-0000-0000-0000DE530000}"/>
    <cellStyle name="20% - Accent1 3 2 4 5 2 2 2 2" xfId="21655" xr:uid="{00000000-0005-0000-0000-0000DF530000}"/>
    <cellStyle name="20% - Accent1 3 2 4 5 2 2 2 2 2" xfId="21656" xr:uid="{00000000-0005-0000-0000-0000E0530000}"/>
    <cellStyle name="20% - Accent1 3 2 4 5 2 2 2 3" xfId="21657" xr:uid="{00000000-0005-0000-0000-0000E1530000}"/>
    <cellStyle name="20% - Accent1 3 2 4 5 2 2 3" xfId="21658" xr:uid="{00000000-0005-0000-0000-0000E2530000}"/>
    <cellStyle name="20% - Accent1 3 2 4 5 2 2 3 2" xfId="21659" xr:uid="{00000000-0005-0000-0000-0000E3530000}"/>
    <cellStyle name="20% - Accent1 3 2 4 5 2 2 4" xfId="21660" xr:uid="{00000000-0005-0000-0000-0000E4530000}"/>
    <cellStyle name="20% - Accent1 3 2 4 5 2 3" xfId="21661" xr:uid="{00000000-0005-0000-0000-0000E5530000}"/>
    <cellStyle name="20% - Accent1 3 2 4 5 2 3 2" xfId="21662" xr:uid="{00000000-0005-0000-0000-0000E6530000}"/>
    <cellStyle name="20% - Accent1 3 2 4 5 2 3 2 2" xfId="21663" xr:uid="{00000000-0005-0000-0000-0000E7530000}"/>
    <cellStyle name="20% - Accent1 3 2 4 5 2 3 2 2 2" xfId="21664" xr:uid="{00000000-0005-0000-0000-0000E8530000}"/>
    <cellStyle name="20% - Accent1 3 2 4 5 2 3 2 3" xfId="21665" xr:uid="{00000000-0005-0000-0000-0000E9530000}"/>
    <cellStyle name="20% - Accent1 3 2 4 5 2 3 3" xfId="21666" xr:uid="{00000000-0005-0000-0000-0000EA530000}"/>
    <cellStyle name="20% - Accent1 3 2 4 5 2 3 3 2" xfId="21667" xr:uid="{00000000-0005-0000-0000-0000EB530000}"/>
    <cellStyle name="20% - Accent1 3 2 4 5 2 3 4" xfId="21668" xr:uid="{00000000-0005-0000-0000-0000EC530000}"/>
    <cellStyle name="20% - Accent1 3 2 4 5 2 4" xfId="21669" xr:uid="{00000000-0005-0000-0000-0000ED530000}"/>
    <cellStyle name="20% - Accent1 3 2 4 5 2 4 2" xfId="21670" xr:uid="{00000000-0005-0000-0000-0000EE530000}"/>
    <cellStyle name="20% - Accent1 3 2 4 5 2 4 2 2" xfId="21671" xr:uid="{00000000-0005-0000-0000-0000EF530000}"/>
    <cellStyle name="20% - Accent1 3 2 4 5 2 4 2 2 2" xfId="21672" xr:uid="{00000000-0005-0000-0000-0000F0530000}"/>
    <cellStyle name="20% - Accent1 3 2 4 5 2 4 2 3" xfId="21673" xr:uid="{00000000-0005-0000-0000-0000F1530000}"/>
    <cellStyle name="20% - Accent1 3 2 4 5 2 4 3" xfId="21674" xr:uid="{00000000-0005-0000-0000-0000F2530000}"/>
    <cellStyle name="20% - Accent1 3 2 4 5 2 4 3 2" xfId="21675" xr:uid="{00000000-0005-0000-0000-0000F3530000}"/>
    <cellStyle name="20% - Accent1 3 2 4 5 2 4 4" xfId="21676" xr:uid="{00000000-0005-0000-0000-0000F4530000}"/>
    <cellStyle name="20% - Accent1 3 2 4 5 2 5" xfId="21677" xr:uid="{00000000-0005-0000-0000-0000F5530000}"/>
    <cellStyle name="20% - Accent1 3 2 4 5 2 5 2" xfId="21678" xr:uid="{00000000-0005-0000-0000-0000F6530000}"/>
    <cellStyle name="20% - Accent1 3 2 4 5 2 5 2 2" xfId="21679" xr:uid="{00000000-0005-0000-0000-0000F7530000}"/>
    <cellStyle name="20% - Accent1 3 2 4 5 2 5 3" xfId="21680" xr:uid="{00000000-0005-0000-0000-0000F8530000}"/>
    <cellStyle name="20% - Accent1 3 2 4 5 2 6" xfId="21681" xr:uid="{00000000-0005-0000-0000-0000F9530000}"/>
    <cellStyle name="20% - Accent1 3 2 4 5 2 6 2" xfId="21682" xr:uid="{00000000-0005-0000-0000-0000FA530000}"/>
    <cellStyle name="20% - Accent1 3 2 4 5 2 6 2 2" xfId="21683" xr:uid="{00000000-0005-0000-0000-0000FB530000}"/>
    <cellStyle name="20% - Accent1 3 2 4 5 2 6 3" xfId="21684" xr:uid="{00000000-0005-0000-0000-0000FC530000}"/>
    <cellStyle name="20% - Accent1 3 2 4 5 2 7" xfId="21685" xr:uid="{00000000-0005-0000-0000-0000FD530000}"/>
    <cellStyle name="20% - Accent1 3 2 4 5 2 7 2" xfId="21686" xr:uid="{00000000-0005-0000-0000-0000FE530000}"/>
    <cellStyle name="20% - Accent1 3 2 4 5 2 8" xfId="21687" xr:uid="{00000000-0005-0000-0000-0000FF530000}"/>
    <cellStyle name="20% - Accent1 3 2 4 5 2 8 2" xfId="21688" xr:uid="{00000000-0005-0000-0000-000000540000}"/>
    <cellStyle name="20% - Accent1 3 2 4 5 2 9" xfId="21689" xr:uid="{00000000-0005-0000-0000-000001540000}"/>
    <cellStyle name="20% - Accent1 3 2 4 5 3" xfId="21690" xr:uid="{00000000-0005-0000-0000-000002540000}"/>
    <cellStyle name="20% - Accent1 3 2 4 5 3 2" xfId="21691" xr:uid="{00000000-0005-0000-0000-000003540000}"/>
    <cellStyle name="20% - Accent1 3 2 4 5 3 2 2" xfId="21692" xr:uid="{00000000-0005-0000-0000-000004540000}"/>
    <cellStyle name="20% - Accent1 3 2 4 5 3 2 2 2" xfId="21693" xr:uid="{00000000-0005-0000-0000-000005540000}"/>
    <cellStyle name="20% - Accent1 3 2 4 5 3 2 2 2 2" xfId="21694" xr:uid="{00000000-0005-0000-0000-000006540000}"/>
    <cellStyle name="20% - Accent1 3 2 4 5 3 2 2 3" xfId="21695" xr:uid="{00000000-0005-0000-0000-000007540000}"/>
    <cellStyle name="20% - Accent1 3 2 4 5 3 2 3" xfId="21696" xr:uid="{00000000-0005-0000-0000-000008540000}"/>
    <cellStyle name="20% - Accent1 3 2 4 5 3 2 3 2" xfId="21697" xr:uid="{00000000-0005-0000-0000-000009540000}"/>
    <cellStyle name="20% - Accent1 3 2 4 5 3 2 4" xfId="21698" xr:uid="{00000000-0005-0000-0000-00000A540000}"/>
    <cellStyle name="20% - Accent1 3 2 4 5 3 3" xfId="21699" xr:uid="{00000000-0005-0000-0000-00000B540000}"/>
    <cellStyle name="20% - Accent1 3 2 4 5 3 3 2" xfId="21700" xr:uid="{00000000-0005-0000-0000-00000C540000}"/>
    <cellStyle name="20% - Accent1 3 2 4 5 3 3 2 2" xfId="21701" xr:uid="{00000000-0005-0000-0000-00000D540000}"/>
    <cellStyle name="20% - Accent1 3 2 4 5 3 3 2 2 2" xfId="21702" xr:uid="{00000000-0005-0000-0000-00000E540000}"/>
    <cellStyle name="20% - Accent1 3 2 4 5 3 3 2 3" xfId="21703" xr:uid="{00000000-0005-0000-0000-00000F540000}"/>
    <cellStyle name="20% - Accent1 3 2 4 5 3 3 3" xfId="21704" xr:uid="{00000000-0005-0000-0000-000010540000}"/>
    <cellStyle name="20% - Accent1 3 2 4 5 3 3 3 2" xfId="21705" xr:uid="{00000000-0005-0000-0000-000011540000}"/>
    <cellStyle name="20% - Accent1 3 2 4 5 3 3 4" xfId="21706" xr:uid="{00000000-0005-0000-0000-000012540000}"/>
    <cellStyle name="20% - Accent1 3 2 4 5 3 4" xfId="21707" xr:uid="{00000000-0005-0000-0000-000013540000}"/>
    <cellStyle name="20% - Accent1 3 2 4 5 3 4 2" xfId="21708" xr:uid="{00000000-0005-0000-0000-000014540000}"/>
    <cellStyle name="20% - Accent1 3 2 4 5 3 4 2 2" xfId="21709" xr:uid="{00000000-0005-0000-0000-000015540000}"/>
    <cellStyle name="20% - Accent1 3 2 4 5 3 4 2 2 2" xfId="21710" xr:uid="{00000000-0005-0000-0000-000016540000}"/>
    <cellStyle name="20% - Accent1 3 2 4 5 3 4 2 3" xfId="21711" xr:uid="{00000000-0005-0000-0000-000017540000}"/>
    <cellStyle name="20% - Accent1 3 2 4 5 3 4 3" xfId="21712" xr:uid="{00000000-0005-0000-0000-000018540000}"/>
    <cellStyle name="20% - Accent1 3 2 4 5 3 4 3 2" xfId="21713" xr:uid="{00000000-0005-0000-0000-000019540000}"/>
    <cellStyle name="20% - Accent1 3 2 4 5 3 4 4" xfId="21714" xr:uid="{00000000-0005-0000-0000-00001A540000}"/>
    <cellStyle name="20% - Accent1 3 2 4 5 3 5" xfId="21715" xr:uid="{00000000-0005-0000-0000-00001B540000}"/>
    <cellStyle name="20% - Accent1 3 2 4 5 3 5 2" xfId="21716" xr:uid="{00000000-0005-0000-0000-00001C540000}"/>
    <cellStyle name="20% - Accent1 3 2 4 5 3 5 2 2" xfId="21717" xr:uid="{00000000-0005-0000-0000-00001D540000}"/>
    <cellStyle name="20% - Accent1 3 2 4 5 3 5 3" xfId="21718" xr:uid="{00000000-0005-0000-0000-00001E540000}"/>
    <cellStyle name="20% - Accent1 3 2 4 5 3 6" xfId="21719" xr:uid="{00000000-0005-0000-0000-00001F540000}"/>
    <cellStyle name="20% - Accent1 3 2 4 5 3 6 2" xfId="21720" xr:uid="{00000000-0005-0000-0000-000020540000}"/>
    <cellStyle name="20% - Accent1 3 2 4 5 3 6 2 2" xfId="21721" xr:uid="{00000000-0005-0000-0000-000021540000}"/>
    <cellStyle name="20% - Accent1 3 2 4 5 3 6 3" xfId="21722" xr:uid="{00000000-0005-0000-0000-000022540000}"/>
    <cellStyle name="20% - Accent1 3 2 4 5 3 7" xfId="21723" xr:uid="{00000000-0005-0000-0000-000023540000}"/>
    <cellStyle name="20% - Accent1 3 2 4 5 3 7 2" xfId="21724" xr:uid="{00000000-0005-0000-0000-000024540000}"/>
    <cellStyle name="20% - Accent1 3 2 4 5 3 8" xfId="21725" xr:uid="{00000000-0005-0000-0000-000025540000}"/>
    <cellStyle name="20% - Accent1 3 2 4 5 3 8 2" xfId="21726" xr:uid="{00000000-0005-0000-0000-000026540000}"/>
    <cellStyle name="20% - Accent1 3 2 4 5 3 9" xfId="21727" xr:uid="{00000000-0005-0000-0000-000027540000}"/>
    <cellStyle name="20% - Accent1 3 2 4 5 4" xfId="21728" xr:uid="{00000000-0005-0000-0000-000028540000}"/>
    <cellStyle name="20% - Accent1 3 2 4 5 4 2" xfId="21729" xr:uid="{00000000-0005-0000-0000-000029540000}"/>
    <cellStyle name="20% - Accent1 3 2 4 5 4 2 2" xfId="21730" xr:uid="{00000000-0005-0000-0000-00002A540000}"/>
    <cellStyle name="20% - Accent1 3 2 4 5 4 2 2 2" xfId="21731" xr:uid="{00000000-0005-0000-0000-00002B540000}"/>
    <cellStyle name="20% - Accent1 3 2 4 5 4 2 3" xfId="21732" xr:uid="{00000000-0005-0000-0000-00002C540000}"/>
    <cellStyle name="20% - Accent1 3 2 4 5 4 3" xfId="21733" xr:uid="{00000000-0005-0000-0000-00002D540000}"/>
    <cellStyle name="20% - Accent1 3 2 4 5 4 3 2" xfId="21734" xr:uid="{00000000-0005-0000-0000-00002E540000}"/>
    <cellStyle name="20% - Accent1 3 2 4 5 4 4" xfId="21735" xr:uid="{00000000-0005-0000-0000-00002F540000}"/>
    <cellStyle name="20% - Accent1 3 2 4 5 5" xfId="21736" xr:uid="{00000000-0005-0000-0000-000030540000}"/>
    <cellStyle name="20% - Accent1 3 2 4 5 5 2" xfId="21737" xr:uid="{00000000-0005-0000-0000-000031540000}"/>
    <cellStyle name="20% - Accent1 3 2 4 5 5 2 2" xfId="21738" xr:uid="{00000000-0005-0000-0000-000032540000}"/>
    <cellStyle name="20% - Accent1 3 2 4 5 5 2 2 2" xfId="21739" xr:uid="{00000000-0005-0000-0000-000033540000}"/>
    <cellStyle name="20% - Accent1 3 2 4 5 5 2 3" xfId="21740" xr:uid="{00000000-0005-0000-0000-000034540000}"/>
    <cellStyle name="20% - Accent1 3 2 4 5 5 3" xfId="21741" xr:uid="{00000000-0005-0000-0000-000035540000}"/>
    <cellStyle name="20% - Accent1 3 2 4 5 5 3 2" xfId="21742" xr:uid="{00000000-0005-0000-0000-000036540000}"/>
    <cellStyle name="20% - Accent1 3 2 4 5 5 4" xfId="21743" xr:uid="{00000000-0005-0000-0000-000037540000}"/>
    <cellStyle name="20% - Accent1 3 2 4 5 6" xfId="21744" xr:uid="{00000000-0005-0000-0000-000038540000}"/>
    <cellStyle name="20% - Accent1 3 2 4 5 6 2" xfId="21745" xr:uid="{00000000-0005-0000-0000-000039540000}"/>
    <cellStyle name="20% - Accent1 3 2 4 5 6 2 2" xfId="21746" xr:uid="{00000000-0005-0000-0000-00003A540000}"/>
    <cellStyle name="20% - Accent1 3 2 4 5 6 2 2 2" xfId="21747" xr:uid="{00000000-0005-0000-0000-00003B540000}"/>
    <cellStyle name="20% - Accent1 3 2 4 5 6 2 3" xfId="21748" xr:uid="{00000000-0005-0000-0000-00003C540000}"/>
    <cellStyle name="20% - Accent1 3 2 4 5 6 3" xfId="21749" xr:uid="{00000000-0005-0000-0000-00003D540000}"/>
    <cellStyle name="20% - Accent1 3 2 4 5 6 3 2" xfId="21750" xr:uid="{00000000-0005-0000-0000-00003E540000}"/>
    <cellStyle name="20% - Accent1 3 2 4 5 6 4" xfId="21751" xr:uid="{00000000-0005-0000-0000-00003F540000}"/>
    <cellStyle name="20% - Accent1 3 2 4 5 7" xfId="21752" xr:uid="{00000000-0005-0000-0000-000040540000}"/>
    <cellStyle name="20% - Accent1 3 2 4 5 7 2" xfId="21753" xr:uid="{00000000-0005-0000-0000-000041540000}"/>
    <cellStyle name="20% - Accent1 3 2 4 5 7 2 2" xfId="21754" xr:uid="{00000000-0005-0000-0000-000042540000}"/>
    <cellStyle name="20% - Accent1 3 2 4 5 7 3" xfId="21755" xr:uid="{00000000-0005-0000-0000-000043540000}"/>
    <cellStyle name="20% - Accent1 3 2 4 5 8" xfId="21756" xr:uid="{00000000-0005-0000-0000-000044540000}"/>
    <cellStyle name="20% - Accent1 3 2 4 5 8 2" xfId="21757" xr:uid="{00000000-0005-0000-0000-000045540000}"/>
    <cellStyle name="20% - Accent1 3 2 4 5 8 2 2" xfId="21758" xr:uid="{00000000-0005-0000-0000-000046540000}"/>
    <cellStyle name="20% - Accent1 3 2 4 5 8 3" xfId="21759" xr:uid="{00000000-0005-0000-0000-000047540000}"/>
    <cellStyle name="20% - Accent1 3 2 4 5 9" xfId="21760" xr:uid="{00000000-0005-0000-0000-000048540000}"/>
    <cellStyle name="20% - Accent1 3 2 4 5 9 2" xfId="21761" xr:uid="{00000000-0005-0000-0000-000049540000}"/>
    <cellStyle name="20% - Accent1 3 2 4 6" xfId="21762" xr:uid="{00000000-0005-0000-0000-00004A540000}"/>
    <cellStyle name="20% - Accent1 3 2 4 6 10" xfId="21763" xr:uid="{00000000-0005-0000-0000-00004B540000}"/>
    <cellStyle name="20% - Accent1 3 2 4 6 10 2" xfId="21764" xr:uid="{00000000-0005-0000-0000-00004C540000}"/>
    <cellStyle name="20% - Accent1 3 2 4 6 11" xfId="21765" xr:uid="{00000000-0005-0000-0000-00004D540000}"/>
    <cellStyle name="20% - Accent1 3 2 4 6 2" xfId="21766" xr:uid="{00000000-0005-0000-0000-00004E540000}"/>
    <cellStyle name="20% - Accent1 3 2 4 6 2 2" xfId="21767" xr:uid="{00000000-0005-0000-0000-00004F540000}"/>
    <cellStyle name="20% - Accent1 3 2 4 6 2 2 2" xfId="21768" xr:uid="{00000000-0005-0000-0000-000050540000}"/>
    <cellStyle name="20% - Accent1 3 2 4 6 2 2 2 2" xfId="21769" xr:uid="{00000000-0005-0000-0000-000051540000}"/>
    <cellStyle name="20% - Accent1 3 2 4 6 2 2 2 2 2" xfId="21770" xr:uid="{00000000-0005-0000-0000-000052540000}"/>
    <cellStyle name="20% - Accent1 3 2 4 6 2 2 2 3" xfId="21771" xr:uid="{00000000-0005-0000-0000-000053540000}"/>
    <cellStyle name="20% - Accent1 3 2 4 6 2 2 3" xfId="21772" xr:uid="{00000000-0005-0000-0000-000054540000}"/>
    <cellStyle name="20% - Accent1 3 2 4 6 2 2 3 2" xfId="21773" xr:uid="{00000000-0005-0000-0000-000055540000}"/>
    <cellStyle name="20% - Accent1 3 2 4 6 2 2 4" xfId="21774" xr:uid="{00000000-0005-0000-0000-000056540000}"/>
    <cellStyle name="20% - Accent1 3 2 4 6 2 3" xfId="21775" xr:uid="{00000000-0005-0000-0000-000057540000}"/>
    <cellStyle name="20% - Accent1 3 2 4 6 2 3 2" xfId="21776" xr:uid="{00000000-0005-0000-0000-000058540000}"/>
    <cellStyle name="20% - Accent1 3 2 4 6 2 3 2 2" xfId="21777" xr:uid="{00000000-0005-0000-0000-000059540000}"/>
    <cellStyle name="20% - Accent1 3 2 4 6 2 3 2 2 2" xfId="21778" xr:uid="{00000000-0005-0000-0000-00005A540000}"/>
    <cellStyle name="20% - Accent1 3 2 4 6 2 3 2 3" xfId="21779" xr:uid="{00000000-0005-0000-0000-00005B540000}"/>
    <cellStyle name="20% - Accent1 3 2 4 6 2 3 3" xfId="21780" xr:uid="{00000000-0005-0000-0000-00005C540000}"/>
    <cellStyle name="20% - Accent1 3 2 4 6 2 3 3 2" xfId="21781" xr:uid="{00000000-0005-0000-0000-00005D540000}"/>
    <cellStyle name="20% - Accent1 3 2 4 6 2 3 4" xfId="21782" xr:uid="{00000000-0005-0000-0000-00005E540000}"/>
    <cellStyle name="20% - Accent1 3 2 4 6 2 4" xfId="21783" xr:uid="{00000000-0005-0000-0000-00005F540000}"/>
    <cellStyle name="20% - Accent1 3 2 4 6 2 4 2" xfId="21784" xr:uid="{00000000-0005-0000-0000-000060540000}"/>
    <cellStyle name="20% - Accent1 3 2 4 6 2 4 2 2" xfId="21785" xr:uid="{00000000-0005-0000-0000-000061540000}"/>
    <cellStyle name="20% - Accent1 3 2 4 6 2 4 2 2 2" xfId="21786" xr:uid="{00000000-0005-0000-0000-000062540000}"/>
    <cellStyle name="20% - Accent1 3 2 4 6 2 4 2 3" xfId="21787" xr:uid="{00000000-0005-0000-0000-000063540000}"/>
    <cellStyle name="20% - Accent1 3 2 4 6 2 4 3" xfId="21788" xr:uid="{00000000-0005-0000-0000-000064540000}"/>
    <cellStyle name="20% - Accent1 3 2 4 6 2 4 3 2" xfId="21789" xr:uid="{00000000-0005-0000-0000-000065540000}"/>
    <cellStyle name="20% - Accent1 3 2 4 6 2 4 4" xfId="21790" xr:uid="{00000000-0005-0000-0000-000066540000}"/>
    <cellStyle name="20% - Accent1 3 2 4 6 2 5" xfId="21791" xr:uid="{00000000-0005-0000-0000-000067540000}"/>
    <cellStyle name="20% - Accent1 3 2 4 6 2 5 2" xfId="21792" xr:uid="{00000000-0005-0000-0000-000068540000}"/>
    <cellStyle name="20% - Accent1 3 2 4 6 2 5 2 2" xfId="21793" xr:uid="{00000000-0005-0000-0000-000069540000}"/>
    <cellStyle name="20% - Accent1 3 2 4 6 2 5 3" xfId="21794" xr:uid="{00000000-0005-0000-0000-00006A540000}"/>
    <cellStyle name="20% - Accent1 3 2 4 6 2 6" xfId="21795" xr:uid="{00000000-0005-0000-0000-00006B540000}"/>
    <cellStyle name="20% - Accent1 3 2 4 6 2 6 2" xfId="21796" xr:uid="{00000000-0005-0000-0000-00006C540000}"/>
    <cellStyle name="20% - Accent1 3 2 4 6 2 6 2 2" xfId="21797" xr:uid="{00000000-0005-0000-0000-00006D540000}"/>
    <cellStyle name="20% - Accent1 3 2 4 6 2 6 3" xfId="21798" xr:uid="{00000000-0005-0000-0000-00006E540000}"/>
    <cellStyle name="20% - Accent1 3 2 4 6 2 7" xfId="21799" xr:uid="{00000000-0005-0000-0000-00006F540000}"/>
    <cellStyle name="20% - Accent1 3 2 4 6 2 7 2" xfId="21800" xr:uid="{00000000-0005-0000-0000-000070540000}"/>
    <cellStyle name="20% - Accent1 3 2 4 6 2 8" xfId="21801" xr:uid="{00000000-0005-0000-0000-000071540000}"/>
    <cellStyle name="20% - Accent1 3 2 4 6 2 8 2" xfId="21802" xr:uid="{00000000-0005-0000-0000-000072540000}"/>
    <cellStyle name="20% - Accent1 3 2 4 6 2 9" xfId="21803" xr:uid="{00000000-0005-0000-0000-000073540000}"/>
    <cellStyle name="20% - Accent1 3 2 4 6 3" xfId="21804" xr:uid="{00000000-0005-0000-0000-000074540000}"/>
    <cellStyle name="20% - Accent1 3 2 4 6 3 2" xfId="21805" xr:uid="{00000000-0005-0000-0000-000075540000}"/>
    <cellStyle name="20% - Accent1 3 2 4 6 3 2 2" xfId="21806" xr:uid="{00000000-0005-0000-0000-000076540000}"/>
    <cellStyle name="20% - Accent1 3 2 4 6 3 2 2 2" xfId="21807" xr:uid="{00000000-0005-0000-0000-000077540000}"/>
    <cellStyle name="20% - Accent1 3 2 4 6 3 2 2 2 2" xfId="21808" xr:uid="{00000000-0005-0000-0000-000078540000}"/>
    <cellStyle name="20% - Accent1 3 2 4 6 3 2 2 3" xfId="21809" xr:uid="{00000000-0005-0000-0000-000079540000}"/>
    <cellStyle name="20% - Accent1 3 2 4 6 3 2 3" xfId="21810" xr:uid="{00000000-0005-0000-0000-00007A540000}"/>
    <cellStyle name="20% - Accent1 3 2 4 6 3 2 3 2" xfId="21811" xr:uid="{00000000-0005-0000-0000-00007B540000}"/>
    <cellStyle name="20% - Accent1 3 2 4 6 3 2 4" xfId="21812" xr:uid="{00000000-0005-0000-0000-00007C540000}"/>
    <cellStyle name="20% - Accent1 3 2 4 6 3 3" xfId="21813" xr:uid="{00000000-0005-0000-0000-00007D540000}"/>
    <cellStyle name="20% - Accent1 3 2 4 6 3 3 2" xfId="21814" xr:uid="{00000000-0005-0000-0000-00007E540000}"/>
    <cellStyle name="20% - Accent1 3 2 4 6 3 3 2 2" xfId="21815" xr:uid="{00000000-0005-0000-0000-00007F540000}"/>
    <cellStyle name="20% - Accent1 3 2 4 6 3 3 2 2 2" xfId="21816" xr:uid="{00000000-0005-0000-0000-000080540000}"/>
    <cellStyle name="20% - Accent1 3 2 4 6 3 3 2 3" xfId="21817" xr:uid="{00000000-0005-0000-0000-000081540000}"/>
    <cellStyle name="20% - Accent1 3 2 4 6 3 3 3" xfId="21818" xr:uid="{00000000-0005-0000-0000-000082540000}"/>
    <cellStyle name="20% - Accent1 3 2 4 6 3 3 3 2" xfId="21819" xr:uid="{00000000-0005-0000-0000-000083540000}"/>
    <cellStyle name="20% - Accent1 3 2 4 6 3 3 4" xfId="21820" xr:uid="{00000000-0005-0000-0000-000084540000}"/>
    <cellStyle name="20% - Accent1 3 2 4 6 3 4" xfId="21821" xr:uid="{00000000-0005-0000-0000-000085540000}"/>
    <cellStyle name="20% - Accent1 3 2 4 6 3 4 2" xfId="21822" xr:uid="{00000000-0005-0000-0000-000086540000}"/>
    <cellStyle name="20% - Accent1 3 2 4 6 3 4 2 2" xfId="21823" xr:uid="{00000000-0005-0000-0000-000087540000}"/>
    <cellStyle name="20% - Accent1 3 2 4 6 3 4 2 2 2" xfId="21824" xr:uid="{00000000-0005-0000-0000-000088540000}"/>
    <cellStyle name="20% - Accent1 3 2 4 6 3 4 2 3" xfId="21825" xr:uid="{00000000-0005-0000-0000-000089540000}"/>
    <cellStyle name="20% - Accent1 3 2 4 6 3 4 3" xfId="21826" xr:uid="{00000000-0005-0000-0000-00008A540000}"/>
    <cellStyle name="20% - Accent1 3 2 4 6 3 4 3 2" xfId="21827" xr:uid="{00000000-0005-0000-0000-00008B540000}"/>
    <cellStyle name="20% - Accent1 3 2 4 6 3 4 4" xfId="21828" xr:uid="{00000000-0005-0000-0000-00008C540000}"/>
    <cellStyle name="20% - Accent1 3 2 4 6 3 5" xfId="21829" xr:uid="{00000000-0005-0000-0000-00008D540000}"/>
    <cellStyle name="20% - Accent1 3 2 4 6 3 5 2" xfId="21830" xr:uid="{00000000-0005-0000-0000-00008E540000}"/>
    <cellStyle name="20% - Accent1 3 2 4 6 3 5 2 2" xfId="21831" xr:uid="{00000000-0005-0000-0000-00008F540000}"/>
    <cellStyle name="20% - Accent1 3 2 4 6 3 5 3" xfId="21832" xr:uid="{00000000-0005-0000-0000-000090540000}"/>
    <cellStyle name="20% - Accent1 3 2 4 6 3 6" xfId="21833" xr:uid="{00000000-0005-0000-0000-000091540000}"/>
    <cellStyle name="20% - Accent1 3 2 4 6 3 6 2" xfId="21834" xr:uid="{00000000-0005-0000-0000-000092540000}"/>
    <cellStyle name="20% - Accent1 3 2 4 6 3 6 2 2" xfId="21835" xr:uid="{00000000-0005-0000-0000-000093540000}"/>
    <cellStyle name="20% - Accent1 3 2 4 6 3 6 3" xfId="21836" xr:uid="{00000000-0005-0000-0000-000094540000}"/>
    <cellStyle name="20% - Accent1 3 2 4 6 3 7" xfId="21837" xr:uid="{00000000-0005-0000-0000-000095540000}"/>
    <cellStyle name="20% - Accent1 3 2 4 6 3 7 2" xfId="21838" xr:uid="{00000000-0005-0000-0000-000096540000}"/>
    <cellStyle name="20% - Accent1 3 2 4 6 3 8" xfId="21839" xr:uid="{00000000-0005-0000-0000-000097540000}"/>
    <cellStyle name="20% - Accent1 3 2 4 6 3 8 2" xfId="21840" xr:uid="{00000000-0005-0000-0000-000098540000}"/>
    <cellStyle name="20% - Accent1 3 2 4 6 3 9" xfId="21841" xr:uid="{00000000-0005-0000-0000-000099540000}"/>
    <cellStyle name="20% - Accent1 3 2 4 6 4" xfId="21842" xr:uid="{00000000-0005-0000-0000-00009A540000}"/>
    <cellStyle name="20% - Accent1 3 2 4 6 4 2" xfId="21843" xr:uid="{00000000-0005-0000-0000-00009B540000}"/>
    <cellStyle name="20% - Accent1 3 2 4 6 4 2 2" xfId="21844" xr:uid="{00000000-0005-0000-0000-00009C540000}"/>
    <cellStyle name="20% - Accent1 3 2 4 6 4 2 2 2" xfId="21845" xr:uid="{00000000-0005-0000-0000-00009D540000}"/>
    <cellStyle name="20% - Accent1 3 2 4 6 4 2 3" xfId="21846" xr:uid="{00000000-0005-0000-0000-00009E540000}"/>
    <cellStyle name="20% - Accent1 3 2 4 6 4 3" xfId="21847" xr:uid="{00000000-0005-0000-0000-00009F540000}"/>
    <cellStyle name="20% - Accent1 3 2 4 6 4 3 2" xfId="21848" xr:uid="{00000000-0005-0000-0000-0000A0540000}"/>
    <cellStyle name="20% - Accent1 3 2 4 6 4 4" xfId="21849" xr:uid="{00000000-0005-0000-0000-0000A1540000}"/>
    <cellStyle name="20% - Accent1 3 2 4 6 5" xfId="21850" xr:uid="{00000000-0005-0000-0000-0000A2540000}"/>
    <cellStyle name="20% - Accent1 3 2 4 6 5 2" xfId="21851" xr:uid="{00000000-0005-0000-0000-0000A3540000}"/>
    <cellStyle name="20% - Accent1 3 2 4 6 5 2 2" xfId="21852" xr:uid="{00000000-0005-0000-0000-0000A4540000}"/>
    <cellStyle name="20% - Accent1 3 2 4 6 5 2 2 2" xfId="21853" xr:uid="{00000000-0005-0000-0000-0000A5540000}"/>
    <cellStyle name="20% - Accent1 3 2 4 6 5 2 3" xfId="21854" xr:uid="{00000000-0005-0000-0000-0000A6540000}"/>
    <cellStyle name="20% - Accent1 3 2 4 6 5 3" xfId="21855" xr:uid="{00000000-0005-0000-0000-0000A7540000}"/>
    <cellStyle name="20% - Accent1 3 2 4 6 5 3 2" xfId="21856" xr:uid="{00000000-0005-0000-0000-0000A8540000}"/>
    <cellStyle name="20% - Accent1 3 2 4 6 5 4" xfId="21857" xr:uid="{00000000-0005-0000-0000-0000A9540000}"/>
    <cellStyle name="20% - Accent1 3 2 4 6 6" xfId="21858" xr:uid="{00000000-0005-0000-0000-0000AA540000}"/>
    <cellStyle name="20% - Accent1 3 2 4 6 6 2" xfId="21859" xr:uid="{00000000-0005-0000-0000-0000AB540000}"/>
    <cellStyle name="20% - Accent1 3 2 4 6 6 2 2" xfId="21860" xr:uid="{00000000-0005-0000-0000-0000AC540000}"/>
    <cellStyle name="20% - Accent1 3 2 4 6 6 2 2 2" xfId="21861" xr:uid="{00000000-0005-0000-0000-0000AD540000}"/>
    <cellStyle name="20% - Accent1 3 2 4 6 6 2 3" xfId="21862" xr:uid="{00000000-0005-0000-0000-0000AE540000}"/>
    <cellStyle name="20% - Accent1 3 2 4 6 6 3" xfId="21863" xr:uid="{00000000-0005-0000-0000-0000AF540000}"/>
    <cellStyle name="20% - Accent1 3 2 4 6 6 3 2" xfId="21864" xr:uid="{00000000-0005-0000-0000-0000B0540000}"/>
    <cellStyle name="20% - Accent1 3 2 4 6 6 4" xfId="21865" xr:uid="{00000000-0005-0000-0000-0000B1540000}"/>
    <cellStyle name="20% - Accent1 3 2 4 6 7" xfId="21866" xr:uid="{00000000-0005-0000-0000-0000B2540000}"/>
    <cellStyle name="20% - Accent1 3 2 4 6 7 2" xfId="21867" xr:uid="{00000000-0005-0000-0000-0000B3540000}"/>
    <cellStyle name="20% - Accent1 3 2 4 6 7 2 2" xfId="21868" xr:uid="{00000000-0005-0000-0000-0000B4540000}"/>
    <cellStyle name="20% - Accent1 3 2 4 6 7 3" xfId="21869" xr:uid="{00000000-0005-0000-0000-0000B5540000}"/>
    <cellStyle name="20% - Accent1 3 2 4 6 8" xfId="21870" xr:uid="{00000000-0005-0000-0000-0000B6540000}"/>
    <cellStyle name="20% - Accent1 3 2 4 6 8 2" xfId="21871" xr:uid="{00000000-0005-0000-0000-0000B7540000}"/>
    <cellStyle name="20% - Accent1 3 2 4 6 8 2 2" xfId="21872" xr:uid="{00000000-0005-0000-0000-0000B8540000}"/>
    <cellStyle name="20% - Accent1 3 2 4 6 8 3" xfId="21873" xr:uid="{00000000-0005-0000-0000-0000B9540000}"/>
    <cellStyle name="20% - Accent1 3 2 4 6 9" xfId="21874" xr:uid="{00000000-0005-0000-0000-0000BA540000}"/>
    <cellStyle name="20% - Accent1 3 2 4 6 9 2" xfId="21875" xr:uid="{00000000-0005-0000-0000-0000BB540000}"/>
    <cellStyle name="20% - Accent1 3 2 4 7" xfId="21876" xr:uid="{00000000-0005-0000-0000-0000BC540000}"/>
    <cellStyle name="20% - Accent1 3 2 4 7 2" xfId="21877" xr:uid="{00000000-0005-0000-0000-0000BD540000}"/>
    <cellStyle name="20% - Accent1 3 2 4 7 2 2" xfId="21878" xr:uid="{00000000-0005-0000-0000-0000BE540000}"/>
    <cellStyle name="20% - Accent1 3 2 4 7 2 2 2" xfId="21879" xr:uid="{00000000-0005-0000-0000-0000BF540000}"/>
    <cellStyle name="20% - Accent1 3 2 4 7 2 2 2 2" xfId="21880" xr:uid="{00000000-0005-0000-0000-0000C0540000}"/>
    <cellStyle name="20% - Accent1 3 2 4 7 2 2 3" xfId="21881" xr:uid="{00000000-0005-0000-0000-0000C1540000}"/>
    <cellStyle name="20% - Accent1 3 2 4 7 2 3" xfId="21882" xr:uid="{00000000-0005-0000-0000-0000C2540000}"/>
    <cellStyle name="20% - Accent1 3 2 4 7 2 3 2" xfId="21883" xr:uid="{00000000-0005-0000-0000-0000C3540000}"/>
    <cellStyle name="20% - Accent1 3 2 4 7 2 4" xfId="21884" xr:uid="{00000000-0005-0000-0000-0000C4540000}"/>
    <cellStyle name="20% - Accent1 3 2 4 7 3" xfId="21885" xr:uid="{00000000-0005-0000-0000-0000C5540000}"/>
    <cellStyle name="20% - Accent1 3 2 4 7 3 2" xfId="21886" xr:uid="{00000000-0005-0000-0000-0000C6540000}"/>
    <cellStyle name="20% - Accent1 3 2 4 7 3 2 2" xfId="21887" xr:uid="{00000000-0005-0000-0000-0000C7540000}"/>
    <cellStyle name="20% - Accent1 3 2 4 7 3 2 2 2" xfId="21888" xr:uid="{00000000-0005-0000-0000-0000C8540000}"/>
    <cellStyle name="20% - Accent1 3 2 4 7 3 2 3" xfId="21889" xr:uid="{00000000-0005-0000-0000-0000C9540000}"/>
    <cellStyle name="20% - Accent1 3 2 4 7 3 3" xfId="21890" xr:uid="{00000000-0005-0000-0000-0000CA540000}"/>
    <cellStyle name="20% - Accent1 3 2 4 7 3 3 2" xfId="21891" xr:uid="{00000000-0005-0000-0000-0000CB540000}"/>
    <cellStyle name="20% - Accent1 3 2 4 7 3 4" xfId="21892" xr:uid="{00000000-0005-0000-0000-0000CC540000}"/>
    <cellStyle name="20% - Accent1 3 2 4 7 4" xfId="21893" xr:uid="{00000000-0005-0000-0000-0000CD540000}"/>
    <cellStyle name="20% - Accent1 3 2 4 7 4 2" xfId="21894" xr:uid="{00000000-0005-0000-0000-0000CE540000}"/>
    <cellStyle name="20% - Accent1 3 2 4 7 4 2 2" xfId="21895" xr:uid="{00000000-0005-0000-0000-0000CF540000}"/>
    <cellStyle name="20% - Accent1 3 2 4 7 4 2 2 2" xfId="21896" xr:uid="{00000000-0005-0000-0000-0000D0540000}"/>
    <cellStyle name="20% - Accent1 3 2 4 7 4 2 3" xfId="21897" xr:uid="{00000000-0005-0000-0000-0000D1540000}"/>
    <cellStyle name="20% - Accent1 3 2 4 7 4 3" xfId="21898" xr:uid="{00000000-0005-0000-0000-0000D2540000}"/>
    <cellStyle name="20% - Accent1 3 2 4 7 4 3 2" xfId="21899" xr:uid="{00000000-0005-0000-0000-0000D3540000}"/>
    <cellStyle name="20% - Accent1 3 2 4 7 4 4" xfId="21900" xr:uid="{00000000-0005-0000-0000-0000D4540000}"/>
    <cellStyle name="20% - Accent1 3 2 4 7 5" xfId="21901" xr:uid="{00000000-0005-0000-0000-0000D5540000}"/>
    <cellStyle name="20% - Accent1 3 2 4 7 5 2" xfId="21902" xr:uid="{00000000-0005-0000-0000-0000D6540000}"/>
    <cellStyle name="20% - Accent1 3 2 4 7 5 2 2" xfId="21903" xr:uid="{00000000-0005-0000-0000-0000D7540000}"/>
    <cellStyle name="20% - Accent1 3 2 4 7 5 3" xfId="21904" xr:uid="{00000000-0005-0000-0000-0000D8540000}"/>
    <cellStyle name="20% - Accent1 3 2 4 7 6" xfId="21905" xr:uid="{00000000-0005-0000-0000-0000D9540000}"/>
    <cellStyle name="20% - Accent1 3 2 4 7 6 2" xfId="21906" xr:uid="{00000000-0005-0000-0000-0000DA540000}"/>
    <cellStyle name="20% - Accent1 3 2 4 7 6 2 2" xfId="21907" xr:uid="{00000000-0005-0000-0000-0000DB540000}"/>
    <cellStyle name="20% - Accent1 3 2 4 7 6 3" xfId="21908" xr:uid="{00000000-0005-0000-0000-0000DC540000}"/>
    <cellStyle name="20% - Accent1 3 2 4 7 7" xfId="21909" xr:uid="{00000000-0005-0000-0000-0000DD540000}"/>
    <cellStyle name="20% - Accent1 3 2 4 7 7 2" xfId="21910" xr:uid="{00000000-0005-0000-0000-0000DE540000}"/>
    <cellStyle name="20% - Accent1 3 2 4 7 8" xfId="21911" xr:uid="{00000000-0005-0000-0000-0000DF540000}"/>
    <cellStyle name="20% - Accent1 3 2 4 7 8 2" xfId="21912" xr:uid="{00000000-0005-0000-0000-0000E0540000}"/>
    <cellStyle name="20% - Accent1 3 2 4 7 9" xfId="21913" xr:uid="{00000000-0005-0000-0000-0000E1540000}"/>
    <cellStyle name="20% - Accent1 3 2 4 8" xfId="21914" xr:uid="{00000000-0005-0000-0000-0000E2540000}"/>
    <cellStyle name="20% - Accent1 3 2 4 8 2" xfId="21915" xr:uid="{00000000-0005-0000-0000-0000E3540000}"/>
    <cellStyle name="20% - Accent1 3 2 4 8 2 2" xfId="21916" xr:uid="{00000000-0005-0000-0000-0000E4540000}"/>
    <cellStyle name="20% - Accent1 3 2 4 8 2 2 2" xfId="21917" xr:uid="{00000000-0005-0000-0000-0000E5540000}"/>
    <cellStyle name="20% - Accent1 3 2 4 8 2 2 2 2" xfId="21918" xr:uid="{00000000-0005-0000-0000-0000E6540000}"/>
    <cellStyle name="20% - Accent1 3 2 4 8 2 2 3" xfId="21919" xr:uid="{00000000-0005-0000-0000-0000E7540000}"/>
    <cellStyle name="20% - Accent1 3 2 4 8 2 3" xfId="21920" xr:uid="{00000000-0005-0000-0000-0000E8540000}"/>
    <cellStyle name="20% - Accent1 3 2 4 8 2 3 2" xfId="21921" xr:uid="{00000000-0005-0000-0000-0000E9540000}"/>
    <cellStyle name="20% - Accent1 3 2 4 8 2 4" xfId="21922" xr:uid="{00000000-0005-0000-0000-0000EA540000}"/>
    <cellStyle name="20% - Accent1 3 2 4 8 3" xfId="21923" xr:uid="{00000000-0005-0000-0000-0000EB540000}"/>
    <cellStyle name="20% - Accent1 3 2 4 8 3 2" xfId="21924" xr:uid="{00000000-0005-0000-0000-0000EC540000}"/>
    <cellStyle name="20% - Accent1 3 2 4 8 3 2 2" xfId="21925" xr:uid="{00000000-0005-0000-0000-0000ED540000}"/>
    <cellStyle name="20% - Accent1 3 2 4 8 3 2 2 2" xfId="21926" xr:uid="{00000000-0005-0000-0000-0000EE540000}"/>
    <cellStyle name="20% - Accent1 3 2 4 8 3 2 3" xfId="21927" xr:uid="{00000000-0005-0000-0000-0000EF540000}"/>
    <cellStyle name="20% - Accent1 3 2 4 8 3 3" xfId="21928" xr:uid="{00000000-0005-0000-0000-0000F0540000}"/>
    <cellStyle name="20% - Accent1 3 2 4 8 3 3 2" xfId="21929" xr:uid="{00000000-0005-0000-0000-0000F1540000}"/>
    <cellStyle name="20% - Accent1 3 2 4 8 3 4" xfId="21930" xr:uid="{00000000-0005-0000-0000-0000F2540000}"/>
    <cellStyle name="20% - Accent1 3 2 4 8 4" xfId="21931" xr:uid="{00000000-0005-0000-0000-0000F3540000}"/>
    <cellStyle name="20% - Accent1 3 2 4 8 4 2" xfId="21932" xr:uid="{00000000-0005-0000-0000-0000F4540000}"/>
    <cellStyle name="20% - Accent1 3 2 4 8 4 2 2" xfId="21933" xr:uid="{00000000-0005-0000-0000-0000F5540000}"/>
    <cellStyle name="20% - Accent1 3 2 4 8 4 2 2 2" xfId="21934" xr:uid="{00000000-0005-0000-0000-0000F6540000}"/>
    <cellStyle name="20% - Accent1 3 2 4 8 4 2 3" xfId="21935" xr:uid="{00000000-0005-0000-0000-0000F7540000}"/>
    <cellStyle name="20% - Accent1 3 2 4 8 4 3" xfId="21936" xr:uid="{00000000-0005-0000-0000-0000F8540000}"/>
    <cellStyle name="20% - Accent1 3 2 4 8 4 3 2" xfId="21937" xr:uid="{00000000-0005-0000-0000-0000F9540000}"/>
    <cellStyle name="20% - Accent1 3 2 4 8 4 4" xfId="21938" xr:uid="{00000000-0005-0000-0000-0000FA540000}"/>
    <cellStyle name="20% - Accent1 3 2 4 8 5" xfId="21939" xr:uid="{00000000-0005-0000-0000-0000FB540000}"/>
    <cellStyle name="20% - Accent1 3 2 4 8 5 2" xfId="21940" xr:uid="{00000000-0005-0000-0000-0000FC540000}"/>
    <cellStyle name="20% - Accent1 3 2 4 8 5 2 2" xfId="21941" xr:uid="{00000000-0005-0000-0000-0000FD540000}"/>
    <cellStyle name="20% - Accent1 3 2 4 8 5 3" xfId="21942" xr:uid="{00000000-0005-0000-0000-0000FE540000}"/>
    <cellStyle name="20% - Accent1 3 2 4 8 6" xfId="21943" xr:uid="{00000000-0005-0000-0000-0000FF540000}"/>
    <cellStyle name="20% - Accent1 3 2 4 8 6 2" xfId="21944" xr:uid="{00000000-0005-0000-0000-000000550000}"/>
    <cellStyle name="20% - Accent1 3 2 4 8 6 2 2" xfId="21945" xr:uid="{00000000-0005-0000-0000-000001550000}"/>
    <cellStyle name="20% - Accent1 3 2 4 8 6 3" xfId="21946" xr:uid="{00000000-0005-0000-0000-000002550000}"/>
    <cellStyle name="20% - Accent1 3 2 4 8 7" xfId="21947" xr:uid="{00000000-0005-0000-0000-000003550000}"/>
    <cellStyle name="20% - Accent1 3 2 4 8 7 2" xfId="21948" xr:uid="{00000000-0005-0000-0000-000004550000}"/>
    <cellStyle name="20% - Accent1 3 2 4 8 8" xfId="21949" xr:uid="{00000000-0005-0000-0000-000005550000}"/>
    <cellStyle name="20% - Accent1 3 2 4 8 8 2" xfId="21950" xr:uid="{00000000-0005-0000-0000-000006550000}"/>
    <cellStyle name="20% - Accent1 3 2 4 8 9" xfId="21951" xr:uid="{00000000-0005-0000-0000-000007550000}"/>
    <cellStyle name="20% - Accent1 3 2 4 9" xfId="21952" xr:uid="{00000000-0005-0000-0000-000008550000}"/>
    <cellStyle name="20% - Accent1 3 2 4 9 2" xfId="21953" xr:uid="{00000000-0005-0000-0000-000009550000}"/>
    <cellStyle name="20% - Accent1 3 2 4 9 2 2" xfId="21954" xr:uid="{00000000-0005-0000-0000-00000A550000}"/>
    <cellStyle name="20% - Accent1 3 2 4 9 2 2 2" xfId="21955" xr:uid="{00000000-0005-0000-0000-00000B550000}"/>
    <cellStyle name="20% - Accent1 3 2 4 9 2 3" xfId="21956" xr:uid="{00000000-0005-0000-0000-00000C550000}"/>
    <cellStyle name="20% - Accent1 3 2 4 9 3" xfId="21957" xr:uid="{00000000-0005-0000-0000-00000D550000}"/>
    <cellStyle name="20% - Accent1 3 2 4 9 3 2" xfId="21958" xr:uid="{00000000-0005-0000-0000-00000E550000}"/>
    <cellStyle name="20% - Accent1 3 2 4 9 4" xfId="21959" xr:uid="{00000000-0005-0000-0000-00000F550000}"/>
    <cellStyle name="20% - Accent1 3 2 5" xfId="21960" xr:uid="{00000000-0005-0000-0000-000010550000}"/>
    <cellStyle name="20% - Accent1 3 2 5 10" xfId="21961" xr:uid="{00000000-0005-0000-0000-000011550000}"/>
    <cellStyle name="20% - Accent1 3 2 5 10 2" xfId="21962" xr:uid="{00000000-0005-0000-0000-000012550000}"/>
    <cellStyle name="20% - Accent1 3 2 5 10 2 2" xfId="21963" xr:uid="{00000000-0005-0000-0000-000013550000}"/>
    <cellStyle name="20% - Accent1 3 2 5 10 2 2 2" xfId="21964" xr:uid="{00000000-0005-0000-0000-000014550000}"/>
    <cellStyle name="20% - Accent1 3 2 5 10 2 3" xfId="21965" xr:uid="{00000000-0005-0000-0000-000015550000}"/>
    <cellStyle name="20% - Accent1 3 2 5 10 3" xfId="21966" xr:uid="{00000000-0005-0000-0000-000016550000}"/>
    <cellStyle name="20% - Accent1 3 2 5 10 3 2" xfId="21967" xr:uid="{00000000-0005-0000-0000-000017550000}"/>
    <cellStyle name="20% - Accent1 3 2 5 10 4" xfId="21968" xr:uid="{00000000-0005-0000-0000-000018550000}"/>
    <cellStyle name="20% - Accent1 3 2 5 11" xfId="21969" xr:uid="{00000000-0005-0000-0000-000019550000}"/>
    <cellStyle name="20% - Accent1 3 2 5 11 2" xfId="21970" xr:uid="{00000000-0005-0000-0000-00001A550000}"/>
    <cellStyle name="20% - Accent1 3 2 5 11 2 2" xfId="21971" xr:uid="{00000000-0005-0000-0000-00001B550000}"/>
    <cellStyle name="20% - Accent1 3 2 5 11 3" xfId="21972" xr:uid="{00000000-0005-0000-0000-00001C550000}"/>
    <cellStyle name="20% - Accent1 3 2 5 12" xfId="21973" xr:uid="{00000000-0005-0000-0000-00001D550000}"/>
    <cellStyle name="20% - Accent1 3 2 5 12 2" xfId="21974" xr:uid="{00000000-0005-0000-0000-00001E550000}"/>
    <cellStyle name="20% - Accent1 3 2 5 12 2 2" xfId="21975" xr:uid="{00000000-0005-0000-0000-00001F550000}"/>
    <cellStyle name="20% - Accent1 3 2 5 12 3" xfId="21976" xr:uid="{00000000-0005-0000-0000-000020550000}"/>
    <cellStyle name="20% - Accent1 3 2 5 13" xfId="21977" xr:uid="{00000000-0005-0000-0000-000021550000}"/>
    <cellStyle name="20% - Accent1 3 2 5 13 2" xfId="21978" xr:uid="{00000000-0005-0000-0000-000022550000}"/>
    <cellStyle name="20% - Accent1 3 2 5 14" xfId="21979" xr:uid="{00000000-0005-0000-0000-000023550000}"/>
    <cellStyle name="20% - Accent1 3 2 5 14 2" xfId="21980" xr:uid="{00000000-0005-0000-0000-000024550000}"/>
    <cellStyle name="20% - Accent1 3 2 5 15" xfId="21981" xr:uid="{00000000-0005-0000-0000-000025550000}"/>
    <cellStyle name="20% - Accent1 3 2 5 2" xfId="21982" xr:uid="{00000000-0005-0000-0000-000026550000}"/>
    <cellStyle name="20% - Accent1 3 2 5 2 10" xfId="21983" xr:uid="{00000000-0005-0000-0000-000027550000}"/>
    <cellStyle name="20% - Accent1 3 2 5 2 10 2" xfId="21984" xr:uid="{00000000-0005-0000-0000-000028550000}"/>
    <cellStyle name="20% - Accent1 3 2 5 2 10 2 2" xfId="21985" xr:uid="{00000000-0005-0000-0000-000029550000}"/>
    <cellStyle name="20% - Accent1 3 2 5 2 10 3" xfId="21986" xr:uid="{00000000-0005-0000-0000-00002A550000}"/>
    <cellStyle name="20% - Accent1 3 2 5 2 11" xfId="21987" xr:uid="{00000000-0005-0000-0000-00002B550000}"/>
    <cellStyle name="20% - Accent1 3 2 5 2 11 2" xfId="21988" xr:uid="{00000000-0005-0000-0000-00002C550000}"/>
    <cellStyle name="20% - Accent1 3 2 5 2 11 2 2" xfId="21989" xr:uid="{00000000-0005-0000-0000-00002D550000}"/>
    <cellStyle name="20% - Accent1 3 2 5 2 11 3" xfId="21990" xr:uid="{00000000-0005-0000-0000-00002E550000}"/>
    <cellStyle name="20% - Accent1 3 2 5 2 12" xfId="21991" xr:uid="{00000000-0005-0000-0000-00002F550000}"/>
    <cellStyle name="20% - Accent1 3 2 5 2 12 2" xfId="21992" xr:uid="{00000000-0005-0000-0000-000030550000}"/>
    <cellStyle name="20% - Accent1 3 2 5 2 13" xfId="21993" xr:uid="{00000000-0005-0000-0000-000031550000}"/>
    <cellStyle name="20% - Accent1 3 2 5 2 13 2" xfId="21994" xr:uid="{00000000-0005-0000-0000-000032550000}"/>
    <cellStyle name="20% - Accent1 3 2 5 2 14" xfId="21995" xr:uid="{00000000-0005-0000-0000-000033550000}"/>
    <cellStyle name="20% - Accent1 3 2 5 2 2" xfId="21996" xr:uid="{00000000-0005-0000-0000-000034550000}"/>
    <cellStyle name="20% - Accent1 3 2 5 2 2 10" xfId="21997" xr:uid="{00000000-0005-0000-0000-000035550000}"/>
    <cellStyle name="20% - Accent1 3 2 5 2 2 10 2" xfId="21998" xr:uid="{00000000-0005-0000-0000-000036550000}"/>
    <cellStyle name="20% - Accent1 3 2 5 2 2 11" xfId="21999" xr:uid="{00000000-0005-0000-0000-000037550000}"/>
    <cellStyle name="20% - Accent1 3 2 5 2 2 2" xfId="22000" xr:uid="{00000000-0005-0000-0000-000038550000}"/>
    <cellStyle name="20% - Accent1 3 2 5 2 2 2 2" xfId="22001" xr:uid="{00000000-0005-0000-0000-000039550000}"/>
    <cellStyle name="20% - Accent1 3 2 5 2 2 2 2 2" xfId="22002" xr:uid="{00000000-0005-0000-0000-00003A550000}"/>
    <cellStyle name="20% - Accent1 3 2 5 2 2 2 2 2 2" xfId="22003" xr:uid="{00000000-0005-0000-0000-00003B550000}"/>
    <cellStyle name="20% - Accent1 3 2 5 2 2 2 2 2 2 2" xfId="22004" xr:uid="{00000000-0005-0000-0000-00003C550000}"/>
    <cellStyle name="20% - Accent1 3 2 5 2 2 2 2 2 3" xfId="22005" xr:uid="{00000000-0005-0000-0000-00003D550000}"/>
    <cellStyle name="20% - Accent1 3 2 5 2 2 2 2 3" xfId="22006" xr:uid="{00000000-0005-0000-0000-00003E550000}"/>
    <cellStyle name="20% - Accent1 3 2 5 2 2 2 2 3 2" xfId="22007" xr:uid="{00000000-0005-0000-0000-00003F550000}"/>
    <cellStyle name="20% - Accent1 3 2 5 2 2 2 2 4" xfId="22008" xr:uid="{00000000-0005-0000-0000-000040550000}"/>
    <cellStyle name="20% - Accent1 3 2 5 2 2 2 3" xfId="22009" xr:uid="{00000000-0005-0000-0000-000041550000}"/>
    <cellStyle name="20% - Accent1 3 2 5 2 2 2 3 2" xfId="22010" xr:uid="{00000000-0005-0000-0000-000042550000}"/>
    <cellStyle name="20% - Accent1 3 2 5 2 2 2 3 2 2" xfId="22011" xr:uid="{00000000-0005-0000-0000-000043550000}"/>
    <cellStyle name="20% - Accent1 3 2 5 2 2 2 3 2 2 2" xfId="22012" xr:uid="{00000000-0005-0000-0000-000044550000}"/>
    <cellStyle name="20% - Accent1 3 2 5 2 2 2 3 2 3" xfId="22013" xr:uid="{00000000-0005-0000-0000-000045550000}"/>
    <cellStyle name="20% - Accent1 3 2 5 2 2 2 3 3" xfId="22014" xr:uid="{00000000-0005-0000-0000-000046550000}"/>
    <cellStyle name="20% - Accent1 3 2 5 2 2 2 3 3 2" xfId="22015" xr:uid="{00000000-0005-0000-0000-000047550000}"/>
    <cellStyle name="20% - Accent1 3 2 5 2 2 2 3 4" xfId="22016" xr:uid="{00000000-0005-0000-0000-000048550000}"/>
    <cellStyle name="20% - Accent1 3 2 5 2 2 2 4" xfId="22017" xr:uid="{00000000-0005-0000-0000-000049550000}"/>
    <cellStyle name="20% - Accent1 3 2 5 2 2 2 4 2" xfId="22018" xr:uid="{00000000-0005-0000-0000-00004A550000}"/>
    <cellStyle name="20% - Accent1 3 2 5 2 2 2 4 2 2" xfId="22019" xr:uid="{00000000-0005-0000-0000-00004B550000}"/>
    <cellStyle name="20% - Accent1 3 2 5 2 2 2 4 2 2 2" xfId="22020" xr:uid="{00000000-0005-0000-0000-00004C550000}"/>
    <cellStyle name="20% - Accent1 3 2 5 2 2 2 4 2 3" xfId="22021" xr:uid="{00000000-0005-0000-0000-00004D550000}"/>
    <cellStyle name="20% - Accent1 3 2 5 2 2 2 4 3" xfId="22022" xr:uid="{00000000-0005-0000-0000-00004E550000}"/>
    <cellStyle name="20% - Accent1 3 2 5 2 2 2 4 3 2" xfId="22023" xr:uid="{00000000-0005-0000-0000-00004F550000}"/>
    <cellStyle name="20% - Accent1 3 2 5 2 2 2 4 4" xfId="22024" xr:uid="{00000000-0005-0000-0000-000050550000}"/>
    <cellStyle name="20% - Accent1 3 2 5 2 2 2 5" xfId="22025" xr:uid="{00000000-0005-0000-0000-000051550000}"/>
    <cellStyle name="20% - Accent1 3 2 5 2 2 2 5 2" xfId="22026" xr:uid="{00000000-0005-0000-0000-000052550000}"/>
    <cellStyle name="20% - Accent1 3 2 5 2 2 2 5 2 2" xfId="22027" xr:uid="{00000000-0005-0000-0000-000053550000}"/>
    <cellStyle name="20% - Accent1 3 2 5 2 2 2 5 3" xfId="22028" xr:uid="{00000000-0005-0000-0000-000054550000}"/>
    <cellStyle name="20% - Accent1 3 2 5 2 2 2 6" xfId="22029" xr:uid="{00000000-0005-0000-0000-000055550000}"/>
    <cellStyle name="20% - Accent1 3 2 5 2 2 2 6 2" xfId="22030" xr:uid="{00000000-0005-0000-0000-000056550000}"/>
    <cellStyle name="20% - Accent1 3 2 5 2 2 2 6 2 2" xfId="22031" xr:uid="{00000000-0005-0000-0000-000057550000}"/>
    <cellStyle name="20% - Accent1 3 2 5 2 2 2 6 3" xfId="22032" xr:uid="{00000000-0005-0000-0000-000058550000}"/>
    <cellStyle name="20% - Accent1 3 2 5 2 2 2 7" xfId="22033" xr:uid="{00000000-0005-0000-0000-000059550000}"/>
    <cellStyle name="20% - Accent1 3 2 5 2 2 2 7 2" xfId="22034" xr:uid="{00000000-0005-0000-0000-00005A550000}"/>
    <cellStyle name="20% - Accent1 3 2 5 2 2 2 8" xfId="22035" xr:uid="{00000000-0005-0000-0000-00005B550000}"/>
    <cellStyle name="20% - Accent1 3 2 5 2 2 2 8 2" xfId="22036" xr:uid="{00000000-0005-0000-0000-00005C550000}"/>
    <cellStyle name="20% - Accent1 3 2 5 2 2 2 9" xfId="22037" xr:uid="{00000000-0005-0000-0000-00005D550000}"/>
    <cellStyle name="20% - Accent1 3 2 5 2 2 3" xfId="22038" xr:uid="{00000000-0005-0000-0000-00005E550000}"/>
    <cellStyle name="20% - Accent1 3 2 5 2 2 3 2" xfId="22039" xr:uid="{00000000-0005-0000-0000-00005F550000}"/>
    <cellStyle name="20% - Accent1 3 2 5 2 2 3 2 2" xfId="22040" xr:uid="{00000000-0005-0000-0000-000060550000}"/>
    <cellStyle name="20% - Accent1 3 2 5 2 2 3 2 2 2" xfId="22041" xr:uid="{00000000-0005-0000-0000-000061550000}"/>
    <cellStyle name="20% - Accent1 3 2 5 2 2 3 2 2 2 2" xfId="22042" xr:uid="{00000000-0005-0000-0000-000062550000}"/>
    <cellStyle name="20% - Accent1 3 2 5 2 2 3 2 2 3" xfId="22043" xr:uid="{00000000-0005-0000-0000-000063550000}"/>
    <cellStyle name="20% - Accent1 3 2 5 2 2 3 2 3" xfId="22044" xr:uid="{00000000-0005-0000-0000-000064550000}"/>
    <cellStyle name="20% - Accent1 3 2 5 2 2 3 2 3 2" xfId="22045" xr:uid="{00000000-0005-0000-0000-000065550000}"/>
    <cellStyle name="20% - Accent1 3 2 5 2 2 3 2 4" xfId="22046" xr:uid="{00000000-0005-0000-0000-000066550000}"/>
    <cellStyle name="20% - Accent1 3 2 5 2 2 3 3" xfId="22047" xr:uid="{00000000-0005-0000-0000-000067550000}"/>
    <cellStyle name="20% - Accent1 3 2 5 2 2 3 3 2" xfId="22048" xr:uid="{00000000-0005-0000-0000-000068550000}"/>
    <cellStyle name="20% - Accent1 3 2 5 2 2 3 3 2 2" xfId="22049" xr:uid="{00000000-0005-0000-0000-000069550000}"/>
    <cellStyle name="20% - Accent1 3 2 5 2 2 3 3 2 2 2" xfId="22050" xr:uid="{00000000-0005-0000-0000-00006A550000}"/>
    <cellStyle name="20% - Accent1 3 2 5 2 2 3 3 2 3" xfId="22051" xr:uid="{00000000-0005-0000-0000-00006B550000}"/>
    <cellStyle name="20% - Accent1 3 2 5 2 2 3 3 3" xfId="22052" xr:uid="{00000000-0005-0000-0000-00006C550000}"/>
    <cellStyle name="20% - Accent1 3 2 5 2 2 3 3 3 2" xfId="22053" xr:uid="{00000000-0005-0000-0000-00006D550000}"/>
    <cellStyle name="20% - Accent1 3 2 5 2 2 3 3 4" xfId="22054" xr:uid="{00000000-0005-0000-0000-00006E550000}"/>
    <cellStyle name="20% - Accent1 3 2 5 2 2 3 4" xfId="22055" xr:uid="{00000000-0005-0000-0000-00006F550000}"/>
    <cellStyle name="20% - Accent1 3 2 5 2 2 3 4 2" xfId="22056" xr:uid="{00000000-0005-0000-0000-000070550000}"/>
    <cellStyle name="20% - Accent1 3 2 5 2 2 3 4 2 2" xfId="22057" xr:uid="{00000000-0005-0000-0000-000071550000}"/>
    <cellStyle name="20% - Accent1 3 2 5 2 2 3 4 2 2 2" xfId="22058" xr:uid="{00000000-0005-0000-0000-000072550000}"/>
    <cellStyle name="20% - Accent1 3 2 5 2 2 3 4 2 3" xfId="22059" xr:uid="{00000000-0005-0000-0000-000073550000}"/>
    <cellStyle name="20% - Accent1 3 2 5 2 2 3 4 3" xfId="22060" xr:uid="{00000000-0005-0000-0000-000074550000}"/>
    <cellStyle name="20% - Accent1 3 2 5 2 2 3 4 3 2" xfId="22061" xr:uid="{00000000-0005-0000-0000-000075550000}"/>
    <cellStyle name="20% - Accent1 3 2 5 2 2 3 4 4" xfId="22062" xr:uid="{00000000-0005-0000-0000-000076550000}"/>
    <cellStyle name="20% - Accent1 3 2 5 2 2 3 5" xfId="22063" xr:uid="{00000000-0005-0000-0000-000077550000}"/>
    <cellStyle name="20% - Accent1 3 2 5 2 2 3 5 2" xfId="22064" xr:uid="{00000000-0005-0000-0000-000078550000}"/>
    <cellStyle name="20% - Accent1 3 2 5 2 2 3 5 2 2" xfId="22065" xr:uid="{00000000-0005-0000-0000-000079550000}"/>
    <cellStyle name="20% - Accent1 3 2 5 2 2 3 5 3" xfId="22066" xr:uid="{00000000-0005-0000-0000-00007A550000}"/>
    <cellStyle name="20% - Accent1 3 2 5 2 2 3 6" xfId="22067" xr:uid="{00000000-0005-0000-0000-00007B550000}"/>
    <cellStyle name="20% - Accent1 3 2 5 2 2 3 6 2" xfId="22068" xr:uid="{00000000-0005-0000-0000-00007C550000}"/>
    <cellStyle name="20% - Accent1 3 2 5 2 2 3 6 2 2" xfId="22069" xr:uid="{00000000-0005-0000-0000-00007D550000}"/>
    <cellStyle name="20% - Accent1 3 2 5 2 2 3 6 3" xfId="22070" xr:uid="{00000000-0005-0000-0000-00007E550000}"/>
    <cellStyle name="20% - Accent1 3 2 5 2 2 3 7" xfId="22071" xr:uid="{00000000-0005-0000-0000-00007F550000}"/>
    <cellStyle name="20% - Accent1 3 2 5 2 2 3 7 2" xfId="22072" xr:uid="{00000000-0005-0000-0000-000080550000}"/>
    <cellStyle name="20% - Accent1 3 2 5 2 2 3 8" xfId="22073" xr:uid="{00000000-0005-0000-0000-000081550000}"/>
    <cellStyle name="20% - Accent1 3 2 5 2 2 3 8 2" xfId="22074" xr:uid="{00000000-0005-0000-0000-000082550000}"/>
    <cellStyle name="20% - Accent1 3 2 5 2 2 3 9" xfId="22075" xr:uid="{00000000-0005-0000-0000-000083550000}"/>
    <cellStyle name="20% - Accent1 3 2 5 2 2 4" xfId="22076" xr:uid="{00000000-0005-0000-0000-000084550000}"/>
    <cellStyle name="20% - Accent1 3 2 5 2 2 4 2" xfId="22077" xr:uid="{00000000-0005-0000-0000-000085550000}"/>
    <cellStyle name="20% - Accent1 3 2 5 2 2 4 2 2" xfId="22078" xr:uid="{00000000-0005-0000-0000-000086550000}"/>
    <cellStyle name="20% - Accent1 3 2 5 2 2 4 2 2 2" xfId="22079" xr:uid="{00000000-0005-0000-0000-000087550000}"/>
    <cellStyle name="20% - Accent1 3 2 5 2 2 4 2 3" xfId="22080" xr:uid="{00000000-0005-0000-0000-000088550000}"/>
    <cellStyle name="20% - Accent1 3 2 5 2 2 4 3" xfId="22081" xr:uid="{00000000-0005-0000-0000-000089550000}"/>
    <cellStyle name="20% - Accent1 3 2 5 2 2 4 3 2" xfId="22082" xr:uid="{00000000-0005-0000-0000-00008A550000}"/>
    <cellStyle name="20% - Accent1 3 2 5 2 2 4 4" xfId="22083" xr:uid="{00000000-0005-0000-0000-00008B550000}"/>
    <cellStyle name="20% - Accent1 3 2 5 2 2 5" xfId="22084" xr:uid="{00000000-0005-0000-0000-00008C550000}"/>
    <cellStyle name="20% - Accent1 3 2 5 2 2 5 2" xfId="22085" xr:uid="{00000000-0005-0000-0000-00008D550000}"/>
    <cellStyle name="20% - Accent1 3 2 5 2 2 5 2 2" xfId="22086" xr:uid="{00000000-0005-0000-0000-00008E550000}"/>
    <cellStyle name="20% - Accent1 3 2 5 2 2 5 2 2 2" xfId="22087" xr:uid="{00000000-0005-0000-0000-00008F550000}"/>
    <cellStyle name="20% - Accent1 3 2 5 2 2 5 2 3" xfId="22088" xr:uid="{00000000-0005-0000-0000-000090550000}"/>
    <cellStyle name="20% - Accent1 3 2 5 2 2 5 3" xfId="22089" xr:uid="{00000000-0005-0000-0000-000091550000}"/>
    <cellStyle name="20% - Accent1 3 2 5 2 2 5 3 2" xfId="22090" xr:uid="{00000000-0005-0000-0000-000092550000}"/>
    <cellStyle name="20% - Accent1 3 2 5 2 2 5 4" xfId="22091" xr:uid="{00000000-0005-0000-0000-000093550000}"/>
    <cellStyle name="20% - Accent1 3 2 5 2 2 6" xfId="22092" xr:uid="{00000000-0005-0000-0000-000094550000}"/>
    <cellStyle name="20% - Accent1 3 2 5 2 2 6 2" xfId="22093" xr:uid="{00000000-0005-0000-0000-000095550000}"/>
    <cellStyle name="20% - Accent1 3 2 5 2 2 6 2 2" xfId="22094" xr:uid="{00000000-0005-0000-0000-000096550000}"/>
    <cellStyle name="20% - Accent1 3 2 5 2 2 6 2 2 2" xfId="22095" xr:uid="{00000000-0005-0000-0000-000097550000}"/>
    <cellStyle name="20% - Accent1 3 2 5 2 2 6 2 3" xfId="22096" xr:uid="{00000000-0005-0000-0000-000098550000}"/>
    <cellStyle name="20% - Accent1 3 2 5 2 2 6 3" xfId="22097" xr:uid="{00000000-0005-0000-0000-000099550000}"/>
    <cellStyle name="20% - Accent1 3 2 5 2 2 6 3 2" xfId="22098" xr:uid="{00000000-0005-0000-0000-00009A550000}"/>
    <cellStyle name="20% - Accent1 3 2 5 2 2 6 4" xfId="22099" xr:uid="{00000000-0005-0000-0000-00009B550000}"/>
    <cellStyle name="20% - Accent1 3 2 5 2 2 7" xfId="22100" xr:uid="{00000000-0005-0000-0000-00009C550000}"/>
    <cellStyle name="20% - Accent1 3 2 5 2 2 7 2" xfId="22101" xr:uid="{00000000-0005-0000-0000-00009D550000}"/>
    <cellStyle name="20% - Accent1 3 2 5 2 2 7 2 2" xfId="22102" xr:uid="{00000000-0005-0000-0000-00009E550000}"/>
    <cellStyle name="20% - Accent1 3 2 5 2 2 7 3" xfId="22103" xr:uid="{00000000-0005-0000-0000-00009F550000}"/>
    <cellStyle name="20% - Accent1 3 2 5 2 2 8" xfId="22104" xr:uid="{00000000-0005-0000-0000-0000A0550000}"/>
    <cellStyle name="20% - Accent1 3 2 5 2 2 8 2" xfId="22105" xr:uid="{00000000-0005-0000-0000-0000A1550000}"/>
    <cellStyle name="20% - Accent1 3 2 5 2 2 8 2 2" xfId="22106" xr:uid="{00000000-0005-0000-0000-0000A2550000}"/>
    <cellStyle name="20% - Accent1 3 2 5 2 2 8 3" xfId="22107" xr:uid="{00000000-0005-0000-0000-0000A3550000}"/>
    <cellStyle name="20% - Accent1 3 2 5 2 2 9" xfId="22108" xr:uid="{00000000-0005-0000-0000-0000A4550000}"/>
    <cellStyle name="20% - Accent1 3 2 5 2 2 9 2" xfId="22109" xr:uid="{00000000-0005-0000-0000-0000A5550000}"/>
    <cellStyle name="20% - Accent1 3 2 5 2 3" xfId="22110" xr:uid="{00000000-0005-0000-0000-0000A6550000}"/>
    <cellStyle name="20% - Accent1 3 2 5 2 3 10" xfId="22111" xr:uid="{00000000-0005-0000-0000-0000A7550000}"/>
    <cellStyle name="20% - Accent1 3 2 5 2 3 10 2" xfId="22112" xr:uid="{00000000-0005-0000-0000-0000A8550000}"/>
    <cellStyle name="20% - Accent1 3 2 5 2 3 11" xfId="22113" xr:uid="{00000000-0005-0000-0000-0000A9550000}"/>
    <cellStyle name="20% - Accent1 3 2 5 2 3 2" xfId="22114" xr:uid="{00000000-0005-0000-0000-0000AA550000}"/>
    <cellStyle name="20% - Accent1 3 2 5 2 3 2 2" xfId="22115" xr:uid="{00000000-0005-0000-0000-0000AB550000}"/>
    <cellStyle name="20% - Accent1 3 2 5 2 3 2 2 2" xfId="22116" xr:uid="{00000000-0005-0000-0000-0000AC550000}"/>
    <cellStyle name="20% - Accent1 3 2 5 2 3 2 2 2 2" xfId="22117" xr:uid="{00000000-0005-0000-0000-0000AD550000}"/>
    <cellStyle name="20% - Accent1 3 2 5 2 3 2 2 2 2 2" xfId="22118" xr:uid="{00000000-0005-0000-0000-0000AE550000}"/>
    <cellStyle name="20% - Accent1 3 2 5 2 3 2 2 2 3" xfId="22119" xr:uid="{00000000-0005-0000-0000-0000AF550000}"/>
    <cellStyle name="20% - Accent1 3 2 5 2 3 2 2 3" xfId="22120" xr:uid="{00000000-0005-0000-0000-0000B0550000}"/>
    <cellStyle name="20% - Accent1 3 2 5 2 3 2 2 3 2" xfId="22121" xr:uid="{00000000-0005-0000-0000-0000B1550000}"/>
    <cellStyle name="20% - Accent1 3 2 5 2 3 2 2 4" xfId="22122" xr:uid="{00000000-0005-0000-0000-0000B2550000}"/>
    <cellStyle name="20% - Accent1 3 2 5 2 3 2 3" xfId="22123" xr:uid="{00000000-0005-0000-0000-0000B3550000}"/>
    <cellStyle name="20% - Accent1 3 2 5 2 3 2 3 2" xfId="22124" xr:uid="{00000000-0005-0000-0000-0000B4550000}"/>
    <cellStyle name="20% - Accent1 3 2 5 2 3 2 3 2 2" xfId="22125" xr:uid="{00000000-0005-0000-0000-0000B5550000}"/>
    <cellStyle name="20% - Accent1 3 2 5 2 3 2 3 2 2 2" xfId="22126" xr:uid="{00000000-0005-0000-0000-0000B6550000}"/>
    <cellStyle name="20% - Accent1 3 2 5 2 3 2 3 2 3" xfId="22127" xr:uid="{00000000-0005-0000-0000-0000B7550000}"/>
    <cellStyle name="20% - Accent1 3 2 5 2 3 2 3 3" xfId="22128" xr:uid="{00000000-0005-0000-0000-0000B8550000}"/>
    <cellStyle name="20% - Accent1 3 2 5 2 3 2 3 3 2" xfId="22129" xr:uid="{00000000-0005-0000-0000-0000B9550000}"/>
    <cellStyle name="20% - Accent1 3 2 5 2 3 2 3 4" xfId="22130" xr:uid="{00000000-0005-0000-0000-0000BA550000}"/>
    <cellStyle name="20% - Accent1 3 2 5 2 3 2 4" xfId="22131" xr:uid="{00000000-0005-0000-0000-0000BB550000}"/>
    <cellStyle name="20% - Accent1 3 2 5 2 3 2 4 2" xfId="22132" xr:uid="{00000000-0005-0000-0000-0000BC550000}"/>
    <cellStyle name="20% - Accent1 3 2 5 2 3 2 4 2 2" xfId="22133" xr:uid="{00000000-0005-0000-0000-0000BD550000}"/>
    <cellStyle name="20% - Accent1 3 2 5 2 3 2 4 2 2 2" xfId="22134" xr:uid="{00000000-0005-0000-0000-0000BE550000}"/>
    <cellStyle name="20% - Accent1 3 2 5 2 3 2 4 2 3" xfId="22135" xr:uid="{00000000-0005-0000-0000-0000BF550000}"/>
    <cellStyle name="20% - Accent1 3 2 5 2 3 2 4 3" xfId="22136" xr:uid="{00000000-0005-0000-0000-0000C0550000}"/>
    <cellStyle name="20% - Accent1 3 2 5 2 3 2 4 3 2" xfId="22137" xr:uid="{00000000-0005-0000-0000-0000C1550000}"/>
    <cellStyle name="20% - Accent1 3 2 5 2 3 2 4 4" xfId="22138" xr:uid="{00000000-0005-0000-0000-0000C2550000}"/>
    <cellStyle name="20% - Accent1 3 2 5 2 3 2 5" xfId="22139" xr:uid="{00000000-0005-0000-0000-0000C3550000}"/>
    <cellStyle name="20% - Accent1 3 2 5 2 3 2 5 2" xfId="22140" xr:uid="{00000000-0005-0000-0000-0000C4550000}"/>
    <cellStyle name="20% - Accent1 3 2 5 2 3 2 5 2 2" xfId="22141" xr:uid="{00000000-0005-0000-0000-0000C5550000}"/>
    <cellStyle name="20% - Accent1 3 2 5 2 3 2 5 3" xfId="22142" xr:uid="{00000000-0005-0000-0000-0000C6550000}"/>
    <cellStyle name="20% - Accent1 3 2 5 2 3 2 6" xfId="22143" xr:uid="{00000000-0005-0000-0000-0000C7550000}"/>
    <cellStyle name="20% - Accent1 3 2 5 2 3 2 6 2" xfId="22144" xr:uid="{00000000-0005-0000-0000-0000C8550000}"/>
    <cellStyle name="20% - Accent1 3 2 5 2 3 2 6 2 2" xfId="22145" xr:uid="{00000000-0005-0000-0000-0000C9550000}"/>
    <cellStyle name="20% - Accent1 3 2 5 2 3 2 6 3" xfId="22146" xr:uid="{00000000-0005-0000-0000-0000CA550000}"/>
    <cellStyle name="20% - Accent1 3 2 5 2 3 2 7" xfId="22147" xr:uid="{00000000-0005-0000-0000-0000CB550000}"/>
    <cellStyle name="20% - Accent1 3 2 5 2 3 2 7 2" xfId="22148" xr:uid="{00000000-0005-0000-0000-0000CC550000}"/>
    <cellStyle name="20% - Accent1 3 2 5 2 3 2 8" xfId="22149" xr:uid="{00000000-0005-0000-0000-0000CD550000}"/>
    <cellStyle name="20% - Accent1 3 2 5 2 3 2 8 2" xfId="22150" xr:uid="{00000000-0005-0000-0000-0000CE550000}"/>
    <cellStyle name="20% - Accent1 3 2 5 2 3 2 9" xfId="22151" xr:uid="{00000000-0005-0000-0000-0000CF550000}"/>
    <cellStyle name="20% - Accent1 3 2 5 2 3 3" xfId="22152" xr:uid="{00000000-0005-0000-0000-0000D0550000}"/>
    <cellStyle name="20% - Accent1 3 2 5 2 3 3 2" xfId="22153" xr:uid="{00000000-0005-0000-0000-0000D1550000}"/>
    <cellStyle name="20% - Accent1 3 2 5 2 3 3 2 2" xfId="22154" xr:uid="{00000000-0005-0000-0000-0000D2550000}"/>
    <cellStyle name="20% - Accent1 3 2 5 2 3 3 2 2 2" xfId="22155" xr:uid="{00000000-0005-0000-0000-0000D3550000}"/>
    <cellStyle name="20% - Accent1 3 2 5 2 3 3 2 2 2 2" xfId="22156" xr:uid="{00000000-0005-0000-0000-0000D4550000}"/>
    <cellStyle name="20% - Accent1 3 2 5 2 3 3 2 2 3" xfId="22157" xr:uid="{00000000-0005-0000-0000-0000D5550000}"/>
    <cellStyle name="20% - Accent1 3 2 5 2 3 3 2 3" xfId="22158" xr:uid="{00000000-0005-0000-0000-0000D6550000}"/>
    <cellStyle name="20% - Accent1 3 2 5 2 3 3 2 3 2" xfId="22159" xr:uid="{00000000-0005-0000-0000-0000D7550000}"/>
    <cellStyle name="20% - Accent1 3 2 5 2 3 3 2 4" xfId="22160" xr:uid="{00000000-0005-0000-0000-0000D8550000}"/>
    <cellStyle name="20% - Accent1 3 2 5 2 3 3 3" xfId="22161" xr:uid="{00000000-0005-0000-0000-0000D9550000}"/>
    <cellStyle name="20% - Accent1 3 2 5 2 3 3 3 2" xfId="22162" xr:uid="{00000000-0005-0000-0000-0000DA550000}"/>
    <cellStyle name="20% - Accent1 3 2 5 2 3 3 3 2 2" xfId="22163" xr:uid="{00000000-0005-0000-0000-0000DB550000}"/>
    <cellStyle name="20% - Accent1 3 2 5 2 3 3 3 2 2 2" xfId="22164" xr:uid="{00000000-0005-0000-0000-0000DC550000}"/>
    <cellStyle name="20% - Accent1 3 2 5 2 3 3 3 2 3" xfId="22165" xr:uid="{00000000-0005-0000-0000-0000DD550000}"/>
    <cellStyle name="20% - Accent1 3 2 5 2 3 3 3 3" xfId="22166" xr:uid="{00000000-0005-0000-0000-0000DE550000}"/>
    <cellStyle name="20% - Accent1 3 2 5 2 3 3 3 3 2" xfId="22167" xr:uid="{00000000-0005-0000-0000-0000DF550000}"/>
    <cellStyle name="20% - Accent1 3 2 5 2 3 3 3 4" xfId="22168" xr:uid="{00000000-0005-0000-0000-0000E0550000}"/>
    <cellStyle name="20% - Accent1 3 2 5 2 3 3 4" xfId="22169" xr:uid="{00000000-0005-0000-0000-0000E1550000}"/>
    <cellStyle name="20% - Accent1 3 2 5 2 3 3 4 2" xfId="22170" xr:uid="{00000000-0005-0000-0000-0000E2550000}"/>
    <cellStyle name="20% - Accent1 3 2 5 2 3 3 4 2 2" xfId="22171" xr:uid="{00000000-0005-0000-0000-0000E3550000}"/>
    <cellStyle name="20% - Accent1 3 2 5 2 3 3 4 2 2 2" xfId="22172" xr:uid="{00000000-0005-0000-0000-0000E4550000}"/>
    <cellStyle name="20% - Accent1 3 2 5 2 3 3 4 2 3" xfId="22173" xr:uid="{00000000-0005-0000-0000-0000E5550000}"/>
    <cellStyle name="20% - Accent1 3 2 5 2 3 3 4 3" xfId="22174" xr:uid="{00000000-0005-0000-0000-0000E6550000}"/>
    <cellStyle name="20% - Accent1 3 2 5 2 3 3 4 3 2" xfId="22175" xr:uid="{00000000-0005-0000-0000-0000E7550000}"/>
    <cellStyle name="20% - Accent1 3 2 5 2 3 3 4 4" xfId="22176" xr:uid="{00000000-0005-0000-0000-0000E8550000}"/>
    <cellStyle name="20% - Accent1 3 2 5 2 3 3 5" xfId="22177" xr:uid="{00000000-0005-0000-0000-0000E9550000}"/>
    <cellStyle name="20% - Accent1 3 2 5 2 3 3 5 2" xfId="22178" xr:uid="{00000000-0005-0000-0000-0000EA550000}"/>
    <cellStyle name="20% - Accent1 3 2 5 2 3 3 5 2 2" xfId="22179" xr:uid="{00000000-0005-0000-0000-0000EB550000}"/>
    <cellStyle name="20% - Accent1 3 2 5 2 3 3 5 3" xfId="22180" xr:uid="{00000000-0005-0000-0000-0000EC550000}"/>
    <cellStyle name="20% - Accent1 3 2 5 2 3 3 6" xfId="22181" xr:uid="{00000000-0005-0000-0000-0000ED550000}"/>
    <cellStyle name="20% - Accent1 3 2 5 2 3 3 6 2" xfId="22182" xr:uid="{00000000-0005-0000-0000-0000EE550000}"/>
    <cellStyle name="20% - Accent1 3 2 5 2 3 3 6 2 2" xfId="22183" xr:uid="{00000000-0005-0000-0000-0000EF550000}"/>
    <cellStyle name="20% - Accent1 3 2 5 2 3 3 6 3" xfId="22184" xr:uid="{00000000-0005-0000-0000-0000F0550000}"/>
    <cellStyle name="20% - Accent1 3 2 5 2 3 3 7" xfId="22185" xr:uid="{00000000-0005-0000-0000-0000F1550000}"/>
    <cellStyle name="20% - Accent1 3 2 5 2 3 3 7 2" xfId="22186" xr:uid="{00000000-0005-0000-0000-0000F2550000}"/>
    <cellStyle name="20% - Accent1 3 2 5 2 3 3 8" xfId="22187" xr:uid="{00000000-0005-0000-0000-0000F3550000}"/>
    <cellStyle name="20% - Accent1 3 2 5 2 3 3 8 2" xfId="22188" xr:uid="{00000000-0005-0000-0000-0000F4550000}"/>
    <cellStyle name="20% - Accent1 3 2 5 2 3 3 9" xfId="22189" xr:uid="{00000000-0005-0000-0000-0000F5550000}"/>
    <cellStyle name="20% - Accent1 3 2 5 2 3 4" xfId="22190" xr:uid="{00000000-0005-0000-0000-0000F6550000}"/>
    <cellStyle name="20% - Accent1 3 2 5 2 3 4 2" xfId="22191" xr:uid="{00000000-0005-0000-0000-0000F7550000}"/>
    <cellStyle name="20% - Accent1 3 2 5 2 3 4 2 2" xfId="22192" xr:uid="{00000000-0005-0000-0000-0000F8550000}"/>
    <cellStyle name="20% - Accent1 3 2 5 2 3 4 2 2 2" xfId="22193" xr:uid="{00000000-0005-0000-0000-0000F9550000}"/>
    <cellStyle name="20% - Accent1 3 2 5 2 3 4 2 3" xfId="22194" xr:uid="{00000000-0005-0000-0000-0000FA550000}"/>
    <cellStyle name="20% - Accent1 3 2 5 2 3 4 3" xfId="22195" xr:uid="{00000000-0005-0000-0000-0000FB550000}"/>
    <cellStyle name="20% - Accent1 3 2 5 2 3 4 3 2" xfId="22196" xr:uid="{00000000-0005-0000-0000-0000FC550000}"/>
    <cellStyle name="20% - Accent1 3 2 5 2 3 4 4" xfId="22197" xr:uid="{00000000-0005-0000-0000-0000FD550000}"/>
    <cellStyle name="20% - Accent1 3 2 5 2 3 5" xfId="22198" xr:uid="{00000000-0005-0000-0000-0000FE550000}"/>
    <cellStyle name="20% - Accent1 3 2 5 2 3 5 2" xfId="22199" xr:uid="{00000000-0005-0000-0000-0000FF550000}"/>
    <cellStyle name="20% - Accent1 3 2 5 2 3 5 2 2" xfId="22200" xr:uid="{00000000-0005-0000-0000-000000560000}"/>
    <cellStyle name="20% - Accent1 3 2 5 2 3 5 2 2 2" xfId="22201" xr:uid="{00000000-0005-0000-0000-000001560000}"/>
    <cellStyle name="20% - Accent1 3 2 5 2 3 5 2 3" xfId="22202" xr:uid="{00000000-0005-0000-0000-000002560000}"/>
    <cellStyle name="20% - Accent1 3 2 5 2 3 5 3" xfId="22203" xr:uid="{00000000-0005-0000-0000-000003560000}"/>
    <cellStyle name="20% - Accent1 3 2 5 2 3 5 3 2" xfId="22204" xr:uid="{00000000-0005-0000-0000-000004560000}"/>
    <cellStyle name="20% - Accent1 3 2 5 2 3 5 4" xfId="22205" xr:uid="{00000000-0005-0000-0000-000005560000}"/>
    <cellStyle name="20% - Accent1 3 2 5 2 3 6" xfId="22206" xr:uid="{00000000-0005-0000-0000-000006560000}"/>
    <cellStyle name="20% - Accent1 3 2 5 2 3 6 2" xfId="22207" xr:uid="{00000000-0005-0000-0000-000007560000}"/>
    <cellStyle name="20% - Accent1 3 2 5 2 3 6 2 2" xfId="22208" xr:uid="{00000000-0005-0000-0000-000008560000}"/>
    <cellStyle name="20% - Accent1 3 2 5 2 3 6 2 2 2" xfId="22209" xr:uid="{00000000-0005-0000-0000-000009560000}"/>
    <cellStyle name="20% - Accent1 3 2 5 2 3 6 2 3" xfId="22210" xr:uid="{00000000-0005-0000-0000-00000A560000}"/>
    <cellStyle name="20% - Accent1 3 2 5 2 3 6 3" xfId="22211" xr:uid="{00000000-0005-0000-0000-00000B560000}"/>
    <cellStyle name="20% - Accent1 3 2 5 2 3 6 3 2" xfId="22212" xr:uid="{00000000-0005-0000-0000-00000C560000}"/>
    <cellStyle name="20% - Accent1 3 2 5 2 3 6 4" xfId="22213" xr:uid="{00000000-0005-0000-0000-00000D560000}"/>
    <cellStyle name="20% - Accent1 3 2 5 2 3 7" xfId="22214" xr:uid="{00000000-0005-0000-0000-00000E560000}"/>
    <cellStyle name="20% - Accent1 3 2 5 2 3 7 2" xfId="22215" xr:uid="{00000000-0005-0000-0000-00000F560000}"/>
    <cellStyle name="20% - Accent1 3 2 5 2 3 7 2 2" xfId="22216" xr:uid="{00000000-0005-0000-0000-000010560000}"/>
    <cellStyle name="20% - Accent1 3 2 5 2 3 7 3" xfId="22217" xr:uid="{00000000-0005-0000-0000-000011560000}"/>
    <cellStyle name="20% - Accent1 3 2 5 2 3 8" xfId="22218" xr:uid="{00000000-0005-0000-0000-000012560000}"/>
    <cellStyle name="20% - Accent1 3 2 5 2 3 8 2" xfId="22219" xr:uid="{00000000-0005-0000-0000-000013560000}"/>
    <cellStyle name="20% - Accent1 3 2 5 2 3 8 2 2" xfId="22220" xr:uid="{00000000-0005-0000-0000-000014560000}"/>
    <cellStyle name="20% - Accent1 3 2 5 2 3 8 3" xfId="22221" xr:uid="{00000000-0005-0000-0000-000015560000}"/>
    <cellStyle name="20% - Accent1 3 2 5 2 3 9" xfId="22222" xr:uid="{00000000-0005-0000-0000-000016560000}"/>
    <cellStyle name="20% - Accent1 3 2 5 2 3 9 2" xfId="22223" xr:uid="{00000000-0005-0000-0000-000017560000}"/>
    <cellStyle name="20% - Accent1 3 2 5 2 4" xfId="22224" xr:uid="{00000000-0005-0000-0000-000018560000}"/>
    <cellStyle name="20% - Accent1 3 2 5 2 4 10" xfId="22225" xr:uid="{00000000-0005-0000-0000-000019560000}"/>
    <cellStyle name="20% - Accent1 3 2 5 2 4 10 2" xfId="22226" xr:uid="{00000000-0005-0000-0000-00001A560000}"/>
    <cellStyle name="20% - Accent1 3 2 5 2 4 11" xfId="22227" xr:uid="{00000000-0005-0000-0000-00001B560000}"/>
    <cellStyle name="20% - Accent1 3 2 5 2 4 2" xfId="22228" xr:uid="{00000000-0005-0000-0000-00001C560000}"/>
    <cellStyle name="20% - Accent1 3 2 5 2 4 2 2" xfId="22229" xr:uid="{00000000-0005-0000-0000-00001D560000}"/>
    <cellStyle name="20% - Accent1 3 2 5 2 4 2 2 2" xfId="22230" xr:uid="{00000000-0005-0000-0000-00001E560000}"/>
    <cellStyle name="20% - Accent1 3 2 5 2 4 2 2 2 2" xfId="22231" xr:uid="{00000000-0005-0000-0000-00001F560000}"/>
    <cellStyle name="20% - Accent1 3 2 5 2 4 2 2 2 2 2" xfId="22232" xr:uid="{00000000-0005-0000-0000-000020560000}"/>
    <cellStyle name="20% - Accent1 3 2 5 2 4 2 2 2 3" xfId="22233" xr:uid="{00000000-0005-0000-0000-000021560000}"/>
    <cellStyle name="20% - Accent1 3 2 5 2 4 2 2 3" xfId="22234" xr:uid="{00000000-0005-0000-0000-000022560000}"/>
    <cellStyle name="20% - Accent1 3 2 5 2 4 2 2 3 2" xfId="22235" xr:uid="{00000000-0005-0000-0000-000023560000}"/>
    <cellStyle name="20% - Accent1 3 2 5 2 4 2 2 4" xfId="22236" xr:uid="{00000000-0005-0000-0000-000024560000}"/>
    <cellStyle name="20% - Accent1 3 2 5 2 4 2 3" xfId="22237" xr:uid="{00000000-0005-0000-0000-000025560000}"/>
    <cellStyle name="20% - Accent1 3 2 5 2 4 2 3 2" xfId="22238" xr:uid="{00000000-0005-0000-0000-000026560000}"/>
    <cellStyle name="20% - Accent1 3 2 5 2 4 2 3 2 2" xfId="22239" xr:uid="{00000000-0005-0000-0000-000027560000}"/>
    <cellStyle name="20% - Accent1 3 2 5 2 4 2 3 2 2 2" xfId="22240" xr:uid="{00000000-0005-0000-0000-000028560000}"/>
    <cellStyle name="20% - Accent1 3 2 5 2 4 2 3 2 3" xfId="22241" xr:uid="{00000000-0005-0000-0000-000029560000}"/>
    <cellStyle name="20% - Accent1 3 2 5 2 4 2 3 3" xfId="22242" xr:uid="{00000000-0005-0000-0000-00002A560000}"/>
    <cellStyle name="20% - Accent1 3 2 5 2 4 2 3 3 2" xfId="22243" xr:uid="{00000000-0005-0000-0000-00002B560000}"/>
    <cellStyle name="20% - Accent1 3 2 5 2 4 2 3 4" xfId="22244" xr:uid="{00000000-0005-0000-0000-00002C560000}"/>
    <cellStyle name="20% - Accent1 3 2 5 2 4 2 4" xfId="22245" xr:uid="{00000000-0005-0000-0000-00002D560000}"/>
    <cellStyle name="20% - Accent1 3 2 5 2 4 2 4 2" xfId="22246" xr:uid="{00000000-0005-0000-0000-00002E560000}"/>
    <cellStyle name="20% - Accent1 3 2 5 2 4 2 4 2 2" xfId="22247" xr:uid="{00000000-0005-0000-0000-00002F560000}"/>
    <cellStyle name="20% - Accent1 3 2 5 2 4 2 4 2 2 2" xfId="22248" xr:uid="{00000000-0005-0000-0000-000030560000}"/>
    <cellStyle name="20% - Accent1 3 2 5 2 4 2 4 2 3" xfId="22249" xr:uid="{00000000-0005-0000-0000-000031560000}"/>
    <cellStyle name="20% - Accent1 3 2 5 2 4 2 4 3" xfId="22250" xr:uid="{00000000-0005-0000-0000-000032560000}"/>
    <cellStyle name="20% - Accent1 3 2 5 2 4 2 4 3 2" xfId="22251" xr:uid="{00000000-0005-0000-0000-000033560000}"/>
    <cellStyle name="20% - Accent1 3 2 5 2 4 2 4 4" xfId="22252" xr:uid="{00000000-0005-0000-0000-000034560000}"/>
    <cellStyle name="20% - Accent1 3 2 5 2 4 2 5" xfId="22253" xr:uid="{00000000-0005-0000-0000-000035560000}"/>
    <cellStyle name="20% - Accent1 3 2 5 2 4 2 5 2" xfId="22254" xr:uid="{00000000-0005-0000-0000-000036560000}"/>
    <cellStyle name="20% - Accent1 3 2 5 2 4 2 5 2 2" xfId="22255" xr:uid="{00000000-0005-0000-0000-000037560000}"/>
    <cellStyle name="20% - Accent1 3 2 5 2 4 2 5 3" xfId="22256" xr:uid="{00000000-0005-0000-0000-000038560000}"/>
    <cellStyle name="20% - Accent1 3 2 5 2 4 2 6" xfId="22257" xr:uid="{00000000-0005-0000-0000-000039560000}"/>
    <cellStyle name="20% - Accent1 3 2 5 2 4 2 6 2" xfId="22258" xr:uid="{00000000-0005-0000-0000-00003A560000}"/>
    <cellStyle name="20% - Accent1 3 2 5 2 4 2 6 2 2" xfId="22259" xr:uid="{00000000-0005-0000-0000-00003B560000}"/>
    <cellStyle name="20% - Accent1 3 2 5 2 4 2 6 3" xfId="22260" xr:uid="{00000000-0005-0000-0000-00003C560000}"/>
    <cellStyle name="20% - Accent1 3 2 5 2 4 2 7" xfId="22261" xr:uid="{00000000-0005-0000-0000-00003D560000}"/>
    <cellStyle name="20% - Accent1 3 2 5 2 4 2 7 2" xfId="22262" xr:uid="{00000000-0005-0000-0000-00003E560000}"/>
    <cellStyle name="20% - Accent1 3 2 5 2 4 2 8" xfId="22263" xr:uid="{00000000-0005-0000-0000-00003F560000}"/>
    <cellStyle name="20% - Accent1 3 2 5 2 4 2 8 2" xfId="22264" xr:uid="{00000000-0005-0000-0000-000040560000}"/>
    <cellStyle name="20% - Accent1 3 2 5 2 4 2 9" xfId="22265" xr:uid="{00000000-0005-0000-0000-000041560000}"/>
    <cellStyle name="20% - Accent1 3 2 5 2 4 3" xfId="22266" xr:uid="{00000000-0005-0000-0000-000042560000}"/>
    <cellStyle name="20% - Accent1 3 2 5 2 4 3 2" xfId="22267" xr:uid="{00000000-0005-0000-0000-000043560000}"/>
    <cellStyle name="20% - Accent1 3 2 5 2 4 3 2 2" xfId="22268" xr:uid="{00000000-0005-0000-0000-000044560000}"/>
    <cellStyle name="20% - Accent1 3 2 5 2 4 3 2 2 2" xfId="22269" xr:uid="{00000000-0005-0000-0000-000045560000}"/>
    <cellStyle name="20% - Accent1 3 2 5 2 4 3 2 2 2 2" xfId="22270" xr:uid="{00000000-0005-0000-0000-000046560000}"/>
    <cellStyle name="20% - Accent1 3 2 5 2 4 3 2 2 3" xfId="22271" xr:uid="{00000000-0005-0000-0000-000047560000}"/>
    <cellStyle name="20% - Accent1 3 2 5 2 4 3 2 3" xfId="22272" xr:uid="{00000000-0005-0000-0000-000048560000}"/>
    <cellStyle name="20% - Accent1 3 2 5 2 4 3 2 3 2" xfId="22273" xr:uid="{00000000-0005-0000-0000-000049560000}"/>
    <cellStyle name="20% - Accent1 3 2 5 2 4 3 2 4" xfId="22274" xr:uid="{00000000-0005-0000-0000-00004A560000}"/>
    <cellStyle name="20% - Accent1 3 2 5 2 4 3 3" xfId="22275" xr:uid="{00000000-0005-0000-0000-00004B560000}"/>
    <cellStyle name="20% - Accent1 3 2 5 2 4 3 3 2" xfId="22276" xr:uid="{00000000-0005-0000-0000-00004C560000}"/>
    <cellStyle name="20% - Accent1 3 2 5 2 4 3 3 2 2" xfId="22277" xr:uid="{00000000-0005-0000-0000-00004D560000}"/>
    <cellStyle name="20% - Accent1 3 2 5 2 4 3 3 2 2 2" xfId="22278" xr:uid="{00000000-0005-0000-0000-00004E560000}"/>
    <cellStyle name="20% - Accent1 3 2 5 2 4 3 3 2 3" xfId="22279" xr:uid="{00000000-0005-0000-0000-00004F560000}"/>
    <cellStyle name="20% - Accent1 3 2 5 2 4 3 3 3" xfId="22280" xr:uid="{00000000-0005-0000-0000-000050560000}"/>
    <cellStyle name="20% - Accent1 3 2 5 2 4 3 3 3 2" xfId="22281" xr:uid="{00000000-0005-0000-0000-000051560000}"/>
    <cellStyle name="20% - Accent1 3 2 5 2 4 3 3 4" xfId="22282" xr:uid="{00000000-0005-0000-0000-000052560000}"/>
    <cellStyle name="20% - Accent1 3 2 5 2 4 3 4" xfId="22283" xr:uid="{00000000-0005-0000-0000-000053560000}"/>
    <cellStyle name="20% - Accent1 3 2 5 2 4 3 4 2" xfId="22284" xr:uid="{00000000-0005-0000-0000-000054560000}"/>
    <cellStyle name="20% - Accent1 3 2 5 2 4 3 4 2 2" xfId="22285" xr:uid="{00000000-0005-0000-0000-000055560000}"/>
    <cellStyle name="20% - Accent1 3 2 5 2 4 3 4 2 2 2" xfId="22286" xr:uid="{00000000-0005-0000-0000-000056560000}"/>
    <cellStyle name="20% - Accent1 3 2 5 2 4 3 4 2 3" xfId="22287" xr:uid="{00000000-0005-0000-0000-000057560000}"/>
    <cellStyle name="20% - Accent1 3 2 5 2 4 3 4 3" xfId="22288" xr:uid="{00000000-0005-0000-0000-000058560000}"/>
    <cellStyle name="20% - Accent1 3 2 5 2 4 3 4 3 2" xfId="22289" xr:uid="{00000000-0005-0000-0000-000059560000}"/>
    <cellStyle name="20% - Accent1 3 2 5 2 4 3 4 4" xfId="22290" xr:uid="{00000000-0005-0000-0000-00005A560000}"/>
    <cellStyle name="20% - Accent1 3 2 5 2 4 3 5" xfId="22291" xr:uid="{00000000-0005-0000-0000-00005B560000}"/>
    <cellStyle name="20% - Accent1 3 2 5 2 4 3 5 2" xfId="22292" xr:uid="{00000000-0005-0000-0000-00005C560000}"/>
    <cellStyle name="20% - Accent1 3 2 5 2 4 3 5 2 2" xfId="22293" xr:uid="{00000000-0005-0000-0000-00005D560000}"/>
    <cellStyle name="20% - Accent1 3 2 5 2 4 3 5 3" xfId="22294" xr:uid="{00000000-0005-0000-0000-00005E560000}"/>
    <cellStyle name="20% - Accent1 3 2 5 2 4 3 6" xfId="22295" xr:uid="{00000000-0005-0000-0000-00005F560000}"/>
    <cellStyle name="20% - Accent1 3 2 5 2 4 3 6 2" xfId="22296" xr:uid="{00000000-0005-0000-0000-000060560000}"/>
    <cellStyle name="20% - Accent1 3 2 5 2 4 3 6 2 2" xfId="22297" xr:uid="{00000000-0005-0000-0000-000061560000}"/>
    <cellStyle name="20% - Accent1 3 2 5 2 4 3 6 3" xfId="22298" xr:uid="{00000000-0005-0000-0000-000062560000}"/>
    <cellStyle name="20% - Accent1 3 2 5 2 4 3 7" xfId="22299" xr:uid="{00000000-0005-0000-0000-000063560000}"/>
    <cellStyle name="20% - Accent1 3 2 5 2 4 3 7 2" xfId="22300" xr:uid="{00000000-0005-0000-0000-000064560000}"/>
    <cellStyle name="20% - Accent1 3 2 5 2 4 3 8" xfId="22301" xr:uid="{00000000-0005-0000-0000-000065560000}"/>
    <cellStyle name="20% - Accent1 3 2 5 2 4 3 8 2" xfId="22302" xr:uid="{00000000-0005-0000-0000-000066560000}"/>
    <cellStyle name="20% - Accent1 3 2 5 2 4 3 9" xfId="22303" xr:uid="{00000000-0005-0000-0000-000067560000}"/>
    <cellStyle name="20% - Accent1 3 2 5 2 4 4" xfId="22304" xr:uid="{00000000-0005-0000-0000-000068560000}"/>
    <cellStyle name="20% - Accent1 3 2 5 2 4 4 2" xfId="22305" xr:uid="{00000000-0005-0000-0000-000069560000}"/>
    <cellStyle name="20% - Accent1 3 2 5 2 4 4 2 2" xfId="22306" xr:uid="{00000000-0005-0000-0000-00006A560000}"/>
    <cellStyle name="20% - Accent1 3 2 5 2 4 4 2 2 2" xfId="22307" xr:uid="{00000000-0005-0000-0000-00006B560000}"/>
    <cellStyle name="20% - Accent1 3 2 5 2 4 4 2 3" xfId="22308" xr:uid="{00000000-0005-0000-0000-00006C560000}"/>
    <cellStyle name="20% - Accent1 3 2 5 2 4 4 3" xfId="22309" xr:uid="{00000000-0005-0000-0000-00006D560000}"/>
    <cellStyle name="20% - Accent1 3 2 5 2 4 4 3 2" xfId="22310" xr:uid="{00000000-0005-0000-0000-00006E560000}"/>
    <cellStyle name="20% - Accent1 3 2 5 2 4 4 4" xfId="22311" xr:uid="{00000000-0005-0000-0000-00006F560000}"/>
    <cellStyle name="20% - Accent1 3 2 5 2 4 5" xfId="22312" xr:uid="{00000000-0005-0000-0000-000070560000}"/>
    <cellStyle name="20% - Accent1 3 2 5 2 4 5 2" xfId="22313" xr:uid="{00000000-0005-0000-0000-000071560000}"/>
    <cellStyle name="20% - Accent1 3 2 5 2 4 5 2 2" xfId="22314" xr:uid="{00000000-0005-0000-0000-000072560000}"/>
    <cellStyle name="20% - Accent1 3 2 5 2 4 5 2 2 2" xfId="22315" xr:uid="{00000000-0005-0000-0000-000073560000}"/>
    <cellStyle name="20% - Accent1 3 2 5 2 4 5 2 3" xfId="22316" xr:uid="{00000000-0005-0000-0000-000074560000}"/>
    <cellStyle name="20% - Accent1 3 2 5 2 4 5 3" xfId="22317" xr:uid="{00000000-0005-0000-0000-000075560000}"/>
    <cellStyle name="20% - Accent1 3 2 5 2 4 5 3 2" xfId="22318" xr:uid="{00000000-0005-0000-0000-000076560000}"/>
    <cellStyle name="20% - Accent1 3 2 5 2 4 5 4" xfId="22319" xr:uid="{00000000-0005-0000-0000-000077560000}"/>
    <cellStyle name="20% - Accent1 3 2 5 2 4 6" xfId="22320" xr:uid="{00000000-0005-0000-0000-000078560000}"/>
    <cellStyle name="20% - Accent1 3 2 5 2 4 6 2" xfId="22321" xr:uid="{00000000-0005-0000-0000-000079560000}"/>
    <cellStyle name="20% - Accent1 3 2 5 2 4 6 2 2" xfId="22322" xr:uid="{00000000-0005-0000-0000-00007A560000}"/>
    <cellStyle name="20% - Accent1 3 2 5 2 4 6 2 2 2" xfId="22323" xr:uid="{00000000-0005-0000-0000-00007B560000}"/>
    <cellStyle name="20% - Accent1 3 2 5 2 4 6 2 3" xfId="22324" xr:uid="{00000000-0005-0000-0000-00007C560000}"/>
    <cellStyle name="20% - Accent1 3 2 5 2 4 6 3" xfId="22325" xr:uid="{00000000-0005-0000-0000-00007D560000}"/>
    <cellStyle name="20% - Accent1 3 2 5 2 4 6 3 2" xfId="22326" xr:uid="{00000000-0005-0000-0000-00007E560000}"/>
    <cellStyle name="20% - Accent1 3 2 5 2 4 6 4" xfId="22327" xr:uid="{00000000-0005-0000-0000-00007F560000}"/>
    <cellStyle name="20% - Accent1 3 2 5 2 4 7" xfId="22328" xr:uid="{00000000-0005-0000-0000-000080560000}"/>
    <cellStyle name="20% - Accent1 3 2 5 2 4 7 2" xfId="22329" xr:uid="{00000000-0005-0000-0000-000081560000}"/>
    <cellStyle name="20% - Accent1 3 2 5 2 4 7 2 2" xfId="22330" xr:uid="{00000000-0005-0000-0000-000082560000}"/>
    <cellStyle name="20% - Accent1 3 2 5 2 4 7 3" xfId="22331" xr:uid="{00000000-0005-0000-0000-000083560000}"/>
    <cellStyle name="20% - Accent1 3 2 5 2 4 8" xfId="22332" xr:uid="{00000000-0005-0000-0000-000084560000}"/>
    <cellStyle name="20% - Accent1 3 2 5 2 4 8 2" xfId="22333" xr:uid="{00000000-0005-0000-0000-000085560000}"/>
    <cellStyle name="20% - Accent1 3 2 5 2 4 8 2 2" xfId="22334" xr:uid="{00000000-0005-0000-0000-000086560000}"/>
    <cellStyle name="20% - Accent1 3 2 5 2 4 8 3" xfId="22335" xr:uid="{00000000-0005-0000-0000-000087560000}"/>
    <cellStyle name="20% - Accent1 3 2 5 2 4 9" xfId="22336" xr:uid="{00000000-0005-0000-0000-000088560000}"/>
    <cellStyle name="20% - Accent1 3 2 5 2 4 9 2" xfId="22337" xr:uid="{00000000-0005-0000-0000-000089560000}"/>
    <cellStyle name="20% - Accent1 3 2 5 2 5" xfId="22338" xr:uid="{00000000-0005-0000-0000-00008A560000}"/>
    <cellStyle name="20% - Accent1 3 2 5 2 5 2" xfId="22339" xr:uid="{00000000-0005-0000-0000-00008B560000}"/>
    <cellStyle name="20% - Accent1 3 2 5 2 5 2 2" xfId="22340" xr:uid="{00000000-0005-0000-0000-00008C560000}"/>
    <cellStyle name="20% - Accent1 3 2 5 2 5 2 2 2" xfId="22341" xr:uid="{00000000-0005-0000-0000-00008D560000}"/>
    <cellStyle name="20% - Accent1 3 2 5 2 5 2 2 2 2" xfId="22342" xr:uid="{00000000-0005-0000-0000-00008E560000}"/>
    <cellStyle name="20% - Accent1 3 2 5 2 5 2 2 3" xfId="22343" xr:uid="{00000000-0005-0000-0000-00008F560000}"/>
    <cellStyle name="20% - Accent1 3 2 5 2 5 2 3" xfId="22344" xr:uid="{00000000-0005-0000-0000-000090560000}"/>
    <cellStyle name="20% - Accent1 3 2 5 2 5 2 3 2" xfId="22345" xr:uid="{00000000-0005-0000-0000-000091560000}"/>
    <cellStyle name="20% - Accent1 3 2 5 2 5 2 4" xfId="22346" xr:uid="{00000000-0005-0000-0000-000092560000}"/>
    <cellStyle name="20% - Accent1 3 2 5 2 5 3" xfId="22347" xr:uid="{00000000-0005-0000-0000-000093560000}"/>
    <cellStyle name="20% - Accent1 3 2 5 2 5 3 2" xfId="22348" xr:uid="{00000000-0005-0000-0000-000094560000}"/>
    <cellStyle name="20% - Accent1 3 2 5 2 5 3 2 2" xfId="22349" xr:uid="{00000000-0005-0000-0000-000095560000}"/>
    <cellStyle name="20% - Accent1 3 2 5 2 5 3 2 2 2" xfId="22350" xr:uid="{00000000-0005-0000-0000-000096560000}"/>
    <cellStyle name="20% - Accent1 3 2 5 2 5 3 2 3" xfId="22351" xr:uid="{00000000-0005-0000-0000-000097560000}"/>
    <cellStyle name="20% - Accent1 3 2 5 2 5 3 3" xfId="22352" xr:uid="{00000000-0005-0000-0000-000098560000}"/>
    <cellStyle name="20% - Accent1 3 2 5 2 5 3 3 2" xfId="22353" xr:uid="{00000000-0005-0000-0000-000099560000}"/>
    <cellStyle name="20% - Accent1 3 2 5 2 5 3 4" xfId="22354" xr:uid="{00000000-0005-0000-0000-00009A560000}"/>
    <cellStyle name="20% - Accent1 3 2 5 2 5 4" xfId="22355" xr:uid="{00000000-0005-0000-0000-00009B560000}"/>
    <cellStyle name="20% - Accent1 3 2 5 2 5 4 2" xfId="22356" xr:uid="{00000000-0005-0000-0000-00009C560000}"/>
    <cellStyle name="20% - Accent1 3 2 5 2 5 4 2 2" xfId="22357" xr:uid="{00000000-0005-0000-0000-00009D560000}"/>
    <cellStyle name="20% - Accent1 3 2 5 2 5 4 2 2 2" xfId="22358" xr:uid="{00000000-0005-0000-0000-00009E560000}"/>
    <cellStyle name="20% - Accent1 3 2 5 2 5 4 2 3" xfId="22359" xr:uid="{00000000-0005-0000-0000-00009F560000}"/>
    <cellStyle name="20% - Accent1 3 2 5 2 5 4 3" xfId="22360" xr:uid="{00000000-0005-0000-0000-0000A0560000}"/>
    <cellStyle name="20% - Accent1 3 2 5 2 5 4 3 2" xfId="22361" xr:uid="{00000000-0005-0000-0000-0000A1560000}"/>
    <cellStyle name="20% - Accent1 3 2 5 2 5 4 4" xfId="22362" xr:uid="{00000000-0005-0000-0000-0000A2560000}"/>
    <cellStyle name="20% - Accent1 3 2 5 2 5 5" xfId="22363" xr:uid="{00000000-0005-0000-0000-0000A3560000}"/>
    <cellStyle name="20% - Accent1 3 2 5 2 5 5 2" xfId="22364" xr:uid="{00000000-0005-0000-0000-0000A4560000}"/>
    <cellStyle name="20% - Accent1 3 2 5 2 5 5 2 2" xfId="22365" xr:uid="{00000000-0005-0000-0000-0000A5560000}"/>
    <cellStyle name="20% - Accent1 3 2 5 2 5 5 3" xfId="22366" xr:uid="{00000000-0005-0000-0000-0000A6560000}"/>
    <cellStyle name="20% - Accent1 3 2 5 2 5 6" xfId="22367" xr:uid="{00000000-0005-0000-0000-0000A7560000}"/>
    <cellStyle name="20% - Accent1 3 2 5 2 5 6 2" xfId="22368" xr:uid="{00000000-0005-0000-0000-0000A8560000}"/>
    <cellStyle name="20% - Accent1 3 2 5 2 5 6 2 2" xfId="22369" xr:uid="{00000000-0005-0000-0000-0000A9560000}"/>
    <cellStyle name="20% - Accent1 3 2 5 2 5 6 3" xfId="22370" xr:uid="{00000000-0005-0000-0000-0000AA560000}"/>
    <cellStyle name="20% - Accent1 3 2 5 2 5 7" xfId="22371" xr:uid="{00000000-0005-0000-0000-0000AB560000}"/>
    <cellStyle name="20% - Accent1 3 2 5 2 5 7 2" xfId="22372" xr:uid="{00000000-0005-0000-0000-0000AC560000}"/>
    <cellStyle name="20% - Accent1 3 2 5 2 5 8" xfId="22373" xr:uid="{00000000-0005-0000-0000-0000AD560000}"/>
    <cellStyle name="20% - Accent1 3 2 5 2 5 8 2" xfId="22374" xr:uid="{00000000-0005-0000-0000-0000AE560000}"/>
    <cellStyle name="20% - Accent1 3 2 5 2 5 9" xfId="22375" xr:uid="{00000000-0005-0000-0000-0000AF560000}"/>
    <cellStyle name="20% - Accent1 3 2 5 2 6" xfId="22376" xr:uid="{00000000-0005-0000-0000-0000B0560000}"/>
    <cellStyle name="20% - Accent1 3 2 5 2 6 2" xfId="22377" xr:uid="{00000000-0005-0000-0000-0000B1560000}"/>
    <cellStyle name="20% - Accent1 3 2 5 2 6 2 2" xfId="22378" xr:uid="{00000000-0005-0000-0000-0000B2560000}"/>
    <cellStyle name="20% - Accent1 3 2 5 2 6 2 2 2" xfId="22379" xr:uid="{00000000-0005-0000-0000-0000B3560000}"/>
    <cellStyle name="20% - Accent1 3 2 5 2 6 2 2 2 2" xfId="22380" xr:uid="{00000000-0005-0000-0000-0000B4560000}"/>
    <cellStyle name="20% - Accent1 3 2 5 2 6 2 2 3" xfId="22381" xr:uid="{00000000-0005-0000-0000-0000B5560000}"/>
    <cellStyle name="20% - Accent1 3 2 5 2 6 2 3" xfId="22382" xr:uid="{00000000-0005-0000-0000-0000B6560000}"/>
    <cellStyle name="20% - Accent1 3 2 5 2 6 2 3 2" xfId="22383" xr:uid="{00000000-0005-0000-0000-0000B7560000}"/>
    <cellStyle name="20% - Accent1 3 2 5 2 6 2 4" xfId="22384" xr:uid="{00000000-0005-0000-0000-0000B8560000}"/>
    <cellStyle name="20% - Accent1 3 2 5 2 6 3" xfId="22385" xr:uid="{00000000-0005-0000-0000-0000B9560000}"/>
    <cellStyle name="20% - Accent1 3 2 5 2 6 3 2" xfId="22386" xr:uid="{00000000-0005-0000-0000-0000BA560000}"/>
    <cellStyle name="20% - Accent1 3 2 5 2 6 3 2 2" xfId="22387" xr:uid="{00000000-0005-0000-0000-0000BB560000}"/>
    <cellStyle name="20% - Accent1 3 2 5 2 6 3 2 2 2" xfId="22388" xr:uid="{00000000-0005-0000-0000-0000BC560000}"/>
    <cellStyle name="20% - Accent1 3 2 5 2 6 3 2 3" xfId="22389" xr:uid="{00000000-0005-0000-0000-0000BD560000}"/>
    <cellStyle name="20% - Accent1 3 2 5 2 6 3 3" xfId="22390" xr:uid="{00000000-0005-0000-0000-0000BE560000}"/>
    <cellStyle name="20% - Accent1 3 2 5 2 6 3 3 2" xfId="22391" xr:uid="{00000000-0005-0000-0000-0000BF560000}"/>
    <cellStyle name="20% - Accent1 3 2 5 2 6 3 4" xfId="22392" xr:uid="{00000000-0005-0000-0000-0000C0560000}"/>
    <cellStyle name="20% - Accent1 3 2 5 2 6 4" xfId="22393" xr:uid="{00000000-0005-0000-0000-0000C1560000}"/>
    <cellStyle name="20% - Accent1 3 2 5 2 6 4 2" xfId="22394" xr:uid="{00000000-0005-0000-0000-0000C2560000}"/>
    <cellStyle name="20% - Accent1 3 2 5 2 6 4 2 2" xfId="22395" xr:uid="{00000000-0005-0000-0000-0000C3560000}"/>
    <cellStyle name="20% - Accent1 3 2 5 2 6 4 2 2 2" xfId="22396" xr:uid="{00000000-0005-0000-0000-0000C4560000}"/>
    <cellStyle name="20% - Accent1 3 2 5 2 6 4 2 3" xfId="22397" xr:uid="{00000000-0005-0000-0000-0000C5560000}"/>
    <cellStyle name="20% - Accent1 3 2 5 2 6 4 3" xfId="22398" xr:uid="{00000000-0005-0000-0000-0000C6560000}"/>
    <cellStyle name="20% - Accent1 3 2 5 2 6 4 3 2" xfId="22399" xr:uid="{00000000-0005-0000-0000-0000C7560000}"/>
    <cellStyle name="20% - Accent1 3 2 5 2 6 4 4" xfId="22400" xr:uid="{00000000-0005-0000-0000-0000C8560000}"/>
    <cellStyle name="20% - Accent1 3 2 5 2 6 5" xfId="22401" xr:uid="{00000000-0005-0000-0000-0000C9560000}"/>
    <cellStyle name="20% - Accent1 3 2 5 2 6 5 2" xfId="22402" xr:uid="{00000000-0005-0000-0000-0000CA560000}"/>
    <cellStyle name="20% - Accent1 3 2 5 2 6 5 2 2" xfId="22403" xr:uid="{00000000-0005-0000-0000-0000CB560000}"/>
    <cellStyle name="20% - Accent1 3 2 5 2 6 5 3" xfId="22404" xr:uid="{00000000-0005-0000-0000-0000CC560000}"/>
    <cellStyle name="20% - Accent1 3 2 5 2 6 6" xfId="22405" xr:uid="{00000000-0005-0000-0000-0000CD560000}"/>
    <cellStyle name="20% - Accent1 3 2 5 2 6 6 2" xfId="22406" xr:uid="{00000000-0005-0000-0000-0000CE560000}"/>
    <cellStyle name="20% - Accent1 3 2 5 2 6 6 2 2" xfId="22407" xr:uid="{00000000-0005-0000-0000-0000CF560000}"/>
    <cellStyle name="20% - Accent1 3 2 5 2 6 6 3" xfId="22408" xr:uid="{00000000-0005-0000-0000-0000D0560000}"/>
    <cellStyle name="20% - Accent1 3 2 5 2 6 7" xfId="22409" xr:uid="{00000000-0005-0000-0000-0000D1560000}"/>
    <cellStyle name="20% - Accent1 3 2 5 2 6 7 2" xfId="22410" xr:uid="{00000000-0005-0000-0000-0000D2560000}"/>
    <cellStyle name="20% - Accent1 3 2 5 2 6 8" xfId="22411" xr:uid="{00000000-0005-0000-0000-0000D3560000}"/>
    <cellStyle name="20% - Accent1 3 2 5 2 6 8 2" xfId="22412" xr:uid="{00000000-0005-0000-0000-0000D4560000}"/>
    <cellStyle name="20% - Accent1 3 2 5 2 6 9" xfId="22413" xr:uid="{00000000-0005-0000-0000-0000D5560000}"/>
    <cellStyle name="20% - Accent1 3 2 5 2 7" xfId="22414" xr:uid="{00000000-0005-0000-0000-0000D6560000}"/>
    <cellStyle name="20% - Accent1 3 2 5 2 7 2" xfId="22415" xr:uid="{00000000-0005-0000-0000-0000D7560000}"/>
    <cellStyle name="20% - Accent1 3 2 5 2 7 2 2" xfId="22416" xr:uid="{00000000-0005-0000-0000-0000D8560000}"/>
    <cellStyle name="20% - Accent1 3 2 5 2 7 2 2 2" xfId="22417" xr:uid="{00000000-0005-0000-0000-0000D9560000}"/>
    <cellStyle name="20% - Accent1 3 2 5 2 7 2 3" xfId="22418" xr:uid="{00000000-0005-0000-0000-0000DA560000}"/>
    <cellStyle name="20% - Accent1 3 2 5 2 7 3" xfId="22419" xr:uid="{00000000-0005-0000-0000-0000DB560000}"/>
    <cellStyle name="20% - Accent1 3 2 5 2 7 3 2" xfId="22420" xr:uid="{00000000-0005-0000-0000-0000DC560000}"/>
    <cellStyle name="20% - Accent1 3 2 5 2 7 4" xfId="22421" xr:uid="{00000000-0005-0000-0000-0000DD560000}"/>
    <cellStyle name="20% - Accent1 3 2 5 2 8" xfId="22422" xr:uid="{00000000-0005-0000-0000-0000DE560000}"/>
    <cellStyle name="20% - Accent1 3 2 5 2 8 2" xfId="22423" xr:uid="{00000000-0005-0000-0000-0000DF560000}"/>
    <cellStyle name="20% - Accent1 3 2 5 2 8 2 2" xfId="22424" xr:uid="{00000000-0005-0000-0000-0000E0560000}"/>
    <cellStyle name="20% - Accent1 3 2 5 2 8 2 2 2" xfId="22425" xr:uid="{00000000-0005-0000-0000-0000E1560000}"/>
    <cellStyle name="20% - Accent1 3 2 5 2 8 2 3" xfId="22426" xr:uid="{00000000-0005-0000-0000-0000E2560000}"/>
    <cellStyle name="20% - Accent1 3 2 5 2 8 3" xfId="22427" xr:uid="{00000000-0005-0000-0000-0000E3560000}"/>
    <cellStyle name="20% - Accent1 3 2 5 2 8 3 2" xfId="22428" xr:uid="{00000000-0005-0000-0000-0000E4560000}"/>
    <cellStyle name="20% - Accent1 3 2 5 2 8 4" xfId="22429" xr:uid="{00000000-0005-0000-0000-0000E5560000}"/>
    <cellStyle name="20% - Accent1 3 2 5 2 9" xfId="22430" xr:uid="{00000000-0005-0000-0000-0000E6560000}"/>
    <cellStyle name="20% - Accent1 3 2 5 2 9 2" xfId="22431" xr:uid="{00000000-0005-0000-0000-0000E7560000}"/>
    <cellStyle name="20% - Accent1 3 2 5 2 9 2 2" xfId="22432" xr:uid="{00000000-0005-0000-0000-0000E8560000}"/>
    <cellStyle name="20% - Accent1 3 2 5 2 9 2 2 2" xfId="22433" xr:uid="{00000000-0005-0000-0000-0000E9560000}"/>
    <cellStyle name="20% - Accent1 3 2 5 2 9 2 3" xfId="22434" xr:uid="{00000000-0005-0000-0000-0000EA560000}"/>
    <cellStyle name="20% - Accent1 3 2 5 2 9 3" xfId="22435" xr:uid="{00000000-0005-0000-0000-0000EB560000}"/>
    <cellStyle name="20% - Accent1 3 2 5 2 9 3 2" xfId="22436" xr:uid="{00000000-0005-0000-0000-0000EC560000}"/>
    <cellStyle name="20% - Accent1 3 2 5 2 9 4" xfId="22437" xr:uid="{00000000-0005-0000-0000-0000ED560000}"/>
    <cellStyle name="20% - Accent1 3 2 5 3" xfId="22438" xr:uid="{00000000-0005-0000-0000-0000EE560000}"/>
    <cellStyle name="20% - Accent1 3 2 5 3 10" xfId="22439" xr:uid="{00000000-0005-0000-0000-0000EF560000}"/>
    <cellStyle name="20% - Accent1 3 2 5 3 10 2" xfId="22440" xr:uid="{00000000-0005-0000-0000-0000F0560000}"/>
    <cellStyle name="20% - Accent1 3 2 5 3 11" xfId="22441" xr:uid="{00000000-0005-0000-0000-0000F1560000}"/>
    <cellStyle name="20% - Accent1 3 2 5 3 2" xfId="22442" xr:uid="{00000000-0005-0000-0000-0000F2560000}"/>
    <cellStyle name="20% - Accent1 3 2 5 3 2 2" xfId="22443" xr:uid="{00000000-0005-0000-0000-0000F3560000}"/>
    <cellStyle name="20% - Accent1 3 2 5 3 2 2 2" xfId="22444" xr:uid="{00000000-0005-0000-0000-0000F4560000}"/>
    <cellStyle name="20% - Accent1 3 2 5 3 2 2 2 2" xfId="22445" xr:uid="{00000000-0005-0000-0000-0000F5560000}"/>
    <cellStyle name="20% - Accent1 3 2 5 3 2 2 2 2 2" xfId="22446" xr:uid="{00000000-0005-0000-0000-0000F6560000}"/>
    <cellStyle name="20% - Accent1 3 2 5 3 2 2 2 3" xfId="22447" xr:uid="{00000000-0005-0000-0000-0000F7560000}"/>
    <cellStyle name="20% - Accent1 3 2 5 3 2 2 3" xfId="22448" xr:uid="{00000000-0005-0000-0000-0000F8560000}"/>
    <cellStyle name="20% - Accent1 3 2 5 3 2 2 3 2" xfId="22449" xr:uid="{00000000-0005-0000-0000-0000F9560000}"/>
    <cellStyle name="20% - Accent1 3 2 5 3 2 2 4" xfId="22450" xr:uid="{00000000-0005-0000-0000-0000FA560000}"/>
    <cellStyle name="20% - Accent1 3 2 5 3 2 3" xfId="22451" xr:uid="{00000000-0005-0000-0000-0000FB560000}"/>
    <cellStyle name="20% - Accent1 3 2 5 3 2 3 2" xfId="22452" xr:uid="{00000000-0005-0000-0000-0000FC560000}"/>
    <cellStyle name="20% - Accent1 3 2 5 3 2 3 2 2" xfId="22453" xr:uid="{00000000-0005-0000-0000-0000FD560000}"/>
    <cellStyle name="20% - Accent1 3 2 5 3 2 3 2 2 2" xfId="22454" xr:uid="{00000000-0005-0000-0000-0000FE560000}"/>
    <cellStyle name="20% - Accent1 3 2 5 3 2 3 2 3" xfId="22455" xr:uid="{00000000-0005-0000-0000-0000FF560000}"/>
    <cellStyle name="20% - Accent1 3 2 5 3 2 3 3" xfId="22456" xr:uid="{00000000-0005-0000-0000-000000570000}"/>
    <cellStyle name="20% - Accent1 3 2 5 3 2 3 3 2" xfId="22457" xr:uid="{00000000-0005-0000-0000-000001570000}"/>
    <cellStyle name="20% - Accent1 3 2 5 3 2 3 4" xfId="22458" xr:uid="{00000000-0005-0000-0000-000002570000}"/>
    <cellStyle name="20% - Accent1 3 2 5 3 2 4" xfId="22459" xr:uid="{00000000-0005-0000-0000-000003570000}"/>
    <cellStyle name="20% - Accent1 3 2 5 3 2 4 2" xfId="22460" xr:uid="{00000000-0005-0000-0000-000004570000}"/>
    <cellStyle name="20% - Accent1 3 2 5 3 2 4 2 2" xfId="22461" xr:uid="{00000000-0005-0000-0000-000005570000}"/>
    <cellStyle name="20% - Accent1 3 2 5 3 2 4 2 2 2" xfId="22462" xr:uid="{00000000-0005-0000-0000-000006570000}"/>
    <cellStyle name="20% - Accent1 3 2 5 3 2 4 2 3" xfId="22463" xr:uid="{00000000-0005-0000-0000-000007570000}"/>
    <cellStyle name="20% - Accent1 3 2 5 3 2 4 3" xfId="22464" xr:uid="{00000000-0005-0000-0000-000008570000}"/>
    <cellStyle name="20% - Accent1 3 2 5 3 2 4 3 2" xfId="22465" xr:uid="{00000000-0005-0000-0000-000009570000}"/>
    <cellStyle name="20% - Accent1 3 2 5 3 2 4 4" xfId="22466" xr:uid="{00000000-0005-0000-0000-00000A570000}"/>
    <cellStyle name="20% - Accent1 3 2 5 3 2 5" xfId="22467" xr:uid="{00000000-0005-0000-0000-00000B570000}"/>
    <cellStyle name="20% - Accent1 3 2 5 3 2 5 2" xfId="22468" xr:uid="{00000000-0005-0000-0000-00000C570000}"/>
    <cellStyle name="20% - Accent1 3 2 5 3 2 5 2 2" xfId="22469" xr:uid="{00000000-0005-0000-0000-00000D570000}"/>
    <cellStyle name="20% - Accent1 3 2 5 3 2 5 3" xfId="22470" xr:uid="{00000000-0005-0000-0000-00000E570000}"/>
    <cellStyle name="20% - Accent1 3 2 5 3 2 6" xfId="22471" xr:uid="{00000000-0005-0000-0000-00000F570000}"/>
    <cellStyle name="20% - Accent1 3 2 5 3 2 6 2" xfId="22472" xr:uid="{00000000-0005-0000-0000-000010570000}"/>
    <cellStyle name="20% - Accent1 3 2 5 3 2 6 2 2" xfId="22473" xr:uid="{00000000-0005-0000-0000-000011570000}"/>
    <cellStyle name="20% - Accent1 3 2 5 3 2 6 3" xfId="22474" xr:uid="{00000000-0005-0000-0000-000012570000}"/>
    <cellStyle name="20% - Accent1 3 2 5 3 2 7" xfId="22475" xr:uid="{00000000-0005-0000-0000-000013570000}"/>
    <cellStyle name="20% - Accent1 3 2 5 3 2 7 2" xfId="22476" xr:uid="{00000000-0005-0000-0000-000014570000}"/>
    <cellStyle name="20% - Accent1 3 2 5 3 2 8" xfId="22477" xr:uid="{00000000-0005-0000-0000-000015570000}"/>
    <cellStyle name="20% - Accent1 3 2 5 3 2 8 2" xfId="22478" xr:uid="{00000000-0005-0000-0000-000016570000}"/>
    <cellStyle name="20% - Accent1 3 2 5 3 2 9" xfId="22479" xr:uid="{00000000-0005-0000-0000-000017570000}"/>
    <cellStyle name="20% - Accent1 3 2 5 3 3" xfId="22480" xr:uid="{00000000-0005-0000-0000-000018570000}"/>
    <cellStyle name="20% - Accent1 3 2 5 3 3 2" xfId="22481" xr:uid="{00000000-0005-0000-0000-000019570000}"/>
    <cellStyle name="20% - Accent1 3 2 5 3 3 2 2" xfId="22482" xr:uid="{00000000-0005-0000-0000-00001A570000}"/>
    <cellStyle name="20% - Accent1 3 2 5 3 3 2 2 2" xfId="22483" xr:uid="{00000000-0005-0000-0000-00001B570000}"/>
    <cellStyle name="20% - Accent1 3 2 5 3 3 2 2 2 2" xfId="22484" xr:uid="{00000000-0005-0000-0000-00001C570000}"/>
    <cellStyle name="20% - Accent1 3 2 5 3 3 2 2 3" xfId="22485" xr:uid="{00000000-0005-0000-0000-00001D570000}"/>
    <cellStyle name="20% - Accent1 3 2 5 3 3 2 3" xfId="22486" xr:uid="{00000000-0005-0000-0000-00001E570000}"/>
    <cellStyle name="20% - Accent1 3 2 5 3 3 2 3 2" xfId="22487" xr:uid="{00000000-0005-0000-0000-00001F570000}"/>
    <cellStyle name="20% - Accent1 3 2 5 3 3 2 4" xfId="22488" xr:uid="{00000000-0005-0000-0000-000020570000}"/>
    <cellStyle name="20% - Accent1 3 2 5 3 3 3" xfId="22489" xr:uid="{00000000-0005-0000-0000-000021570000}"/>
    <cellStyle name="20% - Accent1 3 2 5 3 3 3 2" xfId="22490" xr:uid="{00000000-0005-0000-0000-000022570000}"/>
    <cellStyle name="20% - Accent1 3 2 5 3 3 3 2 2" xfId="22491" xr:uid="{00000000-0005-0000-0000-000023570000}"/>
    <cellStyle name="20% - Accent1 3 2 5 3 3 3 2 2 2" xfId="22492" xr:uid="{00000000-0005-0000-0000-000024570000}"/>
    <cellStyle name="20% - Accent1 3 2 5 3 3 3 2 3" xfId="22493" xr:uid="{00000000-0005-0000-0000-000025570000}"/>
    <cellStyle name="20% - Accent1 3 2 5 3 3 3 3" xfId="22494" xr:uid="{00000000-0005-0000-0000-000026570000}"/>
    <cellStyle name="20% - Accent1 3 2 5 3 3 3 3 2" xfId="22495" xr:uid="{00000000-0005-0000-0000-000027570000}"/>
    <cellStyle name="20% - Accent1 3 2 5 3 3 3 4" xfId="22496" xr:uid="{00000000-0005-0000-0000-000028570000}"/>
    <cellStyle name="20% - Accent1 3 2 5 3 3 4" xfId="22497" xr:uid="{00000000-0005-0000-0000-000029570000}"/>
    <cellStyle name="20% - Accent1 3 2 5 3 3 4 2" xfId="22498" xr:uid="{00000000-0005-0000-0000-00002A570000}"/>
    <cellStyle name="20% - Accent1 3 2 5 3 3 4 2 2" xfId="22499" xr:uid="{00000000-0005-0000-0000-00002B570000}"/>
    <cellStyle name="20% - Accent1 3 2 5 3 3 4 2 2 2" xfId="22500" xr:uid="{00000000-0005-0000-0000-00002C570000}"/>
    <cellStyle name="20% - Accent1 3 2 5 3 3 4 2 3" xfId="22501" xr:uid="{00000000-0005-0000-0000-00002D570000}"/>
    <cellStyle name="20% - Accent1 3 2 5 3 3 4 3" xfId="22502" xr:uid="{00000000-0005-0000-0000-00002E570000}"/>
    <cellStyle name="20% - Accent1 3 2 5 3 3 4 3 2" xfId="22503" xr:uid="{00000000-0005-0000-0000-00002F570000}"/>
    <cellStyle name="20% - Accent1 3 2 5 3 3 4 4" xfId="22504" xr:uid="{00000000-0005-0000-0000-000030570000}"/>
    <cellStyle name="20% - Accent1 3 2 5 3 3 5" xfId="22505" xr:uid="{00000000-0005-0000-0000-000031570000}"/>
    <cellStyle name="20% - Accent1 3 2 5 3 3 5 2" xfId="22506" xr:uid="{00000000-0005-0000-0000-000032570000}"/>
    <cellStyle name="20% - Accent1 3 2 5 3 3 5 2 2" xfId="22507" xr:uid="{00000000-0005-0000-0000-000033570000}"/>
    <cellStyle name="20% - Accent1 3 2 5 3 3 5 3" xfId="22508" xr:uid="{00000000-0005-0000-0000-000034570000}"/>
    <cellStyle name="20% - Accent1 3 2 5 3 3 6" xfId="22509" xr:uid="{00000000-0005-0000-0000-000035570000}"/>
    <cellStyle name="20% - Accent1 3 2 5 3 3 6 2" xfId="22510" xr:uid="{00000000-0005-0000-0000-000036570000}"/>
    <cellStyle name="20% - Accent1 3 2 5 3 3 6 2 2" xfId="22511" xr:uid="{00000000-0005-0000-0000-000037570000}"/>
    <cellStyle name="20% - Accent1 3 2 5 3 3 6 3" xfId="22512" xr:uid="{00000000-0005-0000-0000-000038570000}"/>
    <cellStyle name="20% - Accent1 3 2 5 3 3 7" xfId="22513" xr:uid="{00000000-0005-0000-0000-000039570000}"/>
    <cellStyle name="20% - Accent1 3 2 5 3 3 7 2" xfId="22514" xr:uid="{00000000-0005-0000-0000-00003A570000}"/>
    <cellStyle name="20% - Accent1 3 2 5 3 3 8" xfId="22515" xr:uid="{00000000-0005-0000-0000-00003B570000}"/>
    <cellStyle name="20% - Accent1 3 2 5 3 3 8 2" xfId="22516" xr:uid="{00000000-0005-0000-0000-00003C570000}"/>
    <cellStyle name="20% - Accent1 3 2 5 3 3 9" xfId="22517" xr:uid="{00000000-0005-0000-0000-00003D570000}"/>
    <cellStyle name="20% - Accent1 3 2 5 3 4" xfId="22518" xr:uid="{00000000-0005-0000-0000-00003E570000}"/>
    <cellStyle name="20% - Accent1 3 2 5 3 4 2" xfId="22519" xr:uid="{00000000-0005-0000-0000-00003F570000}"/>
    <cellStyle name="20% - Accent1 3 2 5 3 4 2 2" xfId="22520" xr:uid="{00000000-0005-0000-0000-000040570000}"/>
    <cellStyle name="20% - Accent1 3 2 5 3 4 2 2 2" xfId="22521" xr:uid="{00000000-0005-0000-0000-000041570000}"/>
    <cellStyle name="20% - Accent1 3 2 5 3 4 2 3" xfId="22522" xr:uid="{00000000-0005-0000-0000-000042570000}"/>
    <cellStyle name="20% - Accent1 3 2 5 3 4 3" xfId="22523" xr:uid="{00000000-0005-0000-0000-000043570000}"/>
    <cellStyle name="20% - Accent1 3 2 5 3 4 3 2" xfId="22524" xr:uid="{00000000-0005-0000-0000-000044570000}"/>
    <cellStyle name="20% - Accent1 3 2 5 3 4 4" xfId="22525" xr:uid="{00000000-0005-0000-0000-000045570000}"/>
    <cellStyle name="20% - Accent1 3 2 5 3 5" xfId="22526" xr:uid="{00000000-0005-0000-0000-000046570000}"/>
    <cellStyle name="20% - Accent1 3 2 5 3 5 2" xfId="22527" xr:uid="{00000000-0005-0000-0000-000047570000}"/>
    <cellStyle name="20% - Accent1 3 2 5 3 5 2 2" xfId="22528" xr:uid="{00000000-0005-0000-0000-000048570000}"/>
    <cellStyle name="20% - Accent1 3 2 5 3 5 2 2 2" xfId="22529" xr:uid="{00000000-0005-0000-0000-000049570000}"/>
    <cellStyle name="20% - Accent1 3 2 5 3 5 2 3" xfId="22530" xr:uid="{00000000-0005-0000-0000-00004A570000}"/>
    <cellStyle name="20% - Accent1 3 2 5 3 5 3" xfId="22531" xr:uid="{00000000-0005-0000-0000-00004B570000}"/>
    <cellStyle name="20% - Accent1 3 2 5 3 5 3 2" xfId="22532" xr:uid="{00000000-0005-0000-0000-00004C570000}"/>
    <cellStyle name="20% - Accent1 3 2 5 3 5 4" xfId="22533" xr:uid="{00000000-0005-0000-0000-00004D570000}"/>
    <cellStyle name="20% - Accent1 3 2 5 3 6" xfId="22534" xr:uid="{00000000-0005-0000-0000-00004E570000}"/>
    <cellStyle name="20% - Accent1 3 2 5 3 6 2" xfId="22535" xr:uid="{00000000-0005-0000-0000-00004F570000}"/>
    <cellStyle name="20% - Accent1 3 2 5 3 6 2 2" xfId="22536" xr:uid="{00000000-0005-0000-0000-000050570000}"/>
    <cellStyle name="20% - Accent1 3 2 5 3 6 2 2 2" xfId="22537" xr:uid="{00000000-0005-0000-0000-000051570000}"/>
    <cellStyle name="20% - Accent1 3 2 5 3 6 2 3" xfId="22538" xr:uid="{00000000-0005-0000-0000-000052570000}"/>
    <cellStyle name="20% - Accent1 3 2 5 3 6 3" xfId="22539" xr:uid="{00000000-0005-0000-0000-000053570000}"/>
    <cellStyle name="20% - Accent1 3 2 5 3 6 3 2" xfId="22540" xr:uid="{00000000-0005-0000-0000-000054570000}"/>
    <cellStyle name="20% - Accent1 3 2 5 3 6 4" xfId="22541" xr:uid="{00000000-0005-0000-0000-000055570000}"/>
    <cellStyle name="20% - Accent1 3 2 5 3 7" xfId="22542" xr:uid="{00000000-0005-0000-0000-000056570000}"/>
    <cellStyle name="20% - Accent1 3 2 5 3 7 2" xfId="22543" xr:uid="{00000000-0005-0000-0000-000057570000}"/>
    <cellStyle name="20% - Accent1 3 2 5 3 7 2 2" xfId="22544" xr:uid="{00000000-0005-0000-0000-000058570000}"/>
    <cellStyle name="20% - Accent1 3 2 5 3 7 3" xfId="22545" xr:uid="{00000000-0005-0000-0000-000059570000}"/>
    <cellStyle name="20% - Accent1 3 2 5 3 8" xfId="22546" xr:uid="{00000000-0005-0000-0000-00005A570000}"/>
    <cellStyle name="20% - Accent1 3 2 5 3 8 2" xfId="22547" xr:uid="{00000000-0005-0000-0000-00005B570000}"/>
    <cellStyle name="20% - Accent1 3 2 5 3 8 2 2" xfId="22548" xr:uid="{00000000-0005-0000-0000-00005C570000}"/>
    <cellStyle name="20% - Accent1 3 2 5 3 8 3" xfId="22549" xr:uid="{00000000-0005-0000-0000-00005D570000}"/>
    <cellStyle name="20% - Accent1 3 2 5 3 9" xfId="22550" xr:uid="{00000000-0005-0000-0000-00005E570000}"/>
    <cellStyle name="20% - Accent1 3 2 5 3 9 2" xfId="22551" xr:uid="{00000000-0005-0000-0000-00005F570000}"/>
    <cellStyle name="20% - Accent1 3 2 5 4" xfId="22552" xr:uid="{00000000-0005-0000-0000-000060570000}"/>
    <cellStyle name="20% - Accent1 3 2 5 4 10" xfId="22553" xr:uid="{00000000-0005-0000-0000-000061570000}"/>
    <cellStyle name="20% - Accent1 3 2 5 4 10 2" xfId="22554" xr:uid="{00000000-0005-0000-0000-000062570000}"/>
    <cellStyle name="20% - Accent1 3 2 5 4 11" xfId="22555" xr:uid="{00000000-0005-0000-0000-000063570000}"/>
    <cellStyle name="20% - Accent1 3 2 5 4 2" xfId="22556" xr:uid="{00000000-0005-0000-0000-000064570000}"/>
    <cellStyle name="20% - Accent1 3 2 5 4 2 2" xfId="22557" xr:uid="{00000000-0005-0000-0000-000065570000}"/>
    <cellStyle name="20% - Accent1 3 2 5 4 2 2 2" xfId="22558" xr:uid="{00000000-0005-0000-0000-000066570000}"/>
    <cellStyle name="20% - Accent1 3 2 5 4 2 2 2 2" xfId="22559" xr:uid="{00000000-0005-0000-0000-000067570000}"/>
    <cellStyle name="20% - Accent1 3 2 5 4 2 2 2 2 2" xfId="22560" xr:uid="{00000000-0005-0000-0000-000068570000}"/>
    <cellStyle name="20% - Accent1 3 2 5 4 2 2 2 3" xfId="22561" xr:uid="{00000000-0005-0000-0000-000069570000}"/>
    <cellStyle name="20% - Accent1 3 2 5 4 2 2 3" xfId="22562" xr:uid="{00000000-0005-0000-0000-00006A570000}"/>
    <cellStyle name="20% - Accent1 3 2 5 4 2 2 3 2" xfId="22563" xr:uid="{00000000-0005-0000-0000-00006B570000}"/>
    <cellStyle name="20% - Accent1 3 2 5 4 2 2 4" xfId="22564" xr:uid="{00000000-0005-0000-0000-00006C570000}"/>
    <cellStyle name="20% - Accent1 3 2 5 4 2 3" xfId="22565" xr:uid="{00000000-0005-0000-0000-00006D570000}"/>
    <cellStyle name="20% - Accent1 3 2 5 4 2 3 2" xfId="22566" xr:uid="{00000000-0005-0000-0000-00006E570000}"/>
    <cellStyle name="20% - Accent1 3 2 5 4 2 3 2 2" xfId="22567" xr:uid="{00000000-0005-0000-0000-00006F570000}"/>
    <cellStyle name="20% - Accent1 3 2 5 4 2 3 2 2 2" xfId="22568" xr:uid="{00000000-0005-0000-0000-000070570000}"/>
    <cellStyle name="20% - Accent1 3 2 5 4 2 3 2 3" xfId="22569" xr:uid="{00000000-0005-0000-0000-000071570000}"/>
    <cellStyle name="20% - Accent1 3 2 5 4 2 3 3" xfId="22570" xr:uid="{00000000-0005-0000-0000-000072570000}"/>
    <cellStyle name="20% - Accent1 3 2 5 4 2 3 3 2" xfId="22571" xr:uid="{00000000-0005-0000-0000-000073570000}"/>
    <cellStyle name="20% - Accent1 3 2 5 4 2 3 4" xfId="22572" xr:uid="{00000000-0005-0000-0000-000074570000}"/>
    <cellStyle name="20% - Accent1 3 2 5 4 2 4" xfId="22573" xr:uid="{00000000-0005-0000-0000-000075570000}"/>
    <cellStyle name="20% - Accent1 3 2 5 4 2 4 2" xfId="22574" xr:uid="{00000000-0005-0000-0000-000076570000}"/>
    <cellStyle name="20% - Accent1 3 2 5 4 2 4 2 2" xfId="22575" xr:uid="{00000000-0005-0000-0000-000077570000}"/>
    <cellStyle name="20% - Accent1 3 2 5 4 2 4 2 2 2" xfId="22576" xr:uid="{00000000-0005-0000-0000-000078570000}"/>
    <cellStyle name="20% - Accent1 3 2 5 4 2 4 2 3" xfId="22577" xr:uid="{00000000-0005-0000-0000-000079570000}"/>
    <cellStyle name="20% - Accent1 3 2 5 4 2 4 3" xfId="22578" xr:uid="{00000000-0005-0000-0000-00007A570000}"/>
    <cellStyle name="20% - Accent1 3 2 5 4 2 4 3 2" xfId="22579" xr:uid="{00000000-0005-0000-0000-00007B570000}"/>
    <cellStyle name="20% - Accent1 3 2 5 4 2 4 4" xfId="22580" xr:uid="{00000000-0005-0000-0000-00007C570000}"/>
    <cellStyle name="20% - Accent1 3 2 5 4 2 5" xfId="22581" xr:uid="{00000000-0005-0000-0000-00007D570000}"/>
    <cellStyle name="20% - Accent1 3 2 5 4 2 5 2" xfId="22582" xr:uid="{00000000-0005-0000-0000-00007E570000}"/>
    <cellStyle name="20% - Accent1 3 2 5 4 2 5 2 2" xfId="22583" xr:uid="{00000000-0005-0000-0000-00007F570000}"/>
    <cellStyle name="20% - Accent1 3 2 5 4 2 5 3" xfId="22584" xr:uid="{00000000-0005-0000-0000-000080570000}"/>
    <cellStyle name="20% - Accent1 3 2 5 4 2 6" xfId="22585" xr:uid="{00000000-0005-0000-0000-000081570000}"/>
    <cellStyle name="20% - Accent1 3 2 5 4 2 6 2" xfId="22586" xr:uid="{00000000-0005-0000-0000-000082570000}"/>
    <cellStyle name="20% - Accent1 3 2 5 4 2 6 2 2" xfId="22587" xr:uid="{00000000-0005-0000-0000-000083570000}"/>
    <cellStyle name="20% - Accent1 3 2 5 4 2 6 3" xfId="22588" xr:uid="{00000000-0005-0000-0000-000084570000}"/>
    <cellStyle name="20% - Accent1 3 2 5 4 2 7" xfId="22589" xr:uid="{00000000-0005-0000-0000-000085570000}"/>
    <cellStyle name="20% - Accent1 3 2 5 4 2 7 2" xfId="22590" xr:uid="{00000000-0005-0000-0000-000086570000}"/>
    <cellStyle name="20% - Accent1 3 2 5 4 2 8" xfId="22591" xr:uid="{00000000-0005-0000-0000-000087570000}"/>
    <cellStyle name="20% - Accent1 3 2 5 4 2 8 2" xfId="22592" xr:uid="{00000000-0005-0000-0000-000088570000}"/>
    <cellStyle name="20% - Accent1 3 2 5 4 2 9" xfId="22593" xr:uid="{00000000-0005-0000-0000-000089570000}"/>
    <cellStyle name="20% - Accent1 3 2 5 4 3" xfId="22594" xr:uid="{00000000-0005-0000-0000-00008A570000}"/>
    <cellStyle name="20% - Accent1 3 2 5 4 3 2" xfId="22595" xr:uid="{00000000-0005-0000-0000-00008B570000}"/>
    <cellStyle name="20% - Accent1 3 2 5 4 3 2 2" xfId="22596" xr:uid="{00000000-0005-0000-0000-00008C570000}"/>
    <cellStyle name="20% - Accent1 3 2 5 4 3 2 2 2" xfId="22597" xr:uid="{00000000-0005-0000-0000-00008D570000}"/>
    <cellStyle name="20% - Accent1 3 2 5 4 3 2 2 2 2" xfId="22598" xr:uid="{00000000-0005-0000-0000-00008E570000}"/>
    <cellStyle name="20% - Accent1 3 2 5 4 3 2 2 3" xfId="22599" xr:uid="{00000000-0005-0000-0000-00008F570000}"/>
    <cellStyle name="20% - Accent1 3 2 5 4 3 2 3" xfId="22600" xr:uid="{00000000-0005-0000-0000-000090570000}"/>
    <cellStyle name="20% - Accent1 3 2 5 4 3 2 3 2" xfId="22601" xr:uid="{00000000-0005-0000-0000-000091570000}"/>
    <cellStyle name="20% - Accent1 3 2 5 4 3 2 4" xfId="22602" xr:uid="{00000000-0005-0000-0000-000092570000}"/>
    <cellStyle name="20% - Accent1 3 2 5 4 3 3" xfId="22603" xr:uid="{00000000-0005-0000-0000-000093570000}"/>
    <cellStyle name="20% - Accent1 3 2 5 4 3 3 2" xfId="22604" xr:uid="{00000000-0005-0000-0000-000094570000}"/>
    <cellStyle name="20% - Accent1 3 2 5 4 3 3 2 2" xfId="22605" xr:uid="{00000000-0005-0000-0000-000095570000}"/>
    <cellStyle name="20% - Accent1 3 2 5 4 3 3 2 2 2" xfId="22606" xr:uid="{00000000-0005-0000-0000-000096570000}"/>
    <cellStyle name="20% - Accent1 3 2 5 4 3 3 2 3" xfId="22607" xr:uid="{00000000-0005-0000-0000-000097570000}"/>
    <cellStyle name="20% - Accent1 3 2 5 4 3 3 3" xfId="22608" xr:uid="{00000000-0005-0000-0000-000098570000}"/>
    <cellStyle name="20% - Accent1 3 2 5 4 3 3 3 2" xfId="22609" xr:uid="{00000000-0005-0000-0000-000099570000}"/>
    <cellStyle name="20% - Accent1 3 2 5 4 3 3 4" xfId="22610" xr:uid="{00000000-0005-0000-0000-00009A570000}"/>
    <cellStyle name="20% - Accent1 3 2 5 4 3 4" xfId="22611" xr:uid="{00000000-0005-0000-0000-00009B570000}"/>
    <cellStyle name="20% - Accent1 3 2 5 4 3 4 2" xfId="22612" xr:uid="{00000000-0005-0000-0000-00009C570000}"/>
    <cellStyle name="20% - Accent1 3 2 5 4 3 4 2 2" xfId="22613" xr:uid="{00000000-0005-0000-0000-00009D570000}"/>
    <cellStyle name="20% - Accent1 3 2 5 4 3 4 2 2 2" xfId="22614" xr:uid="{00000000-0005-0000-0000-00009E570000}"/>
    <cellStyle name="20% - Accent1 3 2 5 4 3 4 2 3" xfId="22615" xr:uid="{00000000-0005-0000-0000-00009F570000}"/>
    <cellStyle name="20% - Accent1 3 2 5 4 3 4 3" xfId="22616" xr:uid="{00000000-0005-0000-0000-0000A0570000}"/>
    <cellStyle name="20% - Accent1 3 2 5 4 3 4 3 2" xfId="22617" xr:uid="{00000000-0005-0000-0000-0000A1570000}"/>
    <cellStyle name="20% - Accent1 3 2 5 4 3 4 4" xfId="22618" xr:uid="{00000000-0005-0000-0000-0000A2570000}"/>
    <cellStyle name="20% - Accent1 3 2 5 4 3 5" xfId="22619" xr:uid="{00000000-0005-0000-0000-0000A3570000}"/>
    <cellStyle name="20% - Accent1 3 2 5 4 3 5 2" xfId="22620" xr:uid="{00000000-0005-0000-0000-0000A4570000}"/>
    <cellStyle name="20% - Accent1 3 2 5 4 3 5 2 2" xfId="22621" xr:uid="{00000000-0005-0000-0000-0000A5570000}"/>
    <cellStyle name="20% - Accent1 3 2 5 4 3 5 3" xfId="22622" xr:uid="{00000000-0005-0000-0000-0000A6570000}"/>
    <cellStyle name="20% - Accent1 3 2 5 4 3 6" xfId="22623" xr:uid="{00000000-0005-0000-0000-0000A7570000}"/>
    <cellStyle name="20% - Accent1 3 2 5 4 3 6 2" xfId="22624" xr:uid="{00000000-0005-0000-0000-0000A8570000}"/>
    <cellStyle name="20% - Accent1 3 2 5 4 3 6 2 2" xfId="22625" xr:uid="{00000000-0005-0000-0000-0000A9570000}"/>
    <cellStyle name="20% - Accent1 3 2 5 4 3 6 3" xfId="22626" xr:uid="{00000000-0005-0000-0000-0000AA570000}"/>
    <cellStyle name="20% - Accent1 3 2 5 4 3 7" xfId="22627" xr:uid="{00000000-0005-0000-0000-0000AB570000}"/>
    <cellStyle name="20% - Accent1 3 2 5 4 3 7 2" xfId="22628" xr:uid="{00000000-0005-0000-0000-0000AC570000}"/>
    <cellStyle name="20% - Accent1 3 2 5 4 3 8" xfId="22629" xr:uid="{00000000-0005-0000-0000-0000AD570000}"/>
    <cellStyle name="20% - Accent1 3 2 5 4 3 8 2" xfId="22630" xr:uid="{00000000-0005-0000-0000-0000AE570000}"/>
    <cellStyle name="20% - Accent1 3 2 5 4 3 9" xfId="22631" xr:uid="{00000000-0005-0000-0000-0000AF570000}"/>
    <cellStyle name="20% - Accent1 3 2 5 4 4" xfId="22632" xr:uid="{00000000-0005-0000-0000-0000B0570000}"/>
    <cellStyle name="20% - Accent1 3 2 5 4 4 2" xfId="22633" xr:uid="{00000000-0005-0000-0000-0000B1570000}"/>
    <cellStyle name="20% - Accent1 3 2 5 4 4 2 2" xfId="22634" xr:uid="{00000000-0005-0000-0000-0000B2570000}"/>
    <cellStyle name="20% - Accent1 3 2 5 4 4 2 2 2" xfId="22635" xr:uid="{00000000-0005-0000-0000-0000B3570000}"/>
    <cellStyle name="20% - Accent1 3 2 5 4 4 2 3" xfId="22636" xr:uid="{00000000-0005-0000-0000-0000B4570000}"/>
    <cellStyle name="20% - Accent1 3 2 5 4 4 3" xfId="22637" xr:uid="{00000000-0005-0000-0000-0000B5570000}"/>
    <cellStyle name="20% - Accent1 3 2 5 4 4 3 2" xfId="22638" xr:uid="{00000000-0005-0000-0000-0000B6570000}"/>
    <cellStyle name="20% - Accent1 3 2 5 4 4 4" xfId="22639" xr:uid="{00000000-0005-0000-0000-0000B7570000}"/>
    <cellStyle name="20% - Accent1 3 2 5 4 5" xfId="22640" xr:uid="{00000000-0005-0000-0000-0000B8570000}"/>
    <cellStyle name="20% - Accent1 3 2 5 4 5 2" xfId="22641" xr:uid="{00000000-0005-0000-0000-0000B9570000}"/>
    <cellStyle name="20% - Accent1 3 2 5 4 5 2 2" xfId="22642" xr:uid="{00000000-0005-0000-0000-0000BA570000}"/>
    <cellStyle name="20% - Accent1 3 2 5 4 5 2 2 2" xfId="22643" xr:uid="{00000000-0005-0000-0000-0000BB570000}"/>
    <cellStyle name="20% - Accent1 3 2 5 4 5 2 3" xfId="22644" xr:uid="{00000000-0005-0000-0000-0000BC570000}"/>
    <cellStyle name="20% - Accent1 3 2 5 4 5 3" xfId="22645" xr:uid="{00000000-0005-0000-0000-0000BD570000}"/>
    <cellStyle name="20% - Accent1 3 2 5 4 5 3 2" xfId="22646" xr:uid="{00000000-0005-0000-0000-0000BE570000}"/>
    <cellStyle name="20% - Accent1 3 2 5 4 5 4" xfId="22647" xr:uid="{00000000-0005-0000-0000-0000BF570000}"/>
    <cellStyle name="20% - Accent1 3 2 5 4 6" xfId="22648" xr:uid="{00000000-0005-0000-0000-0000C0570000}"/>
    <cellStyle name="20% - Accent1 3 2 5 4 6 2" xfId="22649" xr:uid="{00000000-0005-0000-0000-0000C1570000}"/>
    <cellStyle name="20% - Accent1 3 2 5 4 6 2 2" xfId="22650" xr:uid="{00000000-0005-0000-0000-0000C2570000}"/>
    <cellStyle name="20% - Accent1 3 2 5 4 6 2 2 2" xfId="22651" xr:uid="{00000000-0005-0000-0000-0000C3570000}"/>
    <cellStyle name="20% - Accent1 3 2 5 4 6 2 3" xfId="22652" xr:uid="{00000000-0005-0000-0000-0000C4570000}"/>
    <cellStyle name="20% - Accent1 3 2 5 4 6 3" xfId="22653" xr:uid="{00000000-0005-0000-0000-0000C5570000}"/>
    <cellStyle name="20% - Accent1 3 2 5 4 6 3 2" xfId="22654" xr:uid="{00000000-0005-0000-0000-0000C6570000}"/>
    <cellStyle name="20% - Accent1 3 2 5 4 6 4" xfId="22655" xr:uid="{00000000-0005-0000-0000-0000C7570000}"/>
    <cellStyle name="20% - Accent1 3 2 5 4 7" xfId="22656" xr:uid="{00000000-0005-0000-0000-0000C8570000}"/>
    <cellStyle name="20% - Accent1 3 2 5 4 7 2" xfId="22657" xr:uid="{00000000-0005-0000-0000-0000C9570000}"/>
    <cellStyle name="20% - Accent1 3 2 5 4 7 2 2" xfId="22658" xr:uid="{00000000-0005-0000-0000-0000CA570000}"/>
    <cellStyle name="20% - Accent1 3 2 5 4 7 3" xfId="22659" xr:uid="{00000000-0005-0000-0000-0000CB570000}"/>
    <cellStyle name="20% - Accent1 3 2 5 4 8" xfId="22660" xr:uid="{00000000-0005-0000-0000-0000CC570000}"/>
    <cellStyle name="20% - Accent1 3 2 5 4 8 2" xfId="22661" xr:uid="{00000000-0005-0000-0000-0000CD570000}"/>
    <cellStyle name="20% - Accent1 3 2 5 4 8 2 2" xfId="22662" xr:uid="{00000000-0005-0000-0000-0000CE570000}"/>
    <cellStyle name="20% - Accent1 3 2 5 4 8 3" xfId="22663" xr:uid="{00000000-0005-0000-0000-0000CF570000}"/>
    <cellStyle name="20% - Accent1 3 2 5 4 9" xfId="22664" xr:uid="{00000000-0005-0000-0000-0000D0570000}"/>
    <cellStyle name="20% - Accent1 3 2 5 4 9 2" xfId="22665" xr:uid="{00000000-0005-0000-0000-0000D1570000}"/>
    <cellStyle name="20% - Accent1 3 2 5 5" xfId="22666" xr:uid="{00000000-0005-0000-0000-0000D2570000}"/>
    <cellStyle name="20% - Accent1 3 2 5 5 10" xfId="22667" xr:uid="{00000000-0005-0000-0000-0000D3570000}"/>
    <cellStyle name="20% - Accent1 3 2 5 5 10 2" xfId="22668" xr:uid="{00000000-0005-0000-0000-0000D4570000}"/>
    <cellStyle name="20% - Accent1 3 2 5 5 11" xfId="22669" xr:uid="{00000000-0005-0000-0000-0000D5570000}"/>
    <cellStyle name="20% - Accent1 3 2 5 5 2" xfId="22670" xr:uid="{00000000-0005-0000-0000-0000D6570000}"/>
    <cellStyle name="20% - Accent1 3 2 5 5 2 2" xfId="22671" xr:uid="{00000000-0005-0000-0000-0000D7570000}"/>
    <cellStyle name="20% - Accent1 3 2 5 5 2 2 2" xfId="22672" xr:uid="{00000000-0005-0000-0000-0000D8570000}"/>
    <cellStyle name="20% - Accent1 3 2 5 5 2 2 2 2" xfId="22673" xr:uid="{00000000-0005-0000-0000-0000D9570000}"/>
    <cellStyle name="20% - Accent1 3 2 5 5 2 2 2 2 2" xfId="22674" xr:uid="{00000000-0005-0000-0000-0000DA570000}"/>
    <cellStyle name="20% - Accent1 3 2 5 5 2 2 2 3" xfId="22675" xr:uid="{00000000-0005-0000-0000-0000DB570000}"/>
    <cellStyle name="20% - Accent1 3 2 5 5 2 2 3" xfId="22676" xr:uid="{00000000-0005-0000-0000-0000DC570000}"/>
    <cellStyle name="20% - Accent1 3 2 5 5 2 2 3 2" xfId="22677" xr:uid="{00000000-0005-0000-0000-0000DD570000}"/>
    <cellStyle name="20% - Accent1 3 2 5 5 2 2 4" xfId="22678" xr:uid="{00000000-0005-0000-0000-0000DE570000}"/>
    <cellStyle name="20% - Accent1 3 2 5 5 2 3" xfId="22679" xr:uid="{00000000-0005-0000-0000-0000DF570000}"/>
    <cellStyle name="20% - Accent1 3 2 5 5 2 3 2" xfId="22680" xr:uid="{00000000-0005-0000-0000-0000E0570000}"/>
    <cellStyle name="20% - Accent1 3 2 5 5 2 3 2 2" xfId="22681" xr:uid="{00000000-0005-0000-0000-0000E1570000}"/>
    <cellStyle name="20% - Accent1 3 2 5 5 2 3 2 2 2" xfId="22682" xr:uid="{00000000-0005-0000-0000-0000E2570000}"/>
    <cellStyle name="20% - Accent1 3 2 5 5 2 3 2 3" xfId="22683" xr:uid="{00000000-0005-0000-0000-0000E3570000}"/>
    <cellStyle name="20% - Accent1 3 2 5 5 2 3 3" xfId="22684" xr:uid="{00000000-0005-0000-0000-0000E4570000}"/>
    <cellStyle name="20% - Accent1 3 2 5 5 2 3 3 2" xfId="22685" xr:uid="{00000000-0005-0000-0000-0000E5570000}"/>
    <cellStyle name="20% - Accent1 3 2 5 5 2 3 4" xfId="22686" xr:uid="{00000000-0005-0000-0000-0000E6570000}"/>
    <cellStyle name="20% - Accent1 3 2 5 5 2 4" xfId="22687" xr:uid="{00000000-0005-0000-0000-0000E7570000}"/>
    <cellStyle name="20% - Accent1 3 2 5 5 2 4 2" xfId="22688" xr:uid="{00000000-0005-0000-0000-0000E8570000}"/>
    <cellStyle name="20% - Accent1 3 2 5 5 2 4 2 2" xfId="22689" xr:uid="{00000000-0005-0000-0000-0000E9570000}"/>
    <cellStyle name="20% - Accent1 3 2 5 5 2 4 2 2 2" xfId="22690" xr:uid="{00000000-0005-0000-0000-0000EA570000}"/>
    <cellStyle name="20% - Accent1 3 2 5 5 2 4 2 3" xfId="22691" xr:uid="{00000000-0005-0000-0000-0000EB570000}"/>
    <cellStyle name="20% - Accent1 3 2 5 5 2 4 3" xfId="22692" xr:uid="{00000000-0005-0000-0000-0000EC570000}"/>
    <cellStyle name="20% - Accent1 3 2 5 5 2 4 3 2" xfId="22693" xr:uid="{00000000-0005-0000-0000-0000ED570000}"/>
    <cellStyle name="20% - Accent1 3 2 5 5 2 4 4" xfId="22694" xr:uid="{00000000-0005-0000-0000-0000EE570000}"/>
    <cellStyle name="20% - Accent1 3 2 5 5 2 5" xfId="22695" xr:uid="{00000000-0005-0000-0000-0000EF570000}"/>
    <cellStyle name="20% - Accent1 3 2 5 5 2 5 2" xfId="22696" xr:uid="{00000000-0005-0000-0000-0000F0570000}"/>
    <cellStyle name="20% - Accent1 3 2 5 5 2 5 2 2" xfId="22697" xr:uid="{00000000-0005-0000-0000-0000F1570000}"/>
    <cellStyle name="20% - Accent1 3 2 5 5 2 5 3" xfId="22698" xr:uid="{00000000-0005-0000-0000-0000F2570000}"/>
    <cellStyle name="20% - Accent1 3 2 5 5 2 6" xfId="22699" xr:uid="{00000000-0005-0000-0000-0000F3570000}"/>
    <cellStyle name="20% - Accent1 3 2 5 5 2 6 2" xfId="22700" xr:uid="{00000000-0005-0000-0000-0000F4570000}"/>
    <cellStyle name="20% - Accent1 3 2 5 5 2 6 2 2" xfId="22701" xr:uid="{00000000-0005-0000-0000-0000F5570000}"/>
    <cellStyle name="20% - Accent1 3 2 5 5 2 6 3" xfId="22702" xr:uid="{00000000-0005-0000-0000-0000F6570000}"/>
    <cellStyle name="20% - Accent1 3 2 5 5 2 7" xfId="22703" xr:uid="{00000000-0005-0000-0000-0000F7570000}"/>
    <cellStyle name="20% - Accent1 3 2 5 5 2 7 2" xfId="22704" xr:uid="{00000000-0005-0000-0000-0000F8570000}"/>
    <cellStyle name="20% - Accent1 3 2 5 5 2 8" xfId="22705" xr:uid="{00000000-0005-0000-0000-0000F9570000}"/>
    <cellStyle name="20% - Accent1 3 2 5 5 2 8 2" xfId="22706" xr:uid="{00000000-0005-0000-0000-0000FA570000}"/>
    <cellStyle name="20% - Accent1 3 2 5 5 2 9" xfId="22707" xr:uid="{00000000-0005-0000-0000-0000FB570000}"/>
    <cellStyle name="20% - Accent1 3 2 5 5 3" xfId="22708" xr:uid="{00000000-0005-0000-0000-0000FC570000}"/>
    <cellStyle name="20% - Accent1 3 2 5 5 3 2" xfId="22709" xr:uid="{00000000-0005-0000-0000-0000FD570000}"/>
    <cellStyle name="20% - Accent1 3 2 5 5 3 2 2" xfId="22710" xr:uid="{00000000-0005-0000-0000-0000FE570000}"/>
    <cellStyle name="20% - Accent1 3 2 5 5 3 2 2 2" xfId="22711" xr:uid="{00000000-0005-0000-0000-0000FF570000}"/>
    <cellStyle name="20% - Accent1 3 2 5 5 3 2 2 2 2" xfId="22712" xr:uid="{00000000-0005-0000-0000-000000580000}"/>
    <cellStyle name="20% - Accent1 3 2 5 5 3 2 2 3" xfId="22713" xr:uid="{00000000-0005-0000-0000-000001580000}"/>
    <cellStyle name="20% - Accent1 3 2 5 5 3 2 3" xfId="22714" xr:uid="{00000000-0005-0000-0000-000002580000}"/>
    <cellStyle name="20% - Accent1 3 2 5 5 3 2 3 2" xfId="22715" xr:uid="{00000000-0005-0000-0000-000003580000}"/>
    <cellStyle name="20% - Accent1 3 2 5 5 3 2 4" xfId="22716" xr:uid="{00000000-0005-0000-0000-000004580000}"/>
    <cellStyle name="20% - Accent1 3 2 5 5 3 3" xfId="22717" xr:uid="{00000000-0005-0000-0000-000005580000}"/>
    <cellStyle name="20% - Accent1 3 2 5 5 3 3 2" xfId="22718" xr:uid="{00000000-0005-0000-0000-000006580000}"/>
    <cellStyle name="20% - Accent1 3 2 5 5 3 3 2 2" xfId="22719" xr:uid="{00000000-0005-0000-0000-000007580000}"/>
    <cellStyle name="20% - Accent1 3 2 5 5 3 3 2 2 2" xfId="22720" xr:uid="{00000000-0005-0000-0000-000008580000}"/>
    <cellStyle name="20% - Accent1 3 2 5 5 3 3 2 3" xfId="22721" xr:uid="{00000000-0005-0000-0000-000009580000}"/>
    <cellStyle name="20% - Accent1 3 2 5 5 3 3 3" xfId="22722" xr:uid="{00000000-0005-0000-0000-00000A580000}"/>
    <cellStyle name="20% - Accent1 3 2 5 5 3 3 3 2" xfId="22723" xr:uid="{00000000-0005-0000-0000-00000B580000}"/>
    <cellStyle name="20% - Accent1 3 2 5 5 3 3 4" xfId="22724" xr:uid="{00000000-0005-0000-0000-00000C580000}"/>
    <cellStyle name="20% - Accent1 3 2 5 5 3 4" xfId="22725" xr:uid="{00000000-0005-0000-0000-00000D580000}"/>
    <cellStyle name="20% - Accent1 3 2 5 5 3 4 2" xfId="22726" xr:uid="{00000000-0005-0000-0000-00000E580000}"/>
    <cellStyle name="20% - Accent1 3 2 5 5 3 4 2 2" xfId="22727" xr:uid="{00000000-0005-0000-0000-00000F580000}"/>
    <cellStyle name="20% - Accent1 3 2 5 5 3 4 2 2 2" xfId="22728" xr:uid="{00000000-0005-0000-0000-000010580000}"/>
    <cellStyle name="20% - Accent1 3 2 5 5 3 4 2 3" xfId="22729" xr:uid="{00000000-0005-0000-0000-000011580000}"/>
    <cellStyle name="20% - Accent1 3 2 5 5 3 4 3" xfId="22730" xr:uid="{00000000-0005-0000-0000-000012580000}"/>
    <cellStyle name="20% - Accent1 3 2 5 5 3 4 3 2" xfId="22731" xr:uid="{00000000-0005-0000-0000-000013580000}"/>
    <cellStyle name="20% - Accent1 3 2 5 5 3 4 4" xfId="22732" xr:uid="{00000000-0005-0000-0000-000014580000}"/>
    <cellStyle name="20% - Accent1 3 2 5 5 3 5" xfId="22733" xr:uid="{00000000-0005-0000-0000-000015580000}"/>
    <cellStyle name="20% - Accent1 3 2 5 5 3 5 2" xfId="22734" xr:uid="{00000000-0005-0000-0000-000016580000}"/>
    <cellStyle name="20% - Accent1 3 2 5 5 3 5 2 2" xfId="22735" xr:uid="{00000000-0005-0000-0000-000017580000}"/>
    <cellStyle name="20% - Accent1 3 2 5 5 3 5 3" xfId="22736" xr:uid="{00000000-0005-0000-0000-000018580000}"/>
    <cellStyle name="20% - Accent1 3 2 5 5 3 6" xfId="22737" xr:uid="{00000000-0005-0000-0000-000019580000}"/>
    <cellStyle name="20% - Accent1 3 2 5 5 3 6 2" xfId="22738" xr:uid="{00000000-0005-0000-0000-00001A580000}"/>
    <cellStyle name="20% - Accent1 3 2 5 5 3 6 2 2" xfId="22739" xr:uid="{00000000-0005-0000-0000-00001B580000}"/>
    <cellStyle name="20% - Accent1 3 2 5 5 3 6 3" xfId="22740" xr:uid="{00000000-0005-0000-0000-00001C580000}"/>
    <cellStyle name="20% - Accent1 3 2 5 5 3 7" xfId="22741" xr:uid="{00000000-0005-0000-0000-00001D580000}"/>
    <cellStyle name="20% - Accent1 3 2 5 5 3 7 2" xfId="22742" xr:uid="{00000000-0005-0000-0000-00001E580000}"/>
    <cellStyle name="20% - Accent1 3 2 5 5 3 8" xfId="22743" xr:uid="{00000000-0005-0000-0000-00001F580000}"/>
    <cellStyle name="20% - Accent1 3 2 5 5 3 8 2" xfId="22744" xr:uid="{00000000-0005-0000-0000-000020580000}"/>
    <cellStyle name="20% - Accent1 3 2 5 5 3 9" xfId="22745" xr:uid="{00000000-0005-0000-0000-000021580000}"/>
    <cellStyle name="20% - Accent1 3 2 5 5 4" xfId="22746" xr:uid="{00000000-0005-0000-0000-000022580000}"/>
    <cellStyle name="20% - Accent1 3 2 5 5 4 2" xfId="22747" xr:uid="{00000000-0005-0000-0000-000023580000}"/>
    <cellStyle name="20% - Accent1 3 2 5 5 4 2 2" xfId="22748" xr:uid="{00000000-0005-0000-0000-000024580000}"/>
    <cellStyle name="20% - Accent1 3 2 5 5 4 2 2 2" xfId="22749" xr:uid="{00000000-0005-0000-0000-000025580000}"/>
    <cellStyle name="20% - Accent1 3 2 5 5 4 2 3" xfId="22750" xr:uid="{00000000-0005-0000-0000-000026580000}"/>
    <cellStyle name="20% - Accent1 3 2 5 5 4 3" xfId="22751" xr:uid="{00000000-0005-0000-0000-000027580000}"/>
    <cellStyle name="20% - Accent1 3 2 5 5 4 3 2" xfId="22752" xr:uid="{00000000-0005-0000-0000-000028580000}"/>
    <cellStyle name="20% - Accent1 3 2 5 5 4 4" xfId="22753" xr:uid="{00000000-0005-0000-0000-000029580000}"/>
    <cellStyle name="20% - Accent1 3 2 5 5 5" xfId="22754" xr:uid="{00000000-0005-0000-0000-00002A580000}"/>
    <cellStyle name="20% - Accent1 3 2 5 5 5 2" xfId="22755" xr:uid="{00000000-0005-0000-0000-00002B580000}"/>
    <cellStyle name="20% - Accent1 3 2 5 5 5 2 2" xfId="22756" xr:uid="{00000000-0005-0000-0000-00002C580000}"/>
    <cellStyle name="20% - Accent1 3 2 5 5 5 2 2 2" xfId="22757" xr:uid="{00000000-0005-0000-0000-00002D580000}"/>
    <cellStyle name="20% - Accent1 3 2 5 5 5 2 3" xfId="22758" xr:uid="{00000000-0005-0000-0000-00002E580000}"/>
    <cellStyle name="20% - Accent1 3 2 5 5 5 3" xfId="22759" xr:uid="{00000000-0005-0000-0000-00002F580000}"/>
    <cellStyle name="20% - Accent1 3 2 5 5 5 3 2" xfId="22760" xr:uid="{00000000-0005-0000-0000-000030580000}"/>
    <cellStyle name="20% - Accent1 3 2 5 5 5 4" xfId="22761" xr:uid="{00000000-0005-0000-0000-000031580000}"/>
    <cellStyle name="20% - Accent1 3 2 5 5 6" xfId="22762" xr:uid="{00000000-0005-0000-0000-000032580000}"/>
    <cellStyle name="20% - Accent1 3 2 5 5 6 2" xfId="22763" xr:uid="{00000000-0005-0000-0000-000033580000}"/>
    <cellStyle name="20% - Accent1 3 2 5 5 6 2 2" xfId="22764" xr:uid="{00000000-0005-0000-0000-000034580000}"/>
    <cellStyle name="20% - Accent1 3 2 5 5 6 2 2 2" xfId="22765" xr:uid="{00000000-0005-0000-0000-000035580000}"/>
    <cellStyle name="20% - Accent1 3 2 5 5 6 2 3" xfId="22766" xr:uid="{00000000-0005-0000-0000-000036580000}"/>
    <cellStyle name="20% - Accent1 3 2 5 5 6 3" xfId="22767" xr:uid="{00000000-0005-0000-0000-000037580000}"/>
    <cellStyle name="20% - Accent1 3 2 5 5 6 3 2" xfId="22768" xr:uid="{00000000-0005-0000-0000-000038580000}"/>
    <cellStyle name="20% - Accent1 3 2 5 5 6 4" xfId="22769" xr:uid="{00000000-0005-0000-0000-000039580000}"/>
    <cellStyle name="20% - Accent1 3 2 5 5 7" xfId="22770" xr:uid="{00000000-0005-0000-0000-00003A580000}"/>
    <cellStyle name="20% - Accent1 3 2 5 5 7 2" xfId="22771" xr:uid="{00000000-0005-0000-0000-00003B580000}"/>
    <cellStyle name="20% - Accent1 3 2 5 5 7 2 2" xfId="22772" xr:uid="{00000000-0005-0000-0000-00003C580000}"/>
    <cellStyle name="20% - Accent1 3 2 5 5 7 3" xfId="22773" xr:uid="{00000000-0005-0000-0000-00003D580000}"/>
    <cellStyle name="20% - Accent1 3 2 5 5 8" xfId="22774" xr:uid="{00000000-0005-0000-0000-00003E580000}"/>
    <cellStyle name="20% - Accent1 3 2 5 5 8 2" xfId="22775" xr:uid="{00000000-0005-0000-0000-00003F580000}"/>
    <cellStyle name="20% - Accent1 3 2 5 5 8 2 2" xfId="22776" xr:uid="{00000000-0005-0000-0000-000040580000}"/>
    <cellStyle name="20% - Accent1 3 2 5 5 8 3" xfId="22777" xr:uid="{00000000-0005-0000-0000-000041580000}"/>
    <cellStyle name="20% - Accent1 3 2 5 5 9" xfId="22778" xr:uid="{00000000-0005-0000-0000-000042580000}"/>
    <cellStyle name="20% - Accent1 3 2 5 5 9 2" xfId="22779" xr:uid="{00000000-0005-0000-0000-000043580000}"/>
    <cellStyle name="20% - Accent1 3 2 5 6" xfId="22780" xr:uid="{00000000-0005-0000-0000-000044580000}"/>
    <cellStyle name="20% - Accent1 3 2 5 6 2" xfId="22781" xr:uid="{00000000-0005-0000-0000-000045580000}"/>
    <cellStyle name="20% - Accent1 3 2 5 6 2 2" xfId="22782" xr:uid="{00000000-0005-0000-0000-000046580000}"/>
    <cellStyle name="20% - Accent1 3 2 5 6 2 2 2" xfId="22783" xr:uid="{00000000-0005-0000-0000-000047580000}"/>
    <cellStyle name="20% - Accent1 3 2 5 6 2 2 2 2" xfId="22784" xr:uid="{00000000-0005-0000-0000-000048580000}"/>
    <cellStyle name="20% - Accent1 3 2 5 6 2 2 3" xfId="22785" xr:uid="{00000000-0005-0000-0000-000049580000}"/>
    <cellStyle name="20% - Accent1 3 2 5 6 2 3" xfId="22786" xr:uid="{00000000-0005-0000-0000-00004A580000}"/>
    <cellStyle name="20% - Accent1 3 2 5 6 2 3 2" xfId="22787" xr:uid="{00000000-0005-0000-0000-00004B580000}"/>
    <cellStyle name="20% - Accent1 3 2 5 6 2 4" xfId="22788" xr:uid="{00000000-0005-0000-0000-00004C580000}"/>
    <cellStyle name="20% - Accent1 3 2 5 6 3" xfId="22789" xr:uid="{00000000-0005-0000-0000-00004D580000}"/>
    <cellStyle name="20% - Accent1 3 2 5 6 3 2" xfId="22790" xr:uid="{00000000-0005-0000-0000-00004E580000}"/>
    <cellStyle name="20% - Accent1 3 2 5 6 3 2 2" xfId="22791" xr:uid="{00000000-0005-0000-0000-00004F580000}"/>
    <cellStyle name="20% - Accent1 3 2 5 6 3 2 2 2" xfId="22792" xr:uid="{00000000-0005-0000-0000-000050580000}"/>
    <cellStyle name="20% - Accent1 3 2 5 6 3 2 3" xfId="22793" xr:uid="{00000000-0005-0000-0000-000051580000}"/>
    <cellStyle name="20% - Accent1 3 2 5 6 3 3" xfId="22794" xr:uid="{00000000-0005-0000-0000-000052580000}"/>
    <cellStyle name="20% - Accent1 3 2 5 6 3 3 2" xfId="22795" xr:uid="{00000000-0005-0000-0000-000053580000}"/>
    <cellStyle name="20% - Accent1 3 2 5 6 3 4" xfId="22796" xr:uid="{00000000-0005-0000-0000-000054580000}"/>
    <cellStyle name="20% - Accent1 3 2 5 6 4" xfId="22797" xr:uid="{00000000-0005-0000-0000-000055580000}"/>
    <cellStyle name="20% - Accent1 3 2 5 6 4 2" xfId="22798" xr:uid="{00000000-0005-0000-0000-000056580000}"/>
    <cellStyle name="20% - Accent1 3 2 5 6 4 2 2" xfId="22799" xr:uid="{00000000-0005-0000-0000-000057580000}"/>
    <cellStyle name="20% - Accent1 3 2 5 6 4 2 2 2" xfId="22800" xr:uid="{00000000-0005-0000-0000-000058580000}"/>
    <cellStyle name="20% - Accent1 3 2 5 6 4 2 3" xfId="22801" xr:uid="{00000000-0005-0000-0000-000059580000}"/>
    <cellStyle name="20% - Accent1 3 2 5 6 4 3" xfId="22802" xr:uid="{00000000-0005-0000-0000-00005A580000}"/>
    <cellStyle name="20% - Accent1 3 2 5 6 4 3 2" xfId="22803" xr:uid="{00000000-0005-0000-0000-00005B580000}"/>
    <cellStyle name="20% - Accent1 3 2 5 6 4 4" xfId="22804" xr:uid="{00000000-0005-0000-0000-00005C580000}"/>
    <cellStyle name="20% - Accent1 3 2 5 6 5" xfId="22805" xr:uid="{00000000-0005-0000-0000-00005D580000}"/>
    <cellStyle name="20% - Accent1 3 2 5 6 5 2" xfId="22806" xr:uid="{00000000-0005-0000-0000-00005E580000}"/>
    <cellStyle name="20% - Accent1 3 2 5 6 5 2 2" xfId="22807" xr:uid="{00000000-0005-0000-0000-00005F580000}"/>
    <cellStyle name="20% - Accent1 3 2 5 6 5 3" xfId="22808" xr:uid="{00000000-0005-0000-0000-000060580000}"/>
    <cellStyle name="20% - Accent1 3 2 5 6 6" xfId="22809" xr:uid="{00000000-0005-0000-0000-000061580000}"/>
    <cellStyle name="20% - Accent1 3 2 5 6 6 2" xfId="22810" xr:uid="{00000000-0005-0000-0000-000062580000}"/>
    <cellStyle name="20% - Accent1 3 2 5 6 6 2 2" xfId="22811" xr:uid="{00000000-0005-0000-0000-000063580000}"/>
    <cellStyle name="20% - Accent1 3 2 5 6 6 3" xfId="22812" xr:uid="{00000000-0005-0000-0000-000064580000}"/>
    <cellStyle name="20% - Accent1 3 2 5 6 7" xfId="22813" xr:uid="{00000000-0005-0000-0000-000065580000}"/>
    <cellStyle name="20% - Accent1 3 2 5 6 7 2" xfId="22814" xr:uid="{00000000-0005-0000-0000-000066580000}"/>
    <cellStyle name="20% - Accent1 3 2 5 6 8" xfId="22815" xr:uid="{00000000-0005-0000-0000-000067580000}"/>
    <cellStyle name="20% - Accent1 3 2 5 6 8 2" xfId="22816" xr:uid="{00000000-0005-0000-0000-000068580000}"/>
    <cellStyle name="20% - Accent1 3 2 5 6 9" xfId="22817" xr:uid="{00000000-0005-0000-0000-000069580000}"/>
    <cellStyle name="20% - Accent1 3 2 5 7" xfId="22818" xr:uid="{00000000-0005-0000-0000-00006A580000}"/>
    <cellStyle name="20% - Accent1 3 2 5 7 2" xfId="22819" xr:uid="{00000000-0005-0000-0000-00006B580000}"/>
    <cellStyle name="20% - Accent1 3 2 5 7 2 2" xfId="22820" xr:uid="{00000000-0005-0000-0000-00006C580000}"/>
    <cellStyle name="20% - Accent1 3 2 5 7 2 2 2" xfId="22821" xr:uid="{00000000-0005-0000-0000-00006D580000}"/>
    <cellStyle name="20% - Accent1 3 2 5 7 2 2 2 2" xfId="22822" xr:uid="{00000000-0005-0000-0000-00006E580000}"/>
    <cellStyle name="20% - Accent1 3 2 5 7 2 2 3" xfId="22823" xr:uid="{00000000-0005-0000-0000-00006F580000}"/>
    <cellStyle name="20% - Accent1 3 2 5 7 2 3" xfId="22824" xr:uid="{00000000-0005-0000-0000-000070580000}"/>
    <cellStyle name="20% - Accent1 3 2 5 7 2 3 2" xfId="22825" xr:uid="{00000000-0005-0000-0000-000071580000}"/>
    <cellStyle name="20% - Accent1 3 2 5 7 2 4" xfId="22826" xr:uid="{00000000-0005-0000-0000-000072580000}"/>
    <cellStyle name="20% - Accent1 3 2 5 7 3" xfId="22827" xr:uid="{00000000-0005-0000-0000-000073580000}"/>
    <cellStyle name="20% - Accent1 3 2 5 7 3 2" xfId="22828" xr:uid="{00000000-0005-0000-0000-000074580000}"/>
    <cellStyle name="20% - Accent1 3 2 5 7 3 2 2" xfId="22829" xr:uid="{00000000-0005-0000-0000-000075580000}"/>
    <cellStyle name="20% - Accent1 3 2 5 7 3 2 2 2" xfId="22830" xr:uid="{00000000-0005-0000-0000-000076580000}"/>
    <cellStyle name="20% - Accent1 3 2 5 7 3 2 3" xfId="22831" xr:uid="{00000000-0005-0000-0000-000077580000}"/>
    <cellStyle name="20% - Accent1 3 2 5 7 3 3" xfId="22832" xr:uid="{00000000-0005-0000-0000-000078580000}"/>
    <cellStyle name="20% - Accent1 3 2 5 7 3 3 2" xfId="22833" xr:uid="{00000000-0005-0000-0000-000079580000}"/>
    <cellStyle name="20% - Accent1 3 2 5 7 3 4" xfId="22834" xr:uid="{00000000-0005-0000-0000-00007A580000}"/>
    <cellStyle name="20% - Accent1 3 2 5 7 4" xfId="22835" xr:uid="{00000000-0005-0000-0000-00007B580000}"/>
    <cellStyle name="20% - Accent1 3 2 5 7 4 2" xfId="22836" xr:uid="{00000000-0005-0000-0000-00007C580000}"/>
    <cellStyle name="20% - Accent1 3 2 5 7 4 2 2" xfId="22837" xr:uid="{00000000-0005-0000-0000-00007D580000}"/>
    <cellStyle name="20% - Accent1 3 2 5 7 4 2 2 2" xfId="22838" xr:uid="{00000000-0005-0000-0000-00007E580000}"/>
    <cellStyle name="20% - Accent1 3 2 5 7 4 2 3" xfId="22839" xr:uid="{00000000-0005-0000-0000-00007F580000}"/>
    <cellStyle name="20% - Accent1 3 2 5 7 4 3" xfId="22840" xr:uid="{00000000-0005-0000-0000-000080580000}"/>
    <cellStyle name="20% - Accent1 3 2 5 7 4 3 2" xfId="22841" xr:uid="{00000000-0005-0000-0000-000081580000}"/>
    <cellStyle name="20% - Accent1 3 2 5 7 4 4" xfId="22842" xr:uid="{00000000-0005-0000-0000-000082580000}"/>
    <cellStyle name="20% - Accent1 3 2 5 7 5" xfId="22843" xr:uid="{00000000-0005-0000-0000-000083580000}"/>
    <cellStyle name="20% - Accent1 3 2 5 7 5 2" xfId="22844" xr:uid="{00000000-0005-0000-0000-000084580000}"/>
    <cellStyle name="20% - Accent1 3 2 5 7 5 2 2" xfId="22845" xr:uid="{00000000-0005-0000-0000-000085580000}"/>
    <cellStyle name="20% - Accent1 3 2 5 7 5 3" xfId="22846" xr:uid="{00000000-0005-0000-0000-000086580000}"/>
    <cellStyle name="20% - Accent1 3 2 5 7 6" xfId="22847" xr:uid="{00000000-0005-0000-0000-000087580000}"/>
    <cellStyle name="20% - Accent1 3 2 5 7 6 2" xfId="22848" xr:uid="{00000000-0005-0000-0000-000088580000}"/>
    <cellStyle name="20% - Accent1 3 2 5 7 6 2 2" xfId="22849" xr:uid="{00000000-0005-0000-0000-000089580000}"/>
    <cellStyle name="20% - Accent1 3 2 5 7 6 3" xfId="22850" xr:uid="{00000000-0005-0000-0000-00008A580000}"/>
    <cellStyle name="20% - Accent1 3 2 5 7 7" xfId="22851" xr:uid="{00000000-0005-0000-0000-00008B580000}"/>
    <cellStyle name="20% - Accent1 3 2 5 7 7 2" xfId="22852" xr:uid="{00000000-0005-0000-0000-00008C580000}"/>
    <cellStyle name="20% - Accent1 3 2 5 7 8" xfId="22853" xr:uid="{00000000-0005-0000-0000-00008D580000}"/>
    <cellStyle name="20% - Accent1 3 2 5 7 8 2" xfId="22854" xr:uid="{00000000-0005-0000-0000-00008E580000}"/>
    <cellStyle name="20% - Accent1 3 2 5 7 9" xfId="22855" xr:uid="{00000000-0005-0000-0000-00008F580000}"/>
    <cellStyle name="20% - Accent1 3 2 5 8" xfId="22856" xr:uid="{00000000-0005-0000-0000-000090580000}"/>
    <cellStyle name="20% - Accent1 3 2 5 8 2" xfId="22857" xr:uid="{00000000-0005-0000-0000-000091580000}"/>
    <cellStyle name="20% - Accent1 3 2 5 8 2 2" xfId="22858" xr:uid="{00000000-0005-0000-0000-000092580000}"/>
    <cellStyle name="20% - Accent1 3 2 5 8 2 2 2" xfId="22859" xr:uid="{00000000-0005-0000-0000-000093580000}"/>
    <cellStyle name="20% - Accent1 3 2 5 8 2 3" xfId="22860" xr:uid="{00000000-0005-0000-0000-000094580000}"/>
    <cellStyle name="20% - Accent1 3 2 5 8 3" xfId="22861" xr:uid="{00000000-0005-0000-0000-000095580000}"/>
    <cellStyle name="20% - Accent1 3 2 5 8 3 2" xfId="22862" xr:uid="{00000000-0005-0000-0000-000096580000}"/>
    <cellStyle name="20% - Accent1 3 2 5 8 4" xfId="22863" xr:uid="{00000000-0005-0000-0000-000097580000}"/>
    <cellStyle name="20% - Accent1 3 2 5 9" xfId="22864" xr:uid="{00000000-0005-0000-0000-000098580000}"/>
    <cellStyle name="20% - Accent1 3 2 5 9 2" xfId="22865" xr:uid="{00000000-0005-0000-0000-000099580000}"/>
    <cellStyle name="20% - Accent1 3 2 5 9 2 2" xfId="22866" xr:uid="{00000000-0005-0000-0000-00009A580000}"/>
    <cellStyle name="20% - Accent1 3 2 5 9 2 2 2" xfId="22867" xr:uid="{00000000-0005-0000-0000-00009B580000}"/>
    <cellStyle name="20% - Accent1 3 2 5 9 2 3" xfId="22868" xr:uid="{00000000-0005-0000-0000-00009C580000}"/>
    <cellStyle name="20% - Accent1 3 2 5 9 3" xfId="22869" xr:uid="{00000000-0005-0000-0000-00009D580000}"/>
    <cellStyle name="20% - Accent1 3 2 5 9 3 2" xfId="22870" xr:uid="{00000000-0005-0000-0000-00009E580000}"/>
    <cellStyle name="20% - Accent1 3 2 5 9 4" xfId="22871" xr:uid="{00000000-0005-0000-0000-00009F580000}"/>
    <cellStyle name="20% - Accent1 3 2 6" xfId="22872" xr:uid="{00000000-0005-0000-0000-0000A0580000}"/>
    <cellStyle name="20% - Accent1 3 2 6 10" xfId="22873" xr:uid="{00000000-0005-0000-0000-0000A1580000}"/>
    <cellStyle name="20% - Accent1 3 2 6 10 2" xfId="22874" xr:uid="{00000000-0005-0000-0000-0000A2580000}"/>
    <cellStyle name="20% - Accent1 3 2 6 10 2 2" xfId="22875" xr:uid="{00000000-0005-0000-0000-0000A3580000}"/>
    <cellStyle name="20% - Accent1 3 2 6 10 3" xfId="22876" xr:uid="{00000000-0005-0000-0000-0000A4580000}"/>
    <cellStyle name="20% - Accent1 3 2 6 11" xfId="22877" xr:uid="{00000000-0005-0000-0000-0000A5580000}"/>
    <cellStyle name="20% - Accent1 3 2 6 11 2" xfId="22878" xr:uid="{00000000-0005-0000-0000-0000A6580000}"/>
    <cellStyle name="20% - Accent1 3 2 6 11 2 2" xfId="22879" xr:uid="{00000000-0005-0000-0000-0000A7580000}"/>
    <cellStyle name="20% - Accent1 3 2 6 11 3" xfId="22880" xr:uid="{00000000-0005-0000-0000-0000A8580000}"/>
    <cellStyle name="20% - Accent1 3 2 6 12" xfId="22881" xr:uid="{00000000-0005-0000-0000-0000A9580000}"/>
    <cellStyle name="20% - Accent1 3 2 6 12 2" xfId="22882" xr:uid="{00000000-0005-0000-0000-0000AA580000}"/>
    <cellStyle name="20% - Accent1 3 2 6 13" xfId="22883" xr:uid="{00000000-0005-0000-0000-0000AB580000}"/>
    <cellStyle name="20% - Accent1 3 2 6 13 2" xfId="22884" xr:uid="{00000000-0005-0000-0000-0000AC580000}"/>
    <cellStyle name="20% - Accent1 3 2 6 14" xfId="22885" xr:uid="{00000000-0005-0000-0000-0000AD580000}"/>
    <cellStyle name="20% - Accent1 3 2 6 2" xfId="22886" xr:uid="{00000000-0005-0000-0000-0000AE580000}"/>
    <cellStyle name="20% - Accent1 3 2 6 2 10" xfId="22887" xr:uid="{00000000-0005-0000-0000-0000AF580000}"/>
    <cellStyle name="20% - Accent1 3 2 6 2 10 2" xfId="22888" xr:uid="{00000000-0005-0000-0000-0000B0580000}"/>
    <cellStyle name="20% - Accent1 3 2 6 2 11" xfId="22889" xr:uid="{00000000-0005-0000-0000-0000B1580000}"/>
    <cellStyle name="20% - Accent1 3 2 6 2 2" xfId="22890" xr:uid="{00000000-0005-0000-0000-0000B2580000}"/>
    <cellStyle name="20% - Accent1 3 2 6 2 2 2" xfId="22891" xr:uid="{00000000-0005-0000-0000-0000B3580000}"/>
    <cellStyle name="20% - Accent1 3 2 6 2 2 2 2" xfId="22892" xr:uid="{00000000-0005-0000-0000-0000B4580000}"/>
    <cellStyle name="20% - Accent1 3 2 6 2 2 2 2 2" xfId="22893" xr:uid="{00000000-0005-0000-0000-0000B5580000}"/>
    <cellStyle name="20% - Accent1 3 2 6 2 2 2 2 2 2" xfId="22894" xr:uid="{00000000-0005-0000-0000-0000B6580000}"/>
    <cellStyle name="20% - Accent1 3 2 6 2 2 2 2 3" xfId="22895" xr:uid="{00000000-0005-0000-0000-0000B7580000}"/>
    <cellStyle name="20% - Accent1 3 2 6 2 2 2 3" xfId="22896" xr:uid="{00000000-0005-0000-0000-0000B8580000}"/>
    <cellStyle name="20% - Accent1 3 2 6 2 2 2 3 2" xfId="22897" xr:uid="{00000000-0005-0000-0000-0000B9580000}"/>
    <cellStyle name="20% - Accent1 3 2 6 2 2 2 4" xfId="22898" xr:uid="{00000000-0005-0000-0000-0000BA580000}"/>
    <cellStyle name="20% - Accent1 3 2 6 2 2 3" xfId="22899" xr:uid="{00000000-0005-0000-0000-0000BB580000}"/>
    <cellStyle name="20% - Accent1 3 2 6 2 2 3 2" xfId="22900" xr:uid="{00000000-0005-0000-0000-0000BC580000}"/>
    <cellStyle name="20% - Accent1 3 2 6 2 2 3 2 2" xfId="22901" xr:uid="{00000000-0005-0000-0000-0000BD580000}"/>
    <cellStyle name="20% - Accent1 3 2 6 2 2 3 2 2 2" xfId="22902" xr:uid="{00000000-0005-0000-0000-0000BE580000}"/>
    <cellStyle name="20% - Accent1 3 2 6 2 2 3 2 3" xfId="22903" xr:uid="{00000000-0005-0000-0000-0000BF580000}"/>
    <cellStyle name="20% - Accent1 3 2 6 2 2 3 3" xfId="22904" xr:uid="{00000000-0005-0000-0000-0000C0580000}"/>
    <cellStyle name="20% - Accent1 3 2 6 2 2 3 3 2" xfId="22905" xr:uid="{00000000-0005-0000-0000-0000C1580000}"/>
    <cellStyle name="20% - Accent1 3 2 6 2 2 3 4" xfId="22906" xr:uid="{00000000-0005-0000-0000-0000C2580000}"/>
    <cellStyle name="20% - Accent1 3 2 6 2 2 4" xfId="22907" xr:uid="{00000000-0005-0000-0000-0000C3580000}"/>
    <cellStyle name="20% - Accent1 3 2 6 2 2 4 2" xfId="22908" xr:uid="{00000000-0005-0000-0000-0000C4580000}"/>
    <cellStyle name="20% - Accent1 3 2 6 2 2 4 2 2" xfId="22909" xr:uid="{00000000-0005-0000-0000-0000C5580000}"/>
    <cellStyle name="20% - Accent1 3 2 6 2 2 4 2 2 2" xfId="22910" xr:uid="{00000000-0005-0000-0000-0000C6580000}"/>
    <cellStyle name="20% - Accent1 3 2 6 2 2 4 2 3" xfId="22911" xr:uid="{00000000-0005-0000-0000-0000C7580000}"/>
    <cellStyle name="20% - Accent1 3 2 6 2 2 4 3" xfId="22912" xr:uid="{00000000-0005-0000-0000-0000C8580000}"/>
    <cellStyle name="20% - Accent1 3 2 6 2 2 4 3 2" xfId="22913" xr:uid="{00000000-0005-0000-0000-0000C9580000}"/>
    <cellStyle name="20% - Accent1 3 2 6 2 2 4 4" xfId="22914" xr:uid="{00000000-0005-0000-0000-0000CA580000}"/>
    <cellStyle name="20% - Accent1 3 2 6 2 2 5" xfId="22915" xr:uid="{00000000-0005-0000-0000-0000CB580000}"/>
    <cellStyle name="20% - Accent1 3 2 6 2 2 5 2" xfId="22916" xr:uid="{00000000-0005-0000-0000-0000CC580000}"/>
    <cellStyle name="20% - Accent1 3 2 6 2 2 5 2 2" xfId="22917" xr:uid="{00000000-0005-0000-0000-0000CD580000}"/>
    <cellStyle name="20% - Accent1 3 2 6 2 2 5 3" xfId="22918" xr:uid="{00000000-0005-0000-0000-0000CE580000}"/>
    <cellStyle name="20% - Accent1 3 2 6 2 2 6" xfId="22919" xr:uid="{00000000-0005-0000-0000-0000CF580000}"/>
    <cellStyle name="20% - Accent1 3 2 6 2 2 6 2" xfId="22920" xr:uid="{00000000-0005-0000-0000-0000D0580000}"/>
    <cellStyle name="20% - Accent1 3 2 6 2 2 6 2 2" xfId="22921" xr:uid="{00000000-0005-0000-0000-0000D1580000}"/>
    <cellStyle name="20% - Accent1 3 2 6 2 2 6 3" xfId="22922" xr:uid="{00000000-0005-0000-0000-0000D2580000}"/>
    <cellStyle name="20% - Accent1 3 2 6 2 2 7" xfId="22923" xr:uid="{00000000-0005-0000-0000-0000D3580000}"/>
    <cellStyle name="20% - Accent1 3 2 6 2 2 7 2" xfId="22924" xr:uid="{00000000-0005-0000-0000-0000D4580000}"/>
    <cellStyle name="20% - Accent1 3 2 6 2 2 8" xfId="22925" xr:uid="{00000000-0005-0000-0000-0000D5580000}"/>
    <cellStyle name="20% - Accent1 3 2 6 2 2 8 2" xfId="22926" xr:uid="{00000000-0005-0000-0000-0000D6580000}"/>
    <cellStyle name="20% - Accent1 3 2 6 2 2 9" xfId="22927" xr:uid="{00000000-0005-0000-0000-0000D7580000}"/>
    <cellStyle name="20% - Accent1 3 2 6 2 3" xfId="22928" xr:uid="{00000000-0005-0000-0000-0000D8580000}"/>
    <cellStyle name="20% - Accent1 3 2 6 2 3 2" xfId="22929" xr:uid="{00000000-0005-0000-0000-0000D9580000}"/>
    <cellStyle name="20% - Accent1 3 2 6 2 3 2 2" xfId="22930" xr:uid="{00000000-0005-0000-0000-0000DA580000}"/>
    <cellStyle name="20% - Accent1 3 2 6 2 3 2 2 2" xfId="22931" xr:uid="{00000000-0005-0000-0000-0000DB580000}"/>
    <cellStyle name="20% - Accent1 3 2 6 2 3 2 2 2 2" xfId="22932" xr:uid="{00000000-0005-0000-0000-0000DC580000}"/>
    <cellStyle name="20% - Accent1 3 2 6 2 3 2 2 3" xfId="22933" xr:uid="{00000000-0005-0000-0000-0000DD580000}"/>
    <cellStyle name="20% - Accent1 3 2 6 2 3 2 3" xfId="22934" xr:uid="{00000000-0005-0000-0000-0000DE580000}"/>
    <cellStyle name="20% - Accent1 3 2 6 2 3 2 3 2" xfId="22935" xr:uid="{00000000-0005-0000-0000-0000DF580000}"/>
    <cellStyle name="20% - Accent1 3 2 6 2 3 2 4" xfId="22936" xr:uid="{00000000-0005-0000-0000-0000E0580000}"/>
    <cellStyle name="20% - Accent1 3 2 6 2 3 3" xfId="22937" xr:uid="{00000000-0005-0000-0000-0000E1580000}"/>
    <cellStyle name="20% - Accent1 3 2 6 2 3 3 2" xfId="22938" xr:uid="{00000000-0005-0000-0000-0000E2580000}"/>
    <cellStyle name="20% - Accent1 3 2 6 2 3 3 2 2" xfId="22939" xr:uid="{00000000-0005-0000-0000-0000E3580000}"/>
    <cellStyle name="20% - Accent1 3 2 6 2 3 3 2 2 2" xfId="22940" xr:uid="{00000000-0005-0000-0000-0000E4580000}"/>
    <cellStyle name="20% - Accent1 3 2 6 2 3 3 2 3" xfId="22941" xr:uid="{00000000-0005-0000-0000-0000E5580000}"/>
    <cellStyle name="20% - Accent1 3 2 6 2 3 3 3" xfId="22942" xr:uid="{00000000-0005-0000-0000-0000E6580000}"/>
    <cellStyle name="20% - Accent1 3 2 6 2 3 3 3 2" xfId="22943" xr:uid="{00000000-0005-0000-0000-0000E7580000}"/>
    <cellStyle name="20% - Accent1 3 2 6 2 3 3 4" xfId="22944" xr:uid="{00000000-0005-0000-0000-0000E8580000}"/>
    <cellStyle name="20% - Accent1 3 2 6 2 3 4" xfId="22945" xr:uid="{00000000-0005-0000-0000-0000E9580000}"/>
    <cellStyle name="20% - Accent1 3 2 6 2 3 4 2" xfId="22946" xr:uid="{00000000-0005-0000-0000-0000EA580000}"/>
    <cellStyle name="20% - Accent1 3 2 6 2 3 4 2 2" xfId="22947" xr:uid="{00000000-0005-0000-0000-0000EB580000}"/>
    <cellStyle name="20% - Accent1 3 2 6 2 3 4 2 2 2" xfId="22948" xr:uid="{00000000-0005-0000-0000-0000EC580000}"/>
    <cellStyle name="20% - Accent1 3 2 6 2 3 4 2 3" xfId="22949" xr:uid="{00000000-0005-0000-0000-0000ED580000}"/>
    <cellStyle name="20% - Accent1 3 2 6 2 3 4 3" xfId="22950" xr:uid="{00000000-0005-0000-0000-0000EE580000}"/>
    <cellStyle name="20% - Accent1 3 2 6 2 3 4 3 2" xfId="22951" xr:uid="{00000000-0005-0000-0000-0000EF580000}"/>
    <cellStyle name="20% - Accent1 3 2 6 2 3 4 4" xfId="22952" xr:uid="{00000000-0005-0000-0000-0000F0580000}"/>
    <cellStyle name="20% - Accent1 3 2 6 2 3 5" xfId="22953" xr:uid="{00000000-0005-0000-0000-0000F1580000}"/>
    <cellStyle name="20% - Accent1 3 2 6 2 3 5 2" xfId="22954" xr:uid="{00000000-0005-0000-0000-0000F2580000}"/>
    <cellStyle name="20% - Accent1 3 2 6 2 3 5 2 2" xfId="22955" xr:uid="{00000000-0005-0000-0000-0000F3580000}"/>
    <cellStyle name="20% - Accent1 3 2 6 2 3 5 3" xfId="22956" xr:uid="{00000000-0005-0000-0000-0000F4580000}"/>
    <cellStyle name="20% - Accent1 3 2 6 2 3 6" xfId="22957" xr:uid="{00000000-0005-0000-0000-0000F5580000}"/>
    <cellStyle name="20% - Accent1 3 2 6 2 3 6 2" xfId="22958" xr:uid="{00000000-0005-0000-0000-0000F6580000}"/>
    <cellStyle name="20% - Accent1 3 2 6 2 3 6 2 2" xfId="22959" xr:uid="{00000000-0005-0000-0000-0000F7580000}"/>
    <cellStyle name="20% - Accent1 3 2 6 2 3 6 3" xfId="22960" xr:uid="{00000000-0005-0000-0000-0000F8580000}"/>
    <cellStyle name="20% - Accent1 3 2 6 2 3 7" xfId="22961" xr:uid="{00000000-0005-0000-0000-0000F9580000}"/>
    <cellStyle name="20% - Accent1 3 2 6 2 3 7 2" xfId="22962" xr:uid="{00000000-0005-0000-0000-0000FA580000}"/>
    <cellStyle name="20% - Accent1 3 2 6 2 3 8" xfId="22963" xr:uid="{00000000-0005-0000-0000-0000FB580000}"/>
    <cellStyle name="20% - Accent1 3 2 6 2 3 8 2" xfId="22964" xr:uid="{00000000-0005-0000-0000-0000FC580000}"/>
    <cellStyle name="20% - Accent1 3 2 6 2 3 9" xfId="22965" xr:uid="{00000000-0005-0000-0000-0000FD580000}"/>
    <cellStyle name="20% - Accent1 3 2 6 2 4" xfId="22966" xr:uid="{00000000-0005-0000-0000-0000FE580000}"/>
    <cellStyle name="20% - Accent1 3 2 6 2 4 2" xfId="22967" xr:uid="{00000000-0005-0000-0000-0000FF580000}"/>
    <cellStyle name="20% - Accent1 3 2 6 2 4 2 2" xfId="22968" xr:uid="{00000000-0005-0000-0000-000000590000}"/>
    <cellStyle name="20% - Accent1 3 2 6 2 4 2 2 2" xfId="22969" xr:uid="{00000000-0005-0000-0000-000001590000}"/>
    <cellStyle name="20% - Accent1 3 2 6 2 4 2 3" xfId="22970" xr:uid="{00000000-0005-0000-0000-000002590000}"/>
    <cellStyle name="20% - Accent1 3 2 6 2 4 3" xfId="22971" xr:uid="{00000000-0005-0000-0000-000003590000}"/>
    <cellStyle name="20% - Accent1 3 2 6 2 4 3 2" xfId="22972" xr:uid="{00000000-0005-0000-0000-000004590000}"/>
    <cellStyle name="20% - Accent1 3 2 6 2 4 4" xfId="22973" xr:uid="{00000000-0005-0000-0000-000005590000}"/>
    <cellStyle name="20% - Accent1 3 2 6 2 5" xfId="22974" xr:uid="{00000000-0005-0000-0000-000006590000}"/>
    <cellStyle name="20% - Accent1 3 2 6 2 5 2" xfId="22975" xr:uid="{00000000-0005-0000-0000-000007590000}"/>
    <cellStyle name="20% - Accent1 3 2 6 2 5 2 2" xfId="22976" xr:uid="{00000000-0005-0000-0000-000008590000}"/>
    <cellStyle name="20% - Accent1 3 2 6 2 5 2 2 2" xfId="22977" xr:uid="{00000000-0005-0000-0000-000009590000}"/>
    <cellStyle name="20% - Accent1 3 2 6 2 5 2 3" xfId="22978" xr:uid="{00000000-0005-0000-0000-00000A590000}"/>
    <cellStyle name="20% - Accent1 3 2 6 2 5 3" xfId="22979" xr:uid="{00000000-0005-0000-0000-00000B590000}"/>
    <cellStyle name="20% - Accent1 3 2 6 2 5 3 2" xfId="22980" xr:uid="{00000000-0005-0000-0000-00000C590000}"/>
    <cellStyle name="20% - Accent1 3 2 6 2 5 4" xfId="22981" xr:uid="{00000000-0005-0000-0000-00000D590000}"/>
    <cellStyle name="20% - Accent1 3 2 6 2 6" xfId="22982" xr:uid="{00000000-0005-0000-0000-00000E590000}"/>
    <cellStyle name="20% - Accent1 3 2 6 2 6 2" xfId="22983" xr:uid="{00000000-0005-0000-0000-00000F590000}"/>
    <cellStyle name="20% - Accent1 3 2 6 2 6 2 2" xfId="22984" xr:uid="{00000000-0005-0000-0000-000010590000}"/>
    <cellStyle name="20% - Accent1 3 2 6 2 6 2 2 2" xfId="22985" xr:uid="{00000000-0005-0000-0000-000011590000}"/>
    <cellStyle name="20% - Accent1 3 2 6 2 6 2 3" xfId="22986" xr:uid="{00000000-0005-0000-0000-000012590000}"/>
    <cellStyle name="20% - Accent1 3 2 6 2 6 3" xfId="22987" xr:uid="{00000000-0005-0000-0000-000013590000}"/>
    <cellStyle name="20% - Accent1 3 2 6 2 6 3 2" xfId="22988" xr:uid="{00000000-0005-0000-0000-000014590000}"/>
    <cellStyle name="20% - Accent1 3 2 6 2 6 4" xfId="22989" xr:uid="{00000000-0005-0000-0000-000015590000}"/>
    <cellStyle name="20% - Accent1 3 2 6 2 7" xfId="22990" xr:uid="{00000000-0005-0000-0000-000016590000}"/>
    <cellStyle name="20% - Accent1 3 2 6 2 7 2" xfId="22991" xr:uid="{00000000-0005-0000-0000-000017590000}"/>
    <cellStyle name="20% - Accent1 3 2 6 2 7 2 2" xfId="22992" xr:uid="{00000000-0005-0000-0000-000018590000}"/>
    <cellStyle name="20% - Accent1 3 2 6 2 7 3" xfId="22993" xr:uid="{00000000-0005-0000-0000-000019590000}"/>
    <cellStyle name="20% - Accent1 3 2 6 2 8" xfId="22994" xr:uid="{00000000-0005-0000-0000-00001A590000}"/>
    <cellStyle name="20% - Accent1 3 2 6 2 8 2" xfId="22995" xr:uid="{00000000-0005-0000-0000-00001B590000}"/>
    <cellStyle name="20% - Accent1 3 2 6 2 8 2 2" xfId="22996" xr:uid="{00000000-0005-0000-0000-00001C590000}"/>
    <cellStyle name="20% - Accent1 3 2 6 2 8 3" xfId="22997" xr:uid="{00000000-0005-0000-0000-00001D590000}"/>
    <cellStyle name="20% - Accent1 3 2 6 2 9" xfId="22998" xr:uid="{00000000-0005-0000-0000-00001E590000}"/>
    <cellStyle name="20% - Accent1 3 2 6 2 9 2" xfId="22999" xr:uid="{00000000-0005-0000-0000-00001F590000}"/>
    <cellStyle name="20% - Accent1 3 2 6 3" xfId="23000" xr:uid="{00000000-0005-0000-0000-000020590000}"/>
    <cellStyle name="20% - Accent1 3 2 6 3 10" xfId="23001" xr:uid="{00000000-0005-0000-0000-000021590000}"/>
    <cellStyle name="20% - Accent1 3 2 6 3 10 2" xfId="23002" xr:uid="{00000000-0005-0000-0000-000022590000}"/>
    <cellStyle name="20% - Accent1 3 2 6 3 11" xfId="23003" xr:uid="{00000000-0005-0000-0000-000023590000}"/>
    <cellStyle name="20% - Accent1 3 2 6 3 2" xfId="23004" xr:uid="{00000000-0005-0000-0000-000024590000}"/>
    <cellStyle name="20% - Accent1 3 2 6 3 2 2" xfId="23005" xr:uid="{00000000-0005-0000-0000-000025590000}"/>
    <cellStyle name="20% - Accent1 3 2 6 3 2 2 2" xfId="23006" xr:uid="{00000000-0005-0000-0000-000026590000}"/>
    <cellStyle name="20% - Accent1 3 2 6 3 2 2 2 2" xfId="23007" xr:uid="{00000000-0005-0000-0000-000027590000}"/>
    <cellStyle name="20% - Accent1 3 2 6 3 2 2 2 2 2" xfId="23008" xr:uid="{00000000-0005-0000-0000-000028590000}"/>
    <cellStyle name="20% - Accent1 3 2 6 3 2 2 2 3" xfId="23009" xr:uid="{00000000-0005-0000-0000-000029590000}"/>
    <cellStyle name="20% - Accent1 3 2 6 3 2 2 3" xfId="23010" xr:uid="{00000000-0005-0000-0000-00002A590000}"/>
    <cellStyle name="20% - Accent1 3 2 6 3 2 2 3 2" xfId="23011" xr:uid="{00000000-0005-0000-0000-00002B590000}"/>
    <cellStyle name="20% - Accent1 3 2 6 3 2 2 4" xfId="23012" xr:uid="{00000000-0005-0000-0000-00002C590000}"/>
    <cellStyle name="20% - Accent1 3 2 6 3 2 3" xfId="23013" xr:uid="{00000000-0005-0000-0000-00002D590000}"/>
    <cellStyle name="20% - Accent1 3 2 6 3 2 3 2" xfId="23014" xr:uid="{00000000-0005-0000-0000-00002E590000}"/>
    <cellStyle name="20% - Accent1 3 2 6 3 2 3 2 2" xfId="23015" xr:uid="{00000000-0005-0000-0000-00002F590000}"/>
    <cellStyle name="20% - Accent1 3 2 6 3 2 3 2 2 2" xfId="23016" xr:uid="{00000000-0005-0000-0000-000030590000}"/>
    <cellStyle name="20% - Accent1 3 2 6 3 2 3 2 3" xfId="23017" xr:uid="{00000000-0005-0000-0000-000031590000}"/>
    <cellStyle name="20% - Accent1 3 2 6 3 2 3 3" xfId="23018" xr:uid="{00000000-0005-0000-0000-000032590000}"/>
    <cellStyle name="20% - Accent1 3 2 6 3 2 3 3 2" xfId="23019" xr:uid="{00000000-0005-0000-0000-000033590000}"/>
    <cellStyle name="20% - Accent1 3 2 6 3 2 3 4" xfId="23020" xr:uid="{00000000-0005-0000-0000-000034590000}"/>
    <cellStyle name="20% - Accent1 3 2 6 3 2 4" xfId="23021" xr:uid="{00000000-0005-0000-0000-000035590000}"/>
    <cellStyle name="20% - Accent1 3 2 6 3 2 4 2" xfId="23022" xr:uid="{00000000-0005-0000-0000-000036590000}"/>
    <cellStyle name="20% - Accent1 3 2 6 3 2 4 2 2" xfId="23023" xr:uid="{00000000-0005-0000-0000-000037590000}"/>
    <cellStyle name="20% - Accent1 3 2 6 3 2 4 2 2 2" xfId="23024" xr:uid="{00000000-0005-0000-0000-000038590000}"/>
    <cellStyle name="20% - Accent1 3 2 6 3 2 4 2 3" xfId="23025" xr:uid="{00000000-0005-0000-0000-000039590000}"/>
    <cellStyle name="20% - Accent1 3 2 6 3 2 4 3" xfId="23026" xr:uid="{00000000-0005-0000-0000-00003A590000}"/>
    <cellStyle name="20% - Accent1 3 2 6 3 2 4 3 2" xfId="23027" xr:uid="{00000000-0005-0000-0000-00003B590000}"/>
    <cellStyle name="20% - Accent1 3 2 6 3 2 4 4" xfId="23028" xr:uid="{00000000-0005-0000-0000-00003C590000}"/>
    <cellStyle name="20% - Accent1 3 2 6 3 2 5" xfId="23029" xr:uid="{00000000-0005-0000-0000-00003D590000}"/>
    <cellStyle name="20% - Accent1 3 2 6 3 2 5 2" xfId="23030" xr:uid="{00000000-0005-0000-0000-00003E590000}"/>
    <cellStyle name="20% - Accent1 3 2 6 3 2 5 2 2" xfId="23031" xr:uid="{00000000-0005-0000-0000-00003F590000}"/>
    <cellStyle name="20% - Accent1 3 2 6 3 2 5 3" xfId="23032" xr:uid="{00000000-0005-0000-0000-000040590000}"/>
    <cellStyle name="20% - Accent1 3 2 6 3 2 6" xfId="23033" xr:uid="{00000000-0005-0000-0000-000041590000}"/>
    <cellStyle name="20% - Accent1 3 2 6 3 2 6 2" xfId="23034" xr:uid="{00000000-0005-0000-0000-000042590000}"/>
    <cellStyle name="20% - Accent1 3 2 6 3 2 6 2 2" xfId="23035" xr:uid="{00000000-0005-0000-0000-000043590000}"/>
    <cellStyle name="20% - Accent1 3 2 6 3 2 6 3" xfId="23036" xr:uid="{00000000-0005-0000-0000-000044590000}"/>
    <cellStyle name="20% - Accent1 3 2 6 3 2 7" xfId="23037" xr:uid="{00000000-0005-0000-0000-000045590000}"/>
    <cellStyle name="20% - Accent1 3 2 6 3 2 7 2" xfId="23038" xr:uid="{00000000-0005-0000-0000-000046590000}"/>
    <cellStyle name="20% - Accent1 3 2 6 3 2 8" xfId="23039" xr:uid="{00000000-0005-0000-0000-000047590000}"/>
    <cellStyle name="20% - Accent1 3 2 6 3 2 8 2" xfId="23040" xr:uid="{00000000-0005-0000-0000-000048590000}"/>
    <cellStyle name="20% - Accent1 3 2 6 3 2 9" xfId="23041" xr:uid="{00000000-0005-0000-0000-000049590000}"/>
    <cellStyle name="20% - Accent1 3 2 6 3 3" xfId="23042" xr:uid="{00000000-0005-0000-0000-00004A590000}"/>
    <cellStyle name="20% - Accent1 3 2 6 3 3 2" xfId="23043" xr:uid="{00000000-0005-0000-0000-00004B590000}"/>
    <cellStyle name="20% - Accent1 3 2 6 3 3 2 2" xfId="23044" xr:uid="{00000000-0005-0000-0000-00004C590000}"/>
    <cellStyle name="20% - Accent1 3 2 6 3 3 2 2 2" xfId="23045" xr:uid="{00000000-0005-0000-0000-00004D590000}"/>
    <cellStyle name="20% - Accent1 3 2 6 3 3 2 2 2 2" xfId="23046" xr:uid="{00000000-0005-0000-0000-00004E590000}"/>
    <cellStyle name="20% - Accent1 3 2 6 3 3 2 2 3" xfId="23047" xr:uid="{00000000-0005-0000-0000-00004F590000}"/>
    <cellStyle name="20% - Accent1 3 2 6 3 3 2 3" xfId="23048" xr:uid="{00000000-0005-0000-0000-000050590000}"/>
    <cellStyle name="20% - Accent1 3 2 6 3 3 2 3 2" xfId="23049" xr:uid="{00000000-0005-0000-0000-000051590000}"/>
    <cellStyle name="20% - Accent1 3 2 6 3 3 2 4" xfId="23050" xr:uid="{00000000-0005-0000-0000-000052590000}"/>
    <cellStyle name="20% - Accent1 3 2 6 3 3 3" xfId="23051" xr:uid="{00000000-0005-0000-0000-000053590000}"/>
    <cellStyle name="20% - Accent1 3 2 6 3 3 3 2" xfId="23052" xr:uid="{00000000-0005-0000-0000-000054590000}"/>
    <cellStyle name="20% - Accent1 3 2 6 3 3 3 2 2" xfId="23053" xr:uid="{00000000-0005-0000-0000-000055590000}"/>
    <cellStyle name="20% - Accent1 3 2 6 3 3 3 2 2 2" xfId="23054" xr:uid="{00000000-0005-0000-0000-000056590000}"/>
    <cellStyle name="20% - Accent1 3 2 6 3 3 3 2 3" xfId="23055" xr:uid="{00000000-0005-0000-0000-000057590000}"/>
    <cellStyle name="20% - Accent1 3 2 6 3 3 3 3" xfId="23056" xr:uid="{00000000-0005-0000-0000-000058590000}"/>
    <cellStyle name="20% - Accent1 3 2 6 3 3 3 3 2" xfId="23057" xr:uid="{00000000-0005-0000-0000-000059590000}"/>
    <cellStyle name="20% - Accent1 3 2 6 3 3 3 4" xfId="23058" xr:uid="{00000000-0005-0000-0000-00005A590000}"/>
    <cellStyle name="20% - Accent1 3 2 6 3 3 4" xfId="23059" xr:uid="{00000000-0005-0000-0000-00005B590000}"/>
    <cellStyle name="20% - Accent1 3 2 6 3 3 4 2" xfId="23060" xr:uid="{00000000-0005-0000-0000-00005C590000}"/>
    <cellStyle name="20% - Accent1 3 2 6 3 3 4 2 2" xfId="23061" xr:uid="{00000000-0005-0000-0000-00005D590000}"/>
    <cellStyle name="20% - Accent1 3 2 6 3 3 4 2 2 2" xfId="23062" xr:uid="{00000000-0005-0000-0000-00005E590000}"/>
    <cellStyle name="20% - Accent1 3 2 6 3 3 4 2 3" xfId="23063" xr:uid="{00000000-0005-0000-0000-00005F590000}"/>
    <cellStyle name="20% - Accent1 3 2 6 3 3 4 3" xfId="23064" xr:uid="{00000000-0005-0000-0000-000060590000}"/>
    <cellStyle name="20% - Accent1 3 2 6 3 3 4 3 2" xfId="23065" xr:uid="{00000000-0005-0000-0000-000061590000}"/>
    <cellStyle name="20% - Accent1 3 2 6 3 3 4 4" xfId="23066" xr:uid="{00000000-0005-0000-0000-000062590000}"/>
    <cellStyle name="20% - Accent1 3 2 6 3 3 5" xfId="23067" xr:uid="{00000000-0005-0000-0000-000063590000}"/>
    <cellStyle name="20% - Accent1 3 2 6 3 3 5 2" xfId="23068" xr:uid="{00000000-0005-0000-0000-000064590000}"/>
    <cellStyle name="20% - Accent1 3 2 6 3 3 5 2 2" xfId="23069" xr:uid="{00000000-0005-0000-0000-000065590000}"/>
    <cellStyle name="20% - Accent1 3 2 6 3 3 5 3" xfId="23070" xr:uid="{00000000-0005-0000-0000-000066590000}"/>
    <cellStyle name="20% - Accent1 3 2 6 3 3 6" xfId="23071" xr:uid="{00000000-0005-0000-0000-000067590000}"/>
    <cellStyle name="20% - Accent1 3 2 6 3 3 6 2" xfId="23072" xr:uid="{00000000-0005-0000-0000-000068590000}"/>
    <cellStyle name="20% - Accent1 3 2 6 3 3 6 2 2" xfId="23073" xr:uid="{00000000-0005-0000-0000-000069590000}"/>
    <cellStyle name="20% - Accent1 3 2 6 3 3 6 3" xfId="23074" xr:uid="{00000000-0005-0000-0000-00006A590000}"/>
    <cellStyle name="20% - Accent1 3 2 6 3 3 7" xfId="23075" xr:uid="{00000000-0005-0000-0000-00006B590000}"/>
    <cellStyle name="20% - Accent1 3 2 6 3 3 7 2" xfId="23076" xr:uid="{00000000-0005-0000-0000-00006C590000}"/>
    <cellStyle name="20% - Accent1 3 2 6 3 3 8" xfId="23077" xr:uid="{00000000-0005-0000-0000-00006D590000}"/>
    <cellStyle name="20% - Accent1 3 2 6 3 3 8 2" xfId="23078" xr:uid="{00000000-0005-0000-0000-00006E590000}"/>
    <cellStyle name="20% - Accent1 3 2 6 3 3 9" xfId="23079" xr:uid="{00000000-0005-0000-0000-00006F590000}"/>
    <cellStyle name="20% - Accent1 3 2 6 3 4" xfId="23080" xr:uid="{00000000-0005-0000-0000-000070590000}"/>
    <cellStyle name="20% - Accent1 3 2 6 3 4 2" xfId="23081" xr:uid="{00000000-0005-0000-0000-000071590000}"/>
    <cellStyle name="20% - Accent1 3 2 6 3 4 2 2" xfId="23082" xr:uid="{00000000-0005-0000-0000-000072590000}"/>
    <cellStyle name="20% - Accent1 3 2 6 3 4 2 2 2" xfId="23083" xr:uid="{00000000-0005-0000-0000-000073590000}"/>
    <cellStyle name="20% - Accent1 3 2 6 3 4 2 3" xfId="23084" xr:uid="{00000000-0005-0000-0000-000074590000}"/>
    <cellStyle name="20% - Accent1 3 2 6 3 4 3" xfId="23085" xr:uid="{00000000-0005-0000-0000-000075590000}"/>
    <cellStyle name="20% - Accent1 3 2 6 3 4 3 2" xfId="23086" xr:uid="{00000000-0005-0000-0000-000076590000}"/>
    <cellStyle name="20% - Accent1 3 2 6 3 4 4" xfId="23087" xr:uid="{00000000-0005-0000-0000-000077590000}"/>
    <cellStyle name="20% - Accent1 3 2 6 3 5" xfId="23088" xr:uid="{00000000-0005-0000-0000-000078590000}"/>
    <cellStyle name="20% - Accent1 3 2 6 3 5 2" xfId="23089" xr:uid="{00000000-0005-0000-0000-000079590000}"/>
    <cellStyle name="20% - Accent1 3 2 6 3 5 2 2" xfId="23090" xr:uid="{00000000-0005-0000-0000-00007A590000}"/>
    <cellStyle name="20% - Accent1 3 2 6 3 5 2 2 2" xfId="23091" xr:uid="{00000000-0005-0000-0000-00007B590000}"/>
    <cellStyle name="20% - Accent1 3 2 6 3 5 2 3" xfId="23092" xr:uid="{00000000-0005-0000-0000-00007C590000}"/>
    <cellStyle name="20% - Accent1 3 2 6 3 5 3" xfId="23093" xr:uid="{00000000-0005-0000-0000-00007D590000}"/>
    <cellStyle name="20% - Accent1 3 2 6 3 5 3 2" xfId="23094" xr:uid="{00000000-0005-0000-0000-00007E590000}"/>
    <cellStyle name="20% - Accent1 3 2 6 3 5 4" xfId="23095" xr:uid="{00000000-0005-0000-0000-00007F590000}"/>
    <cellStyle name="20% - Accent1 3 2 6 3 6" xfId="23096" xr:uid="{00000000-0005-0000-0000-000080590000}"/>
    <cellStyle name="20% - Accent1 3 2 6 3 6 2" xfId="23097" xr:uid="{00000000-0005-0000-0000-000081590000}"/>
    <cellStyle name="20% - Accent1 3 2 6 3 6 2 2" xfId="23098" xr:uid="{00000000-0005-0000-0000-000082590000}"/>
    <cellStyle name="20% - Accent1 3 2 6 3 6 2 2 2" xfId="23099" xr:uid="{00000000-0005-0000-0000-000083590000}"/>
    <cellStyle name="20% - Accent1 3 2 6 3 6 2 3" xfId="23100" xr:uid="{00000000-0005-0000-0000-000084590000}"/>
    <cellStyle name="20% - Accent1 3 2 6 3 6 3" xfId="23101" xr:uid="{00000000-0005-0000-0000-000085590000}"/>
    <cellStyle name="20% - Accent1 3 2 6 3 6 3 2" xfId="23102" xr:uid="{00000000-0005-0000-0000-000086590000}"/>
    <cellStyle name="20% - Accent1 3 2 6 3 6 4" xfId="23103" xr:uid="{00000000-0005-0000-0000-000087590000}"/>
    <cellStyle name="20% - Accent1 3 2 6 3 7" xfId="23104" xr:uid="{00000000-0005-0000-0000-000088590000}"/>
    <cellStyle name="20% - Accent1 3 2 6 3 7 2" xfId="23105" xr:uid="{00000000-0005-0000-0000-000089590000}"/>
    <cellStyle name="20% - Accent1 3 2 6 3 7 2 2" xfId="23106" xr:uid="{00000000-0005-0000-0000-00008A590000}"/>
    <cellStyle name="20% - Accent1 3 2 6 3 7 3" xfId="23107" xr:uid="{00000000-0005-0000-0000-00008B590000}"/>
    <cellStyle name="20% - Accent1 3 2 6 3 8" xfId="23108" xr:uid="{00000000-0005-0000-0000-00008C590000}"/>
    <cellStyle name="20% - Accent1 3 2 6 3 8 2" xfId="23109" xr:uid="{00000000-0005-0000-0000-00008D590000}"/>
    <cellStyle name="20% - Accent1 3 2 6 3 8 2 2" xfId="23110" xr:uid="{00000000-0005-0000-0000-00008E590000}"/>
    <cellStyle name="20% - Accent1 3 2 6 3 8 3" xfId="23111" xr:uid="{00000000-0005-0000-0000-00008F590000}"/>
    <cellStyle name="20% - Accent1 3 2 6 3 9" xfId="23112" xr:uid="{00000000-0005-0000-0000-000090590000}"/>
    <cellStyle name="20% - Accent1 3 2 6 3 9 2" xfId="23113" xr:uid="{00000000-0005-0000-0000-000091590000}"/>
    <cellStyle name="20% - Accent1 3 2 6 4" xfId="23114" xr:uid="{00000000-0005-0000-0000-000092590000}"/>
    <cellStyle name="20% - Accent1 3 2 6 4 10" xfId="23115" xr:uid="{00000000-0005-0000-0000-000093590000}"/>
    <cellStyle name="20% - Accent1 3 2 6 4 10 2" xfId="23116" xr:uid="{00000000-0005-0000-0000-000094590000}"/>
    <cellStyle name="20% - Accent1 3 2 6 4 11" xfId="23117" xr:uid="{00000000-0005-0000-0000-000095590000}"/>
    <cellStyle name="20% - Accent1 3 2 6 4 2" xfId="23118" xr:uid="{00000000-0005-0000-0000-000096590000}"/>
    <cellStyle name="20% - Accent1 3 2 6 4 2 2" xfId="23119" xr:uid="{00000000-0005-0000-0000-000097590000}"/>
    <cellStyle name="20% - Accent1 3 2 6 4 2 2 2" xfId="23120" xr:uid="{00000000-0005-0000-0000-000098590000}"/>
    <cellStyle name="20% - Accent1 3 2 6 4 2 2 2 2" xfId="23121" xr:uid="{00000000-0005-0000-0000-000099590000}"/>
    <cellStyle name="20% - Accent1 3 2 6 4 2 2 2 2 2" xfId="23122" xr:uid="{00000000-0005-0000-0000-00009A590000}"/>
    <cellStyle name="20% - Accent1 3 2 6 4 2 2 2 3" xfId="23123" xr:uid="{00000000-0005-0000-0000-00009B590000}"/>
    <cellStyle name="20% - Accent1 3 2 6 4 2 2 3" xfId="23124" xr:uid="{00000000-0005-0000-0000-00009C590000}"/>
    <cellStyle name="20% - Accent1 3 2 6 4 2 2 3 2" xfId="23125" xr:uid="{00000000-0005-0000-0000-00009D590000}"/>
    <cellStyle name="20% - Accent1 3 2 6 4 2 2 4" xfId="23126" xr:uid="{00000000-0005-0000-0000-00009E590000}"/>
    <cellStyle name="20% - Accent1 3 2 6 4 2 3" xfId="23127" xr:uid="{00000000-0005-0000-0000-00009F590000}"/>
    <cellStyle name="20% - Accent1 3 2 6 4 2 3 2" xfId="23128" xr:uid="{00000000-0005-0000-0000-0000A0590000}"/>
    <cellStyle name="20% - Accent1 3 2 6 4 2 3 2 2" xfId="23129" xr:uid="{00000000-0005-0000-0000-0000A1590000}"/>
    <cellStyle name="20% - Accent1 3 2 6 4 2 3 2 2 2" xfId="23130" xr:uid="{00000000-0005-0000-0000-0000A2590000}"/>
    <cellStyle name="20% - Accent1 3 2 6 4 2 3 2 3" xfId="23131" xr:uid="{00000000-0005-0000-0000-0000A3590000}"/>
    <cellStyle name="20% - Accent1 3 2 6 4 2 3 3" xfId="23132" xr:uid="{00000000-0005-0000-0000-0000A4590000}"/>
    <cellStyle name="20% - Accent1 3 2 6 4 2 3 3 2" xfId="23133" xr:uid="{00000000-0005-0000-0000-0000A5590000}"/>
    <cellStyle name="20% - Accent1 3 2 6 4 2 3 4" xfId="23134" xr:uid="{00000000-0005-0000-0000-0000A6590000}"/>
    <cellStyle name="20% - Accent1 3 2 6 4 2 4" xfId="23135" xr:uid="{00000000-0005-0000-0000-0000A7590000}"/>
    <cellStyle name="20% - Accent1 3 2 6 4 2 4 2" xfId="23136" xr:uid="{00000000-0005-0000-0000-0000A8590000}"/>
    <cellStyle name="20% - Accent1 3 2 6 4 2 4 2 2" xfId="23137" xr:uid="{00000000-0005-0000-0000-0000A9590000}"/>
    <cellStyle name="20% - Accent1 3 2 6 4 2 4 2 2 2" xfId="23138" xr:uid="{00000000-0005-0000-0000-0000AA590000}"/>
    <cellStyle name="20% - Accent1 3 2 6 4 2 4 2 3" xfId="23139" xr:uid="{00000000-0005-0000-0000-0000AB590000}"/>
    <cellStyle name="20% - Accent1 3 2 6 4 2 4 3" xfId="23140" xr:uid="{00000000-0005-0000-0000-0000AC590000}"/>
    <cellStyle name="20% - Accent1 3 2 6 4 2 4 3 2" xfId="23141" xr:uid="{00000000-0005-0000-0000-0000AD590000}"/>
    <cellStyle name="20% - Accent1 3 2 6 4 2 4 4" xfId="23142" xr:uid="{00000000-0005-0000-0000-0000AE590000}"/>
    <cellStyle name="20% - Accent1 3 2 6 4 2 5" xfId="23143" xr:uid="{00000000-0005-0000-0000-0000AF590000}"/>
    <cellStyle name="20% - Accent1 3 2 6 4 2 5 2" xfId="23144" xr:uid="{00000000-0005-0000-0000-0000B0590000}"/>
    <cellStyle name="20% - Accent1 3 2 6 4 2 5 2 2" xfId="23145" xr:uid="{00000000-0005-0000-0000-0000B1590000}"/>
    <cellStyle name="20% - Accent1 3 2 6 4 2 5 3" xfId="23146" xr:uid="{00000000-0005-0000-0000-0000B2590000}"/>
    <cellStyle name="20% - Accent1 3 2 6 4 2 6" xfId="23147" xr:uid="{00000000-0005-0000-0000-0000B3590000}"/>
    <cellStyle name="20% - Accent1 3 2 6 4 2 6 2" xfId="23148" xr:uid="{00000000-0005-0000-0000-0000B4590000}"/>
    <cellStyle name="20% - Accent1 3 2 6 4 2 6 2 2" xfId="23149" xr:uid="{00000000-0005-0000-0000-0000B5590000}"/>
    <cellStyle name="20% - Accent1 3 2 6 4 2 6 3" xfId="23150" xr:uid="{00000000-0005-0000-0000-0000B6590000}"/>
    <cellStyle name="20% - Accent1 3 2 6 4 2 7" xfId="23151" xr:uid="{00000000-0005-0000-0000-0000B7590000}"/>
    <cellStyle name="20% - Accent1 3 2 6 4 2 7 2" xfId="23152" xr:uid="{00000000-0005-0000-0000-0000B8590000}"/>
    <cellStyle name="20% - Accent1 3 2 6 4 2 8" xfId="23153" xr:uid="{00000000-0005-0000-0000-0000B9590000}"/>
    <cellStyle name="20% - Accent1 3 2 6 4 2 8 2" xfId="23154" xr:uid="{00000000-0005-0000-0000-0000BA590000}"/>
    <cellStyle name="20% - Accent1 3 2 6 4 2 9" xfId="23155" xr:uid="{00000000-0005-0000-0000-0000BB590000}"/>
    <cellStyle name="20% - Accent1 3 2 6 4 3" xfId="23156" xr:uid="{00000000-0005-0000-0000-0000BC590000}"/>
    <cellStyle name="20% - Accent1 3 2 6 4 3 2" xfId="23157" xr:uid="{00000000-0005-0000-0000-0000BD590000}"/>
    <cellStyle name="20% - Accent1 3 2 6 4 3 2 2" xfId="23158" xr:uid="{00000000-0005-0000-0000-0000BE590000}"/>
    <cellStyle name="20% - Accent1 3 2 6 4 3 2 2 2" xfId="23159" xr:uid="{00000000-0005-0000-0000-0000BF590000}"/>
    <cellStyle name="20% - Accent1 3 2 6 4 3 2 2 2 2" xfId="23160" xr:uid="{00000000-0005-0000-0000-0000C0590000}"/>
    <cellStyle name="20% - Accent1 3 2 6 4 3 2 2 3" xfId="23161" xr:uid="{00000000-0005-0000-0000-0000C1590000}"/>
    <cellStyle name="20% - Accent1 3 2 6 4 3 2 3" xfId="23162" xr:uid="{00000000-0005-0000-0000-0000C2590000}"/>
    <cellStyle name="20% - Accent1 3 2 6 4 3 2 3 2" xfId="23163" xr:uid="{00000000-0005-0000-0000-0000C3590000}"/>
    <cellStyle name="20% - Accent1 3 2 6 4 3 2 4" xfId="23164" xr:uid="{00000000-0005-0000-0000-0000C4590000}"/>
    <cellStyle name="20% - Accent1 3 2 6 4 3 3" xfId="23165" xr:uid="{00000000-0005-0000-0000-0000C5590000}"/>
    <cellStyle name="20% - Accent1 3 2 6 4 3 3 2" xfId="23166" xr:uid="{00000000-0005-0000-0000-0000C6590000}"/>
    <cellStyle name="20% - Accent1 3 2 6 4 3 3 2 2" xfId="23167" xr:uid="{00000000-0005-0000-0000-0000C7590000}"/>
    <cellStyle name="20% - Accent1 3 2 6 4 3 3 2 2 2" xfId="23168" xr:uid="{00000000-0005-0000-0000-0000C8590000}"/>
    <cellStyle name="20% - Accent1 3 2 6 4 3 3 2 3" xfId="23169" xr:uid="{00000000-0005-0000-0000-0000C9590000}"/>
    <cellStyle name="20% - Accent1 3 2 6 4 3 3 3" xfId="23170" xr:uid="{00000000-0005-0000-0000-0000CA590000}"/>
    <cellStyle name="20% - Accent1 3 2 6 4 3 3 3 2" xfId="23171" xr:uid="{00000000-0005-0000-0000-0000CB590000}"/>
    <cellStyle name="20% - Accent1 3 2 6 4 3 3 4" xfId="23172" xr:uid="{00000000-0005-0000-0000-0000CC590000}"/>
    <cellStyle name="20% - Accent1 3 2 6 4 3 4" xfId="23173" xr:uid="{00000000-0005-0000-0000-0000CD590000}"/>
    <cellStyle name="20% - Accent1 3 2 6 4 3 4 2" xfId="23174" xr:uid="{00000000-0005-0000-0000-0000CE590000}"/>
    <cellStyle name="20% - Accent1 3 2 6 4 3 4 2 2" xfId="23175" xr:uid="{00000000-0005-0000-0000-0000CF590000}"/>
    <cellStyle name="20% - Accent1 3 2 6 4 3 4 2 2 2" xfId="23176" xr:uid="{00000000-0005-0000-0000-0000D0590000}"/>
    <cellStyle name="20% - Accent1 3 2 6 4 3 4 2 3" xfId="23177" xr:uid="{00000000-0005-0000-0000-0000D1590000}"/>
    <cellStyle name="20% - Accent1 3 2 6 4 3 4 3" xfId="23178" xr:uid="{00000000-0005-0000-0000-0000D2590000}"/>
    <cellStyle name="20% - Accent1 3 2 6 4 3 4 3 2" xfId="23179" xr:uid="{00000000-0005-0000-0000-0000D3590000}"/>
    <cellStyle name="20% - Accent1 3 2 6 4 3 4 4" xfId="23180" xr:uid="{00000000-0005-0000-0000-0000D4590000}"/>
    <cellStyle name="20% - Accent1 3 2 6 4 3 5" xfId="23181" xr:uid="{00000000-0005-0000-0000-0000D5590000}"/>
    <cellStyle name="20% - Accent1 3 2 6 4 3 5 2" xfId="23182" xr:uid="{00000000-0005-0000-0000-0000D6590000}"/>
    <cellStyle name="20% - Accent1 3 2 6 4 3 5 2 2" xfId="23183" xr:uid="{00000000-0005-0000-0000-0000D7590000}"/>
    <cellStyle name="20% - Accent1 3 2 6 4 3 5 3" xfId="23184" xr:uid="{00000000-0005-0000-0000-0000D8590000}"/>
    <cellStyle name="20% - Accent1 3 2 6 4 3 6" xfId="23185" xr:uid="{00000000-0005-0000-0000-0000D9590000}"/>
    <cellStyle name="20% - Accent1 3 2 6 4 3 6 2" xfId="23186" xr:uid="{00000000-0005-0000-0000-0000DA590000}"/>
    <cellStyle name="20% - Accent1 3 2 6 4 3 6 2 2" xfId="23187" xr:uid="{00000000-0005-0000-0000-0000DB590000}"/>
    <cellStyle name="20% - Accent1 3 2 6 4 3 6 3" xfId="23188" xr:uid="{00000000-0005-0000-0000-0000DC590000}"/>
    <cellStyle name="20% - Accent1 3 2 6 4 3 7" xfId="23189" xr:uid="{00000000-0005-0000-0000-0000DD590000}"/>
    <cellStyle name="20% - Accent1 3 2 6 4 3 7 2" xfId="23190" xr:uid="{00000000-0005-0000-0000-0000DE590000}"/>
    <cellStyle name="20% - Accent1 3 2 6 4 3 8" xfId="23191" xr:uid="{00000000-0005-0000-0000-0000DF590000}"/>
    <cellStyle name="20% - Accent1 3 2 6 4 3 8 2" xfId="23192" xr:uid="{00000000-0005-0000-0000-0000E0590000}"/>
    <cellStyle name="20% - Accent1 3 2 6 4 3 9" xfId="23193" xr:uid="{00000000-0005-0000-0000-0000E1590000}"/>
    <cellStyle name="20% - Accent1 3 2 6 4 4" xfId="23194" xr:uid="{00000000-0005-0000-0000-0000E2590000}"/>
    <cellStyle name="20% - Accent1 3 2 6 4 4 2" xfId="23195" xr:uid="{00000000-0005-0000-0000-0000E3590000}"/>
    <cellStyle name="20% - Accent1 3 2 6 4 4 2 2" xfId="23196" xr:uid="{00000000-0005-0000-0000-0000E4590000}"/>
    <cellStyle name="20% - Accent1 3 2 6 4 4 2 2 2" xfId="23197" xr:uid="{00000000-0005-0000-0000-0000E5590000}"/>
    <cellStyle name="20% - Accent1 3 2 6 4 4 2 3" xfId="23198" xr:uid="{00000000-0005-0000-0000-0000E6590000}"/>
    <cellStyle name="20% - Accent1 3 2 6 4 4 3" xfId="23199" xr:uid="{00000000-0005-0000-0000-0000E7590000}"/>
    <cellStyle name="20% - Accent1 3 2 6 4 4 3 2" xfId="23200" xr:uid="{00000000-0005-0000-0000-0000E8590000}"/>
    <cellStyle name="20% - Accent1 3 2 6 4 4 4" xfId="23201" xr:uid="{00000000-0005-0000-0000-0000E9590000}"/>
    <cellStyle name="20% - Accent1 3 2 6 4 5" xfId="23202" xr:uid="{00000000-0005-0000-0000-0000EA590000}"/>
    <cellStyle name="20% - Accent1 3 2 6 4 5 2" xfId="23203" xr:uid="{00000000-0005-0000-0000-0000EB590000}"/>
    <cellStyle name="20% - Accent1 3 2 6 4 5 2 2" xfId="23204" xr:uid="{00000000-0005-0000-0000-0000EC590000}"/>
    <cellStyle name="20% - Accent1 3 2 6 4 5 2 2 2" xfId="23205" xr:uid="{00000000-0005-0000-0000-0000ED590000}"/>
    <cellStyle name="20% - Accent1 3 2 6 4 5 2 3" xfId="23206" xr:uid="{00000000-0005-0000-0000-0000EE590000}"/>
    <cellStyle name="20% - Accent1 3 2 6 4 5 3" xfId="23207" xr:uid="{00000000-0005-0000-0000-0000EF590000}"/>
    <cellStyle name="20% - Accent1 3 2 6 4 5 3 2" xfId="23208" xr:uid="{00000000-0005-0000-0000-0000F0590000}"/>
    <cellStyle name="20% - Accent1 3 2 6 4 5 4" xfId="23209" xr:uid="{00000000-0005-0000-0000-0000F1590000}"/>
    <cellStyle name="20% - Accent1 3 2 6 4 6" xfId="23210" xr:uid="{00000000-0005-0000-0000-0000F2590000}"/>
    <cellStyle name="20% - Accent1 3 2 6 4 6 2" xfId="23211" xr:uid="{00000000-0005-0000-0000-0000F3590000}"/>
    <cellStyle name="20% - Accent1 3 2 6 4 6 2 2" xfId="23212" xr:uid="{00000000-0005-0000-0000-0000F4590000}"/>
    <cellStyle name="20% - Accent1 3 2 6 4 6 2 2 2" xfId="23213" xr:uid="{00000000-0005-0000-0000-0000F5590000}"/>
    <cellStyle name="20% - Accent1 3 2 6 4 6 2 3" xfId="23214" xr:uid="{00000000-0005-0000-0000-0000F6590000}"/>
    <cellStyle name="20% - Accent1 3 2 6 4 6 3" xfId="23215" xr:uid="{00000000-0005-0000-0000-0000F7590000}"/>
    <cellStyle name="20% - Accent1 3 2 6 4 6 3 2" xfId="23216" xr:uid="{00000000-0005-0000-0000-0000F8590000}"/>
    <cellStyle name="20% - Accent1 3 2 6 4 6 4" xfId="23217" xr:uid="{00000000-0005-0000-0000-0000F9590000}"/>
    <cellStyle name="20% - Accent1 3 2 6 4 7" xfId="23218" xr:uid="{00000000-0005-0000-0000-0000FA590000}"/>
    <cellStyle name="20% - Accent1 3 2 6 4 7 2" xfId="23219" xr:uid="{00000000-0005-0000-0000-0000FB590000}"/>
    <cellStyle name="20% - Accent1 3 2 6 4 7 2 2" xfId="23220" xr:uid="{00000000-0005-0000-0000-0000FC590000}"/>
    <cellStyle name="20% - Accent1 3 2 6 4 7 3" xfId="23221" xr:uid="{00000000-0005-0000-0000-0000FD590000}"/>
    <cellStyle name="20% - Accent1 3 2 6 4 8" xfId="23222" xr:uid="{00000000-0005-0000-0000-0000FE590000}"/>
    <cellStyle name="20% - Accent1 3 2 6 4 8 2" xfId="23223" xr:uid="{00000000-0005-0000-0000-0000FF590000}"/>
    <cellStyle name="20% - Accent1 3 2 6 4 8 2 2" xfId="23224" xr:uid="{00000000-0005-0000-0000-0000005A0000}"/>
    <cellStyle name="20% - Accent1 3 2 6 4 8 3" xfId="23225" xr:uid="{00000000-0005-0000-0000-0000015A0000}"/>
    <cellStyle name="20% - Accent1 3 2 6 4 9" xfId="23226" xr:uid="{00000000-0005-0000-0000-0000025A0000}"/>
    <cellStyle name="20% - Accent1 3 2 6 4 9 2" xfId="23227" xr:uid="{00000000-0005-0000-0000-0000035A0000}"/>
    <cellStyle name="20% - Accent1 3 2 6 5" xfId="23228" xr:uid="{00000000-0005-0000-0000-0000045A0000}"/>
    <cellStyle name="20% - Accent1 3 2 6 5 2" xfId="23229" xr:uid="{00000000-0005-0000-0000-0000055A0000}"/>
    <cellStyle name="20% - Accent1 3 2 6 5 2 2" xfId="23230" xr:uid="{00000000-0005-0000-0000-0000065A0000}"/>
    <cellStyle name="20% - Accent1 3 2 6 5 2 2 2" xfId="23231" xr:uid="{00000000-0005-0000-0000-0000075A0000}"/>
    <cellStyle name="20% - Accent1 3 2 6 5 2 2 2 2" xfId="23232" xr:uid="{00000000-0005-0000-0000-0000085A0000}"/>
    <cellStyle name="20% - Accent1 3 2 6 5 2 2 3" xfId="23233" xr:uid="{00000000-0005-0000-0000-0000095A0000}"/>
    <cellStyle name="20% - Accent1 3 2 6 5 2 3" xfId="23234" xr:uid="{00000000-0005-0000-0000-00000A5A0000}"/>
    <cellStyle name="20% - Accent1 3 2 6 5 2 3 2" xfId="23235" xr:uid="{00000000-0005-0000-0000-00000B5A0000}"/>
    <cellStyle name="20% - Accent1 3 2 6 5 2 4" xfId="23236" xr:uid="{00000000-0005-0000-0000-00000C5A0000}"/>
    <cellStyle name="20% - Accent1 3 2 6 5 3" xfId="23237" xr:uid="{00000000-0005-0000-0000-00000D5A0000}"/>
    <cellStyle name="20% - Accent1 3 2 6 5 3 2" xfId="23238" xr:uid="{00000000-0005-0000-0000-00000E5A0000}"/>
    <cellStyle name="20% - Accent1 3 2 6 5 3 2 2" xfId="23239" xr:uid="{00000000-0005-0000-0000-00000F5A0000}"/>
    <cellStyle name="20% - Accent1 3 2 6 5 3 2 2 2" xfId="23240" xr:uid="{00000000-0005-0000-0000-0000105A0000}"/>
    <cellStyle name="20% - Accent1 3 2 6 5 3 2 3" xfId="23241" xr:uid="{00000000-0005-0000-0000-0000115A0000}"/>
    <cellStyle name="20% - Accent1 3 2 6 5 3 3" xfId="23242" xr:uid="{00000000-0005-0000-0000-0000125A0000}"/>
    <cellStyle name="20% - Accent1 3 2 6 5 3 3 2" xfId="23243" xr:uid="{00000000-0005-0000-0000-0000135A0000}"/>
    <cellStyle name="20% - Accent1 3 2 6 5 3 4" xfId="23244" xr:uid="{00000000-0005-0000-0000-0000145A0000}"/>
    <cellStyle name="20% - Accent1 3 2 6 5 4" xfId="23245" xr:uid="{00000000-0005-0000-0000-0000155A0000}"/>
    <cellStyle name="20% - Accent1 3 2 6 5 4 2" xfId="23246" xr:uid="{00000000-0005-0000-0000-0000165A0000}"/>
    <cellStyle name="20% - Accent1 3 2 6 5 4 2 2" xfId="23247" xr:uid="{00000000-0005-0000-0000-0000175A0000}"/>
    <cellStyle name="20% - Accent1 3 2 6 5 4 2 2 2" xfId="23248" xr:uid="{00000000-0005-0000-0000-0000185A0000}"/>
    <cellStyle name="20% - Accent1 3 2 6 5 4 2 3" xfId="23249" xr:uid="{00000000-0005-0000-0000-0000195A0000}"/>
    <cellStyle name="20% - Accent1 3 2 6 5 4 3" xfId="23250" xr:uid="{00000000-0005-0000-0000-00001A5A0000}"/>
    <cellStyle name="20% - Accent1 3 2 6 5 4 3 2" xfId="23251" xr:uid="{00000000-0005-0000-0000-00001B5A0000}"/>
    <cellStyle name="20% - Accent1 3 2 6 5 4 4" xfId="23252" xr:uid="{00000000-0005-0000-0000-00001C5A0000}"/>
    <cellStyle name="20% - Accent1 3 2 6 5 5" xfId="23253" xr:uid="{00000000-0005-0000-0000-00001D5A0000}"/>
    <cellStyle name="20% - Accent1 3 2 6 5 5 2" xfId="23254" xr:uid="{00000000-0005-0000-0000-00001E5A0000}"/>
    <cellStyle name="20% - Accent1 3 2 6 5 5 2 2" xfId="23255" xr:uid="{00000000-0005-0000-0000-00001F5A0000}"/>
    <cellStyle name="20% - Accent1 3 2 6 5 5 3" xfId="23256" xr:uid="{00000000-0005-0000-0000-0000205A0000}"/>
    <cellStyle name="20% - Accent1 3 2 6 5 6" xfId="23257" xr:uid="{00000000-0005-0000-0000-0000215A0000}"/>
    <cellStyle name="20% - Accent1 3 2 6 5 6 2" xfId="23258" xr:uid="{00000000-0005-0000-0000-0000225A0000}"/>
    <cellStyle name="20% - Accent1 3 2 6 5 6 2 2" xfId="23259" xr:uid="{00000000-0005-0000-0000-0000235A0000}"/>
    <cellStyle name="20% - Accent1 3 2 6 5 6 3" xfId="23260" xr:uid="{00000000-0005-0000-0000-0000245A0000}"/>
    <cellStyle name="20% - Accent1 3 2 6 5 7" xfId="23261" xr:uid="{00000000-0005-0000-0000-0000255A0000}"/>
    <cellStyle name="20% - Accent1 3 2 6 5 7 2" xfId="23262" xr:uid="{00000000-0005-0000-0000-0000265A0000}"/>
    <cellStyle name="20% - Accent1 3 2 6 5 8" xfId="23263" xr:uid="{00000000-0005-0000-0000-0000275A0000}"/>
    <cellStyle name="20% - Accent1 3 2 6 5 8 2" xfId="23264" xr:uid="{00000000-0005-0000-0000-0000285A0000}"/>
    <cellStyle name="20% - Accent1 3 2 6 5 9" xfId="23265" xr:uid="{00000000-0005-0000-0000-0000295A0000}"/>
    <cellStyle name="20% - Accent1 3 2 6 6" xfId="23266" xr:uid="{00000000-0005-0000-0000-00002A5A0000}"/>
    <cellStyle name="20% - Accent1 3 2 6 6 2" xfId="23267" xr:uid="{00000000-0005-0000-0000-00002B5A0000}"/>
    <cellStyle name="20% - Accent1 3 2 6 6 2 2" xfId="23268" xr:uid="{00000000-0005-0000-0000-00002C5A0000}"/>
    <cellStyle name="20% - Accent1 3 2 6 6 2 2 2" xfId="23269" xr:uid="{00000000-0005-0000-0000-00002D5A0000}"/>
    <cellStyle name="20% - Accent1 3 2 6 6 2 2 2 2" xfId="23270" xr:uid="{00000000-0005-0000-0000-00002E5A0000}"/>
    <cellStyle name="20% - Accent1 3 2 6 6 2 2 3" xfId="23271" xr:uid="{00000000-0005-0000-0000-00002F5A0000}"/>
    <cellStyle name="20% - Accent1 3 2 6 6 2 3" xfId="23272" xr:uid="{00000000-0005-0000-0000-0000305A0000}"/>
    <cellStyle name="20% - Accent1 3 2 6 6 2 3 2" xfId="23273" xr:uid="{00000000-0005-0000-0000-0000315A0000}"/>
    <cellStyle name="20% - Accent1 3 2 6 6 2 4" xfId="23274" xr:uid="{00000000-0005-0000-0000-0000325A0000}"/>
    <cellStyle name="20% - Accent1 3 2 6 6 3" xfId="23275" xr:uid="{00000000-0005-0000-0000-0000335A0000}"/>
    <cellStyle name="20% - Accent1 3 2 6 6 3 2" xfId="23276" xr:uid="{00000000-0005-0000-0000-0000345A0000}"/>
    <cellStyle name="20% - Accent1 3 2 6 6 3 2 2" xfId="23277" xr:uid="{00000000-0005-0000-0000-0000355A0000}"/>
    <cellStyle name="20% - Accent1 3 2 6 6 3 2 2 2" xfId="23278" xr:uid="{00000000-0005-0000-0000-0000365A0000}"/>
    <cellStyle name="20% - Accent1 3 2 6 6 3 2 3" xfId="23279" xr:uid="{00000000-0005-0000-0000-0000375A0000}"/>
    <cellStyle name="20% - Accent1 3 2 6 6 3 3" xfId="23280" xr:uid="{00000000-0005-0000-0000-0000385A0000}"/>
    <cellStyle name="20% - Accent1 3 2 6 6 3 3 2" xfId="23281" xr:uid="{00000000-0005-0000-0000-0000395A0000}"/>
    <cellStyle name="20% - Accent1 3 2 6 6 3 4" xfId="23282" xr:uid="{00000000-0005-0000-0000-00003A5A0000}"/>
    <cellStyle name="20% - Accent1 3 2 6 6 4" xfId="23283" xr:uid="{00000000-0005-0000-0000-00003B5A0000}"/>
    <cellStyle name="20% - Accent1 3 2 6 6 4 2" xfId="23284" xr:uid="{00000000-0005-0000-0000-00003C5A0000}"/>
    <cellStyle name="20% - Accent1 3 2 6 6 4 2 2" xfId="23285" xr:uid="{00000000-0005-0000-0000-00003D5A0000}"/>
    <cellStyle name="20% - Accent1 3 2 6 6 4 2 2 2" xfId="23286" xr:uid="{00000000-0005-0000-0000-00003E5A0000}"/>
    <cellStyle name="20% - Accent1 3 2 6 6 4 2 3" xfId="23287" xr:uid="{00000000-0005-0000-0000-00003F5A0000}"/>
    <cellStyle name="20% - Accent1 3 2 6 6 4 3" xfId="23288" xr:uid="{00000000-0005-0000-0000-0000405A0000}"/>
    <cellStyle name="20% - Accent1 3 2 6 6 4 3 2" xfId="23289" xr:uid="{00000000-0005-0000-0000-0000415A0000}"/>
    <cellStyle name="20% - Accent1 3 2 6 6 4 4" xfId="23290" xr:uid="{00000000-0005-0000-0000-0000425A0000}"/>
    <cellStyle name="20% - Accent1 3 2 6 6 5" xfId="23291" xr:uid="{00000000-0005-0000-0000-0000435A0000}"/>
    <cellStyle name="20% - Accent1 3 2 6 6 5 2" xfId="23292" xr:uid="{00000000-0005-0000-0000-0000445A0000}"/>
    <cellStyle name="20% - Accent1 3 2 6 6 5 2 2" xfId="23293" xr:uid="{00000000-0005-0000-0000-0000455A0000}"/>
    <cellStyle name="20% - Accent1 3 2 6 6 5 3" xfId="23294" xr:uid="{00000000-0005-0000-0000-0000465A0000}"/>
    <cellStyle name="20% - Accent1 3 2 6 6 6" xfId="23295" xr:uid="{00000000-0005-0000-0000-0000475A0000}"/>
    <cellStyle name="20% - Accent1 3 2 6 6 6 2" xfId="23296" xr:uid="{00000000-0005-0000-0000-0000485A0000}"/>
    <cellStyle name="20% - Accent1 3 2 6 6 6 2 2" xfId="23297" xr:uid="{00000000-0005-0000-0000-0000495A0000}"/>
    <cellStyle name="20% - Accent1 3 2 6 6 6 3" xfId="23298" xr:uid="{00000000-0005-0000-0000-00004A5A0000}"/>
    <cellStyle name="20% - Accent1 3 2 6 6 7" xfId="23299" xr:uid="{00000000-0005-0000-0000-00004B5A0000}"/>
    <cellStyle name="20% - Accent1 3 2 6 6 7 2" xfId="23300" xr:uid="{00000000-0005-0000-0000-00004C5A0000}"/>
    <cellStyle name="20% - Accent1 3 2 6 6 8" xfId="23301" xr:uid="{00000000-0005-0000-0000-00004D5A0000}"/>
    <cellStyle name="20% - Accent1 3 2 6 6 8 2" xfId="23302" xr:uid="{00000000-0005-0000-0000-00004E5A0000}"/>
    <cellStyle name="20% - Accent1 3 2 6 6 9" xfId="23303" xr:uid="{00000000-0005-0000-0000-00004F5A0000}"/>
    <cellStyle name="20% - Accent1 3 2 6 7" xfId="23304" xr:uid="{00000000-0005-0000-0000-0000505A0000}"/>
    <cellStyle name="20% - Accent1 3 2 6 7 2" xfId="23305" xr:uid="{00000000-0005-0000-0000-0000515A0000}"/>
    <cellStyle name="20% - Accent1 3 2 6 7 2 2" xfId="23306" xr:uid="{00000000-0005-0000-0000-0000525A0000}"/>
    <cellStyle name="20% - Accent1 3 2 6 7 2 2 2" xfId="23307" xr:uid="{00000000-0005-0000-0000-0000535A0000}"/>
    <cellStyle name="20% - Accent1 3 2 6 7 2 3" xfId="23308" xr:uid="{00000000-0005-0000-0000-0000545A0000}"/>
    <cellStyle name="20% - Accent1 3 2 6 7 3" xfId="23309" xr:uid="{00000000-0005-0000-0000-0000555A0000}"/>
    <cellStyle name="20% - Accent1 3 2 6 7 3 2" xfId="23310" xr:uid="{00000000-0005-0000-0000-0000565A0000}"/>
    <cellStyle name="20% - Accent1 3 2 6 7 4" xfId="23311" xr:uid="{00000000-0005-0000-0000-0000575A0000}"/>
    <cellStyle name="20% - Accent1 3 2 6 8" xfId="23312" xr:uid="{00000000-0005-0000-0000-0000585A0000}"/>
    <cellStyle name="20% - Accent1 3 2 6 8 2" xfId="23313" xr:uid="{00000000-0005-0000-0000-0000595A0000}"/>
    <cellStyle name="20% - Accent1 3 2 6 8 2 2" xfId="23314" xr:uid="{00000000-0005-0000-0000-00005A5A0000}"/>
    <cellStyle name="20% - Accent1 3 2 6 8 2 2 2" xfId="23315" xr:uid="{00000000-0005-0000-0000-00005B5A0000}"/>
    <cellStyle name="20% - Accent1 3 2 6 8 2 3" xfId="23316" xr:uid="{00000000-0005-0000-0000-00005C5A0000}"/>
    <cellStyle name="20% - Accent1 3 2 6 8 3" xfId="23317" xr:uid="{00000000-0005-0000-0000-00005D5A0000}"/>
    <cellStyle name="20% - Accent1 3 2 6 8 3 2" xfId="23318" xr:uid="{00000000-0005-0000-0000-00005E5A0000}"/>
    <cellStyle name="20% - Accent1 3 2 6 8 4" xfId="23319" xr:uid="{00000000-0005-0000-0000-00005F5A0000}"/>
    <cellStyle name="20% - Accent1 3 2 6 9" xfId="23320" xr:uid="{00000000-0005-0000-0000-0000605A0000}"/>
    <cellStyle name="20% - Accent1 3 2 6 9 2" xfId="23321" xr:uid="{00000000-0005-0000-0000-0000615A0000}"/>
    <cellStyle name="20% - Accent1 3 2 6 9 2 2" xfId="23322" xr:uid="{00000000-0005-0000-0000-0000625A0000}"/>
    <cellStyle name="20% - Accent1 3 2 6 9 2 2 2" xfId="23323" xr:uid="{00000000-0005-0000-0000-0000635A0000}"/>
    <cellStyle name="20% - Accent1 3 2 6 9 2 3" xfId="23324" xr:uid="{00000000-0005-0000-0000-0000645A0000}"/>
    <cellStyle name="20% - Accent1 3 2 6 9 3" xfId="23325" xr:uid="{00000000-0005-0000-0000-0000655A0000}"/>
    <cellStyle name="20% - Accent1 3 2 6 9 3 2" xfId="23326" xr:uid="{00000000-0005-0000-0000-0000665A0000}"/>
    <cellStyle name="20% - Accent1 3 2 6 9 4" xfId="23327" xr:uid="{00000000-0005-0000-0000-0000675A0000}"/>
    <cellStyle name="20% - Accent1 3 2 7" xfId="23328" xr:uid="{00000000-0005-0000-0000-0000685A0000}"/>
    <cellStyle name="20% - Accent1 3 2 7 10" xfId="23329" xr:uid="{00000000-0005-0000-0000-0000695A0000}"/>
    <cellStyle name="20% - Accent1 3 2 7 10 2" xfId="23330" xr:uid="{00000000-0005-0000-0000-00006A5A0000}"/>
    <cellStyle name="20% - Accent1 3 2 7 11" xfId="23331" xr:uid="{00000000-0005-0000-0000-00006B5A0000}"/>
    <cellStyle name="20% - Accent1 3 2 7 11 2" xfId="23332" xr:uid="{00000000-0005-0000-0000-00006C5A0000}"/>
    <cellStyle name="20% - Accent1 3 2 7 12" xfId="23333" xr:uid="{00000000-0005-0000-0000-00006D5A0000}"/>
    <cellStyle name="20% - Accent1 3 2 7 2" xfId="23334" xr:uid="{00000000-0005-0000-0000-00006E5A0000}"/>
    <cellStyle name="20% - Accent1 3 2 7 2 10" xfId="23335" xr:uid="{00000000-0005-0000-0000-00006F5A0000}"/>
    <cellStyle name="20% - Accent1 3 2 7 2 10 2" xfId="23336" xr:uid="{00000000-0005-0000-0000-0000705A0000}"/>
    <cellStyle name="20% - Accent1 3 2 7 2 11" xfId="23337" xr:uid="{00000000-0005-0000-0000-0000715A0000}"/>
    <cellStyle name="20% - Accent1 3 2 7 2 2" xfId="23338" xr:uid="{00000000-0005-0000-0000-0000725A0000}"/>
    <cellStyle name="20% - Accent1 3 2 7 2 2 2" xfId="23339" xr:uid="{00000000-0005-0000-0000-0000735A0000}"/>
    <cellStyle name="20% - Accent1 3 2 7 2 2 2 2" xfId="23340" xr:uid="{00000000-0005-0000-0000-0000745A0000}"/>
    <cellStyle name="20% - Accent1 3 2 7 2 2 2 2 2" xfId="23341" xr:uid="{00000000-0005-0000-0000-0000755A0000}"/>
    <cellStyle name="20% - Accent1 3 2 7 2 2 2 2 2 2" xfId="23342" xr:uid="{00000000-0005-0000-0000-0000765A0000}"/>
    <cellStyle name="20% - Accent1 3 2 7 2 2 2 2 3" xfId="23343" xr:uid="{00000000-0005-0000-0000-0000775A0000}"/>
    <cellStyle name="20% - Accent1 3 2 7 2 2 2 3" xfId="23344" xr:uid="{00000000-0005-0000-0000-0000785A0000}"/>
    <cellStyle name="20% - Accent1 3 2 7 2 2 2 3 2" xfId="23345" xr:uid="{00000000-0005-0000-0000-0000795A0000}"/>
    <cellStyle name="20% - Accent1 3 2 7 2 2 2 4" xfId="23346" xr:uid="{00000000-0005-0000-0000-00007A5A0000}"/>
    <cellStyle name="20% - Accent1 3 2 7 2 2 3" xfId="23347" xr:uid="{00000000-0005-0000-0000-00007B5A0000}"/>
    <cellStyle name="20% - Accent1 3 2 7 2 2 3 2" xfId="23348" xr:uid="{00000000-0005-0000-0000-00007C5A0000}"/>
    <cellStyle name="20% - Accent1 3 2 7 2 2 3 2 2" xfId="23349" xr:uid="{00000000-0005-0000-0000-00007D5A0000}"/>
    <cellStyle name="20% - Accent1 3 2 7 2 2 3 2 2 2" xfId="23350" xr:uid="{00000000-0005-0000-0000-00007E5A0000}"/>
    <cellStyle name="20% - Accent1 3 2 7 2 2 3 2 3" xfId="23351" xr:uid="{00000000-0005-0000-0000-00007F5A0000}"/>
    <cellStyle name="20% - Accent1 3 2 7 2 2 3 3" xfId="23352" xr:uid="{00000000-0005-0000-0000-0000805A0000}"/>
    <cellStyle name="20% - Accent1 3 2 7 2 2 3 3 2" xfId="23353" xr:uid="{00000000-0005-0000-0000-0000815A0000}"/>
    <cellStyle name="20% - Accent1 3 2 7 2 2 3 4" xfId="23354" xr:uid="{00000000-0005-0000-0000-0000825A0000}"/>
    <cellStyle name="20% - Accent1 3 2 7 2 2 4" xfId="23355" xr:uid="{00000000-0005-0000-0000-0000835A0000}"/>
    <cellStyle name="20% - Accent1 3 2 7 2 2 4 2" xfId="23356" xr:uid="{00000000-0005-0000-0000-0000845A0000}"/>
    <cellStyle name="20% - Accent1 3 2 7 2 2 4 2 2" xfId="23357" xr:uid="{00000000-0005-0000-0000-0000855A0000}"/>
    <cellStyle name="20% - Accent1 3 2 7 2 2 4 2 2 2" xfId="23358" xr:uid="{00000000-0005-0000-0000-0000865A0000}"/>
    <cellStyle name="20% - Accent1 3 2 7 2 2 4 2 3" xfId="23359" xr:uid="{00000000-0005-0000-0000-0000875A0000}"/>
    <cellStyle name="20% - Accent1 3 2 7 2 2 4 3" xfId="23360" xr:uid="{00000000-0005-0000-0000-0000885A0000}"/>
    <cellStyle name="20% - Accent1 3 2 7 2 2 4 3 2" xfId="23361" xr:uid="{00000000-0005-0000-0000-0000895A0000}"/>
    <cellStyle name="20% - Accent1 3 2 7 2 2 4 4" xfId="23362" xr:uid="{00000000-0005-0000-0000-00008A5A0000}"/>
    <cellStyle name="20% - Accent1 3 2 7 2 2 5" xfId="23363" xr:uid="{00000000-0005-0000-0000-00008B5A0000}"/>
    <cellStyle name="20% - Accent1 3 2 7 2 2 5 2" xfId="23364" xr:uid="{00000000-0005-0000-0000-00008C5A0000}"/>
    <cellStyle name="20% - Accent1 3 2 7 2 2 5 2 2" xfId="23365" xr:uid="{00000000-0005-0000-0000-00008D5A0000}"/>
    <cellStyle name="20% - Accent1 3 2 7 2 2 5 3" xfId="23366" xr:uid="{00000000-0005-0000-0000-00008E5A0000}"/>
    <cellStyle name="20% - Accent1 3 2 7 2 2 6" xfId="23367" xr:uid="{00000000-0005-0000-0000-00008F5A0000}"/>
    <cellStyle name="20% - Accent1 3 2 7 2 2 6 2" xfId="23368" xr:uid="{00000000-0005-0000-0000-0000905A0000}"/>
    <cellStyle name="20% - Accent1 3 2 7 2 2 6 2 2" xfId="23369" xr:uid="{00000000-0005-0000-0000-0000915A0000}"/>
    <cellStyle name="20% - Accent1 3 2 7 2 2 6 3" xfId="23370" xr:uid="{00000000-0005-0000-0000-0000925A0000}"/>
    <cellStyle name="20% - Accent1 3 2 7 2 2 7" xfId="23371" xr:uid="{00000000-0005-0000-0000-0000935A0000}"/>
    <cellStyle name="20% - Accent1 3 2 7 2 2 7 2" xfId="23372" xr:uid="{00000000-0005-0000-0000-0000945A0000}"/>
    <cellStyle name="20% - Accent1 3 2 7 2 2 8" xfId="23373" xr:uid="{00000000-0005-0000-0000-0000955A0000}"/>
    <cellStyle name="20% - Accent1 3 2 7 2 2 8 2" xfId="23374" xr:uid="{00000000-0005-0000-0000-0000965A0000}"/>
    <cellStyle name="20% - Accent1 3 2 7 2 2 9" xfId="23375" xr:uid="{00000000-0005-0000-0000-0000975A0000}"/>
    <cellStyle name="20% - Accent1 3 2 7 2 3" xfId="23376" xr:uid="{00000000-0005-0000-0000-0000985A0000}"/>
    <cellStyle name="20% - Accent1 3 2 7 2 3 2" xfId="23377" xr:uid="{00000000-0005-0000-0000-0000995A0000}"/>
    <cellStyle name="20% - Accent1 3 2 7 2 3 2 2" xfId="23378" xr:uid="{00000000-0005-0000-0000-00009A5A0000}"/>
    <cellStyle name="20% - Accent1 3 2 7 2 3 2 2 2" xfId="23379" xr:uid="{00000000-0005-0000-0000-00009B5A0000}"/>
    <cellStyle name="20% - Accent1 3 2 7 2 3 2 2 2 2" xfId="23380" xr:uid="{00000000-0005-0000-0000-00009C5A0000}"/>
    <cellStyle name="20% - Accent1 3 2 7 2 3 2 2 3" xfId="23381" xr:uid="{00000000-0005-0000-0000-00009D5A0000}"/>
    <cellStyle name="20% - Accent1 3 2 7 2 3 2 3" xfId="23382" xr:uid="{00000000-0005-0000-0000-00009E5A0000}"/>
    <cellStyle name="20% - Accent1 3 2 7 2 3 2 3 2" xfId="23383" xr:uid="{00000000-0005-0000-0000-00009F5A0000}"/>
    <cellStyle name="20% - Accent1 3 2 7 2 3 2 4" xfId="23384" xr:uid="{00000000-0005-0000-0000-0000A05A0000}"/>
    <cellStyle name="20% - Accent1 3 2 7 2 3 3" xfId="23385" xr:uid="{00000000-0005-0000-0000-0000A15A0000}"/>
    <cellStyle name="20% - Accent1 3 2 7 2 3 3 2" xfId="23386" xr:uid="{00000000-0005-0000-0000-0000A25A0000}"/>
    <cellStyle name="20% - Accent1 3 2 7 2 3 3 2 2" xfId="23387" xr:uid="{00000000-0005-0000-0000-0000A35A0000}"/>
    <cellStyle name="20% - Accent1 3 2 7 2 3 3 2 2 2" xfId="23388" xr:uid="{00000000-0005-0000-0000-0000A45A0000}"/>
    <cellStyle name="20% - Accent1 3 2 7 2 3 3 2 3" xfId="23389" xr:uid="{00000000-0005-0000-0000-0000A55A0000}"/>
    <cellStyle name="20% - Accent1 3 2 7 2 3 3 3" xfId="23390" xr:uid="{00000000-0005-0000-0000-0000A65A0000}"/>
    <cellStyle name="20% - Accent1 3 2 7 2 3 3 3 2" xfId="23391" xr:uid="{00000000-0005-0000-0000-0000A75A0000}"/>
    <cellStyle name="20% - Accent1 3 2 7 2 3 3 4" xfId="23392" xr:uid="{00000000-0005-0000-0000-0000A85A0000}"/>
    <cellStyle name="20% - Accent1 3 2 7 2 3 4" xfId="23393" xr:uid="{00000000-0005-0000-0000-0000A95A0000}"/>
    <cellStyle name="20% - Accent1 3 2 7 2 3 4 2" xfId="23394" xr:uid="{00000000-0005-0000-0000-0000AA5A0000}"/>
    <cellStyle name="20% - Accent1 3 2 7 2 3 4 2 2" xfId="23395" xr:uid="{00000000-0005-0000-0000-0000AB5A0000}"/>
    <cellStyle name="20% - Accent1 3 2 7 2 3 4 2 2 2" xfId="23396" xr:uid="{00000000-0005-0000-0000-0000AC5A0000}"/>
    <cellStyle name="20% - Accent1 3 2 7 2 3 4 2 3" xfId="23397" xr:uid="{00000000-0005-0000-0000-0000AD5A0000}"/>
    <cellStyle name="20% - Accent1 3 2 7 2 3 4 3" xfId="23398" xr:uid="{00000000-0005-0000-0000-0000AE5A0000}"/>
    <cellStyle name="20% - Accent1 3 2 7 2 3 4 3 2" xfId="23399" xr:uid="{00000000-0005-0000-0000-0000AF5A0000}"/>
    <cellStyle name="20% - Accent1 3 2 7 2 3 4 4" xfId="23400" xr:uid="{00000000-0005-0000-0000-0000B05A0000}"/>
    <cellStyle name="20% - Accent1 3 2 7 2 3 5" xfId="23401" xr:uid="{00000000-0005-0000-0000-0000B15A0000}"/>
    <cellStyle name="20% - Accent1 3 2 7 2 3 5 2" xfId="23402" xr:uid="{00000000-0005-0000-0000-0000B25A0000}"/>
    <cellStyle name="20% - Accent1 3 2 7 2 3 5 2 2" xfId="23403" xr:uid="{00000000-0005-0000-0000-0000B35A0000}"/>
    <cellStyle name="20% - Accent1 3 2 7 2 3 5 3" xfId="23404" xr:uid="{00000000-0005-0000-0000-0000B45A0000}"/>
    <cellStyle name="20% - Accent1 3 2 7 2 3 6" xfId="23405" xr:uid="{00000000-0005-0000-0000-0000B55A0000}"/>
    <cellStyle name="20% - Accent1 3 2 7 2 3 6 2" xfId="23406" xr:uid="{00000000-0005-0000-0000-0000B65A0000}"/>
    <cellStyle name="20% - Accent1 3 2 7 2 3 6 2 2" xfId="23407" xr:uid="{00000000-0005-0000-0000-0000B75A0000}"/>
    <cellStyle name="20% - Accent1 3 2 7 2 3 6 3" xfId="23408" xr:uid="{00000000-0005-0000-0000-0000B85A0000}"/>
    <cellStyle name="20% - Accent1 3 2 7 2 3 7" xfId="23409" xr:uid="{00000000-0005-0000-0000-0000B95A0000}"/>
    <cellStyle name="20% - Accent1 3 2 7 2 3 7 2" xfId="23410" xr:uid="{00000000-0005-0000-0000-0000BA5A0000}"/>
    <cellStyle name="20% - Accent1 3 2 7 2 3 8" xfId="23411" xr:uid="{00000000-0005-0000-0000-0000BB5A0000}"/>
    <cellStyle name="20% - Accent1 3 2 7 2 3 8 2" xfId="23412" xr:uid="{00000000-0005-0000-0000-0000BC5A0000}"/>
    <cellStyle name="20% - Accent1 3 2 7 2 3 9" xfId="23413" xr:uid="{00000000-0005-0000-0000-0000BD5A0000}"/>
    <cellStyle name="20% - Accent1 3 2 7 2 4" xfId="23414" xr:uid="{00000000-0005-0000-0000-0000BE5A0000}"/>
    <cellStyle name="20% - Accent1 3 2 7 2 4 2" xfId="23415" xr:uid="{00000000-0005-0000-0000-0000BF5A0000}"/>
    <cellStyle name="20% - Accent1 3 2 7 2 4 2 2" xfId="23416" xr:uid="{00000000-0005-0000-0000-0000C05A0000}"/>
    <cellStyle name="20% - Accent1 3 2 7 2 4 2 2 2" xfId="23417" xr:uid="{00000000-0005-0000-0000-0000C15A0000}"/>
    <cellStyle name="20% - Accent1 3 2 7 2 4 2 3" xfId="23418" xr:uid="{00000000-0005-0000-0000-0000C25A0000}"/>
    <cellStyle name="20% - Accent1 3 2 7 2 4 3" xfId="23419" xr:uid="{00000000-0005-0000-0000-0000C35A0000}"/>
    <cellStyle name="20% - Accent1 3 2 7 2 4 3 2" xfId="23420" xr:uid="{00000000-0005-0000-0000-0000C45A0000}"/>
    <cellStyle name="20% - Accent1 3 2 7 2 4 4" xfId="23421" xr:uid="{00000000-0005-0000-0000-0000C55A0000}"/>
    <cellStyle name="20% - Accent1 3 2 7 2 5" xfId="23422" xr:uid="{00000000-0005-0000-0000-0000C65A0000}"/>
    <cellStyle name="20% - Accent1 3 2 7 2 5 2" xfId="23423" xr:uid="{00000000-0005-0000-0000-0000C75A0000}"/>
    <cellStyle name="20% - Accent1 3 2 7 2 5 2 2" xfId="23424" xr:uid="{00000000-0005-0000-0000-0000C85A0000}"/>
    <cellStyle name="20% - Accent1 3 2 7 2 5 2 2 2" xfId="23425" xr:uid="{00000000-0005-0000-0000-0000C95A0000}"/>
    <cellStyle name="20% - Accent1 3 2 7 2 5 2 3" xfId="23426" xr:uid="{00000000-0005-0000-0000-0000CA5A0000}"/>
    <cellStyle name="20% - Accent1 3 2 7 2 5 3" xfId="23427" xr:uid="{00000000-0005-0000-0000-0000CB5A0000}"/>
    <cellStyle name="20% - Accent1 3 2 7 2 5 3 2" xfId="23428" xr:uid="{00000000-0005-0000-0000-0000CC5A0000}"/>
    <cellStyle name="20% - Accent1 3 2 7 2 5 4" xfId="23429" xr:uid="{00000000-0005-0000-0000-0000CD5A0000}"/>
    <cellStyle name="20% - Accent1 3 2 7 2 6" xfId="23430" xr:uid="{00000000-0005-0000-0000-0000CE5A0000}"/>
    <cellStyle name="20% - Accent1 3 2 7 2 6 2" xfId="23431" xr:uid="{00000000-0005-0000-0000-0000CF5A0000}"/>
    <cellStyle name="20% - Accent1 3 2 7 2 6 2 2" xfId="23432" xr:uid="{00000000-0005-0000-0000-0000D05A0000}"/>
    <cellStyle name="20% - Accent1 3 2 7 2 6 2 2 2" xfId="23433" xr:uid="{00000000-0005-0000-0000-0000D15A0000}"/>
    <cellStyle name="20% - Accent1 3 2 7 2 6 2 3" xfId="23434" xr:uid="{00000000-0005-0000-0000-0000D25A0000}"/>
    <cellStyle name="20% - Accent1 3 2 7 2 6 3" xfId="23435" xr:uid="{00000000-0005-0000-0000-0000D35A0000}"/>
    <cellStyle name="20% - Accent1 3 2 7 2 6 3 2" xfId="23436" xr:uid="{00000000-0005-0000-0000-0000D45A0000}"/>
    <cellStyle name="20% - Accent1 3 2 7 2 6 4" xfId="23437" xr:uid="{00000000-0005-0000-0000-0000D55A0000}"/>
    <cellStyle name="20% - Accent1 3 2 7 2 7" xfId="23438" xr:uid="{00000000-0005-0000-0000-0000D65A0000}"/>
    <cellStyle name="20% - Accent1 3 2 7 2 7 2" xfId="23439" xr:uid="{00000000-0005-0000-0000-0000D75A0000}"/>
    <cellStyle name="20% - Accent1 3 2 7 2 7 2 2" xfId="23440" xr:uid="{00000000-0005-0000-0000-0000D85A0000}"/>
    <cellStyle name="20% - Accent1 3 2 7 2 7 3" xfId="23441" xr:uid="{00000000-0005-0000-0000-0000D95A0000}"/>
    <cellStyle name="20% - Accent1 3 2 7 2 8" xfId="23442" xr:uid="{00000000-0005-0000-0000-0000DA5A0000}"/>
    <cellStyle name="20% - Accent1 3 2 7 2 8 2" xfId="23443" xr:uid="{00000000-0005-0000-0000-0000DB5A0000}"/>
    <cellStyle name="20% - Accent1 3 2 7 2 8 2 2" xfId="23444" xr:uid="{00000000-0005-0000-0000-0000DC5A0000}"/>
    <cellStyle name="20% - Accent1 3 2 7 2 8 3" xfId="23445" xr:uid="{00000000-0005-0000-0000-0000DD5A0000}"/>
    <cellStyle name="20% - Accent1 3 2 7 2 9" xfId="23446" xr:uid="{00000000-0005-0000-0000-0000DE5A0000}"/>
    <cellStyle name="20% - Accent1 3 2 7 2 9 2" xfId="23447" xr:uid="{00000000-0005-0000-0000-0000DF5A0000}"/>
    <cellStyle name="20% - Accent1 3 2 7 3" xfId="23448" xr:uid="{00000000-0005-0000-0000-0000E05A0000}"/>
    <cellStyle name="20% - Accent1 3 2 7 3 2" xfId="23449" xr:uid="{00000000-0005-0000-0000-0000E15A0000}"/>
    <cellStyle name="20% - Accent1 3 2 7 3 2 2" xfId="23450" xr:uid="{00000000-0005-0000-0000-0000E25A0000}"/>
    <cellStyle name="20% - Accent1 3 2 7 3 2 2 2" xfId="23451" xr:uid="{00000000-0005-0000-0000-0000E35A0000}"/>
    <cellStyle name="20% - Accent1 3 2 7 3 2 2 2 2" xfId="23452" xr:uid="{00000000-0005-0000-0000-0000E45A0000}"/>
    <cellStyle name="20% - Accent1 3 2 7 3 2 2 3" xfId="23453" xr:uid="{00000000-0005-0000-0000-0000E55A0000}"/>
    <cellStyle name="20% - Accent1 3 2 7 3 2 3" xfId="23454" xr:uid="{00000000-0005-0000-0000-0000E65A0000}"/>
    <cellStyle name="20% - Accent1 3 2 7 3 2 3 2" xfId="23455" xr:uid="{00000000-0005-0000-0000-0000E75A0000}"/>
    <cellStyle name="20% - Accent1 3 2 7 3 2 4" xfId="23456" xr:uid="{00000000-0005-0000-0000-0000E85A0000}"/>
    <cellStyle name="20% - Accent1 3 2 7 3 3" xfId="23457" xr:uid="{00000000-0005-0000-0000-0000E95A0000}"/>
    <cellStyle name="20% - Accent1 3 2 7 3 3 2" xfId="23458" xr:uid="{00000000-0005-0000-0000-0000EA5A0000}"/>
    <cellStyle name="20% - Accent1 3 2 7 3 3 2 2" xfId="23459" xr:uid="{00000000-0005-0000-0000-0000EB5A0000}"/>
    <cellStyle name="20% - Accent1 3 2 7 3 3 2 2 2" xfId="23460" xr:uid="{00000000-0005-0000-0000-0000EC5A0000}"/>
    <cellStyle name="20% - Accent1 3 2 7 3 3 2 3" xfId="23461" xr:uid="{00000000-0005-0000-0000-0000ED5A0000}"/>
    <cellStyle name="20% - Accent1 3 2 7 3 3 3" xfId="23462" xr:uid="{00000000-0005-0000-0000-0000EE5A0000}"/>
    <cellStyle name="20% - Accent1 3 2 7 3 3 3 2" xfId="23463" xr:uid="{00000000-0005-0000-0000-0000EF5A0000}"/>
    <cellStyle name="20% - Accent1 3 2 7 3 3 4" xfId="23464" xr:uid="{00000000-0005-0000-0000-0000F05A0000}"/>
    <cellStyle name="20% - Accent1 3 2 7 3 4" xfId="23465" xr:uid="{00000000-0005-0000-0000-0000F15A0000}"/>
    <cellStyle name="20% - Accent1 3 2 7 3 4 2" xfId="23466" xr:uid="{00000000-0005-0000-0000-0000F25A0000}"/>
    <cellStyle name="20% - Accent1 3 2 7 3 4 2 2" xfId="23467" xr:uid="{00000000-0005-0000-0000-0000F35A0000}"/>
    <cellStyle name="20% - Accent1 3 2 7 3 4 2 2 2" xfId="23468" xr:uid="{00000000-0005-0000-0000-0000F45A0000}"/>
    <cellStyle name="20% - Accent1 3 2 7 3 4 2 3" xfId="23469" xr:uid="{00000000-0005-0000-0000-0000F55A0000}"/>
    <cellStyle name="20% - Accent1 3 2 7 3 4 3" xfId="23470" xr:uid="{00000000-0005-0000-0000-0000F65A0000}"/>
    <cellStyle name="20% - Accent1 3 2 7 3 4 3 2" xfId="23471" xr:uid="{00000000-0005-0000-0000-0000F75A0000}"/>
    <cellStyle name="20% - Accent1 3 2 7 3 4 4" xfId="23472" xr:uid="{00000000-0005-0000-0000-0000F85A0000}"/>
    <cellStyle name="20% - Accent1 3 2 7 3 5" xfId="23473" xr:uid="{00000000-0005-0000-0000-0000F95A0000}"/>
    <cellStyle name="20% - Accent1 3 2 7 3 5 2" xfId="23474" xr:uid="{00000000-0005-0000-0000-0000FA5A0000}"/>
    <cellStyle name="20% - Accent1 3 2 7 3 5 2 2" xfId="23475" xr:uid="{00000000-0005-0000-0000-0000FB5A0000}"/>
    <cellStyle name="20% - Accent1 3 2 7 3 5 3" xfId="23476" xr:uid="{00000000-0005-0000-0000-0000FC5A0000}"/>
    <cellStyle name="20% - Accent1 3 2 7 3 6" xfId="23477" xr:uid="{00000000-0005-0000-0000-0000FD5A0000}"/>
    <cellStyle name="20% - Accent1 3 2 7 3 6 2" xfId="23478" xr:uid="{00000000-0005-0000-0000-0000FE5A0000}"/>
    <cellStyle name="20% - Accent1 3 2 7 3 6 2 2" xfId="23479" xr:uid="{00000000-0005-0000-0000-0000FF5A0000}"/>
    <cellStyle name="20% - Accent1 3 2 7 3 6 3" xfId="23480" xr:uid="{00000000-0005-0000-0000-0000005B0000}"/>
    <cellStyle name="20% - Accent1 3 2 7 3 7" xfId="23481" xr:uid="{00000000-0005-0000-0000-0000015B0000}"/>
    <cellStyle name="20% - Accent1 3 2 7 3 7 2" xfId="23482" xr:uid="{00000000-0005-0000-0000-0000025B0000}"/>
    <cellStyle name="20% - Accent1 3 2 7 3 8" xfId="23483" xr:uid="{00000000-0005-0000-0000-0000035B0000}"/>
    <cellStyle name="20% - Accent1 3 2 7 3 8 2" xfId="23484" xr:uid="{00000000-0005-0000-0000-0000045B0000}"/>
    <cellStyle name="20% - Accent1 3 2 7 3 9" xfId="23485" xr:uid="{00000000-0005-0000-0000-0000055B0000}"/>
    <cellStyle name="20% - Accent1 3 2 7 4" xfId="23486" xr:uid="{00000000-0005-0000-0000-0000065B0000}"/>
    <cellStyle name="20% - Accent1 3 2 7 4 2" xfId="23487" xr:uid="{00000000-0005-0000-0000-0000075B0000}"/>
    <cellStyle name="20% - Accent1 3 2 7 4 2 2" xfId="23488" xr:uid="{00000000-0005-0000-0000-0000085B0000}"/>
    <cellStyle name="20% - Accent1 3 2 7 4 2 2 2" xfId="23489" xr:uid="{00000000-0005-0000-0000-0000095B0000}"/>
    <cellStyle name="20% - Accent1 3 2 7 4 2 2 2 2" xfId="23490" xr:uid="{00000000-0005-0000-0000-00000A5B0000}"/>
    <cellStyle name="20% - Accent1 3 2 7 4 2 2 3" xfId="23491" xr:uid="{00000000-0005-0000-0000-00000B5B0000}"/>
    <cellStyle name="20% - Accent1 3 2 7 4 2 3" xfId="23492" xr:uid="{00000000-0005-0000-0000-00000C5B0000}"/>
    <cellStyle name="20% - Accent1 3 2 7 4 2 3 2" xfId="23493" xr:uid="{00000000-0005-0000-0000-00000D5B0000}"/>
    <cellStyle name="20% - Accent1 3 2 7 4 2 4" xfId="23494" xr:uid="{00000000-0005-0000-0000-00000E5B0000}"/>
    <cellStyle name="20% - Accent1 3 2 7 4 3" xfId="23495" xr:uid="{00000000-0005-0000-0000-00000F5B0000}"/>
    <cellStyle name="20% - Accent1 3 2 7 4 3 2" xfId="23496" xr:uid="{00000000-0005-0000-0000-0000105B0000}"/>
    <cellStyle name="20% - Accent1 3 2 7 4 3 2 2" xfId="23497" xr:uid="{00000000-0005-0000-0000-0000115B0000}"/>
    <cellStyle name="20% - Accent1 3 2 7 4 3 2 2 2" xfId="23498" xr:uid="{00000000-0005-0000-0000-0000125B0000}"/>
    <cellStyle name="20% - Accent1 3 2 7 4 3 2 3" xfId="23499" xr:uid="{00000000-0005-0000-0000-0000135B0000}"/>
    <cellStyle name="20% - Accent1 3 2 7 4 3 3" xfId="23500" xr:uid="{00000000-0005-0000-0000-0000145B0000}"/>
    <cellStyle name="20% - Accent1 3 2 7 4 3 3 2" xfId="23501" xr:uid="{00000000-0005-0000-0000-0000155B0000}"/>
    <cellStyle name="20% - Accent1 3 2 7 4 3 4" xfId="23502" xr:uid="{00000000-0005-0000-0000-0000165B0000}"/>
    <cellStyle name="20% - Accent1 3 2 7 4 4" xfId="23503" xr:uid="{00000000-0005-0000-0000-0000175B0000}"/>
    <cellStyle name="20% - Accent1 3 2 7 4 4 2" xfId="23504" xr:uid="{00000000-0005-0000-0000-0000185B0000}"/>
    <cellStyle name="20% - Accent1 3 2 7 4 4 2 2" xfId="23505" xr:uid="{00000000-0005-0000-0000-0000195B0000}"/>
    <cellStyle name="20% - Accent1 3 2 7 4 4 2 2 2" xfId="23506" xr:uid="{00000000-0005-0000-0000-00001A5B0000}"/>
    <cellStyle name="20% - Accent1 3 2 7 4 4 2 3" xfId="23507" xr:uid="{00000000-0005-0000-0000-00001B5B0000}"/>
    <cellStyle name="20% - Accent1 3 2 7 4 4 3" xfId="23508" xr:uid="{00000000-0005-0000-0000-00001C5B0000}"/>
    <cellStyle name="20% - Accent1 3 2 7 4 4 3 2" xfId="23509" xr:uid="{00000000-0005-0000-0000-00001D5B0000}"/>
    <cellStyle name="20% - Accent1 3 2 7 4 4 4" xfId="23510" xr:uid="{00000000-0005-0000-0000-00001E5B0000}"/>
    <cellStyle name="20% - Accent1 3 2 7 4 5" xfId="23511" xr:uid="{00000000-0005-0000-0000-00001F5B0000}"/>
    <cellStyle name="20% - Accent1 3 2 7 4 5 2" xfId="23512" xr:uid="{00000000-0005-0000-0000-0000205B0000}"/>
    <cellStyle name="20% - Accent1 3 2 7 4 5 2 2" xfId="23513" xr:uid="{00000000-0005-0000-0000-0000215B0000}"/>
    <cellStyle name="20% - Accent1 3 2 7 4 5 3" xfId="23514" xr:uid="{00000000-0005-0000-0000-0000225B0000}"/>
    <cellStyle name="20% - Accent1 3 2 7 4 6" xfId="23515" xr:uid="{00000000-0005-0000-0000-0000235B0000}"/>
    <cellStyle name="20% - Accent1 3 2 7 4 6 2" xfId="23516" xr:uid="{00000000-0005-0000-0000-0000245B0000}"/>
    <cellStyle name="20% - Accent1 3 2 7 4 6 2 2" xfId="23517" xr:uid="{00000000-0005-0000-0000-0000255B0000}"/>
    <cellStyle name="20% - Accent1 3 2 7 4 6 3" xfId="23518" xr:uid="{00000000-0005-0000-0000-0000265B0000}"/>
    <cellStyle name="20% - Accent1 3 2 7 4 7" xfId="23519" xr:uid="{00000000-0005-0000-0000-0000275B0000}"/>
    <cellStyle name="20% - Accent1 3 2 7 4 7 2" xfId="23520" xr:uid="{00000000-0005-0000-0000-0000285B0000}"/>
    <cellStyle name="20% - Accent1 3 2 7 4 8" xfId="23521" xr:uid="{00000000-0005-0000-0000-0000295B0000}"/>
    <cellStyle name="20% - Accent1 3 2 7 4 8 2" xfId="23522" xr:uid="{00000000-0005-0000-0000-00002A5B0000}"/>
    <cellStyle name="20% - Accent1 3 2 7 4 9" xfId="23523" xr:uid="{00000000-0005-0000-0000-00002B5B0000}"/>
    <cellStyle name="20% - Accent1 3 2 7 5" xfId="23524" xr:uid="{00000000-0005-0000-0000-00002C5B0000}"/>
    <cellStyle name="20% - Accent1 3 2 7 5 2" xfId="23525" xr:uid="{00000000-0005-0000-0000-00002D5B0000}"/>
    <cellStyle name="20% - Accent1 3 2 7 5 2 2" xfId="23526" xr:uid="{00000000-0005-0000-0000-00002E5B0000}"/>
    <cellStyle name="20% - Accent1 3 2 7 5 2 2 2" xfId="23527" xr:uid="{00000000-0005-0000-0000-00002F5B0000}"/>
    <cellStyle name="20% - Accent1 3 2 7 5 2 3" xfId="23528" xr:uid="{00000000-0005-0000-0000-0000305B0000}"/>
    <cellStyle name="20% - Accent1 3 2 7 5 3" xfId="23529" xr:uid="{00000000-0005-0000-0000-0000315B0000}"/>
    <cellStyle name="20% - Accent1 3 2 7 5 3 2" xfId="23530" xr:uid="{00000000-0005-0000-0000-0000325B0000}"/>
    <cellStyle name="20% - Accent1 3 2 7 5 4" xfId="23531" xr:uid="{00000000-0005-0000-0000-0000335B0000}"/>
    <cellStyle name="20% - Accent1 3 2 7 6" xfId="23532" xr:uid="{00000000-0005-0000-0000-0000345B0000}"/>
    <cellStyle name="20% - Accent1 3 2 7 6 2" xfId="23533" xr:uid="{00000000-0005-0000-0000-0000355B0000}"/>
    <cellStyle name="20% - Accent1 3 2 7 6 2 2" xfId="23534" xr:uid="{00000000-0005-0000-0000-0000365B0000}"/>
    <cellStyle name="20% - Accent1 3 2 7 6 2 2 2" xfId="23535" xr:uid="{00000000-0005-0000-0000-0000375B0000}"/>
    <cellStyle name="20% - Accent1 3 2 7 6 2 3" xfId="23536" xr:uid="{00000000-0005-0000-0000-0000385B0000}"/>
    <cellStyle name="20% - Accent1 3 2 7 6 3" xfId="23537" xr:uid="{00000000-0005-0000-0000-0000395B0000}"/>
    <cellStyle name="20% - Accent1 3 2 7 6 3 2" xfId="23538" xr:uid="{00000000-0005-0000-0000-00003A5B0000}"/>
    <cellStyle name="20% - Accent1 3 2 7 6 4" xfId="23539" xr:uid="{00000000-0005-0000-0000-00003B5B0000}"/>
    <cellStyle name="20% - Accent1 3 2 7 7" xfId="23540" xr:uid="{00000000-0005-0000-0000-00003C5B0000}"/>
    <cellStyle name="20% - Accent1 3 2 7 7 2" xfId="23541" xr:uid="{00000000-0005-0000-0000-00003D5B0000}"/>
    <cellStyle name="20% - Accent1 3 2 7 7 2 2" xfId="23542" xr:uid="{00000000-0005-0000-0000-00003E5B0000}"/>
    <cellStyle name="20% - Accent1 3 2 7 7 2 2 2" xfId="23543" xr:uid="{00000000-0005-0000-0000-00003F5B0000}"/>
    <cellStyle name="20% - Accent1 3 2 7 7 2 3" xfId="23544" xr:uid="{00000000-0005-0000-0000-0000405B0000}"/>
    <cellStyle name="20% - Accent1 3 2 7 7 3" xfId="23545" xr:uid="{00000000-0005-0000-0000-0000415B0000}"/>
    <cellStyle name="20% - Accent1 3 2 7 7 3 2" xfId="23546" xr:uid="{00000000-0005-0000-0000-0000425B0000}"/>
    <cellStyle name="20% - Accent1 3 2 7 7 4" xfId="23547" xr:uid="{00000000-0005-0000-0000-0000435B0000}"/>
    <cellStyle name="20% - Accent1 3 2 7 8" xfId="23548" xr:uid="{00000000-0005-0000-0000-0000445B0000}"/>
    <cellStyle name="20% - Accent1 3 2 7 8 2" xfId="23549" xr:uid="{00000000-0005-0000-0000-0000455B0000}"/>
    <cellStyle name="20% - Accent1 3 2 7 8 2 2" xfId="23550" xr:uid="{00000000-0005-0000-0000-0000465B0000}"/>
    <cellStyle name="20% - Accent1 3 2 7 8 3" xfId="23551" xr:uid="{00000000-0005-0000-0000-0000475B0000}"/>
    <cellStyle name="20% - Accent1 3 2 7 9" xfId="23552" xr:uid="{00000000-0005-0000-0000-0000485B0000}"/>
    <cellStyle name="20% - Accent1 3 2 7 9 2" xfId="23553" xr:uid="{00000000-0005-0000-0000-0000495B0000}"/>
    <cellStyle name="20% - Accent1 3 2 7 9 2 2" xfId="23554" xr:uid="{00000000-0005-0000-0000-00004A5B0000}"/>
    <cellStyle name="20% - Accent1 3 2 7 9 3" xfId="23555" xr:uid="{00000000-0005-0000-0000-00004B5B0000}"/>
    <cellStyle name="20% - Accent1 3 2 8" xfId="23556" xr:uid="{00000000-0005-0000-0000-00004C5B0000}"/>
    <cellStyle name="20% - Accent1 3 2 8 10" xfId="23557" xr:uid="{00000000-0005-0000-0000-00004D5B0000}"/>
    <cellStyle name="20% - Accent1 3 2 8 10 2" xfId="23558" xr:uid="{00000000-0005-0000-0000-00004E5B0000}"/>
    <cellStyle name="20% - Accent1 3 2 8 11" xfId="23559" xr:uid="{00000000-0005-0000-0000-00004F5B0000}"/>
    <cellStyle name="20% - Accent1 3 2 8 2" xfId="23560" xr:uid="{00000000-0005-0000-0000-0000505B0000}"/>
    <cellStyle name="20% - Accent1 3 2 8 2 2" xfId="23561" xr:uid="{00000000-0005-0000-0000-0000515B0000}"/>
    <cellStyle name="20% - Accent1 3 2 8 2 2 2" xfId="23562" xr:uid="{00000000-0005-0000-0000-0000525B0000}"/>
    <cellStyle name="20% - Accent1 3 2 8 2 2 2 2" xfId="23563" xr:uid="{00000000-0005-0000-0000-0000535B0000}"/>
    <cellStyle name="20% - Accent1 3 2 8 2 2 2 2 2" xfId="23564" xr:uid="{00000000-0005-0000-0000-0000545B0000}"/>
    <cellStyle name="20% - Accent1 3 2 8 2 2 2 3" xfId="23565" xr:uid="{00000000-0005-0000-0000-0000555B0000}"/>
    <cellStyle name="20% - Accent1 3 2 8 2 2 3" xfId="23566" xr:uid="{00000000-0005-0000-0000-0000565B0000}"/>
    <cellStyle name="20% - Accent1 3 2 8 2 2 3 2" xfId="23567" xr:uid="{00000000-0005-0000-0000-0000575B0000}"/>
    <cellStyle name="20% - Accent1 3 2 8 2 2 4" xfId="23568" xr:uid="{00000000-0005-0000-0000-0000585B0000}"/>
    <cellStyle name="20% - Accent1 3 2 8 2 3" xfId="23569" xr:uid="{00000000-0005-0000-0000-0000595B0000}"/>
    <cellStyle name="20% - Accent1 3 2 8 2 3 2" xfId="23570" xr:uid="{00000000-0005-0000-0000-00005A5B0000}"/>
    <cellStyle name="20% - Accent1 3 2 8 2 3 2 2" xfId="23571" xr:uid="{00000000-0005-0000-0000-00005B5B0000}"/>
    <cellStyle name="20% - Accent1 3 2 8 2 3 2 2 2" xfId="23572" xr:uid="{00000000-0005-0000-0000-00005C5B0000}"/>
    <cellStyle name="20% - Accent1 3 2 8 2 3 2 3" xfId="23573" xr:uid="{00000000-0005-0000-0000-00005D5B0000}"/>
    <cellStyle name="20% - Accent1 3 2 8 2 3 3" xfId="23574" xr:uid="{00000000-0005-0000-0000-00005E5B0000}"/>
    <cellStyle name="20% - Accent1 3 2 8 2 3 3 2" xfId="23575" xr:uid="{00000000-0005-0000-0000-00005F5B0000}"/>
    <cellStyle name="20% - Accent1 3 2 8 2 3 4" xfId="23576" xr:uid="{00000000-0005-0000-0000-0000605B0000}"/>
    <cellStyle name="20% - Accent1 3 2 8 2 4" xfId="23577" xr:uid="{00000000-0005-0000-0000-0000615B0000}"/>
    <cellStyle name="20% - Accent1 3 2 8 2 4 2" xfId="23578" xr:uid="{00000000-0005-0000-0000-0000625B0000}"/>
    <cellStyle name="20% - Accent1 3 2 8 2 4 2 2" xfId="23579" xr:uid="{00000000-0005-0000-0000-0000635B0000}"/>
    <cellStyle name="20% - Accent1 3 2 8 2 4 2 2 2" xfId="23580" xr:uid="{00000000-0005-0000-0000-0000645B0000}"/>
    <cellStyle name="20% - Accent1 3 2 8 2 4 2 3" xfId="23581" xr:uid="{00000000-0005-0000-0000-0000655B0000}"/>
    <cellStyle name="20% - Accent1 3 2 8 2 4 3" xfId="23582" xr:uid="{00000000-0005-0000-0000-0000665B0000}"/>
    <cellStyle name="20% - Accent1 3 2 8 2 4 3 2" xfId="23583" xr:uid="{00000000-0005-0000-0000-0000675B0000}"/>
    <cellStyle name="20% - Accent1 3 2 8 2 4 4" xfId="23584" xr:uid="{00000000-0005-0000-0000-0000685B0000}"/>
    <cellStyle name="20% - Accent1 3 2 8 2 5" xfId="23585" xr:uid="{00000000-0005-0000-0000-0000695B0000}"/>
    <cellStyle name="20% - Accent1 3 2 8 2 5 2" xfId="23586" xr:uid="{00000000-0005-0000-0000-00006A5B0000}"/>
    <cellStyle name="20% - Accent1 3 2 8 2 5 2 2" xfId="23587" xr:uid="{00000000-0005-0000-0000-00006B5B0000}"/>
    <cellStyle name="20% - Accent1 3 2 8 2 5 3" xfId="23588" xr:uid="{00000000-0005-0000-0000-00006C5B0000}"/>
    <cellStyle name="20% - Accent1 3 2 8 2 6" xfId="23589" xr:uid="{00000000-0005-0000-0000-00006D5B0000}"/>
    <cellStyle name="20% - Accent1 3 2 8 2 6 2" xfId="23590" xr:uid="{00000000-0005-0000-0000-00006E5B0000}"/>
    <cellStyle name="20% - Accent1 3 2 8 2 6 2 2" xfId="23591" xr:uid="{00000000-0005-0000-0000-00006F5B0000}"/>
    <cellStyle name="20% - Accent1 3 2 8 2 6 3" xfId="23592" xr:uid="{00000000-0005-0000-0000-0000705B0000}"/>
    <cellStyle name="20% - Accent1 3 2 8 2 7" xfId="23593" xr:uid="{00000000-0005-0000-0000-0000715B0000}"/>
    <cellStyle name="20% - Accent1 3 2 8 2 7 2" xfId="23594" xr:uid="{00000000-0005-0000-0000-0000725B0000}"/>
    <cellStyle name="20% - Accent1 3 2 8 2 8" xfId="23595" xr:uid="{00000000-0005-0000-0000-0000735B0000}"/>
    <cellStyle name="20% - Accent1 3 2 8 2 8 2" xfId="23596" xr:uid="{00000000-0005-0000-0000-0000745B0000}"/>
    <cellStyle name="20% - Accent1 3 2 8 2 9" xfId="23597" xr:uid="{00000000-0005-0000-0000-0000755B0000}"/>
    <cellStyle name="20% - Accent1 3 2 8 3" xfId="23598" xr:uid="{00000000-0005-0000-0000-0000765B0000}"/>
    <cellStyle name="20% - Accent1 3 2 8 3 2" xfId="23599" xr:uid="{00000000-0005-0000-0000-0000775B0000}"/>
    <cellStyle name="20% - Accent1 3 2 8 3 2 2" xfId="23600" xr:uid="{00000000-0005-0000-0000-0000785B0000}"/>
    <cellStyle name="20% - Accent1 3 2 8 3 2 2 2" xfId="23601" xr:uid="{00000000-0005-0000-0000-0000795B0000}"/>
    <cellStyle name="20% - Accent1 3 2 8 3 2 2 2 2" xfId="23602" xr:uid="{00000000-0005-0000-0000-00007A5B0000}"/>
    <cellStyle name="20% - Accent1 3 2 8 3 2 2 3" xfId="23603" xr:uid="{00000000-0005-0000-0000-00007B5B0000}"/>
    <cellStyle name="20% - Accent1 3 2 8 3 2 3" xfId="23604" xr:uid="{00000000-0005-0000-0000-00007C5B0000}"/>
    <cellStyle name="20% - Accent1 3 2 8 3 2 3 2" xfId="23605" xr:uid="{00000000-0005-0000-0000-00007D5B0000}"/>
    <cellStyle name="20% - Accent1 3 2 8 3 2 4" xfId="23606" xr:uid="{00000000-0005-0000-0000-00007E5B0000}"/>
    <cellStyle name="20% - Accent1 3 2 8 3 3" xfId="23607" xr:uid="{00000000-0005-0000-0000-00007F5B0000}"/>
    <cellStyle name="20% - Accent1 3 2 8 3 3 2" xfId="23608" xr:uid="{00000000-0005-0000-0000-0000805B0000}"/>
    <cellStyle name="20% - Accent1 3 2 8 3 3 2 2" xfId="23609" xr:uid="{00000000-0005-0000-0000-0000815B0000}"/>
    <cellStyle name="20% - Accent1 3 2 8 3 3 2 2 2" xfId="23610" xr:uid="{00000000-0005-0000-0000-0000825B0000}"/>
    <cellStyle name="20% - Accent1 3 2 8 3 3 2 3" xfId="23611" xr:uid="{00000000-0005-0000-0000-0000835B0000}"/>
    <cellStyle name="20% - Accent1 3 2 8 3 3 3" xfId="23612" xr:uid="{00000000-0005-0000-0000-0000845B0000}"/>
    <cellStyle name="20% - Accent1 3 2 8 3 3 3 2" xfId="23613" xr:uid="{00000000-0005-0000-0000-0000855B0000}"/>
    <cellStyle name="20% - Accent1 3 2 8 3 3 4" xfId="23614" xr:uid="{00000000-0005-0000-0000-0000865B0000}"/>
    <cellStyle name="20% - Accent1 3 2 8 3 4" xfId="23615" xr:uid="{00000000-0005-0000-0000-0000875B0000}"/>
    <cellStyle name="20% - Accent1 3 2 8 3 4 2" xfId="23616" xr:uid="{00000000-0005-0000-0000-0000885B0000}"/>
    <cellStyle name="20% - Accent1 3 2 8 3 4 2 2" xfId="23617" xr:uid="{00000000-0005-0000-0000-0000895B0000}"/>
    <cellStyle name="20% - Accent1 3 2 8 3 4 2 2 2" xfId="23618" xr:uid="{00000000-0005-0000-0000-00008A5B0000}"/>
    <cellStyle name="20% - Accent1 3 2 8 3 4 2 3" xfId="23619" xr:uid="{00000000-0005-0000-0000-00008B5B0000}"/>
    <cellStyle name="20% - Accent1 3 2 8 3 4 3" xfId="23620" xr:uid="{00000000-0005-0000-0000-00008C5B0000}"/>
    <cellStyle name="20% - Accent1 3 2 8 3 4 3 2" xfId="23621" xr:uid="{00000000-0005-0000-0000-00008D5B0000}"/>
    <cellStyle name="20% - Accent1 3 2 8 3 4 4" xfId="23622" xr:uid="{00000000-0005-0000-0000-00008E5B0000}"/>
    <cellStyle name="20% - Accent1 3 2 8 3 5" xfId="23623" xr:uid="{00000000-0005-0000-0000-00008F5B0000}"/>
    <cellStyle name="20% - Accent1 3 2 8 3 5 2" xfId="23624" xr:uid="{00000000-0005-0000-0000-0000905B0000}"/>
    <cellStyle name="20% - Accent1 3 2 8 3 5 2 2" xfId="23625" xr:uid="{00000000-0005-0000-0000-0000915B0000}"/>
    <cellStyle name="20% - Accent1 3 2 8 3 5 3" xfId="23626" xr:uid="{00000000-0005-0000-0000-0000925B0000}"/>
    <cellStyle name="20% - Accent1 3 2 8 3 6" xfId="23627" xr:uid="{00000000-0005-0000-0000-0000935B0000}"/>
    <cellStyle name="20% - Accent1 3 2 8 3 6 2" xfId="23628" xr:uid="{00000000-0005-0000-0000-0000945B0000}"/>
    <cellStyle name="20% - Accent1 3 2 8 3 6 2 2" xfId="23629" xr:uid="{00000000-0005-0000-0000-0000955B0000}"/>
    <cellStyle name="20% - Accent1 3 2 8 3 6 3" xfId="23630" xr:uid="{00000000-0005-0000-0000-0000965B0000}"/>
    <cellStyle name="20% - Accent1 3 2 8 3 7" xfId="23631" xr:uid="{00000000-0005-0000-0000-0000975B0000}"/>
    <cellStyle name="20% - Accent1 3 2 8 3 7 2" xfId="23632" xr:uid="{00000000-0005-0000-0000-0000985B0000}"/>
    <cellStyle name="20% - Accent1 3 2 8 3 8" xfId="23633" xr:uid="{00000000-0005-0000-0000-0000995B0000}"/>
    <cellStyle name="20% - Accent1 3 2 8 3 8 2" xfId="23634" xr:uid="{00000000-0005-0000-0000-00009A5B0000}"/>
    <cellStyle name="20% - Accent1 3 2 8 3 9" xfId="23635" xr:uid="{00000000-0005-0000-0000-00009B5B0000}"/>
    <cellStyle name="20% - Accent1 3 2 8 4" xfId="23636" xr:uid="{00000000-0005-0000-0000-00009C5B0000}"/>
    <cellStyle name="20% - Accent1 3 2 8 4 2" xfId="23637" xr:uid="{00000000-0005-0000-0000-00009D5B0000}"/>
    <cellStyle name="20% - Accent1 3 2 8 4 2 2" xfId="23638" xr:uid="{00000000-0005-0000-0000-00009E5B0000}"/>
    <cellStyle name="20% - Accent1 3 2 8 4 2 2 2" xfId="23639" xr:uid="{00000000-0005-0000-0000-00009F5B0000}"/>
    <cellStyle name="20% - Accent1 3 2 8 4 2 3" xfId="23640" xr:uid="{00000000-0005-0000-0000-0000A05B0000}"/>
    <cellStyle name="20% - Accent1 3 2 8 4 3" xfId="23641" xr:uid="{00000000-0005-0000-0000-0000A15B0000}"/>
    <cellStyle name="20% - Accent1 3 2 8 4 3 2" xfId="23642" xr:uid="{00000000-0005-0000-0000-0000A25B0000}"/>
    <cellStyle name="20% - Accent1 3 2 8 4 4" xfId="23643" xr:uid="{00000000-0005-0000-0000-0000A35B0000}"/>
    <cellStyle name="20% - Accent1 3 2 8 5" xfId="23644" xr:uid="{00000000-0005-0000-0000-0000A45B0000}"/>
    <cellStyle name="20% - Accent1 3 2 8 5 2" xfId="23645" xr:uid="{00000000-0005-0000-0000-0000A55B0000}"/>
    <cellStyle name="20% - Accent1 3 2 8 5 2 2" xfId="23646" xr:uid="{00000000-0005-0000-0000-0000A65B0000}"/>
    <cellStyle name="20% - Accent1 3 2 8 5 2 2 2" xfId="23647" xr:uid="{00000000-0005-0000-0000-0000A75B0000}"/>
    <cellStyle name="20% - Accent1 3 2 8 5 2 3" xfId="23648" xr:uid="{00000000-0005-0000-0000-0000A85B0000}"/>
    <cellStyle name="20% - Accent1 3 2 8 5 3" xfId="23649" xr:uid="{00000000-0005-0000-0000-0000A95B0000}"/>
    <cellStyle name="20% - Accent1 3 2 8 5 3 2" xfId="23650" xr:uid="{00000000-0005-0000-0000-0000AA5B0000}"/>
    <cellStyle name="20% - Accent1 3 2 8 5 4" xfId="23651" xr:uid="{00000000-0005-0000-0000-0000AB5B0000}"/>
    <cellStyle name="20% - Accent1 3 2 8 6" xfId="23652" xr:uid="{00000000-0005-0000-0000-0000AC5B0000}"/>
    <cellStyle name="20% - Accent1 3 2 8 6 2" xfId="23653" xr:uid="{00000000-0005-0000-0000-0000AD5B0000}"/>
    <cellStyle name="20% - Accent1 3 2 8 6 2 2" xfId="23654" xr:uid="{00000000-0005-0000-0000-0000AE5B0000}"/>
    <cellStyle name="20% - Accent1 3 2 8 6 2 2 2" xfId="23655" xr:uid="{00000000-0005-0000-0000-0000AF5B0000}"/>
    <cellStyle name="20% - Accent1 3 2 8 6 2 3" xfId="23656" xr:uid="{00000000-0005-0000-0000-0000B05B0000}"/>
    <cellStyle name="20% - Accent1 3 2 8 6 3" xfId="23657" xr:uid="{00000000-0005-0000-0000-0000B15B0000}"/>
    <cellStyle name="20% - Accent1 3 2 8 6 3 2" xfId="23658" xr:uid="{00000000-0005-0000-0000-0000B25B0000}"/>
    <cellStyle name="20% - Accent1 3 2 8 6 4" xfId="23659" xr:uid="{00000000-0005-0000-0000-0000B35B0000}"/>
    <cellStyle name="20% - Accent1 3 2 8 7" xfId="23660" xr:uid="{00000000-0005-0000-0000-0000B45B0000}"/>
    <cellStyle name="20% - Accent1 3 2 8 7 2" xfId="23661" xr:uid="{00000000-0005-0000-0000-0000B55B0000}"/>
    <cellStyle name="20% - Accent1 3 2 8 7 2 2" xfId="23662" xr:uid="{00000000-0005-0000-0000-0000B65B0000}"/>
    <cellStyle name="20% - Accent1 3 2 8 7 3" xfId="23663" xr:uid="{00000000-0005-0000-0000-0000B75B0000}"/>
    <cellStyle name="20% - Accent1 3 2 8 8" xfId="23664" xr:uid="{00000000-0005-0000-0000-0000B85B0000}"/>
    <cellStyle name="20% - Accent1 3 2 8 8 2" xfId="23665" xr:uid="{00000000-0005-0000-0000-0000B95B0000}"/>
    <cellStyle name="20% - Accent1 3 2 8 8 2 2" xfId="23666" xr:uid="{00000000-0005-0000-0000-0000BA5B0000}"/>
    <cellStyle name="20% - Accent1 3 2 8 8 3" xfId="23667" xr:uid="{00000000-0005-0000-0000-0000BB5B0000}"/>
    <cellStyle name="20% - Accent1 3 2 8 9" xfId="23668" xr:uid="{00000000-0005-0000-0000-0000BC5B0000}"/>
    <cellStyle name="20% - Accent1 3 2 8 9 2" xfId="23669" xr:uid="{00000000-0005-0000-0000-0000BD5B0000}"/>
    <cellStyle name="20% - Accent1 3 2 9" xfId="23670" xr:uid="{00000000-0005-0000-0000-0000BE5B0000}"/>
    <cellStyle name="20% - Accent1 3 2 9 10" xfId="23671" xr:uid="{00000000-0005-0000-0000-0000BF5B0000}"/>
    <cellStyle name="20% - Accent1 3 2 9 10 2" xfId="23672" xr:uid="{00000000-0005-0000-0000-0000C05B0000}"/>
    <cellStyle name="20% - Accent1 3 2 9 11" xfId="23673" xr:uid="{00000000-0005-0000-0000-0000C15B0000}"/>
    <cellStyle name="20% - Accent1 3 2 9 2" xfId="23674" xr:uid="{00000000-0005-0000-0000-0000C25B0000}"/>
    <cellStyle name="20% - Accent1 3 2 9 2 2" xfId="23675" xr:uid="{00000000-0005-0000-0000-0000C35B0000}"/>
    <cellStyle name="20% - Accent1 3 2 9 2 2 2" xfId="23676" xr:uid="{00000000-0005-0000-0000-0000C45B0000}"/>
    <cellStyle name="20% - Accent1 3 2 9 2 2 2 2" xfId="23677" xr:uid="{00000000-0005-0000-0000-0000C55B0000}"/>
    <cellStyle name="20% - Accent1 3 2 9 2 2 2 2 2" xfId="23678" xr:uid="{00000000-0005-0000-0000-0000C65B0000}"/>
    <cellStyle name="20% - Accent1 3 2 9 2 2 2 3" xfId="23679" xr:uid="{00000000-0005-0000-0000-0000C75B0000}"/>
    <cellStyle name="20% - Accent1 3 2 9 2 2 3" xfId="23680" xr:uid="{00000000-0005-0000-0000-0000C85B0000}"/>
    <cellStyle name="20% - Accent1 3 2 9 2 2 3 2" xfId="23681" xr:uid="{00000000-0005-0000-0000-0000C95B0000}"/>
    <cellStyle name="20% - Accent1 3 2 9 2 2 4" xfId="23682" xr:uid="{00000000-0005-0000-0000-0000CA5B0000}"/>
    <cellStyle name="20% - Accent1 3 2 9 2 3" xfId="23683" xr:uid="{00000000-0005-0000-0000-0000CB5B0000}"/>
    <cellStyle name="20% - Accent1 3 2 9 2 3 2" xfId="23684" xr:uid="{00000000-0005-0000-0000-0000CC5B0000}"/>
    <cellStyle name="20% - Accent1 3 2 9 2 3 2 2" xfId="23685" xr:uid="{00000000-0005-0000-0000-0000CD5B0000}"/>
    <cellStyle name="20% - Accent1 3 2 9 2 3 2 2 2" xfId="23686" xr:uid="{00000000-0005-0000-0000-0000CE5B0000}"/>
    <cellStyle name="20% - Accent1 3 2 9 2 3 2 3" xfId="23687" xr:uid="{00000000-0005-0000-0000-0000CF5B0000}"/>
    <cellStyle name="20% - Accent1 3 2 9 2 3 3" xfId="23688" xr:uid="{00000000-0005-0000-0000-0000D05B0000}"/>
    <cellStyle name="20% - Accent1 3 2 9 2 3 3 2" xfId="23689" xr:uid="{00000000-0005-0000-0000-0000D15B0000}"/>
    <cellStyle name="20% - Accent1 3 2 9 2 3 4" xfId="23690" xr:uid="{00000000-0005-0000-0000-0000D25B0000}"/>
    <cellStyle name="20% - Accent1 3 2 9 2 4" xfId="23691" xr:uid="{00000000-0005-0000-0000-0000D35B0000}"/>
    <cellStyle name="20% - Accent1 3 2 9 2 4 2" xfId="23692" xr:uid="{00000000-0005-0000-0000-0000D45B0000}"/>
    <cellStyle name="20% - Accent1 3 2 9 2 4 2 2" xfId="23693" xr:uid="{00000000-0005-0000-0000-0000D55B0000}"/>
    <cellStyle name="20% - Accent1 3 2 9 2 4 2 2 2" xfId="23694" xr:uid="{00000000-0005-0000-0000-0000D65B0000}"/>
    <cellStyle name="20% - Accent1 3 2 9 2 4 2 3" xfId="23695" xr:uid="{00000000-0005-0000-0000-0000D75B0000}"/>
    <cellStyle name="20% - Accent1 3 2 9 2 4 3" xfId="23696" xr:uid="{00000000-0005-0000-0000-0000D85B0000}"/>
    <cellStyle name="20% - Accent1 3 2 9 2 4 3 2" xfId="23697" xr:uid="{00000000-0005-0000-0000-0000D95B0000}"/>
    <cellStyle name="20% - Accent1 3 2 9 2 4 4" xfId="23698" xr:uid="{00000000-0005-0000-0000-0000DA5B0000}"/>
    <cellStyle name="20% - Accent1 3 2 9 2 5" xfId="23699" xr:uid="{00000000-0005-0000-0000-0000DB5B0000}"/>
    <cellStyle name="20% - Accent1 3 2 9 2 5 2" xfId="23700" xr:uid="{00000000-0005-0000-0000-0000DC5B0000}"/>
    <cellStyle name="20% - Accent1 3 2 9 2 5 2 2" xfId="23701" xr:uid="{00000000-0005-0000-0000-0000DD5B0000}"/>
    <cellStyle name="20% - Accent1 3 2 9 2 5 3" xfId="23702" xr:uid="{00000000-0005-0000-0000-0000DE5B0000}"/>
    <cellStyle name="20% - Accent1 3 2 9 2 6" xfId="23703" xr:uid="{00000000-0005-0000-0000-0000DF5B0000}"/>
    <cellStyle name="20% - Accent1 3 2 9 2 6 2" xfId="23704" xr:uid="{00000000-0005-0000-0000-0000E05B0000}"/>
    <cellStyle name="20% - Accent1 3 2 9 2 6 2 2" xfId="23705" xr:uid="{00000000-0005-0000-0000-0000E15B0000}"/>
    <cellStyle name="20% - Accent1 3 2 9 2 6 3" xfId="23706" xr:uid="{00000000-0005-0000-0000-0000E25B0000}"/>
    <cellStyle name="20% - Accent1 3 2 9 2 7" xfId="23707" xr:uid="{00000000-0005-0000-0000-0000E35B0000}"/>
    <cellStyle name="20% - Accent1 3 2 9 2 7 2" xfId="23708" xr:uid="{00000000-0005-0000-0000-0000E45B0000}"/>
    <cellStyle name="20% - Accent1 3 2 9 2 8" xfId="23709" xr:uid="{00000000-0005-0000-0000-0000E55B0000}"/>
    <cellStyle name="20% - Accent1 3 2 9 2 8 2" xfId="23710" xr:uid="{00000000-0005-0000-0000-0000E65B0000}"/>
    <cellStyle name="20% - Accent1 3 2 9 2 9" xfId="23711" xr:uid="{00000000-0005-0000-0000-0000E75B0000}"/>
    <cellStyle name="20% - Accent1 3 2 9 3" xfId="23712" xr:uid="{00000000-0005-0000-0000-0000E85B0000}"/>
    <cellStyle name="20% - Accent1 3 2 9 3 2" xfId="23713" xr:uid="{00000000-0005-0000-0000-0000E95B0000}"/>
    <cellStyle name="20% - Accent1 3 2 9 3 2 2" xfId="23714" xr:uid="{00000000-0005-0000-0000-0000EA5B0000}"/>
    <cellStyle name="20% - Accent1 3 2 9 3 2 2 2" xfId="23715" xr:uid="{00000000-0005-0000-0000-0000EB5B0000}"/>
    <cellStyle name="20% - Accent1 3 2 9 3 2 2 2 2" xfId="23716" xr:uid="{00000000-0005-0000-0000-0000EC5B0000}"/>
    <cellStyle name="20% - Accent1 3 2 9 3 2 2 3" xfId="23717" xr:uid="{00000000-0005-0000-0000-0000ED5B0000}"/>
    <cellStyle name="20% - Accent1 3 2 9 3 2 3" xfId="23718" xr:uid="{00000000-0005-0000-0000-0000EE5B0000}"/>
    <cellStyle name="20% - Accent1 3 2 9 3 2 3 2" xfId="23719" xr:uid="{00000000-0005-0000-0000-0000EF5B0000}"/>
    <cellStyle name="20% - Accent1 3 2 9 3 2 4" xfId="23720" xr:uid="{00000000-0005-0000-0000-0000F05B0000}"/>
    <cellStyle name="20% - Accent1 3 2 9 3 3" xfId="23721" xr:uid="{00000000-0005-0000-0000-0000F15B0000}"/>
    <cellStyle name="20% - Accent1 3 2 9 3 3 2" xfId="23722" xr:uid="{00000000-0005-0000-0000-0000F25B0000}"/>
    <cellStyle name="20% - Accent1 3 2 9 3 3 2 2" xfId="23723" xr:uid="{00000000-0005-0000-0000-0000F35B0000}"/>
    <cellStyle name="20% - Accent1 3 2 9 3 3 2 2 2" xfId="23724" xr:uid="{00000000-0005-0000-0000-0000F45B0000}"/>
    <cellStyle name="20% - Accent1 3 2 9 3 3 2 3" xfId="23725" xr:uid="{00000000-0005-0000-0000-0000F55B0000}"/>
    <cellStyle name="20% - Accent1 3 2 9 3 3 3" xfId="23726" xr:uid="{00000000-0005-0000-0000-0000F65B0000}"/>
    <cellStyle name="20% - Accent1 3 2 9 3 3 3 2" xfId="23727" xr:uid="{00000000-0005-0000-0000-0000F75B0000}"/>
    <cellStyle name="20% - Accent1 3 2 9 3 3 4" xfId="23728" xr:uid="{00000000-0005-0000-0000-0000F85B0000}"/>
    <cellStyle name="20% - Accent1 3 2 9 3 4" xfId="23729" xr:uid="{00000000-0005-0000-0000-0000F95B0000}"/>
    <cellStyle name="20% - Accent1 3 2 9 3 4 2" xfId="23730" xr:uid="{00000000-0005-0000-0000-0000FA5B0000}"/>
    <cellStyle name="20% - Accent1 3 2 9 3 4 2 2" xfId="23731" xr:uid="{00000000-0005-0000-0000-0000FB5B0000}"/>
    <cellStyle name="20% - Accent1 3 2 9 3 4 2 2 2" xfId="23732" xr:uid="{00000000-0005-0000-0000-0000FC5B0000}"/>
    <cellStyle name="20% - Accent1 3 2 9 3 4 2 3" xfId="23733" xr:uid="{00000000-0005-0000-0000-0000FD5B0000}"/>
    <cellStyle name="20% - Accent1 3 2 9 3 4 3" xfId="23734" xr:uid="{00000000-0005-0000-0000-0000FE5B0000}"/>
    <cellStyle name="20% - Accent1 3 2 9 3 4 3 2" xfId="23735" xr:uid="{00000000-0005-0000-0000-0000FF5B0000}"/>
    <cellStyle name="20% - Accent1 3 2 9 3 4 4" xfId="23736" xr:uid="{00000000-0005-0000-0000-0000005C0000}"/>
    <cellStyle name="20% - Accent1 3 2 9 3 5" xfId="23737" xr:uid="{00000000-0005-0000-0000-0000015C0000}"/>
    <cellStyle name="20% - Accent1 3 2 9 3 5 2" xfId="23738" xr:uid="{00000000-0005-0000-0000-0000025C0000}"/>
    <cellStyle name="20% - Accent1 3 2 9 3 5 2 2" xfId="23739" xr:uid="{00000000-0005-0000-0000-0000035C0000}"/>
    <cellStyle name="20% - Accent1 3 2 9 3 5 3" xfId="23740" xr:uid="{00000000-0005-0000-0000-0000045C0000}"/>
    <cellStyle name="20% - Accent1 3 2 9 3 6" xfId="23741" xr:uid="{00000000-0005-0000-0000-0000055C0000}"/>
    <cellStyle name="20% - Accent1 3 2 9 3 6 2" xfId="23742" xr:uid="{00000000-0005-0000-0000-0000065C0000}"/>
    <cellStyle name="20% - Accent1 3 2 9 3 6 2 2" xfId="23743" xr:uid="{00000000-0005-0000-0000-0000075C0000}"/>
    <cellStyle name="20% - Accent1 3 2 9 3 6 3" xfId="23744" xr:uid="{00000000-0005-0000-0000-0000085C0000}"/>
    <cellStyle name="20% - Accent1 3 2 9 3 7" xfId="23745" xr:uid="{00000000-0005-0000-0000-0000095C0000}"/>
    <cellStyle name="20% - Accent1 3 2 9 3 7 2" xfId="23746" xr:uid="{00000000-0005-0000-0000-00000A5C0000}"/>
    <cellStyle name="20% - Accent1 3 2 9 3 8" xfId="23747" xr:uid="{00000000-0005-0000-0000-00000B5C0000}"/>
    <cellStyle name="20% - Accent1 3 2 9 3 8 2" xfId="23748" xr:uid="{00000000-0005-0000-0000-00000C5C0000}"/>
    <cellStyle name="20% - Accent1 3 2 9 3 9" xfId="23749" xr:uid="{00000000-0005-0000-0000-00000D5C0000}"/>
    <cellStyle name="20% - Accent1 3 2 9 4" xfId="23750" xr:uid="{00000000-0005-0000-0000-00000E5C0000}"/>
    <cellStyle name="20% - Accent1 3 2 9 4 2" xfId="23751" xr:uid="{00000000-0005-0000-0000-00000F5C0000}"/>
    <cellStyle name="20% - Accent1 3 2 9 4 2 2" xfId="23752" xr:uid="{00000000-0005-0000-0000-0000105C0000}"/>
    <cellStyle name="20% - Accent1 3 2 9 4 2 2 2" xfId="23753" xr:uid="{00000000-0005-0000-0000-0000115C0000}"/>
    <cellStyle name="20% - Accent1 3 2 9 4 2 3" xfId="23754" xr:uid="{00000000-0005-0000-0000-0000125C0000}"/>
    <cellStyle name="20% - Accent1 3 2 9 4 3" xfId="23755" xr:uid="{00000000-0005-0000-0000-0000135C0000}"/>
    <cellStyle name="20% - Accent1 3 2 9 4 3 2" xfId="23756" xr:uid="{00000000-0005-0000-0000-0000145C0000}"/>
    <cellStyle name="20% - Accent1 3 2 9 4 4" xfId="23757" xr:uid="{00000000-0005-0000-0000-0000155C0000}"/>
    <cellStyle name="20% - Accent1 3 2 9 5" xfId="23758" xr:uid="{00000000-0005-0000-0000-0000165C0000}"/>
    <cellStyle name="20% - Accent1 3 2 9 5 2" xfId="23759" xr:uid="{00000000-0005-0000-0000-0000175C0000}"/>
    <cellStyle name="20% - Accent1 3 2 9 5 2 2" xfId="23760" xr:uid="{00000000-0005-0000-0000-0000185C0000}"/>
    <cellStyle name="20% - Accent1 3 2 9 5 2 2 2" xfId="23761" xr:uid="{00000000-0005-0000-0000-0000195C0000}"/>
    <cellStyle name="20% - Accent1 3 2 9 5 2 3" xfId="23762" xr:uid="{00000000-0005-0000-0000-00001A5C0000}"/>
    <cellStyle name="20% - Accent1 3 2 9 5 3" xfId="23763" xr:uid="{00000000-0005-0000-0000-00001B5C0000}"/>
    <cellStyle name="20% - Accent1 3 2 9 5 3 2" xfId="23764" xr:uid="{00000000-0005-0000-0000-00001C5C0000}"/>
    <cellStyle name="20% - Accent1 3 2 9 5 4" xfId="23765" xr:uid="{00000000-0005-0000-0000-00001D5C0000}"/>
    <cellStyle name="20% - Accent1 3 2 9 6" xfId="23766" xr:uid="{00000000-0005-0000-0000-00001E5C0000}"/>
    <cellStyle name="20% - Accent1 3 2 9 6 2" xfId="23767" xr:uid="{00000000-0005-0000-0000-00001F5C0000}"/>
    <cellStyle name="20% - Accent1 3 2 9 6 2 2" xfId="23768" xr:uid="{00000000-0005-0000-0000-0000205C0000}"/>
    <cellStyle name="20% - Accent1 3 2 9 6 2 2 2" xfId="23769" xr:uid="{00000000-0005-0000-0000-0000215C0000}"/>
    <cellStyle name="20% - Accent1 3 2 9 6 2 3" xfId="23770" xr:uid="{00000000-0005-0000-0000-0000225C0000}"/>
    <cellStyle name="20% - Accent1 3 2 9 6 3" xfId="23771" xr:uid="{00000000-0005-0000-0000-0000235C0000}"/>
    <cellStyle name="20% - Accent1 3 2 9 6 3 2" xfId="23772" xr:uid="{00000000-0005-0000-0000-0000245C0000}"/>
    <cellStyle name="20% - Accent1 3 2 9 6 4" xfId="23773" xr:uid="{00000000-0005-0000-0000-0000255C0000}"/>
    <cellStyle name="20% - Accent1 3 2 9 7" xfId="23774" xr:uid="{00000000-0005-0000-0000-0000265C0000}"/>
    <cellStyle name="20% - Accent1 3 2 9 7 2" xfId="23775" xr:uid="{00000000-0005-0000-0000-0000275C0000}"/>
    <cellStyle name="20% - Accent1 3 2 9 7 2 2" xfId="23776" xr:uid="{00000000-0005-0000-0000-0000285C0000}"/>
    <cellStyle name="20% - Accent1 3 2 9 7 3" xfId="23777" xr:uid="{00000000-0005-0000-0000-0000295C0000}"/>
    <cellStyle name="20% - Accent1 3 2 9 8" xfId="23778" xr:uid="{00000000-0005-0000-0000-00002A5C0000}"/>
    <cellStyle name="20% - Accent1 3 2 9 8 2" xfId="23779" xr:uid="{00000000-0005-0000-0000-00002B5C0000}"/>
    <cellStyle name="20% - Accent1 3 2 9 8 2 2" xfId="23780" xr:uid="{00000000-0005-0000-0000-00002C5C0000}"/>
    <cellStyle name="20% - Accent1 3 2 9 8 3" xfId="23781" xr:uid="{00000000-0005-0000-0000-00002D5C0000}"/>
    <cellStyle name="20% - Accent1 3 2 9 9" xfId="23782" xr:uid="{00000000-0005-0000-0000-00002E5C0000}"/>
    <cellStyle name="20% - Accent1 3 2 9 9 2" xfId="23783" xr:uid="{00000000-0005-0000-0000-00002F5C0000}"/>
    <cellStyle name="20% - Accent1 3 20" xfId="23784" xr:uid="{00000000-0005-0000-0000-0000305C0000}"/>
    <cellStyle name="20% - Accent1 3 20 2" xfId="23785" xr:uid="{00000000-0005-0000-0000-0000315C0000}"/>
    <cellStyle name="20% - Accent1 3 21" xfId="23786" xr:uid="{00000000-0005-0000-0000-0000325C0000}"/>
    <cellStyle name="20% - Accent1 3 3" xfId="23787" xr:uid="{00000000-0005-0000-0000-0000335C0000}"/>
    <cellStyle name="20% - Accent1 3 3 10" xfId="23788" xr:uid="{00000000-0005-0000-0000-0000345C0000}"/>
    <cellStyle name="20% - Accent1 3 3 10 2" xfId="23789" xr:uid="{00000000-0005-0000-0000-0000355C0000}"/>
    <cellStyle name="20% - Accent1 3 3 10 2 2" xfId="23790" xr:uid="{00000000-0005-0000-0000-0000365C0000}"/>
    <cellStyle name="20% - Accent1 3 3 10 2 2 2" xfId="23791" xr:uid="{00000000-0005-0000-0000-0000375C0000}"/>
    <cellStyle name="20% - Accent1 3 3 10 2 3" xfId="23792" xr:uid="{00000000-0005-0000-0000-0000385C0000}"/>
    <cellStyle name="20% - Accent1 3 3 10 3" xfId="23793" xr:uid="{00000000-0005-0000-0000-0000395C0000}"/>
    <cellStyle name="20% - Accent1 3 3 10 3 2" xfId="23794" xr:uid="{00000000-0005-0000-0000-00003A5C0000}"/>
    <cellStyle name="20% - Accent1 3 3 10 4" xfId="23795" xr:uid="{00000000-0005-0000-0000-00003B5C0000}"/>
    <cellStyle name="20% - Accent1 3 3 11" xfId="23796" xr:uid="{00000000-0005-0000-0000-00003C5C0000}"/>
    <cellStyle name="20% - Accent1 3 3 11 2" xfId="23797" xr:uid="{00000000-0005-0000-0000-00003D5C0000}"/>
    <cellStyle name="20% - Accent1 3 3 11 2 2" xfId="23798" xr:uid="{00000000-0005-0000-0000-00003E5C0000}"/>
    <cellStyle name="20% - Accent1 3 3 11 2 2 2" xfId="23799" xr:uid="{00000000-0005-0000-0000-00003F5C0000}"/>
    <cellStyle name="20% - Accent1 3 3 11 2 3" xfId="23800" xr:uid="{00000000-0005-0000-0000-0000405C0000}"/>
    <cellStyle name="20% - Accent1 3 3 11 3" xfId="23801" xr:uid="{00000000-0005-0000-0000-0000415C0000}"/>
    <cellStyle name="20% - Accent1 3 3 11 3 2" xfId="23802" xr:uid="{00000000-0005-0000-0000-0000425C0000}"/>
    <cellStyle name="20% - Accent1 3 3 11 4" xfId="23803" xr:uid="{00000000-0005-0000-0000-0000435C0000}"/>
    <cellStyle name="20% - Accent1 3 3 12" xfId="23804" xr:uid="{00000000-0005-0000-0000-0000445C0000}"/>
    <cellStyle name="20% - Accent1 3 3 12 2" xfId="23805" xr:uid="{00000000-0005-0000-0000-0000455C0000}"/>
    <cellStyle name="20% - Accent1 3 3 12 2 2" xfId="23806" xr:uid="{00000000-0005-0000-0000-0000465C0000}"/>
    <cellStyle name="20% - Accent1 3 3 12 3" xfId="23807" xr:uid="{00000000-0005-0000-0000-0000475C0000}"/>
    <cellStyle name="20% - Accent1 3 3 13" xfId="23808" xr:uid="{00000000-0005-0000-0000-0000485C0000}"/>
    <cellStyle name="20% - Accent1 3 3 13 2" xfId="23809" xr:uid="{00000000-0005-0000-0000-0000495C0000}"/>
    <cellStyle name="20% - Accent1 3 3 13 2 2" xfId="23810" xr:uid="{00000000-0005-0000-0000-00004A5C0000}"/>
    <cellStyle name="20% - Accent1 3 3 13 3" xfId="23811" xr:uid="{00000000-0005-0000-0000-00004B5C0000}"/>
    <cellStyle name="20% - Accent1 3 3 14" xfId="23812" xr:uid="{00000000-0005-0000-0000-00004C5C0000}"/>
    <cellStyle name="20% - Accent1 3 3 14 2" xfId="23813" xr:uid="{00000000-0005-0000-0000-00004D5C0000}"/>
    <cellStyle name="20% - Accent1 3 3 15" xfId="23814" xr:uid="{00000000-0005-0000-0000-00004E5C0000}"/>
    <cellStyle name="20% - Accent1 3 3 15 2" xfId="23815" xr:uid="{00000000-0005-0000-0000-00004F5C0000}"/>
    <cellStyle name="20% - Accent1 3 3 16" xfId="23816" xr:uid="{00000000-0005-0000-0000-0000505C0000}"/>
    <cellStyle name="20% - Accent1 3 3 2" xfId="23817" xr:uid="{00000000-0005-0000-0000-0000515C0000}"/>
    <cellStyle name="20% - Accent1 3 3 2 10" xfId="23818" xr:uid="{00000000-0005-0000-0000-0000525C0000}"/>
    <cellStyle name="20% - Accent1 3 3 2 10 2" xfId="23819" xr:uid="{00000000-0005-0000-0000-0000535C0000}"/>
    <cellStyle name="20% - Accent1 3 3 2 10 2 2" xfId="23820" xr:uid="{00000000-0005-0000-0000-0000545C0000}"/>
    <cellStyle name="20% - Accent1 3 3 2 10 2 2 2" xfId="23821" xr:uid="{00000000-0005-0000-0000-0000555C0000}"/>
    <cellStyle name="20% - Accent1 3 3 2 10 2 3" xfId="23822" xr:uid="{00000000-0005-0000-0000-0000565C0000}"/>
    <cellStyle name="20% - Accent1 3 3 2 10 3" xfId="23823" xr:uid="{00000000-0005-0000-0000-0000575C0000}"/>
    <cellStyle name="20% - Accent1 3 3 2 10 3 2" xfId="23824" xr:uid="{00000000-0005-0000-0000-0000585C0000}"/>
    <cellStyle name="20% - Accent1 3 3 2 10 4" xfId="23825" xr:uid="{00000000-0005-0000-0000-0000595C0000}"/>
    <cellStyle name="20% - Accent1 3 3 2 11" xfId="23826" xr:uid="{00000000-0005-0000-0000-00005A5C0000}"/>
    <cellStyle name="20% - Accent1 3 3 2 11 2" xfId="23827" xr:uid="{00000000-0005-0000-0000-00005B5C0000}"/>
    <cellStyle name="20% - Accent1 3 3 2 11 2 2" xfId="23828" xr:uid="{00000000-0005-0000-0000-00005C5C0000}"/>
    <cellStyle name="20% - Accent1 3 3 2 11 3" xfId="23829" xr:uid="{00000000-0005-0000-0000-00005D5C0000}"/>
    <cellStyle name="20% - Accent1 3 3 2 12" xfId="23830" xr:uid="{00000000-0005-0000-0000-00005E5C0000}"/>
    <cellStyle name="20% - Accent1 3 3 2 12 2" xfId="23831" xr:uid="{00000000-0005-0000-0000-00005F5C0000}"/>
    <cellStyle name="20% - Accent1 3 3 2 12 2 2" xfId="23832" xr:uid="{00000000-0005-0000-0000-0000605C0000}"/>
    <cellStyle name="20% - Accent1 3 3 2 12 3" xfId="23833" xr:uid="{00000000-0005-0000-0000-0000615C0000}"/>
    <cellStyle name="20% - Accent1 3 3 2 13" xfId="23834" xr:uid="{00000000-0005-0000-0000-0000625C0000}"/>
    <cellStyle name="20% - Accent1 3 3 2 13 2" xfId="23835" xr:uid="{00000000-0005-0000-0000-0000635C0000}"/>
    <cellStyle name="20% - Accent1 3 3 2 14" xfId="23836" xr:uid="{00000000-0005-0000-0000-0000645C0000}"/>
    <cellStyle name="20% - Accent1 3 3 2 14 2" xfId="23837" xr:uid="{00000000-0005-0000-0000-0000655C0000}"/>
    <cellStyle name="20% - Accent1 3 3 2 15" xfId="23838" xr:uid="{00000000-0005-0000-0000-0000665C0000}"/>
    <cellStyle name="20% - Accent1 3 3 2 2" xfId="23839" xr:uid="{00000000-0005-0000-0000-0000675C0000}"/>
    <cellStyle name="20% - Accent1 3 3 2 2 10" xfId="23840" xr:uid="{00000000-0005-0000-0000-0000685C0000}"/>
    <cellStyle name="20% - Accent1 3 3 2 2 10 2" xfId="23841" xr:uid="{00000000-0005-0000-0000-0000695C0000}"/>
    <cellStyle name="20% - Accent1 3 3 2 2 10 2 2" xfId="23842" xr:uid="{00000000-0005-0000-0000-00006A5C0000}"/>
    <cellStyle name="20% - Accent1 3 3 2 2 10 3" xfId="23843" xr:uid="{00000000-0005-0000-0000-00006B5C0000}"/>
    <cellStyle name="20% - Accent1 3 3 2 2 11" xfId="23844" xr:uid="{00000000-0005-0000-0000-00006C5C0000}"/>
    <cellStyle name="20% - Accent1 3 3 2 2 11 2" xfId="23845" xr:uid="{00000000-0005-0000-0000-00006D5C0000}"/>
    <cellStyle name="20% - Accent1 3 3 2 2 11 2 2" xfId="23846" xr:uid="{00000000-0005-0000-0000-00006E5C0000}"/>
    <cellStyle name="20% - Accent1 3 3 2 2 11 3" xfId="23847" xr:uid="{00000000-0005-0000-0000-00006F5C0000}"/>
    <cellStyle name="20% - Accent1 3 3 2 2 12" xfId="23848" xr:uid="{00000000-0005-0000-0000-0000705C0000}"/>
    <cellStyle name="20% - Accent1 3 3 2 2 12 2" xfId="23849" xr:uid="{00000000-0005-0000-0000-0000715C0000}"/>
    <cellStyle name="20% - Accent1 3 3 2 2 13" xfId="23850" xr:uid="{00000000-0005-0000-0000-0000725C0000}"/>
    <cellStyle name="20% - Accent1 3 3 2 2 13 2" xfId="23851" xr:uid="{00000000-0005-0000-0000-0000735C0000}"/>
    <cellStyle name="20% - Accent1 3 3 2 2 14" xfId="23852" xr:uid="{00000000-0005-0000-0000-0000745C0000}"/>
    <cellStyle name="20% - Accent1 3 3 2 2 2" xfId="23853" xr:uid="{00000000-0005-0000-0000-0000755C0000}"/>
    <cellStyle name="20% - Accent1 3 3 2 2 2 10" xfId="23854" xr:uid="{00000000-0005-0000-0000-0000765C0000}"/>
    <cellStyle name="20% - Accent1 3 3 2 2 2 10 2" xfId="23855" xr:uid="{00000000-0005-0000-0000-0000775C0000}"/>
    <cellStyle name="20% - Accent1 3 3 2 2 2 11" xfId="23856" xr:uid="{00000000-0005-0000-0000-0000785C0000}"/>
    <cellStyle name="20% - Accent1 3 3 2 2 2 2" xfId="23857" xr:uid="{00000000-0005-0000-0000-0000795C0000}"/>
    <cellStyle name="20% - Accent1 3 3 2 2 2 2 2" xfId="23858" xr:uid="{00000000-0005-0000-0000-00007A5C0000}"/>
    <cellStyle name="20% - Accent1 3 3 2 2 2 2 2 2" xfId="23859" xr:uid="{00000000-0005-0000-0000-00007B5C0000}"/>
    <cellStyle name="20% - Accent1 3 3 2 2 2 2 2 2 2" xfId="23860" xr:uid="{00000000-0005-0000-0000-00007C5C0000}"/>
    <cellStyle name="20% - Accent1 3 3 2 2 2 2 2 2 2 2" xfId="23861" xr:uid="{00000000-0005-0000-0000-00007D5C0000}"/>
    <cellStyle name="20% - Accent1 3 3 2 2 2 2 2 2 3" xfId="23862" xr:uid="{00000000-0005-0000-0000-00007E5C0000}"/>
    <cellStyle name="20% - Accent1 3 3 2 2 2 2 2 3" xfId="23863" xr:uid="{00000000-0005-0000-0000-00007F5C0000}"/>
    <cellStyle name="20% - Accent1 3 3 2 2 2 2 2 3 2" xfId="23864" xr:uid="{00000000-0005-0000-0000-0000805C0000}"/>
    <cellStyle name="20% - Accent1 3 3 2 2 2 2 2 4" xfId="23865" xr:uid="{00000000-0005-0000-0000-0000815C0000}"/>
    <cellStyle name="20% - Accent1 3 3 2 2 2 2 3" xfId="23866" xr:uid="{00000000-0005-0000-0000-0000825C0000}"/>
    <cellStyle name="20% - Accent1 3 3 2 2 2 2 3 2" xfId="23867" xr:uid="{00000000-0005-0000-0000-0000835C0000}"/>
    <cellStyle name="20% - Accent1 3 3 2 2 2 2 3 2 2" xfId="23868" xr:uid="{00000000-0005-0000-0000-0000845C0000}"/>
    <cellStyle name="20% - Accent1 3 3 2 2 2 2 3 2 2 2" xfId="23869" xr:uid="{00000000-0005-0000-0000-0000855C0000}"/>
    <cellStyle name="20% - Accent1 3 3 2 2 2 2 3 2 3" xfId="23870" xr:uid="{00000000-0005-0000-0000-0000865C0000}"/>
    <cellStyle name="20% - Accent1 3 3 2 2 2 2 3 3" xfId="23871" xr:uid="{00000000-0005-0000-0000-0000875C0000}"/>
    <cellStyle name="20% - Accent1 3 3 2 2 2 2 3 3 2" xfId="23872" xr:uid="{00000000-0005-0000-0000-0000885C0000}"/>
    <cellStyle name="20% - Accent1 3 3 2 2 2 2 3 4" xfId="23873" xr:uid="{00000000-0005-0000-0000-0000895C0000}"/>
    <cellStyle name="20% - Accent1 3 3 2 2 2 2 4" xfId="23874" xr:uid="{00000000-0005-0000-0000-00008A5C0000}"/>
    <cellStyle name="20% - Accent1 3 3 2 2 2 2 4 2" xfId="23875" xr:uid="{00000000-0005-0000-0000-00008B5C0000}"/>
    <cellStyle name="20% - Accent1 3 3 2 2 2 2 4 2 2" xfId="23876" xr:uid="{00000000-0005-0000-0000-00008C5C0000}"/>
    <cellStyle name="20% - Accent1 3 3 2 2 2 2 4 2 2 2" xfId="23877" xr:uid="{00000000-0005-0000-0000-00008D5C0000}"/>
    <cellStyle name="20% - Accent1 3 3 2 2 2 2 4 2 3" xfId="23878" xr:uid="{00000000-0005-0000-0000-00008E5C0000}"/>
    <cellStyle name="20% - Accent1 3 3 2 2 2 2 4 3" xfId="23879" xr:uid="{00000000-0005-0000-0000-00008F5C0000}"/>
    <cellStyle name="20% - Accent1 3 3 2 2 2 2 4 3 2" xfId="23880" xr:uid="{00000000-0005-0000-0000-0000905C0000}"/>
    <cellStyle name="20% - Accent1 3 3 2 2 2 2 4 4" xfId="23881" xr:uid="{00000000-0005-0000-0000-0000915C0000}"/>
    <cellStyle name="20% - Accent1 3 3 2 2 2 2 5" xfId="23882" xr:uid="{00000000-0005-0000-0000-0000925C0000}"/>
    <cellStyle name="20% - Accent1 3 3 2 2 2 2 5 2" xfId="23883" xr:uid="{00000000-0005-0000-0000-0000935C0000}"/>
    <cellStyle name="20% - Accent1 3 3 2 2 2 2 5 2 2" xfId="23884" xr:uid="{00000000-0005-0000-0000-0000945C0000}"/>
    <cellStyle name="20% - Accent1 3 3 2 2 2 2 5 3" xfId="23885" xr:uid="{00000000-0005-0000-0000-0000955C0000}"/>
    <cellStyle name="20% - Accent1 3 3 2 2 2 2 6" xfId="23886" xr:uid="{00000000-0005-0000-0000-0000965C0000}"/>
    <cellStyle name="20% - Accent1 3 3 2 2 2 2 6 2" xfId="23887" xr:uid="{00000000-0005-0000-0000-0000975C0000}"/>
    <cellStyle name="20% - Accent1 3 3 2 2 2 2 6 2 2" xfId="23888" xr:uid="{00000000-0005-0000-0000-0000985C0000}"/>
    <cellStyle name="20% - Accent1 3 3 2 2 2 2 6 3" xfId="23889" xr:uid="{00000000-0005-0000-0000-0000995C0000}"/>
    <cellStyle name="20% - Accent1 3 3 2 2 2 2 7" xfId="23890" xr:uid="{00000000-0005-0000-0000-00009A5C0000}"/>
    <cellStyle name="20% - Accent1 3 3 2 2 2 2 7 2" xfId="23891" xr:uid="{00000000-0005-0000-0000-00009B5C0000}"/>
    <cellStyle name="20% - Accent1 3 3 2 2 2 2 8" xfId="23892" xr:uid="{00000000-0005-0000-0000-00009C5C0000}"/>
    <cellStyle name="20% - Accent1 3 3 2 2 2 2 8 2" xfId="23893" xr:uid="{00000000-0005-0000-0000-00009D5C0000}"/>
    <cellStyle name="20% - Accent1 3 3 2 2 2 2 9" xfId="23894" xr:uid="{00000000-0005-0000-0000-00009E5C0000}"/>
    <cellStyle name="20% - Accent1 3 3 2 2 2 3" xfId="23895" xr:uid="{00000000-0005-0000-0000-00009F5C0000}"/>
    <cellStyle name="20% - Accent1 3 3 2 2 2 3 2" xfId="23896" xr:uid="{00000000-0005-0000-0000-0000A05C0000}"/>
    <cellStyle name="20% - Accent1 3 3 2 2 2 3 2 2" xfId="23897" xr:uid="{00000000-0005-0000-0000-0000A15C0000}"/>
    <cellStyle name="20% - Accent1 3 3 2 2 2 3 2 2 2" xfId="23898" xr:uid="{00000000-0005-0000-0000-0000A25C0000}"/>
    <cellStyle name="20% - Accent1 3 3 2 2 2 3 2 2 2 2" xfId="23899" xr:uid="{00000000-0005-0000-0000-0000A35C0000}"/>
    <cellStyle name="20% - Accent1 3 3 2 2 2 3 2 2 3" xfId="23900" xr:uid="{00000000-0005-0000-0000-0000A45C0000}"/>
    <cellStyle name="20% - Accent1 3 3 2 2 2 3 2 3" xfId="23901" xr:uid="{00000000-0005-0000-0000-0000A55C0000}"/>
    <cellStyle name="20% - Accent1 3 3 2 2 2 3 2 3 2" xfId="23902" xr:uid="{00000000-0005-0000-0000-0000A65C0000}"/>
    <cellStyle name="20% - Accent1 3 3 2 2 2 3 2 4" xfId="23903" xr:uid="{00000000-0005-0000-0000-0000A75C0000}"/>
    <cellStyle name="20% - Accent1 3 3 2 2 2 3 3" xfId="23904" xr:uid="{00000000-0005-0000-0000-0000A85C0000}"/>
    <cellStyle name="20% - Accent1 3 3 2 2 2 3 3 2" xfId="23905" xr:uid="{00000000-0005-0000-0000-0000A95C0000}"/>
    <cellStyle name="20% - Accent1 3 3 2 2 2 3 3 2 2" xfId="23906" xr:uid="{00000000-0005-0000-0000-0000AA5C0000}"/>
    <cellStyle name="20% - Accent1 3 3 2 2 2 3 3 2 2 2" xfId="23907" xr:uid="{00000000-0005-0000-0000-0000AB5C0000}"/>
    <cellStyle name="20% - Accent1 3 3 2 2 2 3 3 2 3" xfId="23908" xr:uid="{00000000-0005-0000-0000-0000AC5C0000}"/>
    <cellStyle name="20% - Accent1 3 3 2 2 2 3 3 3" xfId="23909" xr:uid="{00000000-0005-0000-0000-0000AD5C0000}"/>
    <cellStyle name="20% - Accent1 3 3 2 2 2 3 3 3 2" xfId="23910" xr:uid="{00000000-0005-0000-0000-0000AE5C0000}"/>
    <cellStyle name="20% - Accent1 3 3 2 2 2 3 3 4" xfId="23911" xr:uid="{00000000-0005-0000-0000-0000AF5C0000}"/>
    <cellStyle name="20% - Accent1 3 3 2 2 2 3 4" xfId="23912" xr:uid="{00000000-0005-0000-0000-0000B05C0000}"/>
    <cellStyle name="20% - Accent1 3 3 2 2 2 3 4 2" xfId="23913" xr:uid="{00000000-0005-0000-0000-0000B15C0000}"/>
    <cellStyle name="20% - Accent1 3 3 2 2 2 3 4 2 2" xfId="23914" xr:uid="{00000000-0005-0000-0000-0000B25C0000}"/>
    <cellStyle name="20% - Accent1 3 3 2 2 2 3 4 2 2 2" xfId="23915" xr:uid="{00000000-0005-0000-0000-0000B35C0000}"/>
    <cellStyle name="20% - Accent1 3 3 2 2 2 3 4 2 3" xfId="23916" xr:uid="{00000000-0005-0000-0000-0000B45C0000}"/>
    <cellStyle name="20% - Accent1 3 3 2 2 2 3 4 3" xfId="23917" xr:uid="{00000000-0005-0000-0000-0000B55C0000}"/>
    <cellStyle name="20% - Accent1 3 3 2 2 2 3 4 3 2" xfId="23918" xr:uid="{00000000-0005-0000-0000-0000B65C0000}"/>
    <cellStyle name="20% - Accent1 3 3 2 2 2 3 4 4" xfId="23919" xr:uid="{00000000-0005-0000-0000-0000B75C0000}"/>
    <cellStyle name="20% - Accent1 3 3 2 2 2 3 5" xfId="23920" xr:uid="{00000000-0005-0000-0000-0000B85C0000}"/>
    <cellStyle name="20% - Accent1 3 3 2 2 2 3 5 2" xfId="23921" xr:uid="{00000000-0005-0000-0000-0000B95C0000}"/>
    <cellStyle name="20% - Accent1 3 3 2 2 2 3 5 2 2" xfId="23922" xr:uid="{00000000-0005-0000-0000-0000BA5C0000}"/>
    <cellStyle name="20% - Accent1 3 3 2 2 2 3 5 3" xfId="23923" xr:uid="{00000000-0005-0000-0000-0000BB5C0000}"/>
    <cellStyle name="20% - Accent1 3 3 2 2 2 3 6" xfId="23924" xr:uid="{00000000-0005-0000-0000-0000BC5C0000}"/>
    <cellStyle name="20% - Accent1 3 3 2 2 2 3 6 2" xfId="23925" xr:uid="{00000000-0005-0000-0000-0000BD5C0000}"/>
    <cellStyle name="20% - Accent1 3 3 2 2 2 3 6 2 2" xfId="23926" xr:uid="{00000000-0005-0000-0000-0000BE5C0000}"/>
    <cellStyle name="20% - Accent1 3 3 2 2 2 3 6 3" xfId="23927" xr:uid="{00000000-0005-0000-0000-0000BF5C0000}"/>
    <cellStyle name="20% - Accent1 3 3 2 2 2 3 7" xfId="23928" xr:uid="{00000000-0005-0000-0000-0000C05C0000}"/>
    <cellStyle name="20% - Accent1 3 3 2 2 2 3 7 2" xfId="23929" xr:uid="{00000000-0005-0000-0000-0000C15C0000}"/>
    <cellStyle name="20% - Accent1 3 3 2 2 2 3 8" xfId="23930" xr:uid="{00000000-0005-0000-0000-0000C25C0000}"/>
    <cellStyle name="20% - Accent1 3 3 2 2 2 3 8 2" xfId="23931" xr:uid="{00000000-0005-0000-0000-0000C35C0000}"/>
    <cellStyle name="20% - Accent1 3 3 2 2 2 3 9" xfId="23932" xr:uid="{00000000-0005-0000-0000-0000C45C0000}"/>
    <cellStyle name="20% - Accent1 3 3 2 2 2 4" xfId="23933" xr:uid="{00000000-0005-0000-0000-0000C55C0000}"/>
    <cellStyle name="20% - Accent1 3 3 2 2 2 4 2" xfId="23934" xr:uid="{00000000-0005-0000-0000-0000C65C0000}"/>
    <cellStyle name="20% - Accent1 3 3 2 2 2 4 2 2" xfId="23935" xr:uid="{00000000-0005-0000-0000-0000C75C0000}"/>
    <cellStyle name="20% - Accent1 3 3 2 2 2 4 2 2 2" xfId="23936" xr:uid="{00000000-0005-0000-0000-0000C85C0000}"/>
    <cellStyle name="20% - Accent1 3 3 2 2 2 4 2 3" xfId="23937" xr:uid="{00000000-0005-0000-0000-0000C95C0000}"/>
    <cellStyle name="20% - Accent1 3 3 2 2 2 4 3" xfId="23938" xr:uid="{00000000-0005-0000-0000-0000CA5C0000}"/>
    <cellStyle name="20% - Accent1 3 3 2 2 2 4 3 2" xfId="23939" xr:uid="{00000000-0005-0000-0000-0000CB5C0000}"/>
    <cellStyle name="20% - Accent1 3 3 2 2 2 4 4" xfId="23940" xr:uid="{00000000-0005-0000-0000-0000CC5C0000}"/>
    <cellStyle name="20% - Accent1 3 3 2 2 2 5" xfId="23941" xr:uid="{00000000-0005-0000-0000-0000CD5C0000}"/>
    <cellStyle name="20% - Accent1 3 3 2 2 2 5 2" xfId="23942" xr:uid="{00000000-0005-0000-0000-0000CE5C0000}"/>
    <cellStyle name="20% - Accent1 3 3 2 2 2 5 2 2" xfId="23943" xr:uid="{00000000-0005-0000-0000-0000CF5C0000}"/>
    <cellStyle name="20% - Accent1 3 3 2 2 2 5 2 2 2" xfId="23944" xr:uid="{00000000-0005-0000-0000-0000D05C0000}"/>
    <cellStyle name="20% - Accent1 3 3 2 2 2 5 2 3" xfId="23945" xr:uid="{00000000-0005-0000-0000-0000D15C0000}"/>
    <cellStyle name="20% - Accent1 3 3 2 2 2 5 3" xfId="23946" xr:uid="{00000000-0005-0000-0000-0000D25C0000}"/>
    <cellStyle name="20% - Accent1 3 3 2 2 2 5 3 2" xfId="23947" xr:uid="{00000000-0005-0000-0000-0000D35C0000}"/>
    <cellStyle name="20% - Accent1 3 3 2 2 2 5 4" xfId="23948" xr:uid="{00000000-0005-0000-0000-0000D45C0000}"/>
    <cellStyle name="20% - Accent1 3 3 2 2 2 6" xfId="23949" xr:uid="{00000000-0005-0000-0000-0000D55C0000}"/>
    <cellStyle name="20% - Accent1 3 3 2 2 2 6 2" xfId="23950" xr:uid="{00000000-0005-0000-0000-0000D65C0000}"/>
    <cellStyle name="20% - Accent1 3 3 2 2 2 6 2 2" xfId="23951" xr:uid="{00000000-0005-0000-0000-0000D75C0000}"/>
    <cellStyle name="20% - Accent1 3 3 2 2 2 6 2 2 2" xfId="23952" xr:uid="{00000000-0005-0000-0000-0000D85C0000}"/>
    <cellStyle name="20% - Accent1 3 3 2 2 2 6 2 3" xfId="23953" xr:uid="{00000000-0005-0000-0000-0000D95C0000}"/>
    <cellStyle name="20% - Accent1 3 3 2 2 2 6 3" xfId="23954" xr:uid="{00000000-0005-0000-0000-0000DA5C0000}"/>
    <cellStyle name="20% - Accent1 3 3 2 2 2 6 3 2" xfId="23955" xr:uid="{00000000-0005-0000-0000-0000DB5C0000}"/>
    <cellStyle name="20% - Accent1 3 3 2 2 2 6 4" xfId="23956" xr:uid="{00000000-0005-0000-0000-0000DC5C0000}"/>
    <cellStyle name="20% - Accent1 3 3 2 2 2 7" xfId="23957" xr:uid="{00000000-0005-0000-0000-0000DD5C0000}"/>
    <cellStyle name="20% - Accent1 3 3 2 2 2 7 2" xfId="23958" xr:uid="{00000000-0005-0000-0000-0000DE5C0000}"/>
    <cellStyle name="20% - Accent1 3 3 2 2 2 7 2 2" xfId="23959" xr:uid="{00000000-0005-0000-0000-0000DF5C0000}"/>
    <cellStyle name="20% - Accent1 3 3 2 2 2 7 3" xfId="23960" xr:uid="{00000000-0005-0000-0000-0000E05C0000}"/>
    <cellStyle name="20% - Accent1 3 3 2 2 2 8" xfId="23961" xr:uid="{00000000-0005-0000-0000-0000E15C0000}"/>
    <cellStyle name="20% - Accent1 3 3 2 2 2 8 2" xfId="23962" xr:uid="{00000000-0005-0000-0000-0000E25C0000}"/>
    <cellStyle name="20% - Accent1 3 3 2 2 2 8 2 2" xfId="23963" xr:uid="{00000000-0005-0000-0000-0000E35C0000}"/>
    <cellStyle name="20% - Accent1 3 3 2 2 2 8 3" xfId="23964" xr:uid="{00000000-0005-0000-0000-0000E45C0000}"/>
    <cellStyle name="20% - Accent1 3 3 2 2 2 9" xfId="23965" xr:uid="{00000000-0005-0000-0000-0000E55C0000}"/>
    <cellStyle name="20% - Accent1 3 3 2 2 2 9 2" xfId="23966" xr:uid="{00000000-0005-0000-0000-0000E65C0000}"/>
    <cellStyle name="20% - Accent1 3 3 2 2 3" xfId="23967" xr:uid="{00000000-0005-0000-0000-0000E75C0000}"/>
    <cellStyle name="20% - Accent1 3 3 2 2 3 10" xfId="23968" xr:uid="{00000000-0005-0000-0000-0000E85C0000}"/>
    <cellStyle name="20% - Accent1 3 3 2 2 3 10 2" xfId="23969" xr:uid="{00000000-0005-0000-0000-0000E95C0000}"/>
    <cellStyle name="20% - Accent1 3 3 2 2 3 11" xfId="23970" xr:uid="{00000000-0005-0000-0000-0000EA5C0000}"/>
    <cellStyle name="20% - Accent1 3 3 2 2 3 2" xfId="23971" xr:uid="{00000000-0005-0000-0000-0000EB5C0000}"/>
    <cellStyle name="20% - Accent1 3 3 2 2 3 2 2" xfId="23972" xr:uid="{00000000-0005-0000-0000-0000EC5C0000}"/>
    <cellStyle name="20% - Accent1 3 3 2 2 3 2 2 2" xfId="23973" xr:uid="{00000000-0005-0000-0000-0000ED5C0000}"/>
    <cellStyle name="20% - Accent1 3 3 2 2 3 2 2 2 2" xfId="23974" xr:uid="{00000000-0005-0000-0000-0000EE5C0000}"/>
    <cellStyle name="20% - Accent1 3 3 2 2 3 2 2 2 2 2" xfId="23975" xr:uid="{00000000-0005-0000-0000-0000EF5C0000}"/>
    <cellStyle name="20% - Accent1 3 3 2 2 3 2 2 2 3" xfId="23976" xr:uid="{00000000-0005-0000-0000-0000F05C0000}"/>
    <cellStyle name="20% - Accent1 3 3 2 2 3 2 2 3" xfId="23977" xr:uid="{00000000-0005-0000-0000-0000F15C0000}"/>
    <cellStyle name="20% - Accent1 3 3 2 2 3 2 2 3 2" xfId="23978" xr:uid="{00000000-0005-0000-0000-0000F25C0000}"/>
    <cellStyle name="20% - Accent1 3 3 2 2 3 2 2 4" xfId="23979" xr:uid="{00000000-0005-0000-0000-0000F35C0000}"/>
    <cellStyle name="20% - Accent1 3 3 2 2 3 2 3" xfId="23980" xr:uid="{00000000-0005-0000-0000-0000F45C0000}"/>
    <cellStyle name="20% - Accent1 3 3 2 2 3 2 3 2" xfId="23981" xr:uid="{00000000-0005-0000-0000-0000F55C0000}"/>
    <cellStyle name="20% - Accent1 3 3 2 2 3 2 3 2 2" xfId="23982" xr:uid="{00000000-0005-0000-0000-0000F65C0000}"/>
    <cellStyle name="20% - Accent1 3 3 2 2 3 2 3 2 2 2" xfId="23983" xr:uid="{00000000-0005-0000-0000-0000F75C0000}"/>
    <cellStyle name="20% - Accent1 3 3 2 2 3 2 3 2 3" xfId="23984" xr:uid="{00000000-0005-0000-0000-0000F85C0000}"/>
    <cellStyle name="20% - Accent1 3 3 2 2 3 2 3 3" xfId="23985" xr:uid="{00000000-0005-0000-0000-0000F95C0000}"/>
    <cellStyle name="20% - Accent1 3 3 2 2 3 2 3 3 2" xfId="23986" xr:uid="{00000000-0005-0000-0000-0000FA5C0000}"/>
    <cellStyle name="20% - Accent1 3 3 2 2 3 2 3 4" xfId="23987" xr:uid="{00000000-0005-0000-0000-0000FB5C0000}"/>
    <cellStyle name="20% - Accent1 3 3 2 2 3 2 4" xfId="23988" xr:uid="{00000000-0005-0000-0000-0000FC5C0000}"/>
    <cellStyle name="20% - Accent1 3 3 2 2 3 2 4 2" xfId="23989" xr:uid="{00000000-0005-0000-0000-0000FD5C0000}"/>
    <cellStyle name="20% - Accent1 3 3 2 2 3 2 4 2 2" xfId="23990" xr:uid="{00000000-0005-0000-0000-0000FE5C0000}"/>
    <cellStyle name="20% - Accent1 3 3 2 2 3 2 4 2 2 2" xfId="23991" xr:uid="{00000000-0005-0000-0000-0000FF5C0000}"/>
    <cellStyle name="20% - Accent1 3 3 2 2 3 2 4 2 3" xfId="23992" xr:uid="{00000000-0005-0000-0000-0000005D0000}"/>
    <cellStyle name="20% - Accent1 3 3 2 2 3 2 4 3" xfId="23993" xr:uid="{00000000-0005-0000-0000-0000015D0000}"/>
    <cellStyle name="20% - Accent1 3 3 2 2 3 2 4 3 2" xfId="23994" xr:uid="{00000000-0005-0000-0000-0000025D0000}"/>
    <cellStyle name="20% - Accent1 3 3 2 2 3 2 4 4" xfId="23995" xr:uid="{00000000-0005-0000-0000-0000035D0000}"/>
    <cellStyle name="20% - Accent1 3 3 2 2 3 2 5" xfId="23996" xr:uid="{00000000-0005-0000-0000-0000045D0000}"/>
    <cellStyle name="20% - Accent1 3 3 2 2 3 2 5 2" xfId="23997" xr:uid="{00000000-0005-0000-0000-0000055D0000}"/>
    <cellStyle name="20% - Accent1 3 3 2 2 3 2 5 2 2" xfId="23998" xr:uid="{00000000-0005-0000-0000-0000065D0000}"/>
    <cellStyle name="20% - Accent1 3 3 2 2 3 2 5 3" xfId="23999" xr:uid="{00000000-0005-0000-0000-0000075D0000}"/>
    <cellStyle name="20% - Accent1 3 3 2 2 3 2 6" xfId="24000" xr:uid="{00000000-0005-0000-0000-0000085D0000}"/>
    <cellStyle name="20% - Accent1 3 3 2 2 3 2 6 2" xfId="24001" xr:uid="{00000000-0005-0000-0000-0000095D0000}"/>
    <cellStyle name="20% - Accent1 3 3 2 2 3 2 6 2 2" xfId="24002" xr:uid="{00000000-0005-0000-0000-00000A5D0000}"/>
    <cellStyle name="20% - Accent1 3 3 2 2 3 2 6 3" xfId="24003" xr:uid="{00000000-0005-0000-0000-00000B5D0000}"/>
    <cellStyle name="20% - Accent1 3 3 2 2 3 2 7" xfId="24004" xr:uid="{00000000-0005-0000-0000-00000C5D0000}"/>
    <cellStyle name="20% - Accent1 3 3 2 2 3 2 7 2" xfId="24005" xr:uid="{00000000-0005-0000-0000-00000D5D0000}"/>
    <cellStyle name="20% - Accent1 3 3 2 2 3 2 8" xfId="24006" xr:uid="{00000000-0005-0000-0000-00000E5D0000}"/>
    <cellStyle name="20% - Accent1 3 3 2 2 3 2 8 2" xfId="24007" xr:uid="{00000000-0005-0000-0000-00000F5D0000}"/>
    <cellStyle name="20% - Accent1 3 3 2 2 3 2 9" xfId="24008" xr:uid="{00000000-0005-0000-0000-0000105D0000}"/>
    <cellStyle name="20% - Accent1 3 3 2 2 3 3" xfId="24009" xr:uid="{00000000-0005-0000-0000-0000115D0000}"/>
    <cellStyle name="20% - Accent1 3 3 2 2 3 3 2" xfId="24010" xr:uid="{00000000-0005-0000-0000-0000125D0000}"/>
    <cellStyle name="20% - Accent1 3 3 2 2 3 3 2 2" xfId="24011" xr:uid="{00000000-0005-0000-0000-0000135D0000}"/>
    <cellStyle name="20% - Accent1 3 3 2 2 3 3 2 2 2" xfId="24012" xr:uid="{00000000-0005-0000-0000-0000145D0000}"/>
    <cellStyle name="20% - Accent1 3 3 2 2 3 3 2 2 2 2" xfId="24013" xr:uid="{00000000-0005-0000-0000-0000155D0000}"/>
    <cellStyle name="20% - Accent1 3 3 2 2 3 3 2 2 3" xfId="24014" xr:uid="{00000000-0005-0000-0000-0000165D0000}"/>
    <cellStyle name="20% - Accent1 3 3 2 2 3 3 2 3" xfId="24015" xr:uid="{00000000-0005-0000-0000-0000175D0000}"/>
    <cellStyle name="20% - Accent1 3 3 2 2 3 3 2 3 2" xfId="24016" xr:uid="{00000000-0005-0000-0000-0000185D0000}"/>
    <cellStyle name="20% - Accent1 3 3 2 2 3 3 2 4" xfId="24017" xr:uid="{00000000-0005-0000-0000-0000195D0000}"/>
    <cellStyle name="20% - Accent1 3 3 2 2 3 3 3" xfId="24018" xr:uid="{00000000-0005-0000-0000-00001A5D0000}"/>
    <cellStyle name="20% - Accent1 3 3 2 2 3 3 3 2" xfId="24019" xr:uid="{00000000-0005-0000-0000-00001B5D0000}"/>
    <cellStyle name="20% - Accent1 3 3 2 2 3 3 3 2 2" xfId="24020" xr:uid="{00000000-0005-0000-0000-00001C5D0000}"/>
    <cellStyle name="20% - Accent1 3 3 2 2 3 3 3 2 2 2" xfId="24021" xr:uid="{00000000-0005-0000-0000-00001D5D0000}"/>
    <cellStyle name="20% - Accent1 3 3 2 2 3 3 3 2 3" xfId="24022" xr:uid="{00000000-0005-0000-0000-00001E5D0000}"/>
    <cellStyle name="20% - Accent1 3 3 2 2 3 3 3 3" xfId="24023" xr:uid="{00000000-0005-0000-0000-00001F5D0000}"/>
    <cellStyle name="20% - Accent1 3 3 2 2 3 3 3 3 2" xfId="24024" xr:uid="{00000000-0005-0000-0000-0000205D0000}"/>
    <cellStyle name="20% - Accent1 3 3 2 2 3 3 3 4" xfId="24025" xr:uid="{00000000-0005-0000-0000-0000215D0000}"/>
    <cellStyle name="20% - Accent1 3 3 2 2 3 3 4" xfId="24026" xr:uid="{00000000-0005-0000-0000-0000225D0000}"/>
    <cellStyle name="20% - Accent1 3 3 2 2 3 3 4 2" xfId="24027" xr:uid="{00000000-0005-0000-0000-0000235D0000}"/>
    <cellStyle name="20% - Accent1 3 3 2 2 3 3 4 2 2" xfId="24028" xr:uid="{00000000-0005-0000-0000-0000245D0000}"/>
    <cellStyle name="20% - Accent1 3 3 2 2 3 3 4 2 2 2" xfId="24029" xr:uid="{00000000-0005-0000-0000-0000255D0000}"/>
    <cellStyle name="20% - Accent1 3 3 2 2 3 3 4 2 3" xfId="24030" xr:uid="{00000000-0005-0000-0000-0000265D0000}"/>
    <cellStyle name="20% - Accent1 3 3 2 2 3 3 4 3" xfId="24031" xr:uid="{00000000-0005-0000-0000-0000275D0000}"/>
    <cellStyle name="20% - Accent1 3 3 2 2 3 3 4 3 2" xfId="24032" xr:uid="{00000000-0005-0000-0000-0000285D0000}"/>
    <cellStyle name="20% - Accent1 3 3 2 2 3 3 4 4" xfId="24033" xr:uid="{00000000-0005-0000-0000-0000295D0000}"/>
    <cellStyle name="20% - Accent1 3 3 2 2 3 3 5" xfId="24034" xr:uid="{00000000-0005-0000-0000-00002A5D0000}"/>
    <cellStyle name="20% - Accent1 3 3 2 2 3 3 5 2" xfId="24035" xr:uid="{00000000-0005-0000-0000-00002B5D0000}"/>
    <cellStyle name="20% - Accent1 3 3 2 2 3 3 5 2 2" xfId="24036" xr:uid="{00000000-0005-0000-0000-00002C5D0000}"/>
    <cellStyle name="20% - Accent1 3 3 2 2 3 3 5 3" xfId="24037" xr:uid="{00000000-0005-0000-0000-00002D5D0000}"/>
    <cellStyle name="20% - Accent1 3 3 2 2 3 3 6" xfId="24038" xr:uid="{00000000-0005-0000-0000-00002E5D0000}"/>
    <cellStyle name="20% - Accent1 3 3 2 2 3 3 6 2" xfId="24039" xr:uid="{00000000-0005-0000-0000-00002F5D0000}"/>
    <cellStyle name="20% - Accent1 3 3 2 2 3 3 6 2 2" xfId="24040" xr:uid="{00000000-0005-0000-0000-0000305D0000}"/>
    <cellStyle name="20% - Accent1 3 3 2 2 3 3 6 3" xfId="24041" xr:uid="{00000000-0005-0000-0000-0000315D0000}"/>
    <cellStyle name="20% - Accent1 3 3 2 2 3 3 7" xfId="24042" xr:uid="{00000000-0005-0000-0000-0000325D0000}"/>
    <cellStyle name="20% - Accent1 3 3 2 2 3 3 7 2" xfId="24043" xr:uid="{00000000-0005-0000-0000-0000335D0000}"/>
    <cellStyle name="20% - Accent1 3 3 2 2 3 3 8" xfId="24044" xr:uid="{00000000-0005-0000-0000-0000345D0000}"/>
    <cellStyle name="20% - Accent1 3 3 2 2 3 3 8 2" xfId="24045" xr:uid="{00000000-0005-0000-0000-0000355D0000}"/>
    <cellStyle name="20% - Accent1 3 3 2 2 3 3 9" xfId="24046" xr:uid="{00000000-0005-0000-0000-0000365D0000}"/>
    <cellStyle name="20% - Accent1 3 3 2 2 3 4" xfId="24047" xr:uid="{00000000-0005-0000-0000-0000375D0000}"/>
    <cellStyle name="20% - Accent1 3 3 2 2 3 4 2" xfId="24048" xr:uid="{00000000-0005-0000-0000-0000385D0000}"/>
    <cellStyle name="20% - Accent1 3 3 2 2 3 4 2 2" xfId="24049" xr:uid="{00000000-0005-0000-0000-0000395D0000}"/>
    <cellStyle name="20% - Accent1 3 3 2 2 3 4 2 2 2" xfId="24050" xr:uid="{00000000-0005-0000-0000-00003A5D0000}"/>
    <cellStyle name="20% - Accent1 3 3 2 2 3 4 2 3" xfId="24051" xr:uid="{00000000-0005-0000-0000-00003B5D0000}"/>
    <cellStyle name="20% - Accent1 3 3 2 2 3 4 3" xfId="24052" xr:uid="{00000000-0005-0000-0000-00003C5D0000}"/>
    <cellStyle name="20% - Accent1 3 3 2 2 3 4 3 2" xfId="24053" xr:uid="{00000000-0005-0000-0000-00003D5D0000}"/>
    <cellStyle name="20% - Accent1 3 3 2 2 3 4 4" xfId="24054" xr:uid="{00000000-0005-0000-0000-00003E5D0000}"/>
    <cellStyle name="20% - Accent1 3 3 2 2 3 5" xfId="24055" xr:uid="{00000000-0005-0000-0000-00003F5D0000}"/>
    <cellStyle name="20% - Accent1 3 3 2 2 3 5 2" xfId="24056" xr:uid="{00000000-0005-0000-0000-0000405D0000}"/>
    <cellStyle name="20% - Accent1 3 3 2 2 3 5 2 2" xfId="24057" xr:uid="{00000000-0005-0000-0000-0000415D0000}"/>
    <cellStyle name="20% - Accent1 3 3 2 2 3 5 2 2 2" xfId="24058" xr:uid="{00000000-0005-0000-0000-0000425D0000}"/>
    <cellStyle name="20% - Accent1 3 3 2 2 3 5 2 3" xfId="24059" xr:uid="{00000000-0005-0000-0000-0000435D0000}"/>
    <cellStyle name="20% - Accent1 3 3 2 2 3 5 3" xfId="24060" xr:uid="{00000000-0005-0000-0000-0000445D0000}"/>
    <cellStyle name="20% - Accent1 3 3 2 2 3 5 3 2" xfId="24061" xr:uid="{00000000-0005-0000-0000-0000455D0000}"/>
    <cellStyle name="20% - Accent1 3 3 2 2 3 5 4" xfId="24062" xr:uid="{00000000-0005-0000-0000-0000465D0000}"/>
    <cellStyle name="20% - Accent1 3 3 2 2 3 6" xfId="24063" xr:uid="{00000000-0005-0000-0000-0000475D0000}"/>
    <cellStyle name="20% - Accent1 3 3 2 2 3 6 2" xfId="24064" xr:uid="{00000000-0005-0000-0000-0000485D0000}"/>
    <cellStyle name="20% - Accent1 3 3 2 2 3 6 2 2" xfId="24065" xr:uid="{00000000-0005-0000-0000-0000495D0000}"/>
    <cellStyle name="20% - Accent1 3 3 2 2 3 6 2 2 2" xfId="24066" xr:uid="{00000000-0005-0000-0000-00004A5D0000}"/>
    <cellStyle name="20% - Accent1 3 3 2 2 3 6 2 3" xfId="24067" xr:uid="{00000000-0005-0000-0000-00004B5D0000}"/>
    <cellStyle name="20% - Accent1 3 3 2 2 3 6 3" xfId="24068" xr:uid="{00000000-0005-0000-0000-00004C5D0000}"/>
    <cellStyle name="20% - Accent1 3 3 2 2 3 6 3 2" xfId="24069" xr:uid="{00000000-0005-0000-0000-00004D5D0000}"/>
    <cellStyle name="20% - Accent1 3 3 2 2 3 6 4" xfId="24070" xr:uid="{00000000-0005-0000-0000-00004E5D0000}"/>
    <cellStyle name="20% - Accent1 3 3 2 2 3 7" xfId="24071" xr:uid="{00000000-0005-0000-0000-00004F5D0000}"/>
    <cellStyle name="20% - Accent1 3 3 2 2 3 7 2" xfId="24072" xr:uid="{00000000-0005-0000-0000-0000505D0000}"/>
    <cellStyle name="20% - Accent1 3 3 2 2 3 7 2 2" xfId="24073" xr:uid="{00000000-0005-0000-0000-0000515D0000}"/>
    <cellStyle name="20% - Accent1 3 3 2 2 3 7 3" xfId="24074" xr:uid="{00000000-0005-0000-0000-0000525D0000}"/>
    <cellStyle name="20% - Accent1 3 3 2 2 3 8" xfId="24075" xr:uid="{00000000-0005-0000-0000-0000535D0000}"/>
    <cellStyle name="20% - Accent1 3 3 2 2 3 8 2" xfId="24076" xr:uid="{00000000-0005-0000-0000-0000545D0000}"/>
    <cellStyle name="20% - Accent1 3 3 2 2 3 8 2 2" xfId="24077" xr:uid="{00000000-0005-0000-0000-0000555D0000}"/>
    <cellStyle name="20% - Accent1 3 3 2 2 3 8 3" xfId="24078" xr:uid="{00000000-0005-0000-0000-0000565D0000}"/>
    <cellStyle name="20% - Accent1 3 3 2 2 3 9" xfId="24079" xr:uid="{00000000-0005-0000-0000-0000575D0000}"/>
    <cellStyle name="20% - Accent1 3 3 2 2 3 9 2" xfId="24080" xr:uid="{00000000-0005-0000-0000-0000585D0000}"/>
    <cellStyle name="20% - Accent1 3 3 2 2 4" xfId="24081" xr:uid="{00000000-0005-0000-0000-0000595D0000}"/>
    <cellStyle name="20% - Accent1 3 3 2 2 4 10" xfId="24082" xr:uid="{00000000-0005-0000-0000-00005A5D0000}"/>
    <cellStyle name="20% - Accent1 3 3 2 2 4 10 2" xfId="24083" xr:uid="{00000000-0005-0000-0000-00005B5D0000}"/>
    <cellStyle name="20% - Accent1 3 3 2 2 4 11" xfId="24084" xr:uid="{00000000-0005-0000-0000-00005C5D0000}"/>
    <cellStyle name="20% - Accent1 3 3 2 2 4 2" xfId="24085" xr:uid="{00000000-0005-0000-0000-00005D5D0000}"/>
    <cellStyle name="20% - Accent1 3 3 2 2 4 2 2" xfId="24086" xr:uid="{00000000-0005-0000-0000-00005E5D0000}"/>
    <cellStyle name="20% - Accent1 3 3 2 2 4 2 2 2" xfId="24087" xr:uid="{00000000-0005-0000-0000-00005F5D0000}"/>
    <cellStyle name="20% - Accent1 3 3 2 2 4 2 2 2 2" xfId="24088" xr:uid="{00000000-0005-0000-0000-0000605D0000}"/>
    <cellStyle name="20% - Accent1 3 3 2 2 4 2 2 2 2 2" xfId="24089" xr:uid="{00000000-0005-0000-0000-0000615D0000}"/>
    <cellStyle name="20% - Accent1 3 3 2 2 4 2 2 2 3" xfId="24090" xr:uid="{00000000-0005-0000-0000-0000625D0000}"/>
    <cellStyle name="20% - Accent1 3 3 2 2 4 2 2 3" xfId="24091" xr:uid="{00000000-0005-0000-0000-0000635D0000}"/>
    <cellStyle name="20% - Accent1 3 3 2 2 4 2 2 3 2" xfId="24092" xr:uid="{00000000-0005-0000-0000-0000645D0000}"/>
    <cellStyle name="20% - Accent1 3 3 2 2 4 2 2 4" xfId="24093" xr:uid="{00000000-0005-0000-0000-0000655D0000}"/>
    <cellStyle name="20% - Accent1 3 3 2 2 4 2 3" xfId="24094" xr:uid="{00000000-0005-0000-0000-0000665D0000}"/>
    <cellStyle name="20% - Accent1 3 3 2 2 4 2 3 2" xfId="24095" xr:uid="{00000000-0005-0000-0000-0000675D0000}"/>
    <cellStyle name="20% - Accent1 3 3 2 2 4 2 3 2 2" xfId="24096" xr:uid="{00000000-0005-0000-0000-0000685D0000}"/>
    <cellStyle name="20% - Accent1 3 3 2 2 4 2 3 2 2 2" xfId="24097" xr:uid="{00000000-0005-0000-0000-0000695D0000}"/>
    <cellStyle name="20% - Accent1 3 3 2 2 4 2 3 2 3" xfId="24098" xr:uid="{00000000-0005-0000-0000-00006A5D0000}"/>
    <cellStyle name="20% - Accent1 3 3 2 2 4 2 3 3" xfId="24099" xr:uid="{00000000-0005-0000-0000-00006B5D0000}"/>
    <cellStyle name="20% - Accent1 3 3 2 2 4 2 3 3 2" xfId="24100" xr:uid="{00000000-0005-0000-0000-00006C5D0000}"/>
    <cellStyle name="20% - Accent1 3 3 2 2 4 2 3 4" xfId="24101" xr:uid="{00000000-0005-0000-0000-00006D5D0000}"/>
    <cellStyle name="20% - Accent1 3 3 2 2 4 2 4" xfId="24102" xr:uid="{00000000-0005-0000-0000-00006E5D0000}"/>
    <cellStyle name="20% - Accent1 3 3 2 2 4 2 4 2" xfId="24103" xr:uid="{00000000-0005-0000-0000-00006F5D0000}"/>
    <cellStyle name="20% - Accent1 3 3 2 2 4 2 4 2 2" xfId="24104" xr:uid="{00000000-0005-0000-0000-0000705D0000}"/>
    <cellStyle name="20% - Accent1 3 3 2 2 4 2 4 2 2 2" xfId="24105" xr:uid="{00000000-0005-0000-0000-0000715D0000}"/>
    <cellStyle name="20% - Accent1 3 3 2 2 4 2 4 2 3" xfId="24106" xr:uid="{00000000-0005-0000-0000-0000725D0000}"/>
    <cellStyle name="20% - Accent1 3 3 2 2 4 2 4 3" xfId="24107" xr:uid="{00000000-0005-0000-0000-0000735D0000}"/>
    <cellStyle name="20% - Accent1 3 3 2 2 4 2 4 3 2" xfId="24108" xr:uid="{00000000-0005-0000-0000-0000745D0000}"/>
    <cellStyle name="20% - Accent1 3 3 2 2 4 2 4 4" xfId="24109" xr:uid="{00000000-0005-0000-0000-0000755D0000}"/>
    <cellStyle name="20% - Accent1 3 3 2 2 4 2 5" xfId="24110" xr:uid="{00000000-0005-0000-0000-0000765D0000}"/>
    <cellStyle name="20% - Accent1 3 3 2 2 4 2 5 2" xfId="24111" xr:uid="{00000000-0005-0000-0000-0000775D0000}"/>
    <cellStyle name="20% - Accent1 3 3 2 2 4 2 5 2 2" xfId="24112" xr:uid="{00000000-0005-0000-0000-0000785D0000}"/>
    <cellStyle name="20% - Accent1 3 3 2 2 4 2 5 3" xfId="24113" xr:uid="{00000000-0005-0000-0000-0000795D0000}"/>
    <cellStyle name="20% - Accent1 3 3 2 2 4 2 6" xfId="24114" xr:uid="{00000000-0005-0000-0000-00007A5D0000}"/>
    <cellStyle name="20% - Accent1 3 3 2 2 4 2 6 2" xfId="24115" xr:uid="{00000000-0005-0000-0000-00007B5D0000}"/>
    <cellStyle name="20% - Accent1 3 3 2 2 4 2 6 2 2" xfId="24116" xr:uid="{00000000-0005-0000-0000-00007C5D0000}"/>
    <cellStyle name="20% - Accent1 3 3 2 2 4 2 6 3" xfId="24117" xr:uid="{00000000-0005-0000-0000-00007D5D0000}"/>
    <cellStyle name="20% - Accent1 3 3 2 2 4 2 7" xfId="24118" xr:uid="{00000000-0005-0000-0000-00007E5D0000}"/>
    <cellStyle name="20% - Accent1 3 3 2 2 4 2 7 2" xfId="24119" xr:uid="{00000000-0005-0000-0000-00007F5D0000}"/>
    <cellStyle name="20% - Accent1 3 3 2 2 4 2 8" xfId="24120" xr:uid="{00000000-0005-0000-0000-0000805D0000}"/>
    <cellStyle name="20% - Accent1 3 3 2 2 4 2 8 2" xfId="24121" xr:uid="{00000000-0005-0000-0000-0000815D0000}"/>
    <cellStyle name="20% - Accent1 3 3 2 2 4 2 9" xfId="24122" xr:uid="{00000000-0005-0000-0000-0000825D0000}"/>
    <cellStyle name="20% - Accent1 3 3 2 2 4 3" xfId="24123" xr:uid="{00000000-0005-0000-0000-0000835D0000}"/>
    <cellStyle name="20% - Accent1 3 3 2 2 4 3 2" xfId="24124" xr:uid="{00000000-0005-0000-0000-0000845D0000}"/>
    <cellStyle name="20% - Accent1 3 3 2 2 4 3 2 2" xfId="24125" xr:uid="{00000000-0005-0000-0000-0000855D0000}"/>
    <cellStyle name="20% - Accent1 3 3 2 2 4 3 2 2 2" xfId="24126" xr:uid="{00000000-0005-0000-0000-0000865D0000}"/>
    <cellStyle name="20% - Accent1 3 3 2 2 4 3 2 2 2 2" xfId="24127" xr:uid="{00000000-0005-0000-0000-0000875D0000}"/>
    <cellStyle name="20% - Accent1 3 3 2 2 4 3 2 2 3" xfId="24128" xr:uid="{00000000-0005-0000-0000-0000885D0000}"/>
    <cellStyle name="20% - Accent1 3 3 2 2 4 3 2 3" xfId="24129" xr:uid="{00000000-0005-0000-0000-0000895D0000}"/>
    <cellStyle name="20% - Accent1 3 3 2 2 4 3 2 3 2" xfId="24130" xr:uid="{00000000-0005-0000-0000-00008A5D0000}"/>
    <cellStyle name="20% - Accent1 3 3 2 2 4 3 2 4" xfId="24131" xr:uid="{00000000-0005-0000-0000-00008B5D0000}"/>
    <cellStyle name="20% - Accent1 3 3 2 2 4 3 3" xfId="24132" xr:uid="{00000000-0005-0000-0000-00008C5D0000}"/>
    <cellStyle name="20% - Accent1 3 3 2 2 4 3 3 2" xfId="24133" xr:uid="{00000000-0005-0000-0000-00008D5D0000}"/>
    <cellStyle name="20% - Accent1 3 3 2 2 4 3 3 2 2" xfId="24134" xr:uid="{00000000-0005-0000-0000-00008E5D0000}"/>
    <cellStyle name="20% - Accent1 3 3 2 2 4 3 3 2 2 2" xfId="24135" xr:uid="{00000000-0005-0000-0000-00008F5D0000}"/>
    <cellStyle name="20% - Accent1 3 3 2 2 4 3 3 2 3" xfId="24136" xr:uid="{00000000-0005-0000-0000-0000905D0000}"/>
    <cellStyle name="20% - Accent1 3 3 2 2 4 3 3 3" xfId="24137" xr:uid="{00000000-0005-0000-0000-0000915D0000}"/>
    <cellStyle name="20% - Accent1 3 3 2 2 4 3 3 3 2" xfId="24138" xr:uid="{00000000-0005-0000-0000-0000925D0000}"/>
    <cellStyle name="20% - Accent1 3 3 2 2 4 3 3 4" xfId="24139" xr:uid="{00000000-0005-0000-0000-0000935D0000}"/>
    <cellStyle name="20% - Accent1 3 3 2 2 4 3 4" xfId="24140" xr:uid="{00000000-0005-0000-0000-0000945D0000}"/>
    <cellStyle name="20% - Accent1 3 3 2 2 4 3 4 2" xfId="24141" xr:uid="{00000000-0005-0000-0000-0000955D0000}"/>
    <cellStyle name="20% - Accent1 3 3 2 2 4 3 4 2 2" xfId="24142" xr:uid="{00000000-0005-0000-0000-0000965D0000}"/>
    <cellStyle name="20% - Accent1 3 3 2 2 4 3 4 2 2 2" xfId="24143" xr:uid="{00000000-0005-0000-0000-0000975D0000}"/>
    <cellStyle name="20% - Accent1 3 3 2 2 4 3 4 2 3" xfId="24144" xr:uid="{00000000-0005-0000-0000-0000985D0000}"/>
    <cellStyle name="20% - Accent1 3 3 2 2 4 3 4 3" xfId="24145" xr:uid="{00000000-0005-0000-0000-0000995D0000}"/>
    <cellStyle name="20% - Accent1 3 3 2 2 4 3 4 3 2" xfId="24146" xr:uid="{00000000-0005-0000-0000-00009A5D0000}"/>
    <cellStyle name="20% - Accent1 3 3 2 2 4 3 4 4" xfId="24147" xr:uid="{00000000-0005-0000-0000-00009B5D0000}"/>
    <cellStyle name="20% - Accent1 3 3 2 2 4 3 5" xfId="24148" xr:uid="{00000000-0005-0000-0000-00009C5D0000}"/>
    <cellStyle name="20% - Accent1 3 3 2 2 4 3 5 2" xfId="24149" xr:uid="{00000000-0005-0000-0000-00009D5D0000}"/>
    <cellStyle name="20% - Accent1 3 3 2 2 4 3 5 2 2" xfId="24150" xr:uid="{00000000-0005-0000-0000-00009E5D0000}"/>
    <cellStyle name="20% - Accent1 3 3 2 2 4 3 5 3" xfId="24151" xr:uid="{00000000-0005-0000-0000-00009F5D0000}"/>
    <cellStyle name="20% - Accent1 3 3 2 2 4 3 6" xfId="24152" xr:uid="{00000000-0005-0000-0000-0000A05D0000}"/>
    <cellStyle name="20% - Accent1 3 3 2 2 4 3 6 2" xfId="24153" xr:uid="{00000000-0005-0000-0000-0000A15D0000}"/>
    <cellStyle name="20% - Accent1 3 3 2 2 4 3 6 2 2" xfId="24154" xr:uid="{00000000-0005-0000-0000-0000A25D0000}"/>
    <cellStyle name="20% - Accent1 3 3 2 2 4 3 6 3" xfId="24155" xr:uid="{00000000-0005-0000-0000-0000A35D0000}"/>
    <cellStyle name="20% - Accent1 3 3 2 2 4 3 7" xfId="24156" xr:uid="{00000000-0005-0000-0000-0000A45D0000}"/>
    <cellStyle name="20% - Accent1 3 3 2 2 4 3 7 2" xfId="24157" xr:uid="{00000000-0005-0000-0000-0000A55D0000}"/>
    <cellStyle name="20% - Accent1 3 3 2 2 4 3 8" xfId="24158" xr:uid="{00000000-0005-0000-0000-0000A65D0000}"/>
    <cellStyle name="20% - Accent1 3 3 2 2 4 3 8 2" xfId="24159" xr:uid="{00000000-0005-0000-0000-0000A75D0000}"/>
    <cellStyle name="20% - Accent1 3 3 2 2 4 3 9" xfId="24160" xr:uid="{00000000-0005-0000-0000-0000A85D0000}"/>
    <cellStyle name="20% - Accent1 3 3 2 2 4 4" xfId="24161" xr:uid="{00000000-0005-0000-0000-0000A95D0000}"/>
    <cellStyle name="20% - Accent1 3 3 2 2 4 4 2" xfId="24162" xr:uid="{00000000-0005-0000-0000-0000AA5D0000}"/>
    <cellStyle name="20% - Accent1 3 3 2 2 4 4 2 2" xfId="24163" xr:uid="{00000000-0005-0000-0000-0000AB5D0000}"/>
    <cellStyle name="20% - Accent1 3 3 2 2 4 4 2 2 2" xfId="24164" xr:uid="{00000000-0005-0000-0000-0000AC5D0000}"/>
    <cellStyle name="20% - Accent1 3 3 2 2 4 4 2 3" xfId="24165" xr:uid="{00000000-0005-0000-0000-0000AD5D0000}"/>
    <cellStyle name="20% - Accent1 3 3 2 2 4 4 3" xfId="24166" xr:uid="{00000000-0005-0000-0000-0000AE5D0000}"/>
    <cellStyle name="20% - Accent1 3 3 2 2 4 4 3 2" xfId="24167" xr:uid="{00000000-0005-0000-0000-0000AF5D0000}"/>
    <cellStyle name="20% - Accent1 3 3 2 2 4 4 4" xfId="24168" xr:uid="{00000000-0005-0000-0000-0000B05D0000}"/>
    <cellStyle name="20% - Accent1 3 3 2 2 4 5" xfId="24169" xr:uid="{00000000-0005-0000-0000-0000B15D0000}"/>
    <cellStyle name="20% - Accent1 3 3 2 2 4 5 2" xfId="24170" xr:uid="{00000000-0005-0000-0000-0000B25D0000}"/>
    <cellStyle name="20% - Accent1 3 3 2 2 4 5 2 2" xfId="24171" xr:uid="{00000000-0005-0000-0000-0000B35D0000}"/>
    <cellStyle name="20% - Accent1 3 3 2 2 4 5 2 2 2" xfId="24172" xr:uid="{00000000-0005-0000-0000-0000B45D0000}"/>
    <cellStyle name="20% - Accent1 3 3 2 2 4 5 2 3" xfId="24173" xr:uid="{00000000-0005-0000-0000-0000B55D0000}"/>
    <cellStyle name="20% - Accent1 3 3 2 2 4 5 3" xfId="24174" xr:uid="{00000000-0005-0000-0000-0000B65D0000}"/>
    <cellStyle name="20% - Accent1 3 3 2 2 4 5 3 2" xfId="24175" xr:uid="{00000000-0005-0000-0000-0000B75D0000}"/>
    <cellStyle name="20% - Accent1 3 3 2 2 4 5 4" xfId="24176" xr:uid="{00000000-0005-0000-0000-0000B85D0000}"/>
    <cellStyle name="20% - Accent1 3 3 2 2 4 6" xfId="24177" xr:uid="{00000000-0005-0000-0000-0000B95D0000}"/>
    <cellStyle name="20% - Accent1 3 3 2 2 4 6 2" xfId="24178" xr:uid="{00000000-0005-0000-0000-0000BA5D0000}"/>
    <cellStyle name="20% - Accent1 3 3 2 2 4 6 2 2" xfId="24179" xr:uid="{00000000-0005-0000-0000-0000BB5D0000}"/>
    <cellStyle name="20% - Accent1 3 3 2 2 4 6 2 2 2" xfId="24180" xr:uid="{00000000-0005-0000-0000-0000BC5D0000}"/>
    <cellStyle name="20% - Accent1 3 3 2 2 4 6 2 3" xfId="24181" xr:uid="{00000000-0005-0000-0000-0000BD5D0000}"/>
    <cellStyle name="20% - Accent1 3 3 2 2 4 6 3" xfId="24182" xr:uid="{00000000-0005-0000-0000-0000BE5D0000}"/>
    <cellStyle name="20% - Accent1 3 3 2 2 4 6 3 2" xfId="24183" xr:uid="{00000000-0005-0000-0000-0000BF5D0000}"/>
    <cellStyle name="20% - Accent1 3 3 2 2 4 6 4" xfId="24184" xr:uid="{00000000-0005-0000-0000-0000C05D0000}"/>
    <cellStyle name="20% - Accent1 3 3 2 2 4 7" xfId="24185" xr:uid="{00000000-0005-0000-0000-0000C15D0000}"/>
    <cellStyle name="20% - Accent1 3 3 2 2 4 7 2" xfId="24186" xr:uid="{00000000-0005-0000-0000-0000C25D0000}"/>
    <cellStyle name="20% - Accent1 3 3 2 2 4 7 2 2" xfId="24187" xr:uid="{00000000-0005-0000-0000-0000C35D0000}"/>
    <cellStyle name="20% - Accent1 3 3 2 2 4 7 3" xfId="24188" xr:uid="{00000000-0005-0000-0000-0000C45D0000}"/>
    <cellStyle name="20% - Accent1 3 3 2 2 4 8" xfId="24189" xr:uid="{00000000-0005-0000-0000-0000C55D0000}"/>
    <cellStyle name="20% - Accent1 3 3 2 2 4 8 2" xfId="24190" xr:uid="{00000000-0005-0000-0000-0000C65D0000}"/>
    <cellStyle name="20% - Accent1 3 3 2 2 4 8 2 2" xfId="24191" xr:uid="{00000000-0005-0000-0000-0000C75D0000}"/>
    <cellStyle name="20% - Accent1 3 3 2 2 4 8 3" xfId="24192" xr:uid="{00000000-0005-0000-0000-0000C85D0000}"/>
    <cellStyle name="20% - Accent1 3 3 2 2 4 9" xfId="24193" xr:uid="{00000000-0005-0000-0000-0000C95D0000}"/>
    <cellStyle name="20% - Accent1 3 3 2 2 4 9 2" xfId="24194" xr:uid="{00000000-0005-0000-0000-0000CA5D0000}"/>
    <cellStyle name="20% - Accent1 3 3 2 2 5" xfId="24195" xr:uid="{00000000-0005-0000-0000-0000CB5D0000}"/>
    <cellStyle name="20% - Accent1 3 3 2 2 5 2" xfId="24196" xr:uid="{00000000-0005-0000-0000-0000CC5D0000}"/>
    <cellStyle name="20% - Accent1 3 3 2 2 5 2 2" xfId="24197" xr:uid="{00000000-0005-0000-0000-0000CD5D0000}"/>
    <cellStyle name="20% - Accent1 3 3 2 2 5 2 2 2" xfId="24198" xr:uid="{00000000-0005-0000-0000-0000CE5D0000}"/>
    <cellStyle name="20% - Accent1 3 3 2 2 5 2 2 2 2" xfId="24199" xr:uid="{00000000-0005-0000-0000-0000CF5D0000}"/>
    <cellStyle name="20% - Accent1 3 3 2 2 5 2 2 3" xfId="24200" xr:uid="{00000000-0005-0000-0000-0000D05D0000}"/>
    <cellStyle name="20% - Accent1 3 3 2 2 5 2 3" xfId="24201" xr:uid="{00000000-0005-0000-0000-0000D15D0000}"/>
    <cellStyle name="20% - Accent1 3 3 2 2 5 2 3 2" xfId="24202" xr:uid="{00000000-0005-0000-0000-0000D25D0000}"/>
    <cellStyle name="20% - Accent1 3 3 2 2 5 2 4" xfId="24203" xr:uid="{00000000-0005-0000-0000-0000D35D0000}"/>
    <cellStyle name="20% - Accent1 3 3 2 2 5 3" xfId="24204" xr:uid="{00000000-0005-0000-0000-0000D45D0000}"/>
    <cellStyle name="20% - Accent1 3 3 2 2 5 3 2" xfId="24205" xr:uid="{00000000-0005-0000-0000-0000D55D0000}"/>
    <cellStyle name="20% - Accent1 3 3 2 2 5 3 2 2" xfId="24206" xr:uid="{00000000-0005-0000-0000-0000D65D0000}"/>
    <cellStyle name="20% - Accent1 3 3 2 2 5 3 2 2 2" xfId="24207" xr:uid="{00000000-0005-0000-0000-0000D75D0000}"/>
    <cellStyle name="20% - Accent1 3 3 2 2 5 3 2 3" xfId="24208" xr:uid="{00000000-0005-0000-0000-0000D85D0000}"/>
    <cellStyle name="20% - Accent1 3 3 2 2 5 3 3" xfId="24209" xr:uid="{00000000-0005-0000-0000-0000D95D0000}"/>
    <cellStyle name="20% - Accent1 3 3 2 2 5 3 3 2" xfId="24210" xr:uid="{00000000-0005-0000-0000-0000DA5D0000}"/>
    <cellStyle name="20% - Accent1 3 3 2 2 5 3 4" xfId="24211" xr:uid="{00000000-0005-0000-0000-0000DB5D0000}"/>
    <cellStyle name="20% - Accent1 3 3 2 2 5 4" xfId="24212" xr:uid="{00000000-0005-0000-0000-0000DC5D0000}"/>
    <cellStyle name="20% - Accent1 3 3 2 2 5 4 2" xfId="24213" xr:uid="{00000000-0005-0000-0000-0000DD5D0000}"/>
    <cellStyle name="20% - Accent1 3 3 2 2 5 4 2 2" xfId="24214" xr:uid="{00000000-0005-0000-0000-0000DE5D0000}"/>
    <cellStyle name="20% - Accent1 3 3 2 2 5 4 2 2 2" xfId="24215" xr:uid="{00000000-0005-0000-0000-0000DF5D0000}"/>
    <cellStyle name="20% - Accent1 3 3 2 2 5 4 2 3" xfId="24216" xr:uid="{00000000-0005-0000-0000-0000E05D0000}"/>
    <cellStyle name="20% - Accent1 3 3 2 2 5 4 3" xfId="24217" xr:uid="{00000000-0005-0000-0000-0000E15D0000}"/>
    <cellStyle name="20% - Accent1 3 3 2 2 5 4 3 2" xfId="24218" xr:uid="{00000000-0005-0000-0000-0000E25D0000}"/>
    <cellStyle name="20% - Accent1 3 3 2 2 5 4 4" xfId="24219" xr:uid="{00000000-0005-0000-0000-0000E35D0000}"/>
    <cellStyle name="20% - Accent1 3 3 2 2 5 5" xfId="24220" xr:uid="{00000000-0005-0000-0000-0000E45D0000}"/>
    <cellStyle name="20% - Accent1 3 3 2 2 5 5 2" xfId="24221" xr:uid="{00000000-0005-0000-0000-0000E55D0000}"/>
    <cellStyle name="20% - Accent1 3 3 2 2 5 5 2 2" xfId="24222" xr:uid="{00000000-0005-0000-0000-0000E65D0000}"/>
    <cellStyle name="20% - Accent1 3 3 2 2 5 5 3" xfId="24223" xr:uid="{00000000-0005-0000-0000-0000E75D0000}"/>
    <cellStyle name="20% - Accent1 3 3 2 2 5 6" xfId="24224" xr:uid="{00000000-0005-0000-0000-0000E85D0000}"/>
    <cellStyle name="20% - Accent1 3 3 2 2 5 6 2" xfId="24225" xr:uid="{00000000-0005-0000-0000-0000E95D0000}"/>
    <cellStyle name="20% - Accent1 3 3 2 2 5 6 2 2" xfId="24226" xr:uid="{00000000-0005-0000-0000-0000EA5D0000}"/>
    <cellStyle name="20% - Accent1 3 3 2 2 5 6 3" xfId="24227" xr:uid="{00000000-0005-0000-0000-0000EB5D0000}"/>
    <cellStyle name="20% - Accent1 3 3 2 2 5 7" xfId="24228" xr:uid="{00000000-0005-0000-0000-0000EC5D0000}"/>
    <cellStyle name="20% - Accent1 3 3 2 2 5 7 2" xfId="24229" xr:uid="{00000000-0005-0000-0000-0000ED5D0000}"/>
    <cellStyle name="20% - Accent1 3 3 2 2 5 8" xfId="24230" xr:uid="{00000000-0005-0000-0000-0000EE5D0000}"/>
    <cellStyle name="20% - Accent1 3 3 2 2 5 8 2" xfId="24231" xr:uid="{00000000-0005-0000-0000-0000EF5D0000}"/>
    <cellStyle name="20% - Accent1 3 3 2 2 5 9" xfId="24232" xr:uid="{00000000-0005-0000-0000-0000F05D0000}"/>
    <cellStyle name="20% - Accent1 3 3 2 2 6" xfId="24233" xr:uid="{00000000-0005-0000-0000-0000F15D0000}"/>
    <cellStyle name="20% - Accent1 3 3 2 2 6 2" xfId="24234" xr:uid="{00000000-0005-0000-0000-0000F25D0000}"/>
    <cellStyle name="20% - Accent1 3 3 2 2 6 2 2" xfId="24235" xr:uid="{00000000-0005-0000-0000-0000F35D0000}"/>
    <cellStyle name="20% - Accent1 3 3 2 2 6 2 2 2" xfId="24236" xr:uid="{00000000-0005-0000-0000-0000F45D0000}"/>
    <cellStyle name="20% - Accent1 3 3 2 2 6 2 2 2 2" xfId="24237" xr:uid="{00000000-0005-0000-0000-0000F55D0000}"/>
    <cellStyle name="20% - Accent1 3 3 2 2 6 2 2 3" xfId="24238" xr:uid="{00000000-0005-0000-0000-0000F65D0000}"/>
    <cellStyle name="20% - Accent1 3 3 2 2 6 2 3" xfId="24239" xr:uid="{00000000-0005-0000-0000-0000F75D0000}"/>
    <cellStyle name="20% - Accent1 3 3 2 2 6 2 3 2" xfId="24240" xr:uid="{00000000-0005-0000-0000-0000F85D0000}"/>
    <cellStyle name="20% - Accent1 3 3 2 2 6 2 4" xfId="24241" xr:uid="{00000000-0005-0000-0000-0000F95D0000}"/>
    <cellStyle name="20% - Accent1 3 3 2 2 6 3" xfId="24242" xr:uid="{00000000-0005-0000-0000-0000FA5D0000}"/>
    <cellStyle name="20% - Accent1 3 3 2 2 6 3 2" xfId="24243" xr:uid="{00000000-0005-0000-0000-0000FB5D0000}"/>
    <cellStyle name="20% - Accent1 3 3 2 2 6 3 2 2" xfId="24244" xr:uid="{00000000-0005-0000-0000-0000FC5D0000}"/>
    <cellStyle name="20% - Accent1 3 3 2 2 6 3 2 2 2" xfId="24245" xr:uid="{00000000-0005-0000-0000-0000FD5D0000}"/>
    <cellStyle name="20% - Accent1 3 3 2 2 6 3 2 3" xfId="24246" xr:uid="{00000000-0005-0000-0000-0000FE5D0000}"/>
    <cellStyle name="20% - Accent1 3 3 2 2 6 3 3" xfId="24247" xr:uid="{00000000-0005-0000-0000-0000FF5D0000}"/>
    <cellStyle name="20% - Accent1 3 3 2 2 6 3 3 2" xfId="24248" xr:uid="{00000000-0005-0000-0000-0000005E0000}"/>
    <cellStyle name="20% - Accent1 3 3 2 2 6 3 4" xfId="24249" xr:uid="{00000000-0005-0000-0000-0000015E0000}"/>
    <cellStyle name="20% - Accent1 3 3 2 2 6 4" xfId="24250" xr:uid="{00000000-0005-0000-0000-0000025E0000}"/>
    <cellStyle name="20% - Accent1 3 3 2 2 6 4 2" xfId="24251" xr:uid="{00000000-0005-0000-0000-0000035E0000}"/>
    <cellStyle name="20% - Accent1 3 3 2 2 6 4 2 2" xfId="24252" xr:uid="{00000000-0005-0000-0000-0000045E0000}"/>
    <cellStyle name="20% - Accent1 3 3 2 2 6 4 2 2 2" xfId="24253" xr:uid="{00000000-0005-0000-0000-0000055E0000}"/>
    <cellStyle name="20% - Accent1 3 3 2 2 6 4 2 3" xfId="24254" xr:uid="{00000000-0005-0000-0000-0000065E0000}"/>
    <cellStyle name="20% - Accent1 3 3 2 2 6 4 3" xfId="24255" xr:uid="{00000000-0005-0000-0000-0000075E0000}"/>
    <cellStyle name="20% - Accent1 3 3 2 2 6 4 3 2" xfId="24256" xr:uid="{00000000-0005-0000-0000-0000085E0000}"/>
    <cellStyle name="20% - Accent1 3 3 2 2 6 4 4" xfId="24257" xr:uid="{00000000-0005-0000-0000-0000095E0000}"/>
    <cellStyle name="20% - Accent1 3 3 2 2 6 5" xfId="24258" xr:uid="{00000000-0005-0000-0000-00000A5E0000}"/>
    <cellStyle name="20% - Accent1 3 3 2 2 6 5 2" xfId="24259" xr:uid="{00000000-0005-0000-0000-00000B5E0000}"/>
    <cellStyle name="20% - Accent1 3 3 2 2 6 5 2 2" xfId="24260" xr:uid="{00000000-0005-0000-0000-00000C5E0000}"/>
    <cellStyle name="20% - Accent1 3 3 2 2 6 5 3" xfId="24261" xr:uid="{00000000-0005-0000-0000-00000D5E0000}"/>
    <cellStyle name="20% - Accent1 3 3 2 2 6 6" xfId="24262" xr:uid="{00000000-0005-0000-0000-00000E5E0000}"/>
    <cellStyle name="20% - Accent1 3 3 2 2 6 6 2" xfId="24263" xr:uid="{00000000-0005-0000-0000-00000F5E0000}"/>
    <cellStyle name="20% - Accent1 3 3 2 2 6 6 2 2" xfId="24264" xr:uid="{00000000-0005-0000-0000-0000105E0000}"/>
    <cellStyle name="20% - Accent1 3 3 2 2 6 6 3" xfId="24265" xr:uid="{00000000-0005-0000-0000-0000115E0000}"/>
    <cellStyle name="20% - Accent1 3 3 2 2 6 7" xfId="24266" xr:uid="{00000000-0005-0000-0000-0000125E0000}"/>
    <cellStyle name="20% - Accent1 3 3 2 2 6 7 2" xfId="24267" xr:uid="{00000000-0005-0000-0000-0000135E0000}"/>
    <cellStyle name="20% - Accent1 3 3 2 2 6 8" xfId="24268" xr:uid="{00000000-0005-0000-0000-0000145E0000}"/>
    <cellStyle name="20% - Accent1 3 3 2 2 6 8 2" xfId="24269" xr:uid="{00000000-0005-0000-0000-0000155E0000}"/>
    <cellStyle name="20% - Accent1 3 3 2 2 6 9" xfId="24270" xr:uid="{00000000-0005-0000-0000-0000165E0000}"/>
    <cellStyle name="20% - Accent1 3 3 2 2 7" xfId="24271" xr:uid="{00000000-0005-0000-0000-0000175E0000}"/>
    <cellStyle name="20% - Accent1 3 3 2 2 7 2" xfId="24272" xr:uid="{00000000-0005-0000-0000-0000185E0000}"/>
    <cellStyle name="20% - Accent1 3 3 2 2 7 2 2" xfId="24273" xr:uid="{00000000-0005-0000-0000-0000195E0000}"/>
    <cellStyle name="20% - Accent1 3 3 2 2 7 2 2 2" xfId="24274" xr:uid="{00000000-0005-0000-0000-00001A5E0000}"/>
    <cellStyle name="20% - Accent1 3 3 2 2 7 2 3" xfId="24275" xr:uid="{00000000-0005-0000-0000-00001B5E0000}"/>
    <cellStyle name="20% - Accent1 3 3 2 2 7 3" xfId="24276" xr:uid="{00000000-0005-0000-0000-00001C5E0000}"/>
    <cellStyle name="20% - Accent1 3 3 2 2 7 3 2" xfId="24277" xr:uid="{00000000-0005-0000-0000-00001D5E0000}"/>
    <cellStyle name="20% - Accent1 3 3 2 2 7 4" xfId="24278" xr:uid="{00000000-0005-0000-0000-00001E5E0000}"/>
    <cellStyle name="20% - Accent1 3 3 2 2 8" xfId="24279" xr:uid="{00000000-0005-0000-0000-00001F5E0000}"/>
    <cellStyle name="20% - Accent1 3 3 2 2 8 2" xfId="24280" xr:uid="{00000000-0005-0000-0000-0000205E0000}"/>
    <cellStyle name="20% - Accent1 3 3 2 2 8 2 2" xfId="24281" xr:uid="{00000000-0005-0000-0000-0000215E0000}"/>
    <cellStyle name="20% - Accent1 3 3 2 2 8 2 2 2" xfId="24282" xr:uid="{00000000-0005-0000-0000-0000225E0000}"/>
    <cellStyle name="20% - Accent1 3 3 2 2 8 2 3" xfId="24283" xr:uid="{00000000-0005-0000-0000-0000235E0000}"/>
    <cellStyle name="20% - Accent1 3 3 2 2 8 3" xfId="24284" xr:uid="{00000000-0005-0000-0000-0000245E0000}"/>
    <cellStyle name="20% - Accent1 3 3 2 2 8 3 2" xfId="24285" xr:uid="{00000000-0005-0000-0000-0000255E0000}"/>
    <cellStyle name="20% - Accent1 3 3 2 2 8 4" xfId="24286" xr:uid="{00000000-0005-0000-0000-0000265E0000}"/>
    <cellStyle name="20% - Accent1 3 3 2 2 9" xfId="24287" xr:uid="{00000000-0005-0000-0000-0000275E0000}"/>
    <cellStyle name="20% - Accent1 3 3 2 2 9 2" xfId="24288" xr:uid="{00000000-0005-0000-0000-0000285E0000}"/>
    <cellStyle name="20% - Accent1 3 3 2 2 9 2 2" xfId="24289" xr:uid="{00000000-0005-0000-0000-0000295E0000}"/>
    <cellStyle name="20% - Accent1 3 3 2 2 9 2 2 2" xfId="24290" xr:uid="{00000000-0005-0000-0000-00002A5E0000}"/>
    <cellStyle name="20% - Accent1 3 3 2 2 9 2 3" xfId="24291" xr:uid="{00000000-0005-0000-0000-00002B5E0000}"/>
    <cellStyle name="20% - Accent1 3 3 2 2 9 3" xfId="24292" xr:uid="{00000000-0005-0000-0000-00002C5E0000}"/>
    <cellStyle name="20% - Accent1 3 3 2 2 9 3 2" xfId="24293" xr:uid="{00000000-0005-0000-0000-00002D5E0000}"/>
    <cellStyle name="20% - Accent1 3 3 2 2 9 4" xfId="24294" xr:uid="{00000000-0005-0000-0000-00002E5E0000}"/>
    <cellStyle name="20% - Accent1 3 3 2 3" xfId="24295" xr:uid="{00000000-0005-0000-0000-00002F5E0000}"/>
    <cellStyle name="20% - Accent1 3 3 2 3 10" xfId="24296" xr:uid="{00000000-0005-0000-0000-0000305E0000}"/>
    <cellStyle name="20% - Accent1 3 3 2 3 10 2" xfId="24297" xr:uid="{00000000-0005-0000-0000-0000315E0000}"/>
    <cellStyle name="20% - Accent1 3 3 2 3 11" xfId="24298" xr:uid="{00000000-0005-0000-0000-0000325E0000}"/>
    <cellStyle name="20% - Accent1 3 3 2 3 2" xfId="24299" xr:uid="{00000000-0005-0000-0000-0000335E0000}"/>
    <cellStyle name="20% - Accent1 3 3 2 3 2 2" xfId="24300" xr:uid="{00000000-0005-0000-0000-0000345E0000}"/>
    <cellStyle name="20% - Accent1 3 3 2 3 2 2 2" xfId="24301" xr:uid="{00000000-0005-0000-0000-0000355E0000}"/>
    <cellStyle name="20% - Accent1 3 3 2 3 2 2 2 2" xfId="24302" xr:uid="{00000000-0005-0000-0000-0000365E0000}"/>
    <cellStyle name="20% - Accent1 3 3 2 3 2 2 2 2 2" xfId="24303" xr:uid="{00000000-0005-0000-0000-0000375E0000}"/>
    <cellStyle name="20% - Accent1 3 3 2 3 2 2 2 3" xfId="24304" xr:uid="{00000000-0005-0000-0000-0000385E0000}"/>
    <cellStyle name="20% - Accent1 3 3 2 3 2 2 3" xfId="24305" xr:uid="{00000000-0005-0000-0000-0000395E0000}"/>
    <cellStyle name="20% - Accent1 3 3 2 3 2 2 3 2" xfId="24306" xr:uid="{00000000-0005-0000-0000-00003A5E0000}"/>
    <cellStyle name="20% - Accent1 3 3 2 3 2 2 4" xfId="24307" xr:uid="{00000000-0005-0000-0000-00003B5E0000}"/>
    <cellStyle name="20% - Accent1 3 3 2 3 2 3" xfId="24308" xr:uid="{00000000-0005-0000-0000-00003C5E0000}"/>
    <cellStyle name="20% - Accent1 3 3 2 3 2 3 2" xfId="24309" xr:uid="{00000000-0005-0000-0000-00003D5E0000}"/>
    <cellStyle name="20% - Accent1 3 3 2 3 2 3 2 2" xfId="24310" xr:uid="{00000000-0005-0000-0000-00003E5E0000}"/>
    <cellStyle name="20% - Accent1 3 3 2 3 2 3 2 2 2" xfId="24311" xr:uid="{00000000-0005-0000-0000-00003F5E0000}"/>
    <cellStyle name="20% - Accent1 3 3 2 3 2 3 2 3" xfId="24312" xr:uid="{00000000-0005-0000-0000-0000405E0000}"/>
    <cellStyle name="20% - Accent1 3 3 2 3 2 3 3" xfId="24313" xr:uid="{00000000-0005-0000-0000-0000415E0000}"/>
    <cellStyle name="20% - Accent1 3 3 2 3 2 3 3 2" xfId="24314" xr:uid="{00000000-0005-0000-0000-0000425E0000}"/>
    <cellStyle name="20% - Accent1 3 3 2 3 2 3 4" xfId="24315" xr:uid="{00000000-0005-0000-0000-0000435E0000}"/>
    <cellStyle name="20% - Accent1 3 3 2 3 2 4" xfId="24316" xr:uid="{00000000-0005-0000-0000-0000445E0000}"/>
    <cellStyle name="20% - Accent1 3 3 2 3 2 4 2" xfId="24317" xr:uid="{00000000-0005-0000-0000-0000455E0000}"/>
    <cellStyle name="20% - Accent1 3 3 2 3 2 4 2 2" xfId="24318" xr:uid="{00000000-0005-0000-0000-0000465E0000}"/>
    <cellStyle name="20% - Accent1 3 3 2 3 2 4 2 2 2" xfId="24319" xr:uid="{00000000-0005-0000-0000-0000475E0000}"/>
    <cellStyle name="20% - Accent1 3 3 2 3 2 4 2 3" xfId="24320" xr:uid="{00000000-0005-0000-0000-0000485E0000}"/>
    <cellStyle name="20% - Accent1 3 3 2 3 2 4 3" xfId="24321" xr:uid="{00000000-0005-0000-0000-0000495E0000}"/>
    <cellStyle name="20% - Accent1 3 3 2 3 2 4 3 2" xfId="24322" xr:uid="{00000000-0005-0000-0000-00004A5E0000}"/>
    <cellStyle name="20% - Accent1 3 3 2 3 2 4 4" xfId="24323" xr:uid="{00000000-0005-0000-0000-00004B5E0000}"/>
    <cellStyle name="20% - Accent1 3 3 2 3 2 5" xfId="24324" xr:uid="{00000000-0005-0000-0000-00004C5E0000}"/>
    <cellStyle name="20% - Accent1 3 3 2 3 2 5 2" xfId="24325" xr:uid="{00000000-0005-0000-0000-00004D5E0000}"/>
    <cellStyle name="20% - Accent1 3 3 2 3 2 5 2 2" xfId="24326" xr:uid="{00000000-0005-0000-0000-00004E5E0000}"/>
    <cellStyle name="20% - Accent1 3 3 2 3 2 5 3" xfId="24327" xr:uid="{00000000-0005-0000-0000-00004F5E0000}"/>
    <cellStyle name="20% - Accent1 3 3 2 3 2 6" xfId="24328" xr:uid="{00000000-0005-0000-0000-0000505E0000}"/>
    <cellStyle name="20% - Accent1 3 3 2 3 2 6 2" xfId="24329" xr:uid="{00000000-0005-0000-0000-0000515E0000}"/>
    <cellStyle name="20% - Accent1 3 3 2 3 2 6 2 2" xfId="24330" xr:uid="{00000000-0005-0000-0000-0000525E0000}"/>
    <cellStyle name="20% - Accent1 3 3 2 3 2 6 3" xfId="24331" xr:uid="{00000000-0005-0000-0000-0000535E0000}"/>
    <cellStyle name="20% - Accent1 3 3 2 3 2 7" xfId="24332" xr:uid="{00000000-0005-0000-0000-0000545E0000}"/>
    <cellStyle name="20% - Accent1 3 3 2 3 2 7 2" xfId="24333" xr:uid="{00000000-0005-0000-0000-0000555E0000}"/>
    <cellStyle name="20% - Accent1 3 3 2 3 2 8" xfId="24334" xr:uid="{00000000-0005-0000-0000-0000565E0000}"/>
    <cellStyle name="20% - Accent1 3 3 2 3 2 8 2" xfId="24335" xr:uid="{00000000-0005-0000-0000-0000575E0000}"/>
    <cellStyle name="20% - Accent1 3 3 2 3 2 9" xfId="24336" xr:uid="{00000000-0005-0000-0000-0000585E0000}"/>
    <cellStyle name="20% - Accent1 3 3 2 3 3" xfId="24337" xr:uid="{00000000-0005-0000-0000-0000595E0000}"/>
    <cellStyle name="20% - Accent1 3 3 2 3 3 2" xfId="24338" xr:uid="{00000000-0005-0000-0000-00005A5E0000}"/>
    <cellStyle name="20% - Accent1 3 3 2 3 3 2 2" xfId="24339" xr:uid="{00000000-0005-0000-0000-00005B5E0000}"/>
    <cellStyle name="20% - Accent1 3 3 2 3 3 2 2 2" xfId="24340" xr:uid="{00000000-0005-0000-0000-00005C5E0000}"/>
    <cellStyle name="20% - Accent1 3 3 2 3 3 2 2 2 2" xfId="24341" xr:uid="{00000000-0005-0000-0000-00005D5E0000}"/>
    <cellStyle name="20% - Accent1 3 3 2 3 3 2 2 3" xfId="24342" xr:uid="{00000000-0005-0000-0000-00005E5E0000}"/>
    <cellStyle name="20% - Accent1 3 3 2 3 3 2 3" xfId="24343" xr:uid="{00000000-0005-0000-0000-00005F5E0000}"/>
    <cellStyle name="20% - Accent1 3 3 2 3 3 2 3 2" xfId="24344" xr:uid="{00000000-0005-0000-0000-0000605E0000}"/>
    <cellStyle name="20% - Accent1 3 3 2 3 3 2 4" xfId="24345" xr:uid="{00000000-0005-0000-0000-0000615E0000}"/>
    <cellStyle name="20% - Accent1 3 3 2 3 3 3" xfId="24346" xr:uid="{00000000-0005-0000-0000-0000625E0000}"/>
    <cellStyle name="20% - Accent1 3 3 2 3 3 3 2" xfId="24347" xr:uid="{00000000-0005-0000-0000-0000635E0000}"/>
    <cellStyle name="20% - Accent1 3 3 2 3 3 3 2 2" xfId="24348" xr:uid="{00000000-0005-0000-0000-0000645E0000}"/>
    <cellStyle name="20% - Accent1 3 3 2 3 3 3 2 2 2" xfId="24349" xr:uid="{00000000-0005-0000-0000-0000655E0000}"/>
    <cellStyle name="20% - Accent1 3 3 2 3 3 3 2 3" xfId="24350" xr:uid="{00000000-0005-0000-0000-0000665E0000}"/>
    <cellStyle name="20% - Accent1 3 3 2 3 3 3 3" xfId="24351" xr:uid="{00000000-0005-0000-0000-0000675E0000}"/>
    <cellStyle name="20% - Accent1 3 3 2 3 3 3 3 2" xfId="24352" xr:uid="{00000000-0005-0000-0000-0000685E0000}"/>
    <cellStyle name="20% - Accent1 3 3 2 3 3 3 4" xfId="24353" xr:uid="{00000000-0005-0000-0000-0000695E0000}"/>
    <cellStyle name="20% - Accent1 3 3 2 3 3 4" xfId="24354" xr:uid="{00000000-0005-0000-0000-00006A5E0000}"/>
    <cellStyle name="20% - Accent1 3 3 2 3 3 4 2" xfId="24355" xr:uid="{00000000-0005-0000-0000-00006B5E0000}"/>
    <cellStyle name="20% - Accent1 3 3 2 3 3 4 2 2" xfId="24356" xr:uid="{00000000-0005-0000-0000-00006C5E0000}"/>
    <cellStyle name="20% - Accent1 3 3 2 3 3 4 2 2 2" xfId="24357" xr:uid="{00000000-0005-0000-0000-00006D5E0000}"/>
    <cellStyle name="20% - Accent1 3 3 2 3 3 4 2 3" xfId="24358" xr:uid="{00000000-0005-0000-0000-00006E5E0000}"/>
    <cellStyle name="20% - Accent1 3 3 2 3 3 4 3" xfId="24359" xr:uid="{00000000-0005-0000-0000-00006F5E0000}"/>
    <cellStyle name="20% - Accent1 3 3 2 3 3 4 3 2" xfId="24360" xr:uid="{00000000-0005-0000-0000-0000705E0000}"/>
    <cellStyle name="20% - Accent1 3 3 2 3 3 4 4" xfId="24361" xr:uid="{00000000-0005-0000-0000-0000715E0000}"/>
    <cellStyle name="20% - Accent1 3 3 2 3 3 5" xfId="24362" xr:uid="{00000000-0005-0000-0000-0000725E0000}"/>
    <cellStyle name="20% - Accent1 3 3 2 3 3 5 2" xfId="24363" xr:uid="{00000000-0005-0000-0000-0000735E0000}"/>
    <cellStyle name="20% - Accent1 3 3 2 3 3 5 2 2" xfId="24364" xr:uid="{00000000-0005-0000-0000-0000745E0000}"/>
    <cellStyle name="20% - Accent1 3 3 2 3 3 5 3" xfId="24365" xr:uid="{00000000-0005-0000-0000-0000755E0000}"/>
    <cellStyle name="20% - Accent1 3 3 2 3 3 6" xfId="24366" xr:uid="{00000000-0005-0000-0000-0000765E0000}"/>
    <cellStyle name="20% - Accent1 3 3 2 3 3 6 2" xfId="24367" xr:uid="{00000000-0005-0000-0000-0000775E0000}"/>
    <cellStyle name="20% - Accent1 3 3 2 3 3 6 2 2" xfId="24368" xr:uid="{00000000-0005-0000-0000-0000785E0000}"/>
    <cellStyle name="20% - Accent1 3 3 2 3 3 6 3" xfId="24369" xr:uid="{00000000-0005-0000-0000-0000795E0000}"/>
    <cellStyle name="20% - Accent1 3 3 2 3 3 7" xfId="24370" xr:uid="{00000000-0005-0000-0000-00007A5E0000}"/>
    <cellStyle name="20% - Accent1 3 3 2 3 3 7 2" xfId="24371" xr:uid="{00000000-0005-0000-0000-00007B5E0000}"/>
    <cellStyle name="20% - Accent1 3 3 2 3 3 8" xfId="24372" xr:uid="{00000000-0005-0000-0000-00007C5E0000}"/>
    <cellStyle name="20% - Accent1 3 3 2 3 3 8 2" xfId="24373" xr:uid="{00000000-0005-0000-0000-00007D5E0000}"/>
    <cellStyle name="20% - Accent1 3 3 2 3 3 9" xfId="24374" xr:uid="{00000000-0005-0000-0000-00007E5E0000}"/>
    <cellStyle name="20% - Accent1 3 3 2 3 4" xfId="24375" xr:uid="{00000000-0005-0000-0000-00007F5E0000}"/>
    <cellStyle name="20% - Accent1 3 3 2 3 4 2" xfId="24376" xr:uid="{00000000-0005-0000-0000-0000805E0000}"/>
    <cellStyle name="20% - Accent1 3 3 2 3 4 2 2" xfId="24377" xr:uid="{00000000-0005-0000-0000-0000815E0000}"/>
    <cellStyle name="20% - Accent1 3 3 2 3 4 2 2 2" xfId="24378" xr:uid="{00000000-0005-0000-0000-0000825E0000}"/>
    <cellStyle name="20% - Accent1 3 3 2 3 4 2 3" xfId="24379" xr:uid="{00000000-0005-0000-0000-0000835E0000}"/>
    <cellStyle name="20% - Accent1 3 3 2 3 4 3" xfId="24380" xr:uid="{00000000-0005-0000-0000-0000845E0000}"/>
    <cellStyle name="20% - Accent1 3 3 2 3 4 3 2" xfId="24381" xr:uid="{00000000-0005-0000-0000-0000855E0000}"/>
    <cellStyle name="20% - Accent1 3 3 2 3 4 4" xfId="24382" xr:uid="{00000000-0005-0000-0000-0000865E0000}"/>
    <cellStyle name="20% - Accent1 3 3 2 3 5" xfId="24383" xr:uid="{00000000-0005-0000-0000-0000875E0000}"/>
    <cellStyle name="20% - Accent1 3 3 2 3 5 2" xfId="24384" xr:uid="{00000000-0005-0000-0000-0000885E0000}"/>
    <cellStyle name="20% - Accent1 3 3 2 3 5 2 2" xfId="24385" xr:uid="{00000000-0005-0000-0000-0000895E0000}"/>
    <cellStyle name="20% - Accent1 3 3 2 3 5 2 2 2" xfId="24386" xr:uid="{00000000-0005-0000-0000-00008A5E0000}"/>
    <cellStyle name="20% - Accent1 3 3 2 3 5 2 3" xfId="24387" xr:uid="{00000000-0005-0000-0000-00008B5E0000}"/>
    <cellStyle name="20% - Accent1 3 3 2 3 5 3" xfId="24388" xr:uid="{00000000-0005-0000-0000-00008C5E0000}"/>
    <cellStyle name="20% - Accent1 3 3 2 3 5 3 2" xfId="24389" xr:uid="{00000000-0005-0000-0000-00008D5E0000}"/>
    <cellStyle name="20% - Accent1 3 3 2 3 5 4" xfId="24390" xr:uid="{00000000-0005-0000-0000-00008E5E0000}"/>
    <cellStyle name="20% - Accent1 3 3 2 3 6" xfId="24391" xr:uid="{00000000-0005-0000-0000-00008F5E0000}"/>
    <cellStyle name="20% - Accent1 3 3 2 3 6 2" xfId="24392" xr:uid="{00000000-0005-0000-0000-0000905E0000}"/>
    <cellStyle name="20% - Accent1 3 3 2 3 6 2 2" xfId="24393" xr:uid="{00000000-0005-0000-0000-0000915E0000}"/>
    <cellStyle name="20% - Accent1 3 3 2 3 6 2 2 2" xfId="24394" xr:uid="{00000000-0005-0000-0000-0000925E0000}"/>
    <cellStyle name="20% - Accent1 3 3 2 3 6 2 3" xfId="24395" xr:uid="{00000000-0005-0000-0000-0000935E0000}"/>
    <cellStyle name="20% - Accent1 3 3 2 3 6 3" xfId="24396" xr:uid="{00000000-0005-0000-0000-0000945E0000}"/>
    <cellStyle name="20% - Accent1 3 3 2 3 6 3 2" xfId="24397" xr:uid="{00000000-0005-0000-0000-0000955E0000}"/>
    <cellStyle name="20% - Accent1 3 3 2 3 6 4" xfId="24398" xr:uid="{00000000-0005-0000-0000-0000965E0000}"/>
    <cellStyle name="20% - Accent1 3 3 2 3 7" xfId="24399" xr:uid="{00000000-0005-0000-0000-0000975E0000}"/>
    <cellStyle name="20% - Accent1 3 3 2 3 7 2" xfId="24400" xr:uid="{00000000-0005-0000-0000-0000985E0000}"/>
    <cellStyle name="20% - Accent1 3 3 2 3 7 2 2" xfId="24401" xr:uid="{00000000-0005-0000-0000-0000995E0000}"/>
    <cellStyle name="20% - Accent1 3 3 2 3 7 3" xfId="24402" xr:uid="{00000000-0005-0000-0000-00009A5E0000}"/>
    <cellStyle name="20% - Accent1 3 3 2 3 8" xfId="24403" xr:uid="{00000000-0005-0000-0000-00009B5E0000}"/>
    <cellStyle name="20% - Accent1 3 3 2 3 8 2" xfId="24404" xr:uid="{00000000-0005-0000-0000-00009C5E0000}"/>
    <cellStyle name="20% - Accent1 3 3 2 3 8 2 2" xfId="24405" xr:uid="{00000000-0005-0000-0000-00009D5E0000}"/>
    <cellStyle name="20% - Accent1 3 3 2 3 8 3" xfId="24406" xr:uid="{00000000-0005-0000-0000-00009E5E0000}"/>
    <cellStyle name="20% - Accent1 3 3 2 3 9" xfId="24407" xr:uid="{00000000-0005-0000-0000-00009F5E0000}"/>
    <cellStyle name="20% - Accent1 3 3 2 3 9 2" xfId="24408" xr:uid="{00000000-0005-0000-0000-0000A05E0000}"/>
    <cellStyle name="20% - Accent1 3 3 2 4" xfId="24409" xr:uid="{00000000-0005-0000-0000-0000A15E0000}"/>
    <cellStyle name="20% - Accent1 3 3 2 4 10" xfId="24410" xr:uid="{00000000-0005-0000-0000-0000A25E0000}"/>
    <cellStyle name="20% - Accent1 3 3 2 4 10 2" xfId="24411" xr:uid="{00000000-0005-0000-0000-0000A35E0000}"/>
    <cellStyle name="20% - Accent1 3 3 2 4 11" xfId="24412" xr:uid="{00000000-0005-0000-0000-0000A45E0000}"/>
    <cellStyle name="20% - Accent1 3 3 2 4 2" xfId="24413" xr:uid="{00000000-0005-0000-0000-0000A55E0000}"/>
    <cellStyle name="20% - Accent1 3 3 2 4 2 2" xfId="24414" xr:uid="{00000000-0005-0000-0000-0000A65E0000}"/>
    <cellStyle name="20% - Accent1 3 3 2 4 2 2 2" xfId="24415" xr:uid="{00000000-0005-0000-0000-0000A75E0000}"/>
    <cellStyle name="20% - Accent1 3 3 2 4 2 2 2 2" xfId="24416" xr:uid="{00000000-0005-0000-0000-0000A85E0000}"/>
    <cellStyle name="20% - Accent1 3 3 2 4 2 2 2 2 2" xfId="24417" xr:uid="{00000000-0005-0000-0000-0000A95E0000}"/>
    <cellStyle name="20% - Accent1 3 3 2 4 2 2 2 3" xfId="24418" xr:uid="{00000000-0005-0000-0000-0000AA5E0000}"/>
    <cellStyle name="20% - Accent1 3 3 2 4 2 2 3" xfId="24419" xr:uid="{00000000-0005-0000-0000-0000AB5E0000}"/>
    <cellStyle name="20% - Accent1 3 3 2 4 2 2 3 2" xfId="24420" xr:uid="{00000000-0005-0000-0000-0000AC5E0000}"/>
    <cellStyle name="20% - Accent1 3 3 2 4 2 2 4" xfId="24421" xr:uid="{00000000-0005-0000-0000-0000AD5E0000}"/>
    <cellStyle name="20% - Accent1 3 3 2 4 2 3" xfId="24422" xr:uid="{00000000-0005-0000-0000-0000AE5E0000}"/>
    <cellStyle name="20% - Accent1 3 3 2 4 2 3 2" xfId="24423" xr:uid="{00000000-0005-0000-0000-0000AF5E0000}"/>
    <cellStyle name="20% - Accent1 3 3 2 4 2 3 2 2" xfId="24424" xr:uid="{00000000-0005-0000-0000-0000B05E0000}"/>
    <cellStyle name="20% - Accent1 3 3 2 4 2 3 2 2 2" xfId="24425" xr:uid="{00000000-0005-0000-0000-0000B15E0000}"/>
    <cellStyle name="20% - Accent1 3 3 2 4 2 3 2 3" xfId="24426" xr:uid="{00000000-0005-0000-0000-0000B25E0000}"/>
    <cellStyle name="20% - Accent1 3 3 2 4 2 3 3" xfId="24427" xr:uid="{00000000-0005-0000-0000-0000B35E0000}"/>
    <cellStyle name="20% - Accent1 3 3 2 4 2 3 3 2" xfId="24428" xr:uid="{00000000-0005-0000-0000-0000B45E0000}"/>
    <cellStyle name="20% - Accent1 3 3 2 4 2 3 4" xfId="24429" xr:uid="{00000000-0005-0000-0000-0000B55E0000}"/>
    <cellStyle name="20% - Accent1 3 3 2 4 2 4" xfId="24430" xr:uid="{00000000-0005-0000-0000-0000B65E0000}"/>
    <cellStyle name="20% - Accent1 3 3 2 4 2 4 2" xfId="24431" xr:uid="{00000000-0005-0000-0000-0000B75E0000}"/>
    <cellStyle name="20% - Accent1 3 3 2 4 2 4 2 2" xfId="24432" xr:uid="{00000000-0005-0000-0000-0000B85E0000}"/>
    <cellStyle name="20% - Accent1 3 3 2 4 2 4 2 2 2" xfId="24433" xr:uid="{00000000-0005-0000-0000-0000B95E0000}"/>
    <cellStyle name="20% - Accent1 3 3 2 4 2 4 2 3" xfId="24434" xr:uid="{00000000-0005-0000-0000-0000BA5E0000}"/>
    <cellStyle name="20% - Accent1 3 3 2 4 2 4 3" xfId="24435" xr:uid="{00000000-0005-0000-0000-0000BB5E0000}"/>
    <cellStyle name="20% - Accent1 3 3 2 4 2 4 3 2" xfId="24436" xr:uid="{00000000-0005-0000-0000-0000BC5E0000}"/>
    <cellStyle name="20% - Accent1 3 3 2 4 2 4 4" xfId="24437" xr:uid="{00000000-0005-0000-0000-0000BD5E0000}"/>
    <cellStyle name="20% - Accent1 3 3 2 4 2 5" xfId="24438" xr:uid="{00000000-0005-0000-0000-0000BE5E0000}"/>
    <cellStyle name="20% - Accent1 3 3 2 4 2 5 2" xfId="24439" xr:uid="{00000000-0005-0000-0000-0000BF5E0000}"/>
    <cellStyle name="20% - Accent1 3 3 2 4 2 5 2 2" xfId="24440" xr:uid="{00000000-0005-0000-0000-0000C05E0000}"/>
    <cellStyle name="20% - Accent1 3 3 2 4 2 5 3" xfId="24441" xr:uid="{00000000-0005-0000-0000-0000C15E0000}"/>
    <cellStyle name="20% - Accent1 3 3 2 4 2 6" xfId="24442" xr:uid="{00000000-0005-0000-0000-0000C25E0000}"/>
    <cellStyle name="20% - Accent1 3 3 2 4 2 6 2" xfId="24443" xr:uid="{00000000-0005-0000-0000-0000C35E0000}"/>
    <cellStyle name="20% - Accent1 3 3 2 4 2 6 2 2" xfId="24444" xr:uid="{00000000-0005-0000-0000-0000C45E0000}"/>
    <cellStyle name="20% - Accent1 3 3 2 4 2 6 3" xfId="24445" xr:uid="{00000000-0005-0000-0000-0000C55E0000}"/>
    <cellStyle name="20% - Accent1 3 3 2 4 2 7" xfId="24446" xr:uid="{00000000-0005-0000-0000-0000C65E0000}"/>
    <cellStyle name="20% - Accent1 3 3 2 4 2 7 2" xfId="24447" xr:uid="{00000000-0005-0000-0000-0000C75E0000}"/>
    <cellStyle name="20% - Accent1 3 3 2 4 2 8" xfId="24448" xr:uid="{00000000-0005-0000-0000-0000C85E0000}"/>
    <cellStyle name="20% - Accent1 3 3 2 4 2 8 2" xfId="24449" xr:uid="{00000000-0005-0000-0000-0000C95E0000}"/>
    <cellStyle name="20% - Accent1 3 3 2 4 2 9" xfId="24450" xr:uid="{00000000-0005-0000-0000-0000CA5E0000}"/>
    <cellStyle name="20% - Accent1 3 3 2 4 3" xfId="24451" xr:uid="{00000000-0005-0000-0000-0000CB5E0000}"/>
    <cellStyle name="20% - Accent1 3 3 2 4 3 2" xfId="24452" xr:uid="{00000000-0005-0000-0000-0000CC5E0000}"/>
    <cellStyle name="20% - Accent1 3 3 2 4 3 2 2" xfId="24453" xr:uid="{00000000-0005-0000-0000-0000CD5E0000}"/>
    <cellStyle name="20% - Accent1 3 3 2 4 3 2 2 2" xfId="24454" xr:uid="{00000000-0005-0000-0000-0000CE5E0000}"/>
    <cellStyle name="20% - Accent1 3 3 2 4 3 2 2 2 2" xfId="24455" xr:uid="{00000000-0005-0000-0000-0000CF5E0000}"/>
    <cellStyle name="20% - Accent1 3 3 2 4 3 2 2 3" xfId="24456" xr:uid="{00000000-0005-0000-0000-0000D05E0000}"/>
    <cellStyle name="20% - Accent1 3 3 2 4 3 2 3" xfId="24457" xr:uid="{00000000-0005-0000-0000-0000D15E0000}"/>
    <cellStyle name="20% - Accent1 3 3 2 4 3 2 3 2" xfId="24458" xr:uid="{00000000-0005-0000-0000-0000D25E0000}"/>
    <cellStyle name="20% - Accent1 3 3 2 4 3 2 4" xfId="24459" xr:uid="{00000000-0005-0000-0000-0000D35E0000}"/>
    <cellStyle name="20% - Accent1 3 3 2 4 3 3" xfId="24460" xr:uid="{00000000-0005-0000-0000-0000D45E0000}"/>
    <cellStyle name="20% - Accent1 3 3 2 4 3 3 2" xfId="24461" xr:uid="{00000000-0005-0000-0000-0000D55E0000}"/>
    <cellStyle name="20% - Accent1 3 3 2 4 3 3 2 2" xfId="24462" xr:uid="{00000000-0005-0000-0000-0000D65E0000}"/>
    <cellStyle name="20% - Accent1 3 3 2 4 3 3 2 2 2" xfId="24463" xr:uid="{00000000-0005-0000-0000-0000D75E0000}"/>
    <cellStyle name="20% - Accent1 3 3 2 4 3 3 2 3" xfId="24464" xr:uid="{00000000-0005-0000-0000-0000D85E0000}"/>
    <cellStyle name="20% - Accent1 3 3 2 4 3 3 3" xfId="24465" xr:uid="{00000000-0005-0000-0000-0000D95E0000}"/>
    <cellStyle name="20% - Accent1 3 3 2 4 3 3 3 2" xfId="24466" xr:uid="{00000000-0005-0000-0000-0000DA5E0000}"/>
    <cellStyle name="20% - Accent1 3 3 2 4 3 3 4" xfId="24467" xr:uid="{00000000-0005-0000-0000-0000DB5E0000}"/>
    <cellStyle name="20% - Accent1 3 3 2 4 3 4" xfId="24468" xr:uid="{00000000-0005-0000-0000-0000DC5E0000}"/>
    <cellStyle name="20% - Accent1 3 3 2 4 3 4 2" xfId="24469" xr:uid="{00000000-0005-0000-0000-0000DD5E0000}"/>
    <cellStyle name="20% - Accent1 3 3 2 4 3 4 2 2" xfId="24470" xr:uid="{00000000-0005-0000-0000-0000DE5E0000}"/>
    <cellStyle name="20% - Accent1 3 3 2 4 3 4 2 2 2" xfId="24471" xr:uid="{00000000-0005-0000-0000-0000DF5E0000}"/>
    <cellStyle name="20% - Accent1 3 3 2 4 3 4 2 3" xfId="24472" xr:uid="{00000000-0005-0000-0000-0000E05E0000}"/>
    <cellStyle name="20% - Accent1 3 3 2 4 3 4 3" xfId="24473" xr:uid="{00000000-0005-0000-0000-0000E15E0000}"/>
    <cellStyle name="20% - Accent1 3 3 2 4 3 4 3 2" xfId="24474" xr:uid="{00000000-0005-0000-0000-0000E25E0000}"/>
    <cellStyle name="20% - Accent1 3 3 2 4 3 4 4" xfId="24475" xr:uid="{00000000-0005-0000-0000-0000E35E0000}"/>
    <cellStyle name="20% - Accent1 3 3 2 4 3 5" xfId="24476" xr:uid="{00000000-0005-0000-0000-0000E45E0000}"/>
    <cellStyle name="20% - Accent1 3 3 2 4 3 5 2" xfId="24477" xr:uid="{00000000-0005-0000-0000-0000E55E0000}"/>
    <cellStyle name="20% - Accent1 3 3 2 4 3 5 2 2" xfId="24478" xr:uid="{00000000-0005-0000-0000-0000E65E0000}"/>
    <cellStyle name="20% - Accent1 3 3 2 4 3 5 3" xfId="24479" xr:uid="{00000000-0005-0000-0000-0000E75E0000}"/>
    <cellStyle name="20% - Accent1 3 3 2 4 3 6" xfId="24480" xr:uid="{00000000-0005-0000-0000-0000E85E0000}"/>
    <cellStyle name="20% - Accent1 3 3 2 4 3 6 2" xfId="24481" xr:uid="{00000000-0005-0000-0000-0000E95E0000}"/>
    <cellStyle name="20% - Accent1 3 3 2 4 3 6 2 2" xfId="24482" xr:uid="{00000000-0005-0000-0000-0000EA5E0000}"/>
    <cellStyle name="20% - Accent1 3 3 2 4 3 6 3" xfId="24483" xr:uid="{00000000-0005-0000-0000-0000EB5E0000}"/>
    <cellStyle name="20% - Accent1 3 3 2 4 3 7" xfId="24484" xr:uid="{00000000-0005-0000-0000-0000EC5E0000}"/>
    <cellStyle name="20% - Accent1 3 3 2 4 3 7 2" xfId="24485" xr:uid="{00000000-0005-0000-0000-0000ED5E0000}"/>
    <cellStyle name="20% - Accent1 3 3 2 4 3 8" xfId="24486" xr:uid="{00000000-0005-0000-0000-0000EE5E0000}"/>
    <cellStyle name="20% - Accent1 3 3 2 4 3 8 2" xfId="24487" xr:uid="{00000000-0005-0000-0000-0000EF5E0000}"/>
    <cellStyle name="20% - Accent1 3 3 2 4 3 9" xfId="24488" xr:uid="{00000000-0005-0000-0000-0000F05E0000}"/>
    <cellStyle name="20% - Accent1 3 3 2 4 4" xfId="24489" xr:uid="{00000000-0005-0000-0000-0000F15E0000}"/>
    <cellStyle name="20% - Accent1 3 3 2 4 4 2" xfId="24490" xr:uid="{00000000-0005-0000-0000-0000F25E0000}"/>
    <cellStyle name="20% - Accent1 3 3 2 4 4 2 2" xfId="24491" xr:uid="{00000000-0005-0000-0000-0000F35E0000}"/>
    <cellStyle name="20% - Accent1 3 3 2 4 4 2 2 2" xfId="24492" xr:uid="{00000000-0005-0000-0000-0000F45E0000}"/>
    <cellStyle name="20% - Accent1 3 3 2 4 4 2 3" xfId="24493" xr:uid="{00000000-0005-0000-0000-0000F55E0000}"/>
    <cellStyle name="20% - Accent1 3 3 2 4 4 3" xfId="24494" xr:uid="{00000000-0005-0000-0000-0000F65E0000}"/>
    <cellStyle name="20% - Accent1 3 3 2 4 4 3 2" xfId="24495" xr:uid="{00000000-0005-0000-0000-0000F75E0000}"/>
    <cellStyle name="20% - Accent1 3 3 2 4 4 4" xfId="24496" xr:uid="{00000000-0005-0000-0000-0000F85E0000}"/>
    <cellStyle name="20% - Accent1 3 3 2 4 5" xfId="24497" xr:uid="{00000000-0005-0000-0000-0000F95E0000}"/>
    <cellStyle name="20% - Accent1 3 3 2 4 5 2" xfId="24498" xr:uid="{00000000-0005-0000-0000-0000FA5E0000}"/>
    <cellStyle name="20% - Accent1 3 3 2 4 5 2 2" xfId="24499" xr:uid="{00000000-0005-0000-0000-0000FB5E0000}"/>
    <cellStyle name="20% - Accent1 3 3 2 4 5 2 2 2" xfId="24500" xr:uid="{00000000-0005-0000-0000-0000FC5E0000}"/>
    <cellStyle name="20% - Accent1 3 3 2 4 5 2 3" xfId="24501" xr:uid="{00000000-0005-0000-0000-0000FD5E0000}"/>
    <cellStyle name="20% - Accent1 3 3 2 4 5 3" xfId="24502" xr:uid="{00000000-0005-0000-0000-0000FE5E0000}"/>
    <cellStyle name="20% - Accent1 3 3 2 4 5 3 2" xfId="24503" xr:uid="{00000000-0005-0000-0000-0000FF5E0000}"/>
    <cellStyle name="20% - Accent1 3 3 2 4 5 4" xfId="24504" xr:uid="{00000000-0005-0000-0000-0000005F0000}"/>
    <cellStyle name="20% - Accent1 3 3 2 4 6" xfId="24505" xr:uid="{00000000-0005-0000-0000-0000015F0000}"/>
    <cellStyle name="20% - Accent1 3 3 2 4 6 2" xfId="24506" xr:uid="{00000000-0005-0000-0000-0000025F0000}"/>
    <cellStyle name="20% - Accent1 3 3 2 4 6 2 2" xfId="24507" xr:uid="{00000000-0005-0000-0000-0000035F0000}"/>
    <cellStyle name="20% - Accent1 3 3 2 4 6 2 2 2" xfId="24508" xr:uid="{00000000-0005-0000-0000-0000045F0000}"/>
    <cellStyle name="20% - Accent1 3 3 2 4 6 2 3" xfId="24509" xr:uid="{00000000-0005-0000-0000-0000055F0000}"/>
    <cellStyle name="20% - Accent1 3 3 2 4 6 3" xfId="24510" xr:uid="{00000000-0005-0000-0000-0000065F0000}"/>
    <cellStyle name="20% - Accent1 3 3 2 4 6 3 2" xfId="24511" xr:uid="{00000000-0005-0000-0000-0000075F0000}"/>
    <cellStyle name="20% - Accent1 3 3 2 4 6 4" xfId="24512" xr:uid="{00000000-0005-0000-0000-0000085F0000}"/>
    <cellStyle name="20% - Accent1 3 3 2 4 7" xfId="24513" xr:uid="{00000000-0005-0000-0000-0000095F0000}"/>
    <cellStyle name="20% - Accent1 3 3 2 4 7 2" xfId="24514" xr:uid="{00000000-0005-0000-0000-00000A5F0000}"/>
    <cellStyle name="20% - Accent1 3 3 2 4 7 2 2" xfId="24515" xr:uid="{00000000-0005-0000-0000-00000B5F0000}"/>
    <cellStyle name="20% - Accent1 3 3 2 4 7 3" xfId="24516" xr:uid="{00000000-0005-0000-0000-00000C5F0000}"/>
    <cellStyle name="20% - Accent1 3 3 2 4 8" xfId="24517" xr:uid="{00000000-0005-0000-0000-00000D5F0000}"/>
    <cellStyle name="20% - Accent1 3 3 2 4 8 2" xfId="24518" xr:uid="{00000000-0005-0000-0000-00000E5F0000}"/>
    <cellStyle name="20% - Accent1 3 3 2 4 8 2 2" xfId="24519" xr:uid="{00000000-0005-0000-0000-00000F5F0000}"/>
    <cellStyle name="20% - Accent1 3 3 2 4 8 3" xfId="24520" xr:uid="{00000000-0005-0000-0000-0000105F0000}"/>
    <cellStyle name="20% - Accent1 3 3 2 4 9" xfId="24521" xr:uid="{00000000-0005-0000-0000-0000115F0000}"/>
    <cellStyle name="20% - Accent1 3 3 2 4 9 2" xfId="24522" xr:uid="{00000000-0005-0000-0000-0000125F0000}"/>
    <cellStyle name="20% - Accent1 3 3 2 5" xfId="24523" xr:uid="{00000000-0005-0000-0000-0000135F0000}"/>
    <cellStyle name="20% - Accent1 3 3 2 5 10" xfId="24524" xr:uid="{00000000-0005-0000-0000-0000145F0000}"/>
    <cellStyle name="20% - Accent1 3 3 2 5 10 2" xfId="24525" xr:uid="{00000000-0005-0000-0000-0000155F0000}"/>
    <cellStyle name="20% - Accent1 3 3 2 5 11" xfId="24526" xr:uid="{00000000-0005-0000-0000-0000165F0000}"/>
    <cellStyle name="20% - Accent1 3 3 2 5 2" xfId="24527" xr:uid="{00000000-0005-0000-0000-0000175F0000}"/>
    <cellStyle name="20% - Accent1 3 3 2 5 2 2" xfId="24528" xr:uid="{00000000-0005-0000-0000-0000185F0000}"/>
    <cellStyle name="20% - Accent1 3 3 2 5 2 2 2" xfId="24529" xr:uid="{00000000-0005-0000-0000-0000195F0000}"/>
    <cellStyle name="20% - Accent1 3 3 2 5 2 2 2 2" xfId="24530" xr:uid="{00000000-0005-0000-0000-00001A5F0000}"/>
    <cellStyle name="20% - Accent1 3 3 2 5 2 2 2 2 2" xfId="24531" xr:uid="{00000000-0005-0000-0000-00001B5F0000}"/>
    <cellStyle name="20% - Accent1 3 3 2 5 2 2 2 3" xfId="24532" xr:uid="{00000000-0005-0000-0000-00001C5F0000}"/>
    <cellStyle name="20% - Accent1 3 3 2 5 2 2 3" xfId="24533" xr:uid="{00000000-0005-0000-0000-00001D5F0000}"/>
    <cellStyle name="20% - Accent1 3 3 2 5 2 2 3 2" xfId="24534" xr:uid="{00000000-0005-0000-0000-00001E5F0000}"/>
    <cellStyle name="20% - Accent1 3 3 2 5 2 2 4" xfId="24535" xr:uid="{00000000-0005-0000-0000-00001F5F0000}"/>
    <cellStyle name="20% - Accent1 3 3 2 5 2 3" xfId="24536" xr:uid="{00000000-0005-0000-0000-0000205F0000}"/>
    <cellStyle name="20% - Accent1 3 3 2 5 2 3 2" xfId="24537" xr:uid="{00000000-0005-0000-0000-0000215F0000}"/>
    <cellStyle name="20% - Accent1 3 3 2 5 2 3 2 2" xfId="24538" xr:uid="{00000000-0005-0000-0000-0000225F0000}"/>
    <cellStyle name="20% - Accent1 3 3 2 5 2 3 2 2 2" xfId="24539" xr:uid="{00000000-0005-0000-0000-0000235F0000}"/>
    <cellStyle name="20% - Accent1 3 3 2 5 2 3 2 3" xfId="24540" xr:uid="{00000000-0005-0000-0000-0000245F0000}"/>
    <cellStyle name="20% - Accent1 3 3 2 5 2 3 3" xfId="24541" xr:uid="{00000000-0005-0000-0000-0000255F0000}"/>
    <cellStyle name="20% - Accent1 3 3 2 5 2 3 3 2" xfId="24542" xr:uid="{00000000-0005-0000-0000-0000265F0000}"/>
    <cellStyle name="20% - Accent1 3 3 2 5 2 3 4" xfId="24543" xr:uid="{00000000-0005-0000-0000-0000275F0000}"/>
    <cellStyle name="20% - Accent1 3 3 2 5 2 4" xfId="24544" xr:uid="{00000000-0005-0000-0000-0000285F0000}"/>
    <cellStyle name="20% - Accent1 3 3 2 5 2 4 2" xfId="24545" xr:uid="{00000000-0005-0000-0000-0000295F0000}"/>
    <cellStyle name="20% - Accent1 3 3 2 5 2 4 2 2" xfId="24546" xr:uid="{00000000-0005-0000-0000-00002A5F0000}"/>
    <cellStyle name="20% - Accent1 3 3 2 5 2 4 2 2 2" xfId="24547" xr:uid="{00000000-0005-0000-0000-00002B5F0000}"/>
    <cellStyle name="20% - Accent1 3 3 2 5 2 4 2 3" xfId="24548" xr:uid="{00000000-0005-0000-0000-00002C5F0000}"/>
    <cellStyle name="20% - Accent1 3 3 2 5 2 4 3" xfId="24549" xr:uid="{00000000-0005-0000-0000-00002D5F0000}"/>
    <cellStyle name="20% - Accent1 3 3 2 5 2 4 3 2" xfId="24550" xr:uid="{00000000-0005-0000-0000-00002E5F0000}"/>
    <cellStyle name="20% - Accent1 3 3 2 5 2 4 4" xfId="24551" xr:uid="{00000000-0005-0000-0000-00002F5F0000}"/>
    <cellStyle name="20% - Accent1 3 3 2 5 2 5" xfId="24552" xr:uid="{00000000-0005-0000-0000-0000305F0000}"/>
    <cellStyle name="20% - Accent1 3 3 2 5 2 5 2" xfId="24553" xr:uid="{00000000-0005-0000-0000-0000315F0000}"/>
    <cellStyle name="20% - Accent1 3 3 2 5 2 5 2 2" xfId="24554" xr:uid="{00000000-0005-0000-0000-0000325F0000}"/>
    <cellStyle name="20% - Accent1 3 3 2 5 2 5 3" xfId="24555" xr:uid="{00000000-0005-0000-0000-0000335F0000}"/>
    <cellStyle name="20% - Accent1 3 3 2 5 2 6" xfId="24556" xr:uid="{00000000-0005-0000-0000-0000345F0000}"/>
    <cellStyle name="20% - Accent1 3 3 2 5 2 6 2" xfId="24557" xr:uid="{00000000-0005-0000-0000-0000355F0000}"/>
    <cellStyle name="20% - Accent1 3 3 2 5 2 6 2 2" xfId="24558" xr:uid="{00000000-0005-0000-0000-0000365F0000}"/>
    <cellStyle name="20% - Accent1 3 3 2 5 2 6 3" xfId="24559" xr:uid="{00000000-0005-0000-0000-0000375F0000}"/>
    <cellStyle name="20% - Accent1 3 3 2 5 2 7" xfId="24560" xr:uid="{00000000-0005-0000-0000-0000385F0000}"/>
    <cellStyle name="20% - Accent1 3 3 2 5 2 7 2" xfId="24561" xr:uid="{00000000-0005-0000-0000-0000395F0000}"/>
    <cellStyle name="20% - Accent1 3 3 2 5 2 8" xfId="24562" xr:uid="{00000000-0005-0000-0000-00003A5F0000}"/>
    <cellStyle name="20% - Accent1 3 3 2 5 2 8 2" xfId="24563" xr:uid="{00000000-0005-0000-0000-00003B5F0000}"/>
    <cellStyle name="20% - Accent1 3 3 2 5 2 9" xfId="24564" xr:uid="{00000000-0005-0000-0000-00003C5F0000}"/>
    <cellStyle name="20% - Accent1 3 3 2 5 3" xfId="24565" xr:uid="{00000000-0005-0000-0000-00003D5F0000}"/>
    <cellStyle name="20% - Accent1 3 3 2 5 3 2" xfId="24566" xr:uid="{00000000-0005-0000-0000-00003E5F0000}"/>
    <cellStyle name="20% - Accent1 3 3 2 5 3 2 2" xfId="24567" xr:uid="{00000000-0005-0000-0000-00003F5F0000}"/>
    <cellStyle name="20% - Accent1 3 3 2 5 3 2 2 2" xfId="24568" xr:uid="{00000000-0005-0000-0000-0000405F0000}"/>
    <cellStyle name="20% - Accent1 3 3 2 5 3 2 2 2 2" xfId="24569" xr:uid="{00000000-0005-0000-0000-0000415F0000}"/>
    <cellStyle name="20% - Accent1 3 3 2 5 3 2 2 3" xfId="24570" xr:uid="{00000000-0005-0000-0000-0000425F0000}"/>
    <cellStyle name="20% - Accent1 3 3 2 5 3 2 3" xfId="24571" xr:uid="{00000000-0005-0000-0000-0000435F0000}"/>
    <cellStyle name="20% - Accent1 3 3 2 5 3 2 3 2" xfId="24572" xr:uid="{00000000-0005-0000-0000-0000445F0000}"/>
    <cellStyle name="20% - Accent1 3 3 2 5 3 2 4" xfId="24573" xr:uid="{00000000-0005-0000-0000-0000455F0000}"/>
    <cellStyle name="20% - Accent1 3 3 2 5 3 3" xfId="24574" xr:uid="{00000000-0005-0000-0000-0000465F0000}"/>
    <cellStyle name="20% - Accent1 3 3 2 5 3 3 2" xfId="24575" xr:uid="{00000000-0005-0000-0000-0000475F0000}"/>
    <cellStyle name="20% - Accent1 3 3 2 5 3 3 2 2" xfId="24576" xr:uid="{00000000-0005-0000-0000-0000485F0000}"/>
    <cellStyle name="20% - Accent1 3 3 2 5 3 3 2 2 2" xfId="24577" xr:uid="{00000000-0005-0000-0000-0000495F0000}"/>
    <cellStyle name="20% - Accent1 3 3 2 5 3 3 2 3" xfId="24578" xr:uid="{00000000-0005-0000-0000-00004A5F0000}"/>
    <cellStyle name="20% - Accent1 3 3 2 5 3 3 3" xfId="24579" xr:uid="{00000000-0005-0000-0000-00004B5F0000}"/>
    <cellStyle name="20% - Accent1 3 3 2 5 3 3 3 2" xfId="24580" xr:uid="{00000000-0005-0000-0000-00004C5F0000}"/>
    <cellStyle name="20% - Accent1 3 3 2 5 3 3 4" xfId="24581" xr:uid="{00000000-0005-0000-0000-00004D5F0000}"/>
    <cellStyle name="20% - Accent1 3 3 2 5 3 4" xfId="24582" xr:uid="{00000000-0005-0000-0000-00004E5F0000}"/>
    <cellStyle name="20% - Accent1 3 3 2 5 3 4 2" xfId="24583" xr:uid="{00000000-0005-0000-0000-00004F5F0000}"/>
    <cellStyle name="20% - Accent1 3 3 2 5 3 4 2 2" xfId="24584" xr:uid="{00000000-0005-0000-0000-0000505F0000}"/>
    <cellStyle name="20% - Accent1 3 3 2 5 3 4 2 2 2" xfId="24585" xr:uid="{00000000-0005-0000-0000-0000515F0000}"/>
    <cellStyle name="20% - Accent1 3 3 2 5 3 4 2 3" xfId="24586" xr:uid="{00000000-0005-0000-0000-0000525F0000}"/>
    <cellStyle name="20% - Accent1 3 3 2 5 3 4 3" xfId="24587" xr:uid="{00000000-0005-0000-0000-0000535F0000}"/>
    <cellStyle name="20% - Accent1 3 3 2 5 3 4 3 2" xfId="24588" xr:uid="{00000000-0005-0000-0000-0000545F0000}"/>
    <cellStyle name="20% - Accent1 3 3 2 5 3 4 4" xfId="24589" xr:uid="{00000000-0005-0000-0000-0000555F0000}"/>
    <cellStyle name="20% - Accent1 3 3 2 5 3 5" xfId="24590" xr:uid="{00000000-0005-0000-0000-0000565F0000}"/>
    <cellStyle name="20% - Accent1 3 3 2 5 3 5 2" xfId="24591" xr:uid="{00000000-0005-0000-0000-0000575F0000}"/>
    <cellStyle name="20% - Accent1 3 3 2 5 3 5 2 2" xfId="24592" xr:uid="{00000000-0005-0000-0000-0000585F0000}"/>
    <cellStyle name="20% - Accent1 3 3 2 5 3 5 3" xfId="24593" xr:uid="{00000000-0005-0000-0000-0000595F0000}"/>
    <cellStyle name="20% - Accent1 3 3 2 5 3 6" xfId="24594" xr:uid="{00000000-0005-0000-0000-00005A5F0000}"/>
    <cellStyle name="20% - Accent1 3 3 2 5 3 6 2" xfId="24595" xr:uid="{00000000-0005-0000-0000-00005B5F0000}"/>
    <cellStyle name="20% - Accent1 3 3 2 5 3 6 2 2" xfId="24596" xr:uid="{00000000-0005-0000-0000-00005C5F0000}"/>
    <cellStyle name="20% - Accent1 3 3 2 5 3 6 3" xfId="24597" xr:uid="{00000000-0005-0000-0000-00005D5F0000}"/>
    <cellStyle name="20% - Accent1 3 3 2 5 3 7" xfId="24598" xr:uid="{00000000-0005-0000-0000-00005E5F0000}"/>
    <cellStyle name="20% - Accent1 3 3 2 5 3 7 2" xfId="24599" xr:uid="{00000000-0005-0000-0000-00005F5F0000}"/>
    <cellStyle name="20% - Accent1 3 3 2 5 3 8" xfId="24600" xr:uid="{00000000-0005-0000-0000-0000605F0000}"/>
    <cellStyle name="20% - Accent1 3 3 2 5 3 8 2" xfId="24601" xr:uid="{00000000-0005-0000-0000-0000615F0000}"/>
    <cellStyle name="20% - Accent1 3 3 2 5 3 9" xfId="24602" xr:uid="{00000000-0005-0000-0000-0000625F0000}"/>
    <cellStyle name="20% - Accent1 3 3 2 5 4" xfId="24603" xr:uid="{00000000-0005-0000-0000-0000635F0000}"/>
    <cellStyle name="20% - Accent1 3 3 2 5 4 2" xfId="24604" xr:uid="{00000000-0005-0000-0000-0000645F0000}"/>
    <cellStyle name="20% - Accent1 3 3 2 5 4 2 2" xfId="24605" xr:uid="{00000000-0005-0000-0000-0000655F0000}"/>
    <cellStyle name="20% - Accent1 3 3 2 5 4 2 2 2" xfId="24606" xr:uid="{00000000-0005-0000-0000-0000665F0000}"/>
    <cellStyle name="20% - Accent1 3 3 2 5 4 2 3" xfId="24607" xr:uid="{00000000-0005-0000-0000-0000675F0000}"/>
    <cellStyle name="20% - Accent1 3 3 2 5 4 3" xfId="24608" xr:uid="{00000000-0005-0000-0000-0000685F0000}"/>
    <cellStyle name="20% - Accent1 3 3 2 5 4 3 2" xfId="24609" xr:uid="{00000000-0005-0000-0000-0000695F0000}"/>
    <cellStyle name="20% - Accent1 3 3 2 5 4 4" xfId="24610" xr:uid="{00000000-0005-0000-0000-00006A5F0000}"/>
    <cellStyle name="20% - Accent1 3 3 2 5 5" xfId="24611" xr:uid="{00000000-0005-0000-0000-00006B5F0000}"/>
    <cellStyle name="20% - Accent1 3 3 2 5 5 2" xfId="24612" xr:uid="{00000000-0005-0000-0000-00006C5F0000}"/>
    <cellStyle name="20% - Accent1 3 3 2 5 5 2 2" xfId="24613" xr:uid="{00000000-0005-0000-0000-00006D5F0000}"/>
    <cellStyle name="20% - Accent1 3 3 2 5 5 2 2 2" xfId="24614" xr:uid="{00000000-0005-0000-0000-00006E5F0000}"/>
    <cellStyle name="20% - Accent1 3 3 2 5 5 2 3" xfId="24615" xr:uid="{00000000-0005-0000-0000-00006F5F0000}"/>
    <cellStyle name="20% - Accent1 3 3 2 5 5 3" xfId="24616" xr:uid="{00000000-0005-0000-0000-0000705F0000}"/>
    <cellStyle name="20% - Accent1 3 3 2 5 5 3 2" xfId="24617" xr:uid="{00000000-0005-0000-0000-0000715F0000}"/>
    <cellStyle name="20% - Accent1 3 3 2 5 5 4" xfId="24618" xr:uid="{00000000-0005-0000-0000-0000725F0000}"/>
    <cellStyle name="20% - Accent1 3 3 2 5 6" xfId="24619" xr:uid="{00000000-0005-0000-0000-0000735F0000}"/>
    <cellStyle name="20% - Accent1 3 3 2 5 6 2" xfId="24620" xr:uid="{00000000-0005-0000-0000-0000745F0000}"/>
    <cellStyle name="20% - Accent1 3 3 2 5 6 2 2" xfId="24621" xr:uid="{00000000-0005-0000-0000-0000755F0000}"/>
    <cellStyle name="20% - Accent1 3 3 2 5 6 2 2 2" xfId="24622" xr:uid="{00000000-0005-0000-0000-0000765F0000}"/>
    <cellStyle name="20% - Accent1 3 3 2 5 6 2 3" xfId="24623" xr:uid="{00000000-0005-0000-0000-0000775F0000}"/>
    <cellStyle name="20% - Accent1 3 3 2 5 6 3" xfId="24624" xr:uid="{00000000-0005-0000-0000-0000785F0000}"/>
    <cellStyle name="20% - Accent1 3 3 2 5 6 3 2" xfId="24625" xr:uid="{00000000-0005-0000-0000-0000795F0000}"/>
    <cellStyle name="20% - Accent1 3 3 2 5 6 4" xfId="24626" xr:uid="{00000000-0005-0000-0000-00007A5F0000}"/>
    <cellStyle name="20% - Accent1 3 3 2 5 7" xfId="24627" xr:uid="{00000000-0005-0000-0000-00007B5F0000}"/>
    <cellStyle name="20% - Accent1 3 3 2 5 7 2" xfId="24628" xr:uid="{00000000-0005-0000-0000-00007C5F0000}"/>
    <cellStyle name="20% - Accent1 3 3 2 5 7 2 2" xfId="24629" xr:uid="{00000000-0005-0000-0000-00007D5F0000}"/>
    <cellStyle name="20% - Accent1 3 3 2 5 7 3" xfId="24630" xr:uid="{00000000-0005-0000-0000-00007E5F0000}"/>
    <cellStyle name="20% - Accent1 3 3 2 5 8" xfId="24631" xr:uid="{00000000-0005-0000-0000-00007F5F0000}"/>
    <cellStyle name="20% - Accent1 3 3 2 5 8 2" xfId="24632" xr:uid="{00000000-0005-0000-0000-0000805F0000}"/>
    <cellStyle name="20% - Accent1 3 3 2 5 8 2 2" xfId="24633" xr:uid="{00000000-0005-0000-0000-0000815F0000}"/>
    <cellStyle name="20% - Accent1 3 3 2 5 8 3" xfId="24634" xr:uid="{00000000-0005-0000-0000-0000825F0000}"/>
    <cellStyle name="20% - Accent1 3 3 2 5 9" xfId="24635" xr:uid="{00000000-0005-0000-0000-0000835F0000}"/>
    <cellStyle name="20% - Accent1 3 3 2 5 9 2" xfId="24636" xr:uid="{00000000-0005-0000-0000-0000845F0000}"/>
    <cellStyle name="20% - Accent1 3 3 2 6" xfId="24637" xr:uid="{00000000-0005-0000-0000-0000855F0000}"/>
    <cellStyle name="20% - Accent1 3 3 2 6 2" xfId="24638" xr:uid="{00000000-0005-0000-0000-0000865F0000}"/>
    <cellStyle name="20% - Accent1 3 3 2 6 2 2" xfId="24639" xr:uid="{00000000-0005-0000-0000-0000875F0000}"/>
    <cellStyle name="20% - Accent1 3 3 2 6 2 2 2" xfId="24640" xr:uid="{00000000-0005-0000-0000-0000885F0000}"/>
    <cellStyle name="20% - Accent1 3 3 2 6 2 2 2 2" xfId="24641" xr:uid="{00000000-0005-0000-0000-0000895F0000}"/>
    <cellStyle name="20% - Accent1 3 3 2 6 2 2 3" xfId="24642" xr:uid="{00000000-0005-0000-0000-00008A5F0000}"/>
    <cellStyle name="20% - Accent1 3 3 2 6 2 3" xfId="24643" xr:uid="{00000000-0005-0000-0000-00008B5F0000}"/>
    <cellStyle name="20% - Accent1 3 3 2 6 2 3 2" xfId="24644" xr:uid="{00000000-0005-0000-0000-00008C5F0000}"/>
    <cellStyle name="20% - Accent1 3 3 2 6 2 4" xfId="24645" xr:uid="{00000000-0005-0000-0000-00008D5F0000}"/>
    <cellStyle name="20% - Accent1 3 3 2 6 3" xfId="24646" xr:uid="{00000000-0005-0000-0000-00008E5F0000}"/>
    <cellStyle name="20% - Accent1 3 3 2 6 3 2" xfId="24647" xr:uid="{00000000-0005-0000-0000-00008F5F0000}"/>
    <cellStyle name="20% - Accent1 3 3 2 6 3 2 2" xfId="24648" xr:uid="{00000000-0005-0000-0000-0000905F0000}"/>
    <cellStyle name="20% - Accent1 3 3 2 6 3 2 2 2" xfId="24649" xr:uid="{00000000-0005-0000-0000-0000915F0000}"/>
    <cellStyle name="20% - Accent1 3 3 2 6 3 2 3" xfId="24650" xr:uid="{00000000-0005-0000-0000-0000925F0000}"/>
    <cellStyle name="20% - Accent1 3 3 2 6 3 3" xfId="24651" xr:uid="{00000000-0005-0000-0000-0000935F0000}"/>
    <cellStyle name="20% - Accent1 3 3 2 6 3 3 2" xfId="24652" xr:uid="{00000000-0005-0000-0000-0000945F0000}"/>
    <cellStyle name="20% - Accent1 3 3 2 6 3 4" xfId="24653" xr:uid="{00000000-0005-0000-0000-0000955F0000}"/>
    <cellStyle name="20% - Accent1 3 3 2 6 4" xfId="24654" xr:uid="{00000000-0005-0000-0000-0000965F0000}"/>
    <cellStyle name="20% - Accent1 3 3 2 6 4 2" xfId="24655" xr:uid="{00000000-0005-0000-0000-0000975F0000}"/>
    <cellStyle name="20% - Accent1 3 3 2 6 4 2 2" xfId="24656" xr:uid="{00000000-0005-0000-0000-0000985F0000}"/>
    <cellStyle name="20% - Accent1 3 3 2 6 4 2 2 2" xfId="24657" xr:uid="{00000000-0005-0000-0000-0000995F0000}"/>
    <cellStyle name="20% - Accent1 3 3 2 6 4 2 3" xfId="24658" xr:uid="{00000000-0005-0000-0000-00009A5F0000}"/>
    <cellStyle name="20% - Accent1 3 3 2 6 4 3" xfId="24659" xr:uid="{00000000-0005-0000-0000-00009B5F0000}"/>
    <cellStyle name="20% - Accent1 3 3 2 6 4 3 2" xfId="24660" xr:uid="{00000000-0005-0000-0000-00009C5F0000}"/>
    <cellStyle name="20% - Accent1 3 3 2 6 4 4" xfId="24661" xr:uid="{00000000-0005-0000-0000-00009D5F0000}"/>
    <cellStyle name="20% - Accent1 3 3 2 6 5" xfId="24662" xr:uid="{00000000-0005-0000-0000-00009E5F0000}"/>
    <cellStyle name="20% - Accent1 3 3 2 6 5 2" xfId="24663" xr:uid="{00000000-0005-0000-0000-00009F5F0000}"/>
    <cellStyle name="20% - Accent1 3 3 2 6 5 2 2" xfId="24664" xr:uid="{00000000-0005-0000-0000-0000A05F0000}"/>
    <cellStyle name="20% - Accent1 3 3 2 6 5 3" xfId="24665" xr:uid="{00000000-0005-0000-0000-0000A15F0000}"/>
    <cellStyle name="20% - Accent1 3 3 2 6 6" xfId="24666" xr:uid="{00000000-0005-0000-0000-0000A25F0000}"/>
    <cellStyle name="20% - Accent1 3 3 2 6 6 2" xfId="24667" xr:uid="{00000000-0005-0000-0000-0000A35F0000}"/>
    <cellStyle name="20% - Accent1 3 3 2 6 6 2 2" xfId="24668" xr:uid="{00000000-0005-0000-0000-0000A45F0000}"/>
    <cellStyle name="20% - Accent1 3 3 2 6 6 3" xfId="24669" xr:uid="{00000000-0005-0000-0000-0000A55F0000}"/>
    <cellStyle name="20% - Accent1 3 3 2 6 7" xfId="24670" xr:uid="{00000000-0005-0000-0000-0000A65F0000}"/>
    <cellStyle name="20% - Accent1 3 3 2 6 7 2" xfId="24671" xr:uid="{00000000-0005-0000-0000-0000A75F0000}"/>
    <cellStyle name="20% - Accent1 3 3 2 6 8" xfId="24672" xr:uid="{00000000-0005-0000-0000-0000A85F0000}"/>
    <cellStyle name="20% - Accent1 3 3 2 6 8 2" xfId="24673" xr:uid="{00000000-0005-0000-0000-0000A95F0000}"/>
    <cellStyle name="20% - Accent1 3 3 2 6 9" xfId="24674" xr:uid="{00000000-0005-0000-0000-0000AA5F0000}"/>
    <cellStyle name="20% - Accent1 3 3 2 7" xfId="24675" xr:uid="{00000000-0005-0000-0000-0000AB5F0000}"/>
    <cellStyle name="20% - Accent1 3 3 2 7 2" xfId="24676" xr:uid="{00000000-0005-0000-0000-0000AC5F0000}"/>
    <cellStyle name="20% - Accent1 3 3 2 7 2 2" xfId="24677" xr:uid="{00000000-0005-0000-0000-0000AD5F0000}"/>
    <cellStyle name="20% - Accent1 3 3 2 7 2 2 2" xfId="24678" xr:uid="{00000000-0005-0000-0000-0000AE5F0000}"/>
    <cellStyle name="20% - Accent1 3 3 2 7 2 2 2 2" xfId="24679" xr:uid="{00000000-0005-0000-0000-0000AF5F0000}"/>
    <cellStyle name="20% - Accent1 3 3 2 7 2 2 3" xfId="24680" xr:uid="{00000000-0005-0000-0000-0000B05F0000}"/>
    <cellStyle name="20% - Accent1 3 3 2 7 2 3" xfId="24681" xr:uid="{00000000-0005-0000-0000-0000B15F0000}"/>
    <cellStyle name="20% - Accent1 3 3 2 7 2 3 2" xfId="24682" xr:uid="{00000000-0005-0000-0000-0000B25F0000}"/>
    <cellStyle name="20% - Accent1 3 3 2 7 2 4" xfId="24683" xr:uid="{00000000-0005-0000-0000-0000B35F0000}"/>
    <cellStyle name="20% - Accent1 3 3 2 7 3" xfId="24684" xr:uid="{00000000-0005-0000-0000-0000B45F0000}"/>
    <cellStyle name="20% - Accent1 3 3 2 7 3 2" xfId="24685" xr:uid="{00000000-0005-0000-0000-0000B55F0000}"/>
    <cellStyle name="20% - Accent1 3 3 2 7 3 2 2" xfId="24686" xr:uid="{00000000-0005-0000-0000-0000B65F0000}"/>
    <cellStyle name="20% - Accent1 3 3 2 7 3 2 2 2" xfId="24687" xr:uid="{00000000-0005-0000-0000-0000B75F0000}"/>
    <cellStyle name="20% - Accent1 3 3 2 7 3 2 3" xfId="24688" xr:uid="{00000000-0005-0000-0000-0000B85F0000}"/>
    <cellStyle name="20% - Accent1 3 3 2 7 3 3" xfId="24689" xr:uid="{00000000-0005-0000-0000-0000B95F0000}"/>
    <cellStyle name="20% - Accent1 3 3 2 7 3 3 2" xfId="24690" xr:uid="{00000000-0005-0000-0000-0000BA5F0000}"/>
    <cellStyle name="20% - Accent1 3 3 2 7 3 4" xfId="24691" xr:uid="{00000000-0005-0000-0000-0000BB5F0000}"/>
    <cellStyle name="20% - Accent1 3 3 2 7 4" xfId="24692" xr:uid="{00000000-0005-0000-0000-0000BC5F0000}"/>
    <cellStyle name="20% - Accent1 3 3 2 7 4 2" xfId="24693" xr:uid="{00000000-0005-0000-0000-0000BD5F0000}"/>
    <cellStyle name="20% - Accent1 3 3 2 7 4 2 2" xfId="24694" xr:uid="{00000000-0005-0000-0000-0000BE5F0000}"/>
    <cellStyle name="20% - Accent1 3 3 2 7 4 2 2 2" xfId="24695" xr:uid="{00000000-0005-0000-0000-0000BF5F0000}"/>
    <cellStyle name="20% - Accent1 3 3 2 7 4 2 3" xfId="24696" xr:uid="{00000000-0005-0000-0000-0000C05F0000}"/>
    <cellStyle name="20% - Accent1 3 3 2 7 4 3" xfId="24697" xr:uid="{00000000-0005-0000-0000-0000C15F0000}"/>
    <cellStyle name="20% - Accent1 3 3 2 7 4 3 2" xfId="24698" xr:uid="{00000000-0005-0000-0000-0000C25F0000}"/>
    <cellStyle name="20% - Accent1 3 3 2 7 4 4" xfId="24699" xr:uid="{00000000-0005-0000-0000-0000C35F0000}"/>
    <cellStyle name="20% - Accent1 3 3 2 7 5" xfId="24700" xr:uid="{00000000-0005-0000-0000-0000C45F0000}"/>
    <cellStyle name="20% - Accent1 3 3 2 7 5 2" xfId="24701" xr:uid="{00000000-0005-0000-0000-0000C55F0000}"/>
    <cellStyle name="20% - Accent1 3 3 2 7 5 2 2" xfId="24702" xr:uid="{00000000-0005-0000-0000-0000C65F0000}"/>
    <cellStyle name="20% - Accent1 3 3 2 7 5 3" xfId="24703" xr:uid="{00000000-0005-0000-0000-0000C75F0000}"/>
    <cellStyle name="20% - Accent1 3 3 2 7 6" xfId="24704" xr:uid="{00000000-0005-0000-0000-0000C85F0000}"/>
    <cellStyle name="20% - Accent1 3 3 2 7 6 2" xfId="24705" xr:uid="{00000000-0005-0000-0000-0000C95F0000}"/>
    <cellStyle name="20% - Accent1 3 3 2 7 6 2 2" xfId="24706" xr:uid="{00000000-0005-0000-0000-0000CA5F0000}"/>
    <cellStyle name="20% - Accent1 3 3 2 7 6 3" xfId="24707" xr:uid="{00000000-0005-0000-0000-0000CB5F0000}"/>
    <cellStyle name="20% - Accent1 3 3 2 7 7" xfId="24708" xr:uid="{00000000-0005-0000-0000-0000CC5F0000}"/>
    <cellStyle name="20% - Accent1 3 3 2 7 7 2" xfId="24709" xr:uid="{00000000-0005-0000-0000-0000CD5F0000}"/>
    <cellStyle name="20% - Accent1 3 3 2 7 8" xfId="24710" xr:uid="{00000000-0005-0000-0000-0000CE5F0000}"/>
    <cellStyle name="20% - Accent1 3 3 2 7 8 2" xfId="24711" xr:uid="{00000000-0005-0000-0000-0000CF5F0000}"/>
    <cellStyle name="20% - Accent1 3 3 2 7 9" xfId="24712" xr:uid="{00000000-0005-0000-0000-0000D05F0000}"/>
    <cellStyle name="20% - Accent1 3 3 2 8" xfId="24713" xr:uid="{00000000-0005-0000-0000-0000D15F0000}"/>
    <cellStyle name="20% - Accent1 3 3 2 8 2" xfId="24714" xr:uid="{00000000-0005-0000-0000-0000D25F0000}"/>
    <cellStyle name="20% - Accent1 3 3 2 8 2 2" xfId="24715" xr:uid="{00000000-0005-0000-0000-0000D35F0000}"/>
    <cellStyle name="20% - Accent1 3 3 2 8 2 2 2" xfId="24716" xr:uid="{00000000-0005-0000-0000-0000D45F0000}"/>
    <cellStyle name="20% - Accent1 3 3 2 8 2 3" xfId="24717" xr:uid="{00000000-0005-0000-0000-0000D55F0000}"/>
    <cellStyle name="20% - Accent1 3 3 2 8 3" xfId="24718" xr:uid="{00000000-0005-0000-0000-0000D65F0000}"/>
    <cellStyle name="20% - Accent1 3 3 2 8 3 2" xfId="24719" xr:uid="{00000000-0005-0000-0000-0000D75F0000}"/>
    <cellStyle name="20% - Accent1 3 3 2 8 4" xfId="24720" xr:uid="{00000000-0005-0000-0000-0000D85F0000}"/>
    <cellStyle name="20% - Accent1 3 3 2 9" xfId="24721" xr:uid="{00000000-0005-0000-0000-0000D95F0000}"/>
    <cellStyle name="20% - Accent1 3 3 2 9 2" xfId="24722" xr:uid="{00000000-0005-0000-0000-0000DA5F0000}"/>
    <cellStyle name="20% - Accent1 3 3 2 9 2 2" xfId="24723" xr:uid="{00000000-0005-0000-0000-0000DB5F0000}"/>
    <cellStyle name="20% - Accent1 3 3 2 9 2 2 2" xfId="24724" xr:uid="{00000000-0005-0000-0000-0000DC5F0000}"/>
    <cellStyle name="20% - Accent1 3 3 2 9 2 3" xfId="24725" xr:uid="{00000000-0005-0000-0000-0000DD5F0000}"/>
    <cellStyle name="20% - Accent1 3 3 2 9 3" xfId="24726" xr:uid="{00000000-0005-0000-0000-0000DE5F0000}"/>
    <cellStyle name="20% - Accent1 3 3 2 9 3 2" xfId="24727" xr:uid="{00000000-0005-0000-0000-0000DF5F0000}"/>
    <cellStyle name="20% - Accent1 3 3 2 9 4" xfId="24728" xr:uid="{00000000-0005-0000-0000-0000E05F0000}"/>
    <cellStyle name="20% - Accent1 3 3 3" xfId="24729" xr:uid="{00000000-0005-0000-0000-0000E15F0000}"/>
    <cellStyle name="20% - Accent1 3 3 3 10" xfId="24730" xr:uid="{00000000-0005-0000-0000-0000E25F0000}"/>
    <cellStyle name="20% - Accent1 3 3 3 10 2" xfId="24731" xr:uid="{00000000-0005-0000-0000-0000E35F0000}"/>
    <cellStyle name="20% - Accent1 3 3 3 10 2 2" xfId="24732" xr:uid="{00000000-0005-0000-0000-0000E45F0000}"/>
    <cellStyle name="20% - Accent1 3 3 3 10 3" xfId="24733" xr:uid="{00000000-0005-0000-0000-0000E55F0000}"/>
    <cellStyle name="20% - Accent1 3 3 3 11" xfId="24734" xr:uid="{00000000-0005-0000-0000-0000E65F0000}"/>
    <cellStyle name="20% - Accent1 3 3 3 11 2" xfId="24735" xr:uid="{00000000-0005-0000-0000-0000E75F0000}"/>
    <cellStyle name="20% - Accent1 3 3 3 11 2 2" xfId="24736" xr:uid="{00000000-0005-0000-0000-0000E85F0000}"/>
    <cellStyle name="20% - Accent1 3 3 3 11 3" xfId="24737" xr:uid="{00000000-0005-0000-0000-0000E95F0000}"/>
    <cellStyle name="20% - Accent1 3 3 3 12" xfId="24738" xr:uid="{00000000-0005-0000-0000-0000EA5F0000}"/>
    <cellStyle name="20% - Accent1 3 3 3 12 2" xfId="24739" xr:uid="{00000000-0005-0000-0000-0000EB5F0000}"/>
    <cellStyle name="20% - Accent1 3 3 3 13" xfId="24740" xr:uid="{00000000-0005-0000-0000-0000EC5F0000}"/>
    <cellStyle name="20% - Accent1 3 3 3 13 2" xfId="24741" xr:uid="{00000000-0005-0000-0000-0000ED5F0000}"/>
    <cellStyle name="20% - Accent1 3 3 3 14" xfId="24742" xr:uid="{00000000-0005-0000-0000-0000EE5F0000}"/>
    <cellStyle name="20% - Accent1 3 3 3 2" xfId="24743" xr:uid="{00000000-0005-0000-0000-0000EF5F0000}"/>
    <cellStyle name="20% - Accent1 3 3 3 2 10" xfId="24744" xr:uid="{00000000-0005-0000-0000-0000F05F0000}"/>
    <cellStyle name="20% - Accent1 3 3 3 2 10 2" xfId="24745" xr:uid="{00000000-0005-0000-0000-0000F15F0000}"/>
    <cellStyle name="20% - Accent1 3 3 3 2 11" xfId="24746" xr:uid="{00000000-0005-0000-0000-0000F25F0000}"/>
    <cellStyle name="20% - Accent1 3 3 3 2 2" xfId="24747" xr:uid="{00000000-0005-0000-0000-0000F35F0000}"/>
    <cellStyle name="20% - Accent1 3 3 3 2 2 2" xfId="24748" xr:uid="{00000000-0005-0000-0000-0000F45F0000}"/>
    <cellStyle name="20% - Accent1 3 3 3 2 2 2 2" xfId="24749" xr:uid="{00000000-0005-0000-0000-0000F55F0000}"/>
    <cellStyle name="20% - Accent1 3 3 3 2 2 2 2 2" xfId="24750" xr:uid="{00000000-0005-0000-0000-0000F65F0000}"/>
    <cellStyle name="20% - Accent1 3 3 3 2 2 2 2 2 2" xfId="24751" xr:uid="{00000000-0005-0000-0000-0000F75F0000}"/>
    <cellStyle name="20% - Accent1 3 3 3 2 2 2 2 3" xfId="24752" xr:uid="{00000000-0005-0000-0000-0000F85F0000}"/>
    <cellStyle name="20% - Accent1 3 3 3 2 2 2 3" xfId="24753" xr:uid="{00000000-0005-0000-0000-0000F95F0000}"/>
    <cellStyle name="20% - Accent1 3 3 3 2 2 2 3 2" xfId="24754" xr:uid="{00000000-0005-0000-0000-0000FA5F0000}"/>
    <cellStyle name="20% - Accent1 3 3 3 2 2 2 4" xfId="24755" xr:uid="{00000000-0005-0000-0000-0000FB5F0000}"/>
    <cellStyle name="20% - Accent1 3 3 3 2 2 3" xfId="24756" xr:uid="{00000000-0005-0000-0000-0000FC5F0000}"/>
    <cellStyle name="20% - Accent1 3 3 3 2 2 3 2" xfId="24757" xr:uid="{00000000-0005-0000-0000-0000FD5F0000}"/>
    <cellStyle name="20% - Accent1 3 3 3 2 2 3 2 2" xfId="24758" xr:uid="{00000000-0005-0000-0000-0000FE5F0000}"/>
    <cellStyle name="20% - Accent1 3 3 3 2 2 3 2 2 2" xfId="24759" xr:uid="{00000000-0005-0000-0000-0000FF5F0000}"/>
    <cellStyle name="20% - Accent1 3 3 3 2 2 3 2 3" xfId="24760" xr:uid="{00000000-0005-0000-0000-000000600000}"/>
    <cellStyle name="20% - Accent1 3 3 3 2 2 3 3" xfId="24761" xr:uid="{00000000-0005-0000-0000-000001600000}"/>
    <cellStyle name="20% - Accent1 3 3 3 2 2 3 3 2" xfId="24762" xr:uid="{00000000-0005-0000-0000-000002600000}"/>
    <cellStyle name="20% - Accent1 3 3 3 2 2 3 4" xfId="24763" xr:uid="{00000000-0005-0000-0000-000003600000}"/>
    <cellStyle name="20% - Accent1 3 3 3 2 2 4" xfId="24764" xr:uid="{00000000-0005-0000-0000-000004600000}"/>
    <cellStyle name="20% - Accent1 3 3 3 2 2 4 2" xfId="24765" xr:uid="{00000000-0005-0000-0000-000005600000}"/>
    <cellStyle name="20% - Accent1 3 3 3 2 2 4 2 2" xfId="24766" xr:uid="{00000000-0005-0000-0000-000006600000}"/>
    <cellStyle name="20% - Accent1 3 3 3 2 2 4 2 2 2" xfId="24767" xr:uid="{00000000-0005-0000-0000-000007600000}"/>
    <cellStyle name="20% - Accent1 3 3 3 2 2 4 2 3" xfId="24768" xr:uid="{00000000-0005-0000-0000-000008600000}"/>
    <cellStyle name="20% - Accent1 3 3 3 2 2 4 3" xfId="24769" xr:uid="{00000000-0005-0000-0000-000009600000}"/>
    <cellStyle name="20% - Accent1 3 3 3 2 2 4 3 2" xfId="24770" xr:uid="{00000000-0005-0000-0000-00000A600000}"/>
    <cellStyle name="20% - Accent1 3 3 3 2 2 4 4" xfId="24771" xr:uid="{00000000-0005-0000-0000-00000B600000}"/>
    <cellStyle name="20% - Accent1 3 3 3 2 2 5" xfId="24772" xr:uid="{00000000-0005-0000-0000-00000C600000}"/>
    <cellStyle name="20% - Accent1 3 3 3 2 2 5 2" xfId="24773" xr:uid="{00000000-0005-0000-0000-00000D600000}"/>
    <cellStyle name="20% - Accent1 3 3 3 2 2 5 2 2" xfId="24774" xr:uid="{00000000-0005-0000-0000-00000E600000}"/>
    <cellStyle name="20% - Accent1 3 3 3 2 2 5 3" xfId="24775" xr:uid="{00000000-0005-0000-0000-00000F600000}"/>
    <cellStyle name="20% - Accent1 3 3 3 2 2 6" xfId="24776" xr:uid="{00000000-0005-0000-0000-000010600000}"/>
    <cellStyle name="20% - Accent1 3 3 3 2 2 6 2" xfId="24777" xr:uid="{00000000-0005-0000-0000-000011600000}"/>
    <cellStyle name="20% - Accent1 3 3 3 2 2 6 2 2" xfId="24778" xr:uid="{00000000-0005-0000-0000-000012600000}"/>
    <cellStyle name="20% - Accent1 3 3 3 2 2 6 3" xfId="24779" xr:uid="{00000000-0005-0000-0000-000013600000}"/>
    <cellStyle name="20% - Accent1 3 3 3 2 2 7" xfId="24780" xr:uid="{00000000-0005-0000-0000-000014600000}"/>
    <cellStyle name="20% - Accent1 3 3 3 2 2 7 2" xfId="24781" xr:uid="{00000000-0005-0000-0000-000015600000}"/>
    <cellStyle name="20% - Accent1 3 3 3 2 2 8" xfId="24782" xr:uid="{00000000-0005-0000-0000-000016600000}"/>
    <cellStyle name="20% - Accent1 3 3 3 2 2 8 2" xfId="24783" xr:uid="{00000000-0005-0000-0000-000017600000}"/>
    <cellStyle name="20% - Accent1 3 3 3 2 2 9" xfId="24784" xr:uid="{00000000-0005-0000-0000-000018600000}"/>
    <cellStyle name="20% - Accent1 3 3 3 2 3" xfId="24785" xr:uid="{00000000-0005-0000-0000-000019600000}"/>
    <cellStyle name="20% - Accent1 3 3 3 2 3 2" xfId="24786" xr:uid="{00000000-0005-0000-0000-00001A600000}"/>
    <cellStyle name="20% - Accent1 3 3 3 2 3 2 2" xfId="24787" xr:uid="{00000000-0005-0000-0000-00001B600000}"/>
    <cellStyle name="20% - Accent1 3 3 3 2 3 2 2 2" xfId="24788" xr:uid="{00000000-0005-0000-0000-00001C600000}"/>
    <cellStyle name="20% - Accent1 3 3 3 2 3 2 2 2 2" xfId="24789" xr:uid="{00000000-0005-0000-0000-00001D600000}"/>
    <cellStyle name="20% - Accent1 3 3 3 2 3 2 2 3" xfId="24790" xr:uid="{00000000-0005-0000-0000-00001E600000}"/>
    <cellStyle name="20% - Accent1 3 3 3 2 3 2 3" xfId="24791" xr:uid="{00000000-0005-0000-0000-00001F600000}"/>
    <cellStyle name="20% - Accent1 3 3 3 2 3 2 3 2" xfId="24792" xr:uid="{00000000-0005-0000-0000-000020600000}"/>
    <cellStyle name="20% - Accent1 3 3 3 2 3 2 4" xfId="24793" xr:uid="{00000000-0005-0000-0000-000021600000}"/>
    <cellStyle name="20% - Accent1 3 3 3 2 3 3" xfId="24794" xr:uid="{00000000-0005-0000-0000-000022600000}"/>
    <cellStyle name="20% - Accent1 3 3 3 2 3 3 2" xfId="24795" xr:uid="{00000000-0005-0000-0000-000023600000}"/>
    <cellStyle name="20% - Accent1 3 3 3 2 3 3 2 2" xfId="24796" xr:uid="{00000000-0005-0000-0000-000024600000}"/>
    <cellStyle name="20% - Accent1 3 3 3 2 3 3 2 2 2" xfId="24797" xr:uid="{00000000-0005-0000-0000-000025600000}"/>
    <cellStyle name="20% - Accent1 3 3 3 2 3 3 2 3" xfId="24798" xr:uid="{00000000-0005-0000-0000-000026600000}"/>
    <cellStyle name="20% - Accent1 3 3 3 2 3 3 3" xfId="24799" xr:uid="{00000000-0005-0000-0000-000027600000}"/>
    <cellStyle name="20% - Accent1 3 3 3 2 3 3 3 2" xfId="24800" xr:uid="{00000000-0005-0000-0000-000028600000}"/>
    <cellStyle name="20% - Accent1 3 3 3 2 3 3 4" xfId="24801" xr:uid="{00000000-0005-0000-0000-000029600000}"/>
    <cellStyle name="20% - Accent1 3 3 3 2 3 4" xfId="24802" xr:uid="{00000000-0005-0000-0000-00002A600000}"/>
    <cellStyle name="20% - Accent1 3 3 3 2 3 4 2" xfId="24803" xr:uid="{00000000-0005-0000-0000-00002B600000}"/>
    <cellStyle name="20% - Accent1 3 3 3 2 3 4 2 2" xfId="24804" xr:uid="{00000000-0005-0000-0000-00002C600000}"/>
    <cellStyle name="20% - Accent1 3 3 3 2 3 4 2 2 2" xfId="24805" xr:uid="{00000000-0005-0000-0000-00002D600000}"/>
    <cellStyle name="20% - Accent1 3 3 3 2 3 4 2 3" xfId="24806" xr:uid="{00000000-0005-0000-0000-00002E600000}"/>
    <cellStyle name="20% - Accent1 3 3 3 2 3 4 3" xfId="24807" xr:uid="{00000000-0005-0000-0000-00002F600000}"/>
    <cellStyle name="20% - Accent1 3 3 3 2 3 4 3 2" xfId="24808" xr:uid="{00000000-0005-0000-0000-000030600000}"/>
    <cellStyle name="20% - Accent1 3 3 3 2 3 4 4" xfId="24809" xr:uid="{00000000-0005-0000-0000-000031600000}"/>
    <cellStyle name="20% - Accent1 3 3 3 2 3 5" xfId="24810" xr:uid="{00000000-0005-0000-0000-000032600000}"/>
    <cellStyle name="20% - Accent1 3 3 3 2 3 5 2" xfId="24811" xr:uid="{00000000-0005-0000-0000-000033600000}"/>
    <cellStyle name="20% - Accent1 3 3 3 2 3 5 2 2" xfId="24812" xr:uid="{00000000-0005-0000-0000-000034600000}"/>
    <cellStyle name="20% - Accent1 3 3 3 2 3 5 3" xfId="24813" xr:uid="{00000000-0005-0000-0000-000035600000}"/>
    <cellStyle name="20% - Accent1 3 3 3 2 3 6" xfId="24814" xr:uid="{00000000-0005-0000-0000-000036600000}"/>
    <cellStyle name="20% - Accent1 3 3 3 2 3 6 2" xfId="24815" xr:uid="{00000000-0005-0000-0000-000037600000}"/>
    <cellStyle name="20% - Accent1 3 3 3 2 3 6 2 2" xfId="24816" xr:uid="{00000000-0005-0000-0000-000038600000}"/>
    <cellStyle name="20% - Accent1 3 3 3 2 3 6 3" xfId="24817" xr:uid="{00000000-0005-0000-0000-000039600000}"/>
    <cellStyle name="20% - Accent1 3 3 3 2 3 7" xfId="24818" xr:uid="{00000000-0005-0000-0000-00003A600000}"/>
    <cellStyle name="20% - Accent1 3 3 3 2 3 7 2" xfId="24819" xr:uid="{00000000-0005-0000-0000-00003B600000}"/>
    <cellStyle name="20% - Accent1 3 3 3 2 3 8" xfId="24820" xr:uid="{00000000-0005-0000-0000-00003C600000}"/>
    <cellStyle name="20% - Accent1 3 3 3 2 3 8 2" xfId="24821" xr:uid="{00000000-0005-0000-0000-00003D600000}"/>
    <cellStyle name="20% - Accent1 3 3 3 2 3 9" xfId="24822" xr:uid="{00000000-0005-0000-0000-00003E600000}"/>
    <cellStyle name="20% - Accent1 3 3 3 2 4" xfId="24823" xr:uid="{00000000-0005-0000-0000-00003F600000}"/>
    <cellStyle name="20% - Accent1 3 3 3 2 4 2" xfId="24824" xr:uid="{00000000-0005-0000-0000-000040600000}"/>
    <cellStyle name="20% - Accent1 3 3 3 2 4 2 2" xfId="24825" xr:uid="{00000000-0005-0000-0000-000041600000}"/>
    <cellStyle name="20% - Accent1 3 3 3 2 4 2 2 2" xfId="24826" xr:uid="{00000000-0005-0000-0000-000042600000}"/>
    <cellStyle name="20% - Accent1 3 3 3 2 4 2 3" xfId="24827" xr:uid="{00000000-0005-0000-0000-000043600000}"/>
    <cellStyle name="20% - Accent1 3 3 3 2 4 3" xfId="24828" xr:uid="{00000000-0005-0000-0000-000044600000}"/>
    <cellStyle name="20% - Accent1 3 3 3 2 4 3 2" xfId="24829" xr:uid="{00000000-0005-0000-0000-000045600000}"/>
    <cellStyle name="20% - Accent1 3 3 3 2 4 4" xfId="24830" xr:uid="{00000000-0005-0000-0000-000046600000}"/>
    <cellStyle name="20% - Accent1 3 3 3 2 5" xfId="24831" xr:uid="{00000000-0005-0000-0000-000047600000}"/>
    <cellStyle name="20% - Accent1 3 3 3 2 5 2" xfId="24832" xr:uid="{00000000-0005-0000-0000-000048600000}"/>
    <cellStyle name="20% - Accent1 3 3 3 2 5 2 2" xfId="24833" xr:uid="{00000000-0005-0000-0000-000049600000}"/>
    <cellStyle name="20% - Accent1 3 3 3 2 5 2 2 2" xfId="24834" xr:uid="{00000000-0005-0000-0000-00004A600000}"/>
    <cellStyle name="20% - Accent1 3 3 3 2 5 2 3" xfId="24835" xr:uid="{00000000-0005-0000-0000-00004B600000}"/>
    <cellStyle name="20% - Accent1 3 3 3 2 5 3" xfId="24836" xr:uid="{00000000-0005-0000-0000-00004C600000}"/>
    <cellStyle name="20% - Accent1 3 3 3 2 5 3 2" xfId="24837" xr:uid="{00000000-0005-0000-0000-00004D600000}"/>
    <cellStyle name="20% - Accent1 3 3 3 2 5 4" xfId="24838" xr:uid="{00000000-0005-0000-0000-00004E600000}"/>
    <cellStyle name="20% - Accent1 3 3 3 2 6" xfId="24839" xr:uid="{00000000-0005-0000-0000-00004F600000}"/>
    <cellStyle name="20% - Accent1 3 3 3 2 6 2" xfId="24840" xr:uid="{00000000-0005-0000-0000-000050600000}"/>
    <cellStyle name="20% - Accent1 3 3 3 2 6 2 2" xfId="24841" xr:uid="{00000000-0005-0000-0000-000051600000}"/>
    <cellStyle name="20% - Accent1 3 3 3 2 6 2 2 2" xfId="24842" xr:uid="{00000000-0005-0000-0000-000052600000}"/>
    <cellStyle name="20% - Accent1 3 3 3 2 6 2 3" xfId="24843" xr:uid="{00000000-0005-0000-0000-000053600000}"/>
    <cellStyle name="20% - Accent1 3 3 3 2 6 3" xfId="24844" xr:uid="{00000000-0005-0000-0000-000054600000}"/>
    <cellStyle name="20% - Accent1 3 3 3 2 6 3 2" xfId="24845" xr:uid="{00000000-0005-0000-0000-000055600000}"/>
    <cellStyle name="20% - Accent1 3 3 3 2 6 4" xfId="24846" xr:uid="{00000000-0005-0000-0000-000056600000}"/>
    <cellStyle name="20% - Accent1 3 3 3 2 7" xfId="24847" xr:uid="{00000000-0005-0000-0000-000057600000}"/>
    <cellStyle name="20% - Accent1 3 3 3 2 7 2" xfId="24848" xr:uid="{00000000-0005-0000-0000-000058600000}"/>
    <cellStyle name="20% - Accent1 3 3 3 2 7 2 2" xfId="24849" xr:uid="{00000000-0005-0000-0000-000059600000}"/>
    <cellStyle name="20% - Accent1 3 3 3 2 7 3" xfId="24850" xr:uid="{00000000-0005-0000-0000-00005A600000}"/>
    <cellStyle name="20% - Accent1 3 3 3 2 8" xfId="24851" xr:uid="{00000000-0005-0000-0000-00005B600000}"/>
    <cellStyle name="20% - Accent1 3 3 3 2 8 2" xfId="24852" xr:uid="{00000000-0005-0000-0000-00005C600000}"/>
    <cellStyle name="20% - Accent1 3 3 3 2 8 2 2" xfId="24853" xr:uid="{00000000-0005-0000-0000-00005D600000}"/>
    <cellStyle name="20% - Accent1 3 3 3 2 8 3" xfId="24854" xr:uid="{00000000-0005-0000-0000-00005E600000}"/>
    <cellStyle name="20% - Accent1 3 3 3 2 9" xfId="24855" xr:uid="{00000000-0005-0000-0000-00005F600000}"/>
    <cellStyle name="20% - Accent1 3 3 3 2 9 2" xfId="24856" xr:uid="{00000000-0005-0000-0000-000060600000}"/>
    <cellStyle name="20% - Accent1 3 3 3 3" xfId="24857" xr:uid="{00000000-0005-0000-0000-000061600000}"/>
    <cellStyle name="20% - Accent1 3 3 3 3 10" xfId="24858" xr:uid="{00000000-0005-0000-0000-000062600000}"/>
    <cellStyle name="20% - Accent1 3 3 3 3 10 2" xfId="24859" xr:uid="{00000000-0005-0000-0000-000063600000}"/>
    <cellStyle name="20% - Accent1 3 3 3 3 11" xfId="24860" xr:uid="{00000000-0005-0000-0000-000064600000}"/>
    <cellStyle name="20% - Accent1 3 3 3 3 2" xfId="24861" xr:uid="{00000000-0005-0000-0000-000065600000}"/>
    <cellStyle name="20% - Accent1 3 3 3 3 2 2" xfId="24862" xr:uid="{00000000-0005-0000-0000-000066600000}"/>
    <cellStyle name="20% - Accent1 3 3 3 3 2 2 2" xfId="24863" xr:uid="{00000000-0005-0000-0000-000067600000}"/>
    <cellStyle name="20% - Accent1 3 3 3 3 2 2 2 2" xfId="24864" xr:uid="{00000000-0005-0000-0000-000068600000}"/>
    <cellStyle name="20% - Accent1 3 3 3 3 2 2 2 2 2" xfId="24865" xr:uid="{00000000-0005-0000-0000-000069600000}"/>
    <cellStyle name="20% - Accent1 3 3 3 3 2 2 2 3" xfId="24866" xr:uid="{00000000-0005-0000-0000-00006A600000}"/>
    <cellStyle name="20% - Accent1 3 3 3 3 2 2 3" xfId="24867" xr:uid="{00000000-0005-0000-0000-00006B600000}"/>
    <cellStyle name="20% - Accent1 3 3 3 3 2 2 3 2" xfId="24868" xr:uid="{00000000-0005-0000-0000-00006C600000}"/>
    <cellStyle name="20% - Accent1 3 3 3 3 2 2 4" xfId="24869" xr:uid="{00000000-0005-0000-0000-00006D600000}"/>
    <cellStyle name="20% - Accent1 3 3 3 3 2 3" xfId="24870" xr:uid="{00000000-0005-0000-0000-00006E600000}"/>
    <cellStyle name="20% - Accent1 3 3 3 3 2 3 2" xfId="24871" xr:uid="{00000000-0005-0000-0000-00006F600000}"/>
    <cellStyle name="20% - Accent1 3 3 3 3 2 3 2 2" xfId="24872" xr:uid="{00000000-0005-0000-0000-000070600000}"/>
    <cellStyle name="20% - Accent1 3 3 3 3 2 3 2 2 2" xfId="24873" xr:uid="{00000000-0005-0000-0000-000071600000}"/>
    <cellStyle name="20% - Accent1 3 3 3 3 2 3 2 3" xfId="24874" xr:uid="{00000000-0005-0000-0000-000072600000}"/>
    <cellStyle name="20% - Accent1 3 3 3 3 2 3 3" xfId="24875" xr:uid="{00000000-0005-0000-0000-000073600000}"/>
    <cellStyle name="20% - Accent1 3 3 3 3 2 3 3 2" xfId="24876" xr:uid="{00000000-0005-0000-0000-000074600000}"/>
    <cellStyle name="20% - Accent1 3 3 3 3 2 3 4" xfId="24877" xr:uid="{00000000-0005-0000-0000-000075600000}"/>
    <cellStyle name="20% - Accent1 3 3 3 3 2 4" xfId="24878" xr:uid="{00000000-0005-0000-0000-000076600000}"/>
    <cellStyle name="20% - Accent1 3 3 3 3 2 4 2" xfId="24879" xr:uid="{00000000-0005-0000-0000-000077600000}"/>
    <cellStyle name="20% - Accent1 3 3 3 3 2 4 2 2" xfId="24880" xr:uid="{00000000-0005-0000-0000-000078600000}"/>
    <cellStyle name="20% - Accent1 3 3 3 3 2 4 2 2 2" xfId="24881" xr:uid="{00000000-0005-0000-0000-000079600000}"/>
    <cellStyle name="20% - Accent1 3 3 3 3 2 4 2 3" xfId="24882" xr:uid="{00000000-0005-0000-0000-00007A600000}"/>
    <cellStyle name="20% - Accent1 3 3 3 3 2 4 3" xfId="24883" xr:uid="{00000000-0005-0000-0000-00007B600000}"/>
    <cellStyle name="20% - Accent1 3 3 3 3 2 4 3 2" xfId="24884" xr:uid="{00000000-0005-0000-0000-00007C600000}"/>
    <cellStyle name="20% - Accent1 3 3 3 3 2 4 4" xfId="24885" xr:uid="{00000000-0005-0000-0000-00007D600000}"/>
    <cellStyle name="20% - Accent1 3 3 3 3 2 5" xfId="24886" xr:uid="{00000000-0005-0000-0000-00007E600000}"/>
    <cellStyle name="20% - Accent1 3 3 3 3 2 5 2" xfId="24887" xr:uid="{00000000-0005-0000-0000-00007F600000}"/>
    <cellStyle name="20% - Accent1 3 3 3 3 2 5 2 2" xfId="24888" xr:uid="{00000000-0005-0000-0000-000080600000}"/>
    <cellStyle name="20% - Accent1 3 3 3 3 2 5 3" xfId="24889" xr:uid="{00000000-0005-0000-0000-000081600000}"/>
    <cellStyle name="20% - Accent1 3 3 3 3 2 6" xfId="24890" xr:uid="{00000000-0005-0000-0000-000082600000}"/>
    <cellStyle name="20% - Accent1 3 3 3 3 2 6 2" xfId="24891" xr:uid="{00000000-0005-0000-0000-000083600000}"/>
    <cellStyle name="20% - Accent1 3 3 3 3 2 6 2 2" xfId="24892" xr:uid="{00000000-0005-0000-0000-000084600000}"/>
    <cellStyle name="20% - Accent1 3 3 3 3 2 6 3" xfId="24893" xr:uid="{00000000-0005-0000-0000-000085600000}"/>
    <cellStyle name="20% - Accent1 3 3 3 3 2 7" xfId="24894" xr:uid="{00000000-0005-0000-0000-000086600000}"/>
    <cellStyle name="20% - Accent1 3 3 3 3 2 7 2" xfId="24895" xr:uid="{00000000-0005-0000-0000-000087600000}"/>
    <cellStyle name="20% - Accent1 3 3 3 3 2 8" xfId="24896" xr:uid="{00000000-0005-0000-0000-000088600000}"/>
    <cellStyle name="20% - Accent1 3 3 3 3 2 8 2" xfId="24897" xr:uid="{00000000-0005-0000-0000-000089600000}"/>
    <cellStyle name="20% - Accent1 3 3 3 3 2 9" xfId="24898" xr:uid="{00000000-0005-0000-0000-00008A600000}"/>
    <cellStyle name="20% - Accent1 3 3 3 3 3" xfId="24899" xr:uid="{00000000-0005-0000-0000-00008B600000}"/>
    <cellStyle name="20% - Accent1 3 3 3 3 3 2" xfId="24900" xr:uid="{00000000-0005-0000-0000-00008C600000}"/>
    <cellStyle name="20% - Accent1 3 3 3 3 3 2 2" xfId="24901" xr:uid="{00000000-0005-0000-0000-00008D600000}"/>
    <cellStyle name="20% - Accent1 3 3 3 3 3 2 2 2" xfId="24902" xr:uid="{00000000-0005-0000-0000-00008E600000}"/>
    <cellStyle name="20% - Accent1 3 3 3 3 3 2 2 2 2" xfId="24903" xr:uid="{00000000-0005-0000-0000-00008F600000}"/>
    <cellStyle name="20% - Accent1 3 3 3 3 3 2 2 3" xfId="24904" xr:uid="{00000000-0005-0000-0000-000090600000}"/>
    <cellStyle name="20% - Accent1 3 3 3 3 3 2 3" xfId="24905" xr:uid="{00000000-0005-0000-0000-000091600000}"/>
    <cellStyle name="20% - Accent1 3 3 3 3 3 2 3 2" xfId="24906" xr:uid="{00000000-0005-0000-0000-000092600000}"/>
    <cellStyle name="20% - Accent1 3 3 3 3 3 2 4" xfId="24907" xr:uid="{00000000-0005-0000-0000-000093600000}"/>
    <cellStyle name="20% - Accent1 3 3 3 3 3 3" xfId="24908" xr:uid="{00000000-0005-0000-0000-000094600000}"/>
    <cellStyle name="20% - Accent1 3 3 3 3 3 3 2" xfId="24909" xr:uid="{00000000-0005-0000-0000-000095600000}"/>
    <cellStyle name="20% - Accent1 3 3 3 3 3 3 2 2" xfId="24910" xr:uid="{00000000-0005-0000-0000-000096600000}"/>
    <cellStyle name="20% - Accent1 3 3 3 3 3 3 2 2 2" xfId="24911" xr:uid="{00000000-0005-0000-0000-000097600000}"/>
    <cellStyle name="20% - Accent1 3 3 3 3 3 3 2 3" xfId="24912" xr:uid="{00000000-0005-0000-0000-000098600000}"/>
    <cellStyle name="20% - Accent1 3 3 3 3 3 3 3" xfId="24913" xr:uid="{00000000-0005-0000-0000-000099600000}"/>
    <cellStyle name="20% - Accent1 3 3 3 3 3 3 3 2" xfId="24914" xr:uid="{00000000-0005-0000-0000-00009A600000}"/>
    <cellStyle name="20% - Accent1 3 3 3 3 3 3 4" xfId="24915" xr:uid="{00000000-0005-0000-0000-00009B600000}"/>
    <cellStyle name="20% - Accent1 3 3 3 3 3 4" xfId="24916" xr:uid="{00000000-0005-0000-0000-00009C600000}"/>
    <cellStyle name="20% - Accent1 3 3 3 3 3 4 2" xfId="24917" xr:uid="{00000000-0005-0000-0000-00009D600000}"/>
    <cellStyle name="20% - Accent1 3 3 3 3 3 4 2 2" xfId="24918" xr:uid="{00000000-0005-0000-0000-00009E600000}"/>
    <cellStyle name="20% - Accent1 3 3 3 3 3 4 2 2 2" xfId="24919" xr:uid="{00000000-0005-0000-0000-00009F600000}"/>
    <cellStyle name="20% - Accent1 3 3 3 3 3 4 2 3" xfId="24920" xr:uid="{00000000-0005-0000-0000-0000A0600000}"/>
    <cellStyle name="20% - Accent1 3 3 3 3 3 4 3" xfId="24921" xr:uid="{00000000-0005-0000-0000-0000A1600000}"/>
    <cellStyle name="20% - Accent1 3 3 3 3 3 4 3 2" xfId="24922" xr:uid="{00000000-0005-0000-0000-0000A2600000}"/>
    <cellStyle name="20% - Accent1 3 3 3 3 3 4 4" xfId="24923" xr:uid="{00000000-0005-0000-0000-0000A3600000}"/>
    <cellStyle name="20% - Accent1 3 3 3 3 3 5" xfId="24924" xr:uid="{00000000-0005-0000-0000-0000A4600000}"/>
    <cellStyle name="20% - Accent1 3 3 3 3 3 5 2" xfId="24925" xr:uid="{00000000-0005-0000-0000-0000A5600000}"/>
    <cellStyle name="20% - Accent1 3 3 3 3 3 5 2 2" xfId="24926" xr:uid="{00000000-0005-0000-0000-0000A6600000}"/>
    <cellStyle name="20% - Accent1 3 3 3 3 3 5 3" xfId="24927" xr:uid="{00000000-0005-0000-0000-0000A7600000}"/>
    <cellStyle name="20% - Accent1 3 3 3 3 3 6" xfId="24928" xr:uid="{00000000-0005-0000-0000-0000A8600000}"/>
    <cellStyle name="20% - Accent1 3 3 3 3 3 6 2" xfId="24929" xr:uid="{00000000-0005-0000-0000-0000A9600000}"/>
    <cellStyle name="20% - Accent1 3 3 3 3 3 6 2 2" xfId="24930" xr:uid="{00000000-0005-0000-0000-0000AA600000}"/>
    <cellStyle name="20% - Accent1 3 3 3 3 3 6 3" xfId="24931" xr:uid="{00000000-0005-0000-0000-0000AB600000}"/>
    <cellStyle name="20% - Accent1 3 3 3 3 3 7" xfId="24932" xr:uid="{00000000-0005-0000-0000-0000AC600000}"/>
    <cellStyle name="20% - Accent1 3 3 3 3 3 7 2" xfId="24933" xr:uid="{00000000-0005-0000-0000-0000AD600000}"/>
    <cellStyle name="20% - Accent1 3 3 3 3 3 8" xfId="24934" xr:uid="{00000000-0005-0000-0000-0000AE600000}"/>
    <cellStyle name="20% - Accent1 3 3 3 3 3 8 2" xfId="24935" xr:uid="{00000000-0005-0000-0000-0000AF600000}"/>
    <cellStyle name="20% - Accent1 3 3 3 3 3 9" xfId="24936" xr:uid="{00000000-0005-0000-0000-0000B0600000}"/>
    <cellStyle name="20% - Accent1 3 3 3 3 4" xfId="24937" xr:uid="{00000000-0005-0000-0000-0000B1600000}"/>
    <cellStyle name="20% - Accent1 3 3 3 3 4 2" xfId="24938" xr:uid="{00000000-0005-0000-0000-0000B2600000}"/>
    <cellStyle name="20% - Accent1 3 3 3 3 4 2 2" xfId="24939" xr:uid="{00000000-0005-0000-0000-0000B3600000}"/>
    <cellStyle name="20% - Accent1 3 3 3 3 4 2 2 2" xfId="24940" xr:uid="{00000000-0005-0000-0000-0000B4600000}"/>
    <cellStyle name="20% - Accent1 3 3 3 3 4 2 3" xfId="24941" xr:uid="{00000000-0005-0000-0000-0000B5600000}"/>
    <cellStyle name="20% - Accent1 3 3 3 3 4 3" xfId="24942" xr:uid="{00000000-0005-0000-0000-0000B6600000}"/>
    <cellStyle name="20% - Accent1 3 3 3 3 4 3 2" xfId="24943" xr:uid="{00000000-0005-0000-0000-0000B7600000}"/>
    <cellStyle name="20% - Accent1 3 3 3 3 4 4" xfId="24944" xr:uid="{00000000-0005-0000-0000-0000B8600000}"/>
    <cellStyle name="20% - Accent1 3 3 3 3 5" xfId="24945" xr:uid="{00000000-0005-0000-0000-0000B9600000}"/>
    <cellStyle name="20% - Accent1 3 3 3 3 5 2" xfId="24946" xr:uid="{00000000-0005-0000-0000-0000BA600000}"/>
    <cellStyle name="20% - Accent1 3 3 3 3 5 2 2" xfId="24947" xr:uid="{00000000-0005-0000-0000-0000BB600000}"/>
    <cellStyle name="20% - Accent1 3 3 3 3 5 2 2 2" xfId="24948" xr:uid="{00000000-0005-0000-0000-0000BC600000}"/>
    <cellStyle name="20% - Accent1 3 3 3 3 5 2 3" xfId="24949" xr:uid="{00000000-0005-0000-0000-0000BD600000}"/>
    <cellStyle name="20% - Accent1 3 3 3 3 5 3" xfId="24950" xr:uid="{00000000-0005-0000-0000-0000BE600000}"/>
    <cellStyle name="20% - Accent1 3 3 3 3 5 3 2" xfId="24951" xr:uid="{00000000-0005-0000-0000-0000BF600000}"/>
    <cellStyle name="20% - Accent1 3 3 3 3 5 4" xfId="24952" xr:uid="{00000000-0005-0000-0000-0000C0600000}"/>
    <cellStyle name="20% - Accent1 3 3 3 3 6" xfId="24953" xr:uid="{00000000-0005-0000-0000-0000C1600000}"/>
    <cellStyle name="20% - Accent1 3 3 3 3 6 2" xfId="24954" xr:uid="{00000000-0005-0000-0000-0000C2600000}"/>
    <cellStyle name="20% - Accent1 3 3 3 3 6 2 2" xfId="24955" xr:uid="{00000000-0005-0000-0000-0000C3600000}"/>
    <cellStyle name="20% - Accent1 3 3 3 3 6 2 2 2" xfId="24956" xr:uid="{00000000-0005-0000-0000-0000C4600000}"/>
    <cellStyle name="20% - Accent1 3 3 3 3 6 2 3" xfId="24957" xr:uid="{00000000-0005-0000-0000-0000C5600000}"/>
    <cellStyle name="20% - Accent1 3 3 3 3 6 3" xfId="24958" xr:uid="{00000000-0005-0000-0000-0000C6600000}"/>
    <cellStyle name="20% - Accent1 3 3 3 3 6 3 2" xfId="24959" xr:uid="{00000000-0005-0000-0000-0000C7600000}"/>
    <cellStyle name="20% - Accent1 3 3 3 3 6 4" xfId="24960" xr:uid="{00000000-0005-0000-0000-0000C8600000}"/>
    <cellStyle name="20% - Accent1 3 3 3 3 7" xfId="24961" xr:uid="{00000000-0005-0000-0000-0000C9600000}"/>
    <cellStyle name="20% - Accent1 3 3 3 3 7 2" xfId="24962" xr:uid="{00000000-0005-0000-0000-0000CA600000}"/>
    <cellStyle name="20% - Accent1 3 3 3 3 7 2 2" xfId="24963" xr:uid="{00000000-0005-0000-0000-0000CB600000}"/>
    <cellStyle name="20% - Accent1 3 3 3 3 7 3" xfId="24964" xr:uid="{00000000-0005-0000-0000-0000CC600000}"/>
    <cellStyle name="20% - Accent1 3 3 3 3 8" xfId="24965" xr:uid="{00000000-0005-0000-0000-0000CD600000}"/>
    <cellStyle name="20% - Accent1 3 3 3 3 8 2" xfId="24966" xr:uid="{00000000-0005-0000-0000-0000CE600000}"/>
    <cellStyle name="20% - Accent1 3 3 3 3 8 2 2" xfId="24967" xr:uid="{00000000-0005-0000-0000-0000CF600000}"/>
    <cellStyle name="20% - Accent1 3 3 3 3 8 3" xfId="24968" xr:uid="{00000000-0005-0000-0000-0000D0600000}"/>
    <cellStyle name="20% - Accent1 3 3 3 3 9" xfId="24969" xr:uid="{00000000-0005-0000-0000-0000D1600000}"/>
    <cellStyle name="20% - Accent1 3 3 3 3 9 2" xfId="24970" xr:uid="{00000000-0005-0000-0000-0000D2600000}"/>
    <cellStyle name="20% - Accent1 3 3 3 4" xfId="24971" xr:uid="{00000000-0005-0000-0000-0000D3600000}"/>
    <cellStyle name="20% - Accent1 3 3 3 4 10" xfId="24972" xr:uid="{00000000-0005-0000-0000-0000D4600000}"/>
    <cellStyle name="20% - Accent1 3 3 3 4 10 2" xfId="24973" xr:uid="{00000000-0005-0000-0000-0000D5600000}"/>
    <cellStyle name="20% - Accent1 3 3 3 4 11" xfId="24974" xr:uid="{00000000-0005-0000-0000-0000D6600000}"/>
    <cellStyle name="20% - Accent1 3 3 3 4 2" xfId="24975" xr:uid="{00000000-0005-0000-0000-0000D7600000}"/>
    <cellStyle name="20% - Accent1 3 3 3 4 2 2" xfId="24976" xr:uid="{00000000-0005-0000-0000-0000D8600000}"/>
    <cellStyle name="20% - Accent1 3 3 3 4 2 2 2" xfId="24977" xr:uid="{00000000-0005-0000-0000-0000D9600000}"/>
    <cellStyle name="20% - Accent1 3 3 3 4 2 2 2 2" xfId="24978" xr:uid="{00000000-0005-0000-0000-0000DA600000}"/>
    <cellStyle name="20% - Accent1 3 3 3 4 2 2 2 2 2" xfId="24979" xr:uid="{00000000-0005-0000-0000-0000DB600000}"/>
    <cellStyle name="20% - Accent1 3 3 3 4 2 2 2 3" xfId="24980" xr:uid="{00000000-0005-0000-0000-0000DC600000}"/>
    <cellStyle name="20% - Accent1 3 3 3 4 2 2 3" xfId="24981" xr:uid="{00000000-0005-0000-0000-0000DD600000}"/>
    <cellStyle name="20% - Accent1 3 3 3 4 2 2 3 2" xfId="24982" xr:uid="{00000000-0005-0000-0000-0000DE600000}"/>
    <cellStyle name="20% - Accent1 3 3 3 4 2 2 4" xfId="24983" xr:uid="{00000000-0005-0000-0000-0000DF600000}"/>
    <cellStyle name="20% - Accent1 3 3 3 4 2 3" xfId="24984" xr:uid="{00000000-0005-0000-0000-0000E0600000}"/>
    <cellStyle name="20% - Accent1 3 3 3 4 2 3 2" xfId="24985" xr:uid="{00000000-0005-0000-0000-0000E1600000}"/>
    <cellStyle name="20% - Accent1 3 3 3 4 2 3 2 2" xfId="24986" xr:uid="{00000000-0005-0000-0000-0000E2600000}"/>
    <cellStyle name="20% - Accent1 3 3 3 4 2 3 2 2 2" xfId="24987" xr:uid="{00000000-0005-0000-0000-0000E3600000}"/>
    <cellStyle name="20% - Accent1 3 3 3 4 2 3 2 3" xfId="24988" xr:uid="{00000000-0005-0000-0000-0000E4600000}"/>
    <cellStyle name="20% - Accent1 3 3 3 4 2 3 3" xfId="24989" xr:uid="{00000000-0005-0000-0000-0000E5600000}"/>
    <cellStyle name="20% - Accent1 3 3 3 4 2 3 3 2" xfId="24990" xr:uid="{00000000-0005-0000-0000-0000E6600000}"/>
    <cellStyle name="20% - Accent1 3 3 3 4 2 3 4" xfId="24991" xr:uid="{00000000-0005-0000-0000-0000E7600000}"/>
    <cellStyle name="20% - Accent1 3 3 3 4 2 4" xfId="24992" xr:uid="{00000000-0005-0000-0000-0000E8600000}"/>
    <cellStyle name="20% - Accent1 3 3 3 4 2 4 2" xfId="24993" xr:uid="{00000000-0005-0000-0000-0000E9600000}"/>
    <cellStyle name="20% - Accent1 3 3 3 4 2 4 2 2" xfId="24994" xr:uid="{00000000-0005-0000-0000-0000EA600000}"/>
    <cellStyle name="20% - Accent1 3 3 3 4 2 4 2 2 2" xfId="24995" xr:uid="{00000000-0005-0000-0000-0000EB600000}"/>
    <cellStyle name="20% - Accent1 3 3 3 4 2 4 2 3" xfId="24996" xr:uid="{00000000-0005-0000-0000-0000EC600000}"/>
    <cellStyle name="20% - Accent1 3 3 3 4 2 4 3" xfId="24997" xr:uid="{00000000-0005-0000-0000-0000ED600000}"/>
    <cellStyle name="20% - Accent1 3 3 3 4 2 4 3 2" xfId="24998" xr:uid="{00000000-0005-0000-0000-0000EE600000}"/>
    <cellStyle name="20% - Accent1 3 3 3 4 2 4 4" xfId="24999" xr:uid="{00000000-0005-0000-0000-0000EF600000}"/>
    <cellStyle name="20% - Accent1 3 3 3 4 2 5" xfId="25000" xr:uid="{00000000-0005-0000-0000-0000F0600000}"/>
    <cellStyle name="20% - Accent1 3 3 3 4 2 5 2" xfId="25001" xr:uid="{00000000-0005-0000-0000-0000F1600000}"/>
    <cellStyle name="20% - Accent1 3 3 3 4 2 5 2 2" xfId="25002" xr:uid="{00000000-0005-0000-0000-0000F2600000}"/>
    <cellStyle name="20% - Accent1 3 3 3 4 2 5 3" xfId="25003" xr:uid="{00000000-0005-0000-0000-0000F3600000}"/>
    <cellStyle name="20% - Accent1 3 3 3 4 2 6" xfId="25004" xr:uid="{00000000-0005-0000-0000-0000F4600000}"/>
    <cellStyle name="20% - Accent1 3 3 3 4 2 6 2" xfId="25005" xr:uid="{00000000-0005-0000-0000-0000F5600000}"/>
    <cellStyle name="20% - Accent1 3 3 3 4 2 6 2 2" xfId="25006" xr:uid="{00000000-0005-0000-0000-0000F6600000}"/>
    <cellStyle name="20% - Accent1 3 3 3 4 2 6 3" xfId="25007" xr:uid="{00000000-0005-0000-0000-0000F7600000}"/>
    <cellStyle name="20% - Accent1 3 3 3 4 2 7" xfId="25008" xr:uid="{00000000-0005-0000-0000-0000F8600000}"/>
    <cellStyle name="20% - Accent1 3 3 3 4 2 7 2" xfId="25009" xr:uid="{00000000-0005-0000-0000-0000F9600000}"/>
    <cellStyle name="20% - Accent1 3 3 3 4 2 8" xfId="25010" xr:uid="{00000000-0005-0000-0000-0000FA600000}"/>
    <cellStyle name="20% - Accent1 3 3 3 4 2 8 2" xfId="25011" xr:uid="{00000000-0005-0000-0000-0000FB600000}"/>
    <cellStyle name="20% - Accent1 3 3 3 4 2 9" xfId="25012" xr:uid="{00000000-0005-0000-0000-0000FC600000}"/>
    <cellStyle name="20% - Accent1 3 3 3 4 3" xfId="25013" xr:uid="{00000000-0005-0000-0000-0000FD600000}"/>
    <cellStyle name="20% - Accent1 3 3 3 4 3 2" xfId="25014" xr:uid="{00000000-0005-0000-0000-0000FE600000}"/>
    <cellStyle name="20% - Accent1 3 3 3 4 3 2 2" xfId="25015" xr:uid="{00000000-0005-0000-0000-0000FF600000}"/>
    <cellStyle name="20% - Accent1 3 3 3 4 3 2 2 2" xfId="25016" xr:uid="{00000000-0005-0000-0000-000000610000}"/>
    <cellStyle name="20% - Accent1 3 3 3 4 3 2 2 2 2" xfId="25017" xr:uid="{00000000-0005-0000-0000-000001610000}"/>
    <cellStyle name="20% - Accent1 3 3 3 4 3 2 2 3" xfId="25018" xr:uid="{00000000-0005-0000-0000-000002610000}"/>
    <cellStyle name="20% - Accent1 3 3 3 4 3 2 3" xfId="25019" xr:uid="{00000000-0005-0000-0000-000003610000}"/>
    <cellStyle name="20% - Accent1 3 3 3 4 3 2 3 2" xfId="25020" xr:uid="{00000000-0005-0000-0000-000004610000}"/>
    <cellStyle name="20% - Accent1 3 3 3 4 3 2 4" xfId="25021" xr:uid="{00000000-0005-0000-0000-000005610000}"/>
    <cellStyle name="20% - Accent1 3 3 3 4 3 3" xfId="25022" xr:uid="{00000000-0005-0000-0000-000006610000}"/>
    <cellStyle name="20% - Accent1 3 3 3 4 3 3 2" xfId="25023" xr:uid="{00000000-0005-0000-0000-000007610000}"/>
    <cellStyle name="20% - Accent1 3 3 3 4 3 3 2 2" xfId="25024" xr:uid="{00000000-0005-0000-0000-000008610000}"/>
    <cellStyle name="20% - Accent1 3 3 3 4 3 3 2 2 2" xfId="25025" xr:uid="{00000000-0005-0000-0000-000009610000}"/>
    <cellStyle name="20% - Accent1 3 3 3 4 3 3 2 3" xfId="25026" xr:uid="{00000000-0005-0000-0000-00000A610000}"/>
    <cellStyle name="20% - Accent1 3 3 3 4 3 3 3" xfId="25027" xr:uid="{00000000-0005-0000-0000-00000B610000}"/>
    <cellStyle name="20% - Accent1 3 3 3 4 3 3 3 2" xfId="25028" xr:uid="{00000000-0005-0000-0000-00000C610000}"/>
    <cellStyle name="20% - Accent1 3 3 3 4 3 3 4" xfId="25029" xr:uid="{00000000-0005-0000-0000-00000D610000}"/>
    <cellStyle name="20% - Accent1 3 3 3 4 3 4" xfId="25030" xr:uid="{00000000-0005-0000-0000-00000E610000}"/>
    <cellStyle name="20% - Accent1 3 3 3 4 3 4 2" xfId="25031" xr:uid="{00000000-0005-0000-0000-00000F610000}"/>
    <cellStyle name="20% - Accent1 3 3 3 4 3 4 2 2" xfId="25032" xr:uid="{00000000-0005-0000-0000-000010610000}"/>
    <cellStyle name="20% - Accent1 3 3 3 4 3 4 2 2 2" xfId="25033" xr:uid="{00000000-0005-0000-0000-000011610000}"/>
    <cellStyle name="20% - Accent1 3 3 3 4 3 4 2 3" xfId="25034" xr:uid="{00000000-0005-0000-0000-000012610000}"/>
    <cellStyle name="20% - Accent1 3 3 3 4 3 4 3" xfId="25035" xr:uid="{00000000-0005-0000-0000-000013610000}"/>
    <cellStyle name="20% - Accent1 3 3 3 4 3 4 3 2" xfId="25036" xr:uid="{00000000-0005-0000-0000-000014610000}"/>
    <cellStyle name="20% - Accent1 3 3 3 4 3 4 4" xfId="25037" xr:uid="{00000000-0005-0000-0000-000015610000}"/>
    <cellStyle name="20% - Accent1 3 3 3 4 3 5" xfId="25038" xr:uid="{00000000-0005-0000-0000-000016610000}"/>
    <cellStyle name="20% - Accent1 3 3 3 4 3 5 2" xfId="25039" xr:uid="{00000000-0005-0000-0000-000017610000}"/>
    <cellStyle name="20% - Accent1 3 3 3 4 3 5 2 2" xfId="25040" xr:uid="{00000000-0005-0000-0000-000018610000}"/>
    <cellStyle name="20% - Accent1 3 3 3 4 3 5 3" xfId="25041" xr:uid="{00000000-0005-0000-0000-000019610000}"/>
    <cellStyle name="20% - Accent1 3 3 3 4 3 6" xfId="25042" xr:uid="{00000000-0005-0000-0000-00001A610000}"/>
    <cellStyle name="20% - Accent1 3 3 3 4 3 6 2" xfId="25043" xr:uid="{00000000-0005-0000-0000-00001B610000}"/>
    <cellStyle name="20% - Accent1 3 3 3 4 3 6 2 2" xfId="25044" xr:uid="{00000000-0005-0000-0000-00001C610000}"/>
    <cellStyle name="20% - Accent1 3 3 3 4 3 6 3" xfId="25045" xr:uid="{00000000-0005-0000-0000-00001D610000}"/>
    <cellStyle name="20% - Accent1 3 3 3 4 3 7" xfId="25046" xr:uid="{00000000-0005-0000-0000-00001E610000}"/>
    <cellStyle name="20% - Accent1 3 3 3 4 3 7 2" xfId="25047" xr:uid="{00000000-0005-0000-0000-00001F610000}"/>
    <cellStyle name="20% - Accent1 3 3 3 4 3 8" xfId="25048" xr:uid="{00000000-0005-0000-0000-000020610000}"/>
    <cellStyle name="20% - Accent1 3 3 3 4 3 8 2" xfId="25049" xr:uid="{00000000-0005-0000-0000-000021610000}"/>
    <cellStyle name="20% - Accent1 3 3 3 4 3 9" xfId="25050" xr:uid="{00000000-0005-0000-0000-000022610000}"/>
    <cellStyle name="20% - Accent1 3 3 3 4 4" xfId="25051" xr:uid="{00000000-0005-0000-0000-000023610000}"/>
    <cellStyle name="20% - Accent1 3 3 3 4 4 2" xfId="25052" xr:uid="{00000000-0005-0000-0000-000024610000}"/>
    <cellStyle name="20% - Accent1 3 3 3 4 4 2 2" xfId="25053" xr:uid="{00000000-0005-0000-0000-000025610000}"/>
    <cellStyle name="20% - Accent1 3 3 3 4 4 2 2 2" xfId="25054" xr:uid="{00000000-0005-0000-0000-000026610000}"/>
    <cellStyle name="20% - Accent1 3 3 3 4 4 2 3" xfId="25055" xr:uid="{00000000-0005-0000-0000-000027610000}"/>
    <cellStyle name="20% - Accent1 3 3 3 4 4 3" xfId="25056" xr:uid="{00000000-0005-0000-0000-000028610000}"/>
    <cellStyle name="20% - Accent1 3 3 3 4 4 3 2" xfId="25057" xr:uid="{00000000-0005-0000-0000-000029610000}"/>
    <cellStyle name="20% - Accent1 3 3 3 4 4 4" xfId="25058" xr:uid="{00000000-0005-0000-0000-00002A610000}"/>
    <cellStyle name="20% - Accent1 3 3 3 4 5" xfId="25059" xr:uid="{00000000-0005-0000-0000-00002B610000}"/>
    <cellStyle name="20% - Accent1 3 3 3 4 5 2" xfId="25060" xr:uid="{00000000-0005-0000-0000-00002C610000}"/>
    <cellStyle name="20% - Accent1 3 3 3 4 5 2 2" xfId="25061" xr:uid="{00000000-0005-0000-0000-00002D610000}"/>
    <cellStyle name="20% - Accent1 3 3 3 4 5 2 2 2" xfId="25062" xr:uid="{00000000-0005-0000-0000-00002E610000}"/>
    <cellStyle name="20% - Accent1 3 3 3 4 5 2 3" xfId="25063" xr:uid="{00000000-0005-0000-0000-00002F610000}"/>
    <cellStyle name="20% - Accent1 3 3 3 4 5 3" xfId="25064" xr:uid="{00000000-0005-0000-0000-000030610000}"/>
    <cellStyle name="20% - Accent1 3 3 3 4 5 3 2" xfId="25065" xr:uid="{00000000-0005-0000-0000-000031610000}"/>
    <cellStyle name="20% - Accent1 3 3 3 4 5 4" xfId="25066" xr:uid="{00000000-0005-0000-0000-000032610000}"/>
    <cellStyle name="20% - Accent1 3 3 3 4 6" xfId="25067" xr:uid="{00000000-0005-0000-0000-000033610000}"/>
    <cellStyle name="20% - Accent1 3 3 3 4 6 2" xfId="25068" xr:uid="{00000000-0005-0000-0000-000034610000}"/>
    <cellStyle name="20% - Accent1 3 3 3 4 6 2 2" xfId="25069" xr:uid="{00000000-0005-0000-0000-000035610000}"/>
    <cellStyle name="20% - Accent1 3 3 3 4 6 2 2 2" xfId="25070" xr:uid="{00000000-0005-0000-0000-000036610000}"/>
    <cellStyle name="20% - Accent1 3 3 3 4 6 2 3" xfId="25071" xr:uid="{00000000-0005-0000-0000-000037610000}"/>
    <cellStyle name="20% - Accent1 3 3 3 4 6 3" xfId="25072" xr:uid="{00000000-0005-0000-0000-000038610000}"/>
    <cellStyle name="20% - Accent1 3 3 3 4 6 3 2" xfId="25073" xr:uid="{00000000-0005-0000-0000-000039610000}"/>
    <cellStyle name="20% - Accent1 3 3 3 4 6 4" xfId="25074" xr:uid="{00000000-0005-0000-0000-00003A610000}"/>
    <cellStyle name="20% - Accent1 3 3 3 4 7" xfId="25075" xr:uid="{00000000-0005-0000-0000-00003B610000}"/>
    <cellStyle name="20% - Accent1 3 3 3 4 7 2" xfId="25076" xr:uid="{00000000-0005-0000-0000-00003C610000}"/>
    <cellStyle name="20% - Accent1 3 3 3 4 7 2 2" xfId="25077" xr:uid="{00000000-0005-0000-0000-00003D610000}"/>
    <cellStyle name="20% - Accent1 3 3 3 4 7 3" xfId="25078" xr:uid="{00000000-0005-0000-0000-00003E610000}"/>
    <cellStyle name="20% - Accent1 3 3 3 4 8" xfId="25079" xr:uid="{00000000-0005-0000-0000-00003F610000}"/>
    <cellStyle name="20% - Accent1 3 3 3 4 8 2" xfId="25080" xr:uid="{00000000-0005-0000-0000-000040610000}"/>
    <cellStyle name="20% - Accent1 3 3 3 4 8 2 2" xfId="25081" xr:uid="{00000000-0005-0000-0000-000041610000}"/>
    <cellStyle name="20% - Accent1 3 3 3 4 8 3" xfId="25082" xr:uid="{00000000-0005-0000-0000-000042610000}"/>
    <cellStyle name="20% - Accent1 3 3 3 4 9" xfId="25083" xr:uid="{00000000-0005-0000-0000-000043610000}"/>
    <cellStyle name="20% - Accent1 3 3 3 4 9 2" xfId="25084" xr:uid="{00000000-0005-0000-0000-000044610000}"/>
    <cellStyle name="20% - Accent1 3 3 3 5" xfId="25085" xr:uid="{00000000-0005-0000-0000-000045610000}"/>
    <cellStyle name="20% - Accent1 3 3 3 5 2" xfId="25086" xr:uid="{00000000-0005-0000-0000-000046610000}"/>
    <cellStyle name="20% - Accent1 3 3 3 5 2 2" xfId="25087" xr:uid="{00000000-0005-0000-0000-000047610000}"/>
    <cellStyle name="20% - Accent1 3 3 3 5 2 2 2" xfId="25088" xr:uid="{00000000-0005-0000-0000-000048610000}"/>
    <cellStyle name="20% - Accent1 3 3 3 5 2 2 2 2" xfId="25089" xr:uid="{00000000-0005-0000-0000-000049610000}"/>
    <cellStyle name="20% - Accent1 3 3 3 5 2 2 3" xfId="25090" xr:uid="{00000000-0005-0000-0000-00004A610000}"/>
    <cellStyle name="20% - Accent1 3 3 3 5 2 3" xfId="25091" xr:uid="{00000000-0005-0000-0000-00004B610000}"/>
    <cellStyle name="20% - Accent1 3 3 3 5 2 3 2" xfId="25092" xr:uid="{00000000-0005-0000-0000-00004C610000}"/>
    <cellStyle name="20% - Accent1 3 3 3 5 2 4" xfId="25093" xr:uid="{00000000-0005-0000-0000-00004D610000}"/>
    <cellStyle name="20% - Accent1 3 3 3 5 3" xfId="25094" xr:uid="{00000000-0005-0000-0000-00004E610000}"/>
    <cellStyle name="20% - Accent1 3 3 3 5 3 2" xfId="25095" xr:uid="{00000000-0005-0000-0000-00004F610000}"/>
    <cellStyle name="20% - Accent1 3 3 3 5 3 2 2" xfId="25096" xr:uid="{00000000-0005-0000-0000-000050610000}"/>
    <cellStyle name="20% - Accent1 3 3 3 5 3 2 2 2" xfId="25097" xr:uid="{00000000-0005-0000-0000-000051610000}"/>
    <cellStyle name="20% - Accent1 3 3 3 5 3 2 3" xfId="25098" xr:uid="{00000000-0005-0000-0000-000052610000}"/>
    <cellStyle name="20% - Accent1 3 3 3 5 3 3" xfId="25099" xr:uid="{00000000-0005-0000-0000-000053610000}"/>
    <cellStyle name="20% - Accent1 3 3 3 5 3 3 2" xfId="25100" xr:uid="{00000000-0005-0000-0000-000054610000}"/>
    <cellStyle name="20% - Accent1 3 3 3 5 3 4" xfId="25101" xr:uid="{00000000-0005-0000-0000-000055610000}"/>
    <cellStyle name="20% - Accent1 3 3 3 5 4" xfId="25102" xr:uid="{00000000-0005-0000-0000-000056610000}"/>
    <cellStyle name="20% - Accent1 3 3 3 5 4 2" xfId="25103" xr:uid="{00000000-0005-0000-0000-000057610000}"/>
    <cellStyle name="20% - Accent1 3 3 3 5 4 2 2" xfId="25104" xr:uid="{00000000-0005-0000-0000-000058610000}"/>
    <cellStyle name="20% - Accent1 3 3 3 5 4 2 2 2" xfId="25105" xr:uid="{00000000-0005-0000-0000-000059610000}"/>
    <cellStyle name="20% - Accent1 3 3 3 5 4 2 3" xfId="25106" xr:uid="{00000000-0005-0000-0000-00005A610000}"/>
    <cellStyle name="20% - Accent1 3 3 3 5 4 3" xfId="25107" xr:uid="{00000000-0005-0000-0000-00005B610000}"/>
    <cellStyle name="20% - Accent1 3 3 3 5 4 3 2" xfId="25108" xr:uid="{00000000-0005-0000-0000-00005C610000}"/>
    <cellStyle name="20% - Accent1 3 3 3 5 4 4" xfId="25109" xr:uid="{00000000-0005-0000-0000-00005D610000}"/>
    <cellStyle name="20% - Accent1 3 3 3 5 5" xfId="25110" xr:uid="{00000000-0005-0000-0000-00005E610000}"/>
    <cellStyle name="20% - Accent1 3 3 3 5 5 2" xfId="25111" xr:uid="{00000000-0005-0000-0000-00005F610000}"/>
    <cellStyle name="20% - Accent1 3 3 3 5 5 2 2" xfId="25112" xr:uid="{00000000-0005-0000-0000-000060610000}"/>
    <cellStyle name="20% - Accent1 3 3 3 5 5 3" xfId="25113" xr:uid="{00000000-0005-0000-0000-000061610000}"/>
    <cellStyle name="20% - Accent1 3 3 3 5 6" xfId="25114" xr:uid="{00000000-0005-0000-0000-000062610000}"/>
    <cellStyle name="20% - Accent1 3 3 3 5 6 2" xfId="25115" xr:uid="{00000000-0005-0000-0000-000063610000}"/>
    <cellStyle name="20% - Accent1 3 3 3 5 6 2 2" xfId="25116" xr:uid="{00000000-0005-0000-0000-000064610000}"/>
    <cellStyle name="20% - Accent1 3 3 3 5 6 3" xfId="25117" xr:uid="{00000000-0005-0000-0000-000065610000}"/>
    <cellStyle name="20% - Accent1 3 3 3 5 7" xfId="25118" xr:uid="{00000000-0005-0000-0000-000066610000}"/>
    <cellStyle name="20% - Accent1 3 3 3 5 7 2" xfId="25119" xr:uid="{00000000-0005-0000-0000-000067610000}"/>
    <cellStyle name="20% - Accent1 3 3 3 5 8" xfId="25120" xr:uid="{00000000-0005-0000-0000-000068610000}"/>
    <cellStyle name="20% - Accent1 3 3 3 5 8 2" xfId="25121" xr:uid="{00000000-0005-0000-0000-000069610000}"/>
    <cellStyle name="20% - Accent1 3 3 3 5 9" xfId="25122" xr:uid="{00000000-0005-0000-0000-00006A610000}"/>
    <cellStyle name="20% - Accent1 3 3 3 6" xfId="25123" xr:uid="{00000000-0005-0000-0000-00006B610000}"/>
    <cellStyle name="20% - Accent1 3 3 3 6 2" xfId="25124" xr:uid="{00000000-0005-0000-0000-00006C610000}"/>
    <cellStyle name="20% - Accent1 3 3 3 6 2 2" xfId="25125" xr:uid="{00000000-0005-0000-0000-00006D610000}"/>
    <cellStyle name="20% - Accent1 3 3 3 6 2 2 2" xfId="25126" xr:uid="{00000000-0005-0000-0000-00006E610000}"/>
    <cellStyle name="20% - Accent1 3 3 3 6 2 2 2 2" xfId="25127" xr:uid="{00000000-0005-0000-0000-00006F610000}"/>
    <cellStyle name="20% - Accent1 3 3 3 6 2 2 3" xfId="25128" xr:uid="{00000000-0005-0000-0000-000070610000}"/>
    <cellStyle name="20% - Accent1 3 3 3 6 2 3" xfId="25129" xr:uid="{00000000-0005-0000-0000-000071610000}"/>
    <cellStyle name="20% - Accent1 3 3 3 6 2 3 2" xfId="25130" xr:uid="{00000000-0005-0000-0000-000072610000}"/>
    <cellStyle name="20% - Accent1 3 3 3 6 2 4" xfId="25131" xr:uid="{00000000-0005-0000-0000-000073610000}"/>
    <cellStyle name="20% - Accent1 3 3 3 6 3" xfId="25132" xr:uid="{00000000-0005-0000-0000-000074610000}"/>
    <cellStyle name="20% - Accent1 3 3 3 6 3 2" xfId="25133" xr:uid="{00000000-0005-0000-0000-000075610000}"/>
    <cellStyle name="20% - Accent1 3 3 3 6 3 2 2" xfId="25134" xr:uid="{00000000-0005-0000-0000-000076610000}"/>
    <cellStyle name="20% - Accent1 3 3 3 6 3 2 2 2" xfId="25135" xr:uid="{00000000-0005-0000-0000-000077610000}"/>
    <cellStyle name="20% - Accent1 3 3 3 6 3 2 3" xfId="25136" xr:uid="{00000000-0005-0000-0000-000078610000}"/>
    <cellStyle name="20% - Accent1 3 3 3 6 3 3" xfId="25137" xr:uid="{00000000-0005-0000-0000-000079610000}"/>
    <cellStyle name="20% - Accent1 3 3 3 6 3 3 2" xfId="25138" xr:uid="{00000000-0005-0000-0000-00007A610000}"/>
    <cellStyle name="20% - Accent1 3 3 3 6 3 4" xfId="25139" xr:uid="{00000000-0005-0000-0000-00007B610000}"/>
    <cellStyle name="20% - Accent1 3 3 3 6 4" xfId="25140" xr:uid="{00000000-0005-0000-0000-00007C610000}"/>
    <cellStyle name="20% - Accent1 3 3 3 6 4 2" xfId="25141" xr:uid="{00000000-0005-0000-0000-00007D610000}"/>
    <cellStyle name="20% - Accent1 3 3 3 6 4 2 2" xfId="25142" xr:uid="{00000000-0005-0000-0000-00007E610000}"/>
    <cellStyle name="20% - Accent1 3 3 3 6 4 2 2 2" xfId="25143" xr:uid="{00000000-0005-0000-0000-00007F610000}"/>
    <cellStyle name="20% - Accent1 3 3 3 6 4 2 3" xfId="25144" xr:uid="{00000000-0005-0000-0000-000080610000}"/>
    <cellStyle name="20% - Accent1 3 3 3 6 4 3" xfId="25145" xr:uid="{00000000-0005-0000-0000-000081610000}"/>
    <cellStyle name="20% - Accent1 3 3 3 6 4 3 2" xfId="25146" xr:uid="{00000000-0005-0000-0000-000082610000}"/>
    <cellStyle name="20% - Accent1 3 3 3 6 4 4" xfId="25147" xr:uid="{00000000-0005-0000-0000-000083610000}"/>
    <cellStyle name="20% - Accent1 3 3 3 6 5" xfId="25148" xr:uid="{00000000-0005-0000-0000-000084610000}"/>
    <cellStyle name="20% - Accent1 3 3 3 6 5 2" xfId="25149" xr:uid="{00000000-0005-0000-0000-000085610000}"/>
    <cellStyle name="20% - Accent1 3 3 3 6 5 2 2" xfId="25150" xr:uid="{00000000-0005-0000-0000-000086610000}"/>
    <cellStyle name="20% - Accent1 3 3 3 6 5 3" xfId="25151" xr:uid="{00000000-0005-0000-0000-000087610000}"/>
    <cellStyle name="20% - Accent1 3 3 3 6 6" xfId="25152" xr:uid="{00000000-0005-0000-0000-000088610000}"/>
    <cellStyle name="20% - Accent1 3 3 3 6 6 2" xfId="25153" xr:uid="{00000000-0005-0000-0000-000089610000}"/>
    <cellStyle name="20% - Accent1 3 3 3 6 6 2 2" xfId="25154" xr:uid="{00000000-0005-0000-0000-00008A610000}"/>
    <cellStyle name="20% - Accent1 3 3 3 6 6 3" xfId="25155" xr:uid="{00000000-0005-0000-0000-00008B610000}"/>
    <cellStyle name="20% - Accent1 3 3 3 6 7" xfId="25156" xr:uid="{00000000-0005-0000-0000-00008C610000}"/>
    <cellStyle name="20% - Accent1 3 3 3 6 7 2" xfId="25157" xr:uid="{00000000-0005-0000-0000-00008D610000}"/>
    <cellStyle name="20% - Accent1 3 3 3 6 8" xfId="25158" xr:uid="{00000000-0005-0000-0000-00008E610000}"/>
    <cellStyle name="20% - Accent1 3 3 3 6 8 2" xfId="25159" xr:uid="{00000000-0005-0000-0000-00008F610000}"/>
    <cellStyle name="20% - Accent1 3 3 3 6 9" xfId="25160" xr:uid="{00000000-0005-0000-0000-000090610000}"/>
    <cellStyle name="20% - Accent1 3 3 3 7" xfId="25161" xr:uid="{00000000-0005-0000-0000-000091610000}"/>
    <cellStyle name="20% - Accent1 3 3 3 7 2" xfId="25162" xr:uid="{00000000-0005-0000-0000-000092610000}"/>
    <cellStyle name="20% - Accent1 3 3 3 7 2 2" xfId="25163" xr:uid="{00000000-0005-0000-0000-000093610000}"/>
    <cellStyle name="20% - Accent1 3 3 3 7 2 2 2" xfId="25164" xr:uid="{00000000-0005-0000-0000-000094610000}"/>
    <cellStyle name="20% - Accent1 3 3 3 7 2 3" xfId="25165" xr:uid="{00000000-0005-0000-0000-000095610000}"/>
    <cellStyle name="20% - Accent1 3 3 3 7 3" xfId="25166" xr:uid="{00000000-0005-0000-0000-000096610000}"/>
    <cellStyle name="20% - Accent1 3 3 3 7 3 2" xfId="25167" xr:uid="{00000000-0005-0000-0000-000097610000}"/>
    <cellStyle name="20% - Accent1 3 3 3 7 4" xfId="25168" xr:uid="{00000000-0005-0000-0000-000098610000}"/>
    <cellStyle name="20% - Accent1 3 3 3 8" xfId="25169" xr:uid="{00000000-0005-0000-0000-000099610000}"/>
    <cellStyle name="20% - Accent1 3 3 3 8 2" xfId="25170" xr:uid="{00000000-0005-0000-0000-00009A610000}"/>
    <cellStyle name="20% - Accent1 3 3 3 8 2 2" xfId="25171" xr:uid="{00000000-0005-0000-0000-00009B610000}"/>
    <cellStyle name="20% - Accent1 3 3 3 8 2 2 2" xfId="25172" xr:uid="{00000000-0005-0000-0000-00009C610000}"/>
    <cellStyle name="20% - Accent1 3 3 3 8 2 3" xfId="25173" xr:uid="{00000000-0005-0000-0000-00009D610000}"/>
    <cellStyle name="20% - Accent1 3 3 3 8 3" xfId="25174" xr:uid="{00000000-0005-0000-0000-00009E610000}"/>
    <cellStyle name="20% - Accent1 3 3 3 8 3 2" xfId="25175" xr:uid="{00000000-0005-0000-0000-00009F610000}"/>
    <cellStyle name="20% - Accent1 3 3 3 8 4" xfId="25176" xr:uid="{00000000-0005-0000-0000-0000A0610000}"/>
    <cellStyle name="20% - Accent1 3 3 3 9" xfId="25177" xr:uid="{00000000-0005-0000-0000-0000A1610000}"/>
    <cellStyle name="20% - Accent1 3 3 3 9 2" xfId="25178" xr:uid="{00000000-0005-0000-0000-0000A2610000}"/>
    <cellStyle name="20% - Accent1 3 3 3 9 2 2" xfId="25179" xr:uid="{00000000-0005-0000-0000-0000A3610000}"/>
    <cellStyle name="20% - Accent1 3 3 3 9 2 2 2" xfId="25180" xr:uid="{00000000-0005-0000-0000-0000A4610000}"/>
    <cellStyle name="20% - Accent1 3 3 3 9 2 3" xfId="25181" xr:uid="{00000000-0005-0000-0000-0000A5610000}"/>
    <cellStyle name="20% - Accent1 3 3 3 9 3" xfId="25182" xr:uid="{00000000-0005-0000-0000-0000A6610000}"/>
    <cellStyle name="20% - Accent1 3 3 3 9 3 2" xfId="25183" xr:uid="{00000000-0005-0000-0000-0000A7610000}"/>
    <cellStyle name="20% - Accent1 3 3 3 9 4" xfId="25184" xr:uid="{00000000-0005-0000-0000-0000A8610000}"/>
    <cellStyle name="20% - Accent1 3 3 4" xfId="25185" xr:uid="{00000000-0005-0000-0000-0000A9610000}"/>
    <cellStyle name="20% - Accent1 3 3 4 10" xfId="25186" xr:uid="{00000000-0005-0000-0000-0000AA610000}"/>
    <cellStyle name="20% - Accent1 3 3 4 10 2" xfId="25187" xr:uid="{00000000-0005-0000-0000-0000AB610000}"/>
    <cellStyle name="20% - Accent1 3 3 4 11" xfId="25188" xr:uid="{00000000-0005-0000-0000-0000AC610000}"/>
    <cellStyle name="20% - Accent1 3 3 4 2" xfId="25189" xr:uid="{00000000-0005-0000-0000-0000AD610000}"/>
    <cellStyle name="20% - Accent1 3 3 4 2 2" xfId="25190" xr:uid="{00000000-0005-0000-0000-0000AE610000}"/>
    <cellStyle name="20% - Accent1 3 3 4 2 2 2" xfId="25191" xr:uid="{00000000-0005-0000-0000-0000AF610000}"/>
    <cellStyle name="20% - Accent1 3 3 4 2 2 2 2" xfId="25192" xr:uid="{00000000-0005-0000-0000-0000B0610000}"/>
    <cellStyle name="20% - Accent1 3 3 4 2 2 2 2 2" xfId="25193" xr:uid="{00000000-0005-0000-0000-0000B1610000}"/>
    <cellStyle name="20% - Accent1 3 3 4 2 2 2 3" xfId="25194" xr:uid="{00000000-0005-0000-0000-0000B2610000}"/>
    <cellStyle name="20% - Accent1 3 3 4 2 2 3" xfId="25195" xr:uid="{00000000-0005-0000-0000-0000B3610000}"/>
    <cellStyle name="20% - Accent1 3 3 4 2 2 3 2" xfId="25196" xr:uid="{00000000-0005-0000-0000-0000B4610000}"/>
    <cellStyle name="20% - Accent1 3 3 4 2 2 4" xfId="25197" xr:uid="{00000000-0005-0000-0000-0000B5610000}"/>
    <cellStyle name="20% - Accent1 3 3 4 2 3" xfId="25198" xr:uid="{00000000-0005-0000-0000-0000B6610000}"/>
    <cellStyle name="20% - Accent1 3 3 4 2 3 2" xfId="25199" xr:uid="{00000000-0005-0000-0000-0000B7610000}"/>
    <cellStyle name="20% - Accent1 3 3 4 2 3 2 2" xfId="25200" xr:uid="{00000000-0005-0000-0000-0000B8610000}"/>
    <cellStyle name="20% - Accent1 3 3 4 2 3 2 2 2" xfId="25201" xr:uid="{00000000-0005-0000-0000-0000B9610000}"/>
    <cellStyle name="20% - Accent1 3 3 4 2 3 2 3" xfId="25202" xr:uid="{00000000-0005-0000-0000-0000BA610000}"/>
    <cellStyle name="20% - Accent1 3 3 4 2 3 3" xfId="25203" xr:uid="{00000000-0005-0000-0000-0000BB610000}"/>
    <cellStyle name="20% - Accent1 3 3 4 2 3 3 2" xfId="25204" xr:uid="{00000000-0005-0000-0000-0000BC610000}"/>
    <cellStyle name="20% - Accent1 3 3 4 2 3 4" xfId="25205" xr:uid="{00000000-0005-0000-0000-0000BD610000}"/>
    <cellStyle name="20% - Accent1 3 3 4 2 4" xfId="25206" xr:uid="{00000000-0005-0000-0000-0000BE610000}"/>
    <cellStyle name="20% - Accent1 3 3 4 2 4 2" xfId="25207" xr:uid="{00000000-0005-0000-0000-0000BF610000}"/>
    <cellStyle name="20% - Accent1 3 3 4 2 4 2 2" xfId="25208" xr:uid="{00000000-0005-0000-0000-0000C0610000}"/>
    <cellStyle name="20% - Accent1 3 3 4 2 4 2 2 2" xfId="25209" xr:uid="{00000000-0005-0000-0000-0000C1610000}"/>
    <cellStyle name="20% - Accent1 3 3 4 2 4 2 3" xfId="25210" xr:uid="{00000000-0005-0000-0000-0000C2610000}"/>
    <cellStyle name="20% - Accent1 3 3 4 2 4 3" xfId="25211" xr:uid="{00000000-0005-0000-0000-0000C3610000}"/>
    <cellStyle name="20% - Accent1 3 3 4 2 4 3 2" xfId="25212" xr:uid="{00000000-0005-0000-0000-0000C4610000}"/>
    <cellStyle name="20% - Accent1 3 3 4 2 4 4" xfId="25213" xr:uid="{00000000-0005-0000-0000-0000C5610000}"/>
    <cellStyle name="20% - Accent1 3 3 4 2 5" xfId="25214" xr:uid="{00000000-0005-0000-0000-0000C6610000}"/>
    <cellStyle name="20% - Accent1 3 3 4 2 5 2" xfId="25215" xr:uid="{00000000-0005-0000-0000-0000C7610000}"/>
    <cellStyle name="20% - Accent1 3 3 4 2 5 2 2" xfId="25216" xr:uid="{00000000-0005-0000-0000-0000C8610000}"/>
    <cellStyle name="20% - Accent1 3 3 4 2 5 3" xfId="25217" xr:uid="{00000000-0005-0000-0000-0000C9610000}"/>
    <cellStyle name="20% - Accent1 3 3 4 2 6" xfId="25218" xr:uid="{00000000-0005-0000-0000-0000CA610000}"/>
    <cellStyle name="20% - Accent1 3 3 4 2 6 2" xfId="25219" xr:uid="{00000000-0005-0000-0000-0000CB610000}"/>
    <cellStyle name="20% - Accent1 3 3 4 2 6 2 2" xfId="25220" xr:uid="{00000000-0005-0000-0000-0000CC610000}"/>
    <cellStyle name="20% - Accent1 3 3 4 2 6 3" xfId="25221" xr:uid="{00000000-0005-0000-0000-0000CD610000}"/>
    <cellStyle name="20% - Accent1 3 3 4 2 7" xfId="25222" xr:uid="{00000000-0005-0000-0000-0000CE610000}"/>
    <cellStyle name="20% - Accent1 3 3 4 2 7 2" xfId="25223" xr:uid="{00000000-0005-0000-0000-0000CF610000}"/>
    <cellStyle name="20% - Accent1 3 3 4 2 8" xfId="25224" xr:uid="{00000000-0005-0000-0000-0000D0610000}"/>
    <cellStyle name="20% - Accent1 3 3 4 2 8 2" xfId="25225" xr:uid="{00000000-0005-0000-0000-0000D1610000}"/>
    <cellStyle name="20% - Accent1 3 3 4 2 9" xfId="25226" xr:uid="{00000000-0005-0000-0000-0000D2610000}"/>
    <cellStyle name="20% - Accent1 3 3 4 3" xfId="25227" xr:uid="{00000000-0005-0000-0000-0000D3610000}"/>
    <cellStyle name="20% - Accent1 3 3 4 3 2" xfId="25228" xr:uid="{00000000-0005-0000-0000-0000D4610000}"/>
    <cellStyle name="20% - Accent1 3 3 4 3 2 2" xfId="25229" xr:uid="{00000000-0005-0000-0000-0000D5610000}"/>
    <cellStyle name="20% - Accent1 3 3 4 3 2 2 2" xfId="25230" xr:uid="{00000000-0005-0000-0000-0000D6610000}"/>
    <cellStyle name="20% - Accent1 3 3 4 3 2 2 2 2" xfId="25231" xr:uid="{00000000-0005-0000-0000-0000D7610000}"/>
    <cellStyle name="20% - Accent1 3 3 4 3 2 2 3" xfId="25232" xr:uid="{00000000-0005-0000-0000-0000D8610000}"/>
    <cellStyle name="20% - Accent1 3 3 4 3 2 3" xfId="25233" xr:uid="{00000000-0005-0000-0000-0000D9610000}"/>
    <cellStyle name="20% - Accent1 3 3 4 3 2 3 2" xfId="25234" xr:uid="{00000000-0005-0000-0000-0000DA610000}"/>
    <cellStyle name="20% - Accent1 3 3 4 3 2 4" xfId="25235" xr:uid="{00000000-0005-0000-0000-0000DB610000}"/>
    <cellStyle name="20% - Accent1 3 3 4 3 3" xfId="25236" xr:uid="{00000000-0005-0000-0000-0000DC610000}"/>
    <cellStyle name="20% - Accent1 3 3 4 3 3 2" xfId="25237" xr:uid="{00000000-0005-0000-0000-0000DD610000}"/>
    <cellStyle name="20% - Accent1 3 3 4 3 3 2 2" xfId="25238" xr:uid="{00000000-0005-0000-0000-0000DE610000}"/>
    <cellStyle name="20% - Accent1 3 3 4 3 3 2 2 2" xfId="25239" xr:uid="{00000000-0005-0000-0000-0000DF610000}"/>
    <cellStyle name="20% - Accent1 3 3 4 3 3 2 3" xfId="25240" xr:uid="{00000000-0005-0000-0000-0000E0610000}"/>
    <cellStyle name="20% - Accent1 3 3 4 3 3 3" xfId="25241" xr:uid="{00000000-0005-0000-0000-0000E1610000}"/>
    <cellStyle name="20% - Accent1 3 3 4 3 3 3 2" xfId="25242" xr:uid="{00000000-0005-0000-0000-0000E2610000}"/>
    <cellStyle name="20% - Accent1 3 3 4 3 3 4" xfId="25243" xr:uid="{00000000-0005-0000-0000-0000E3610000}"/>
    <cellStyle name="20% - Accent1 3 3 4 3 4" xfId="25244" xr:uid="{00000000-0005-0000-0000-0000E4610000}"/>
    <cellStyle name="20% - Accent1 3 3 4 3 4 2" xfId="25245" xr:uid="{00000000-0005-0000-0000-0000E5610000}"/>
    <cellStyle name="20% - Accent1 3 3 4 3 4 2 2" xfId="25246" xr:uid="{00000000-0005-0000-0000-0000E6610000}"/>
    <cellStyle name="20% - Accent1 3 3 4 3 4 2 2 2" xfId="25247" xr:uid="{00000000-0005-0000-0000-0000E7610000}"/>
    <cellStyle name="20% - Accent1 3 3 4 3 4 2 3" xfId="25248" xr:uid="{00000000-0005-0000-0000-0000E8610000}"/>
    <cellStyle name="20% - Accent1 3 3 4 3 4 3" xfId="25249" xr:uid="{00000000-0005-0000-0000-0000E9610000}"/>
    <cellStyle name="20% - Accent1 3 3 4 3 4 3 2" xfId="25250" xr:uid="{00000000-0005-0000-0000-0000EA610000}"/>
    <cellStyle name="20% - Accent1 3 3 4 3 4 4" xfId="25251" xr:uid="{00000000-0005-0000-0000-0000EB610000}"/>
    <cellStyle name="20% - Accent1 3 3 4 3 5" xfId="25252" xr:uid="{00000000-0005-0000-0000-0000EC610000}"/>
    <cellStyle name="20% - Accent1 3 3 4 3 5 2" xfId="25253" xr:uid="{00000000-0005-0000-0000-0000ED610000}"/>
    <cellStyle name="20% - Accent1 3 3 4 3 5 2 2" xfId="25254" xr:uid="{00000000-0005-0000-0000-0000EE610000}"/>
    <cellStyle name="20% - Accent1 3 3 4 3 5 3" xfId="25255" xr:uid="{00000000-0005-0000-0000-0000EF610000}"/>
    <cellStyle name="20% - Accent1 3 3 4 3 6" xfId="25256" xr:uid="{00000000-0005-0000-0000-0000F0610000}"/>
    <cellStyle name="20% - Accent1 3 3 4 3 6 2" xfId="25257" xr:uid="{00000000-0005-0000-0000-0000F1610000}"/>
    <cellStyle name="20% - Accent1 3 3 4 3 6 2 2" xfId="25258" xr:uid="{00000000-0005-0000-0000-0000F2610000}"/>
    <cellStyle name="20% - Accent1 3 3 4 3 6 3" xfId="25259" xr:uid="{00000000-0005-0000-0000-0000F3610000}"/>
    <cellStyle name="20% - Accent1 3 3 4 3 7" xfId="25260" xr:uid="{00000000-0005-0000-0000-0000F4610000}"/>
    <cellStyle name="20% - Accent1 3 3 4 3 7 2" xfId="25261" xr:uid="{00000000-0005-0000-0000-0000F5610000}"/>
    <cellStyle name="20% - Accent1 3 3 4 3 8" xfId="25262" xr:uid="{00000000-0005-0000-0000-0000F6610000}"/>
    <cellStyle name="20% - Accent1 3 3 4 3 8 2" xfId="25263" xr:uid="{00000000-0005-0000-0000-0000F7610000}"/>
    <cellStyle name="20% - Accent1 3 3 4 3 9" xfId="25264" xr:uid="{00000000-0005-0000-0000-0000F8610000}"/>
    <cellStyle name="20% - Accent1 3 3 4 4" xfId="25265" xr:uid="{00000000-0005-0000-0000-0000F9610000}"/>
    <cellStyle name="20% - Accent1 3 3 4 4 2" xfId="25266" xr:uid="{00000000-0005-0000-0000-0000FA610000}"/>
    <cellStyle name="20% - Accent1 3 3 4 4 2 2" xfId="25267" xr:uid="{00000000-0005-0000-0000-0000FB610000}"/>
    <cellStyle name="20% - Accent1 3 3 4 4 2 2 2" xfId="25268" xr:uid="{00000000-0005-0000-0000-0000FC610000}"/>
    <cellStyle name="20% - Accent1 3 3 4 4 2 3" xfId="25269" xr:uid="{00000000-0005-0000-0000-0000FD610000}"/>
    <cellStyle name="20% - Accent1 3 3 4 4 3" xfId="25270" xr:uid="{00000000-0005-0000-0000-0000FE610000}"/>
    <cellStyle name="20% - Accent1 3 3 4 4 3 2" xfId="25271" xr:uid="{00000000-0005-0000-0000-0000FF610000}"/>
    <cellStyle name="20% - Accent1 3 3 4 4 4" xfId="25272" xr:uid="{00000000-0005-0000-0000-000000620000}"/>
    <cellStyle name="20% - Accent1 3 3 4 5" xfId="25273" xr:uid="{00000000-0005-0000-0000-000001620000}"/>
    <cellStyle name="20% - Accent1 3 3 4 5 2" xfId="25274" xr:uid="{00000000-0005-0000-0000-000002620000}"/>
    <cellStyle name="20% - Accent1 3 3 4 5 2 2" xfId="25275" xr:uid="{00000000-0005-0000-0000-000003620000}"/>
    <cellStyle name="20% - Accent1 3 3 4 5 2 2 2" xfId="25276" xr:uid="{00000000-0005-0000-0000-000004620000}"/>
    <cellStyle name="20% - Accent1 3 3 4 5 2 3" xfId="25277" xr:uid="{00000000-0005-0000-0000-000005620000}"/>
    <cellStyle name="20% - Accent1 3 3 4 5 3" xfId="25278" xr:uid="{00000000-0005-0000-0000-000006620000}"/>
    <cellStyle name="20% - Accent1 3 3 4 5 3 2" xfId="25279" xr:uid="{00000000-0005-0000-0000-000007620000}"/>
    <cellStyle name="20% - Accent1 3 3 4 5 4" xfId="25280" xr:uid="{00000000-0005-0000-0000-000008620000}"/>
    <cellStyle name="20% - Accent1 3 3 4 6" xfId="25281" xr:uid="{00000000-0005-0000-0000-000009620000}"/>
    <cellStyle name="20% - Accent1 3 3 4 6 2" xfId="25282" xr:uid="{00000000-0005-0000-0000-00000A620000}"/>
    <cellStyle name="20% - Accent1 3 3 4 6 2 2" xfId="25283" xr:uid="{00000000-0005-0000-0000-00000B620000}"/>
    <cellStyle name="20% - Accent1 3 3 4 6 2 2 2" xfId="25284" xr:uid="{00000000-0005-0000-0000-00000C620000}"/>
    <cellStyle name="20% - Accent1 3 3 4 6 2 3" xfId="25285" xr:uid="{00000000-0005-0000-0000-00000D620000}"/>
    <cellStyle name="20% - Accent1 3 3 4 6 3" xfId="25286" xr:uid="{00000000-0005-0000-0000-00000E620000}"/>
    <cellStyle name="20% - Accent1 3 3 4 6 3 2" xfId="25287" xr:uid="{00000000-0005-0000-0000-00000F620000}"/>
    <cellStyle name="20% - Accent1 3 3 4 6 4" xfId="25288" xr:uid="{00000000-0005-0000-0000-000010620000}"/>
    <cellStyle name="20% - Accent1 3 3 4 7" xfId="25289" xr:uid="{00000000-0005-0000-0000-000011620000}"/>
    <cellStyle name="20% - Accent1 3 3 4 7 2" xfId="25290" xr:uid="{00000000-0005-0000-0000-000012620000}"/>
    <cellStyle name="20% - Accent1 3 3 4 7 2 2" xfId="25291" xr:uid="{00000000-0005-0000-0000-000013620000}"/>
    <cellStyle name="20% - Accent1 3 3 4 7 3" xfId="25292" xr:uid="{00000000-0005-0000-0000-000014620000}"/>
    <cellStyle name="20% - Accent1 3 3 4 8" xfId="25293" xr:uid="{00000000-0005-0000-0000-000015620000}"/>
    <cellStyle name="20% - Accent1 3 3 4 8 2" xfId="25294" xr:uid="{00000000-0005-0000-0000-000016620000}"/>
    <cellStyle name="20% - Accent1 3 3 4 8 2 2" xfId="25295" xr:uid="{00000000-0005-0000-0000-000017620000}"/>
    <cellStyle name="20% - Accent1 3 3 4 8 3" xfId="25296" xr:uid="{00000000-0005-0000-0000-000018620000}"/>
    <cellStyle name="20% - Accent1 3 3 4 9" xfId="25297" xr:uid="{00000000-0005-0000-0000-000019620000}"/>
    <cellStyle name="20% - Accent1 3 3 4 9 2" xfId="25298" xr:uid="{00000000-0005-0000-0000-00001A620000}"/>
    <cellStyle name="20% - Accent1 3 3 5" xfId="25299" xr:uid="{00000000-0005-0000-0000-00001B620000}"/>
    <cellStyle name="20% - Accent1 3 3 5 10" xfId="25300" xr:uid="{00000000-0005-0000-0000-00001C620000}"/>
    <cellStyle name="20% - Accent1 3 3 5 10 2" xfId="25301" xr:uid="{00000000-0005-0000-0000-00001D620000}"/>
    <cellStyle name="20% - Accent1 3 3 5 11" xfId="25302" xr:uid="{00000000-0005-0000-0000-00001E620000}"/>
    <cellStyle name="20% - Accent1 3 3 5 2" xfId="25303" xr:uid="{00000000-0005-0000-0000-00001F620000}"/>
    <cellStyle name="20% - Accent1 3 3 5 2 2" xfId="25304" xr:uid="{00000000-0005-0000-0000-000020620000}"/>
    <cellStyle name="20% - Accent1 3 3 5 2 2 2" xfId="25305" xr:uid="{00000000-0005-0000-0000-000021620000}"/>
    <cellStyle name="20% - Accent1 3 3 5 2 2 2 2" xfId="25306" xr:uid="{00000000-0005-0000-0000-000022620000}"/>
    <cellStyle name="20% - Accent1 3 3 5 2 2 2 2 2" xfId="25307" xr:uid="{00000000-0005-0000-0000-000023620000}"/>
    <cellStyle name="20% - Accent1 3 3 5 2 2 2 3" xfId="25308" xr:uid="{00000000-0005-0000-0000-000024620000}"/>
    <cellStyle name="20% - Accent1 3 3 5 2 2 3" xfId="25309" xr:uid="{00000000-0005-0000-0000-000025620000}"/>
    <cellStyle name="20% - Accent1 3 3 5 2 2 3 2" xfId="25310" xr:uid="{00000000-0005-0000-0000-000026620000}"/>
    <cellStyle name="20% - Accent1 3 3 5 2 2 4" xfId="25311" xr:uid="{00000000-0005-0000-0000-000027620000}"/>
    <cellStyle name="20% - Accent1 3 3 5 2 3" xfId="25312" xr:uid="{00000000-0005-0000-0000-000028620000}"/>
    <cellStyle name="20% - Accent1 3 3 5 2 3 2" xfId="25313" xr:uid="{00000000-0005-0000-0000-000029620000}"/>
    <cellStyle name="20% - Accent1 3 3 5 2 3 2 2" xfId="25314" xr:uid="{00000000-0005-0000-0000-00002A620000}"/>
    <cellStyle name="20% - Accent1 3 3 5 2 3 2 2 2" xfId="25315" xr:uid="{00000000-0005-0000-0000-00002B620000}"/>
    <cellStyle name="20% - Accent1 3 3 5 2 3 2 3" xfId="25316" xr:uid="{00000000-0005-0000-0000-00002C620000}"/>
    <cellStyle name="20% - Accent1 3 3 5 2 3 3" xfId="25317" xr:uid="{00000000-0005-0000-0000-00002D620000}"/>
    <cellStyle name="20% - Accent1 3 3 5 2 3 3 2" xfId="25318" xr:uid="{00000000-0005-0000-0000-00002E620000}"/>
    <cellStyle name="20% - Accent1 3 3 5 2 3 4" xfId="25319" xr:uid="{00000000-0005-0000-0000-00002F620000}"/>
    <cellStyle name="20% - Accent1 3 3 5 2 4" xfId="25320" xr:uid="{00000000-0005-0000-0000-000030620000}"/>
    <cellStyle name="20% - Accent1 3 3 5 2 4 2" xfId="25321" xr:uid="{00000000-0005-0000-0000-000031620000}"/>
    <cellStyle name="20% - Accent1 3 3 5 2 4 2 2" xfId="25322" xr:uid="{00000000-0005-0000-0000-000032620000}"/>
    <cellStyle name="20% - Accent1 3 3 5 2 4 2 2 2" xfId="25323" xr:uid="{00000000-0005-0000-0000-000033620000}"/>
    <cellStyle name="20% - Accent1 3 3 5 2 4 2 3" xfId="25324" xr:uid="{00000000-0005-0000-0000-000034620000}"/>
    <cellStyle name="20% - Accent1 3 3 5 2 4 3" xfId="25325" xr:uid="{00000000-0005-0000-0000-000035620000}"/>
    <cellStyle name="20% - Accent1 3 3 5 2 4 3 2" xfId="25326" xr:uid="{00000000-0005-0000-0000-000036620000}"/>
    <cellStyle name="20% - Accent1 3 3 5 2 4 4" xfId="25327" xr:uid="{00000000-0005-0000-0000-000037620000}"/>
    <cellStyle name="20% - Accent1 3 3 5 2 5" xfId="25328" xr:uid="{00000000-0005-0000-0000-000038620000}"/>
    <cellStyle name="20% - Accent1 3 3 5 2 5 2" xfId="25329" xr:uid="{00000000-0005-0000-0000-000039620000}"/>
    <cellStyle name="20% - Accent1 3 3 5 2 5 2 2" xfId="25330" xr:uid="{00000000-0005-0000-0000-00003A620000}"/>
    <cellStyle name="20% - Accent1 3 3 5 2 5 3" xfId="25331" xr:uid="{00000000-0005-0000-0000-00003B620000}"/>
    <cellStyle name="20% - Accent1 3 3 5 2 6" xfId="25332" xr:uid="{00000000-0005-0000-0000-00003C620000}"/>
    <cellStyle name="20% - Accent1 3 3 5 2 6 2" xfId="25333" xr:uid="{00000000-0005-0000-0000-00003D620000}"/>
    <cellStyle name="20% - Accent1 3 3 5 2 6 2 2" xfId="25334" xr:uid="{00000000-0005-0000-0000-00003E620000}"/>
    <cellStyle name="20% - Accent1 3 3 5 2 6 3" xfId="25335" xr:uid="{00000000-0005-0000-0000-00003F620000}"/>
    <cellStyle name="20% - Accent1 3 3 5 2 7" xfId="25336" xr:uid="{00000000-0005-0000-0000-000040620000}"/>
    <cellStyle name="20% - Accent1 3 3 5 2 7 2" xfId="25337" xr:uid="{00000000-0005-0000-0000-000041620000}"/>
    <cellStyle name="20% - Accent1 3 3 5 2 8" xfId="25338" xr:uid="{00000000-0005-0000-0000-000042620000}"/>
    <cellStyle name="20% - Accent1 3 3 5 2 8 2" xfId="25339" xr:uid="{00000000-0005-0000-0000-000043620000}"/>
    <cellStyle name="20% - Accent1 3 3 5 2 9" xfId="25340" xr:uid="{00000000-0005-0000-0000-000044620000}"/>
    <cellStyle name="20% - Accent1 3 3 5 3" xfId="25341" xr:uid="{00000000-0005-0000-0000-000045620000}"/>
    <cellStyle name="20% - Accent1 3 3 5 3 2" xfId="25342" xr:uid="{00000000-0005-0000-0000-000046620000}"/>
    <cellStyle name="20% - Accent1 3 3 5 3 2 2" xfId="25343" xr:uid="{00000000-0005-0000-0000-000047620000}"/>
    <cellStyle name="20% - Accent1 3 3 5 3 2 2 2" xfId="25344" xr:uid="{00000000-0005-0000-0000-000048620000}"/>
    <cellStyle name="20% - Accent1 3 3 5 3 2 2 2 2" xfId="25345" xr:uid="{00000000-0005-0000-0000-000049620000}"/>
    <cellStyle name="20% - Accent1 3 3 5 3 2 2 3" xfId="25346" xr:uid="{00000000-0005-0000-0000-00004A620000}"/>
    <cellStyle name="20% - Accent1 3 3 5 3 2 3" xfId="25347" xr:uid="{00000000-0005-0000-0000-00004B620000}"/>
    <cellStyle name="20% - Accent1 3 3 5 3 2 3 2" xfId="25348" xr:uid="{00000000-0005-0000-0000-00004C620000}"/>
    <cellStyle name="20% - Accent1 3 3 5 3 2 4" xfId="25349" xr:uid="{00000000-0005-0000-0000-00004D620000}"/>
    <cellStyle name="20% - Accent1 3 3 5 3 3" xfId="25350" xr:uid="{00000000-0005-0000-0000-00004E620000}"/>
    <cellStyle name="20% - Accent1 3 3 5 3 3 2" xfId="25351" xr:uid="{00000000-0005-0000-0000-00004F620000}"/>
    <cellStyle name="20% - Accent1 3 3 5 3 3 2 2" xfId="25352" xr:uid="{00000000-0005-0000-0000-000050620000}"/>
    <cellStyle name="20% - Accent1 3 3 5 3 3 2 2 2" xfId="25353" xr:uid="{00000000-0005-0000-0000-000051620000}"/>
    <cellStyle name="20% - Accent1 3 3 5 3 3 2 3" xfId="25354" xr:uid="{00000000-0005-0000-0000-000052620000}"/>
    <cellStyle name="20% - Accent1 3 3 5 3 3 3" xfId="25355" xr:uid="{00000000-0005-0000-0000-000053620000}"/>
    <cellStyle name="20% - Accent1 3 3 5 3 3 3 2" xfId="25356" xr:uid="{00000000-0005-0000-0000-000054620000}"/>
    <cellStyle name="20% - Accent1 3 3 5 3 3 4" xfId="25357" xr:uid="{00000000-0005-0000-0000-000055620000}"/>
    <cellStyle name="20% - Accent1 3 3 5 3 4" xfId="25358" xr:uid="{00000000-0005-0000-0000-000056620000}"/>
    <cellStyle name="20% - Accent1 3 3 5 3 4 2" xfId="25359" xr:uid="{00000000-0005-0000-0000-000057620000}"/>
    <cellStyle name="20% - Accent1 3 3 5 3 4 2 2" xfId="25360" xr:uid="{00000000-0005-0000-0000-000058620000}"/>
    <cellStyle name="20% - Accent1 3 3 5 3 4 2 2 2" xfId="25361" xr:uid="{00000000-0005-0000-0000-000059620000}"/>
    <cellStyle name="20% - Accent1 3 3 5 3 4 2 3" xfId="25362" xr:uid="{00000000-0005-0000-0000-00005A620000}"/>
    <cellStyle name="20% - Accent1 3 3 5 3 4 3" xfId="25363" xr:uid="{00000000-0005-0000-0000-00005B620000}"/>
    <cellStyle name="20% - Accent1 3 3 5 3 4 3 2" xfId="25364" xr:uid="{00000000-0005-0000-0000-00005C620000}"/>
    <cellStyle name="20% - Accent1 3 3 5 3 4 4" xfId="25365" xr:uid="{00000000-0005-0000-0000-00005D620000}"/>
    <cellStyle name="20% - Accent1 3 3 5 3 5" xfId="25366" xr:uid="{00000000-0005-0000-0000-00005E620000}"/>
    <cellStyle name="20% - Accent1 3 3 5 3 5 2" xfId="25367" xr:uid="{00000000-0005-0000-0000-00005F620000}"/>
    <cellStyle name="20% - Accent1 3 3 5 3 5 2 2" xfId="25368" xr:uid="{00000000-0005-0000-0000-000060620000}"/>
    <cellStyle name="20% - Accent1 3 3 5 3 5 3" xfId="25369" xr:uid="{00000000-0005-0000-0000-000061620000}"/>
    <cellStyle name="20% - Accent1 3 3 5 3 6" xfId="25370" xr:uid="{00000000-0005-0000-0000-000062620000}"/>
    <cellStyle name="20% - Accent1 3 3 5 3 6 2" xfId="25371" xr:uid="{00000000-0005-0000-0000-000063620000}"/>
    <cellStyle name="20% - Accent1 3 3 5 3 6 2 2" xfId="25372" xr:uid="{00000000-0005-0000-0000-000064620000}"/>
    <cellStyle name="20% - Accent1 3 3 5 3 6 3" xfId="25373" xr:uid="{00000000-0005-0000-0000-000065620000}"/>
    <cellStyle name="20% - Accent1 3 3 5 3 7" xfId="25374" xr:uid="{00000000-0005-0000-0000-000066620000}"/>
    <cellStyle name="20% - Accent1 3 3 5 3 7 2" xfId="25375" xr:uid="{00000000-0005-0000-0000-000067620000}"/>
    <cellStyle name="20% - Accent1 3 3 5 3 8" xfId="25376" xr:uid="{00000000-0005-0000-0000-000068620000}"/>
    <cellStyle name="20% - Accent1 3 3 5 3 8 2" xfId="25377" xr:uid="{00000000-0005-0000-0000-000069620000}"/>
    <cellStyle name="20% - Accent1 3 3 5 3 9" xfId="25378" xr:uid="{00000000-0005-0000-0000-00006A620000}"/>
    <cellStyle name="20% - Accent1 3 3 5 4" xfId="25379" xr:uid="{00000000-0005-0000-0000-00006B620000}"/>
    <cellStyle name="20% - Accent1 3 3 5 4 2" xfId="25380" xr:uid="{00000000-0005-0000-0000-00006C620000}"/>
    <cellStyle name="20% - Accent1 3 3 5 4 2 2" xfId="25381" xr:uid="{00000000-0005-0000-0000-00006D620000}"/>
    <cellStyle name="20% - Accent1 3 3 5 4 2 2 2" xfId="25382" xr:uid="{00000000-0005-0000-0000-00006E620000}"/>
    <cellStyle name="20% - Accent1 3 3 5 4 2 3" xfId="25383" xr:uid="{00000000-0005-0000-0000-00006F620000}"/>
    <cellStyle name="20% - Accent1 3 3 5 4 3" xfId="25384" xr:uid="{00000000-0005-0000-0000-000070620000}"/>
    <cellStyle name="20% - Accent1 3 3 5 4 3 2" xfId="25385" xr:uid="{00000000-0005-0000-0000-000071620000}"/>
    <cellStyle name="20% - Accent1 3 3 5 4 4" xfId="25386" xr:uid="{00000000-0005-0000-0000-000072620000}"/>
    <cellStyle name="20% - Accent1 3 3 5 5" xfId="25387" xr:uid="{00000000-0005-0000-0000-000073620000}"/>
    <cellStyle name="20% - Accent1 3 3 5 5 2" xfId="25388" xr:uid="{00000000-0005-0000-0000-000074620000}"/>
    <cellStyle name="20% - Accent1 3 3 5 5 2 2" xfId="25389" xr:uid="{00000000-0005-0000-0000-000075620000}"/>
    <cellStyle name="20% - Accent1 3 3 5 5 2 2 2" xfId="25390" xr:uid="{00000000-0005-0000-0000-000076620000}"/>
    <cellStyle name="20% - Accent1 3 3 5 5 2 3" xfId="25391" xr:uid="{00000000-0005-0000-0000-000077620000}"/>
    <cellStyle name="20% - Accent1 3 3 5 5 3" xfId="25392" xr:uid="{00000000-0005-0000-0000-000078620000}"/>
    <cellStyle name="20% - Accent1 3 3 5 5 3 2" xfId="25393" xr:uid="{00000000-0005-0000-0000-000079620000}"/>
    <cellStyle name="20% - Accent1 3 3 5 5 4" xfId="25394" xr:uid="{00000000-0005-0000-0000-00007A620000}"/>
    <cellStyle name="20% - Accent1 3 3 5 6" xfId="25395" xr:uid="{00000000-0005-0000-0000-00007B620000}"/>
    <cellStyle name="20% - Accent1 3 3 5 6 2" xfId="25396" xr:uid="{00000000-0005-0000-0000-00007C620000}"/>
    <cellStyle name="20% - Accent1 3 3 5 6 2 2" xfId="25397" xr:uid="{00000000-0005-0000-0000-00007D620000}"/>
    <cellStyle name="20% - Accent1 3 3 5 6 2 2 2" xfId="25398" xr:uid="{00000000-0005-0000-0000-00007E620000}"/>
    <cellStyle name="20% - Accent1 3 3 5 6 2 3" xfId="25399" xr:uid="{00000000-0005-0000-0000-00007F620000}"/>
    <cellStyle name="20% - Accent1 3 3 5 6 3" xfId="25400" xr:uid="{00000000-0005-0000-0000-000080620000}"/>
    <cellStyle name="20% - Accent1 3 3 5 6 3 2" xfId="25401" xr:uid="{00000000-0005-0000-0000-000081620000}"/>
    <cellStyle name="20% - Accent1 3 3 5 6 4" xfId="25402" xr:uid="{00000000-0005-0000-0000-000082620000}"/>
    <cellStyle name="20% - Accent1 3 3 5 7" xfId="25403" xr:uid="{00000000-0005-0000-0000-000083620000}"/>
    <cellStyle name="20% - Accent1 3 3 5 7 2" xfId="25404" xr:uid="{00000000-0005-0000-0000-000084620000}"/>
    <cellStyle name="20% - Accent1 3 3 5 7 2 2" xfId="25405" xr:uid="{00000000-0005-0000-0000-000085620000}"/>
    <cellStyle name="20% - Accent1 3 3 5 7 3" xfId="25406" xr:uid="{00000000-0005-0000-0000-000086620000}"/>
    <cellStyle name="20% - Accent1 3 3 5 8" xfId="25407" xr:uid="{00000000-0005-0000-0000-000087620000}"/>
    <cellStyle name="20% - Accent1 3 3 5 8 2" xfId="25408" xr:uid="{00000000-0005-0000-0000-000088620000}"/>
    <cellStyle name="20% - Accent1 3 3 5 8 2 2" xfId="25409" xr:uid="{00000000-0005-0000-0000-000089620000}"/>
    <cellStyle name="20% - Accent1 3 3 5 8 3" xfId="25410" xr:uid="{00000000-0005-0000-0000-00008A620000}"/>
    <cellStyle name="20% - Accent1 3 3 5 9" xfId="25411" xr:uid="{00000000-0005-0000-0000-00008B620000}"/>
    <cellStyle name="20% - Accent1 3 3 5 9 2" xfId="25412" xr:uid="{00000000-0005-0000-0000-00008C620000}"/>
    <cellStyle name="20% - Accent1 3 3 6" xfId="25413" xr:uid="{00000000-0005-0000-0000-00008D620000}"/>
    <cellStyle name="20% - Accent1 3 3 6 10" xfId="25414" xr:uid="{00000000-0005-0000-0000-00008E620000}"/>
    <cellStyle name="20% - Accent1 3 3 6 10 2" xfId="25415" xr:uid="{00000000-0005-0000-0000-00008F620000}"/>
    <cellStyle name="20% - Accent1 3 3 6 11" xfId="25416" xr:uid="{00000000-0005-0000-0000-000090620000}"/>
    <cellStyle name="20% - Accent1 3 3 6 2" xfId="25417" xr:uid="{00000000-0005-0000-0000-000091620000}"/>
    <cellStyle name="20% - Accent1 3 3 6 2 2" xfId="25418" xr:uid="{00000000-0005-0000-0000-000092620000}"/>
    <cellStyle name="20% - Accent1 3 3 6 2 2 2" xfId="25419" xr:uid="{00000000-0005-0000-0000-000093620000}"/>
    <cellStyle name="20% - Accent1 3 3 6 2 2 2 2" xfId="25420" xr:uid="{00000000-0005-0000-0000-000094620000}"/>
    <cellStyle name="20% - Accent1 3 3 6 2 2 2 2 2" xfId="25421" xr:uid="{00000000-0005-0000-0000-000095620000}"/>
    <cellStyle name="20% - Accent1 3 3 6 2 2 2 3" xfId="25422" xr:uid="{00000000-0005-0000-0000-000096620000}"/>
    <cellStyle name="20% - Accent1 3 3 6 2 2 3" xfId="25423" xr:uid="{00000000-0005-0000-0000-000097620000}"/>
    <cellStyle name="20% - Accent1 3 3 6 2 2 3 2" xfId="25424" xr:uid="{00000000-0005-0000-0000-000098620000}"/>
    <cellStyle name="20% - Accent1 3 3 6 2 2 4" xfId="25425" xr:uid="{00000000-0005-0000-0000-000099620000}"/>
    <cellStyle name="20% - Accent1 3 3 6 2 3" xfId="25426" xr:uid="{00000000-0005-0000-0000-00009A620000}"/>
    <cellStyle name="20% - Accent1 3 3 6 2 3 2" xfId="25427" xr:uid="{00000000-0005-0000-0000-00009B620000}"/>
    <cellStyle name="20% - Accent1 3 3 6 2 3 2 2" xfId="25428" xr:uid="{00000000-0005-0000-0000-00009C620000}"/>
    <cellStyle name="20% - Accent1 3 3 6 2 3 2 2 2" xfId="25429" xr:uid="{00000000-0005-0000-0000-00009D620000}"/>
    <cellStyle name="20% - Accent1 3 3 6 2 3 2 3" xfId="25430" xr:uid="{00000000-0005-0000-0000-00009E620000}"/>
    <cellStyle name="20% - Accent1 3 3 6 2 3 3" xfId="25431" xr:uid="{00000000-0005-0000-0000-00009F620000}"/>
    <cellStyle name="20% - Accent1 3 3 6 2 3 3 2" xfId="25432" xr:uid="{00000000-0005-0000-0000-0000A0620000}"/>
    <cellStyle name="20% - Accent1 3 3 6 2 3 4" xfId="25433" xr:uid="{00000000-0005-0000-0000-0000A1620000}"/>
    <cellStyle name="20% - Accent1 3 3 6 2 4" xfId="25434" xr:uid="{00000000-0005-0000-0000-0000A2620000}"/>
    <cellStyle name="20% - Accent1 3 3 6 2 4 2" xfId="25435" xr:uid="{00000000-0005-0000-0000-0000A3620000}"/>
    <cellStyle name="20% - Accent1 3 3 6 2 4 2 2" xfId="25436" xr:uid="{00000000-0005-0000-0000-0000A4620000}"/>
    <cellStyle name="20% - Accent1 3 3 6 2 4 2 2 2" xfId="25437" xr:uid="{00000000-0005-0000-0000-0000A5620000}"/>
    <cellStyle name="20% - Accent1 3 3 6 2 4 2 3" xfId="25438" xr:uid="{00000000-0005-0000-0000-0000A6620000}"/>
    <cellStyle name="20% - Accent1 3 3 6 2 4 3" xfId="25439" xr:uid="{00000000-0005-0000-0000-0000A7620000}"/>
    <cellStyle name="20% - Accent1 3 3 6 2 4 3 2" xfId="25440" xr:uid="{00000000-0005-0000-0000-0000A8620000}"/>
    <cellStyle name="20% - Accent1 3 3 6 2 4 4" xfId="25441" xr:uid="{00000000-0005-0000-0000-0000A9620000}"/>
    <cellStyle name="20% - Accent1 3 3 6 2 5" xfId="25442" xr:uid="{00000000-0005-0000-0000-0000AA620000}"/>
    <cellStyle name="20% - Accent1 3 3 6 2 5 2" xfId="25443" xr:uid="{00000000-0005-0000-0000-0000AB620000}"/>
    <cellStyle name="20% - Accent1 3 3 6 2 5 2 2" xfId="25444" xr:uid="{00000000-0005-0000-0000-0000AC620000}"/>
    <cellStyle name="20% - Accent1 3 3 6 2 5 3" xfId="25445" xr:uid="{00000000-0005-0000-0000-0000AD620000}"/>
    <cellStyle name="20% - Accent1 3 3 6 2 6" xfId="25446" xr:uid="{00000000-0005-0000-0000-0000AE620000}"/>
    <cellStyle name="20% - Accent1 3 3 6 2 6 2" xfId="25447" xr:uid="{00000000-0005-0000-0000-0000AF620000}"/>
    <cellStyle name="20% - Accent1 3 3 6 2 6 2 2" xfId="25448" xr:uid="{00000000-0005-0000-0000-0000B0620000}"/>
    <cellStyle name="20% - Accent1 3 3 6 2 6 3" xfId="25449" xr:uid="{00000000-0005-0000-0000-0000B1620000}"/>
    <cellStyle name="20% - Accent1 3 3 6 2 7" xfId="25450" xr:uid="{00000000-0005-0000-0000-0000B2620000}"/>
    <cellStyle name="20% - Accent1 3 3 6 2 7 2" xfId="25451" xr:uid="{00000000-0005-0000-0000-0000B3620000}"/>
    <cellStyle name="20% - Accent1 3 3 6 2 8" xfId="25452" xr:uid="{00000000-0005-0000-0000-0000B4620000}"/>
    <cellStyle name="20% - Accent1 3 3 6 2 8 2" xfId="25453" xr:uid="{00000000-0005-0000-0000-0000B5620000}"/>
    <cellStyle name="20% - Accent1 3 3 6 2 9" xfId="25454" xr:uid="{00000000-0005-0000-0000-0000B6620000}"/>
    <cellStyle name="20% - Accent1 3 3 6 3" xfId="25455" xr:uid="{00000000-0005-0000-0000-0000B7620000}"/>
    <cellStyle name="20% - Accent1 3 3 6 3 2" xfId="25456" xr:uid="{00000000-0005-0000-0000-0000B8620000}"/>
    <cellStyle name="20% - Accent1 3 3 6 3 2 2" xfId="25457" xr:uid="{00000000-0005-0000-0000-0000B9620000}"/>
    <cellStyle name="20% - Accent1 3 3 6 3 2 2 2" xfId="25458" xr:uid="{00000000-0005-0000-0000-0000BA620000}"/>
    <cellStyle name="20% - Accent1 3 3 6 3 2 2 2 2" xfId="25459" xr:uid="{00000000-0005-0000-0000-0000BB620000}"/>
    <cellStyle name="20% - Accent1 3 3 6 3 2 2 3" xfId="25460" xr:uid="{00000000-0005-0000-0000-0000BC620000}"/>
    <cellStyle name="20% - Accent1 3 3 6 3 2 3" xfId="25461" xr:uid="{00000000-0005-0000-0000-0000BD620000}"/>
    <cellStyle name="20% - Accent1 3 3 6 3 2 3 2" xfId="25462" xr:uid="{00000000-0005-0000-0000-0000BE620000}"/>
    <cellStyle name="20% - Accent1 3 3 6 3 2 4" xfId="25463" xr:uid="{00000000-0005-0000-0000-0000BF620000}"/>
    <cellStyle name="20% - Accent1 3 3 6 3 3" xfId="25464" xr:uid="{00000000-0005-0000-0000-0000C0620000}"/>
    <cellStyle name="20% - Accent1 3 3 6 3 3 2" xfId="25465" xr:uid="{00000000-0005-0000-0000-0000C1620000}"/>
    <cellStyle name="20% - Accent1 3 3 6 3 3 2 2" xfId="25466" xr:uid="{00000000-0005-0000-0000-0000C2620000}"/>
    <cellStyle name="20% - Accent1 3 3 6 3 3 2 2 2" xfId="25467" xr:uid="{00000000-0005-0000-0000-0000C3620000}"/>
    <cellStyle name="20% - Accent1 3 3 6 3 3 2 3" xfId="25468" xr:uid="{00000000-0005-0000-0000-0000C4620000}"/>
    <cellStyle name="20% - Accent1 3 3 6 3 3 3" xfId="25469" xr:uid="{00000000-0005-0000-0000-0000C5620000}"/>
    <cellStyle name="20% - Accent1 3 3 6 3 3 3 2" xfId="25470" xr:uid="{00000000-0005-0000-0000-0000C6620000}"/>
    <cellStyle name="20% - Accent1 3 3 6 3 3 4" xfId="25471" xr:uid="{00000000-0005-0000-0000-0000C7620000}"/>
    <cellStyle name="20% - Accent1 3 3 6 3 4" xfId="25472" xr:uid="{00000000-0005-0000-0000-0000C8620000}"/>
    <cellStyle name="20% - Accent1 3 3 6 3 4 2" xfId="25473" xr:uid="{00000000-0005-0000-0000-0000C9620000}"/>
    <cellStyle name="20% - Accent1 3 3 6 3 4 2 2" xfId="25474" xr:uid="{00000000-0005-0000-0000-0000CA620000}"/>
    <cellStyle name="20% - Accent1 3 3 6 3 4 2 2 2" xfId="25475" xr:uid="{00000000-0005-0000-0000-0000CB620000}"/>
    <cellStyle name="20% - Accent1 3 3 6 3 4 2 3" xfId="25476" xr:uid="{00000000-0005-0000-0000-0000CC620000}"/>
    <cellStyle name="20% - Accent1 3 3 6 3 4 3" xfId="25477" xr:uid="{00000000-0005-0000-0000-0000CD620000}"/>
    <cellStyle name="20% - Accent1 3 3 6 3 4 3 2" xfId="25478" xr:uid="{00000000-0005-0000-0000-0000CE620000}"/>
    <cellStyle name="20% - Accent1 3 3 6 3 4 4" xfId="25479" xr:uid="{00000000-0005-0000-0000-0000CF620000}"/>
    <cellStyle name="20% - Accent1 3 3 6 3 5" xfId="25480" xr:uid="{00000000-0005-0000-0000-0000D0620000}"/>
    <cellStyle name="20% - Accent1 3 3 6 3 5 2" xfId="25481" xr:uid="{00000000-0005-0000-0000-0000D1620000}"/>
    <cellStyle name="20% - Accent1 3 3 6 3 5 2 2" xfId="25482" xr:uid="{00000000-0005-0000-0000-0000D2620000}"/>
    <cellStyle name="20% - Accent1 3 3 6 3 5 3" xfId="25483" xr:uid="{00000000-0005-0000-0000-0000D3620000}"/>
    <cellStyle name="20% - Accent1 3 3 6 3 6" xfId="25484" xr:uid="{00000000-0005-0000-0000-0000D4620000}"/>
    <cellStyle name="20% - Accent1 3 3 6 3 6 2" xfId="25485" xr:uid="{00000000-0005-0000-0000-0000D5620000}"/>
    <cellStyle name="20% - Accent1 3 3 6 3 6 2 2" xfId="25486" xr:uid="{00000000-0005-0000-0000-0000D6620000}"/>
    <cellStyle name="20% - Accent1 3 3 6 3 6 3" xfId="25487" xr:uid="{00000000-0005-0000-0000-0000D7620000}"/>
    <cellStyle name="20% - Accent1 3 3 6 3 7" xfId="25488" xr:uid="{00000000-0005-0000-0000-0000D8620000}"/>
    <cellStyle name="20% - Accent1 3 3 6 3 7 2" xfId="25489" xr:uid="{00000000-0005-0000-0000-0000D9620000}"/>
    <cellStyle name="20% - Accent1 3 3 6 3 8" xfId="25490" xr:uid="{00000000-0005-0000-0000-0000DA620000}"/>
    <cellStyle name="20% - Accent1 3 3 6 3 8 2" xfId="25491" xr:uid="{00000000-0005-0000-0000-0000DB620000}"/>
    <cellStyle name="20% - Accent1 3 3 6 3 9" xfId="25492" xr:uid="{00000000-0005-0000-0000-0000DC620000}"/>
    <cellStyle name="20% - Accent1 3 3 6 4" xfId="25493" xr:uid="{00000000-0005-0000-0000-0000DD620000}"/>
    <cellStyle name="20% - Accent1 3 3 6 4 2" xfId="25494" xr:uid="{00000000-0005-0000-0000-0000DE620000}"/>
    <cellStyle name="20% - Accent1 3 3 6 4 2 2" xfId="25495" xr:uid="{00000000-0005-0000-0000-0000DF620000}"/>
    <cellStyle name="20% - Accent1 3 3 6 4 2 2 2" xfId="25496" xr:uid="{00000000-0005-0000-0000-0000E0620000}"/>
    <cellStyle name="20% - Accent1 3 3 6 4 2 3" xfId="25497" xr:uid="{00000000-0005-0000-0000-0000E1620000}"/>
    <cellStyle name="20% - Accent1 3 3 6 4 3" xfId="25498" xr:uid="{00000000-0005-0000-0000-0000E2620000}"/>
    <cellStyle name="20% - Accent1 3 3 6 4 3 2" xfId="25499" xr:uid="{00000000-0005-0000-0000-0000E3620000}"/>
    <cellStyle name="20% - Accent1 3 3 6 4 4" xfId="25500" xr:uid="{00000000-0005-0000-0000-0000E4620000}"/>
    <cellStyle name="20% - Accent1 3 3 6 5" xfId="25501" xr:uid="{00000000-0005-0000-0000-0000E5620000}"/>
    <cellStyle name="20% - Accent1 3 3 6 5 2" xfId="25502" xr:uid="{00000000-0005-0000-0000-0000E6620000}"/>
    <cellStyle name="20% - Accent1 3 3 6 5 2 2" xfId="25503" xr:uid="{00000000-0005-0000-0000-0000E7620000}"/>
    <cellStyle name="20% - Accent1 3 3 6 5 2 2 2" xfId="25504" xr:uid="{00000000-0005-0000-0000-0000E8620000}"/>
    <cellStyle name="20% - Accent1 3 3 6 5 2 3" xfId="25505" xr:uid="{00000000-0005-0000-0000-0000E9620000}"/>
    <cellStyle name="20% - Accent1 3 3 6 5 3" xfId="25506" xr:uid="{00000000-0005-0000-0000-0000EA620000}"/>
    <cellStyle name="20% - Accent1 3 3 6 5 3 2" xfId="25507" xr:uid="{00000000-0005-0000-0000-0000EB620000}"/>
    <cellStyle name="20% - Accent1 3 3 6 5 4" xfId="25508" xr:uid="{00000000-0005-0000-0000-0000EC620000}"/>
    <cellStyle name="20% - Accent1 3 3 6 6" xfId="25509" xr:uid="{00000000-0005-0000-0000-0000ED620000}"/>
    <cellStyle name="20% - Accent1 3 3 6 6 2" xfId="25510" xr:uid="{00000000-0005-0000-0000-0000EE620000}"/>
    <cellStyle name="20% - Accent1 3 3 6 6 2 2" xfId="25511" xr:uid="{00000000-0005-0000-0000-0000EF620000}"/>
    <cellStyle name="20% - Accent1 3 3 6 6 2 2 2" xfId="25512" xr:uid="{00000000-0005-0000-0000-0000F0620000}"/>
    <cellStyle name="20% - Accent1 3 3 6 6 2 3" xfId="25513" xr:uid="{00000000-0005-0000-0000-0000F1620000}"/>
    <cellStyle name="20% - Accent1 3 3 6 6 3" xfId="25514" xr:uid="{00000000-0005-0000-0000-0000F2620000}"/>
    <cellStyle name="20% - Accent1 3 3 6 6 3 2" xfId="25515" xr:uid="{00000000-0005-0000-0000-0000F3620000}"/>
    <cellStyle name="20% - Accent1 3 3 6 6 4" xfId="25516" xr:uid="{00000000-0005-0000-0000-0000F4620000}"/>
    <cellStyle name="20% - Accent1 3 3 6 7" xfId="25517" xr:uid="{00000000-0005-0000-0000-0000F5620000}"/>
    <cellStyle name="20% - Accent1 3 3 6 7 2" xfId="25518" xr:uid="{00000000-0005-0000-0000-0000F6620000}"/>
    <cellStyle name="20% - Accent1 3 3 6 7 2 2" xfId="25519" xr:uid="{00000000-0005-0000-0000-0000F7620000}"/>
    <cellStyle name="20% - Accent1 3 3 6 7 3" xfId="25520" xr:uid="{00000000-0005-0000-0000-0000F8620000}"/>
    <cellStyle name="20% - Accent1 3 3 6 8" xfId="25521" xr:uid="{00000000-0005-0000-0000-0000F9620000}"/>
    <cellStyle name="20% - Accent1 3 3 6 8 2" xfId="25522" xr:uid="{00000000-0005-0000-0000-0000FA620000}"/>
    <cellStyle name="20% - Accent1 3 3 6 8 2 2" xfId="25523" xr:uid="{00000000-0005-0000-0000-0000FB620000}"/>
    <cellStyle name="20% - Accent1 3 3 6 8 3" xfId="25524" xr:uid="{00000000-0005-0000-0000-0000FC620000}"/>
    <cellStyle name="20% - Accent1 3 3 6 9" xfId="25525" xr:uid="{00000000-0005-0000-0000-0000FD620000}"/>
    <cellStyle name="20% - Accent1 3 3 6 9 2" xfId="25526" xr:uid="{00000000-0005-0000-0000-0000FE620000}"/>
    <cellStyle name="20% - Accent1 3 3 7" xfId="25527" xr:uid="{00000000-0005-0000-0000-0000FF620000}"/>
    <cellStyle name="20% - Accent1 3 3 7 2" xfId="25528" xr:uid="{00000000-0005-0000-0000-000000630000}"/>
    <cellStyle name="20% - Accent1 3 3 7 2 2" xfId="25529" xr:uid="{00000000-0005-0000-0000-000001630000}"/>
    <cellStyle name="20% - Accent1 3 3 7 2 2 2" xfId="25530" xr:uid="{00000000-0005-0000-0000-000002630000}"/>
    <cellStyle name="20% - Accent1 3 3 7 2 2 2 2" xfId="25531" xr:uid="{00000000-0005-0000-0000-000003630000}"/>
    <cellStyle name="20% - Accent1 3 3 7 2 2 3" xfId="25532" xr:uid="{00000000-0005-0000-0000-000004630000}"/>
    <cellStyle name="20% - Accent1 3 3 7 2 3" xfId="25533" xr:uid="{00000000-0005-0000-0000-000005630000}"/>
    <cellStyle name="20% - Accent1 3 3 7 2 3 2" xfId="25534" xr:uid="{00000000-0005-0000-0000-000006630000}"/>
    <cellStyle name="20% - Accent1 3 3 7 2 4" xfId="25535" xr:uid="{00000000-0005-0000-0000-000007630000}"/>
    <cellStyle name="20% - Accent1 3 3 7 3" xfId="25536" xr:uid="{00000000-0005-0000-0000-000008630000}"/>
    <cellStyle name="20% - Accent1 3 3 7 3 2" xfId="25537" xr:uid="{00000000-0005-0000-0000-000009630000}"/>
    <cellStyle name="20% - Accent1 3 3 7 3 2 2" xfId="25538" xr:uid="{00000000-0005-0000-0000-00000A630000}"/>
    <cellStyle name="20% - Accent1 3 3 7 3 2 2 2" xfId="25539" xr:uid="{00000000-0005-0000-0000-00000B630000}"/>
    <cellStyle name="20% - Accent1 3 3 7 3 2 3" xfId="25540" xr:uid="{00000000-0005-0000-0000-00000C630000}"/>
    <cellStyle name="20% - Accent1 3 3 7 3 3" xfId="25541" xr:uid="{00000000-0005-0000-0000-00000D630000}"/>
    <cellStyle name="20% - Accent1 3 3 7 3 3 2" xfId="25542" xr:uid="{00000000-0005-0000-0000-00000E630000}"/>
    <cellStyle name="20% - Accent1 3 3 7 3 4" xfId="25543" xr:uid="{00000000-0005-0000-0000-00000F630000}"/>
    <cellStyle name="20% - Accent1 3 3 7 4" xfId="25544" xr:uid="{00000000-0005-0000-0000-000010630000}"/>
    <cellStyle name="20% - Accent1 3 3 7 4 2" xfId="25545" xr:uid="{00000000-0005-0000-0000-000011630000}"/>
    <cellStyle name="20% - Accent1 3 3 7 4 2 2" xfId="25546" xr:uid="{00000000-0005-0000-0000-000012630000}"/>
    <cellStyle name="20% - Accent1 3 3 7 4 2 2 2" xfId="25547" xr:uid="{00000000-0005-0000-0000-000013630000}"/>
    <cellStyle name="20% - Accent1 3 3 7 4 2 3" xfId="25548" xr:uid="{00000000-0005-0000-0000-000014630000}"/>
    <cellStyle name="20% - Accent1 3 3 7 4 3" xfId="25549" xr:uid="{00000000-0005-0000-0000-000015630000}"/>
    <cellStyle name="20% - Accent1 3 3 7 4 3 2" xfId="25550" xr:uid="{00000000-0005-0000-0000-000016630000}"/>
    <cellStyle name="20% - Accent1 3 3 7 4 4" xfId="25551" xr:uid="{00000000-0005-0000-0000-000017630000}"/>
    <cellStyle name="20% - Accent1 3 3 7 5" xfId="25552" xr:uid="{00000000-0005-0000-0000-000018630000}"/>
    <cellStyle name="20% - Accent1 3 3 7 5 2" xfId="25553" xr:uid="{00000000-0005-0000-0000-000019630000}"/>
    <cellStyle name="20% - Accent1 3 3 7 5 2 2" xfId="25554" xr:uid="{00000000-0005-0000-0000-00001A630000}"/>
    <cellStyle name="20% - Accent1 3 3 7 5 3" xfId="25555" xr:uid="{00000000-0005-0000-0000-00001B630000}"/>
    <cellStyle name="20% - Accent1 3 3 7 6" xfId="25556" xr:uid="{00000000-0005-0000-0000-00001C630000}"/>
    <cellStyle name="20% - Accent1 3 3 7 6 2" xfId="25557" xr:uid="{00000000-0005-0000-0000-00001D630000}"/>
    <cellStyle name="20% - Accent1 3 3 7 6 2 2" xfId="25558" xr:uid="{00000000-0005-0000-0000-00001E630000}"/>
    <cellStyle name="20% - Accent1 3 3 7 6 3" xfId="25559" xr:uid="{00000000-0005-0000-0000-00001F630000}"/>
    <cellStyle name="20% - Accent1 3 3 7 7" xfId="25560" xr:uid="{00000000-0005-0000-0000-000020630000}"/>
    <cellStyle name="20% - Accent1 3 3 7 7 2" xfId="25561" xr:uid="{00000000-0005-0000-0000-000021630000}"/>
    <cellStyle name="20% - Accent1 3 3 7 8" xfId="25562" xr:uid="{00000000-0005-0000-0000-000022630000}"/>
    <cellStyle name="20% - Accent1 3 3 7 8 2" xfId="25563" xr:uid="{00000000-0005-0000-0000-000023630000}"/>
    <cellStyle name="20% - Accent1 3 3 7 9" xfId="25564" xr:uid="{00000000-0005-0000-0000-000024630000}"/>
    <cellStyle name="20% - Accent1 3 3 8" xfId="25565" xr:uid="{00000000-0005-0000-0000-000025630000}"/>
    <cellStyle name="20% - Accent1 3 3 8 2" xfId="25566" xr:uid="{00000000-0005-0000-0000-000026630000}"/>
    <cellStyle name="20% - Accent1 3 3 8 2 2" xfId="25567" xr:uid="{00000000-0005-0000-0000-000027630000}"/>
    <cellStyle name="20% - Accent1 3 3 8 2 2 2" xfId="25568" xr:uid="{00000000-0005-0000-0000-000028630000}"/>
    <cellStyle name="20% - Accent1 3 3 8 2 2 2 2" xfId="25569" xr:uid="{00000000-0005-0000-0000-000029630000}"/>
    <cellStyle name="20% - Accent1 3 3 8 2 2 3" xfId="25570" xr:uid="{00000000-0005-0000-0000-00002A630000}"/>
    <cellStyle name="20% - Accent1 3 3 8 2 3" xfId="25571" xr:uid="{00000000-0005-0000-0000-00002B630000}"/>
    <cellStyle name="20% - Accent1 3 3 8 2 3 2" xfId="25572" xr:uid="{00000000-0005-0000-0000-00002C630000}"/>
    <cellStyle name="20% - Accent1 3 3 8 2 4" xfId="25573" xr:uid="{00000000-0005-0000-0000-00002D630000}"/>
    <cellStyle name="20% - Accent1 3 3 8 3" xfId="25574" xr:uid="{00000000-0005-0000-0000-00002E630000}"/>
    <cellStyle name="20% - Accent1 3 3 8 3 2" xfId="25575" xr:uid="{00000000-0005-0000-0000-00002F630000}"/>
    <cellStyle name="20% - Accent1 3 3 8 3 2 2" xfId="25576" xr:uid="{00000000-0005-0000-0000-000030630000}"/>
    <cellStyle name="20% - Accent1 3 3 8 3 2 2 2" xfId="25577" xr:uid="{00000000-0005-0000-0000-000031630000}"/>
    <cellStyle name="20% - Accent1 3 3 8 3 2 3" xfId="25578" xr:uid="{00000000-0005-0000-0000-000032630000}"/>
    <cellStyle name="20% - Accent1 3 3 8 3 3" xfId="25579" xr:uid="{00000000-0005-0000-0000-000033630000}"/>
    <cellStyle name="20% - Accent1 3 3 8 3 3 2" xfId="25580" xr:uid="{00000000-0005-0000-0000-000034630000}"/>
    <cellStyle name="20% - Accent1 3 3 8 3 4" xfId="25581" xr:uid="{00000000-0005-0000-0000-000035630000}"/>
    <cellStyle name="20% - Accent1 3 3 8 4" xfId="25582" xr:uid="{00000000-0005-0000-0000-000036630000}"/>
    <cellStyle name="20% - Accent1 3 3 8 4 2" xfId="25583" xr:uid="{00000000-0005-0000-0000-000037630000}"/>
    <cellStyle name="20% - Accent1 3 3 8 4 2 2" xfId="25584" xr:uid="{00000000-0005-0000-0000-000038630000}"/>
    <cellStyle name="20% - Accent1 3 3 8 4 2 2 2" xfId="25585" xr:uid="{00000000-0005-0000-0000-000039630000}"/>
    <cellStyle name="20% - Accent1 3 3 8 4 2 3" xfId="25586" xr:uid="{00000000-0005-0000-0000-00003A630000}"/>
    <cellStyle name="20% - Accent1 3 3 8 4 3" xfId="25587" xr:uid="{00000000-0005-0000-0000-00003B630000}"/>
    <cellStyle name="20% - Accent1 3 3 8 4 3 2" xfId="25588" xr:uid="{00000000-0005-0000-0000-00003C630000}"/>
    <cellStyle name="20% - Accent1 3 3 8 4 4" xfId="25589" xr:uid="{00000000-0005-0000-0000-00003D630000}"/>
    <cellStyle name="20% - Accent1 3 3 8 5" xfId="25590" xr:uid="{00000000-0005-0000-0000-00003E630000}"/>
    <cellStyle name="20% - Accent1 3 3 8 5 2" xfId="25591" xr:uid="{00000000-0005-0000-0000-00003F630000}"/>
    <cellStyle name="20% - Accent1 3 3 8 5 2 2" xfId="25592" xr:uid="{00000000-0005-0000-0000-000040630000}"/>
    <cellStyle name="20% - Accent1 3 3 8 5 3" xfId="25593" xr:uid="{00000000-0005-0000-0000-000041630000}"/>
    <cellStyle name="20% - Accent1 3 3 8 6" xfId="25594" xr:uid="{00000000-0005-0000-0000-000042630000}"/>
    <cellStyle name="20% - Accent1 3 3 8 6 2" xfId="25595" xr:uid="{00000000-0005-0000-0000-000043630000}"/>
    <cellStyle name="20% - Accent1 3 3 8 6 2 2" xfId="25596" xr:uid="{00000000-0005-0000-0000-000044630000}"/>
    <cellStyle name="20% - Accent1 3 3 8 6 3" xfId="25597" xr:uid="{00000000-0005-0000-0000-000045630000}"/>
    <cellStyle name="20% - Accent1 3 3 8 7" xfId="25598" xr:uid="{00000000-0005-0000-0000-000046630000}"/>
    <cellStyle name="20% - Accent1 3 3 8 7 2" xfId="25599" xr:uid="{00000000-0005-0000-0000-000047630000}"/>
    <cellStyle name="20% - Accent1 3 3 8 8" xfId="25600" xr:uid="{00000000-0005-0000-0000-000048630000}"/>
    <cellStyle name="20% - Accent1 3 3 8 8 2" xfId="25601" xr:uid="{00000000-0005-0000-0000-000049630000}"/>
    <cellStyle name="20% - Accent1 3 3 8 9" xfId="25602" xr:uid="{00000000-0005-0000-0000-00004A630000}"/>
    <cellStyle name="20% - Accent1 3 3 9" xfId="25603" xr:uid="{00000000-0005-0000-0000-00004B630000}"/>
    <cellStyle name="20% - Accent1 3 3 9 2" xfId="25604" xr:uid="{00000000-0005-0000-0000-00004C630000}"/>
    <cellStyle name="20% - Accent1 3 3 9 2 2" xfId="25605" xr:uid="{00000000-0005-0000-0000-00004D630000}"/>
    <cellStyle name="20% - Accent1 3 3 9 2 2 2" xfId="25606" xr:uid="{00000000-0005-0000-0000-00004E630000}"/>
    <cellStyle name="20% - Accent1 3 3 9 2 3" xfId="25607" xr:uid="{00000000-0005-0000-0000-00004F630000}"/>
    <cellStyle name="20% - Accent1 3 3 9 3" xfId="25608" xr:uid="{00000000-0005-0000-0000-000050630000}"/>
    <cellStyle name="20% - Accent1 3 3 9 3 2" xfId="25609" xr:uid="{00000000-0005-0000-0000-000051630000}"/>
    <cellStyle name="20% - Accent1 3 3 9 4" xfId="25610" xr:uid="{00000000-0005-0000-0000-000052630000}"/>
    <cellStyle name="20% - Accent1 3 4" xfId="25611" xr:uid="{00000000-0005-0000-0000-000053630000}"/>
    <cellStyle name="20% - Accent1 3 4 10" xfId="25612" xr:uid="{00000000-0005-0000-0000-000054630000}"/>
    <cellStyle name="20% - Accent1 3 4 10 2" xfId="25613" xr:uid="{00000000-0005-0000-0000-000055630000}"/>
    <cellStyle name="20% - Accent1 3 4 10 2 2" xfId="25614" xr:uid="{00000000-0005-0000-0000-000056630000}"/>
    <cellStyle name="20% - Accent1 3 4 10 2 2 2" xfId="25615" xr:uid="{00000000-0005-0000-0000-000057630000}"/>
    <cellStyle name="20% - Accent1 3 4 10 2 3" xfId="25616" xr:uid="{00000000-0005-0000-0000-000058630000}"/>
    <cellStyle name="20% - Accent1 3 4 10 3" xfId="25617" xr:uid="{00000000-0005-0000-0000-000059630000}"/>
    <cellStyle name="20% - Accent1 3 4 10 3 2" xfId="25618" xr:uid="{00000000-0005-0000-0000-00005A630000}"/>
    <cellStyle name="20% - Accent1 3 4 10 4" xfId="25619" xr:uid="{00000000-0005-0000-0000-00005B630000}"/>
    <cellStyle name="20% - Accent1 3 4 11" xfId="25620" xr:uid="{00000000-0005-0000-0000-00005C630000}"/>
    <cellStyle name="20% - Accent1 3 4 11 2" xfId="25621" xr:uid="{00000000-0005-0000-0000-00005D630000}"/>
    <cellStyle name="20% - Accent1 3 4 11 2 2" xfId="25622" xr:uid="{00000000-0005-0000-0000-00005E630000}"/>
    <cellStyle name="20% - Accent1 3 4 11 2 2 2" xfId="25623" xr:uid="{00000000-0005-0000-0000-00005F630000}"/>
    <cellStyle name="20% - Accent1 3 4 11 2 3" xfId="25624" xr:uid="{00000000-0005-0000-0000-000060630000}"/>
    <cellStyle name="20% - Accent1 3 4 11 3" xfId="25625" xr:uid="{00000000-0005-0000-0000-000061630000}"/>
    <cellStyle name="20% - Accent1 3 4 11 3 2" xfId="25626" xr:uid="{00000000-0005-0000-0000-000062630000}"/>
    <cellStyle name="20% - Accent1 3 4 11 4" xfId="25627" xr:uid="{00000000-0005-0000-0000-000063630000}"/>
    <cellStyle name="20% - Accent1 3 4 12" xfId="25628" xr:uid="{00000000-0005-0000-0000-000064630000}"/>
    <cellStyle name="20% - Accent1 3 4 12 2" xfId="25629" xr:uid="{00000000-0005-0000-0000-000065630000}"/>
    <cellStyle name="20% - Accent1 3 4 12 2 2" xfId="25630" xr:uid="{00000000-0005-0000-0000-000066630000}"/>
    <cellStyle name="20% - Accent1 3 4 12 3" xfId="25631" xr:uid="{00000000-0005-0000-0000-000067630000}"/>
    <cellStyle name="20% - Accent1 3 4 13" xfId="25632" xr:uid="{00000000-0005-0000-0000-000068630000}"/>
    <cellStyle name="20% - Accent1 3 4 13 2" xfId="25633" xr:uid="{00000000-0005-0000-0000-000069630000}"/>
    <cellStyle name="20% - Accent1 3 4 13 2 2" xfId="25634" xr:uid="{00000000-0005-0000-0000-00006A630000}"/>
    <cellStyle name="20% - Accent1 3 4 13 3" xfId="25635" xr:uid="{00000000-0005-0000-0000-00006B630000}"/>
    <cellStyle name="20% - Accent1 3 4 14" xfId="25636" xr:uid="{00000000-0005-0000-0000-00006C630000}"/>
    <cellStyle name="20% - Accent1 3 4 14 2" xfId="25637" xr:uid="{00000000-0005-0000-0000-00006D630000}"/>
    <cellStyle name="20% - Accent1 3 4 15" xfId="25638" xr:uid="{00000000-0005-0000-0000-00006E630000}"/>
    <cellStyle name="20% - Accent1 3 4 15 2" xfId="25639" xr:uid="{00000000-0005-0000-0000-00006F630000}"/>
    <cellStyle name="20% - Accent1 3 4 16" xfId="25640" xr:uid="{00000000-0005-0000-0000-000070630000}"/>
    <cellStyle name="20% - Accent1 3 4 2" xfId="25641" xr:uid="{00000000-0005-0000-0000-000071630000}"/>
    <cellStyle name="20% - Accent1 3 4 2 10" xfId="25642" xr:uid="{00000000-0005-0000-0000-000072630000}"/>
    <cellStyle name="20% - Accent1 3 4 2 10 2" xfId="25643" xr:uid="{00000000-0005-0000-0000-000073630000}"/>
    <cellStyle name="20% - Accent1 3 4 2 10 2 2" xfId="25644" xr:uid="{00000000-0005-0000-0000-000074630000}"/>
    <cellStyle name="20% - Accent1 3 4 2 10 2 2 2" xfId="25645" xr:uid="{00000000-0005-0000-0000-000075630000}"/>
    <cellStyle name="20% - Accent1 3 4 2 10 2 3" xfId="25646" xr:uid="{00000000-0005-0000-0000-000076630000}"/>
    <cellStyle name="20% - Accent1 3 4 2 10 3" xfId="25647" xr:uid="{00000000-0005-0000-0000-000077630000}"/>
    <cellStyle name="20% - Accent1 3 4 2 10 3 2" xfId="25648" xr:uid="{00000000-0005-0000-0000-000078630000}"/>
    <cellStyle name="20% - Accent1 3 4 2 10 4" xfId="25649" xr:uid="{00000000-0005-0000-0000-000079630000}"/>
    <cellStyle name="20% - Accent1 3 4 2 11" xfId="25650" xr:uid="{00000000-0005-0000-0000-00007A630000}"/>
    <cellStyle name="20% - Accent1 3 4 2 11 2" xfId="25651" xr:uid="{00000000-0005-0000-0000-00007B630000}"/>
    <cellStyle name="20% - Accent1 3 4 2 11 2 2" xfId="25652" xr:uid="{00000000-0005-0000-0000-00007C630000}"/>
    <cellStyle name="20% - Accent1 3 4 2 11 3" xfId="25653" xr:uid="{00000000-0005-0000-0000-00007D630000}"/>
    <cellStyle name="20% - Accent1 3 4 2 12" xfId="25654" xr:uid="{00000000-0005-0000-0000-00007E630000}"/>
    <cellStyle name="20% - Accent1 3 4 2 12 2" xfId="25655" xr:uid="{00000000-0005-0000-0000-00007F630000}"/>
    <cellStyle name="20% - Accent1 3 4 2 12 2 2" xfId="25656" xr:uid="{00000000-0005-0000-0000-000080630000}"/>
    <cellStyle name="20% - Accent1 3 4 2 12 3" xfId="25657" xr:uid="{00000000-0005-0000-0000-000081630000}"/>
    <cellStyle name="20% - Accent1 3 4 2 13" xfId="25658" xr:uid="{00000000-0005-0000-0000-000082630000}"/>
    <cellStyle name="20% - Accent1 3 4 2 13 2" xfId="25659" xr:uid="{00000000-0005-0000-0000-000083630000}"/>
    <cellStyle name="20% - Accent1 3 4 2 14" xfId="25660" xr:uid="{00000000-0005-0000-0000-000084630000}"/>
    <cellStyle name="20% - Accent1 3 4 2 14 2" xfId="25661" xr:uid="{00000000-0005-0000-0000-000085630000}"/>
    <cellStyle name="20% - Accent1 3 4 2 15" xfId="25662" xr:uid="{00000000-0005-0000-0000-000086630000}"/>
    <cellStyle name="20% - Accent1 3 4 2 2" xfId="25663" xr:uid="{00000000-0005-0000-0000-000087630000}"/>
    <cellStyle name="20% - Accent1 3 4 2 2 10" xfId="25664" xr:uid="{00000000-0005-0000-0000-000088630000}"/>
    <cellStyle name="20% - Accent1 3 4 2 2 10 2" xfId="25665" xr:uid="{00000000-0005-0000-0000-000089630000}"/>
    <cellStyle name="20% - Accent1 3 4 2 2 10 2 2" xfId="25666" xr:uid="{00000000-0005-0000-0000-00008A630000}"/>
    <cellStyle name="20% - Accent1 3 4 2 2 10 3" xfId="25667" xr:uid="{00000000-0005-0000-0000-00008B630000}"/>
    <cellStyle name="20% - Accent1 3 4 2 2 11" xfId="25668" xr:uid="{00000000-0005-0000-0000-00008C630000}"/>
    <cellStyle name="20% - Accent1 3 4 2 2 11 2" xfId="25669" xr:uid="{00000000-0005-0000-0000-00008D630000}"/>
    <cellStyle name="20% - Accent1 3 4 2 2 11 2 2" xfId="25670" xr:uid="{00000000-0005-0000-0000-00008E630000}"/>
    <cellStyle name="20% - Accent1 3 4 2 2 11 3" xfId="25671" xr:uid="{00000000-0005-0000-0000-00008F630000}"/>
    <cellStyle name="20% - Accent1 3 4 2 2 12" xfId="25672" xr:uid="{00000000-0005-0000-0000-000090630000}"/>
    <cellStyle name="20% - Accent1 3 4 2 2 12 2" xfId="25673" xr:uid="{00000000-0005-0000-0000-000091630000}"/>
    <cellStyle name="20% - Accent1 3 4 2 2 13" xfId="25674" xr:uid="{00000000-0005-0000-0000-000092630000}"/>
    <cellStyle name="20% - Accent1 3 4 2 2 13 2" xfId="25675" xr:uid="{00000000-0005-0000-0000-000093630000}"/>
    <cellStyle name="20% - Accent1 3 4 2 2 14" xfId="25676" xr:uid="{00000000-0005-0000-0000-000094630000}"/>
    <cellStyle name="20% - Accent1 3 4 2 2 2" xfId="25677" xr:uid="{00000000-0005-0000-0000-000095630000}"/>
    <cellStyle name="20% - Accent1 3 4 2 2 2 10" xfId="25678" xr:uid="{00000000-0005-0000-0000-000096630000}"/>
    <cellStyle name="20% - Accent1 3 4 2 2 2 10 2" xfId="25679" xr:uid="{00000000-0005-0000-0000-000097630000}"/>
    <cellStyle name="20% - Accent1 3 4 2 2 2 11" xfId="25680" xr:uid="{00000000-0005-0000-0000-000098630000}"/>
    <cellStyle name="20% - Accent1 3 4 2 2 2 2" xfId="25681" xr:uid="{00000000-0005-0000-0000-000099630000}"/>
    <cellStyle name="20% - Accent1 3 4 2 2 2 2 2" xfId="25682" xr:uid="{00000000-0005-0000-0000-00009A630000}"/>
    <cellStyle name="20% - Accent1 3 4 2 2 2 2 2 2" xfId="25683" xr:uid="{00000000-0005-0000-0000-00009B630000}"/>
    <cellStyle name="20% - Accent1 3 4 2 2 2 2 2 2 2" xfId="25684" xr:uid="{00000000-0005-0000-0000-00009C630000}"/>
    <cellStyle name="20% - Accent1 3 4 2 2 2 2 2 2 2 2" xfId="25685" xr:uid="{00000000-0005-0000-0000-00009D630000}"/>
    <cellStyle name="20% - Accent1 3 4 2 2 2 2 2 2 3" xfId="25686" xr:uid="{00000000-0005-0000-0000-00009E630000}"/>
    <cellStyle name="20% - Accent1 3 4 2 2 2 2 2 3" xfId="25687" xr:uid="{00000000-0005-0000-0000-00009F630000}"/>
    <cellStyle name="20% - Accent1 3 4 2 2 2 2 2 3 2" xfId="25688" xr:uid="{00000000-0005-0000-0000-0000A0630000}"/>
    <cellStyle name="20% - Accent1 3 4 2 2 2 2 2 4" xfId="25689" xr:uid="{00000000-0005-0000-0000-0000A1630000}"/>
    <cellStyle name="20% - Accent1 3 4 2 2 2 2 3" xfId="25690" xr:uid="{00000000-0005-0000-0000-0000A2630000}"/>
    <cellStyle name="20% - Accent1 3 4 2 2 2 2 3 2" xfId="25691" xr:uid="{00000000-0005-0000-0000-0000A3630000}"/>
    <cellStyle name="20% - Accent1 3 4 2 2 2 2 3 2 2" xfId="25692" xr:uid="{00000000-0005-0000-0000-0000A4630000}"/>
    <cellStyle name="20% - Accent1 3 4 2 2 2 2 3 2 2 2" xfId="25693" xr:uid="{00000000-0005-0000-0000-0000A5630000}"/>
    <cellStyle name="20% - Accent1 3 4 2 2 2 2 3 2 3" xfId="25694" xr:uid="{00000000-0005-0000-0000-0000A6630000}"/>
    <cellStyle name="20% - Accent1 3 4 2 2 2 2 3 3" xfId="25695" xr:uid="{00000000-0005-0000-0000-0000A7630000}"/>
    <cellStyle name="20% - Accent1 3 4 2 2 2 2 3 3 2" xfId="25696" xr:uid="{00000000-0005-0000-0000-0000A8630000}"/>
    <cellStyle name="20% - Accent1 3 4 2 2 2 2 3 4" xfId="25697" xr:uid="{00000000-0005-0000-0000-0000A9630000}"/>
    <cellStyle name="20% - Accent1 3 4 2 2 2 2 4" xfId="25698" xr:uid="{00000000-0005-0000-0000-0000AA630000}"/>
    <cellStyle name="20% - Accent1 3 4 2 2 2 2 4 2" xfId="25699" xr:uid="{00000000-0005-0000-0000-0000AB630000}"/>
    <cellStyle name="20% - Accent1 3 4 2 2 2 2 4 2 2" xfId="25700" xr:uid="{00000000-0005-0000-0000-0000AC630000}"/>
    <cellStyle name="20% - Accent1 3 4 2 2 2 2 4 2 2 2" xfId="25701" xr:uid="{00000000-0005-0000-0000-0000AD630000}"/>
    <cellStyle name="20% - Accent1 3 4 2 2 2 2 4 2 3" xfId="25702" xr:uid="{00000000-0005-0000-0000-0000AE630000}"/>
    <cellStyle name="20% - Accent1 3 4 2 2 2 2 4 3" xfId="25703" xr:uid="{00000000-0005-0000-0000-0000AF630000}"/>
    <cellStyle name="20% - Accent1 3 4 2 2 2 2 4 3 2" xfId="25704" xr:uid="{00000000-0005-0000-0000-0000B0630000}"/>
    <cellStyle name="20% - Accent1 3 4 2 2 2 2 4 4" xfId="25705" xr:uid="{00000000-0005-0000-0000-0000B1630000}"/>
    <cellStyle name="20% - Accent1 3 4 2 2 2 2 5" xfId="25706" xr:uid="{00000000-0005-0000-0000-0000B2630000}"/>
    <cellStyle name="20% - Accent1 3 4 2 2 2 2 5 2" xfId="25707" xr:uid="{00000000-0005-0000-0000-0000B3630000}"/>
    <cellStyle name="20% - Accent1 3 4 2 2 2 2 5 2 2" xfId="25708" xr:uid="{00000000-0005-0000-0000-0000B4630000}"/>
    <cellStyle name="20% - Accent1 3 4 2 2 2 2 5 3" xfId="25709" xr:uid="{00000000-0005-0000-0000-0000B5630000}"/>
    <cellStyle name="20% - Accent1 3 4 2 2 2 2 6" xfId="25710" xr:uid="{00000000-0005-0000-0000-0000B6630000}"/>
    <cellStyle name="20% - Accent1 3 4 2 2 2 2 6 2" xfId="25711" xr:uid="{00000000-0005-0000-0000-0000B7630000}"/>
    <cellStyle name="20% - Accent1 3 4 2 2 2 2 6 2 2" xfId="25712" xr:uid="{00000000-0005-0000-0000-0000B8630000}"/>
    <cellStyle name="20% - Accent1 3 4 2 2 2 2 6 3" xfId="25713" xr:uid="{00000000-0005-0000-0000-0000B9630000}"/>
    <cellStyle name="20% - Accent1 3 4 2 2 2 2 7" xfId="25714" xr:uid="{00000000-0005-0000-0000-0000BA630000}"/>
    <cellStyle name="20% - Accent1 3 4 2 2 2 2 7 2" xfId="25715" xr:uid="{00000000-0005-0000-0000-0000BB630000}"/>
    <cellStyle name="20% - Accent1 3 4 2 2 2 2 8" xfId="25716" xr:uid="{00000000-0005-0000-0000-0000BC630000}"/>
    <cellStyle name="20% - Accent1 3 4 2 2 2 2 8 2" xfId="25717" xr:uid="{00000000-0005-0000-0000-0000BD630000}"/>
    <cellStyle name="20% - Accent1 3 4 2 2 2 2 9" xfId="25718" xr:uid="{00000000-0005-0000-0000-0000BE630000}"/>
    <cellStyle name="20% - Accent1 3 4 2 2 2 3" xfId="25719" xr:uid="{00000000-0005-0000-0000-0000BF630000}"/>
    <cellStyle name="20% - Accent1 3 4 2 2 2 3 2" xfId="25720" xr:uid="{00000000-0005-0000-0000-0000C0630000}"/>
    <cellStyle name="20% - Accent1 3 4 2 2 2 3 2 2" xfId="25721" xr:uid="{00000000-0005-0000-0000-0000C1630000}"/>
    <cellStyle name="20% - Accent1 3 4 2 2 2 3 2 2 2" xfId="25722" xr:uid="{00000000-0005-0000-0000-0000C2630000}"/>
    <cellStyle name="20% - Accent1 3 4 2 2 2 3 2 2 2 2" xfId="25723" xr:uid="{00000000-0005-0000-0000-0000C3630000}"/>
    <cellStyle name="20% - Accent1 3 4 2 2 2 3 2 2 3" xfId="25724" xr:uid="{00000000-0005-0000-0000-0000C4630000}"/>
    <cellStyle name="20% - Accent1 3 4 2 2 2 3 2 3" xfId="25725" xr:uid="{00000000-0005-0000-0000-0000C5630000}"/>
    <cellStyle name="20% - Accent1 3 4 2 2 2 3 2 3 2" xfId="25726" xr:uid="{00000000-0005-0000-0000-0000C6630000}"/>
    <cellStyle name="20% - Accent1 3 4 2 2 2 3 2 4" xfId="25727" xr:uid="{00000000-0005-0000-0000-0000C7630000}"/>
    <cellStyle name="20% - Accent1 3 4 2 2 2 3 3" xfId="25728" xr:uid="{00000000-0005-0000-0000-0000C8630000}"/>
    <cellStyle name="20% - Accent1 3 4 2 2 2 3 3 2" xfId="25729" xr:uid="{00000000-0005-0000-0000-0000C9630000}"/>
    <cellStyle name="20% - Accent1 3 4 2 2 2 3 3 2 2" xfId="25730" xr:uid="{00000000-0005-0000-0000-0000CA630000}"/>
    <cellStyle name="20% - Accent1 3 4 2 2 2 3 3 2 2 2" xfId="25731" xr:uid="{00000000-0005-0000-0000-0000CB630000}"/>
    <cellStyle name="20% - Accent1 3 4 2 2 2 3 3 2 3" xfId="25732" xr:uid="{00000000-0005-0000-0000-0000CC630000}"/>
    <cellStyle name="20% - Accent1 3 4 2 2 2 3 3 3" xfId="25733" xr:uid="{00000000-0005-0000-0000-0000CD630000}"/>
    <cellStyle name="20% - Accent1 3 4 2 2 2 3 3 3 2" xfId="25734" xr:uid="{00000000-0005-0000-0000-0000CE630000}"/>
    <cellStyle name="20% - Accent1 3 4 2 2 2 3 3 4" xfId="25735" xr:uid="{00000000-0005-0000-0000-0000CF630000}"/>
    <cellStyle name="20% - Accent1 3 4 2 2 2 3 4" xfId="25736" xr:uid="{00000000-0005-0000-0000-0000D0630000}"/>
    <cellStyle name="20% - Accent1 3 4 2 2 2 3 4 2" xfId="25737" xr:uid="{00000000-0005-0000-0000-0000D1630000}"/>
    <cellStyle name="20% - Accent1 3 4 2 2 2 3 4 2 2" xfId="25738" xr:uid="{00000000-0005-0000-0000-0000D2630000}"/>
    <cellStyle name="20% - Accent1 3 4 2 2 2 3 4 2 2 2" xfId="25739" xr:uid="{00000000-0005-0000-0000-0000D3630000}"/>
    <cellStyle name="20% - Accent1 3 4 2 2 2 3 4 2 3" xfId="25740" xr:uid="{00000000-0005-0000-0000-0000D4630000}"/>
    <cellStyle name="20% - Accent1 3 4 2 2 2 3 4 3" xfId="25741" xr:uid="{00000000-0005-0000-0000-0000D5630000}"/>
    <cellStyle name="20% - Accent1 3 4 2 2 2 3 4 3 2" xfId="25742" xr:uid="{00000000-0005-0000-0000-0000D6630000}"/>
    <cellStyle name="20% - Accent1 3 4 2 2 2 3 4 4" xfId="25743" xr:uid="{00000000-0005-0000-0000-0000D7630000}"/>
    <cellStyle name="20% - Accent1 3 4 2 2 2 3 5" xfId="25744" xr:uid="{00000000-0005-0000-0000-0000D8630000}"/>
    <cellStyle name="20% - Accent1 3 4 2 2 2 3 5 2" xfId="25745" xr:uid="{00000000-0005-0000-0000-0000D9630000}"/>
    <cellStyle name="20% - Accent1 3 4 2 2 2 3 5 2 2" xfId="25746" xr:uid="{00000000-0005-0000-0000-0000DA630000}"/>
    <cellStyle name="20% - Accent1 3 4 2 2 2 3 5 3" xfId="25747" xr:uid="{00000000-0005-0000-0000-0000DB630000}"/>
    <cellStyle name="20% - Accent1 3 4 2 2 2 3 6" xfId="25748" xr:uid="{00000000-0005-0000-0000-0000DC630000}"/>
    <cellStyle name="20% - Accent1 3 4 2 2 2 3 6 2" xfId="25749" xr:uid="{00000000-0005-0000-0000-0000DD630000}"/>
    <cellStyle name="20% - Accent1 3 4 2 2 2 3 6 2 2" xfId="25750" xr:uid="{00000000-0005-0000-0000-0000DE630000}"/>
    <cellStyle name="20% - Accent1 3 4 2 2 2 3 6 3" xfId="25751" xr:uid="{00000000-0005-0000-0000-0000DF630000}"/>
    <cellStyle name="20% - Accent1 3 4 2 2 2 3 7" xfId="25752" xr:uid="{00000000-0005-0000-0000-0000E0630000}"/>
    <cellStyle name="20% - Accent1 3 4 2 2 2 3 7 2" xfId="25753" xr:uid="{00000000-0005-0000-0000-0000E1630000}"/>
    <cellStyle name="20% - Accent1 3 4 2 2 2 3 8" xfId="25754" xr:uid="{00000000-0005-0000-0000-0000E2630000}"/>
    <cellStyle name="20% - Accent1 3 4 2 2 2 3 8 2" xfId="25755" xr:uid="{00000000-0005-0000-0000-0000E3630000}"/>
    <cellStyle name="20% - Accent1 3 4 2 2 2 3 9" xfId="25756" xr:uid="{00000000-0005-0000-0000-0000E4630000}"/>
    <cellStyle name="20% - Accent1 3 4 2 2 2 4" xfId="25757" xr:uid="{00000000-0005-0000-0000-0000E5630000}"/>
    <cellStyle name="20% - Accent1 3 4 2 2 2 4 2" xfId="25758" xr:uid="{00000000-0005-0000-0000-0000E6630000}"/>
    <cellStyle name="20% - Accent1 3 4 2 2 2 4 2 2" xfId="25759" xr:uid="{00000000-0005-0000-0000-0000E7630000}"/>
    <cellStyle name="20% - Accent1 3 4 2 2 2 4 2 2 2" xfId="25760" xr:uid="{00000000-0005-0000-0000-0000E8630000}"/>
    <cellStyle name="20% - Accent1 3 4 2 2 2 4 2 3" xfId="25761" xr:uid="{00000000-0005-0000-0000-0000E9630000}"/>
    <cellStyle name="20% - Accent1 3 4 2 2 2 4 3" xfId="25762" xr:uid="{00000000-0005-0000-0000-0000EA630000}"/>
    <cellStyle name="20% - Accent1 3 4 2 2 2 4 3 2" xfId="25763" xr:uid="{00000000-0005-0000-0000-0000EB630000}"/>
    <cellStyle name="20% - Accent1 3 4 2 2 2 4 4" xfId="25764" xr:uid="{00000000-0005-0000-0000-0000EC630000}"/>
    <cellStyle name="20% - Accent1 3 4 2 2 2 5" xfId="25765" xr:uid="{00000000-0005-0000-0000-0000ED630000}"/>
    <cellStyle name="20% - Accent1 3 4 2 2 2 5 2" xfId="25766" xr:uid="{00000000-0005-0000-0000-0000EE630000}"/>
    <cellStyle name="20% - Accent1 3 4 2 2 2 5 2 2" xfId="25767" xr:uid="{00000000-0005-0000-0000-0000EF630000}"/>
    <cellStyle name="20% - Accent1 3 4 2 2 2 5 2 2 2" xfId="25768" xr:uid="{00000000-0005-0000-0000-0000F0630000}"/>
    <cellStyle name="20% - Accent1 3 4 2 2 2 5 2 3" xfId="25769" xr:uid="{00000000-0005-0000-0000-0000F1630000}"/>
    <cellStyle name="20% - Accent1 3 4 2 2 2 5 3" xfId="25770" xr:uid="{00000000-0005-0000-0000-0000F2630000}"/>
    <cellStyle name="20% - Accent1 3 4 2 2 2 5 3 2" xfId="25771" xr:uid="{00000000-0005-0000-0000-0000F3630000}"/>
    <cellStyle name="20% - Accent1 3 4 2 2 2 5 4" xfId="25772" xr:uid="{00000000-0005-0000-0000-0000F4630000}"/>
    <cellStyle name="20% - Accent1 3 4 2 2 2 6" xfId="25773" xr:uid="{00000000-0005-0000-0000-0000F5630000}"/>
    <cellStyle name="20% - Accent1 3 4 2 2 2 6 2" xfId="25774" xr:uid="{00000000-0005-0000-0000-0000F6630000}"/>
    <cellStyle name="20% - Accent1 3 4 2 2 2 6 2 2" xfId="25775" xr:uid="{00000000-0005-0000-0000-0000F7630000}"/>
    <cellStyle name="20% - Accent1 3 4 2 2 2 6 2 2 2" xfId="25776" xr:uid="{00000000-0005-0000-0000-0000F8630000}"/>
    <cellStyle name="20% - Accent1 3 4 2 2 2 6 2 3" xfId="25777" xr:uid="{00000000-0005-0000-0000-0000F9630000}"/>
    <cellStyle name="20% - Accent1 3 4 2 2 2 6 3" xfId="25778" xr:uid="{00000000-0005-0000-0000-0000FA630000}"/>
    <cellStyle name="20% - Accent1 3 4 2 2 2 6 3 2" xfId="25779" xr:uid="{00000000-0005-0000-0000-0000FB630000}"/>
    <cellStyle name="20% - Accent1 3 4 2 2 2 6 4" xfId="25780" xr:uid="{00000000-0005-0000-0000-0000FC630000}"/>
    <cellStyle name="20% - Accent1 3 4 2 2 2 7" xfId="25781" xr:uid="{00000000-0005-0000-0000-0000FD630000}"/>
    <cellStyle name="20% - Accent1 3 4 2 2 2 7 2" xfId="25782" xr:uid="{00000000-0005-0000-0000-0000FE630000}"/>
    <cellStyle name="20% - Accent1 3 4 2 2 2 7 2 2" xfId="25783" xr:uid="{00000000-0005-0000-0000-0000FF630000}"/>
    <cellStyle name="20% - Accent1 3 4 2 2 2 7 3" xfId="25784" xr:uid="{00000000-0005-0000-0000-000000640000}"/>
    <cellStyle name="20% - Accent1 3 4 2 2 2 8" xfId="25785" xr:uid="{00000000-0005-0000-0000-000001640000}"/>
    <cellStyle name="20% - Accent1 3 4 2 2 2 8 2" xfId="25786" xr:uid="{00000000-0005-0000-0000-000002640000}"/>
    <cellStyle name="20% - Accent1 3 4 2 2 2 8 2 2" xfId="25787" xr:uid="{00000000-0005-0000-0000-000003640000}"/>
    <cellStyle name="20% - Accent1 3 4 2 2 2 8 3" xfId="25788" xr:uid="{00000000-0005-0000-0000-000004640000}"/>
    <cellStyle name="20% - Accent1 3 4 2 2 2 9" xfId="25789" xr:uid="{00000000-0005-0000-0000-000005640000}"/>
    <cellStyle name="20% - Accent1 3 4 2 2 2 9 2" xfId="25790" xr:uid="{00000000-0005-0000-0000-000006640000}"/>
    <cellStyle name="20% - Accent1 3 4 2 2 3" xfId="25791" xr:uid="{00000000-0005-0000-0000-000007640000}"/>
    <cellStyle name="20% - Accent1 3 4 2 2 3 10" xfId="25792" xr:uid="{00000000-0005-0000-0000-000008640000}"/>
    <cellStyle name="20% - Accent1 3 4 2 2 3 10 2" xfId="25793" xr:uid="{00000000-0005-0000-0000-000009640000}"/>
    <cellStyle name="20% - Accent1 3 4 2 2 3 11" xfId="25794" xr:uid="{00000000-0005-0000-0000-00000A640000}"/>
    <cellStyle name="20% - Accent1 3 4 2 2 3 2" xfId="25795" xr:uid="{00000000-0005-0000-0000-00000B640000}"/>
    <cellStyle name="20% - Accent1 3 4 2 2 3 2 2" xfId="25796" xr:uid="{00000000-0005-0000-0000-00000C640000}"/>
    <cellStyle name="20% - Accent1 3 4 2 2 3 2 2 2" xfId="25797" xr:uid="{00000000-0005-0000-0000-00000D640000}"/>
    <cellStyle name="20% - Accent1 3 4 2 2 3 2 2 2 2" xfId="25798" xr:uid="{00000000-0005-0000-0000-00000E640000}"/>
    <cellStyle name="20% - Accent1 3 4 2 2 3 2 2 2 2 2" xfId="25799" xr:uid="{00000000-0005-0000-0000-00000F640000}"/>
    <cellStyle name="20% - Accent1 3 4 2 2 3 2 2 2 3" xfId="25800" xr:uid="{00000000-0005-0000-0000-000010640000}"/>
    <cellStyle name="20% - Accent1 3 4 2 2 3 2 2 3" xfId="25801" xr:uid="{00000000-0005-0000-0000-000011640000}"/>
    <cellStyle name="20% - Accent1 3 4 2 2 3 2 2 3 2" xfId="25802" xr:uid="{00000000-0005-0000-0000-000012640000}"/>
    <cellStyle name="20% - Accent1 3 4 2 2 3 2 2 4" xfId="25803" xr:uid="{00000000-0005-0000-0000-000013640000}"/>
    <cellStyle name="20% - Accent1 3 4 2 2 3 2 3" xfId="25804" xr:uid="{00000000-0005-0000-0000-000014640000}"/>
    <cellStyle name="20% - Accent1 3 4 2 2 3 2 3 2" xfId="25805" xr:uid="{00000000-0005-0000-0000-000015640000}"/>
    <cellStyle name="20% - Accent1 3 4 2 2 3 2 3 2 2" xfId="25806" xr:uid="{00000000-0005-0000-0000-000016640000}"/>
    <cellStyle name="20% - Accent1 3 4 2 2 3 2 3 2 2 2" xfId="25807" xr:uid="{00000000-0005-0000-0000-000017640000}"/>
    <cellStyle name="20% - Accent1 3 4 2 2 3 2 3 2 3" xfId="25808" xr:uid="{00000000-0005-0000-0000-000018640000}"/>
    <cellStyle name="20% - Accent1 3 4 2 2 3 2 3 3" xfId="25809" xr:uid="{00000000-0005-0000-0000-000019640000}"/>
    <cellStyle name="20% - Accent1 3 4 2 2 3 2 3 3 2" xfId="25810" xr:uid="{00000000-0005-0000-0000-00001A640000}"/>
    <cellStyle name="20% - Accent1 3 4 2 2 3 2 3 4" xfId="25811" xr:uid="{00000000-0005-0000-0000-00001B640000}"/>
    <cellStyle name="20% - Accent1 3 4 2 2 3 2 4" xfId="25812" xr:uid="{00000000-0005-0000-0000-00001C640000}"/>
    <cellStyle name="20% - Accent1 3 4 2 2 3 2 4 2" xfId="25813" xr:uid="{00000000-0005-0000-0000-00001D640000}"/>
    <cellStyle name="20% - Accent1 3 4 2 2 3 2 4 2 2" xfId="25814" xr:uid="{00000000-0005-0000-0000-00001E640000}"/>
    <cellStyle name="20% - Accent1 3 4 2 2 3 2 4 2 2 2" xfId="25815" xr:uid="{00000000-0005-0000-0000-00001F640000}"/>
    <cellStyle name="20% - Accent1 3 4 2 2 3 2 4 2 3" xfId="25816" xr:uid="{00000000-0005-0000-0000-000020640000}"/>
    <cellStyle name="20% - Accent1 3 4 2 2 3 2 4 3" xfId="25817" xr:uid="{00000000-0005-0000-0000-000021640000}"/>
    <cellStyle name="20% - Accent1 3 4 2 2 3 2 4 3 2" xfId="25818" xr:uid="{00000000-0005-0000-0000-000022640000}"/>
    <cellStyle name="20% - Accent1 3 4 2 2 3 2 4 4" xfId="25819" xr:uid="{00000000-0005-0000-0000-000023640000}"/>
    <cellStyle name="20% - Accent1 3 4 2 2 3 2 5" xfId="25820" xr:uid="{00000000-0005-0000-0000-000024640000}"/>
    <cellStyle name="20% - Accent1 3 4 2 2 3 2 5 2" xfId="25821" xr:uid="{00000000-0005-0000-0000-000025640000}"/>
    <cellStyle name="20% - Accent1 3 4 2 2 3 2 5 2 2" xfId="25822" xr:uid="{00000000-0005-0000-0000-000026640000}"/>
    <cellStyle name="20% - Accent1 3 4 2 2 3 2 5 3" xfId="25823" xr:uid="{00000000-0005-0000-0000-000027640000}"/>
    <cellStyle name="20% - Accent1 3 4 2 2 3 2 6" xfId="25824" xr:uid="{00000000-0005-0000-0000-000028640000}"/>
    <cellStyle name="20% - Accent1 3 4 2 2 3 2 6 2" xfId="25825" xr:uid="{00000000-0005-0000-0000-000029640000}"/>
    <cellStyle name="20% - Accent1 3 4 2 2 3 2 6 2 2" xfId="25826" xr:uid="{00000000-0005-0000-0000-00002A640000}"/>
    <cellStyle name="20% - Accent1 3 4 2 2 3 2 6 3" xfId="25827" xr:uid="{00000000-0005-0000-0000-00002B640000}"/>
    <cellStyle name="20% - Accent1 3 4 2 2 3 2 7" xfId="25828" xr:uid="{00000000-0005-0000-0000-00002C640000}"/>
    <cellStyle name="20% - Accent1 3 4 2 2 3 2 7 2" xfId="25829" xr:uid="{00000000-0005-0000-0000-00002D640000}"/>
    <cellStyle name="20% - Accent1 3 4 2 2 3 2 8" xfId="25830" xr:uid="{00000000-0005-0000-0000-00002E640000}"/>
    <cellStyle name="20% - Accent1 3 4 2 2 3 2 8 2" xfId="25831" xr:uid="{00000000-0005-0000-0000-00002F640000}"/>
    <cellStyle name="20% - Accent1 3 4 2 2 3 2 9" xfId="25832" xr:uid="{00000000-0005-0000-0000-000030640000}"/>
    <cellStyle name="20% - Accent1 3 4 2 2 3 3" xfId="25833" xr:uid="{00000000-0005-0000-0000-000031640000}"/>
    <cellStyle name="20% - Accent1 3 4 2 2 3 3 2" xfId="25834" xr:uid="{00000000-0005-0000-0000-000032640000}"/>
    <cellStyle name="20% - Accent1 3 4 2 2 3 3 2 2" xfId="25835" xr:uid="{00000000-0005-0000-0000-000033640000}"/>
    <cellStyle name="20% - Accent1 3 4 2 2 3 3 2 2 2" xfId="25836" xr:uid="{00000000-0005-0000-0000-000034640000}"/>
    <cellStyle name="20% - Accent1 3 4 2 2 3 3 2 2 2 2" xfId="25837" xr:uid="{00000000-0005-0000-0000-000035640000}"/>
    <cellStyle name="20% - Accent1 3 4 2 2 3 3 2 2 3" xfId="25838" xr:uid="{00000000-0005-0000-0000-000036640000}"/>
    <cellStyle name="20% - Accent1 3 4 2 2 3 3 2 3" xfId="25839" xr:uid="{00000000-0005-0000-0000-000037640000}"/>
    <cellStyle name="20% - Accent1 3 4 2 2 3 3 2 3 2" xfId="25840" xr:uid="{00000000-0005-0000-0000-000038640000}"/>
    <cellStyle name="20% - Accent1 3 4 2 2 3 3 2 4" xfId="25841" xr:uid="{00000000-0005-0000-0000-000039640000}"/>
    <cellStyle name="20% - Accent1 3 4 2 2 3 3 3" xfId="25842" xr:uid="{00000000-0005-0000-0000-00003A640000}"/>
    <cellStyle name="20% - Accent1 3 4 2 2 3 3 3 2" xfId="25843" xr:uid="{00000000-0005-0000-0000-00003B640000}"/>
    <cellStyle name="20% - Accent1 3 4 2 2 3 3 3 2 2" xfId="25844" xr:uid="{00000000-0005-0000-0000-00003C640000}"/>
    <cellStyle name="20% - Accent1 3 4 2 2 3 3 3 2 2 2" xfId="25845" xr:uid="{00000000-0005-0000-0000-00003D640000}"/>
    <cellStyle name="20% - Accent1 3 4 2 2 3 3 3 2 3" xfId="25846" xr:uid="{00000000-0005-0000-0000-00003E640000}"/>
    <cellStyle name="20% - Accent1 3 4 2 2 3 3 3 3" xfId="25847" xr:uid="{00000000-0005-0000-0000-00003F640000}"/>
    <cellStyle name="20% - Accent1 3 4 2 2 3 3 3 3 2" xfId="25848" xr:uid="{00000000-0005-0000-0000-000040640000}"/>
    <cellStyle name="20% - Accent1 3 4 2 2 3 3 3 4" xfId="25849" xr:uid="{00000000-0005-0000-0000-000041640000}"/>
    <cellStyle name="20% - Accent1 3 4 2 2 3 3 4" xfId="25850" xr:uid="{00000000-0005-0000-0000-000042640000}"/>
    <cellStyle name="20% - Accent1 3 4 2 2 3 3 4 2" xfId="25851" xr:uid="{00000000-0005-0000-0000-000043640000}"/>
    <cellStyle name="20% - Accent1 3 4 2 2 3 3 4 2 2" xfId="25852" xr:uid="{00000000-0005-0000-0000-000044640000}"/>
    <cellStyle name="20% - Accent1 3 4 2 2 3 3 4 2 2 2" xfId="25853" xr:uid="{00000000-0005-0000-0000-000045640000}"/>
    <cellStyle name="20% - Accent1 3 4 2 2 3 3 4 2 3" xfId="25854" xr:uid="{00000000-0005-0000-0000-000046640000}"/>
    <cellStyle name="20% - Accent1 3 4 2 2 3 3 4 3" xfId="25855" xr:uid="{00000000-0005-0000-0000-000047640000}"/>
    <cellStyle name="20% - Accent1 3 4 2 2 3 3 4 3 2" xfId="25856" xr:uid="{00000000-0005-0000-0000-000048640000}"/>
    <cellStyle name="20% - Accent1 3 4 2 2 3 3 4 4" xfId="25857" xr:uid="{00000000-0005-0000-0000-000049640000}"/>
    <cellStyle name="20% - Accent1 3 4 2 2 3 3 5" xfId="25858" xr:uid="{00000000-0005-0000-0000-00004A640000}"/>
    <cellStyle name="20% - Accent1 3 4 2 2 3 3 5 2" xfId="25859" xr:uid="{00000000-0005-0000-0000-00004B640000}"/>
    <cellStyle name="20% - Accent1 3 4 2 2 3 3 5 2 2" xfId="25860" xr:uid="{00000000-0005-0000-0000-00004C640000}"/>
    <cellStyle name="20% - Accent1 3 4 2 2 3 3 5 3" xfId="25861" xr:uid="{00000000-0005-0000-0000-00004D640000}"/>
    <cellStyle name="20% - Accent1 3 4 2 2 3 3 6" xfId="25862" xr:uid="{00000000-0005-0000-0000-00004E640000}"/>
    <cellStyle name="20% - Accent1 3 4 2 2 3 3 6 2" xfId="25863" xr:uid="{00000000-0005-0000-0000-00004F640000}"/>
    <cellStyle name="20% - Accent1 3 4 2 2 3 3 6 2 2" xfId="25864" xr:uid="{00000000-0005-0000-0000-000050640000}"/>
    <cellStyle name="20% - Accent1 3 4 2 2 3 3 6 3" xfId="25865" xr:uid="{00000000-0005-0000-0000-000051640000}"/>
    <cellStyle name="20% - Accent1 3 4 2 2 3 3 7" xfId="25866" xr:uid="{00000000-0005-0000-0000-000052640000}"/>
    <cellStyle name="20% - Accent1 3 4 2 2 3 3 7 2" xfId="25867" xr:uid="{00000000-0005-0000-0000-000053640000}"/>
    <cellStyle name="20% - Accent1 3 4 2 2 3 3 8" xfId="25868" xr:uid="{00000000-0005-0000-0000-000054640000}"/>
    <cellStyle name="20% - Accent1 3 4 2 2 3 3 8 2" xfId="25869" xr:uid="{00000000-0005-0000-0000-000055640000}"/>
    <cellStyle name="20% - Accent1 3 4 2 2 3 3 9" xfId="25870" xr:uid="{00000000-0005-0000-0000-000056640000}"/>
    <cellStyle name="20% - Accent1 3 4 2 2 3 4" xfId="25871" xr:uid="{00000000-0005-0000-0000-000057640000}"/>
    <cellStyle name="20% - Accent1 3 4 2 2 3 4 2" xfId="25872" xr:uid="{00000000-0005-0000-0000-000058640000}"/>
    <cellStyle name="20% - Accent1 3 4 2 2 3 4 2 2" xfId="25873" xr:uid="{00000000-0005-0000-0000-000059640000}"/>
    <cellStyle name="20% - Accent1 3 4 2 2 3 4 2 2 2" xfId="25874" xr:uid="{00000000-0005-0000-0000-00005A640000}"/>
    <cellStyle name="20% - Accent1 3 4 2 2 3 4 2 3" xfId="25875" xr:uid="{00000000-0005-0000-0000-00005B640000}"/>
    <cellStyle name="20% - Accent1 3 4 2 2 3 4 3" xfId="25876" xr:uid="{00000000-0005-0000-0000-00005C640000}"/>
    <cellStyle name="20% - Accent1 3 4 2 2 3 4 3 2" xfId="25877" xr:uid="{00000000-0005-0000-0000-00005D640000}"/>
    <cellStyle name="20% - Accent1 3 4 2 2 3 4 4" xfId="25878" xr:uid="{00000000-0005-0000-0000-00005E640000}"/>
    <cellStyle name="20% - Accent1 3 4 2 2 3 5" xfId="25879" xr:uid="{00000000-0005-0000-0000-00005F640000}"/>
    <cellStyle name="20% - Accent1 3 4 2 2 3 5 2" xfId="25880" xr:uid="{00000000-0005-0000-0000-000060640000}"/>
    <cellStyle name="20% - Accent1 3 4 2 2 3 5 2 2" xfId="25881" xr:uid="{00000000-0005-0000-0000-000061640000}"/>
    <cellStyle name="20% - Accent1 3 4 2 2 3 5 2 2 2" xfId="25882" xr:uid="{00000000-0005-0000-0000-000062640000}"/>
    <cellStyle name="20% - Accent1 3 4 2 2 3 5 2 3" xfId="25883" xr:uid="{00000000-0005-0000-0000-000063640000}"/>
    <cellStyle name="20% - Accent1 3 4 2 2 3 5 3" xfId="25884" xr:uid="{00000000-0005-0000-0000-000064640000}"/>
    <cellStyle name="20% - Accent1 3 4 2 2 3 5 3 2" xfId="25885" xr:uid="{00000000-0005-0000-0000-000065640000}"/>
    <cellStyle name="20% - Accent1 3 4 2 2 3 5 4" xfId="25886" xr:uid="{00000000-0005-0000-0000-000066640000}"/>
    <cellStyle name="20% - Accent1 3 4 2 2 3 6" xfId="25887" xr:uid="{00000000-0005-0000-0000-000067640000}"/>
    <cellStyle name="20% - Accent1 3 4 2 2 3 6 2" xfId="25888" xr:uid="{00000000-0005-0000-0000-000068640000}"/>
    <cellStyle name="20% - Accent1 3 4 2 2 3 6 2 2" xfId="25889" xr:uid="{00000000-0005-0000-0000-000069640000}"/>
    <cellStyle name="20% - Accent1 3 4 2 2 3 6 2 2 2" xfId="25890" xr:uid="{00000000-0005-0000-0000-00006A640000}"/>
    <cellStyle name="20% - Accent1 3 4 2 2 3 6 2 3" xfId="25891" xr:uid="{00000000-0005-0000-0000-00006B640000}"/>
    <cellStyle name="20% - Accent1 3 4 2 2 3 6 3" xfId="25892" xr:uid="{00000000-0005-0000-0000-00006C640000}"/>
    <cellStyle name="20% - Accent1 3 4 2 2 3 6 3 2" xfId="25893" xr:uid="{00000000-0005-0000-0000-00006D640000}"/>
    <cellStyle name="20% - Accent1 3 4 2 2 3 6 4" xfId="25894" xr:uid="{00000000-0005-0000-0000-00006E640000}"/>
    <cellStyle name="20% - Accent1 3 4 2 2 3 7" xfId="25895" xr:uid="{00000000-0005-0000-0000-00006F640000}"/>
    <cellStyle name="20% - Accent1 3 4 2 2 3 7 2" xfId="25896" xr:uid="{00000000-0005-0000-0000-000070640000}"/>
    <cellStyle name="20% - Accent1 3 4 2 2 3 7 2 2" xfId="25897" xr:uid="{00000000-0005-0000-0000-000071640000}"/>
    <cellStyle name="20% - Accent1 3 4 2 2 3 7 3" xfId="25898" xr:uid="{00000000-0005-0000-0000-000072640000}"/>
    <cellStyle name="20% - Accent1 3 4 2 2 3 8" xfId="25899" xr:uid="{00000000-0005-0000-0000-000073640000}"/>
    <cellStyle name="20% - Accent1 3 4 2 2 3 8 2" xfId="25900" xr:uid="{00000000-0005-0000-0000-000074640000}"/>
    <cellStyle name="20% - Accent1 3 4 2 2 3 8 2 2" xfId="25901" xr:uid="{00000000-0005-0000-0000-000075640000}"/>
    <cellStyle name="20% - Accent1 3 4 2 2 3 8 3" xfId="25902" xr:uid="{00000000-0005-0000-0000-000076640000}"/>
    <cellStyle name="20% - Accent1 3 4 2 2 3 9" xfId="25903" xr:uid="{00000000-0005-0000-0000-000077640000}"/>
    <cellStyle name="20% - Accent1 3 4 2 2 3 9 2" xfId="25904" xr:uid="{00000000-0005-0000-0000-000078640000}"/>
    <cellStyle name="20% - Accent1 3 4 2 2 4" xfId="25905" xr:uid="{00000000-0005-0000-0000-000079640000}"/>
    <cellStyle name="20% - Accent1 3 4 2 2 4 10" xfId="25906" xr:uid="{00000000-0005-0000-0000-00007A640000}"/>
    <cellStyle name="20% - Accent1 3 4 2 2 4 10 2" xfId="25907" xr:uid="{00000000-0005-0000-0000-00007B640000}"/>
    <cellStyle name="20% - Accent1 3 4 2 2 4 11" xfId="25908" xr:uid="{00000000-0005-0000-0000-00007C640000}"/>
    <cellStyle name="20% - Accent1 3 4 2 2 4 2" xfId="25909" xr:uid="{00000000-0005-0000-0000-00007D640000}"/>
    <cellStyle name="20% - Accent1 3 4 2 2 4 2 2" xfId="25910" xr:uid="{00000000-0005-0000-0000-00007E640000}"/>
    <cellStyle name="20% - Accent1 3 4 2 2 4 2 2 2" xfId="25911" xr:uid="{00000000-0005-0000-0000-00007F640000}"/>
    <cellStyle name="20% - Accent1 3 4 2 2 4 2 2 2 2" xfId="25912" xr:uid="{00000000-0005-0000-0000-000080640000}"/>
    <cellStyle name="20% - Accent1 3 4 2 2 4 2 2 2 2 2" xfId="25913" xr:uid="{00000000-0005-0000-0000-000081640000}"/>
    <cellStyle name="20% - Accent1 3 4 2 2 4 2 2 2 3" xfId="25914" xr:uid="{00000000-0005-0000-0000-000082640000}"/>
    <cellStyle name="20% - Accent1 3 4 2 2 4 2 2 3" xfId="25915" xr:uid="{00000000-0005-0000-0000-000083640000}"/>
    <cellStyle name="20% - Accent1 3 4 2 2 4 2 2 3 2" xfId="25916" xr:uid="{00000000-0005-0000-0000-000084640000}"/>
    <cellStyle name="20% - Accent1 3 4 2 2 4 2 2 4" xfId="25917" xr:uid="{00000000-0005-0000-0000-000085640000}"/>
    <cellStyle name="20% - Accent1 3 4 2 2 4 2 3" xfId="25918" xr:uid="{00000000-0005-0000-0000-000086640000}"/>
    <cellStyle name="20% - Accent1 3 4 2 2 4 2 3 2" xfId="25919" xr:uid="{00000000-0005-0000-0000-000087640000}"/>
    <cellStyle name="20% - Accent1 3 4 2 2 4 2 3 2 2" xfId="25920" xr:uid="{00000000-0005-0000-0000-000088640000}"/>
    <cellStyle name="20% - Accent1 3 4 2 2 4 2 3 2 2 2" xfId="25921" xr:uid="{00000000-0005-0000-0000-000089640000}"/>
    <cellStyle name="20% - Accent1 3 4 2 2 4 2 3 2 3" xfId="25922" xr:uid="{00000000-0005-0000-0000-00008A640000}"/>
    <cellStyle name="20% - Accent1 3 4 2 2 4 2 3 3" xfId="25923" xr:uid="{00000000-0005-0000-0000-00008B640000}"/>
    <cellStyle name="20% - Accent1 3 4 2 2 4 2 3 3 2" xfId="25924" xr:uid="{00000000-0005-0000-0000-00008C640000}"/>
    <cellStyle name="20% - Accent1 3 4 2 2 4 2 3 4" xfId="25925" xr:uid="{00000000-0005-0000-0000-00008D640000}"/>
    <cellStyle name="20% - Accent1 3 4 2 2 4 2 4" xfId="25926" xr:uid="{00000000-0005-0000-0000-00008E640000}"/>
    <cellStyle name="20% - Accent1 3 4 2 2 4 2 4 2" xfId="25927" xr:uid="{00000000-0005-0000-0000-00008F640000}"/>
    <cellStyle name="20% - Accent1 3 4 2 2 4 2 4 2 2" xfId="25928" xr:uid="{00000000-0005-0000-0000-000090640000}"/>
    <cellStyle name="20% - Accent1 3 4 2 2 4 2 4 2 2 2" xfId="25929" xr:uid="{00000000-0005-0000-0000-000091640000}"/>
    <cellStyle name="20% - Accent1 3 4 2 2 4 2 4 2 3" xfId="25930" xr:uid="{00000000-0005-0000-0000-000092640000}"/>
    <cellStyle name="20% - Accent1 3 4 2 2 4 2 4 3" xfId="25931" xr:uid="{00000000-0005-0000-0000-000093640000}"/>
    <cellStyle name="20% - Accent1 3 4 2 2 4 2 4 3 2" xfId="25932" xr:uid="{00000000-0005-0000-0000-000094640000}"/>
    <cellStyle name="20% - Accent1 3 4 2 2 4 2 4 4" xfId="25933" xr:uid="{00000000-0005-0000-0000-000095640000}"/>
    <cellStyle name="20% - Accent1 3 4 2 2 4 2 5" xfId="25934" xr:uid="{00000000-0005-0000-0000-000096640000}"/>
    <cellStyle name="20% - Accent1 3 4 2 2 4 2 5 2" xfId="25935" xr:uid="{00000000-0005-0000-0000-000097640000}"/>
    <cellStyle name="20% - Accent1 3 4 2 2 4 2 5 2 2" xfId="25936" xr:uid="{00000000-0005-0000-0000-000098640000}"/>
    <cellStyle name="20% - Accent1 3 4 2 2 4 2 5 3" xfId="25937" xr:uid="{00000000-0005-0000-0000-000099640000}"/>
    <cellStyle name="20% - Accent1 3 4 2 2 4 2 6" xfId="25938" xr:uid="{00000000-0005-0000-0000-00009A640000}"/>
    <cellStyle name="20% - Accent1 3 4 2 2 4 2 6 2" xfId="25939" xr:uid="{00000000-0005-0000-0000-00009B640000}"/>
    <cellStyle name="20% - Accent1 3 4 2 2 4 2 6 2 2" xfId="25940" xr:uid="{00000000-0005-0000-0000-00009C640000}"/>
    <cellStyle name="20% - Accent1 3 4 2 2 4 2 6 3" xfId="25941" xr:uid="{00000000-0005-0000-0000-00009D640000}"/>
    <cellStyle name="20% - Accent1 3 4 2 2 4 2 7" xfId="25942" xr:uid="{00000000-0005-0000-0000-00009E640000}"/>
    <cellStyle name="20% - Accent1 3 4 2 2 4 2 7 2" xfId="25943" xr:uid="{00000000-0005-0000-0000-00009F640000}"/>
    <cellStyle name="20% - Accent1 3 4 2 2 4 2 8" xfId="25944" xr:uid="{00000000-0005-0000-0000-0000A0640000}"/>
    <cellStyle name="20% - Accent1 3 4 2 2 4 2 8 2" xfId="25945" xr:uid="{00000000-0005-0000-0000-0000A1640000}"/>
    <cellStyle name="20% - Accent1 3 4 2 2 4 2 9" xfId="25946" xr:uid="{00000000-0005-0000-0000-0000A2640000}"/>
    <cellStyle name="20% - Accent1 3 4 2 2 4 3" xfId="25947" xr:uid="{00000000-0005-0000-0000-0000A3640000}"/>
    <cellStyle name="20% - Accent1 3 4 2 2 4 3 2" xfId="25948" xr:uid="{00000000-0005-0000-0000-0000A4640000}"/>
    <cellStyle name="20% - Accent1 3 4 2 2 4 3 2 2" xfId="25949" xr:uid="{00000000-0005-0000-0000-0000A5640000}"/>
    <cellStyle name="20% - Accent1 3 4 2 2 4 3 2 2 2" xfId="25950" xr:uid="{00000000-0005-0000-0000-0000A6640000}"/>
    <cellStyle name="20% - Accent1 3 4 2 2 4 3 2 2 2 2" xfId="25951" xr:uid="{00000000-0005-0000-0000-0000A7640000}"/>
    <cellStyle name="20% - Accent1 3 4 2 2 4 3 2 2 3" xfId="25952" xr:uid="{00000000-0005-0000-0000-0000A8640000}"/>
    <cellStyle name="20% - Accent1 3 4 2 2 4 3 2 3" xfId="25953" xr:uid="{00000000-0005-0000-0000-0000A9640000}"/>
    <cellStyle name="20% - Accent1 3 4 2 2 4 3 2 3 2" xfId="25954" xr:uid="{00000000-0005-0000-0000-0000AA640000}"/>
    <cellStyle name="20% - Accent1 3 4 2 2 4 3 2 4" xfId="25955" xr:uid="{00000000-0005-0000-0000-0000AB640000}"/>
    <cellStyle name="20% - Accent1 3 4 2 2 4 3 3" xfId="25956" xr:uid="{00000000-0005-0000-0000-0000AC640000}"/>
    <cellStyle name="20% - Accent1 3 4 2 2 4 3 3 2" xfId="25957" xr:uid="{00000000-0005-0000-0000-0000AD640000}"/>
    <cellStyle name="20% - Accent1 3 4 2 2 4 3 3 2 2" xfId="25958" xr:uid="{00000000-0005-0000-0000-0000AE640000}"/>
    <cellStyle name="20% - Accent1 3 4 2 2 4 3 3 2 2 2" xfId="25959" xr:uid="{00000000-0005-0000-0000-0000AF640000}"/>
    <cellStyle name="20% - Accent1 3 4 2 2 4 3 3 2 3" xfId="25960" xr:uid="{00000000-0005-0000-0000-0000B0640000}"/>
    <cellStyle name="20% - Accent1 3 4 2 2 4 3 3 3" xfId="25961" xr:uid="{00000000-0005-0000-0000-0000B1640000}"/>
    <cellStyle name="20% - Accent1 3 4 2 2 4 3 3 3 2" xfId="25962" xr:uid="{00000000-0005-0000-0000-0000B2640000}"/>
    <cellStyle name="20% - Accent1 3 4 2 2 4 3 3 4" xfId="25963" xr:uid="{00000000-0005-0000-0000-0000B3640000}"/>
    <cellStyle name="20% - Accent1 3 4 2 2 4 3 4" xfId="25964" xr:uid="{00000000-0005-0000-0000-0000B4640000}"/>
    <cellStyle name="20% - Accent1 3 4 2 2 4 3 4 2" xfId="25965" xr:uid="{00000000-0005-0000-0000-0000B5640000}"/>
    <cellStyle name="20% - Accent1 3 4 2 2 4 3 4 2 2" xfId="25966" xr:uid="{00000000-0005-0000-0000-0000B6640000}"/>
    <cellStyle name="20% - Accent1 3 4 2 2 4 3 4 2 2 2" xfId="25967" xr:uid="{00000000-0005-0000-0000-0000B7640000}"/>
    <cellStyle name="20% - Accent1 3 4 2 2 4 3 4 2 3" xfId="25968" xr:uid="{00000000-0005-0000-0000-0000B8640000}"/>
    <cellStyle name="20% - Accent1 3 4 2 2 4 3 4 3" xfId="25969" xr:uid="{00000000-0005-0000-0000-0000B9640000}"/>
    <cellStyle name="20% - Accent1 3 4 2 2 4 3 4 3 2" xfId="25970" xr:uid="{00000000-0005-0000-0000-0000BA640000}"/>
    <cellStyle name="20% - Accent1 3 4 2 2 4 3 4 4" xfId="25971" xr:uid="{00000000-0005-0000-0000-0000BB640000}"/>
    <cellStyle name="20% - Accent1 3 4 2 2 4 3 5" xfId="25972" xr:uid="{00000000-0005-0000-0000-0000BC640000}"/>
    <cellStyle name="20% - Accent1 3 4 2 2 4 3 5 2" xfId="25973" xr:uid="{00000000-0005-0000-0000-0000BD640000}"/>
    <cellStyle name="20% - Accent1 3 4 2 2 4 3 5 2 2" xfId="25974" xr:uid="{00000000-0005-0000-0000-0000BE640000}"/>
    <cellStyle name="20% - Accent1 3 4 2 2 4 3 5 3" xfId="25975" xr:uid="{00000000-0005-0000-0000-0000BF640000}"/>
    <cellStyle name="20% - Accent1 3 4 2 2 4 3 6" xfId="25976" xr:uid="{00000000-0005-0000-0000-0000C0640000}"/>
    <cellStyle name="20% - Accent1 3 4 2 2 4 3 6 2" xfId="25977" xr:uid="{00000000-0005-0000-0000-0000C1640000}"/>
    <cellStyle name="20% - Accent1 3 4 2 2 4 3 6 2 2" xfId="25978" xr:uid="{00000000-0005-0000-0000-0000C2640000}"/>
    <cellStyle name="20% - Accent1 3 4 2 2 4 3 6 3" xfId="25979" xr:uid="{00000000-0005-0000-0000-0000C3640000}"/>
    <cellStyle name="20% - Accent1 3 4 2 2 4 3 7" xfId="25980" xr:uid="{00000000-0005-0000-0000-0000C4640000}"/>
    <cellStyle name="20% - Accent1 3 4 2 2 4 3 7 2" xfId="25981" xr:uid="{00000000-0005-0000-0000-0000C5640000}"/>
    <cellStyle name="20% - Accent1 3 4 2 2 4 3 8" xfId="25982" xr:uid="{00000000-0005-0000-0000-0000C6640000}"/>
    <cellStyle name="20% - Accent1 3 4 2 2 4 3 8 2" xfId="25983" xr:uid="{00000000-0005-0000-0000-0000C7640000}"/>
    <cellStyle name="20% - Accent1 3 4 2 2 4 3 9" xfId="25984" xr:uid="{00000000-0005-0000-0000-0000C8640000}"/>
    <cellStyle name="20% - Accent1 3 4 2 2 4 4" xfId="25985" xr:uid="{00000000-0005-0000-0000-0000C9640000}"/>
    <cellStyle name="20% - Accent1 3 4 2 2 4 4 2" xfId="25986" xr:uid="{00000000-0005-0000-0000-0000CA640000}"/>
    <cellStyle name="20% - Accent1 3 4 2 2 4 4 2 2" xfId="25987" xr:uid="{00000000-0005-0000-0000-0000CB640000}"/>
    <cellStyle name="20% - Accent1 3 4 2 2 4 4 2 2 2" xfId="25988" xr:uid="{00000000-0005-0000-0000-0000CC640000}"/>
    <cellStyle name="20% - Accent1 3 4 2 2 4 4 2 3" xfId="25989" xr:uid="{00000000-0005-0000-0000-0000CD640000}"/>
    <cellStyle name="20% - Accent1 3 4 2 2 4 4 3" xfId="25990" xr:uid="{00000000-0005-0000-0000-0000CE640000}"/>
    <cellStyle name="20% - Accent1 3 4 2 2 4 4 3 2" xfId="25991" xr:uid="{00000000-0005-0000-0000-0000CF640000}"/>
    <cellStyle name="20% - Accent1 3 4 2 2 4 4 4" xfId="25992" xr:uid="{00000000-0005-0000-0000-0000D0640000}"/>
    <cellStyle name="20% - Accent1 3 4 2 2 4 5" xfId="25993" xr:uid="{00000000-0005-0000-0000-0000D1640000}"/>
    <cellStyle name="20% - Accent1 3 4 2 2 4 5 2" xfId="25994" xr:uid="{00000000-0005-0000-0000-0000D2640000}"/>
    <cellStyle name="20% - Accent1 3 4 2 2 4 5 2 2" xfId="25995" xr:uid="{00000000-0005-0000-0000-0000D3640000}"/>
    <cellStyle name="20% - Accent1 3 4 2 2 4 5 2 2 2" xfId="25996" xr:uid="{00000000-0005-0000-0000-0000D4640000}"/>
    <cellStyle name="20% - Accent1 3 4 2 2 4 5 2 3" xfId="25997" xr:uid="{00000000-0005-0000-0000-0000D5640000}"/>
    <cellStyle name="20% - Accent1 3 4 2 2 4 5 3" xfId="25998" xr:uid="{00000000-0005-0000-0000-0000D6640000}"/>
    <cellStyle name="20% - Accent1 3 4 2 2 4 5 3 2" xfId="25999" xr:uid="{00000000-0005-0000-0000-0000D7640000}"/>
    <cellStyle name="20% - Accent1 3 4 2 2 4 5 4" xfId="26000" xr:uid="{00000000-0005-0000-0000-0000D8640000}"/>
    <cellStyle name="20% - Accent1 3 4 2 2 4 6" xfId="26001" xr:uid="{00000000-0005-0000-0000-0000D9640000}"/>
    <cellStyle name="20% - Accent1 3 4 2 2 4 6 2" xfId="26002" xr:uid="{00000000-0005-0000-0000-0000DA640000}"/>
    <cellStyle name="20% - Accent1 3 4 2 2 4 6 2 2" xfId="26003" xr:uid="{00000000-0005-0000-0000-0000DB640000}"/>
    <cellStyle name="20% - Accent1 3 4 2 2 4 6 2 2 2" xfId="26004" xr:uid="{00000000-0005-0000-0000-0000DC640000}"/>
    <cellStyle name="20% - Accent1 3 4 2 2 4 6 2 3" xfId="26005" xr:uid="{00000000-0005-0000-0000-0000DD640000}"/>
    <cellStyle name="20% - Accent1 3 4 2 2 4 6 3" xfId="26006" xr:uid="{00000000-0005-0000-0000-0000DE640000}"/>
    <cellStyle name="20% - Accent1 3 4 2 2 4 6 3 2" xfId="26007" xr:uid="{00000000-0005-0000-0000-0000DF640000}"/>
    <cellStyle name="20% - Accent1 3 4 2 2 4 6 4" xfId="26008" xr:uid="{00000000-0005-0000-0000-0000E0640000}"/>
    <cellStyle name="20% - Accent1 3 4 2 2 4 7" xfId="26009" xr:uid="{00000000-0005-0000-0000-0000E1640000}"/>
    <cellStyle name="20% - Accent1 3 4 2 2 4 7 2" xfId="26010" xr:uid="{00000000-0005-0000-0000-0000E2640000}"/>
    <cellStyle name="20% - Accent1 3 4 2 2 4 7 2 2" xfId="26011" xr:uid="{00000000-0005-0000-0000-0000E3640000}"/>
    <cellStyle name="20% - Accent1 3 4 2 2 4 7 3" xfId="26012" xr:uid="{00000000-0005-0000-0000-0000E4640000}"/>
    <cellStyle name="20% - Accent1 3 4 2 2 4 8" xfId="26013" xr:uid="{00000000-0005-0000-0000-0000E5640000}"/>
    <cellStyle name="20% - Accent1 3 4 2 2 4 8 2" xfId="26014" xr:uid="{00000000-0005-0000-0000-0000E6640000}"/>
    <cellStyle name="20% - Accent1 3 4 2 2 4 8 2 2" xfId="26015" xr:uid="{00000000-0005-0000-0000-0000E7640000}"/>
    <cellStyle name="20% - Accent1 3 4 2 2 4 8 3" xfId="26016" xr:uid="{00000000-0005-0000-0000-0000E8640000}"/>
    <cellStyle name="20% - Accent1 3 4 2 2 4 9" xfId="26017" xr:uid="{00000000-0005-0000-0000-0000E9640000}"/>
    <cellStyle name="20% - Accent1 3 4 2 2 4 9 2" xfId="26018" xr:uid="{00000000-0005-0000-0000-0000EA640000}"/>
    <cellStyle name="20% - Accent1 3 4 2 2 5" xfId="26019" xr:uid="{00000000-0005-0000-0000-0000EB640000}"/>
    <cellStyle name="20% - Accent1 3 4 2 2 5 2" xfId="26020" xr:uid="{00000000-0005-0000-0000-0000EC640000}"/>
    <cellStyle name="20% - Accent1 3 4 2 2 5 2 2" xfId="26021" xr:uid="{00000000-0005-0000-0000-0000ED640000}"/>
    <cellStyle name="20% - Accent1 3 4 2 2 5 2 2 2" xfId="26022" xr:uid="{00000000-0005-0000-0000-0000EE640000}"/>
    <cellStyle name="20% - Accent1 3 4 2 2 5 2 2 2 2" xfId="26023" xr:uid="{00000000-0005-0000-0000-0000EF640000}"/>
    <cellStyle name="20% - Accent1 3 4 2 2 5 2 2 3" xfId="26024" xr:uid="{00000000-0005-0000-0000-0000F0640000}"/>
    <cellStyle name="20% - Accent1 3 4 2 2 5 2 3" xfId="26025" xr:uid="{00000000-0005-0000-0000-0000F1640000}"/>
    <cellStyle name="20% - Accent1 3 4 2 2 5 2 3 2" xfId="26026" xr:uid="{00000000-0005-0000-0000-0000F2640000}"/>
    <cellStyle name="20% - Accent1 3 4 2 2 5 2 4" xfId="26027" xr:uid="{00000000-0005-0000-0000-0000F3640000}"/>
    <cellStyle name="20% - Accent1 3 4 2 2 5 3" xfId="26028" xr:uid="{00000000-0005-0000-0000-0000F4640000}"/>
    <cellStyle name="20% - Accent1 3 4 2 2 5 3 2" xfId="26029" xr:uid="{00000000-0005-0000-0000-0000F5640000}"/>
    <cellStyle name="20% - Accent1 3 4 2 2 5 3 2 2" xfId="26030" xr:uid="{00000000-0005-0000-0000-0000F6640000}"/>
    <cellStyle name="20% - Accent1 3 4 2 2 5 3 2 2 2" xfId="26031" xr:uid="{00000000-0005-0000-0000-0000F7640000}"/>
    <cellStyle name="20% - Accent1 3 4 2 2 5 3 2 3" xfId="26032" xr:uid="{00000000-0005-0000-0000-0000F8640000}"/>
    <cellStyle name="20% - Accent1 3 4 2 2 5 3 3" xfId="26033" xr:uid="{00000000-0005-0000-0000-0000F9640000}"/>
    <cellStyle name="20% - Accent1 3 4 2 2 5 3 3 2" xfId="26034" xr:uid="{00000000-0005-0000-0000-0000FA640000}"/>
    <cellStyle name="20% - Accent1 3 4 2 2 5 3 4" xfId="26035" xr:uid="{00000000-0005-0000-0000-0000FB640000}"/>
    <cellStyle name="20% - Accent1 3 4 2 2 5 4" xfId="26036" xr:uid="{00000000-0005-0000-0000-0000FC640000}"/>
    <cellStyle name="20% - Accent1 3 4 2 2 5 4 2" xfId="26037" xr:uid="{00000000-0005-0000-0000-0000FD640000}"/>
    <cellStyle name="20% - Accent1 3 4 2 2 5 4 2 2" xfId="26038" xr:uid="{00000000-0005-0000-0000-0000FE640000}"/>
    <cellStyle name="20% - Accent1 3 4 2 2 5 4 2 2 2" xfId="26039" xr:uid="{00000000-0005-0000-0000-0000FF640000}"/>
    <cellStyle name="20% - Accent1 3 4 2 2 5 4 2 3" xfId="26040" xr:uid="{00000000-0005-0000-0000-000000650000}"/>
    <cellStyle name="20% - Accent1 3 4 2 2 5 4 3" xfId="26041" xr:uid="{00000000-0005-0000-0000-000001650000}"/>
    <cellStyle name="20% - Accent1 3 4 2 2 5 4 3 2" xfId="26042" xr:uid="{00000000-0005-0000-0000-000002650000}"/>
    <cellStyle name="20% - Accent1 3 4 2 2 5 4 4" xfId="26043" xr:uid="{00000000-0005-0000-0000-000003650000}"/>
    <cellStyle name="20% - Accent1 3 4 2 2 5 5" xfId="26044" xr:uid="{00000000-0005-0000-0000-000004650000}"/>
    <cellStyle name="20% - Accent1 3 4 2 2 5 5 2" xfId="26045" xr:uid="{00000000-0005-0000-0000-000005650000}"/>
    <cellStyle name="20% - Accent1 3 4 2 2 5 5 2 2" xfId="26046" xr:uid="{00000000-0005-0000-0000-000006650000}"/>
    <cellStyle name="20% - Accent1 3 4 2 2 5 5 3" xfId="26047" xr:uid="{00000000-0005-0000-0000-000007650000}"/>
    <cellStyle name="20% - Accent1 3 4 2 2 5 6" xfId="26048" xr:uid="{00000000-0005-0000-0000-000008650000}"/>
    <cellStyle name="20% - Accent1 3 4 2 2 5 6 2" xfId="26049" xr:uid="{00000000-0005-0000-0000-000009650000}"/>
    <cellStyle name="20% - Accent1 3 4 2 2 5 6 2 2" xfId="26050" xr:uid="{00000000-0005-0000-0000-00000A650000}"/>
    <cellStyle name="20% - Accent1 3 4 2 2 5 6 3" xfId="26051" xr:uid="{00000000-0005-0000-0000-00000B650000}"/>
    <cellStyle name="20% - Accent1 3 4 2 2 5 7" xfId="26052" xr:uid="{00000000-0005-0000-0000-00000C650000}"/>
    <cellStyle name="20% - Accent1 3 4 2 2 5 7 2" xfId="26053" xr:uid="{00000000-0005-0000-0000-00000D650000}"/>
    <cellStyle name="20% - Accent1 3 4 2 2 5 8" xfId="26054" xr:uid="{00000000-0005-0000-0000-00000E650000}"/>
    <cellStyle name="20% - Accent1 3 4 2 2 5 8 2" xfId="26055" xr:uid="{00000000-0005-0000-0000-00000F650000}"/>
    <cellStyle name="20% - Accent1 3 4 2 2 5 9" xfId="26056" xr:uid="{00000000-0005-0000-0000-000010650000}"/>
    <cellStyle name="20% - Accent1 3 4 2 2 6" xfId="26057" xr:uid="{00000000-0005-0000-0000-000011650000}"/>
    <cellStyle name="20% - Accent1 3 4 2 2 6 2" xfId="26058" xr:uid="{00000000-0005-0000-0000-000012650000}"/>
    <cellStyle name="20% - Accent1 3 4 2 2 6 2 2" xfId="26059" xr:uid="{00000000-0005-0000-0000-000013650000}"/>
    <cellStyle name="20% - Accent1 3 4 2 2 6 2 2 2" xfId="26060" xr:uid="{00000000-0005-0000-0000-000014650000}"/>
    <cellStyle name="20% - Accent1 3 4 2 2 6 2 2 2 2" xfId="26061" xr:uid="{00000000-0005-0000-0000-000015650000}"/>
    <cellStyle name="20% - Accent1 3 4 2 2 6 2 2 3" xfId="26062" xr:uid="{00000000-0005-0000-0000-000016650000}"/>
    <cellStyle name="20% - Accent1 3 4 2 2 6 2 3" xfId="26063" xr:uid="{00000000-0005-0000-0000-000017650000}"/>
    <cellStyle name="20% - Accent1 3 4 2 2 6 2 3 2" xfId="26064" xr:uid="{00000000-0005-0000-0000-000018650000}"/>
    <cellStyle name="20% - Accent1 3 4 2 2 6 2 4" xfId="26065" xr:uid="{00000000-0005-0000-0000-000019650000}"/>
    <cellStyle name="20% - Accent1 3 4 2 2 6 3" xfId="26066" xr:uid="{00000000-0005-0000-0000-00001A650000}"/>
    <cellStyle name="20% - Accent1 3 4 2 2 6 3 2" xfId="26067" xr:uid="{00000000-0005-0000-0000-00001B650000}"/>
    <cellStyle name="20% - Accent1 3 4 2 2 6 3 2 2" xfId="26068" xr:uid="{00000000-0005-0000-0000-00001C650000}"/>
    <cellStyle name="20% - Accent1 3 4 2 2 6 3 2 2 2" xfId="26069" xr:uid="{00000000-0005-0000-0000-00001D650000}"/>
    <cellStyle name="20% - Accent1 3 4 2 2 6 3 2 3" xfId="26070" xr:uid="{00000000-0005-0000-0000-00001E650000}"/>
    <cellStyle name="20% - Accent1 3 4 2 2 6 3 3" xfId="26071" xr:uid="{00000000-0005-0000-0000-00001F650000}"/>
    <cellStyle name="20% - Accent1 3 4 2 2 6 3 3 2" xfId="26072" xr:uid="{00000000-0005-0000-0000-000020650000}"/>
    <cellStyle name="20% - Accent1 3 4 2 2 6 3 4" xfId="26073" xr:uid="{00000000-0005-0000-0000-000021650000}"/>
    <cellStyle name="20% - Accent1 3 4 2 2 6 4" xfId="26074" xr:uid="{00000000-0005-0000-0000-000022650000}"/>
    <cellStyle name="20% - Accent1 3 4 2 2 6 4 2" xfId="26075" xr:uid="{00000000-0005-0000-0000-000023650000}"/>
    <cellStyle name="20% - Accent1 3 4 2 2 6 4 2 2" xfId="26076" xr:uid="{00000000-0005-0000-0000-000024650000}"/>
    <cellStyle name="20% - Accent1 3 4 2 2 6 4 2 2 2" xfId="26077" xr:uid="{00000000-0005-0000-0000-000025650000}"/>
    <cellStyle name="20% - Accent1 3 4 2 2 6 4 2 3" xfId="26078" xr:uid="{00000000-0005-0000-0000-000026650000}"/>
    <cellStyle name="20% - Accent1 3 4 2 2 6 4 3" xfId="26079" xr:uid="{00000000-0005-0000-0000-000027650000}"/>
    <cellStyle name="20% - Accent1 3 4 2 2 6 4 3 2" xfId="26080" xr:uid="{00000000-0005-0000-0000-000028650000}"/>
    <cellStyle name="20% - Accent1 3 4 2 2 6 4 4" xfId="26081" xr:uid="{00000000-0005-0000-0000-000029650000}"/>
    <cellStyle name="20% - Accent1 3 4 2 2 6 5" xfId="26082" xr:uid="{00000000-0005-0000-0000-00002A650000}"/>
    <cellStyle name="20% - Accent1 3 4 2 2 6 5 2" xfId="26083" xr:uid="{00000000-0005-0000-0000-00002B650000}"/>
    <cellStyle name="20% - Accent1 3 4 2 2 6 5 2 2" xfId="26084" xr:uid="{00000000-0005-0000-0000-00002C650000}"/>
    <cellStyle name="20% - Accent1 3 4 2 2 6 5 3" xfId="26085" xr:uid="{00000000-0005-0000-0000-00002D650000}"/>
    <cellStyle name="20% - Accent1 3 4 2 2 6 6" xfId="26086" xr:uid="{00000000-0005-0000-0000-00002E650000}"/>
    <cellStyle name="20% - Accent1 3 4 2 2 6 6 2" xfId="26087" xr:uid="{00000000-0005-0000-0000-00002F650000}"/>
    <cellStyle name="20% - Accent1 3 4 2 2 6 6 2 2" xfId="26088" xr:uid="{00000000-0005-0000-0000-000030650000}"/>
    <cellStyle name="20% - Accent1 3 4 2 2 6 6 3" xfId="26089" xr:uid="{00000000-0005-0000-0000-000031650000}"/>
    <cellStyle name="20% - Accent1 3 4 2 2 6 7" xfId="26090" xr:uid="{00000000-0005-0000-0000-000032650000}"/>
    <cellStyle name="20% - Accent1 3 4 2 2 6 7 2" xfId="26091" xr:uid="{00000000-0005-0000-0000-000033650000}"/>
    <cellStyle name="20% - Accent1 3 4 2 2 6 8" xfId="26092" xr:uid="{00000000-0005-0000-0000-000034650000}"/>
    <cellStyle name="20% - Accent1 3 4 2 2 6 8 2" xfId="26093" xr:uid="{00000000-0005-0000-0000-000035650000}"/>
    <cellStyle name="20% - Accent1 3 4 2 2 6 9" xfId="26094" xr:uid="{00000000-0005-0000-0000-000036650000}"/>
    <cellStyle name="20% - Accent1 3 4 2 2 7" xfId="26095" xr:uid="{00000000-0005-0000-0000-000037650000}"/>
    <cellStyle name="20% - Accent1 3 4 2 2 7 2" xfId="26096" xr:uid="{00000000-0005-0000-0000-000038650000}"/>
    <cellStyle name="20% - Accent1 3 4 2 2 7 2 2" xfId="26097" xr:uid="{00000000-0005-0000-0000-000039650000}"/>
    <cellStyle name="20% - Accent1 3 4 2 2 7 2 2 2" xfId="26098" xr:uid="{00000000-0005-0000-0000-00003A650000}"/>
    <cellStyle name="20% - Accent1 3 4 2 2 7 2 3" xfId="26099" xr:uid="{00000000-0005-0000-0000-00003B650000}"/>
    <cellStyle name="20% - Accent1 3 4 2 2 7 3" xfId="26100" xr:uid="{00000000-0005-0000-0000-00003C650000}"/>
    <cellStyle name="20% - Accent1 3 4 2 2 7 3 2" xfId="26101" xr:uid="{00000000-0005-0000-0000-00003D650000}"/>
    <cellStyle name="20% - Accent1 3 4 2 2 7 4" xfId="26102" xr:uid="{00000000-0005-0000-0000-00003E650000}"/>
    <cellStyle name="20% - Accent1 3 4 2 2 8" xfId="26103" xr:uid="{00000000-0005-0000-0000-00003F650000}"/>
    <cellStyle name="20% - Accent1 3 4 2 2 8 2" xfId="26104" xr:uid="{00000000-0005-0000-0000-000040650000}"/>
    <cellStyle name="20% - Accent1 3 4 2 2 8 2 2" xfId="26105" xr:uid="{00000000-0005-0000-0000-000041650000}"/>
    <cellStyle name="20% - Accent1 3 4 2 2 8 2 2 2" xfId="26106" xr:uid="{00000000-0005-0000-0000-000042650000}"/>
    <cellStyle name="20% - Accent1 3 4 2 2 8 2 3" xfId="26107" xr:uid="{00000000-0005-0000-0000-000043650000}"/>
    <cellStyle name="20% - Accent1 3 4 2 2 8 3" xfId="26108" xr:uid="{00000000-0005-0000-0000-000044650000}"/>
    <cellStyle name="20% - Accent1 3 4 2 2 8 3 2" xfId="26109" xr:uid="{00000000-0005-0000-0000-000045650000}"/>
    <cellStyle name="20% - Accent1 3 4 2 2 8 4" xfId="26110" xr:uid="{00000000-0005-0000-0000-000046650000}"/>
    <cellStyle name="20% - Accent1 3 4 2 2 9" xfId="26111" xr:uid="{00000000-0005-0000-0000-000047650000}"/>
    <cellStyle name="20% - Accent1 3 4 2 2 9 2" xfId="26112" xr:uid="{00000000-0005-0000-0000-000048650000}"/>
    <cellStyle name="20% - Accent1 3 4 2 2 9 2 2" xfId="26113" xr:uid="{00000000-0005-0000-0000-000049650000}"/>
    <cellStyle name="20% - Accent1 3 4 2 2 9 2 2 2" xfId="26114" xr:uid="{00000000-0005-0000-0000-00004A650000}"/>
    <cellStyle name="20% - Accent1 3 4 2 2 9 2 3" xfId="26115" xr:uid="{00000000-0005-0000-0000-00004B650000}"/>
    <cellStyle name="20% - Accent1 3 4 2 2 9 3" xfId="26116" xr:uid="{00000000-0005-0000-0000-00004C650000}"/>
    <cellStyle name="20% - Accent1 3 4 2 2 9 3 2" xfId="26117" xr:uid="{00000000-0005-0000-0000-00004D650000}"/>
    <cellStyle name="20% - Accent1 3 4 2 2 9 4" xfId="26118" xr:uid="{00000000-0005-0000-0000-00004E650000}"/>
    <cellStyle name="20% - Accent1 3 4 2 3" xfId="26119" xr:uid="{00000000-0005-0000-0000-00004F650000}"/>
    <cellStyle name="20% - Accent1 3 4 2 3 10" xfId="26120" xr:uid="{00000000-0005-0000-0000-000050650000}"/>
    <cellStyle name="20% - Accent1 3 4 2 3 10 2" xfId="26121" xr:uid="{00000000-0005-0000-0000-000051650000}"/>
    <cellStyle name="20% - Accent1 3 4 2 3 11" xfId="26122" xr:uid="{00000000-0005-0000-0000-000052650000}"/>
    <cellStyle name="20% - Accent1 3 4 2 3 2" xfId="26123" xr:uid="{00000000-0005-0000-0000-000053650000}"/>
    <cellStyle name="20% - Accent1 3 4 2 3 2 2" xfId="26124" xr:uid="{00000000-0005-0000-0000-000054650000}"/>
    <cellStyle name="20% - Accent1 3 4 2 3 2 2 2" xfId="26125" xr:uid="{00000000-0005-0000-0000-000055650000}"/>
    <cellStyle name="20% - Accent1 3 4 2 3 2 2 2 2" xfId="26126" xr:uid="{00000000-0005-0000-0000-000056650000}"/>
    <cellStyle name="20% - Accent1 3 4 2 3 2 2 2 2 2" xfId="26127" xr:uid="{00000000-0005-0000-0000-000057650000}"/>
    <cellStyle name="20% - Accent1 3 4 2 3 2 2 2 3" xfId="26128" xr:uid="{00000000-0005-0000-0000-000058650000}"/>
    <cellStyle name="20% - Accent1 3 4 2 3 2 2 3" xfId="26129" xr:uid="{00000000-0005-0000-0000-000059650000}"/>
    <cellStyle name="20% - Accent1 3 4 2 3 2 2 3 2" xfId="26130" xr:uid="{00000000-0005-0000-0000-00005A650000}"/>
    <cellStyle name="20% - Accent1 3 4 2 3 2 2 4" xfId="26131" xr:uid="{00000000-0005-0000-0000-00005B650000}"/>
    <cellStyle name="20% - Accent1 3 4 2 3 2 3" xfId="26132" xr:uid="{00000000-0005-0000-0000-00005C650000}"/>
    <cellStyle name="20% - Accent1 3 4 2 3 2 3 2" xfId="26133" xr:uid="{00000000-0005-0000-0000-00005D650000}"/>
    <cellStyle name="20% - Accent1 3 4 2 3 2 3 2 2" xfId="26134" xr:uid="{00000000-0005-0000-0000-00005E650000}"/>
    <cellStyle name="20% - Accent1 3 4 2 3 2 3 2 2 2" xfId="26135" xr:uid="{00000000-0005-0000-0000-00005F650000}"/>
    <cellStyle name="20% - Accent1 3 4 2 3 2 3 2 3" xfId="26136" xr:uid="{00000000-0005-0000-0000-000060650000}"/>
    <cellStyle name="20% - Accent1 3 4 2 3 2 3 3" xfId="26137" xr:uid="{00000000-0005-0000-0000-000061650000}"/>
    <cellStyle name="20% - Accent1 3 4 2 3 2 3 3 2" xfId="26138" xr:uid="{00000000-0005-0000-0000-000062650000}"/>
    <cellStyle name="20% - Accent1 3 4 2 3 2 3 4" xfId="26139" xr:uid="{00000000-0005-0000-0000-000063650000}"/>
    <cellStyle name="20% - Accent1 3 4 2 3 2 4" xfId="26140" xr:uid="{00000000-0005-0000-0000-000064650000}"/>
    <cellStyle name="20% - Accent1 3 4 2 3 2 4 2" xfId="26141" xr:uid="{00000000-0005-0000-0000-000065650000}"/>
    <cellStyle name="20% - Accent1 3 4 2 3 2 4 2 2" xfId="26142" xr:uid="{00000000-0005-0000-0000-000066650000}"/>
    <cellStyle name="20% - Accent1 3 4 2 3 2 4 2 2 2" xfId="26143" xr:uid="{00000000-0005-0000-0000-000067650000}"/>
    <cellStyle name="20% - Accent1 3 4 2 3 2 4 2 3" xfId="26144" xr:uid="{00000000-0005-0000-0000-000068650000}"/>
    <cellStyle name="20% - Accent1 3 4 2 3 2 4 3" xfId="26145" xr:uid="{00000000-0005-0000-0000-000069650000}"/>
    <cellStyle name="20% - Accent1 3 4 2 3 2 4 3 2" xfId="26146" xr:uid="{00000000-0005-0000-0000-00006A650000}"/>
    <cellStyle name="20% - Accent1 3 4 2 3 2 4 4" xfId="26147" xr:uid="{00000000-0005-0000-0000-00006B650000}"/>
    <cellStyle name="20% - Accent1 3 4 2 3 2 5" xfId="26148" xr:uid="{00000000-0005-0000-0000-00006C650000}"/>
    <cellStyle name="20% - Accent1 3 4 2 3 2 5 2" xfId="26149" xr:uid="{00000000-0005-0000-0000-00006D650000}"/>
    <cellStyle name="20% - Accent1 3 4 2 3 2 5 2 2" xfId="26150" xr:uid="{00000000-0005-0000-0000-00006E650000}"/>
    <cellStyle name="20% - Accent1 3 4 2 3 2 5 3" xfId="26151" xr:uid="{00000000-0005-0000-0000-00006F650000}"/>
    <cellStyle name="20% - Accent1 3 4 2 3 2 6" xfId="26152" xr:uid="{00000000-0005-0000-0000-000070650000}"/>
    <cellStyle name="20% - Accent1 3 4 2 3 2 6 2" xfId="26153" xr:uid="{00000000-0005-0000-0000-000071650000}"/>
    <cellStyle name="20% - Accent1 3 4 2 3 2 6 2 2" xfId="26154" xr:uid="{00000000-0005-0000-0000-000072650000}"/>
    <cellStyle name="20% - Accent1 3 4 2 3 2 6 3" xfId="26155" xr:uid="{00000000-0005-0000-0000-000073650000}"/>
    <cellStyle name="20% - Accent1 3 4 2 3 2 7" xfId="26156" xr:uid="{00000000-0005-0000-0000-000074650000}"/>
    <cellStyle name="20% - Accent1 3 4 2 3 2 7 2" xfId="26157" xr:uid="{00000000-0005-0000-0000-000075650000}"/>
    <cellStyle name="20% - Accent1 3 4 2 3 2 8" xfId="26158" xr:uid="{00000000-0005-0000-0000-000076650000}"/>
    <cellStyle name="20% - Accent1 3 4 2 3 2 8 2" xfId="26159" xr:uid="{00000000-0005-0000-0000-000077650000}"/>
    <cellStyle name="20% - Accent1 3 4 2 3 2 9" xfId="26160" xr:uid="{00000000-0005-0000-0000-000078650000}"/>
    <cellStyle name="20% - Accent1 3 4 2 3 3" xfId="26161" xr:uid="{00000000-0005-0000-0000-000079650000}"/>
    <cellStyle name="20% - Accent1 3 4 2 3 3 2" xfId="26162" xr:uid="{00000000-0005-0000-0000-00007A650000}"/>
    <cellStyle name="20% - Accent1 3 4 2 3 3 2 2" xfId="26163" xr:uid="{00000000-0005-0000-0000-00007B650000}"/>
    <cellStyle name="20% - Accent1 3 4 2 3 3 2 2 2" xfId="26164" xr:uid="{00000000-0005-0000-0000-00007C650000}"/>
    <cellStyle name="20% - Accent1 3 4 2 3 3 2 2 2 2" xfId="26165" xr:uid="{00000000-0005-0000-0000-00007D650000}"/>
    <cellStyle name="20% - Accent1 3 4 2 3 3 2 2 3" xfId="26166" xr:uid="{00000000-0005-0000-0000-00007E650000}"/>
    <cellStyle name="20% - Accent1 3 4 2 3 3 2 3" xfId="26167" xr:uid="{00000000-0005-0000-0000-00007F650000}"/>
    <cellStyle name="20% - Accent1 3 4 2 3 3 2 3 2" xfId="26168" xr:uid="{00000000-0005-0000-0000-000080650000}"/>
    <cellStyle name="20% - Accent1 3 4 2 3 3 2 4" xfId="26169" xr:uid="{00000000-0005-0000-0000-000081650000}"/>
    <cellStyle name="20% - Accent1 3 4 2 3 3 3" xfId="26170" xr:uid="{00000000-0005-0000-0000-000082650000}"/>
    <cellStyle name="20% - Accent1 3 4 2 3 3 3 2" xfId="26171" xr:uid="{00000000-0005-0000-0000-000083650000}"/>
    <cellStyle name="20% - Accent1 3 4 2 3 3 3 2 2" xfId="26172" xr:uid="{00000000-0005-0000-0000-000084650000}"/>
    <cellStyle name="20% - Accent1 3 4 2 3 3 3 2 2 2" xfId="26173" xr:uid="{00000000-0005-0000-0000-000085650000}"/>
    <cellStyle name="20% - Accent1 3 4 2 3 3 3 2 3" xfId="26174" xr:uid="{00000000-0005-0000-0000-000086650000}"/>
    <cellStyle name="20% - Accent1 3 4 2 3 3 3 3" xfId="26175" xr:uid="{00000000-0005-0000-0000-000087650000}"/>
    <cellStyle name="20% - Accent1 3 4 2 3 3 3 3 2" xfId="26176" xr:uid="{00000000-0005-0000-0000-000088650000}"/>
    <cellStyle name="20% - Accent1 3 4 2 3 3 3 4" xfId="26177" xr:uid="{00000000-0005-0000-0000-000089650000}"/>
    <cellStyle name="20% - Accent1 3 4 2 3 3 4" xfId="26178" xr:uid="{00000000-0005-0000-0000-00008A650000}"/>
    <cellStyle name="20% - Accent1 3 4 2 3 3 4 2" xfId="26179" xr:uid="{00000000-0005-0000-0000-00008B650000}"/>
    <cellStyle name="20% - Accent1 3 4 2 3 3 4 2 2" xfId="26180" xr:uid="{00000000-0005-0000-0000-00008C650000}"/>
    <cellStyle name="20% - Accent1 3 4 2 3 3 4 2 2 2" xfId="26181" xr:uid="{00000000-0005-0000-0000-00008D650000}"/>
    <cellStyle name="20% - Accent1 3 4 2 3 3 4 2 3" xfId="26182" xr:uid="{00000000-0005-0000-0000-00008E650000}"/>
    <cellStyle name="20% - Accent1 3 4 2 3 3 4 3" xfId="26183" xr:uid="{00000000-0005-0000-0000-00008F650000}"/>
    <cellStyle name="20% - Accent1 3 4 2 3 3 4 3 2" xfId="26184" xr:uid="{00000000-0005-0000-0000-000090650000}"/>
    <cellStyle name="20% - Accent1 3 4 2 3 3 4 4" xfId="26185" xr:uid="{00000000-0005-0000-0000-000091650000}"/>
    <cellStyle name="20% - Accent1 3 4 2 3 3 5" xfId="26186" xr:uid="{00000000-0005-0000-0000-000092650000}"/>
    <cellStyle name="20% - Accent1 3 4 2 3 3 5 2" xfId="26187" xr:uid="{00000000-0005-0000-0000-000093650000}"/>
    <cellStyle name="20% - Accent1 3 4 2 3 3 5 2 2" xfId="26188" xr:uid="{00000000-0005-0000-0000-000094650000}"/>
    <cellStyle name="20% - Accent1 3 4 2 3 3 5 3" xfId="26189" xr:uid="{00000000-0005-0000-0000-000095650000}"/>
    <cellStyle name="20% - Accent1 3 4 2 3 3 6" xfId="26190" xr:uid="{00000000-0005-0000-0000-000096650000}"/>
    <cellStyle name="20% - Accent1 3 4 2 3 3 6 2" xfId="26191" xr:uid="{00000000-0005-0000-0000-000097650000}"/>
    <cellStyle name="20% - Accent1 3 4 2 3 3 6 2 2" xfId="26192" xr:uid="{00000000-0005-0000-0000-000098650000}"/>
    <cellStyle name="20% - Accent1 3 4 2 3 3 6 3" xfId="26193" xr:uid="{00000000-0005-0000-0000-000099650000}"/>
    <cellStyle name="20% - Accent1 3 4 2 3 3 7" xfId="26194" xr:uid="{00000000-0005-0000-0000-00009A650000}"/>
    <cellStyle name="20% - Accent1 3 4 2 3 3 7 2" xfId="26195" xr:uid="{00000000-0005-0000-0000-00009B650000}"/>
    <cellStyle name="20% - Accent1 3 4 2 3 3 8" xfId="26196" xr:uid="{00000000-0005-0000-0000-00009C650000}"/>
    <cellStyle name="20% - Accent1 3 4 2 3 3 8 2" xfId="26197" xr:uid="{00000000-0005-0000-0000-00009D650000}"/>
    <cellStyle name="20% - Accent1 3 4 2 3 3 9" xfId="26198" xr:uid="{00000000-0005-0000-0000-00009E650000}"/>
    <cellStyle name="20% - Accent1 3 4 2 3 4" xfId="26199" xr:uid="{00000000-0005-0000-0000-00009F650000}"/>
    <cellStyle name="20% - Accent1 3 4 2 3 4 2" xfId="26200" xr:uid="{00000000-0005-0000-0000-0000A0650000}"/>
    <cellStyle name="20% - Accent1 3 4 2 3 4 2 2" xfId="26201" xr:uid="{00000000-0005-0000-0000-0000A1650000}"/>
    <cellStyle name="20% - Accent1 3 4 2 3 4 2 2 2" xfId="26202" xr:uid="{00000000-0005-0000-0000-0000A2650000}"/>
    <cellStyle name="20% - Accent1 3 4 2 3 4 2 3" xfId="26203" xr:uid="{00000000-0005-0000-0000-0000A3650000}"/>
    <cellStyle name="20% - Accent1 3 4 2 3 4 3" xfId="26204" xr:uid="{00000000-0005-0000-0000-0000A4650000}"/>
    <cellStyle name="20% - Accent1 3 4 2 3 4 3 2" xfId="26205" xr:uid="{00000000-0005-0000-0000-0000A5650000}"/>
    <cellStyle name="20% - Accent1 3 4 2 3 4 4" xfId="26206" xr:uid="{00000000-0005-0000-0000-0000A6650000}"/>
    <cellStyle name="20% - Accent1 3 4 2 3 5" xfId="26207" xr:uid="{00000000-0005-0000-0000-0000A7650000}"/>
    <cellStyle name="20% - Accent1 3 4 2 3 5 2" xfId="26208" xr:uid="{00000000-0005-0000-0000-0000A8650000}"/>
    <cellStyle name="20% - Accent1 3 4 2 3 5 2 2" xfId="26209" xr:uid="{00000000-0005-0000-0000-0000A9650000}"/>
    <cellStyle name="20% - Accent1 3 4 2 3 5 2 2 2" xfId="26210" xr:uid="{00000000-0005-0000-0000-0000AA650000}"/>
    <cellStyle name="20% - Accent1 3 4 2 3 5 2 3" xfId="26211" xr:uid="{00000000-0005-0000-0000-0000AB650000}"/>
    <cellStyle name="20% - Accent1 3 4 2 3 5 3" xfId="26212" xr:uid="{00000000-0005-0000-0000-0000AC650000}"/>
    <cellStyle name="20% - Accent1 3 4 2 3 5 3 2" xfId="26213" xr:uid="{00000000-0005-0000-0000-0000AD650000}"/>
    <cellStyle name="20% - Accent1 3 4 2 3 5 4" xfId="26214" xr:uid="{00000000-0005-0000-0000-0000AE650000}"/>
    <cellStyle name="20% - Accent1 3 4 2 3 6" xfId="26215" xr:uid="{00000000-0005-0000-0000-0000AF650000}"/>
    <cellStyle name="20% - Accent1 3 4 2 3 6 2" xfId="26216" xr:uid="{00000000-0005-0000-0000-0000B0650000}"/>
    <cellStyle name="20% - Accent1 3 4 2 3 6 2 2" xfId="26217" xr:uid="{00000000-0005-0000-0000-0000B1650000}"/>
    <cellStyle name="20% - Accent1 3 4 2 3 6 2 2 2" xfId="26218" xr:uid="{00000000-0005-0000-0000-0000B2650000}"/>
    <cellStyle name="20% - Accent1 3 4 2 3 6 2 3" xfId="26219" xr:uid="{00000000-0005-0000-0000-0000B3650000}"/>
    <cellStyle name="20% - Accent1 3 4 2 3 6 3" xfId="26220" xr:uid="{00000000-0005-0000-0000-0000B4650000}"/>
    <cellStyle name="20% - Accent1 3 4 2 3 6 3 2" xfId="26221" xr:uid="{00000000-0005-0000-0000-0000B5650000}"/>
    <cellStyle name="20% - Accent1 3 4 2 3 6 4" xfId="26222" xr:uid="{00000000-0005-0000-0000-0000B6650000}"/>
    <cellStyle name="20% - Accent1 3 4 2 3 7" xfId="26223" xr:uid="{00000000-0005-0000-0000-0000B7650000}"/>
    <cellStyle name="20% - Accent1 3 4 2 3 7 2" xfId="26224" xr:uid="{00000000-0005-0000-0000-0000B8650000}"/>
    <cellStyle name="20% - Accent1 3 4 2 3 7 2 2" xfId="26225" xr:uid="{00000000-0005-0000-0000-0000B9650000}"/>
    <cellStyle name="20% - Accent1 3 4 2 3 7 3" xfId="26226" xr:uid="{00000000-0005-0000-0000-0000BA650000}"/>
    <cellStyle name="20% - Accent1 3 4 2 3 8" xfId="26227" xr:uid="{00000000-0005-0000-0000-0000BB650000}"/>
    <cellStyle name="20% - Accent1 3 4 2 3 8 2" xfId="26228" xr:uid="{00000000-0005-0000-0000-0000BC650000}"/>
    <cellStyle name="20% - Accent1 3 4 2 3 8 2 2" xfId="26229" xr:uid="{00000000-0005-0000-0000-0000BD650000}"/>
    <cellStyle name="20% - Accent1 3 4 2 3 8 3" xfId="26230" xr:uid="{00000000-0005-0000-0000-0000BE650000}"/>
    <cellStyle name="20% - Accent1 3 4 2 3 9" xfId="26231" xr:uid="{00000000-0005-0000-0000-0000BF650000}"/>
    <cellStyle name="20% - Accent1 3 4 2 3 9 2" xfId="26232" xr:uid="{00000000-0005-0000-0000-0000C0650000}"/>
    <cellStyle name="20% - Accent1 3 4 2 4" xfId="26233" xr:uid="{00000000-0005-0000-0000-0000C1650000}"/>
    <cellStyle name="20% - Accent1 3 4 2 4 10" xfId="26234" xr:uid="{00000000-0005-0000-0000-0000C2650000}"/>
    <cellStyle name="20% - Accent1 3 4 2 4 10 2" xfId="26235" xr:uid="{00000000-0005-0000-0000-0000C3650000}"/>
    <cellStyle name="20% - Accent1 3 4 2 4 11" xfId="26236" xr:uid="{00000000-0005-0000-0000-0000C4650000}"/>
    <cellStyle name="20% - Accent1 3 4 2 4 2" xfId="26237" xr:uid="{00000000-0005-0000-0000-0000C5650000}"/>
    <cellStyle name="20% - Accent1 3 4 2 4 2 2" xfId="26238" xr:uid="{00000000-0005-0000-0000-0000C6650000}"/>
    <cellStyle name="20% - Accent1 3 4 2 4 2 2 2" xfId="26239" xr:uid="{00000000-0005-0000-0000-0000C7650000}"/>
    <cellStyle name="20% - Accent1 3 4 2 4 2 2 2 2" xfId="26240" xr:uid="{00000000-0005-0000-0000-0000C8650000}"/>
    <cellStyle name="20% - Accent1 3 4 2 4 2 2 2 2 2" xfId="26241" xr:uid="{00000000-0005-0000-0000-0000C9650000}"/>
    <cellStyle name="20% - Accent1 3 4 2 4 2 2 2 3" xfId="26242" xr:uid="{00000000-0005-0000-0000-0000CA650000}"/>
    <cellStyle name="20% - Accent1 3 4 2 4 2 2 3" xfId="26243" xr:uid="{00000000-0005-0000-0000-0000CB650000}"/>
    <cellStyle name="20% - Accent1 3 4 2 4 2 2 3 2" xfId="26244" xr:uid="{00000000-0005-0000-0000-0000CC650000}"/>
    <cellStyle name="20% - Accent1 3 4 2 4 2 2 4" xfId="26245" xr:uid="{00000000-0005-0000-0000-0000CD650000}"/>
    <cellStyle name="20% - Accent1 3 4 2 4 2 3" xfId="26246" xr:uid="{00000000-0005-0000-0000-0000CE650000}"/>
    <cellStyle name="20% - Accent1 3 4 2 4 2 3 2" xfId="26247" xr:uid="{00000000-0005-0000-0000-0000CF650000}"/>
    <cellStyle name="20% - Accent1 3 4 2 4 2 3 2 2" xfId="26248" xr:uid="{00000000-0005-0000-0000-0000D0650000}"/>
    <cellStyle name="20% - Accent1 3 4 2 4 2 3 2 2 2" xfId="26249" xr:uid="{00000000-0005-0000-0000-0000D1650000}"/>
    <cellStyle name="20% - Accent1 3 4 2 4 2 3 2 3" xfId="26250" xr:uid="{00000000-0005-0000-0000-0000D2650000}"/>
    <cellStyle name="20% - Accent1 3 4 2 4 2 3 3" xfId="26251" xr:uid="{00000000-0005-0000-0000-0000D3650000}"/>
    <cellStyle name="20% - Accent1 3 4 2 4 2 3 3 2" xfId="26252" xr:uid="{00000000-0005-0000-0000-0000D4650000}"/>
    <cellStyle name="20% - Accent1 3 4 2 4 2 3 4" xfId="26253" xr:uid="{00000000-0005-0000-0000-0000D5650000}"/>
    <cellStyle name="20% - Accent1 3 4 2 4 2 4" xfId="26254" xr:uid="{00000000-0005-0000-0000-0000D6650000}"/>
    <cellStyle name="20% - Accent1 3 4 2 4 2 4 2" xfId="26255" xr:uid="{00000000-0005-0000-0000-0000D7650000}"/>
    <cellStyle name="20% - Accent1 3 4 2 4 2 4 2 2" xfId="26256" xr:uid="{00000000-0005-0000-0000-0000D8650000}"/>
    <cellStyle name="20% - Accent1 3 4 2 4 2 4 2 2 2" xfId="26257" xr:uid="{00000000-0005-0000-0000-0000D9650000}"/>
    <cellStyle name="20% - Accent1 3 4 2 4 2 4 2 3" xfId="26258" xr:uid="{00000000-0005-0000-0000-0000DA650000}"/>
    <cellStyle name="20% - Accent1 3 4 2 4 2 4 3" xfId="26259" xr:uid="{00000000-0005-0000-0000-0000DB650000}"/>
    <cellStyle name="20% - Accent1 3 4 2 4 2 4 3 2" xfId="26260" xr:uid="{00000000-0005-0000-0000-0000DC650000}"/>
    <cellStyle name="20% - Accent1 3 4 2 4 2 4 4" xfId="26261" xr:uid="{00000000-0005-0000-0000-0000DD650000}"/>
    <cellStyle name="20% - Accent1 3 4 2 4 2 5" xfId="26262" xr:uid="{00000000-0005-0000-0000-0000DE650000}"/>
    <cellStyle name="20% - Accent1 3 4 2 4 2 5 2" xfId="26263" xr:uid="{00000000-0005-0000-0000-0000DF650000}"/>
    <cellStyle name="20% - Accent1 3 4 2 4 2 5 2 2" xfId="26264" xr:uid="{00000000-0005-0000-0000-0000E0650000}"/>
    <cellStyle name="20% - Accent1 3 4 2 4 2 5 3" xfId="26265" xr:uid="{00000000-0005-0000-0000-0000E1650000}"/>
    <cellStyle name="20% - Accent1 3 4 2 4 2 6" xfId="26266" xr:uid="{00000000-0005-0000-0000-0000E2650000}"/>
    <cellStyle name="20% - Accent1 3 4 2 4 2 6 2" xfId="26267" xr:uid="{00000000-0005-0000-0000-0000E3650000}"/>
    <cellStyle name="20% - Accent1 3 4 2 4 2 6 2 2" xfId="26268" xr:uid="{00000000-0005-0000-0000-0000E4650000}"/>
    <cellStyle name="20% - Accent1 3 4 2 4 2 6 3" xfId="26269" xr:uid="{00000000-0005-0000-0000-0000E5650000}"/>
    <cellStyle name="20% - Accent1 3 4 2 4 2 7" xfId="26270" xr:uid="{00000000-0005-0000-0000-0000E6650000}"/>
    <cellStyle name="20% - Accent1 3 4 2 4 2 7 2" xfId="26271" xr:uid="{00000000-0005-0000-0000-0000E7650000}"/>
    <cellStyle name="20% - Accent1 3 4 2 4 2 8" xfId="26272" xr:uid="{00000000-0005-0000-0000-0000E8650000}"/>
    <cellStyle name="20% - Accent1 3 4 2 4 2 8 2" xfId="26273" xr:uid="{00000000-0005-0000-0000-0000E9650000}"/>
    <cellStyle name="20% - Accent1 3 4 2 4 2 9" xfId="26274" xr:uid="{00000000-0005-0000-0000-0000EA650000}"/>
    <cellStyle name="20% - Accent1 3 4 2 4 3" xfId="26275" xr:uid="{00000000-0005-0000-0000-0000EB650000}"/>
    <cellStyle name="20% - Accent1 3 4 2 4 3 2" xfId="26276" xr:uid="{00000000-0005-0000-0000-0000EC650000}"/>
    <cellStyle name="20% - Accent1 3 4 2 4 3 2 2" xfId="26277" xr:uid="{00000000-0005-0000-0000-0000ED650000}"/>
    <cellStyle name="20% - Accent1 3 4 2 4 3 2 2 2" xfId="26278" xr:uid="{00000000-0005-0000-0000-0000EE650000}"/>
    <cellStyle name="20% - Accent1 3 4 2 4 3 2 2 2 2" xfId="26279" xr:uid="{00000000-0005-0000-0000-0000EF650000}"/>
    <cellStyle name="20% - Accent1 3 4 2 4 3 2 2 3" xfId="26280" xr:uid="{00000000-0005-0000-0000-0000F0650000}"/>
    <cellStyle name="20% - Accent1 3 4 2 4 3 2 3" xfId="26281" xr:uid="{00000000-0005-0000-0000-0000F1650000}"/>
    <cellStyle name="20% - Accent1 3 4 2 4 3 2 3 2" xfId="26282" xr:uid="{00000000-0005-0000-0000-0000F2650000}"/>
    <cellStyle name="20% - Accent1 3 4 2 4 3 2 4" xfId="26283" xr:uid="{00000000-0005-0000-0000-0000F3650000}"/>
    <cellStyle name="20% - Accent1 3 4 2 4 3 3" xfId="26284" xr:uid="{00000000-0005-0000-0000-0000F4650000}"/>
    <cellStyle name="20% - Accent1 3 4 2 4 3 3 2" xfId="26285" xr:uid="{00000000-0005-0000-0000-0000F5650000}"/>
    <cellStyle name="20% - Accent1 3 4 2 4 3 3 2 2" xfId="26286" xr:uid="{00000000-0005-0000-0000-0000F6650000}"/>
    <cellStyle name="20% - Accent1 3 4 2 4 3 3 2 2 2" xfId="26287" xr:uid="{00000000-0005-0000-0000-0000F7650000}"/>
    <cellStyle name="20% - Accent1 3 4 2 4 3 3 2 3" xfId="26288" xr:uid="{00000000-0005-0000-0000-0000F8650000}"/>
    <cellStyle name="20% - Accent1 3 4 2 4 3 3 3" xfId="26289" xr:uid="{00000000-0005-0000-0000-0000F9650000}"/>
    <cellStyle name="20% - Accent1 3 4 2 4 3 3 3 2" xfId="26290" xr:uid="{00000000-0005-0000-0000-0000FA650000}"/>
    <cellStyle name="20% - Accent1 3 4 2 4 3 3 4" xfId="26291" xr:uid="{00000000-0005-0000-0000-0000FB650000}"/>
    <cellStyle name="20% - Accent1 3 4 2 4 3 4" xfId="26292" xr:uid="{00000000-0005-0000-0000-0000FC650000}"/>
    <cellStyle name="20% - Accent1 3 4 2 4 3 4 2" xfId="26293" xr:uid="{00000000-0005-0000-0000-0000FD650000}"/>
    <cellStyle name="20% - Accent1 3 4 2 4 3 4 2 2" xfId="26294" xr:uid="{00000000-0005-0000-0000-0000FE650000}"/>
    <cellStyle name="20% - Accent1 3 4 2 4 3 4 2 2 2" xfId="26295" xr:uid="{00000000-0005-0000-0000-0000FF650000}"/>
    <cellStyle name="20% - Accent1 3 4 2 4 3 4 2 3" xfId="26296" xr:uid="{00000000-0005-0000-0000-000000660000}"/>
    <cellStyle name="20% - Accent1 3 4 2 4 3 4 3" xfId="26297" xr:uid="{00000000-0005-0000-0000-000001660000}"/>
    <cellStyle name="20% - Accent1 3 4 2 4 3 4 3 2" xfId="26298" xr:uid="{00000000-0005-0000-0000-000002660000}"/>
    <cellStyle name="20% - Accent1 3 4 2 4 3 4 4" xfId="26299" xr:uid="{00000000-0005-0000-0000-000003660000}"/>
    <cellStyle name="20% - Accent1 3 4 2 4 3 5" xfId="26300" xr:uid="{00000000-0005-0000-0000-000004660000}"/>
    <cellStyle name="20% - Accent1 3 4 2 4 3 5 2" xfId="26301" xr:uid="{00000000-0005-0000-0000-000005660000}"/>
    <cellStyle name="20% - Accent1 3 4 2 4 3 5 2 2" xfId="26302" xr:uid="{00000000-0005-0000-0000-000006660000}"/>
    <cellStyle name="20% - Accent1 3 4 2 4 3 5 3" xfId="26303" xr:uid="{00000000-0005-0000-0000-000007660000}"/>
    <cellStyle name="20% - Accent1 3 4 2 4 3 6" xfId="26304" xr:uid="{00000000-0005-0000-0000-000008660000}"/>
    <cellStyle name="20% - Accent1 3 4 2 4 3 6 2" xfId="26305" xr:uid="{00000000-0005-0000-0000-000009660000}"/>
    <cellStyle name="20% - Accent1 3 4 2 4 3 6 2 2" xfId="26306" xr:uid="{00000000-0005-0000-0000-00000A660000}"/>
    <cellStyle name="20% - Accent1 3 4 2 4 3 6 3" xfId="26307" xr:uid="{00000000-0005-0000-0000-00000B660000}"/>
    <cellStyle name="20% - Accent1 3 4 2 4 3 7" xfId="26308" xr:uid="{00000000-0005-0000-0000-00000C660000}"/>
    <cellStyle name="20% - Accent1 3 4 2 4 3 7 2" xfId="26309" xr:uid="{00000000-0005-0000-0000-00000D660000}"/>
    <cellStyle name="20% - Accent1 3 4 2 4 3 8" xfId="26310" xr:uid="{00000000-0005-0000-0000-00000E660000}"/>
    <cellStyle name="20% - Accent1 3 4 2 4 3 8 2" xfId="26311" xr:uid="{00000000-0005-0000-0000-00000F660000}"/>
    <cellStyle name="20% - Accent1 3 4 2 4 3 9" xfId="26312" xr:uid="{00000000-0005-0000-0000-000010660000}"/>
    <cellStyle name="20% - Accent1 3 4 2 4 4" xfId="26313" xr:uid="{00000000-0005-0000-0000-000011660000}"/>
    <cellStyle name="20% - Accent1 3 4 2 4 4 2" xfId="26314" xr:uid="{00000000-0005-0000-0000-000012660000}"/>
    <cellStyle name="20% - Accent1 3 4 2 4 4 2 2" xfId="26315" xr:uid="{00000000-0005-0000-0000-000013660000}"/>
    <cellStyle name="20% - Accent1 3 4 2 4 4 2 2 2" xfId="26316" xr:uid="{00000000-0005-0000-0000-000014660000}"/>
    <cellStyle name="20% - Accent1 3 4 2 4 4 2 3" xfId="26317" xr:uid="{00000000-0005-0000-0000-000015660000}"/>
    <cellStyle name="20% - Accent1 3 4 2 4 4 3" xfId="26318" xr:uid="{00000000-0005-0000-0000-000016660000}"/>
    <cellStyle name="20% - Accent1 3 4 2 4 4 3 2" xfId="26319" xr:uid="{00000000-0005-0000-0000-000017660000}"/>
    <cellStyle name="20% - Accent1 3 4 2 4 4 4" xfId="26320" xr:uid="{00000000-0005-0000-0000-000018660000}"/>
    <cellStyle name="20% - Accent1 3 4 2 4 5" xfId="26321" xr:uid="{00000000-0005-0000-0000-000019660000}"/>
    <cellStyle name="20% - Accent1 3 4 2 4 5 2" xfId="26322" xr:uid="{00000000-0005-0000-0000-00001A660000}"/>
    <cellStyle name="20% - Accent1 3 4 2 4 5 2 2" xfId="26323" xr:uid="{00000000-0005-0000-0000-00001B660000}"/>
    <cellStyle name="20% - Accent1 3 4 2 4 5 2 2 2" xfId="26324" xr:uid="{00000000-0005-0000-0000-00001C660000}"/>
    <cellStyle name="20% - Accent1 3 4 2 4 5 2 3" xfId="26325" xr:uid="{00000000-0005-0000-0000-00001D660000}"/>
    <cellStyle name="20% - Accent1 3 4 2 4 5 3" xfId="26326" xr:uid="{00000000-0005-0000-0000-00001E660000}"/>
    <cellStyle name="20% - Accent1 3 4 2 4 5 3 2" xfId="26327" xr:uid="{00000000-0005-0000-0000-00001F660000}"/>
    <cellStyle name="20% - Accent1 3 4 2 4 5 4" xfId="26328" xr:uid="{00000000-0005-0000-0000-000020660000}"/>
    <cellStyle name="20% - Accent1 3 4 2 4 6" xfId="26329" xr:uid="{00000000-0005-0000-0000-000021660000}"/>
    <cellStyle name="20% - Accent1 3 4 2 4 6 2" xfId="26330" xr:uid="{00000000-0005-0000-0000-000022660000}"/>
    <cellStyle name="20% - Accent1 3 4 2 4 6 2 2" xfId="26331" xr:uid="{00000000-0005-0000-0000-000023660000}"/>
    <cellStyle name="20% - Accent1 3 4 2 4 6 2 2 2" xfId="26332" xr:uid="{00000000-0005-0000-0000-000024660000}"/>
    <cellStyle name="20% - Accent1 3 4 2 4 6 2 3" xfId="26333" xr:uid="{00000000-0005-0000-0000-000025660000}"/>
    <cellStyle name="20% - Accent1 3 4 2 4 6 3" xfId="26334" xr:uid="{00000000-0005-0000-0000-000026660000}"/>
    <cellStyle name="20% - Accent1 3 4 2 4 6 3 2" xfId="26335" xr:uid="{00000000-0005-0000-0000-000027660000}"/>
    <cellStyle name="20% - Accent1 3 4 2 4 6 4" xfId="26336" xr:uid="{00000000-0005-0000-0000-000028660000}"/>
    <cellStyle name="20% - Accent1 3 4 2 4 7" xfId="26337" xr:uid="{00000000-0005-0000-0000-000029660000}"/>
    <cellStyle name="20% - Accent1 3 4 2 4 7 2" xfId="26338" xr:uid="{00000000-0005-0000-0000-00002A660000}"/>
    <cellStyle name="20% - Accent1 3 4 2 4 7 2 2" xfId="26339" xr:uid="{00000000-0005-0000-0000-00002B660000}"/>
    <cellStyle name="20% - Accent1 3 4 2 4 7 3" xfId="26340" xr:uid="{00000000-0005-0000-0000-00002C660000}"/>
    <cellStyle name="20% - Accent1 3 4 2 4 8" xfId="26341" xr:uid="{00000000-0005-0000-0000-00002D660000}"/>
    <cellStyle name="20% - Accent1 3 4 2 4 8 2" xfId="26342" xr:uid="{00000000-0005-0000-0000-00002E660000}"/>
    <cellStyle name="20% - Accent1 3 4 2 4 8 2 2" xfId="26343" xr:uid="{00000000-0005-0000-0000-00002F660000}"/>
    <cellStyle name="20% - Accent1 3 4 2 4 8 3" xfId="26344" xr:uid="{00000000-0005-0000-0000-000030660000}"/>
    <cellStyle name="20% - Accent1 3 4 2 4 9" xfId="26345" xr:uid="{00000000-0005-0000-0000-000031660000}"/>
    <cellStyle name="20% - Accent1 3 4 2 4 9 2" xfId="26346" xr:uid="{00000000-0005-0000-0000-000032660000}"/>
    <cellStyle name="20% - Accent1 3 4 2 5" xfId="26347" xr:uid="{00000000-0005-0000-0000-000033660000}"/>
    <cellStyle name="20% - Accent1 3 4 2 5 10" xfId="26348" xr:uid="{00000000-0005-0000-0000-000034660000}"/>
    <cellStyle name="20% - Accent1 3 4 2 5 10 2" xfId="26349" xr:uid="{00000000-0005-0000-0000-000035660000}"/>
    <cellStyle name="20% - Accent1 3 4 2 5 11" xfId="26350" xr:uid="{00000000-0005-0000-0000-000036660000}"/>
    <cellStyle name="20% - Accent1 3 4 2 5 2" xfId="26351" xr:uid="{00000000-0005-0000-0000-000037660000}"/>
    <cellStyle name="20% - Accent1 3 4 2 5 2 2" xfId="26352" xr:uid="{00000000-0005-0000-0000-000038660000}"/>
    <cellStyle name="20% - Accent1 3 4 2 5 2 2 2" xfId="26353" xr:uid="{00000000-0005-0000-0000-000039660000}"/>
    <cellStyle name="20% - Accent1 3 4 2 5 2 2 2 2" xfId="26354" xr:uid="{00000000-0005-0000-0000-00003A660000}"/>
    <cellStyle name="20% - Accent1 3 4 2 5 2 2 2 2 2" xfId="26355" xr:uid="{00000000-0005-0000-0000-00003B660000}"/>
    <cellStyle name="20% - Accent1 3 4 2 5 2 2 2 3" xfId="26356" xr:uid="{00000000-0005-0000-0000-00003C660000}"/>
    <cellStyle name="20% - Accent1 3 4 2 5 2 2 3" xfId="26357" xr:uid="{00000000-0005-0000-0000-00003D660000}"/>
    <cellStyle name="20% - Accent1 3 4 2 5 2 2 3 2" xfId="26358" xr:uid="{00000000-0005-0000-0000-00003E660000}"/>
    <cellStyle name="20% - Accent1 3 4 2 5 2 2 4" xfId="26359" xr:uid="{00000000-0005-0000-0000-00003F660000}"/>
    <cellStyle name="20% - Accent1 3 4 2 5 2 3" xfId="26360" xr:uid="{00000000-0005-0000-0000-000040660000}"/>
    <cellStyle name="20% - Accent1 3 4 2 5 2 3 2" xfId="26361" xr:uid="{00000000-0005-0000-0000-000041660000}"/>
    <cellStyle name="20% - Accent1 3 4 2 5 2 3 2 2" xfId="26362" xr:uid="{00000000-0005-0000-0000-000042660000}"/>
    <cellStyle name="20% - Accent1 3 4 2 5 2 3 2 2 2" xfId="26363" xr:uid="{00000000-0005-0000-0000-000043660000}"/>
    <cellStyle name="20% - Accent1 3 4 2 5 2 3 2 3" xfId="26364" xr:uid="{00000000-0005-0000-0000-000044660000}"/>
    <cellStyle name="20% - Accent1 3 4 2 5 2 3 3" xfId="26365" xr:uid="{00000000-0005-0000-0000-000045660000}"/>
    <cellStyle name="20% - Accent1 3 4 2 5 2 3 3 2" xfId="26366" xr:uid="{00000000-0005-0000-0000-000046660000}"/>
    <cellStyle name="20% - Accent1 3 4 2 5 2 3 4" xfId="26367" xr:uid="{00000000-0005-0000-0000-000047660000}"/>
    <cellStyle name="20% - Accent1 3 4 2 5 2 4" xfId="26368" xr:uid="{00000000-0005-0000-0000-000048660000}"/>
    <cellStyle name="20% - Accent1 3 4 2 5 2 4 2" xfId="26369" xr:uid="{00000000-0005-0000-0000-000049660000}"/>
    <cellStyle name="20% - Accent1 3 4 2 5 2 4 2 2" xfId="26370" xr:uid="{00000000-0005-0000-0000-00004A660000}"/>
    <cellStyle name="20% - Accent1 3 4 2 5 2 4 2 2 2" xfId="26371" xr:uid="{00000000-0005-0000-0000-00004B660000}"/>
    <cellStyle name="20% - Accent1 3 4 2 5 2 4 2 3" xfId="26372" xr:uid="{00000000-0005-0000-0000-00004C660000}"/>
    <cellStyle name="20% - Accent1 3 4 2 5 2 4 3" xfId="26373" xr:uid="{00000000-0005-0000-0000-00004D660000}"/>
    <cellStyle name="20% - Accent1 3 4 2 5 2 4 3 2" xfId="26374" xr:uid="{00000000-0005-0000-0000-00004E660000}"/>
    <cellStyle name="20% - Accent1 3 4 2 5 2 4 4" xfId="26375" xr:uid="{00000000-0005-0000-0000-00004F660000}"/>
    <cellStyle name="20% - Accent1 3 4 2 5 2 5" xfId="26376" xr:uid="{00000000-0005-0000-0000-000050660000}"/>
    <cellStyle name="20% - Accent1 3 4 2 5 2 5 2" xfId="26377" xr:uid="{00000000-0005-0000-0000-000051660000}"/>
    <cellStyle name="20% - Accent1 3 4 2 5 2 5 2 2" xfId="26378" xr:uid="{00000000-0005-0000-0000-000052660000}"/>
    <cellStyle name="20% - Accent1 3 4 2 5 2 5 3" xfId="26379" xr:uid="{00000000-0005-0000-0000-000053660000}"/>
    <cellStyle name="20% - Accent1 3 4 2 5 2 6" xfId="26380" xr:uid="{00000000-0005-0000-0000-000054660000}"/>
    <cellStyle name="20% - Accent1 3 4 2 5 2 6 2" xfId="26381" xr:uid="{00000000-0005-0000-0000-000055660000}"/>
    <cellStyle name="20% - Accent1 3 4 2 5 2 6 2 2" xfId="26382" xr:uid="{00000000-0005-0000-0000-000056660000}"/>
    <cellStyle name="20% - Accent1 3 4 2 5 2 6 3" xfId="26383" xr:uid="{00000000-0005-0000-0000-000057660000}"/>
    <cellStyle name="20% - Accent1 3 4 2 5 2 7" xfId="26384" xr:uid="{00000000-0005-0000-0000-000058660000}"/>
    <cellStyle name="20% - Accent1 3 4 2 5 2 7 2" xfId="26385" xr:uid="{00000000-0005-0000-0000-000059660000}"/>
    <cellStyle name="20% - Accent1 3 4 2 5 2 8" xfId="26386" xr:uid="{00000000-0005-0000-0000-00005A660000}"/>
    <cellStyle name="20% - Accent1 3 4 2 5 2 8 2" xfId="26387" xr:uid="{00000000-0005-0000-0000-00005B660000}"/>
    <cellStyle name="20% - Accent1 3 4 2 5 2 9" xfId="26388" xr:uid="{00000000-0005-0000-0000-00005C660000}"/>
    <cellStyle name="20% - Accent1 3 4 2 5 3" xfId="26389" xr:uid="{00000000-0005-0000-0000-00005D660000}"/>
    <cellStyle name="20% - Accent1 3 4 2 5 3 2" xfId="26390" xr:uid="{00000000-0005-0000-0000-00005E660000}"/>
    <cellStyle name="20% - Accent1 3 4 2 5 3 2 2" xfId="26391" xr:uid="{00000000-0005-0000-0000-00005F660000}"/>
    <cellStyle name="20% - Accent1 3 4 2 5 3 2 2 2" xfId="26392" xr:uid="{00000000-0005-0000-0000-000060660000}"/>
    <cellStyle name="20% - Accent1 3 4 2 5 3 2 2 2 2" xfId="26393" xr:uid="{00000000-0005-0000-0000-000061660000}"/>
    <cellStyle name="20% - Accent1 3 4 2 5 3 2 2 3" xfId="26394" xr:uid="{00000000-0005-0000-0000-000062660000}"/>
    <cellStyle name="20% - Accent1 3 4 2 5 3 2 3" xfId="26395" xr:uid="{00000000-0005-0000-0000-000063660000}"/>
    <cellStyle name="20% - Accent1 3 4 2 5 3 2 3 2" xfId="26396" xr:uid="{00000000-0005-0000-0000-000064660000}"/>
    <cellStyle name="20% - Accent1 3 4 2 5 3 2 4" xfId="26397" xr:uid="{00000000-0005-0000-0000-000065660000}"/>
    <cellStyle name="20% - Accent1 3 4 2 5 3 3" xfId="26398" xr:uid="{00000000-0005-0000-0000-000066660000}"/>
    <cellStyle name="20% - Accent1 3 4 2 5 3 3 2" xfId="26399" xr:uid="{00000000-0005-0000-0000-000067660000}"/>
    <cellStyle name="20% - Accent1 3 4 2 5 3 3 2 2" xfId="26400" xr:uid="{00000000-0005-0000-0000-000068660000}"/>
    <cellStyle name="20% - Accent1 3 4 2 5 3 3 2 2 2" xfId="26401" xr:uid="{00000000-0005-0000-0000-000069660000}"/>
    <cellStyle name="20% - Accent1 3 4 2 5 3 3 2 3" xfId="26402" xr:uid="{00000000-0005-0000-0000-00006A660000}"/>
    <cellStyle name="20% - Accent1 3 4 2 5 3 3 3" xfId="26403" xr:uid="{00000000-0005-0000-0000-00006B660000}"/>
    <cellStyle name="20% - Accent1 3 4 2 5 3 3 3 2" xfId="26404" xr:uid="{00000000-0005-0000-0000-00006C660000}"/>
    <cellStyle name="20% - Accent1 3 4 2 5 3 3 4" xfId="26405" xr:uid="{00000000-0005-0000-0000-00006D660000}"/>
    <cellStyle name="20% - Accent1 3 4 2 5 3 4" xfId="26406" xr:uid="{00000000-0005-0000-0000-00006E660000}"/>
    <cellStyle name="20% - Accent1 3 4 2 5 3 4 2" xfId="26407" xr:uid="{00000000-0005-0000-0000-00006F660000}"/>
    <cellStyle name="20% - Accent1 3 4 2 5 3 4 2 2" xfId="26408" xr:uid="{00000000-0005-0000-0000-000070660000}"/>
    <cellStyle name="20% - Accent1 3 4 2 5 3 4 2 2 2" xfId="26409" xr:uid="{00000000-0005-0000-0000-000071660000}"/>
    <cellStyle name="20% - Accent1 3 4 2 5 3 4 2 3" xfId="26410" xr:uid="{00000000-0005-0000-0000-000072660000}"/>
    <cellStyle name="20% - Accent1 3 4 2 5 3 4 3" xfId="26411" xr:uid="{00000000-0005-0000-0000-000073660000}"/>
    <cellStyle name="20% - Accent1 3 4 2 5 3 4 3 2" xfId="26412" xr:uid="{00000000-0005-0000-0000-000074660000}"/>
    <cellStyle name="20% - Accent1 3 4 2 5 3 4 4" xfId="26413" xr:uid="{00000000-0005-0000-0000-000075660000}"/>
    <cellStyle name="20% - Accent1 3 4 2 5 3 5" xfId="26414" xr:uid="{00000000-0005-0000-0000-000076660000}"/>
    <cellStyle name="20% - Accent1 3 4 2 5 3 5 2" xfId="26415" xr:uid="{00000000-0005-0000-0000-000077660000}"/>
    <cellStyle name="20% - Accent1 3 4 2 5 3 5 2 2" xfId="26416" xr:uid="{00000000-0005-0000-0000-000078660000}"/>
    <cellStyle name="20% - Accent1 3 4 2 5 3 5 3" xfId="26417" xr:uid="{00000000-0005-0000-0000-000079660000}"/>
    <cellStyle name="20% - Accent1 3 4 2 5 3 6" xfId="26418" xr:uid="{00000000-0005-0000-0000-00007A660000}"/>
    <cellStyle name="20% - Accent1 3 4 2 5 3 6 2" xfId="26419" xr:uid="{00000000-0005-0000-0000-00007B660000}"/>
    <cellStyle name="20% - Accent1 3 4 2 5 3 6 2 2" xfId="26420" xr:uid="{00000000-0005-0000-0000-00007C660000}"/>
    <cellStyle name="20% - Accent1 3 4 2 5 3 6 3" xfId="26421" xr:uid="{00000000-0005-0000-0000-00007D660000}"/>
    <cellStyle name="20% - Accent1 3 4 2 5 3 7" xfId="26422" xr:uid="{00000000-0005-0000-0000-00007E660000}"/>
    <cellStyle name="20% - Accent1 3 4 2 5 3 7 2" xfId="26423" xr:uid="{00000000-0005-0000-0000-00007F660000}"/>
    <cellStyle name="20% - Accent1 3 4 2 5 3 8" xfId="26424" xr:uid="{00000000-0005-0000-0000-000080660000}"/>
    <cellStyle name="20% - Accent1 3 4 2 5 3 8 2" xfId="26425" xr:uid="{00000000-0005-0000-0000-000081660000}"/>
    <cellStyle name="20% - Accent1 3 4 2 5 3 9" xfId="26426" xr:uid="{00000000-0005-0000-0000-000082660000}"/>
    <cellStyle name="20% - Accent1 3 4 2 5 4" xfId="26427" xr:uid="{00000000-0005-0000-0000-000083660000}"/>
    <cellStyle name="20% - Accent1 3 4 2 5 4 2" xfId="26428" xr:uid="{00000000-0005-0000-0000-000084660000}"/>
    <cellStyle name="20% - Accent1 3 4 2 5 4 2 2" xfId="26429" xr:uid="{00000000-0005-0000-0000-000085660000}"/>
    <cellStyle name="20% - Accent1 3 4 2 5 4 2 2 2" xfId="26430" xr:uid="{00000000-0005-0000-0000-000086660000}"/>
    <cellStyle name="20% - Accent1 3 4 2 5 4 2 3" xfId="26431" xr:uid="{00000000-0005-0000-0000-000087660000}"/>
    <cellStyle name="20% - Accent1 3 4 2 5 4 3" xfId="26432" xr:uid="{00000000-0005-0000-0000-000088660000}"/>
    <cellStyle name="20% - Accent1 3 4 2 5 4 3 2" xfId="26433" xr:uid="{00000000-0005-0000-0000-000089660000}"/>
    <cellStyle name="20% - Accent1 3 4 2 5 4 4" xfId="26434" xr:uid="{00000000-0005-0000-0000-00008A660000}"/>
    <cellStyle name="20% - Accent1 3 4 2 5 5" xfId="26435" xr:uid="{00000000-0005-0000-0000-00008B660000}"/>
    <cellStyle name="20% - Accent1 3 4 2 5 5 2" xfId="26436" xr:uid="{00000000-0005-0000-0000-00008C660000}"/>
    <cellStyle name="20% - Accent1 3 4 2 5 5 2 2" xfId="26437" xr:uid="{00000000-0005-0000-0000-00008D660000}"/>
    <cellStyle name="20% - Accent1 3 4 2 5 5 2 2 2" xfId="26438" xr:uid="{00000000-0005-0000-0000-00008E660000}"/>
    <cellStyle name="20% - Accent1 3 4 2 5 5 2 3" xfId="26439" xr:uid="{00000000-0005-0000-0000-00008F660000}"/>
    <cellStyle name="20% - Accent1 3 4 2 5 5 3" xfId="26440" xr:uid="{00000000-0005-0000-0000-000090660000}"/>
    <cellStyle name="20% - Accent1 3 4 2 5 5 3 2" xfId="26441" xr:uid="{00000000-0005-0000-0000-000091660000}"/>
    <cellStyle name="20% - Accent1 3 4 2 5 5 4" xfId="26442" xr:uid="{00000000-0005-0000-0000-000092660000}"/>
    <cellStyle name="20% - Accent1 3 4 2 5 6" xfId="26443" xr:uid="{00000000-0005-0000-0000-000093660000}"/>
    <cellStyle name="20% - Accent1 3 4 2 5 6 2" xfId="26444" xr:uid="{00000000-0005-0000-0000-000094660000}"/>
    <cellStyle name="20% - Accent1 3 4 2 5 6 2 2" xfId="26445" xr:uid="{00000000-0005-0000-0000-000095660000}"/>
    <cellStyle name="20% - Accent1 3 4 2 5 6 2 2 2" xfId="26446" xr:uid="{00000000-0005-0000-0000-000096660000}"/>
    <cellStyle name="20% - Accent1 3 4 2 5 6 2 3" xfId="26447" xr:uid="{00000000-0005-0000-0000-000097660000}"/>
    <cellStyle name="20% - Accent1 3 4 2 5 6 3" xfId="26448" xr:uid="{00000000-0005-0000-0000-000098660000}"/>
    <cellStyle name="20% - Accent1 3 4 2 5 6 3 2" xfId="26449" xr:uid="{00000000-0005-0000-0000-000099660000}"/>
    <cellStyle name="20% - Accent1 3 4 2 5 6 4" xfId="26450" xr:uid="{00000000-0005-0000-0000-00009A660000}"/>
    <cellStyle name="20% - Accent1 3 4 2 5 7" xfId="26451" xr:uid="{00000000-0005-0000-0000-00009B660000}"/>
    <cellStyle name="20% - Accent1 3 4 2 5 7 2" xfId="26452" xr:uid="{00000000-0005-0000-0000-00009C660000}"/>
    <cellStyle name="20% - Accent1 3 4 2 5 7 2 2" xfId="26453" xr:uid="{00000000-0005-0000-0000-00009D660000}"/>
    <cellStyle name="20% - Accent1 3 4 2 5 7 3" xfId="26454" xr:uid="{00000000-0005-0000-0000-00009E660000}"/>
    <cellStyle name="20% - Accent1 3 4 2 5 8" xfId="26455" xr:uid="{00000000-0005-0000-0000-00009F660000}"/>
    <cellStyle name="20% - Accent1 3 4 2 5 8 2" xfId="26456" xr:uid="{00000000-0005-0000-0000-0000A0660000}"/>
    <cellStyle name="20% - Accent1 3 4 2 5 8 2 2" xfId="26457" xr:uid="{00000000-0005-0000-0000-0000A1660000}"/>
    <cellStyle name="20% - Accent1 3 4 2 5 8 3" xfId="26458" xr:uid="{00000000-0005-0000-0000-0000A2660000}"/>
    <cellStyle name="20% - Accent1 3 4 2 5 9" xfId="26459" xr:uid="{00000000-0005-0000-0000-0000A3660000}"/>
    <cellStyle name="20% - Accent1 3 4 2 5 9 2" xfId="26460" xr:uid="{00000000-0005-0000-0000-0000A4660000}"/>
    <cellStyle name="20% - Accent1 3 4 2 6" xfId="26461" xr:uid="{00000000-0005-0000-0000-0000A5660000}"/>
    <cellStyle name="20% - Accent1 3 4 2 6 2" xfId="26462" xr:uid="{00000000-0005-0000-0000-0000A6660000}"/>
    <cellStyle name="20% - Accent1 3 4 2 6 2 2" xfId="26463" xr:uid="{00000000-0005-0000-0000-0000A7660000}"/>
    <cellStyle name="20% - Accent1 3 4 2 6 2 2 2" xfId="26464" xr:uid="{00000000-0005-0000-0000-0000A8660000}"/>
    <cellStyle name="20% - Accent1 3 4 2 6 2 2 2 2" xfId="26465" xr:uid="{00000000-0005-0000-0000-0000A9660000}"/>
    <cellStyle name="20% - Accent1 3 4 2 6 2 2 3" xfId="26466" xr:uid="{00000000-0005-0000-0000-0000AA660000}"/>
    <cellStyle name="20% - Accent1 3 4 2 6 2 3" xfId="26467" xr:uid="{00000000-0005-0000-0000-0000AB660000}"/>
    <cellStyle name="20% - Accent1 3 4 2 6 2 3 2" xfId="26468" xr:uid="{00000000-0005-0000-0000-0000AC660000}"/>
    <cellStyle name="20% - Accent1 3 4 2 6 2 4" xfId="26469" xr:uid="{00000000-0005-0000-0000-0000AD660000}"/>
    <cellStyle name="20% - Accent1 3 4 2 6 3" xfId="26470" xr:uid="{00000000-0005-0000-0000-0000AE660000}"/>
    <cellStyle name="20% - Accent1 3 4 2 6 3 2" xfId="26471" xr:uid="{00000000-0005-0000-0000-0000AF660000}"/>
    <cellStyle name="20% - Accent1 3 4 2 6 3 2 2" xfId="26472" xr:uid="{00000000-0005-0000-0000-0000B0660000}"/>
    <cellStyle name="20% - Accent1 3 4 2 6 3 2 2 2" xfId="26473" xr:uid="{00000000-0005-0000-0000-0000B1660000}"/>
    <cellStyle name="20% - Accent1 3 4 2 6 3 2 3" xfId="26474" xr:uid="{00000000-0005-0000-0000-0000B2660000}"/>
    <cellStyle name="20% - Accent1 3 4 2 6 3 3" xfId="26475" xr:uid="{00000000-0005-0000-0000-0000B3660000}"/>
    <cellStyle name="20% - Accent1 3 4 2 6 3 3 2" xfId="26476" xr:uid="{00000000-0005-0000-0000-0000B4660000}"/>
    <cellStyle name="20% - Accent1 3 4 2 6 3 4" xfId="26477" xr:uid="{00000000-0005-0000-0000-0000B5660000}"/>
    <cellStyle name="20% - Accent1 3 4 2 6 4" xfId="26478" xr:uid="{00000000-0005-0000-0000-0000B6660000}"/>
    <cellStyle name="20% - Accent1 3 4 2 6 4 2" xfId="26479" xr:uid="{00000000-0005-0000-0000-0000B7660000}"/>
    <cellStyle name="20% - Accent1 3 4 2 6 4 2 2" xfId="26480" xr:uid="{00000000-0005-0000-0000-0000B8660000}"/>
    <cellStyle name="20% - Accent1 3 4 2 6 4 2 2 2" xfId="26481" xr:uid="{00000000-0005-0000-0000-0000B9660000}"/>
    <cellStyle name="20% - Accent1 3 4 2 6 4 2 3" xfId="26482" xr:uid="{00000000-0005-0000-0000-0000BA660000}"/>
    <cellStyle name="20% - Accent1 3 4 2 6 4 3" xfId="26483" xr:uid="{00000000-0005-0000-0000-0000BB660000}"/>
    <cellStyle name="20% - Accent1 3 4 2 6 4 3 2" xfId="26484" xr:uid="{00000000-0005-0000-0000-0000BC660000}"/>
    <cellStyle name="20% - Accent1 3 4 2 6 4 4" xfId="26485" xr:uid="{00000000-0005-0000-0000-0000BD660000}"/>
    <cellStyle name="20% - Accent1 3 4 2 6 5" xfId="26486" xr:uid="{00000000-0005-0000-0000-0000BE660000}"/>
    <cellStyle name="20% - Accent1 3 4 2 6 5 2" xfId="26487" xr:uid="{00000000-0005-0000-0000-0000BF660000}"/>
    <cellStyle name="20% - Accent1 3 4 2 6 5 2 2" xfId="26488" xr:uid="{00000000-0005-0000-0000-0000C0660000}"/>
    <cellStyle name="20% - Accent1 3 4 2 6 5 3" xfId="26489" xr:uid="{00000000-0005-0000-0000-0000C1660000}"/>
    <cellStyle name="20% - Accent1 3 4 2 6 6" xfId="26490" xr:uid="{00000000-0005-0000-0000-0000C2660000}"/>
    <cellStyle name="20% - Accent1 3 4 2 6 6 2" xfId="26491" xr:uid="{00000000-0005-0000-0000-0000C3660000}"/>
    <cellStyle name="20% - Accent1 3 4 2 6 6 2 2" xfId="26492" xr:uid="{00000000-0005-0000-0000-0000C4660000}"/>
    <cellStyle name="20% - Accent1 3 4 2 6 6 3" xfId="26493" xr:uid="{00000000-0005-0000-0000-0000C5660000}"/>
    <cellStyle name="20% - Accent1 3 4 2 6 7" xfId="26494" xr:uid="{00000000-0005-0000-0000-0000C6660000}"/>
    <cellStyle name="20% - Accent1 3 4 2 6 7 2" xfId="26495" xr:uid="{00000000-0005-0000-0000-0000C7660000}"/>
    <cellStyle name="20% - Accent1 3 4 2 6 8" xfId="26496" xr:uid="{00000000-0005-0000-0000-0000C8660000}"/>
    <cellStyle name="20% - Accent1 3 4 2 6 8 2" xfId="26497" xr:uid="{00000000-0005-0000-0000-0000C9660000}"/>
    <cellStyle name="20% - Accent1 3 4 2 6 9" xfId="26498" xr:uid="{00000000-0005-0000-0000-0000CA660000}"/>
    <cellStyle name="20% - Accent1 3 4 2 7" xfId="26499" xr:uid="{00000000-0005-0000-0000-0000CB660000}"/>
    <cellStyle name="20% - Accent1 3 4 2 7 2" xfId="26500" xr:uid="{00000000-0005-0000-0000-0000CC660000}"/>
    <cellStyle name="20% - Accent1 3 4 2 7 2 2" xfId="26501" xr:uid="{00000000-0005-0000-0000-0000CD660000}"/>
    <cellStyle name="20% - Accent1 3 4 2 7 2 2 2" xfId="26502" xr:uid="{00000000-0005-0000-0000-0000CE660000}"/>
    <cellStyle name="20% - Accent1 3 4 2 7 2 2 2 2" xfId="26503" xr:uid="{00000000-0005-0000-0000-0000CF660000}"/>
    <cellStyle name="20% - Accent1 3 4 2 7 2 2 3" xfId="26504" xr:uid="{00000000-0005-0000-0000-0000D0660000}"/>
    <cellStyle name="20% - Accent1 3 4 2 7 2 3" xfId="26505" xr:uid="{00000000-0005-0000-0000-0000D1660000}"/>
    <cellStyle name="20% - Accent1 3 4 2 7 2 3 2" xfId="26506" xr:uid="{00000000-0005-0000-0000-0000D2660000}"/>
    <cellStyle name="20% - Accent1 3 4 2 7 2 4" xfId="26507" xr:uid="{00000000-0005-0000-0000-0000D3660000}"/>
    <cellStyle name="20% - Accent1 3 4 2 7 3" xfId="26508" xr:uid="{00000000-0005-0000-0000-0000D4660000}"/>
    <cellStyle name="20% - Accent1 3 4 2 7 3 2" xfId="26509" xr:uid="{00000000-0005-0000-0000-0000D5660000}"/>
    <cellStyle name="20% - Accent1 3 4 2 7 3 2 2" xfId="26510" xr:uid="{00000000-0005-0000-0000-0000D6660000}"/>
    <cellStyle name="20% - Accent1 3 4 2 7 3 2 2 2" xfId="26511" xr:uid="{00000000-0005-0000-0000-0000D7660000}"/>
    <cellStyle name="20% - Accent1 3 4 2 7 3 2 3" xfId="26512" xr:uid="{00000000-0005-0000-0000-0000D8660000}"/>
    <cellStyle name="20% - Accent1 3 4 2 7 3 3" xfId="26513" xr:uid="{00000000-0005-0000-0000-0000D9660000}"/>
    <cellStyle name="20% - Accent1 3 4 2 7 3 3 2" xfId="26514" xr:uid="{00000000-0005-0000-0000-0000DA660000}"/>
    <cellStyle name="20% - Accent1 3 4 2 7 3 4" xfId="26515" xr:uid="{00000000-0005-0000-0000-0000DB660000}"/>
    <cellStyle name="20% - Accent1 3 4 2 7 4" xfId="26516" xr:uid="{00000000-0005-0000-0000-0000DC660000}"/>
    <cellStyle name="20% - Accent1 3 4 2 7 4 2" xfId="26517" xr:uid="{00000000-0005-0000-0000-0000DD660000}"/>
    <cellStyle name="20% - Accent1 3 4 2 7 4 2 2" xfId="26518" xr:uid="{00000000-0005-0000-0000-0000DE660000}"/>
    <cellStyle name="20% - Accent1 3 4 2 7 4 2 2 2" xfId="26519" xr:uid="{00000000-0005-0000-0000-0000DF660000}"/>
    <cellStyle name="20% - Accent1 3 4 2 7 4 2 3" xfId="26520" xr:uid="{00000000-0005-0000-0000-0000E0660000}"/>
    <cellStyle name="20% - Accent1 3 4 2 7 4 3" xfId="26521" xr:uid="{00000000-0005-0000-0000-0000E1660000}"/>
    <cellStyle name="20% - Accent1 3 4 2 7 4 3 2" xfId="26522" xr:uid="{00000000-0005-0000-0000-0000E2660000}"/>
    <cellStyle name="20% - Accent1 3 4 2 7 4 4" xfId="26523" xr:uid="{00000000-0005-0000-0000-0000E3660000}"/>
    <cellStyle name="20% - Accent1 3 4 2 7 5" xfId="26524" xr:uid="{00000000-0005-0000-0000-0000E4660000}"/>
    <cellStyle name="20% - Accent1 3 4 2 7 5 2" xfId="26525" xr:uid="{00000000-0005-0000-0000-0000E5660000}"/>
    <cellStyle name="20% - Accent1 3 4 2 7 5 2 2" xfId="26526" xr:uid="{00000000-0005-0000-0000-0000E6660000}"/>
    <cellStyle name="20% - Accent1 3 4 2 7 5 3" xfId="26527" xr:uid="{00000000-0005-0000-0000-0000E7660000}"/>
    <cellStyle name="20% - Accent1 3 4 2 7 6" xfId="26528" xr:uid="{00000000-0005-0000-0000-0000E8660000}"/>
    <cellStyle name="20% - Accent1 3 4 2 7 6 2" xfId="26529" xr:uid="{00000000-0005-0000-0000-0000E9660000}"/>
    <cellStyle name="20% - Accent1 3 4 2 7 6 2 2" xfId="26530" xr:uid="{00000000-0005-0000-0000-0000EA660000}"/>
    <cellStyle name="20% - Accent1 3 4 2 7 6 3" xfId="26531" xr:uid="{00000000-0005-0000-0000-0000EB660000}"/>
    <cellStyle name="20% - Accent1 3 4 2 7 7" xfId="26532" xr:uid="{00000000-0005-0000-0000-0000EC660000}"/>
    <cellStyle name="20% - Accent1 3 4 2 7 7 2" xfId="26533" xr:uid="{00000000-0005-0000-0000-0000ED660000}"/>
    <cellStyle name="20% - Accent1 3 4 2 7 8" xfId="26534" xr:uid="{00000000-0005-0000-0000-0000EE660000}"/>
    <cellStyle name="20% - Accent1 3 4 2 7 8 2" xfId="26535" xr:uid="{00000000-0005-0000-0000-0000EF660000}"/>
    <cellStyle name="20% - Accent1 3 4 2 7 9" xfId="26536" xr:uid="{00000000-0005-0000-0000-0000F0660000}"/>
    <cellStyle name="20% - Accent1 3 4 2 8" xfId="26537" xr:uid="{00000000-0005-0000-0000-0000F1660000}"/>
    <cellStyle name="20% - Accent1 3 4 2 8 2" xfId="26538" xr:uid="{00000000-0005-0000-0000-0000F2660000}"/>
    <cellStyle name="20% - Accent1 3 4 2 8 2 2" xfId="26539" xr:uid="{00000000-0005-0000-0000-0000F3660000}"/>
    <cellStyle name="20% - Accent1 3 4 2 8 2 2 2" xfId="26540" xr:uid="{00000000-0005-0000-0000-0000F4660000}"/>
    <cellStyle name="20% - Accent1 3 4 2 8 2 3" xfId="26541" xr:uid="{00000000-0005-0000-0000-0000F5660000}"/>
    <cellStyle name="20% - Accent1 3 4 2 8 3" xfId="26542" xr:uid="{00000000-0005-0000-0000-0000F6660000}"/>
    <cellStyle name="20% - Accent1 3 4 2 8 3 2" xfId="26543" xr:uid="{00000000-0005-0000-0000-0000F7660000}"/>
    <cellStyle name="20% - Accent1 3 4 2 8 4" xfId="26544" xr:uid="{00000000-0005-0000-0000-0000F8660000}"/>
    <cellStyle name="20% - Accent1 3 4 2 9" xfId="26545" xr:uid="{00000000-0005-0000-0000-0000F9660000}"/>
    <cellStyle name="20% - Accent1 3 4 2 9 2" xfId="26546" xr:uid="{00000000-0005-0000-0000-0000FA660000}"/>
    <cellStyle name="20% - Accent1 3 4 2 9 2 2" xfId="26547" xr:uid="{00000000-0005-0000-0000-0000FB660000}"/>
    <cellStyle name="20% - Accent1 3 4 2 9 2 2 2" xfId="26548" xr:uid="{00000000-0005-0000-0000-0000FC660000}"/>
    <cellStyle name="20% - Accent1 3 4 2 9 2 3" xfId="26549" xr:uid="{00000000-0005-0000-0000-0000FD660000}"/>
    <cellStyle name="20% - Accent1 3 4 2 9 3" xfId="26550" xr:uid="{00000000-0005-0000-0000-0000FE660000}"/>
    <cellStyle name="20% - Accent1 3 4 2 9 3 2" xfId="26551" xr:uid="{00000000-0005-0000-0000-0000FF660000}"/>
    <cellStyle name="20% - Accent1 3 4 2 9 4" xfId="26552" xr:uid="{00000000-0005-0000-0000-000000670000}"/>
    <cellStyle name="20% - Accent1 3 4 3" xfId="26553" xr:uid="{00000000-0005-0000-0000-000001670000}"/>
    <cellStyle name="20% - Accent1 3 4 3 10" xfId="26554" xr:uid="{00000000-0005-0000-0000-000002670000}"/>
    <cellStyle name="20% - Accent1 3 4 3 10 2" xfId="26555" xr:uid="{00000000-0005-0000-0000-000003670000}"/>
    <cellStyle name="20% - Accent1 3 4 3 10 2 2" xfId="26556" xr:uid="{00000000-0005-0000-0000-000004670000}"/>
    <cellStyle name="20% - Accent1 3 4 3 10 3" xfId="26557" xr:uid="{00000000-0005-0000-0000-000005670000}"/>
    <cellStyle name="20% - Accent1 3 4 3 11" xfId="26558" xr:uid="{00000000-0005-0000-0000-000006670000}"/>
    <cellStyle name="20% - Accent1 3 4 3 11 2" xfId="26559" xr:uid="{00000000-0005-0000-0000-000007670000}"/>
    <cellStyle name="20% - Accent1 3 4 3 11 2 2" xfId="26560" xr:uid="{00000000-0005-0000-0000-000008670000}"/>
    <cellStyle name="20% - Accent1 3 4 3 11 3" xfId="26561" xr:uid="{00000000-0005-0000-0000-000009670000}"/>
    <cellStyle name="20% - Accent1 3 4 3 12" xfId="26562" xr:uid="{00000000-0005-0000-0000-00000A670000}"/>
    <cellStyle name="20% - Accent1 3 4 3 12 2" xfId="26563" xr:uid="{00000000-0005-0000-0000-00000B670000}"/>
    <cellStyle name="20% - Accent1 3 4 3 13" xfId="26564" xr:uid="{00000000-0005-0000-0000-00000C670000}"/>
    <cellStyle name="20% - Accent1 3 4 3 13 2" xfId="26565" xr:uid="{00000000-0005-0000-0000-00000D670000}"/>
    <cellStyle name="20% - Accent1 3 4 3 14" xfId="26566" xr:uid="{00000000-0005-0000-0000-00000E670000}"/>
    <cellStyle name="20% - Accent1 3 4 3 2" xfId="26567" xr:uid="{00000000-0005-0000-0000-00000F670000}"/>
    <cellStyle name="20% - Accent1 3 4 3 2 10" xfId="26568" xr:uid="{00000000-0005-0000-0000-000010670000}"/>
    <cellStyle name="20% - Accent1 3 4 3 2 10 2" xfId="26569" xr:uid="{00000000-0005-0000-0000-000011670000}"/>
    <cellStyle name="20% - Accent1 3 4 3 2 11" xfId="26570" xr:uid="{00000000-0005-0000-0000-000012670000}"/>
    <cellStyle name="20% - Accent1 3 4 3 2 2" xfId="26571" xr:uid="{00000000-0005-0000-0000-000013670000}"/>
    <cellStyle name="20% - Accent1 3 4 3 2 2 2" xfId="26572" xr:uid="{00000000-0005-0000-0000-000014670000}"/>
    <cellStyle name="20% - Accent1 3 4 3 2 2 2 2" xfId="26573" xr:uid="{00000000-0005-0000-0000-000015670000}"/>
    <cellStyle name="20% - Accent1 3 4 3 2 2 2 2 2" xfId="26574" xr:uid="{00000000-0005-0000-0000-000016670000}"/>
    <cellStyle name="20% - Accent1 3 4 3 2 2 2 2 2 2" xfId="26575" xr:uid="{00000000-0005-0000-0000-000017670000}"/>
    <cellStyle name="20% - Accent1 3 4 3 2 2 2 2 3" xfId="26576" xr:uid="{00000000-0005-0000-0000-000018670000}"/>
    <cellStyle name="20% - Accent1 3 4 3 2 2 2 3" xfId="26577" xr:uid="{00000000-0005-0000-0000-000019670000}"/>
    <cellStyle name="20% - Accent1 3 4 3 2 2 2 3 2" xfId="26578" xr:uid="{00000000-0005-0000-0000-00001A670000}"/>
    <cellStyle name="20% - Accent1 3 4 3 2 2 2 4" xfId="26579" xr:uid="{00000000-0005-0000-0000-00001B670000}"/>
    <cellStyle name="20% - Accent1 3 4 3 2 2 3" xfId="26580" xr:uid="{00000000-0005-0000-0000-00001C670000}"/>
    <cellStyle name="20% - Accent1 3 4 3 2 2 3 2" xfId="26581" xr:uid="{00000000-0005-0000-0000-00001D670000}"/>
    <cellStyle name="20% - Accent1 3 4 3 2 2 3 2 2" xfId="26582" xr:uid="{00000000-0005-0000-0000-00001E670000}"/>
    <cellStyle name="20% - Accent1 3 4 3 2 2 3 2 2 2" xfId="26583" xr:uid="{00000000-0005-0000-0000-00001F670000}"/>
    <cellStyle name="20% - Accent1 3 4 3 2 2 3 2 3" xfId="26584" xr:uid="{00000000-0005-0000-0000-000020670000}"/>
    <cellStyle name="20% - Accent1 3 4 3 2 2 3 3" xfId="26585" xr:uid="{00000000-0005-0000-0000-000021670000}"/>
    <cellStyle name="20% - Accent1 3 4 3 2 2 3 3 2" xfId="26586" xr:uid="{00000000-0005-0000-0000-000022670000}"/>
    <cellStyle name="20% - Accent1 3 4 3 2 2 3 4" xfId="26587" xr:uid="{00000000-0005-0000-0000-000023670000}"/>
    <cellStyle name="20% - Accent1 3 4 3 2 2 4" xfId="26588" xr:uid="{00000000-0005-0000-0000-000024670000}"/>
    <cellStyle name="20% - Accent1 3 4 3 2 2 4 2" xfId="26589" xr:uid="{00000000-0005-0000-0000-000025670000}"/>
    <cellStyle name="20% - Accent1 3 4 3 2 2 4 2 2" xfId="26590" xr:uid="{00000000-0005-0000-0000-000026670000}"/>
    <cellStyle name="20% - Accent1 3 4 3 2 2 4 2 2 2" xfId="26591" xr:uid="{00000000-0005-0000-0000-000027670000}"/>
    <cellStyle name="20% - Accent1 3 4 3 2 2 4 2 3" xfId="26592" xr:uid="{00000000-0005-0000-0000-000028670000}"/>
    <cellStyle name="20% - Accent1 3 4 3 2 2 4 3" xfId="26593" xr:uid="{00000000-0005-0000-0000-000029670000}"/>
    <cellStyle name="20% - Accent1 3 4 3 2 2 4 3 2" xfId="26594" xr:uid="{00000000-0005-0000-0000-00002A670000}"/>
    <cellStyle name="20% - Accent1 3 4 3 2 2 4 4" xfId="26595" xr:uid="{00000000-0005-0000-0000-00002B670000}"/>
    <cellStyle name="20% - Accent1 3 4 3 2 2 5" xfId="26596" xr:uid="{00000000-0005-0000-0000-00002C670000}"/>
    <cellStyle name="20% - Accent1 3 4 3 2 2 5 2" xfId="26597" xr:uid="{00000000-0005-0000-0000-00002D670000}"/>
    <cellStyle name="20% - Accent1 3 4 3 2 2 5 2 2" xfId="26598" xr:uid="{00000000-0005-0000-0000-00002E670000}"/>
    <cellStyle name="20% - Accent1 3 4 3 2 2 5 3" xfId="26599" xr:uid="{00000000-0005-0000-0000-00002F670000}"/>
    <cellStyle name="20% - Accent1 3 4 3 2 2 6" xfId="26600" xr:uid="{00000000-0005-0000-0000-000030670000}"/>
    <cellStyle name="20% - Accent1 3 4 3 2 2 6 2" xfId="26601" xr:uid="{00000000-0005-0000-0000-000031670000}"/>
    <cellStyle name="20% - Accent1 3 4 3 2 2 6 2 2" xfId="26602" xr:uid="{00000000-0005-0000-0000-000032670000}"/>
    <cellStyle name="20% - Accent1 3 4 3 2 2 6 3" xfId="26603" xr:uid="{00000000-0005-0000-0000-000033670000}"/>
    <cellStyle name="20% - Accent1 3 4 3 2 2 7" xfId="26604" xr:uid="{00000000-0005-0000-0000-000034670000}"/>
    <cellStyle name="20% - Accent1 3 4 3 2 2 7 2" xfId="26605" xr:uid="{00000000-0005-0000-0000-000035670000}"/>
    <cellStyle name="20% - Accent1 3 4 3 2 2 8" xfId="26606" xr:uid="{00000000-0005-0000-0000-000036670000}"/>
    <cellStyle name="20% - Accent1 3 4 3 2 2 8 2" xfId="26607" xr:uid="{00000000-0005-0000-0000-000037670000}"/>
    <cellStyle name="20% - Accent1 3 4 3 2 2 9" xfId="26608" xr:uid="{00000000-0005-0000-0000-000038670000}"/>
    <cellStyle name="20% - Accent1 3 4 3 2 3" xfId="26609" xr:uid="{00000000-0005-0000-0000-000039670000}"/>
    <cellStyle name="20% - Accent1 3 4 3 2 3 2" xfId="26610" xr:uid="{00000000-0005-0000-0000-00003A670000}"/>
    <cellStyle name="20% - Accent1 3 4 3 2 3 2 2" xfId="26611" xr:uid="{00000000-0005-0000-0000-00003B670000}"/>
    <cellStyle name="20% - Accent1 3 4 3 2 3 2 2 2" xfId="26612" xr:uid="{00000000-0005-0000-0000-00003C670000}"/>
    <cellStyle name="20% - Accent1 3 4 3 2 3 2 2 2 2" xfId="26613" xr:uid="{00000000-0005-0000-0000-00003D670000}"/>
    <cellStyle name="20% - Accent1 3 4 3 2 3 2 2 3" xfId="26614" xr:uid="{00000000-0005-0000-0000-00003E670000}"/>
    <cellStyle name="20% - Accent1 3 4 3 2 3 2 3" xfId="26615" xr:uid="{00000000-0005-0000-0000-00003F670000}"/>
    <cellStyle name="20% - Accent1 3 4 3 2 3 2 3 2" xfId="26616" xr:uid="{00000000-0005-0000-0000-000040670000}"/>
    <cellStyle name="20% - Accent1 3 4 3 2 3 2 4" xfId="26617" xr:uid="{00000000-0005-0000-0000-000041670000}"/>
    <cellStyle name="20% - Accent1 3 4 3 2 3 3" xfId="26618" xr:uid="{00000000-0005-0000-0000-000042670000}"/>
    <cellStyle name="20% - Accent1 3 4 3 2 3 3 2" xfId="26619" xr:uid="{00000000-0005-0000-0000-000043670000}"/>
    <cellStyle name="20% - Accent1 3 4 3 2 3 3 2 2" xfId="26620" xr:uid="{00000000-0005-0000-0000-000044670000}"/>
    <cellStyle name="20% - Accent1 3 4 3 2 3 3 2 2 2" xfId="26621" xr:uid="{00000000-0005-0000-0000-000045670000}"/>
    <cellStyle name="20% - Accent1 3 4 3 2 3 3 2 3" xfId="26622" xr:uid="{00000000-0005-0000-0000-000046670000}"/>
    <cellStyle name="20% - Accent1 3 4 3 2 3 3 3" xfId="26623" xr:uid="{00000000-0005-0000-0000-000047670000}"/>
    <cellStyle name="20% - Accent1 3 4 3 2 3 3 3 2" xfId="26624" xr:uid="{00000000-0005-0000-0000-000048670000}"/>
    <cellStyle name="20% - Accent1 3 4 3 2 3 3 4" xfId="26625" xr:uid="{00000000-0005-0000-0000-000049670000}"/>
    <cellStyle name="20% - Accent1 3 4 3 2 3 4" xfId="26626" xr:uid="{00000000-0005-0000-0000-00004A670000}"/>
    <cellStyle name="20% - Accent1 3 4 3 2 3 4 2" xfId="26627" xr:uid="{00000000-0005-0000-0000-00004B670000}"/>
    <cellStyle name="20% - Accent1 3 4 3 2 3 4 2 2" xfId="26628" xr:uid="{00000000-0005-0000-0000-00004C670000}"/>
    <cellStyle name="20% - Accent1 3 4 3 2 3 4 2 2 2" xfId="26629" xr:uid="{00000000-0005-0000-0000-00004D670000}"/>
    <cellStyle name="20% - Accent1 3 4 3 2 3 4 2 3" xfId="26630" xr:uid="{00000000-0005-0000-0000-00004E670000}"/>
    <cellStyle name="20% - Accent1 3 4 3 2 3 4 3" xfId="26631" xr:uid="{00000000-0005-0000-0000-00004F670000}"/>
    <cellStyle name="20% - Accent1 3 4 3 2 3 4 3 2" xfId="26632" xr:uid="{00000000-0005-0000-0000-000050670000}"/>
    <cellStyle name="20% - Accent1 3 4 3 2 3 4 4" xfId="26633" xr:uid="{00000000-0005-0000-0000-000051670000}"/>
    <cellStyle name="20% - Accent1 3 4 3 2 3 5" xfId="26634" xr:uid="{00000000-0005-0000-0000-000052670000}"/>
    <cellStyle name="20% - Accent1 3 4 3 2 3 5 2" xfId="26635" xr:uid="{00000000-0005-0000-0000-000053670000}"/>
    <cellStyle name="20% - Accent1 3 4 3 2 3 5 2 2" xfId="26636" xr:uid="{00000000-0005-0000-0000-000054670000}"/>
    <cellStyle name="20% - Accent1 3 4 3 2 3 5 3" xfId="26637" xr:uid="{00000000-0005-0000-0000-000055670000}"/>
    <cellStyle name="20% - Accent1 3 4 3 2 3 6" xfId="26638" xr:uid="{00000000-0005-0000-0000-000056670000}"/>
    <cellStyle name="20% - Accent1 3 4 3 2 3 6 2" xfId="26639" xr:uid="{00000000-0005-0000-0000-000057670000}"/>
    <cellStyle name="20% - Accent1 3 4 3 2 3 6 2 2" xfId="26640" xr:uid="{00000000-0005-0000-0000-000058670000}"/>
    <cellStyle name="20% - Accent1 3 4 3 2 3 6 3" xfId="26641" xr:uid="{00000000-0005-0000-0000-000059670000}"/>
    <cellStyle name="20% - Accent1 3 4 3 2 3 7" xfId="26642" xr:uid="{00000000-0005-0000-0000-00005A670000}"/>
    <cellStyle name="20% - Accent1 3 4 3 2 3 7 2" xfId="26643" xr:uid="{00000000-0005-0000-0000-00005B670000}"/>
    <cellStyle name="20% - Accent1 3 4 3 2 3 8" xfId="26644" xr:uid="{00000000-0005-0000-0000-00005C670000}"/>
    <cellStyle name="20% - Accent1 3 4 3 2 3 8 2" xfId="26645" xr:uid="{00000000-0005-0000-0000-00005D670000}"/>
    <cellStyle name="20% - Accent1 3 4 3 2 3 9" xfId="26646" xr:uid="{00000000-0005-0000-0000-00005E670000}"/>
    <cellStyle name="20% - Accent1 3 4 3 2 4" xfId="26647" xr:uid="{00000000-0005-0000-0000-00005F670000}"/>
    <cellStyle name="20% - Accent1 3 4 3 2 4 2" xfId="26648" xr:uid="{00000000-0005-0000-0000-000060670000}"/>
    <cellStyle name="20% - Accent1 3 4 3 2 4 2 2" xfId="26649" xr:uid="{00000000-0005-0000-0000-000061670000}"/>
    <cellStyle name="20% - Accent1 3 4 3 2 4 2 2 2" xfId="26650" xr:uid="{00000000-0005-0000-0000-000062670000}"/>
    <cellStyle name="20% - Accent1 3 4 3 2 4 2 3" xfId="26651" xr:uid="{00000000-0005-0000-0000-000063670000}"/>
    <cellStyle name="20% - Accent1 3 4 3 2 4 3" xfId="26652" xr:uid="{00000000-0005-0000-0000-000064670000}"/>
    <cellStyle name="20% - Accent1 3 4 3 2 4 3 2" xfId="26653" xr:uid="{00000000-0005-0000-0000-000065670000}"/>
    <cellStyle name="20% - Accent1 3 4 3 2 4 4" xfId="26654" xr:uid="{00000000-0005-0000-0000-000066670000}"/>
    <cellStyle name="20% - Accent1 3 4 3 2 5" xfId="26655" xr:uid="{00000000-0005-0000-0000-000067670000}"/>
    <cellStyle name="20% - Accent1 3 4 3 2 5 2" xfId="26656" xr:uid="{00000000-0005-0000-0000-000068670000}"/>
    <cellStyle name="20% - Accent1 3 4 3 2 5 2 2" xfId="26657" xr:uid="{00000000-0005-0000-0000-000069670000}"/>
    <cellStyle name="20% - Accent1 3 4 3 2 5 2 2 2" xfId="26658" xr:uid="{00000000-0005-0000-0000-00006A670000}"/>
    <cellStyle name="20% - Accent1 3 4 3 2 5 2 3" xfId="26659" xr:uid="{00000000-0005-0000-0000-00006B670000}"/>
    <cellStyle name="20% - Accent1 3 4 3 2 5 3" xfId="26660" xr:uid="{00000000-0005-0000-0000-00006C670000}"/>
    <cellStyle name="20% - Accent1 3 4 3 2 5 3 2" xfId="26661" xr:uid="{00000000-0005-0000-0000-00006D670000}"/>
    <cellStyle name="20% - Accent1 3 4 3 2 5 4" xfId="26662" xr:uid="{00000000-0005-0000-0000-00006E670000}"/>
    <cellStyle name="20% - Accent1 3 4 3 2 6" xfId="26663" xr:uid="{00000000-0005-0000-0000-00006F670000}"/>
    <cellStyle name="20% - Accent1 3 4 3 2 6 2" xfId="26664" xr:uid="{00000000-0005-0000-0000-000070670000}"/>
    <cellStyle name="20% - Accent1 3 4 3 2 6 2 2" xfId="26665" xr:uid="{00000000-0005-0000-0000-000071670000}"/>
    <cellStyle name="20% - Accent1 3 4 3 2 6 2 2 2" xfId="26666" xr:uid="{00000000-0005-0000-0000-000072670000}"/>
    <cellStyle name="20% - Accent1 3 4 3 2 6 2 3" xfId="26667" xr:uid="{00000000-0005-0000-0000-000073670000}"/>
    <cellStyle name="20% - Accent1 3 4 3 2 6 3" xfId="26668" xr:uid="{00000000-0005-0000-0000-000074670000}"/>
    <cellStyle name="20% - Accent1 3 4 3 2 6 3 2" xfId="26669" xr:uid="{00000000-0005-0000-0000-000075670000}"/>
    <cellStyle name="20% - Accent1 3 4 3 2 6 4" xfId="26670" xr:uid="{00000000-0005-0000-0000-000076670000}"/>
    <cellStyle name="20% - Accent1 3 4 3 2 7" xfId="26671" xr:uid="{00000000-0005-0000-0000-000077670000}"/>
    <cellStyle name="20% - Accent1 3 4 3 2 7 2" xfId="26672" xr:uid="{00000000-0005-0000-0000-000078670000}"/>
    <cellStyle name="20% - Accent1 3 4 3 2 7 2 2" xfId="26673" xr:uid="{00000000-0005-0000-0000-000079670000}"/>
    <cellStyle name="20% - Accent1 3 4 3 2 7 3" xfId="26674" xr:uid="{00000000-0005-0000-0000-00007A670000}"/>
    <cellStyle name="20% - Accent1 3 4 3 2 8" xfId="26675" xr:uid="{00000000-0005-0000-0000-00007B670000}"/>
    <cellStyle name="20% - Accent1 3 4 3 2 8 2" xfId="26676" xr:uid="{00000000-0005-0000-0000-00007C670000}"/>
    <cellStyle name="20% - Accent1 3 4 3 2 8 2 2" xfId="26677" xr:uid="{00000000-0005-0000-0000-00007D670000}"/>
    <cellStyle name="20% - Accent1 3 4 3 2 8 3" xfId="26678" xr:uid="{00000000-0005-0000-0000-00007E670000}"/>
    <cellStyle name="20% - Accent1 3 4 3 2 9" xfId="26679" xr:uid="{00000000-0005-0000-0000-00007F670000}"/>
    <cellStyle name="20% - Accent1 3 4 3 2 9 2" xfId="26680" xr:uid="{00000000-0005-0000-0000-000080670000}"/>
    <cellStyle name="20% - Accent1 3 4 3 3" xfId="26681" xr:uid="{00000000-0005-0000-0000-000081670000}"/>
    <cellStyle name="20% - Accent1 3 4 3 3 10" xfId="26682" xr:uid="{00000000-0005-0000-0000-000082670000}"/>
    <cellStyle name="20% - Accent1 3 4 3 3 10 2" xfId="26683" xr:uid="{00000000-0005-0000-0000-000083670000}"/>
    <cellStyle name="20% - Accent1 3 4 3 3 11" xfId="26684" xr:uid="{00000000-0005-0000-0000-000084670000}"/>
    <cellStyle name="20% - Accent1 3 4 3 3 2" xfId="26685" xr:uid="{00000000-0005-0000-0000-000085670000}"/>
    <cellStyle name="20% - Accent1 3 4 3 3 2 2" xfId="26686" xr:uid="{00000000-0005-0000-0000-000086670000}"/>
    <cellStyle name="20% - Accent1 3 4 3 3 2 2 2" xfId="26687" xr:uid="{00000000-0005-0000-0000-000087670000}"/>
    <cellStyle name="20% - Accent1 3 4 3 3 2 2 2 2" xfId="26688" xr:uid="{00000000-0005-0000-0000-000088670000}"/>
    <cellStyle name="20% - Accent1 3 4 3 3 2 2 2 2 2" xfId="26689" xr:uid="{00000000-0005-0000-0000-000089670000}"/>
    <cellStyle name="20% - Accent1 3 4 3 3 2 2 2 3" xfId="26690" xr:uid="{00000000-0005-0000-0000-00008A670000}"/>
    <cellStyle name="20% - Accent1 3 4 3 3 2 2 3" xfId="26691" xr:uid="{00000000-0005-0000-0000-00008B670000}"/>
    <cellStyle name="20% - Accent1 3 4 3 3 2 2 3 2" xfId="26692" xr:uid="{00000000-0005-0000-0000-00008C670000}"/>
    <cellStyle name="20% - Accent1 3 4 3 3 2 2 4" xfId="26693" xr:uid="{00000000-0005-0000-0000-00008D670000}"/>
    <cellStyle name="20% - Accent1 3 4 3 3 2 3" xfId="26694" xr:uid="{00000000-0005-0000-0000-00008E670000}"/>
    <cellStyle name="20% - Accent1 3 4 3 3 2 3 2" xfId="26695" xr:uid="{00000000-0005-0000-0000-00008F670000}"/>
    <cellStyle name="20% - Accent1 3 4 3 3 2 3 2 2" xfId="26696" xr:uid="{00000000-0005-0000-0000-000090670000}"/>
    <cellStyle name="20% - Accent1 3 4 3 3 2 3 2 2 2" xfId="26697" xr:uid="{00000000-0005-0000-0000-000091670000}"/>
    <cellStyle name="20% - Accent1 3 4 3 3 2 3 2 3" xfId="26698" xr:uid="{00000000-0005-0000-0000-000092670000}"/>
    <cellStyle name="20% - Accent1 3 4 3 3 2 3 3" xfId="26699" xr:uid="{00000000-0005-0000-0000-000093670000}"/>
    <cellStyle name="20% - Accent1 3 4 3 3 2 3 3 2" xfId="26700" xr:uid="{00000000-0005-0000-0000-000094670000}"/>
    <cellStyle name="20% - Accent1 3 4 3 3 2 3 4" xfId="26701" xr:uid="{00000000-0005-0000-0000-000095670000}"/>
    <cellStyle name="20% - Accent1 3 4 3 3 2 4" xfId="26702" xr:uid="{00000000-0005-0000-0000-000096670000}"/>
    <cellStyle name="20% - Accent1 3 4 3 3 2 4 2" xfId="26703" xr:uid="{00000000-0005-0000-0000-000097670000}"/>
    <cellStyle name="20% - Accent1 3 4 3 3 2 4 2 2" xfId="26704" xr:uid="{00000000-0005-0000-0000-000098670000}"/>
    <cellStyle name="20% - Accent1 3 4 3 3 2 4 2 2 2" xfId="26705" xr:uid="{00000000-0005-0000-0000-000099670000}"/>
    <cellStyle name="20% - Accent1 3 4 3 3 2 4 2 3" xfId="26706" xr:uid="{00000000-0005-0000-0000-00009A670000}"/>
    <cellStyle name="20% - Accent1 3 4 3 3 2 4 3" xfId="26707" xr:uid="{00000000-0005-0000-0000-00009B670000}"/>
    <cellStyle name="20% - Accent1 3 4 3 3 2 4 3 2" xfId="26708" xr:uid="{00000000-0005-0000-0000-00009C670000}"/>
    <cellStyle name="20% - Accent1 3 4 3 3 2 4 4" xfId="26709" xr:uid="{00000000-0005-0000-0000-00009D670000}"/>
    <cellStyle name="20% - Accent1 3 4 3 3 2 5" xfId="26710" xr:uid="{00000000-0005-0000-0000-00009E670000}"/>
    <cellStyle name="20% - Accent1 3 4 3 3 2 5 2" xfId="26711" xr:uid="{00000000-0005-0000-0000-00009F670000}"/>
    <cellStyle name="20% - Accent1 3 4 3 3 2 5 2 2" xfId="26712" xr:uid="{00000000-0005-0000-0000-0000A0670000}"/>
    <cellStyle name="20% - Accent1 3 4 3 3 2 5 3" xfId="26713" xr:uid="{00000000-0005-0000-0000-0000A1670000}"/>
    <cellStyle name="20% - Accent1 3 4 3 3 2 6" xfId="26714" xr:uid="{00000000-0005-0000-0000-0000A2670000}"/>
    <cellStyle name="20% - Accent1 3 4 3 3 2 6 2" xfId="26715" xr:uid="{00000000-0005-0000-0000-0000A3670000}"/>
    <cellStyle name="20% - Accent1 3 4 3 3 2 6 2 2" xfId="26716" xr:uid="{00000000-0005-0000-0000-0000A4670000}"/>
    <cellStyle name="20% - Accent1 3 4 3 3 2 6 3" xfId="26717" xr:uid="{00000000-0005-0000-0000-0000A5670000}"/>
    <cellStyle name="20% - Accent1 3 4 3 3 2 7" xfId="26718" xr:uid="{00000000-0005-0000-0000-0000A6670000}"/>
    <cellStyle name="20% - Accent1 3 4 3 3 2 7 2" xfId="26719" xr:uid="{00000000-0005-0000-0000-0000A7670000}"/>
    <cellStyle name="20% - Accent1 3 4 3 3 2 8" xfId="26720" xr:uid="{00000000-0005-0000-0000-0000A8670000}"/>
    <cellStyle name="20% - Accent1 3 4 3 3 2 8 2" xfId="26721" xr:uid="{00000000-0005-0000-0000-0000A9670000}"/>
    <cellStyle name="20% - Accent1 3 4 3 3 2 9" xfId="26722" xr:uid="{00000000-0005-0000-0000-0000AA670000}"/>
    <cellStyle name="20% - Accent1 3 4 3 3 3" xfId="26723" xr:uid="{00000000-0005-0000-0000-0000AB670000}"/>
    <cellStyle name="20% - Accent1 3 4 3 3 3 2" xfId="26724" xr:uid="{00000000-0005-0000-0000-0000AC670000}"/>
    <cellStyle name="20% - Accent1 3 4 3 3 3 2 2" xfId="26725" xr:uid="{00000000-0005-0000-0000-0000AD670000}"/>
    <cellStyle name="20% - Accent1 3 4 3 3 3 2 2 2" xfId="26726" xr:uid="{00000000-0005-0000-0000-0000AE670000}"/>
    <cellStyle name="20% - Accent1 3 4 3 3 3 2 2 2 2" xfId="26727" xr:uid="{00000000-0005-0000-0000-0000AF670000}"/>
    <cellStyle name="20% - Accent1 3 4 3 3 3 2 2 3" xfId="26728" xr:uid="{00000000-0005-0000-0000-0000B0670000}"/>
    <cellStyle name="20% - Accent1 3 4 3 3 3 2 3" xfId="26729" xr:uid="{00000000-0005-0000-0000-0000B1670000}"/>
    <cellStyle name="20% - Accent1 3 4 3 3 3 2 3 2" xfId="26730" xr:uid="{00000000-0005-0000-0000-0000B2670000}"/>
    <cellStyle name="20% - Accent1 3 4 3 3 3 2 4" xfId="26731" xr:uid="{00000000-0005-0000-0000-0000B3670000}"/>
    <cellStyle name="20% - Accent1 3 4 3 3 3 3" xfId="26732" xr:uid="{00000000-0005-0000-0000-0000B4670000}"/>
    <cellStyle name="20% - Accent1 3 4 3 3 3 3 2" xfId="26733" xr:uid="{00000000-0005-0000-0000-0000B5670000}"/>
    <cellStyle name="20% - Accent1 3 4 3 3 3 3 2 2" xfId="26734" xr:uid="{00000000-0005-0000-0000-0000B6670000}"/>
    <cellStyle name="20% - Accent1 3 4 3 3 3 3 2 2 2" xfId="26735" xr:uid="{00000000-0005-0000-0000-0000B7670000}"/>
    <cellStyle name="20% - Accent1 3 4 3 3 3 3 2 3" xfId="26736" xr:uid="{00000000-0005-0000-0000-0000B8670000}"/>
    <cellStyle name="20% - Accent1 3 4 3 3 3 3 3" xfId="26737" xr:uid="{00000000-0005-0000-0000-0000B9670000}"/>
    <cellStyle name="20% - Accent1 3 4 3 3 3 3 3 2" xfId="26738" xr:uid="{00000000-0005-0000-0000-0000BA670000}"/>
    <cellStyle name="20% - Accent1 3 4 3 3 3 3 4" xfId="26739" xr:uid="{00000000-0005-0000-0000-0000BB670000}"/>
    <cellStyle name="20% - Accent1 3 4 3 3 3 4" xfId="26740" xr:uid="{00000000-0005-0000-0000-0000BC670000}"/>
    <cellStyle name="20% - Accent1 3 4 3 3 3 4 2" xfId="26741" xr:uid="{00000000-0005-0000-0000-0000BD670000}"/>
    <cellStyle name="20% - Accent1 3 4 3 3 3 4 2 2" xfId="26742" xr:uid="{00000000-0005-0000-0000-0000BE670000}"/>
    <cellStyle name="20% - Accent1 3 4 3 3 3 4 2 2 2" xfId="26743" xr:uid="{00000000-0005-0000-0000-0000BF670000}"/>
    <cellStyle name="20% - Accent1 3 4 3 3 3 4 2 3" xfId="26744" xr:uid="{00000000-0005-0000-0000-0000C0670000}"/>
    <cellStyle name="20% - Accent1 3 4 3 3 3 4 3" xfId="26745" xr:uid="{00000000-0005-0000-0000-0000C1670000}"/>
    <cellStyle name="20% - Accent1 3 4 3 3 3 4 3 2" xfId="26746" xr:uid="{00000000-0005-0000-0000-0000C2670000}"/>
    <cellStyle name="20% - Accent1 3 4 3 3 3 4 4" xfId="26747" xr:uid="{00000000-0005-0000-0000-0000C3670000}"/>
    <cellStyle name="20% - Accent1 3 4 3 3 3 5" xfId="26748" xr:uid="{00000000-0005-0000-0000-0000C4670000}"/>
    <cellStyle name="20% - Accent1 3 4 3 3 3 5 2" xfId="26749" xr:uid="{00000000-0005-0000-0000-0000C5670000}"/>
    <cellStyle name="20% - Accent1 3 4 3 3 3 5 2 2" xfId="26750" xr:uid="{00000000-0005-0000-0000-0000C6670000}"/>
    <cellStyle name="20% - Accent1 3 4 3 3 3 5 3" xfId="26751" xr:uid="{00000000-0005-0000-0000-0000C7670000}"/>
    <cellStyle name="20% - Accent1 3 4 3 3 3 6" xfId="26752" xr:uid="{00000000-0005-0000-0000-0000C8670000}"/>
    <cellStyle name="20% - Accent1 3 4 3 3 3 6 2" xfId="26753" xr:uid="{00000000-0005-0000-0000-0000C9670000}"/>
    <cellStyle name="20% - Accent1 3 4 3 3 3 6 2 2" xfId="26754" xr:uid="{00000000-0005-0000-0000-0000CA670000}"/>
    <cellStyle name="20% - Accent1 3 4 3 3 3 6 3" xfId="26755" xr:uid="{00000000-0005-0000-0000-0000CB670000}"/>
    <cellStyle name="20% - Accent1 3 4 3 3 3 7" xfId="26756" xr:uid="{00000000-0005-0000-0000-0000CC670000}"/>
    <cellStyle name="20% - Accent1 3 4 3 3 3 7 2" xfId="26757" xr:uid="{00000000-0005-0000-0000-0000CD670000}"/>
    <cellStyle name="20% - Accent1 3 4 3 3 3 8" xfId="26758" xr:uid="{00000000-0005-0000-0000-0000CE670000}"/>
    <cellStyle name="20% - Accent1 3 4 3 3 3 8 2" xfId="26759" xr:uid="{00000000-0005-0000-0000-0000CF670000}"/>
    <cellStyle name="20% - Accent1 3 4 3 3 3 9" xfId="26760" xr:uid="{00000000-0005-0000-0000-0000D0670000}"/>
    <cellStyle name="20% - Accent1 3 4 3 3 4" xfId="26761" xr:uid="{00000000-0005-0000-0000-0000D1670000}"/>
    <cellStyle name="20% - Accent1 3 4 3 3 4 2" xfId="26762" xr:uid="{00000000-0005-0000-0000-0000D2670000}"/>
    <cellStyle name="20% - Accent1 3 4 3 3 4 2 2" xfId="26763" xr:uid="{00000000-0005-0000-0000-0000D3670000}"/>
    <cellStyle name="20% - Accent1 3 4 3 3 4 2 2 2" xfId="26764" xr:uid="{00000000-0005-0000-0000-0000D4670000}"/>
    <cellStyle name="20% - Accent1 3 4 3 3 4 2 3" xfId="26765" xr:uid="{00000000-0005-0000-0000-0000D5670000}"/>
    <cellStyle name="20% - Accent1 3 4 3 3 4 3" xfId="26766" xr:uid="{00000000-0005-0000-0000-0000D6670000}"/>
    <cellStyle name="20% - Accent1 3 4 3 3 4 3 2" xfId="26767" xr:uid="{00000000-0005-0000-0000-0000D7670000}"/>
    <cellStyle name="20% - Accent1 3 4 3 3 4 4" xfId="26768" xr:uid="{00000000-0005-0000-0000-0000D8670000}"/>
    <cellStyle name="20% - Accent1 3 4 3 3 5" xfId="26769" xr:uid="{00000000-0005-0000-0000-0000D9670000}"/>
    <cellStyle name="20% - Accent1 3 4 3 3 5 2" xfId="26770" xr:uid="{00000000-0005-0000-0000-0000DA670000}"/>
    <cellStyle name="20% - Accent1 3 4 3 3 5 2 2" xfId="26771" xr:uid="{00000000-0005-0000-0000-0000DB670000}"/>
    <cellStyle name="20% - Accent1 3 4 3 3 5 2 2 2" xfId="26772" xr:uid="{00000000-0005-0000-0000-0000DC670000}"/>
    <cellStyle name="20% - Accent1 3 4 3 3 5 2 3" xfId="26773" xr:uid="{00000000-0005-0000-0000-0000DD670000}"/>
    <cellStyle name="20% - Accent1 3 4 3 3 5 3" xfId="26774" xr:uid="{00000000-0005-0000-0000-0000DE670000}"/>
    <cellStyle name="20% - Accent1 3 4 3 3 5 3 2" xfId="26775" xr:uid="{00000000-0005-0000-0000-0000DF670000}"/>
    <cellStyle name="20% - Accent1 3 4 3 3 5 4" xfId="26776" xr:uid="{00000000-0005-0000-0000-0000E0670000}"/>
    <cellStyle name="20% - Accent1 3 4 3 3 6" xfId="26777" xr:uid="{00000000-0005-0000-0000-0000E1670000}"/>
    <cellStyle name="20% - Accent1 3 4 3 3 6 2" xfId="26778" xr:uid="{00000000-0005-0000-0000-0000E2670000}"/>
    <cellStyle name="20% - Accent1 3 4 3 3 6 2 2" xfId="26779" xr:uid="{00000000-0005-0000-0000-0000E3670000}"/>
    <cellStyle name="20% - Accent1 3 4 3 3 6 2 2 2" xfId="26780" xr:uid="{00000000-0005-0000-0000-0000E4670000}"/>
    <cellStyle name="20% - Accent1 3 4 3 3 6 2 3" xfId="26781" xr:uid="{00000000-0005-0000-0000-0000E5670000}"/>
    <cellStyle name="20% - Accent1 3 4 3 3 6 3" xfId="26782" xr:uid="{00000000-0005-0000-0000-0000E6670000}"/>
    <cellStyle name="20% - Accent1 3 4 3 3 6 3 2" xfId="26783" xr:uid="{00000000-0005-0000-0000-0000E7670000}"/>
    <cellStyle name="20% - Accent1 3 4 3 3 6 4" xfId="26784" xr:uid="{00000000-0005-0000-0000-0000E8670000}"/>
    <cellStyle name="20% - Accent1 3 4 3 3 7" xfId="26785" xr:uid="{00000000-0005-0000-0000-0000E9670000}"/>
    <cellStyle name="20% - Accent1 3 4 3 3 7 2" xfId="26786" xr:uid="{00000000-0005-0000-0000-0000EA670000}"/>
    <cellStyle name="20% - Accent1 3 4 3 3 7 2 2" xfId="26787" xr:uid="{00000000-0005-0000-0000-0000EB670000}"/>
    <cellStyle name="20% - Accent1 3 4 3 3 7 3" xfId="26788" xr:uid="{00000000-0005-0000-0000-0000EC670000}"/>
    <cellStyle name="20% - Accent1 3 4 3 3 8" xfId="26789" xr:uid="{00000000-0005-0000-0000-0000ED670000}"/>
    <cellStyle name="20% - Accent1 3 4 3 3 8 2" xfId="26790" xr:uid="{00000000-0005-0000-0000-0000EE670000}"/>
    <cellStyle name="20% - Accent1 3 4 3 3 8 2 2" xfId="26791" xr:uid="{00000000-0005-0000-0000-0000EF670000}"/>
    <cellStyle name="20% - Accent1 3 4 3 3 8 3" xfId="26792" xr:uid="{00000000-0005-0000-0000-0000F0670000}"/>
    <cellStyle name="20% - Accent1 3 4 3 3 9" xfId="26793" xr:uid="{00000000-0005-0000-0000-0000F1670000}"/>
    <cellStyle name="20% - Accent1 3 4 3 3 9 2" xfId="26794" xr:uid="{00000000-0005-0000-0000-0000F2670000}"/>
    <cellStyle name="20% - Accent1 3 4 3 4" xfId="26795" xr:uid="{00000000-0005-0000-0000-0000F3670000}"/>
    <cellStyle name="20% - Accent1 3 4 3 4 10" xfId="26796" xr:uid="{00000000-0005-0000-0000-0000F4670000}"/>
    <cellStyle name="20% - Accent1 3 4 3 4 10 2" xfId="26797" xr:uid="{00000000-0005-0000-0000-0000F5670000}"/>
    <cellStyle name="20% - Accent1 3 4 3 4 11" xfId="26798" xr:uid="{00000000-0005-0000-0000-0000F6670000}"/>
    <cellStyle name="20% - Accent1 3 4 3 4 2" xfId="26799" xr:uid="{00000000-0005-0000-0000-0000F7670000}"/>
    <cellStyle name="20% - Accent1 3 4 3 4 2 2" xfId="26800" xr:uid="{00000000-0005-0000-0000-0000F8670000}"/>
    <cellStyle name="20% - Accent1 3 4 3 4 2 2 2" xfId="26801" xr:uid="{00000000-0005-0000-0000-0000F9670000}"/>
    <cellStyle name="20% - Accent1 3 4 3 4 2 2 2 2" xfId="26802" xr:uid="{00000000-0005-0000-0000-0000FA670000}"/>
    <cellStyle name="20% - Accent1 3 4 3 4 2 2 2 2 2" xfId="26803" xr:uid="{00000000-0005-0000-0000-0000FB670000}"/>
    <cellStyle name="20% - Accent1 3 4 3 4 2 2 2 3" xfId="26804" xr:uid="{00000000-0005-0000-0000-0000FC670000}"/>
    <cellStyle name="20% - Accent1 3 4 3 4 2 2 3" xfId="26805" xr:uid="{00000000-0005-0000-0000-0000FD670000}"/>
    <cellStyle name="20% - Accent1 3 4 3 4 2 2 3 2" xfId="26806" xr:uid="{00000000-0005-0000-0000-0000FE670000}"/>
    <cellStyle name="20% - Accent1 3 4 3 4 2 2 4" xfId="26807" xr:uid="{00000000-0005-0000-0000-0000FF670000}"/>
    <cellStyle name="20% - Accent1 3 4 3 4 2 3" xfId="26808" xr:uid="{00000000-0005-0000-0000-000000680000}"/>
    <cellStyle name="20% - Accent1 3 4 3 4 2 3 2" xfId="26809" xr:uid="{00000000-0005-0000-0000-000001680000}"/>
    <cellStyle name="20% - Accent1 3 4 3 4 2 3 2 2" xfId="26810" xr:uid="{00000000-0005-0000-0000-000002680000}"/>
    <cellStyle name="20% - Accent1 3 4 3 4 2 3 2 2 2" xfId="26811" xr:uid="{00000000-0005-0000-0000-000003680000}"/>
    <cellStyle name="20% - Accent1 3 4 3 4 2 3 2 3" xfId="26812" xr:uid="{00000000-0005-0000-0000-000004680000}"/>
    <cellStyle name="20% - Accent1 3 4 3 4 2 3 3" xfId="26813" xr:uid="{00000000-0005-0000-0000-000005680000}"/>
    <cellStyle name="20% - Accent1 3 4 3 4 2 3 3 2" xfId="26814" xr:uid="{00000000-0005-0000-0000-000006680000}"/>
    <cellStyle name="20% - Accent1 3 4 3 4 2 3 4" xfId="26815" xr:uid="{00000000-0005-0000-0000-000007680000}"/>
    <cellStyle name="20% - Accent1 3 4 3 4 2 4" xfId="26816" xr:uid="{00000000-0005-0000-0000-000008680000}"/>
    <cellStyle name="20% - Accent1 3 4 3 4 2 4 2" xfId="26817" xr:uid="{00000000-0005-0000-0000-000009680000}"/>
    <cellStyle name="20% - Accent1 3 4 3 4 2 4 2 2" xfId="26818" xr:uid="{00000000-0005-0000-0000-00000A680000}"/>
    <cellStyle name="20% - Accent1 3 4 3 4 2 4 2 2 2" xfId="26819" xr:uid="{00000000-0005-0000-0000-00000B680000}"/>
    <cellStyle name="20% - Accent1 3 4 3 4 2 4 2 3" xfId="26820" xr:uid="{00000000-0005-0000-0000-00000C680000}"/>
    <cellStyle name="20% - Accent1 3 4 3 4 2 4 3" xfId="26821" xr:uid="{00000000-0005-0000-0000-00000D680000}"/>
    <cellStyle name="20% - Accent1 3 4 3 4 2 4 3 2" xfId="26822" xr:uid="{00000000-0005-0000-0000-00000E680000}"/>
    <cellStyle name="20% - Accent1 3 4 3 4 2 4 4" xfId="26823" xr:uid="{00000000-0005-0000-0000-00000F680000}"/>
    <cellStyle name="20% - Accent1 3 4 3 4 2 5" xfId="26824" xr:uid="{00000000-0005-0000-0000-000010680000}"/>
    <cellStyle name="20% - Accent1 3 4 3 4 2 5 2" xfId="26825" xr:uid="{00000000-0005-0000-0000-000011680000}"/>
    <cellStyle name="20% - Accent1 3 4 3 4 2 5 2 2" xfId="26826" xr:uid="{00000000-0005-0000-0000-000012680000}"/>
    <cellStyle name="20% - Accent1 3 4 3 4 2 5 3" xfId="26827" xr:uid="{00000000-0005-0000-0000-000013680000}"/>
    <cellStyle name="20% - Accent1 3 4 3 4 2 6" xfId="26828" xr:uid="{00000000-0005-0000-0000-000014680000}"/>
    <cellStyle name="20% - Accent1 3 4 3 4 2 6 2" xfId="26829" xr:uid="{00000000-0005-0000-0000-000015680000}"/>
    <cellStyle name="20% - Accent1 3 4 3 4 2 6 2 2" xfId="26830" xr:uid="{00000000-0005-0000-0000-000016680000}"/>
    <cellStyle name="20% - Accent1 3 4 3 4 2 6 3" xfId="26831" xr:uid="{00000000-0005-0000-0000-000017680000}"/>
    <cellStyle name="20% - Accent1 3 4 3 4 2 7" xfId="26832" xr:uid="{00000000-0005-0000-0000-000018680000}"/>
    <cellStyle name="20% - Accent1 3 4 3 4 2 7 2" xfId="26833" xr:uid="{00000000-0005-0000-0000-000019680000}"/>
    <cellStyle name="20% - Accent1 3 4 3 4 2 8" xfId="26834" xr:uid="{00000000-0005-0000-0000-00001A680000}"/>
    <cellStyle name="20% - Accent1 3 4 3 4 2 8 2" xfId="26835" xr:uid="{00000000-0005-0000-0000-00001B680000}"/>
    <cellStyle name="20% - Accent1 3 4 3 4 2 9" xfId="26836" xr:uid="{00000000-0005-0000-0000-00001C680000}"/>
    <cellStyle name="20% - Accent1 3 4 3 4 3" xfId="26837" xr:uid="{00000000-0005-0000-0000-00001D680000}"/>
    <cellStyle name="20% - Accent1 3 4 3 4 3 2" xfId="26838" xr:uid="{00000000-0005-0000-0000-00001E680000}"/>
    <cellStyle name="20% - Accent1 3 4 3 4 3 2 2" xfId="26839" xr:uid="{00000000-0005-0000-0000-00001F680000}"/>
    <cellStyle name="20% - Accent1 3 4 3 4 3 2 2 2" xfId="26840" xr:uid="{00000000-0005-0000-0000-000020680000}"/>
    <cellStyle name="20% - Accent1 3 4 3 4 3 2 2 2 2" xfId="26841" xr:uid="{00000000-0005-0000-0000-000021680000}"/>
    <cellStyle name="20% - Accent1 3 4 3 4 3 2 2 3" xfId="26842" xr:uid="{00000000-0005-0000-0000-000022680000}"/>
    <cellStyle name="20% - Accent1 3 4 3 4 3 2 3" xfId="26843" xr:uid="{00000000-0005-0000-0000-000023680000}"/>
    <cellStyle name="20% - Accent1 3 4 3 4 3 2 3 2" xfId="26844" xr:uid="{00000000-0005-0000-0000-000024680000}"/>
    <cellStyle name="20% - Accent1 3 4 3 4 3 2 4" xfId="26845" xr:uid="{00000000-0005-0000-0000-000025680000}"/>
    <cellStyle name="20% - Accent1 3 4 3 4 3 3" xfId="26846" xr:uid="{00000000-0005-0000-0000-000026680000}"/>
    <cellStyle name="20% - Accent1 3 4 3 4 3 3 2" xfId="26847" xr:uid="{00000000-0005-0000-0000-000027680000}"/>
    <cellStyle name="20% - Accent1 3 4 3 4 3 3 2 2" xfId="26848" xr:uid="{00000000-0005-0000-0000-000028680000}"/>
    <cellStyle name="20% - Accent1 3 4 3 4 3 3 2 2 2" xfId="26849" xr:uid="{00000000-0005-0000-0000-000029680000}"/>
    <cellStyle name="20% - Accent1 3 4 3 4 3 3 2 3" xfId="26850" xr:uid="{00000000-0005-0000-0000-00002A680000}"/>
    <cellStyle name="20% - Accent1 3 4 3 4 3 3 3" xfId="26851" xr:uid="{00000000-0005-0000-0000-00002B680000}"/>
    <cellStyle name="20% - Accent1 3 4 3 4 3 3 3 2" xfId="26852" xr:uid="{00000000-0005-0000-0000-00002C680000}"/>
    <cellStyle name="20% - Accent1 3 4 3 4 3 3 4" xfId="26853" xr:uid="{00000000-0005-0000-0000-00002D680000}"/>
    <cellStyle name="20% - Accent1 3 4 3 4 3 4" xfId="26854" xr:uid="{00000000-0005-0000-0000-00002E680000}"/>
    <cellStyle name="20% - Accent1 3 4 3 4 3 4 2" xfId="26855" xr:uid="{00000000-0005-0000-0000-00002F680000}"/>
    <cellStyle name="20% - Accent1 3 4 3 4 3 4 2 2" xfId="26856" xr:uid="{00000000-0005-0000-0000-000030680000}"/>
    <cellStyle name="20% - Accent1 3 4 3 4 3 4 2 2 2" xfId="26857" xr:uid="{00000000-0005-0000-0000-000031680000}"/>
    <cellStyle name="20% - Accent1 3 4 3 4 3 4 2 3" xfId="26858" xr:uid="{00000000-0005-0000-0000-000032680000}"/>
    <cellStyle name="20% - Accent1 3 4 3 4 3 4 3" xfId="26859" xr:uid="{00000000-0005-0000-0000-000033680000}"/>
    <cellStyle name="20% - Accent1 3 4 3 4 3 4 3 2" xfId="26860" xr:uid="{00000000-0005-0000-0000-000034680000}"/>
    <cellStyle name="20% - Accent1 3 4 3 4 3 4 4" xfId="26861" xr:uid="{00000000-0005-0000-0000-000035680000}"/>
    <cellStyle name="20% - Accent1 3 4 3 4 3 5" xfId="26862" xr:uid="{00000000-0005-0000-0000-000036680000}"/>
    <cellStyle name="20% - Accent1 3 4 3 4 3 5 2" xfId="26863" xr:uid="{00000000-0005-0000-0000-000037680000}"/>
    <cellStyle name="20% - Accent1 3 4 3 4 3 5 2 2" xfId="26864" xr:uid="{00000000-0005-0000-0000-000038680000}"/>
    <cellStyle name="20% - Accent1 3 4 3 4 3 5 3" xfId="26865" xr:uid="{00000000-0005-0000-0000-000039680000}"/>
    <cellStyle name="20% - Accent1 3 4 3 4 3 6" xfId="26866" xr:uid="{00000000-0005-0000-0000-00003A680000}"/>
    <cellStyle name="20% - Accent1 3 4 3 4 3 6 2" xfId="26867" xr:uid="{00000000-0005-0000-0000-00003B680000}"/>
    <cellStyle name="20% - Accent1 3 4 3 4 3 6 2 2" xfId="26868" xr:uid="{00000000-0005-0000-0000-00003C680000}"/>
    <cellStyle name="20% - Accent1 3 4 3 4 3 6 3" xfId="26869" xr:uid="{00000000-0005-0000-0000-00003D680000}"/>
    <cellStyle name="20% - Accent1 3 4 3 4 3 7" xfId="26870" xr:uid="{00000000-0005-0000-0000-00003E680000}"/>
    <cellStyle name="20% - Accent1 3 4 3 4 3 7 2" xfId="26871" xr:uid="{00000000-0005-0000-0000-00003F680000}"/>
    <cellStyle name="20% - Accent1 3 4 3 4 3 8" xfId="26872" xr:uid="{00000000-0005-0000-0000-000040680000}"/>
    <cellStyle name="20% - Accent1 3 4 3 4 3 8 2" xfId="26873" xr:uid="{00000000-0005-0000-0000-000041680000}"/>
    <cellStyle name="20% - Accent1 3 4 3 4 3 9" xfId="26874" xr:uid="{00000000-0005-0000-0000-000042680000}"/>
    <cellStyle name="20% - Accent1 3 4 3 4 4" xfId="26875" xr:uid="{00000000-0005-0000-0000-000043680000}"/>
    <cellStyle name="20% - Accent1 3 4 3 4 4 2" xfId="26876" xr:uid="{00000000-0005-0000-0000-000044680000}"/>
    <cellStyle name="20% - Accent1 3 4 3 4 4 2 2" xfId="26877" xr:uid="{00000000-0005-0000-0000-000045680000}"/>
    <cellStyle name="20% - Accent1 3 4 3 4 4 2 2 2" xfId="26878" xr:uid="{00000000-0005-0000-0000-000046680000}"/>
    <cellStyle name="20% - Accent1 3 4 3 4 4 2 3" xfId="26879" xr:uid="{00000000-0005-0000-0000-000047680000}"/>
    <cellStyle name="20% - Accent1 3 4 3 4 4 3" xfId="26880" xr:uid="{00000000-0005-0000-0000-000048680000}"/>
    <cellStyle name="20% - Accent1 3 4 3 4 4 3 2" xfId="26881" xr:uid="{00000000-0005-0000-0000-000049680000}"/>
    <cellStyle name="20% - Accent1 3 4 3 4 4 4" xfId="26882" xr:uid="{00000000-0005-0000-0000-00004A680000}"/>
    <cellStyle name="20% - Accent1 3 4 3 4 5" xfId="26883" xr:uid="{00000000-0005-0000-0000-00004B680000}"/>
    <cellStyle name="20% - Accent1 3 4 3 4 5 2" xfId="26884" xr:uid="{00000000-0005-0000-0000-00004C680000}"/>
    <cellStyle name="20% - Accent1 3 4 3 4 5 2 2" xfId="26885" xr:uid="{00000000-0005-0000-0000-00004D680000}"/>
    <cellStyle name="20% - Accent1 3 4 3 4 5 2 2 2" xfId="26886" xr:uid="{00000000-0005-0000-0000-00004E680000}"/>
    <cellStyle name="20% - Accent1 3 4 3 4 5 2 3" xfId="26887" xr:uid="{00000000-0005-0000-0000-00004F680000}"/>
    <cellStyle name="20% - Accent1 3 4 3 4 5 3" xfId="26888" xr:uid="{00000000-0005-0000-0000-000050680000}"/>
    <cellStyle name="20% - Accent1 3 4 3 4 5 3 2" xfId="26889" xr:uid="{00000000-0005-0000-0000-000051680000}"/>
    <cellStyle name="20% - Accent1 3 4 3 4 5 4" xfId="26890" xr:uid="{00000000-0005-0000-0000-000052680000}"/>
    <cellStyle name="20% - Accent1 3 4 3 4 6" xfId="26891" xr:uid="{00000000-0005-0000-0000-000053680000}"/>
    <cellStyle name="20% - Accent1 3 4 3 4 6 2" xfId="26892" xr:uid="{00000000-0005-0000-0000-000054680000}"/>
    <cellStyle name="20% - Accent1 3 4 3 4 6 2 2" xfId="26893" xr:uid="{00000000-0005-0000-0000-000055680000}"/>
    <cellStyle name="20% - Accent1 3 4 3 4 6 2 2 2" xfId="26894" xr:uid="{00000000-0005-0000-0000-000056680000}"/>
    <cellStyle name="20% - Accent1 3 4 3 4 6 2 3" xfId="26895" xr:uid="{00000000-0005-0000-0000-000057680000}"/>
    <cellStyle name="20% - Accent1 3 4 3 4 6 3" xfId="26896" xr:uid="{00000000-0005-0000-0000-000058680000}"/>
    <cellStyle name="20% - Accent1 3 4 3 4 6 3 2" xfId="26897" xr:uid="{00000000-0005-0000-0000-000059680000}"/>
    <cellStyle name="20% - Accent1 3 4 3 4 6 4" xfId="26898" xr:uid="{00000000-0005-0000-0000-00005A680000}"/>
    <cellStyle name="20% - Accent1 3 4 3 4 7" xfId="26899" xr:uid="{00000000-0005-0000-0000-00005B680000}"/>
    <cellStyle name="20% - Accent1 3 4 3 4 7 2" xfId="26900" xr:uid="{00000000-0005-0000-0000-00005C680000}"/>
    <cellStyle name="20% - Accent1 3 4 3 4 7 2 2" xfId="26901" xr:uid="{00000000-0005-0000-0000-00005D680000}"/>
    <cellStyle name="20% - Accent1 3 4 3 4 7 3" xfId="26902" xr:uid="{00000000-0005-0000-0000-00005E680000}"/>
    <cellStyle name="20% - Accent1 3 4 3 4 8" xfId="26903" xr:uid="{00000000-0005-0000-0000-00005F680000}"/>
    <cellStyle name="20% - Accent1 3 4 3 4 8 2" xfId="26904" xr:uid="{00000000-0005-0000-0000-000060680000}"/>
    <cellStyle name="20% - Accent1 3 4 3 4 8 2 2" xfId="26905" xr:uid="{00000000-0005-0000-0000-000061680000}"/>
    <cellStyle name="20% - Accent1 3 4 3 4 8 3" xfId="26906" xr:uid="{00000000-0005-0000-0000-000062680000}"/>
    <cellStyle name="20% - Accent1 3 4 3 4 9" xfId="26907" xr:uid="{00000000-0005-0000-0000-000063680000}"/>
    <cellStyle name="20% - Accent1 3 4 3 4 9 2" xfId="26908" xr:uid="{00000000-0005-0000-0000-000064680000}"/>
    <cellStyle name="20% - Accent1 3 4 3 5" xfId="26909" xr:uid="{00000000-0005-0000-0000-000065680000}"/>
    <cellStyle name="20% - Accent1 3 4 3 5 2" xfId="26910" xr:uid="{00000000-0005-0000-0000-000066680000}"/>
    <cellStyle name="20% - Accent1 3 4 3 5 2 2" xfId="26911" xr:uid="{00000000-0005-0000-0000-000067680000}"/>
    <cellStyle name="20% - Accent1 3 4 3 5 2 2 2" xfId="26912" xr:uid="{00000000-0005-0000-0000-000068680000}"/>
    <cellStyle name="20% - Accent1 3 4 3 5 2 2 2 2" xfId="26913" xr:uid="{00000000-0005-0000-0000-000069680000}"/>
    <cellStyle name="20% - Accent1 3 4 3 5 2 2 3" xfId="26914" xr:uid="{00000000-0005-0000-0000-00006A680000}"/>
    <cellStyle name="20% - Accent1 3 4 3 5 2 3" xfId="26915" xr:uid="{00000000-0005-0000-0000-00006B680000}"/>
    <cellStyle name="20% - Accent1 3 4 3 5 2 3 2" xfId="26916" xr:uid="{00000000-0005-0000-0000-00006C680000}"/>
    <cellStyle name="20% - Accent1 3 4 3 5 2 4" xfId="26917" xr:uid="{00000000-0005-0000-0000-00006D680000}"/>
    <cellStyle name="20% - Accent1 3 4 3 5 3" xfId="26918" xr:uid="{00000000-0005-0000-0000-00006E680000}"/>
    <cellStyle name="20% - Accent1 3 4 3 5 3 2" xfId="26919" xr:uid="{00000000-0005-0000-0000-00006F680000}"/>
    <cellStyle name="20% - Accent1 3 4 3 5 3 2 2" xfId="26920" xr:uid="{00000000-0005-0000-0000-000070680000}"/>
    <cellStyle name="20% - Accent1 3 4 3 5 3 2 2 2" xfId="26921" xr:uid="{00000000-0005-0000-0000-000071680000}"/>
    <cellStyle name="20% - Accent1 3 4 3 5 3 2 3" xfId="26922" xr:uid="{00000000-0005-0000-0000-000072680000}"/>
    <cellStyle name="20% - Accent1 3 4 3 5 3 3" xfId="26923" xr:uid="{00000000-0005-0000-0000-000073680000}"/>
    <cellStyle name="20% - Accent1 3 4 3 5 3 3 2" xfId="26924" xr:uid="{00000000-0005-0000-0000-000074680000}"/>
    <cellStyle name="20% - Accent1 3 4 3 5 3 4" xfId="26925" xr:uid="{00000000-0005-0000-0000-000075680000}"/>
    <cellStyle name="20% - Accent1 3 4 3 5 4" xfId="26926" xr:uid="{00000000-0005-0000-0000-000076680000}"/>
    <cellStyle name="20% - Accent1 3 4 3 5 4 2" xfId="26927" xr:uid="{00000000-0005-0000-0000-000077680000}"/>
    <cellStyle name="20% - Accent1 3 4 3 5 4 2 2" xfId="26928" xr:uid="{00000000-0005-0000-0000-000078680000}"/>
    <cellStyle name="20% - Accent1 3 4 3 5 4 2 2 2" xfId="26929" xr:uid="{00000000-0005-0000-0000-000079680000}"/>
    <cellStyle name="20% - Accent1 3 4 3 5 4 2 3" xfId="26930" xr:uid="{00000000-0005-0000-0000-00007A680000}"/>
    <cellStyle name="20% - Accent1 3 4 3 5 4 3" xfId="26931" xr:uid="{00000000-0005-0000-0000-00007B680000}"/>
    <cellStyle name="20% - Accent1 3 4 3 5 4 3 2" xfId="26932" xr:uid="{00000000-0005-0000-0000-00007C680000}"/>
    <cellStyle name="20% - Accent1 3 4 3 5 4 4" xfId="26933" xr:uid="{00000000-0005-0000-0000-00007D680000}"/>
    <cellStyle name="20% - Accent1 3 4 3 5 5" xfId="26934" xr:uid="{00000000-0005-0000-0000-00007E680000}"/>
    <cellStyle name="20% - Accent1 3 4 3 5 5 2" xfId="26935" xr:uid="{00000000-0005-0000-0000-00007F680000}"/>
    <cellStyle name="20% - Accent1 3 4 3 5 5 2 2" xfId="26936" xr:uid="{00000000-0005-0000-0000-000080680000}"/>
    <cellStyle name="20% - Accent1 3 4 3 5 5 3" xfId="26937" xr:uid="{00000000-0005-0000-0000-000081680000}"/>
    <cellStyle name="20% - Accent1 3 4 3 5 6" xfId="26938" xr:uid="{00000000-0005-0000-0000-000082680000}"/>
    <cellStyle name="20% - Accent1 3 4 3 5 6 2" xfId="26939" xr:uid="{00000000-0005-0000-0000-000083680000}"/>
    <cellStyle name="20% - Accent1 3 4 3 5 6 2 2" xfId="26940" xr:uid="{00000000-0005-0000-0000-000084680000}"/>
    <cellStyle name="20% - Accent1 3 4 3 5 6 3" xfId="26941" xr:uid="{00000000-0005-0000-0000-000085680000}"/>
    <cellStyle name="20% - Accent1 3 4 3 5 7" xfId="26942" xr:uid="{00000000-0005-0000-0000-000086680000}"/>
    <cellStyle name="20% - Accent1 3 4 3 5 7 2" xfId="26943" xr:uid="{00000000-0005-0000-0000-000087680000}"/>
    <cellStyle name="20% - Accent1 3 4 3 5 8" xfId="26944" xr:uid="{00000000-0005-0000-0000-000088680000}"/>
    <cellStyle name="20% - Accent1 3 4 3 5 8 2" xfId="26945" xr:uid="{00000000-0005-0000-0000-000089680000}"/>
    <cellStyle name="20% - Accent1 3 4 3 5 9" xfId="26946" xr:uid="{00000000-0005-0000-0000-00008A680000}"/>
    <cellStyle name="20% - Accent1 3 4 3 6" xfId="26947" xr:uid="{00000000-0005-0000-0000-00008B680000}"/>
    <cellStyle name="20% - Accent1 3 4 3 6 2" xfId="26948" xr:uid="{00000000-0005-0000-0000-00008C680000}"/>
    <cellStyle name="20% - Accent1 3 4 3 6 2 2" xfId="26949" xr:uid="{00000000-0005-0000-0000-00008D680000}"/>
    <cellStyle name="20% - Accent1 3 4 3 6 2 2 2" xfId="26950" xr:uid="{00000000-0005-0000-0000-00008E680000}"/>
    <cellStyle name="20% - Accent1 3 4 3 6 2 2 2 2" xfId="26951" xr:uid="{00000000-0005-0000-0000-00008F680000}"/>
    <cellStyle name="20% - Accent1 3 4 3 6 2 2 3" xfId="26952" xr:uid="{00000000-0005-0000-0000-000090680000}"/>
    <cellStyle name="20% - Accent1 3 4 3 6 2 3" xfId="26953" xr:uid="{00000000-0005-0000-0000-000091680000}"/>
    <cellStyle name="20% - Accent1 3 4 3 6 2 3 2" xfId="26954" xr:uid="{00000000-0005-0000-0000-000092680000}"/>
    <cellStyle name="20% - Accent1 3 4 3 6 2 4" xfId="26955" xr:uid="{00000000-0005-0000-0000-000093680000}"/>
    <cellStyle name="20% - Accent1 3 4 3 6 3" xfId="26956" xr:uid="{00000000-0005-0000-0000-000094680000}"/>
    <cellStyle name="20% - Accent1 3 4 3 6 3 2" xfId="26957" xr:uid="{00000000-0005-0000-0000-000095680000}"/>
    <cellStyle name="20% - Accent1 3 4 3 6 3 2 2" xfId="26958" xr:uid="{00000000-0005-0000-0000-000096680000}"/>
    <cellStyle name="20% - Accent1 3 4 3 6 3 2 2 2" xfId="26959" xr:uid="{00000000-0005-0000-0000-000097680000}"/>
    <cellStyle name="20% - Accent1 3 4 3 6 3 2 3" xfId="26960" xr:uid="{00000000-0005-0000-0000-000098680000}"/>
    <cellStyle name="20% - Accent1 3 4 3 6 3 3" xfId="26961" xr:uid="{00000000-0005-0000-0000-000099680000}"/>
    <cellStyle name="20% - Accent1 3 4 3 6 3 3 2" xfId="26962" xr:uid="{00000000-0005-0000-0000-00009A680000}"/>
    <cellStyle name="20% - Accent1 3 4 3 6 3 4" xfId="26963" xr:uid="{00000000-0005-0000-0000-00009B680000}"/>
    <cellStyle name="20% - Accent1 3 4 3 6 4" xfId="26964" xr:uid="{00000000-0005-0000-0000-00009C680000}"/>
    <cellStyle name="20% - Accent1 3 4 3 6 4 2" xfId="26965" xr:uid="{00000000-0005-0000-0000-00009D680000}"/>
    <cellStyle name="20% - Accent1 3 4 3 6 4 2 2" xfId="26966" xr:uid="{00000000-0005-0000-0000-00009E680000}"/>
    <cellStyle name="20% - Accent1 3 4 3 6 4 2 2 2" xfId="26967" xr:uid="{00000000-0005-0000-0000-00009F680000}"/>
    <cellStyle name="20% - Accent1 3 4 3 6 4 2 3" xfId="26968" xr:uid="{00000000-0005-0000-0000-0000A0680000}"/>
    <cellStyle name="20% - Accent1 3 4 3 6 4 3" xfId="26969" xr:uid="{00000000-0005-0000-0000-0000A1680000}"/>
    <cellStyle name="20% - Accent1 3 4 3 6 4 3 2" xfId="26970" xr:uid="{00000000-0005-0000-0000-0000A2680000}"/>
    <cellStyle name="20% - Accent1 3 4 3 6 4 4" xfId="26971" xr:uid="{00000000-0005-0000-0000-0000A3680000}"/>
    <cellStyle name="20% - Accent1 3 4 3 6 5" xfId="26972" xr:uid="{00000000-0005-0000-0000-0000A4680000}"/>
    <cellStyle name="20% - Accent1 3 4 3 6 5 2" xfId="26973" xr:uid="{00000000-0005-0000-0000-0000A5680000}"/>
    <cellStyle name="20% - Accent1 3 4 3 6 5 2 2" xfId="26974" xr:uid="{00000000-0005-0000-0000-0000A6680000}"/>
    <cellStyle name="20% - Accent1 3 4 3 6 5 3" xfId="26975" xr:uid="{00000000-0005-0000-0000-0000A7680000}"/>
    <cellStyle name="20% - Accent1 3 4 3 6 6" xfId="26976" xr:uid="{00000000-0005-0000-0000-0000A8680000}"/>
    <cellStyle name="20% - Accent1 3 4 3 6 6 2" xfId="26977" xr:uid="{00000000-0005-0000-0000-0000A9680000}"/>
    <cellStyle name="20% - Accent1 3 4 3 6 6 2 2" xfId="26978" xr:uid="{00000000-0005-0000-0000-0000AA680000}"/>
    <cellStyle name="20% - Accent1 3 4 3 6 6 3" xfId="26979" xr:uid="{00000000-0005-0000-0000-0000AB680000}"/>
    <cellStyle name="20% - Accent1 3 4 3 6 7" xfId="26980" xr:uid="{00000000-0005-0000-0000-0000AC680000}"/>
    <cellStyle name="20% - Accent1 3 4 3 6 7 2" xfId="26981" xr:uid="{00000000-0005-0000-0000-0000AD680000}"/>
    <cellStyle name="20% - Accent1 3 4 3 6 8" xfId="26982" xr:uid="{00000000-0005-0000-0000-0000AE680000}"/>
    <cellStyle name="20% - Accent1 3 4 3 6 8 2" xfId="26983" xr:uid="{00000000-0005-0000-0000-0000AF680000}"/>
    <cellStyle name="20% - Accent1 3 4 3 6 9" xfId="26984" xr:uid="{00000000-0005-0000-0000-0000B0680000}"/>
    <cellStyle name="20% - Accent1 3 4 3 7" xfId="26985" xr:uid="{00000000-0005-0000-0000-0000B1680000}"/>
    <cellStyle name="20% - Accent1 3 4 3 7 2" xfId="26986" xr:uid="{00000000-0005-0000-0000-0000B2680000}"/>
    <cellStyle name="20% - Accent1 3 4 3 7 2 2" xfId="26987" xr:uid="{00000000-0005-0000-0000-0000B3680000}"/>
    <cellStyle name="20% - Accent1 3 4 3 7 2 2 2" xfId="26988" xr:uid="{00000000-0005-0000-0000-0000B4680000}"/>
    <cellStyle name="20% - Accent1 3 4 3 7 2 3" xfId="26989" xr:uid="{00000000-0005-0000-0000-0000B5680000}"/>
    <cellStyle name="20% - Accent1 3 4 3 7 3" xfId="26990" xr:uid="{00000000-0005-0000-0000-0000B6680000}"/>
    <cellStyle name="20% - Accent1 3 4 3 7 3 2" xfId="26991" xr:uid="{00000000-0005-0000-0000-0000B7680000}"/>
    <cellStyle name="20% - Accent1 3 4 3 7 4" xfId="26992" xr:uid="{00000000-0005-0000-0000-0000B8680000}"/>
    <cellStyle name="20% - Accent1 3 4 3 8" xfId="26993" xr:uid="{00000000-0005-0000-0000-0000B9680000}"/>
    <cellStyle name="20% - Accent1 3 4 3 8 2" xfId="26994" xr:uid="{00000000-0005-0000-0000-0000BA680000}"/>
    <cellStyle name="20% - Accent1 3 4 3 8 2 2" xfId="26995" xr:uid="{00000000-0005-0000-0000-0000BB680000}"/>
    <cellStyle name="20% - Accent1 3 4 3 8 2 2 2" xfId="26996" xr:uid="{00000000-0005-0000-0000-0000BC680000}"/>
    <cellStyle name="20% - Accent1 3 4 3 8 2 3" xfId="26997" xr:uid="{00000000-0005-0000-0000-0000BD680000}"/>
    <cellStyle name="20% - Accent1 3 4 3 8 3" xfId="26998" xr:uid="{00000000-0005-0000-0000-0000BE680000}"/>
    <cellStyle name="20% - Accent1 3 4 3 8 3 2" xfId="26999" xr:uid="{00000000-0005-0000-0000-0000BF680000}"/>
    <cellStyle name="20% - Accent1 3 4 3 8 4" xfId="27000" xr:uid="{00000000-0005-0000-0000-0000C0680000}"/>
    <cellStyle name="20% - Accent1 3 4 3 9" xfId="27001" xr:uid="{00000000-0005-0000-0000-0000C1680000}"/>
    <cellStyle name="20% - Accent1 3 4 3 9 2" xfId="27002" xr:uid="{00000000-0005-0000-0000-0000C2680000}"/>
    <cellStyle name="20% - Accent1 3 4 3 9 2 2" xfId="27003" xr:uid="{00000000-0005-0000-0000-0000C3680000}"/>
    <cellStyle name="20% - Accent1 3 4 3 9 2 2 2" xfId="27004" xr:uid="{00000000-0005-0000-0000-0000C4680000}"/>
    <cellStyle name="20% - Accent1 3 4 3 9 2 3" xfId="27005" xr:uid="{00000000-0005-0000-0000-0000C5680000}"/>
    <cellStyle name="20% - Accent1 3 4 3 9 3" xfId="27006" xr:uid="{00000000-0005-0000-0000-0000C6680000}"/>
    <cellStyle name="20% - Accent1 3 4 3 9 3 2" xfId="27007" xr:uid="{00000000-0005-0000-0000-0000C7680000}"/>
    <cellStyle name="20% - Accent1 3 4 3 9 4" xfId="27008" xr:uid="{00000000-0005-0000-0000-0000C8680000}"/>
    <cellStyle name="20% - Accent1 3 4 4" xfId="27009" xr:uid="{00000000-0005-0000-0000-0000C9680000}"/>
    <cellStyle name="20% - Accent1 3 4 4 10" xfId="27010" xr:uid="{00000000-0005-0000-0000-0000CA680000}"/>
    <cellStyle name="20% - Accent1 3 4 4 10 2" xfId="27011" xr:uid="{00000000-0005-0000-0000-0000CB680000}"/>
    <cellStyle name="20% - Accent1 3 4 4 11" xfId="27012" xr:uid="{00000000-0005-0000-0000-0000CC680000}"/>
    <cellStyle name="20% - Accent1 3 4 4 2" xfId="27013" xr:uid="{00000000-0005-0000-0000-0000CD680000}"/>
    <cellStyle name="20% - Accent1 3 4 4 2 2" xfId="27014" xr:uid="{00000000-0005-0000-0000-0000CE680000}"/>
    <cellStyle name="20% - Accent1 3 4 4 2 2 2" xfId="27015" xr:uid="{00000000-0005-0000-0000-0000CF680000}"/>
    <cellStyle name="20% - Accent1 3 4 4 2 2 2 2" xfId="27016" xr:uid="{00000000-0005-0000-0000-0000D0680000}"/>
    <cellStyle name="20% - Accent1 3 4 4 2 2 2 2 2" xfId="27017" xr:uid="{00000000-0005-0000-0000-0000D1680000}"/>
    <cellStyle name="20% - Accent1 3 4 4 2 2 2 3" xfId="27018" xr:uid="{00000000-0005-0000-0000-0000D2680000}"/>
    <cellStyle name="20% - Accent1 3 4 4 2 2 3" xfId="27019" xr:uid="{00000000-0005-0000-0000-0000D3680000}"/>
    <cellStyle name="20% - Accent1 3 4 4 2 2 3 2" xfId="27020" xr:uid="{00000000-0005-0000-0000-0000D4680000}"/>
    <cellStyle name="20% - Accent1 3 4 4 2 2 4" xfId="27021" xr:uid="{00000000-0005-0000-0000-0000D5680000}"/>
    <cellStyle name="20% - Accent1 3 4 4 2 3" xfId="27022" xr:uid="{00000000-0005-0000-0000-0000D6680000}"/>
    <cellStyle name="20% - Accent1 3 4 4 2 3 2" xfId="27023" xr:uid="{00000000-0005-0000-0000-0000D7680000}"/>
    <cellStyle name="20% - Accent1 3 4 4 2 3 2 2" xfId="27024" xr:uid="{00000000-0005-0000-0000-0000D8680000}"/>
    <cellStyle name="20% - Accent1 3 4 4 2 3 2 2 2" xfId="27025" xr:uid="{00000000-0005-0000-0000-0000D9680000}"/>
    <cellStyle name="20% - Accent1 3 4 4 2 3 2 3" xfId="27026" xr:uid="{00000000-0005-0000-0000-0000DA680000}"/>
    <cellStyle name="20% - Accent1 3 4 4 2 3 3" xfId="27027" xr:uid="{00000000-0005-0000-0000-0000DB680000}"/>
    <cellStyle name="20% - Accent1 3 4 4 2 3 3 2" xfId="27028" xr:uid="{00000000-0005-0000-0000-0000DC680000}"/>
    <cellStyle name="20% - Accent1 3 4 4 2 3 4" xfId="27029" xr:uid="{00000000-0005-0000-0000-0000DD680000}"/>
    <cellStyle name="20% - Accent1 3 4 4 2 4" xfId="27030" xr:uid="{00000000-0005-0000-0000-0000DE680000}"/>
    <cellStyle name="20% - Accent1 3 4 4 2 4 2" xfId="27031" xr:uid="{00000000-0005-0000-0000-0000DF680000}"/>
    <cellStyle name="20% - Accent1 3 4 4 2 4 2 2" xfId="27032" xr:uid="{00000000-0005-0000-0000-0000E0680000}"/>
    <cellStyle name="20% - Accent1 3 4 4 2 4 2 2 2" xfId="27033" xr:uid="{00000000-0005-0000-0000-0000E1680000}"/>
    <cellStyle name="20% - Accent1 3 4 4 2 4 2 3" xfId="27034" xr:uid="{00000000-0005-0000-0000-0000E2680000}"/>
    <cellStyle name="20% - Accent1 3 4 4 2 4 3" xfId="27035" xr:uid="{00000000-0005-0000-0000-0000E3680000}"/>
    <cellStyle name="20% - Accent1 3 4 4 2 4 3 2" xfId="27036" xr:uid="{00000000-0005-0000-0000-0000E4680000}"/>
    <cellStyle name="20% - Accent1 3 4 4 2 4 4" xfId="27037" xr:uid="{00000000-0005-0000-0000-0000E5680000}"/>
    <cellStyle name="20% - Accent1 3 4 4 2 5" xfId="27038" xr:uid="{00000000-0005-0000-0000-0000E6680000}"/>
    <cellStyle name="20% - Accent1 3 4 4 2 5 2" xfId="27039" xr:uid="{00000000-0005-0000-0000-0000E7680000}"/>
    <cellStyle name="20% - Accent1 3 4 4 2 5 2 2" xfId="27040" xr:uid="{00000000-0005-0000-0000-0000E8680000}"/>
    <cellStyle name="20% - Accent1 3 4 4 2 5 3" xfId="27041" xr:uid="{00000000-0005-0000-0000-0000E9680000}"/>
    <cellStyle name="20% - Accent1 3 4 4 2 6" xfId="27042" xr:uid="{00000000-0005-0000-0000-0000EA680000}"/>
    <cellStyle name="20% - Accent1 3 4 4 2 6 2" xfId="27043" xr:uid="{00000000-0005-0000-0000-0000EB680000}"/>
    <cellStyle name="20% - Accent1 3 4 4 2 6 2 2" xfId="27044" xr:uid="{00000000-0005-0000-0000-0000EC680000}"/>
    <cellStyle name="20% - Accent1 3 4 4 2 6 3" xfId="27045" xr:uid="{00000000-0005-0000-0000-0000ED680000}"/>
    <cellStyle name="20% - Accent1 3 4 4 2 7" xfId="27046" xr:uid="{00000000-0005-0000-0000-0000EE680000}"/>
    <cellStyle name="20% - Accent1 3 4 4 2 7 2" xfId="27047" xr:uid="{00000000-0005-0000-0000-0000EF680000}"/>
    <cellStyle name="20% - Accent1 3 4 4 2 8" xfId="27048" xr:uid="{00000000-0005-0000-0000-0000F0680000}"/>
    <cellStyle name="20% - Accent1 3 4 4 2 8 2" xfId="27049" xr:uid="{00000000-0005-0000-0000-0000F1680000}"/>
    <cellStyle name="20% - Accent1 3 4 4 2 9" xfId="27050" xr:uid="{00000000-0005-0000-0000-0000F2680000}"/>
    <cellStyle name="20% - Accent1 3 4 4 3" xfId="27051" xr:uid="{00000000-0005-0000-0000-0000F3680000}"/>
    <cellStyle name="20% - Accent1 3 4 4 3 2" xfId="27052" xr:uid="{00000000-0005-0000-0000-0000F4680000}"/>
    <cellStyle name="20% - Accent1 3 4 4 3 2 2" xfId="27053" xr:uid="{00000000-0005-0000-0000-0000F5680000}"/>
    <cellStyle name="20% - Accent1 3 4 4 3 2 2 2" xfId="27054" xr:uid="{00000000-0005-0000-0000-0000F6680000}"/>
    <cellStyle name="20% - Accent1 3 4 4 3 2 2 2 2" xfId="27055" xr:uid="{00000000-0005-0000-0000-0000F7680000}"/>
    <cellStyle name="20% - Accent1 3 4 4 3 2 2 3" xfId="27056" xr:uid="{00000000-0005-0000-0000-0000F8680000}"/>
    <cellStyle name="20% - Accent1 3 4 4 3 2 3" xfId="27057" xr:uid="{00000000-0005-0000-0000-0000F9680000}"/>
    <cellStyle name="20% - Accent1 3 4 4 3 2 3 2" xfId="27058" xr:uid="{00000000-0005-0000-0000-0000FA680000}"/>
    <cellStyle name="20% - Accent1 3 4 4 3 2 4" xfId="27059" xr:uid="{00000000-0005-0000-0000-0000FB680000}"/>
    <cellStyle name="20% - Accent1 3 4 4 3 3" xfId="27060" xr:uid="{00000000-0005-0000-0000-0000FC680000}"/>
    <cellStyle name="20% - Accent1 3 4 4 3 3 2" xfId="27061" xr:uid="{00000000-0005-0000-0000-0000FD680000}"/>
    <cellStyle name="20% - Accent1 3 4 4 3 3 2 2" xfId="27062" xr:uid="{00000000-0005-0000-0000-0000FE680000}"/>
    <cellStyle name="20% - Accent1 3 4 4 3 3 2 2 2" xfId="27063" xr:uid="{00000000-0005-0000-0000-0000FF680000}"/>
    <cellStyle name="20% - Accent1 3 4 4 3 3 2 3" xfId="27064" xr:uid="{00000000-0005-0000-0000-000000690000}"/>
    <cellStyle name="20% - Accent1 3 4 4 3 3 3" xfId="27065" xr:uid="{00000000-0005-0000-0000-000001690000}"/>
    <cellStyle name="20% - Accent1 3 4 4 3 3 3 2" xfId="27066" xr:uid="{00000000-0005-0000-0000-000002690000}"/>
    <cellStyle name="20% - Accent1 3 4 4 3 3 4" xfId="27067" xr:uid="{00000000-0005-0000-0000-000003690000}"/>
    <cellStyle name="20% - Accent1 3 4 4 3 4" xfId="27068" xr:uid="{00000000-0005-0000-0000-000004690000}"/>
    <cellStyle name="20% - Accent1 3 4 4 3 4 2" xfId="27069" xr:uid="{00000000-0005-0000-0000-000005690000}"/>
    <cellStyle name="20% - Accent1 3 4 4 3 4 2 2" xfId="27070" xr:uid="{00000000-0005-0000-0000-000006690000}"/>
    <cellStyle name="20% - Accent1 3 4 4 3 4 2 2 2" xfId="27071" xr:uid="{00000000-0005-0000-0000-000007690000}"/>
    <cellStyle name="20% - Accent1 3 4 4 3 4 2 3" xfId="27072" xr:uid="{00000000-0005-0000-0000-000008690000}"/>
    <cellStyle name="20% - Accent1 3 4 4 3 4 3" xfId="27073" xr:uid="{00000000-0005-0000-0000-000009690000}"/>
    <cellStyle name="20% - Accent1 3 4 4 3 4 3 2" xfId="27074" xr:uid="{00000000-0005-0000-0000-00000A690000}"/>
    <cellStyle name="20% - Accent1 3 4 4 3 4 4" xfId="27075" xr:uid="{00000000-0005-0000-0000-00000B690000}"/>
    <cellStyle name="20% - Accent1 3 4 4 3 5" xfId="27076" xr:uid="{00000000-0005-0000-0000-00000C690000}"/>
    <cellStyle name="20% - Accent1 3 4 4 3 5 2" xfId="27077" xr:uid="{00000000-0005-0000-0000-00000D690000}"/>
    <cellStyle name="20% - Accent1 3 4 4 3 5 2 2" xfId="27078" xr:uid="{00000000-0005-0000-0000-00000E690000}"/>
    <cellStyle name="20% - Accent1 3 4 4 3 5 3" xfId="27079" xr:uid="{00000000-0005-0000-0000-00000F690000}"/>
    <cellStyle name="20% - Accent1 3 4 4 3 6" xfId="27080" xr:uid="{00000000-0005-0000-0000-000010690000}"/>
    <cellStyle name="20% - Accent1 3 4 4 3 6 2" xfId="27081" xr:uid="{00000000-0005-0000-0000-000011690000}"/>
    <cellStyle name="20% - Accent1 3 4 4 3 6 2 2" xfId="27082" xr:uid="{00000000-0005-0000-0000-000012690000}"/>
    <cellStyle name="20% - Accent1 3 4 4 3 6 3" xfId="27083" xr:uid="{00000000-0005-0000-0000-000013690000}"/>
    <cellStyle name="20% - Accent1 3 4 4 3 7" xfId="27084" xr:uid="{00000000-0005-0000-0000-000014690000}"/>
    <cellStyle name="20% - Accent1 3 4 4 3 7 2" xfId="27085" xr:uid="{00000000-0005-0000-0000-000015690000}"/>
    <cellStyle name="20% - Accent1 3 4 4 3 8" xfId="27086" xr:uid="{00000000-0005-0000-0000-000016690000}"/>
    <cellStyle name="20% - Accent1 3 4 4 3 8 2" xfId="27087" xr:uid="{00000000-0005-0000-0000-000017690000}"/>
    <cellStyle name="20% - Accent1 3 4 4 3 9" xfId="27088" xr:uid="{00000000-0005-0000-0000-000018690000}"/>
    <cellStyle name="20% - Accent1 3 4 4 4" xfId="27089" xr:uid="{00000000-0005-0000-0000-000019690000}"/>
    <cellStyle name="20% - Accent1 3 4 4 4 2" xfId="27090" xr:uid="{00000000-0005-0000-0000-00001A690000}"/>
    <cellStyle name="20% - Accent1 3 4 4 4 2 2" xfId="27091" xr:uid="{00000000-0005-0000-0000-00001B690000}"/>
    <cellStyle name="20% - Accent1 3 4 4 4 2 2 2" xfId="27092" xr:uid="{00000000-0005-0000-0000-00001C690000}"/>
    <cellStyle name="20% - Accent1 3 4 4 4 2 3" xfId="27093" xr:uid="{00000000-0005-0000-0000-00001D690000}"/>
    <cellStyle name="20% - Accent1 3 4 4 4 3" xfId="27094" xr:uid="{00000000-0005-0000-0000-00001E690000}"/>
    <cellStyle name="20% - Accent1 3 4 4 4 3 2" xfId="27095" xr:uid="{00000000-0005-0000-0000-00001F690000}"/>
    <cellStyle name="20% - Accent1 3 4 4 4 4" xfId="27096" xr:uid="{00000000-0005-0000-0000-000020690000}"/>
    <cellStyle name="20% - Accent1 3 4 4 5" xfId="27097" xr:uid="{00000000-0005-0000-0000-000021690000}"/>
    <cellStyle name="20% - Accent1 3 4 4 5 2" xfId="27098" xr:uid="{00000000-0005-0000-0000-000022690000}"/>
    <cellStyle name="20% - Accent1 3 4 4 5 2 2" xfId="27099" xr:uid="{00000000-0005-0000-0000-000023690000}"/>
    <cellStyle name="20% - Accent1 3 4 4 5 2 2 2" xfId="27100" xr:uid="{00000000-0005-0000-0000-000024690000}"/>
    <cellStyle name="20% - Accent1 3 4 4 5 2 3" xfId="27101" xr:uid="{00000000-0005-0000-0000-000025690000}"/>
    <cellStyle name="20% - Accent1 3 4 4 5 3" xfId="27102" xr:uid="{00000000-0005-0000-0000-000026690000}"/>
    <cellStyle name="20% - Accent1 3 4 4 5 3 2" xfId="27103" xr:uid="{00000000-0005-0000-0000-000027690000}"/>
    <cellStyle name="20% - Accent1 3 4 4 5 4" xfId="27104" xr:uid="{00000000-0005-0000-0000-000028690000}"/>
    <cellStyle name="20% - Accent1 3 4 4 6" xfId="27105" xr:uid="{00000000-0005-0000-0000-000029690000}"/>
    <cellStyle name="20% - Accent1 3 4 4 6 2" xfId="27106" xr:uid="{00000000-0005-0000-0000-00002A690000}"/>
    <cellStyle name="20% - Accent1 3 4 4 6 2 2" xfId="27107" xr:uid="{00000000-0005-0000-0000-00002B690000}"/>
    <cellStyle name="20% - Accent1 3 4 4 6 2 2 2" xfId="27108" xr:uid="{00000000-0005-0000-0000-00002C690000}"/>
    <cellStyle name="20% - Accent1 3 4 4 6 2 3" xfId="27109" xr:uid="{00000000-0005-0000-0000-00002D690000}"/>
    <cellStyle name="20% - Accent1 3 4 4 6 3" xfId="27110" xr:uid="{00000000-0005-0000-0000-00002E690000}"/>
    <cellStyle name="20% - Accent1 3 4 4 6 3 2" xfId="27111" xr:uid="{00000000-0005-0000-0000-00002F690000}"/>
    <cellStyle name="20% - Accent1 3 4 4 6 4" xfId="27112" xr:uid="{00000000-0005-0000-0000-000030690000}"/>
    <cellStyle name="20% - Accent1 3 4 4 7" xfId="27113" xr:uid="{00000000-0005-0000-0000-000031690000}"/>
    <cellStyle name="20% - Accent1 3 4 4 7 2" xfId="27114" xr:uid="{00000000-0005-0000-0000-000032690000}"/>
    <cellStyle name="20% - Accent1 3 4 4 7 2 2" xfId="27115" xr:uid="{00000000-0005-0000-0000-000033690000}"/>
    <cellStyle name="20% - Accent1 3 4 4 7 3" xfId="27116" xr:uid="{00000000-0005-0000-0000-000034690000}"/>
    <cellStyle name="20% - Accent1 3 4 4 8" xfId="27117" xr:uid="{00000000-0005-0000-0000-000035690000}"/>
    <cellStyle name="20% - Accent1 3 4 4 8 2" xfId="27118" xr:uid="{00000000-0005-0000-0000-000036690000}"/>
    <cellStyle name="20% - Accent1 3 4 4 8 2 2" xfId="27119" xr:uid="{00000000-0005-0000-0000-000037690000}"/>
    <cellStyle name="20% - Accent1 3 4 4 8 3" xfId="27120" xr:uid="{00000000-0005-0000-0000-000038690000}"/>
    <cellStyle name="20% - Accent1 3 4 4 9" xfId="27121" xr:uid="{00000000-0005-0000-0000-000039690000}"/>
    <cellStyle name="20% - Accent1 3 4 4 9 2" xfId="27122" xr:uid="{00000000-0005-0000-0000-00003A690000}"/>
    <cellStyle name="20% - Accent1 3 4 5" xfId="27123" xr:uid="{00000000-0005-0000-0000-00003B690000}"/>
    <cellStyle name="20% - Accent1 3 4 5 10" xfId="27124" xr:uid="{00000000-0005-0000-0000-00003C690000}"/>
    <cellStyle name="20% - Accent1 3 4 5 10 2" xfId="27125" xr:uid="{00000000-0005-0000-0000-00003D690000}"/>
    <cellStyle name="20% - Accent1 3 4 5 11" xfId="27126" xr:uid="{00000000-0005-0000-0000-00003E690000}"/>
    <cellStyle name="20% - Accent1 3 4 5 2" xfId="27127" xr:uid="{00000000-0005-0000-0000-00003F690000}"/>
    <cellStyle name="20% - Accent1 3 4 5 2 2" xfId="27128" xr:uid="{00000000-0005-0000-0000-000040690000}"/>
    <cellStyle name="20% - Accent1 3 4 5 2 2 2" xfId="27129" xr:uid="{00000000-0005-0000-0000-000041690000}"/>
    <cellStyle name="20% - Accent1 3 4 5 2 2 2 2" xfId="27130" xr:uid="{00000000-0005-0000-0000-000042690000}"/>
    <cellStyle name="20% - Accent1 3 4 5 2 2 2 2 2" xfId="27131" xr:uid="{00000000-0005-0000-0000-000043690000}"/>
    <cellStyle name="20% - Accent1 3 4 5 2 2 2 3" xfId="27132" xr:uid="{00000000-0005-0000-0000-000044690000}"/>
    <cellStyle name="20% - Accent1 3 4 5 2 2 3" xfId="27133" xr:uid="{00000000-0005-0000-0000-000045690000}"/>
    <cellStyle name="20% - Accent1 3 4 5 2 2 3 2" xfId="27134" xr:uid="{00000000-0005-0000-0000-000046690000}"/>
    <cellStyle name="20% - Accent1 3 4 5 2 2 4" xfId="27135" xr:uid="{00000000-0005-0000-0000-000047690000}"/>
    <cellStyle name="20% - Accent1 3 4 5 2 3" xfId="27136" xr:uid="{00000000-0005-0000-0000-000048690000}"/>
    <cellStyle name="20% - Accent1 3 4 5 2 3 2" xfId="27137" xr:uid="{00000000-0005-0000-0000-000049690000}"/>
    <cellStyle name="20% - Accent1 3 4 5 2 3 2 2" xfId="27138" xr:uid="{00000000-0005-0000-0000-00004A690000}"/>
    <cellStyle name="20% - Accent1 3 4 5 2 3 2 2 2" xfId="27139" xr:uid="{00000000-0005-0000-0000-00004B690000}"/>
    <cellStyle name="20% - Accent1 3 4 5 2 3 2 3" xfId="27140" xr:uid="{00000000-0005-0000-0000-00004C690000}"/>
    <cellStyle name="20% - Accent1 3 4 5 2 3 3" xfId="27141" xr:uid="{00000000-0005-0000-0000-00004D690000}"/>
    <cellStyle name="20% - Accent1 3 4 5 2 3 3 2" xfId="27142" xr:uid="{00000000-0005-0000-0000-00004E690000}"/>
    <cellStyle name="20% - Accent1 3 4 5 2 3 4" xfId="27143" xr:uid="{00000000-0005-0000-0000-00004F690000}"/>
    <cellStyle name="20% - Accent1 3 4 5 2 4" xfId="27144" xr:uid="{00000000-0005-0000-0000-000050690000}"/>
    <cellStyle name="20% - Accent1 3 4 5 2 4 2" xfId="27145" xr:uid="{00000000-0005-0000-0000-000051690000}"/>
    <cellStyle name="20% - Accent1 3 4 5 2 4 2 2" xfId="27146" xr:uid="{00000000-0005-0000-0000-000052690000}"/>
    <cellStyle name="20% - Accent1 3 4 5 2 4 2 2 2" xfId="27147" xr:uid="{00000000-0005-0000-0000-000053690000}"/>
    <cellStyle name="20% - Accent1 3 4 5 2 4 2 3" xfId="27148" xr:uid="{00000000-0005-0000-0000-000054690000}"/>
    <cellStyle name="20% - Accent1 3 4 5 2 4 3" xfId="27149" xr:uid="{00000000-0005-0000-0000-000055690000}"/>
    <cellStyle name="20% - Accent1 3 4 5 2 4 3 2" xfId="27150" xr:uid="{00000000-0005-0000-0000-000056690000}"/>
    <cellStyle name="20% - Accent1 3 4 5 2 4 4" xfId="27151" xr:uid="{00000000-0005-0000-0000-000057690000}"/>
    <cellStyle name="20% - Accent1 3 4 5 2 5" xfId="27152" xr:uid="{00000000-0005-0000-0000-000058690000}"/>
    <cellStyle name="20% - Accent1 3 4 5 2 5 2" xfId="27153" xr:uid="{00000000-0005-0000-0000-000059690000}"/>
    <cellStyle name="20% - Accent1 3 4 5 2 5 2 2" xfId="27154" xr:uid="{00000000-0005-0000-0000-00005A690000}"/>
    <cellStyle name="20% - Accent1 3 4 5 2 5 3" xfId="27155" xr:uid="{00000000-0005-0000-0000-00005B690000}"/>
    <cellStyle name="20% - Accent1 3 4 5 2 6" xfId="27156" xr:uid="{00000000-0005-0000-0000-00005C690000}"/>
    <cellStyle name="20% - Accent1 3 4 5 2 6 2" xfId="27157" xr:uid="{00000000-0005-0000-0000-00005D690000}"/>
    <cellStyle name="20% - Accent1 3 4 5 2 6 2 2" xfId="27158" xr:uid="{00000000-0005-0000-0000-00005E690000}"/>
    <cellStyle name="20% - Accent1 3 4 5 2 6 3" xfId="27159" xr:uid="{00000000-0005-0000-0000-00005F690000}"/>
    <cellStyle name="20% - Accent1 3 4 5 2 7" xfId="27160" xr:uid="{00000000-0005-0000-0000-000060690000}"/>
    <cellStyle name="20% - Accent1 3 4 5 2 7 2" xfId="27161" xr:uid="{00000000-0005-0000-0000-000061690000}"/>
    <cellStyle name="20% - Accent1 3 4 5 2 8" xfId="27162" xr:uid="{00000000-0005-0000-0000-000062690000}"/>
    <cellStyle name="20% - Accent1 3 4 5 2 8 2" xfId="27163" xr:uid="{00000000-0005-0000-0000-000063690000}"/>
    <cellStyle name="20% - Accent1 3 4 5 2 9" xfId="27164" xr:uid="{00000000-0005-0000-0000-000064690000}"/>
    <cellStyle name="20% - Accent1 3 4 5 3" xfId="27165" xr:uid="{00000000-0005-0000-0000-000065690000}"/>
    <cellStyle name="20% - Accent1 3 4 5 3 2" xfId="27166" xr:uid="{00000000-0005-0000-0000-000066690000}"/>
    <cellStyle name="20% - Accent1 3 4 5 3 2 2" xfId="27167" xr:uid="{00000000-0005-0000-0000-000067690000}"/>
    <cellStyle name="20% - Accent1 3 4 5 3 2 2 2" xfId="27168" xr:uid="{00000000-0005-0000-0000-000068690000}"/>
    <cellStyle name="20% - Accent1 3 4 5 3 2 2 2 2" xfId="27169" xr:uid="{00000000-0005-0000-0000-000069690000}"/>
    <cellStyle name="20% - Accent1 3 4 5 3 2 2 3" xfId="27170" xr:uid="{00000000-0005-0000-0000-00006A690000}"/>
    <cellStyle name="20% - Accent1 3 4 5 3 2 3" xfId="27171" xr:uid="{00000000-0005-0000-0000-00006B690000}"/>
    <cellStyle name="20% - Accent1 3 4 5 3 2 3 2" xfId="27172" xr:uid="{00000000-0005-0000-0000-00006C690000}"/>
    <cellStyle name="20% - Accent1 3 4 5 3 2 4" xfId="27173" xr:uid="{00000000-0005-0000-0000-00006D690000}"/>
    <cellStyle name="20% - Accent1 3 4 5 3 3" xfId="27174" xr:uid="{00000000-0005-0000-0000-00006E690000}"/>
    <cellStyle name="20% - Accent1 3 4 5 3 3 2" xfId="27175" xr:uid="{00000000-0005-0000-0000-00006F690000}"/>
    <cellStyle name="20% - Accent1 3 4 5 3 3 2 2" xfId="27176" xr:uid="{00000000-0005-0000-0000-000070690000}"/>
    <cellStyle name="20% - Accent1 3 4 5 3 3 2 2 2" xfId="27177" xr:uid="{00000000-0005-0000-0000-000071690000}"/>
    <cellStyle name="20% - Accent1 3 4 5 3 3 2 3" xfId="27178" xr:uid="{00000000-0005-0000-0000-000072690000}"/>
    <cellStyle name="20% - Accent1 3 4 5 3 3 3" xfId="27179" xr:uid="{00000000-0005-0000-0000-000073690000}"/>
    <cellStyle name="20% - Accent1 3 4 5 3 3 3 2" xfId="27180" xr:uid="{00000000-0005-0000-0000-000074690000}"/>
    <cellStyle name="20% - Accent1 3 4 5 3 3 4" xfId="27181" xr:uid="{00000000-0005-0000-0000-000075690000}"/>
    <cellStyle name="20% - Accent1 3 4 5 3 4" xfId="27182" xr:uid="{00000000-0005-0000-0000-000076690000}"/>
    <cellStyle name="20% - Accent1 3 4 5 3 4 2" xfId="27183" xr:uid="{00000000-0005-0000-0000-000077690000}"/>
    <cellStyle name="20% - Accent1 3 4 5 3 4 2 2" xfId="27184" xr:uid="{00000000-0005-0000-0000-000078690000}"/>
    <cellStyle name="20% - Accent1 3 4 5 3 4 2 2 2" xfId="27185" xr:uid="{00000000-0005-0000-0000-000079690000}"/>
    <cellStyle name="20% - Accent1 3 4 5 3 4 2 3" xfId="27186" xr:uid="{00000000-0005-0000-0000-00007A690000}"/>
    <cellStyle name="20% - Accent1 3 4 5 3 4 3" xfId="27187" xr:uid="{00000000-0005-0000-0000-00007B690000}"/>
    <cellStyle name="20% - Accent1 3 4 5 3 4 3 2" xfId="27188" xr:uid="{00000000-0005-0000-0000-00007C690000}"/>
    <cellStyle name="20% - Accent1 3 4 5 3 4 4" xfId="27189" xr:uid="{00000000-0005-0000-0000-00007D690000}"/>
    <cellStyle name="20% - Accent1 3 4 5 3 5" xfId="27190" xr:uid="{00000000-0005-0000-0000-00007E690000}"/>
    <cellStyle name="20% - Accent1 3 4 5 3 5 2" xfId="27191" xr:uid="{00000000-0005-0000-0000-00007F690000}"/>
    <cellStyle name="20% - Accent1 3 4 5 3 5 2 2" xfId="27192" xr:uid="{00000000-0005-0000-0000-000080690000}"/>
    <cellStyle name="20% - Accent1 3 4 5 3 5 3" xfId="27193" xr:uid="{00000000-0005-0000-0000-000081690000}"/>
    <cellStyle name="20% - Accent1 3 4 5 3 6" xfId="27194" xr:uid="{00000000-0005-0000-0000-000082690000}"/>
    <cellStyle name="20% - Accent1 3 4 5 3 6 2" xfId="27195" xr:uid="{00000000-0005-0000-0000-000083690000}"/>
    <cellStyle name="20% - Accent1 3 4 5 3 6 2 2" xfId="27196" xr:uid="{00000000-0005-0000-0000-000084690000}"/>
    <cellStyle name="20% - Accent1 3 4 5 3 6 3" xfId="27197" xr:uid="{00000000-0005-0000-0000-000085690000}"/>
    <cellStyle name="20% - Accent1 3 4 5 3 7" xfId="27198" xr:uid="{00000000-0005-0000-0000-000086690000}"/>
    <cellStyle name="20% - Accent1 3 4 5 3 7 2" xfId="27199" xr:uid="{00000000-0005-0000-0000-000087690000}"/>
    <cellStyle name="20% - Accent1 3 4 5 3 8" xfId="27200" xr:uid="{00000000-0005-0000-0000-000088690000}"/>
    <cellStyle name="20% - Accent1 3 4 5 3 8 2" xfId="27201" xr:uid="{00000000-0005-0000-0000-000089690000}"/>
    <cellStyle name="20% - Accent1 3 4 5 3 9" xfId="27202" xr:uid="{00000000-0005-0000-0000-00008A690000}"/>
    <cellStyle name="20% - Accent1 3 4 5 4" xfId="27203" xr:uid="{00000000-0005-0000-0000-00008B690000}"/>
    <cellStyle name="20% - Accent1 3 4 5 4 2" xfId="27204" xr:uid="{00000000-0005-0000-0000-00008C690000}"/>
    <cellStyle name="20% - Accent1 3 4 5 4 2 2" xfId="27205" xr:uid="{00000000-0005-0000-0000-00008D690000}"/>
    <cellStyle name="20% - Accent1 3 4 5 4 2 2 2" xfId="27206" xr:uid="{00000000-0005-0000-0000-00008E690000}"/>
    <cellStyle name="20% - Accent1 3 4 5 4 2 3" xfId="27207" xr:uid="{00000000-0005-0000-0000-00008F690000}"/>
    <cellStyle name="20% - Accent1 3 4 5 4 3" xfId="27208" xr:uid="{00000000-0005-0000-0000-000090690000}"/>
    <cellStyle name="20% - Accent1 3 4 5 4 3 2" xfId="27209" xr:uid="{00000000-0005-0000-0000-000091690000}"/>
    <cellStyle name="20% - Accent1 3 4 5 4 4" xfId="27210" xr:uid="{00000000-0005-0000-0000-000092690000}"/>
    <cellStyle name="20% - Accent1 3 4 5 5" xfId="27211" xr:uid="{00000000-0005-0000-0000-000093690000}"/>
    <cellStyle name="20% - Accent1 3 4 5 5 2" xfId="27212" xr:uid="{00000000-0005-0000-0000-000094690000}"/>
    <cellStyle name="20% - Accent1 3 4 5 5 2 2" xfId="27213" xr:uid="{00000000-0005-0000-0000-000095690000}"/>
    <cellStyle name="20% - Accent1 3 4 5 5 2 2 2" xfId="27214" xr:uid="{00000000-0005-0000-0000-000096690000}"/>
    <cellStyle name="20% - Accent1 3 4 5 5 2 3" xfId="27215" xr:uid="{00000000-0005-0000-0000-000097690000}"/>
    <cellStyle name="20% - Accent1 3 4 5 5 3" xfId="27216" xr:uid="{00000000-0005-0000-0000-000098690000}"/>
    <cellStyle name="20% - Accent1 3 4 5 5 3 2" xfId="27217" xr:uid="{00000000-0005-0000-0000-000099690000}"/>
    <cellStyle name="20% - Accent1 3 4 5 5 4" xfId="27218" xr:uid="{00000000-0005-0000-0000-00009A690000}"/>
    <cellStyle name="20% - Accent1 3 4 5 6" xfId="27219" xr:uid="{00000000-0005-0000-0000-00009B690000}"/>
    <cellStyle name="20% - Accent1 3 4 5 6 2" xfId="27220" xr:uid="{00000000-0005-0000-0000-00009C690000}"/>
    <cellStyle name="20% - Accent1 3 4 5 6 2 2" xfId="27221" xr:uid="{00000000-0005-0000-0000-00009D690000}"/>
    <cellStyle name="20% - Accent1 3 4 5 6 2 2 2" xfId="27222" xr:uid="{00000000-0005-0000-0000-00009E690000}"/>
    <cellStyle name="20% - Accent1 3 4 5 6 2 3" xfId="27223" xr:uid="{00000000-0005-0000-0000-00009F690000}"/>
    <cellStyle name="20% - Accent1 3 4 5 6 3" xfId="27224" xr:uid="{00000000-0005-0000-0000-0000A0690000}"/>
    <cellStyle name="20% - Accent1 3 4 5 6 3 2" xfId="27225" xr:uid="{00000000-0005-0000-0000-0000A1690000}"/>
    <cellStyle name="20% - Accent1 3 4 5 6 4" xfId="27226" xr:uid="{00000000-0005-0000-0000-0000A2690000}"/>
    <cellStyle name="20% - Accent1 3 4 5 7" xfId="27227" xr:uid="{00000000-0005-0000-0000-0000A3690000}"/>
    <cellStyle name="20% - Accent1 3 4 5 7 2" xfId="27228" xr:uid="{00000000-0005-0000-0000-0000A4690000}"/>
    <cellStyle name="20% - Accent1 3 4 5 7 2 2" xfId="27229" xr:uid="{00000000-0005-0000-0000-0000A5690000}"/>
    <cellStyle name="20% - Accent1 3 4 5 7 3" xfId="27230" xr:uid="{00000000-0005-0000-0000-0000A6690000}"/>
    <cellStyle name="20% - Accent1 3 4 5 8" xfId="27231" xr:uid="{00000000-0005-0000-0000-0000A7690000}"/>
    <cellStyle name="20% - Accent1 3 4 5 8 2" xfId="27232" xr:uid="{00000000-0005-0000-0000-0000A8690000}"/>
    <cellStyle name="20% - Accent1 3 4 5 8 2 2" xfId="27233" xr:uid="{00000000-0005-0000-0000-0000A9690000}"/>
    <cellStyle name="20% - Accent1 3 4 5 8 3" xfId="27234" xr:uid="{00000000-0005-0000-0000-0000AA690000}"/>
    <cellStyle name="20% - Accent1 3 4 5 9" xfId="27235" xr:uid="{00000000-0005-0000-0000-0000AB690000}"/>
    <cellStyle name="20% - Accent1 3 4 5 9 2" xfId="27236" xr:uid="{00000000-0005-0000-0000-0000AC690000}"/>
    <cellStyle name="20% - Accent1 3 4 6" xfId="27237" xr:uid="{00000000-0005-0000-0000-0000AD690000}"/>
    <cellStyle name="20% - Accent1 3 4 6 10" xfId="27238" xr:uid="{00000000-0005-0000-0000-0000AE690000}"/>
    <cellStyle name="20% - Accent1 3 4 6 10 2" xfId="27239" xr:uid="{00000000-0005-0000-0000-0000AF690000}"/>
    <cellStyle name="20% - Accent1 3 4 6 11" xfId="27240" xr:uid="{00000000-0005-0000-0000-0000B0690000}"/>
    <cellStyle name="20% - Accent1 3 4 6 2" xfId="27241" xr:uid="{00000000-0005-0000-0000-0000B1690000}"/>
    <cellStyle name="20% - Accent1 3 4 6 2 2" xfId="27242" xr:uid="{00000000-0005-0000-0000-0000B2690000}"/>
    <cellStyle name="20% - Accent1 3 4 6 2 2 2" xfId="27243" xr:uid="{00000000-0005-0000-0000-0000B3690000}"/>
    <cellStyle name="20% - Accent1 3 4 6 2 2 2 2" xfId="27244" xr:uid="{00000000-0005-0000-0000-0000B4690000}"/>
    <cellStyle name="20% - Accent1 3 4 6 2 2 2 2 2" xfId="27245" xr:uid="{00000000-0005-0000-0000-0000B5690000}"/>
    <cellStyle name="20% - Accent1 3 4 6 2 2 2 3" xfId="27246" xr:uid="{00000000-0005-0000-0000-0000B6690000}"/>
    <cellStyle name="20% - Accent1 3 4 6 2 2 3" xfId="27247" xr:uid="{00000000-0005-0000-0000-0000B7690000}"/>
    <cellStyle name="20% - Accent1 3 4 6 2 2 3 2" xfId="27248" xr:uid="{00000000-0005-0000-0000-0000B8690000}"/>
    <cellStyle name="20% - Accent1 3 4 6 2 2 4" xfId="27249" xr:uid="{00000000-0005-0000-0000-0000B9690000}"/>
    <cellStyle name="20% - Accent1 3 4 6 2 3" xfId="27250" xr:uid="{00000000-0005-0000-0000-0000BA690000}"/>
    <cellStyle name="20% - Accent1 3 4 6 2 3 2" xfId="27251" xr:uid="{00000000-0005-0000-0000-0000BB690000}"/>
    <cellStyle name="20% - Accent1 3 4 6 2 3 2 2" xfId="27252" xr:uid="{00000000-0005-0000-0000-0000BC690000}"/>
    <cellStyle name="20% - Accent1 3 4 6 2 3 2 2 2" xfId="27253" xr:uid="{00000000-0005-0000-0000-0000BD690000}"/>
    <cellStyle name="20% - Accent1 3 4 6 2 3 2 3" xfId="27254" xr:uid="{00000000-0005-0000-0000-0000BE690000}"/>
    <cellStyle name="20% - Accent1 3 4 6 2 3 3" xfId="27255" xr:uid="{00000000-0005-0000-0000-0000BF690000}"/>
    <cellStyle name="20% - Accent1 3 4 6 2 3 3 2" xfId="27256" xr:uid="{00000000-0005-0000-0000-0000C0690000}"/>
    <cellStyle name="20% - Accent1 3 4 6 2 3 4" xfId="27257" xr:uid="{00000000-0005-0000-0000-0000C1690000}"/>
    <cellStyle name="20% - Accent1 3 4 6 2 4" xfId="27258" xr:uid="{00000000-0005-0000-0000-0000C2690000}"/>
    <cellStyle name="20% - Accent1 3 4 6 2 4 2" xfId="27259" xr:uid="{00000000-0005-0000-0000-0000C3690000}"/>
    <cellStyle name="20% - Accent1 3 4 6 2 4 2 2" xfId="27260" xr:uid="{00000000-0005-0000-0000-0000C4690000}"/>
    <cellStyle name="20% - Accent1 3 4 6 2 4 2 2 2" xfId="27261" xr:uid="{00000000-0005-0000-0000-0000C5690000}"/>
    <cellStyle name="20% - Accent1 3 4 6 2 4 2 3" xfId="27262" xr:uid="{00000000-0005-0000-0000-0000C6690000}"/>
    <cellStyle name="20% - Accent1 3 4 6 2 4 3" xfId="27263" xr:uid="{00000000-0005-0000-0000-0000C7690000}"/>
    <cellStyle name="20% - Accent1 3 4 6 2 4 3 2" xfId="27264" xr:uid="{00000000-0005-0000-0000-0000C8690000}"/>
    <cellStyle name="20% - Accent1 3 4 6 2 4 4" xfId="27265" xr:uid="{00000000-0005-0000-0000-0000C9690000}"/>
    <cellStyle name="20% - Accent1 3 4 6 2 5" xfId="27266" xr:uid="{00000000-0005-0000-0000-0000CA690000}"/>
    <cellStyle name="20% - Accent1 3 4 6 2 5 2" xfId="27267" xr:uid="{00000000-0005-0000-0000-0000CB690000}"/>
    <cellStyle name="20% - Accent1 3 4 6 2 5 2 2" xfId="27268" xr:uid="{00000000-0005-0000-0000-0000CC690000}"/>
    <cellStyle name="20% - Accent1 3 4 6 2 5 3" xfId="27269" xr:uid="{00000000-0005-0000-0000-0000CD690000}"/>
    <cellStyle name="20% - Accent1 3 4 6 2 6" xfId="27270" xr:uid="{00000000-0005-0000-0000-0000CE690000}"/>
    <cellStyle name="20% - Accent1 3 4 6 2 6 2" xfId="27271" xr:uid="{00000000-0005-0000-0000-0000CF690000}"/>
    <cellStyle name="20% - Accent1 3 4 6 2 6 2 2" xfId="27272" xr:uid="{00000000-0005-0000-0000-0000D0690000}"/>
    <cellStyle name="20% - Accent1 3 4 6 2 6 3" xfId="27273" xr:uid="{00000000-0005-0000-0000-0000D1690000}"/>
    <cellStyle name="20% - Accent1 3 4 6 2 7" xfId="27274" xr:uid="{00000000-0005-0000-0000-0000D2690000}"/>
    <cellStyle name="20% - Accent1 3 4 6 2 7 2" xfId="27275" xr:uid="{00000000-0005-0000-0000-0000D3690000}"/>
    <cellStyle name="20% - Accent1 3 4 6 2 8" xfId="27276" xr:uid="{00000000-0005-0000-0000-0000D4690000}"/>
    <cellStyle name="20% - Accent1 3 4 6 2 8 2" xfId="27277" xr:uid="{00000000-0005-0000-0000-0000D5690000}"/>
    <cellStyle name="20% - Accent1 3 4 6 2 9" xfId="27278" xr:uid="{00000000-0005-0000-0000-0000D6690000}"/>
    <cellStyle name="20% - Accent1 3 4 6 3" xfId="27279" xr:uid="{00000000-0005-0000-0000-0000D7690000}"/>
    <cellStyle name="20% - Accent1 3 4 6 3 2" xfId="27280" xr:uid="{00000000-0005-0000-0000-0000D8690000}"/>
    <cellStyle name="20% - Accent1 3 4 6 3 2 2" xfId="27281" xr:uid="{00000000-0005-0000-0000-0000D9690000}"/>
    <cellStyle name="20% - Accent1 3 4 6 3 2 2 2" xfId="27282" xr:uid="{00000000-0005-0000-0000-0000DA690000}"/>
    <cellStyle name="20% - Accent1 3 4 6 3 2 2 2 2" xfId="27283" xr:uid="{00000000-0005-0000-0000-0000DB690000}"/>
    <cellStyle name="20% - Accent1 3 4 6 3 2 2 3" xfId="27284" xr:uid="{00000000-0005-0000-0000-0000DC690000}"/>
    <cellStyle name="20% - Accent1 3 4 6 3 2 3" xfId="27285" xr:uid="{00000000-0005-0000-0000-0000DD690000}"/>
    <cellStyle name="20% - Accent1 3 4 6 3 2 3 2" xfId="27286" xr:uid="{00000000-0005-0000-0000-0000DE690000}"/>
    <cellStyle name="20% - Accent1 3 4 6 3 2 4" xfId="27287" xr:uid="{00000000-0005-0000-0000-0000DF690000}"/>
    <cellStyle name="20% - Accent1 3 4 6 3 3" xfId="27288" xr:uid="{00000000-0005-0000-0000-0000E0690000}"/>
    <cellStyle name="20% - Accent1 3 4 6 3 3 2" xfId="27289" xr:uid="{00000000-0005-0000-0000-0000E1690000}"/>
    <cellStyle name="20% - Accent1 3 4 6 3 3 2 2" xfId="27290" xr:uid="{00000000-0005-0000-0000-0000E2690000}"/>
    <cellStyle name="20% - Accent1 3 4 6 3 3 2 2 2" xfId="27291" xr:uid="{00000000-0005-0000-0000-0000E3690000}"/>
    <cellStyle name="20% - Accent1 3 4 6 3 3 2 3" xfId="27292" xr:uid="{00000000-0005-0000-0000-0000E4690000}"/>
    <cellStyle name="20% - Accent1 3 4 6 3 3 3" xfId="27293" xr:uid="{00000000-0005-0000-0000-0000E5690000}"/>
    <cellStyle name="20% - Accent1 3 4 6 3 3 3 2" xfId="27294" xr:uid="{00000000-0005-0000-0000-0000E6690000}"/>
    <cellStyle name="20% - Accent1 3 4 6 3 3 4" xfId="27295" xr:uid="{00000000-0005-0000-0000-0000E7690000}"/>
    <cellStyle name="20% - Accent1 3 4 6 3 4" xfId="27296" xr:uid="{00000000-0005-0000-0000-0000E8690000}"/>
    <cellStyle name="20% - Accent1 3 4 6 3 4 2" xfId="27297" xr:uid="{00000000-0005-0000-0000-0000E9690000}"/>
    <cellStyle name="20% - Accent1 3 4 6 3 4 2 2" xfId="27298" xr:uid="{00000000-0005-0000-0000-0000EA690000}"/>
    <cellStyle name="20% - Accent1 3 4 6 3 4 2 2 2" xfId="27299" xr:uid="{00000000-0005-0000-0000-0000EB690000}"/>
    <cellStyle name="20% - Accent1 3 4 6 3 4 2 3" xfId="27300" xr:uid="{00000000-0005-0000-0000-0000EC690000}"/>
    <cellStyle name="20% - Accent1 3 4 6 3 4 3" xfId="27301" xr:uid="{00000000-0005-0000-0000-0000ED690000}"/>
    <cellStyle name="20% - Accent1 3 4 6 3 4 3 2" xfId="27302" xr:uid="{00000000-0005-0000-0000-0000EE690000}"/>
    <cellStyle name="20% - Accent1 3 4 6 3 4 4" xfId="27303" xr:uid="{00000000-0005-0000-0000-0000EF690000}"/>
    <cellStyle name="20% - Accent1 3 4 6 3 5" xfId="27304" xr:uid="{00000000-0005-0000-0000-0000F0690000}"/>
    <cellStyle name="20% - Accent1 3 4 6 3 5 2" xfId="27305" xr:uid="{00000000-0005-0000-0000-0000F1690000}"/>
    <cellStyle name="20% - Accent1 3 4 6 3 5 2 2" xfId="27306" xr:uid="{00000000-0005-0000-0000-0000F2690000}"/>
    <cellStyle name="20% - Accent1 3 4 6 3 5 3" xfId="27307" xr:uid="{00000000-0005-0000-0000-0000F3690000}"/>
    <cellStyle name="20% - Accent1 3 4 6 3 6" xfId="27308" xr:uid="{00000000-0005-0000-0000-0000F4690000}"/>
    <cellStyle name="20% - Accent1 3 4 6 3 6 2" xfId="27309" xr:uid="{00000000-0005-0000-0000-0000F5690000}"/>
    <cellStyle name="20% - Accent1 3 4 6 3 6 2 2" xfId="27310" xr:uid="{00000000-0005-0000-0000-0000F6690000}"/>
    <cellStyle name="20% - Accent1 3 4 6 3 6 3" xfId="27311" xr:uid="{00000000-0005-0000-0000-0000F7690000}"/>
    <cellStyle name="20% - Accent1 3 4 6 3 7" xfId="27312" xr:uid="{00000000-0005-0000-0000-0000F8690000}"/>
    <cellStyle name="20% - Accent1 3 4 6 3 7 2" xfId="27313" xr:uid="{00000000-0005-0000-0000-0000F9690000}"/>
    <cellStyle name="20% - Accent1 3 4 6 3 8" xfId="27314" xr:uid="{00000000-0005-0000-0000-0000FA690000}"/>
    <cellStyle name="20% - Accent1 3 4 6 3 8 2" xfId="27315" xr:uid="{00000000-0005-0000-0000-0000FB690000}"/>
    <cellStyle name="20% - Accent1 3 4 6 3 9" xfId="27316" xr:uid="{00000000-0005-0000-0000-0000FC690000}"/>
    <cellStyle name="20% - Accent1 3 4 6 4" xfId="27317" xr:uid="{00000000-0005-0000-0000-0000FD690000}"/>
    <cellStyle name="20% - Accent1 3 4 6 4 2" xfId="27318" xr:uid="{00000000-0005-0000-0000-0000FE690000}"/>
    <cellStyle name="20% - Accent1 3 4 6 4 2 2" xfId="27319" xr:uid="{00000000-0005-0000-0000-0000FF690000}"/>
    <cellStyle name="20% - Accent1 3 4 6 4 2 2 2" xfId="27320" xr:uid="{00000000-0005-0000-0000-0000006A0000}"/>
    <cellStyle name="20% - Accent1 3 4 6 4 2 3" xfId="27321" xr:uid="{00000000-0005-0000-0000-0000016A0000}"/>
    <cellStyle name="20% - Accent1 3 4 6 4 3" xfId="27322" xr:uid="{00000000-0005-0000-0000-0000026A0000}"/>
    <cellStyle name="20% - Accent1 3 4 6 4 3 2" xfId="27323" xr:uid="{00000000-0005-0000-0000-0000036A0000}"/>
    <cellStyle name="20% - Accent1 3 4 6 4 4" xfId="27324" xr:uid="{00000000-0005-0000-0000-0000046A0000}"/>
    <cellStyle name="20% - Accent1 3 4 6 5" xfId="27325" xr:uid="{00000000-0005-0000-0000-0000056A0000}"/>
    <cellStyle name="20% - Accent1 3 4 6 5 2" xfId="27326" xr:uid="{00000000-0005-0000-0000-0000066A0000}"/>
    <cellStyle name="20% - Accent1 3 4 6 5 2 2" xfId="27327" xr:uid="{00000000-0005-0000-0000-0000076A0000}"/>
    <cellStyle name="20% - Accent1 3 4 6 5 2 2 2" xfId="27328" xr:uid="{00000000-0005-0000-0000-0000086A0000}"/>
    <cellStyle name="20% - Accent1 3 4 6 5 2 3" xfId="27329" xr:uid="{00000000-0005-0000-0000-0000096A0000}"/>
    <cellStyle name="20% - Accent1 3 4 6 5 3" xfId="27330" xr:uid="{00000000-0005-0000-0000-00000A6A0000}"/>
    <cellStyle name="20% - Accent1 3 4 6 5 3 2" xfId="27331" xr:uid="{00000000-0005-0000-0000-00000B6A0000}"/>
    <cellStyle name="20% - Accent1 3 4 6 5 4" xfId="27332" xr:uid="{00000000-0005-0000-0000-00000C6A0000}"/>
    <cellStyle name="20% - Accent1 3 4 6 6" xfId="27333" xr:uid="{00000000-0005-0000-0000-00000D6A0000}"/>
    <cellStyle name="20% - Accent1 3 4 6 6 2" xfId="27334" xr:uid="{00000000-0005-0000-0000-00000E6A0000}"/>
    <cellStyle name="20% - Accent1 3 4 6 6 2 2" xfId="27335" xr:uid="{00000000-0005-0000-0000-00000F6A0000}"/>
    <cellStyle name="20% - Accent1 3 4 6 6 2 2 2" xfId="27336" xr:uid="{00000000-0005-0000-0000-0000106A0000}"/>
    <cellStyle name="20% - Accent1 3 4 6 6 2 3" xfId="27337" xr:uid="{00000000-0005-0000-0000-0000116A0000}"/>
    <cellStyle name="20% - Accent1 3 4 6 6 3" xfId="27338" xr:uid="{00000000-0005-0000-0000-0000126A0000}"/>
    <cellStyle name="20% - Accent1 3 4 6 6 3 2" xfId="27339" xr:uid="{00000000-0005-0000-0000-0000136A0000}"/>
    <cellStyle name="20% - Accent1 3 4 6 6 4" xfId="27340" xr:uid="{00000000-0005-0000-0000-0000146A0000}"/>
    <cellStyle name="20% - Accent1 3 4 6 7" xfId="27341" xr:uid="{00000000-0005-0000-0000-0000156A0000}"/>
    <cellStyle name="20% - Accent1 3 4 6 7 2" xfId="27342" xr:uid="{00000000-0005-0000-0000-0000166A0000}"/>
    <cellStyle name="20% - Accent1 3 4 6 7 2 2" xfId="27343" xr:uid="{00000000-0005-0000-0000-0000176A0000}"/>
    <cellStyle name="20% - Accent1 3 4 6 7 3" xfId="27344" xr:uid="{00000000-0005-0000-0000-0000186A0000}"/>
    <cellStyle name="20% - Accent1 3 4 6 8" xfId="27345" xr:uid="{00000000-0005-0000-0000-0000196A0000}"/>
    <cellStyle name="20% - Accent1 3 4 6 8 2" xfId="27346" xr:uid="{00000000-0005-0000-0000-00001A6A0000}"/>
    <cellStyle name="20% - Accent1 3 4 6 8 2 2" xfId="27347" xr:uid="{00000000-0005-0000-0000-00001B6A0000}"/>
    <cellStyle name="20% - Accent1 3 4 6 8 3" xfId="27348" xr:uid="{00000000-0005-0000-0000-00001C6A0000}"/>
    <cellStyle name="20% - Accent1 3 4 6 9" xfId="27349" xr:uid="{00000000-0005-0000-0000-00001D6A0000}"/>
    <cellStyle name="20% - Accent1 3 4 6 9 2" xfId="27350" xr:uid="{00000000-0005-0000-0000-00001E6A0000}"/>
    <cellStyle name="20% - Accent1 3 4 7" xfId="27351" xr:uid="{00000000-0005-0000-0000-00001F6A0000}"/>
    <cellStyle name="20% - Accent1 3 4 7 2" xfId="27352" xr:uid="{00000000-0005-0000-0000-0000206A0000}"/>
    <cellStyle name="20% - Accent1 3 4 7 2 2" xfId="27353" xr:uid="{00000000-0005-0000-0000-0000216A0000}"/>
    <cellStyle name="20% - Accent1 3 4 7 2 2 2" xfId="27354" xr:uid="{00000000-0005-0000-0000-0000226A0000}"/>
    <cellStyle name="20% - Accent1 3 4 7 2 2 2 2" xfId="27355" xr:uid="{00000000-0005-0000-0000-0000236A0000}"/>
    <cellStyle name="20% - Accent1 3 4 7 2 2 3" xfId="27356" xr:uid="{00000000-0005-0000-0000-0000246A0000}"/>
    <cellStyle name="20% - Accent1 3 4 7 2 3" xfId="27357" xr:uid="{00000000-0005-0000-0000-0000256A0000}"/>
    <cellStyle name="20% - Accent1 3 4 7 2 3 2" xfId="27358" xr:uid="{00000000-0005-0000-0000-0000266A0000}"/>
    <cellStyle name="20% - Accent1 3 4 7 2 4" xfId="27359" xr:uid="{00000000-0005-0000-0000-0000276A0000}"/>
    <cellStyle name="20% - Accent1 3 4 7 3" xfId="27360" xr:uid="{00000000-0005-0000-0000-0000286A0000}"/>
    <cellStyle name="20% - Accent1 3 4 7 3 2" xfId="27361" xr:uid="{00000000-0005-0000-0000-0000296A0000}"/>
    <cellStyle name="20% - Accent1 3 4 7 3 2 2" xfId="27362" xr:uid="{00000000-0005-0000-0000-00002A6A0000}"/>
    <cellStyle name="20% - Accent1 3 4 7 3 2 2 2" xfId="27363" xr:uid="{00000000-0005-0000-0000-00002B6A0000}"/>
    <cellStyle name="20% - Accent1 3 4 7 3 2 3" xfId="27364" xr:uid="{00000000-0005-0000-0000-00002C6A0000}"/>
    <cellStyle name="20% - Accent1 3 4 7 3 3" xfId="27365" xr:uid="{00000000-0005-0000-0000-00002D6A0000}"/>
    <cellStyle name="20% - Accent1 3 4 7 3 3 2" xfId="27366" xr:uid="{00000000-0005-0000-0000-00002E6A0000}"/>
    <cellStyle name="20% - Accent1 3 4 7 3 4" xfId="27367" xr:uid="{00000000-0005-0000-0000-00002F6A0000}"/>
    <cellStyle name="20% - Accent1 3 4 7 4" xfId="27368" xr:uid="{00000000-0005-0000-0000-0000306A0000}"/>
    <cellStyle name="20% - Accent1 3 4 7 4 2" xfId="27369" xr:uid="{00000000-0005-0000-0000-0000316A0000}"/>
    <cellStyle name="20% - Accent1 3 4 7 4 2 2" xfId="27370" xr:uid="{00000000-0005-0000-0000-0000326A0000}"/>
    <cellStyle name="20% - Accent1 3 4 7 4 2 2 2" xfId="27371" xr:uid="{00000000-0005-0000-0000-0000336A0000}"/>
    <cellStyle name="20% - Accent1 3 4 7 4 2 3" xfId="27372" xr:uid="{00000000-0005-0000-0000-0000346A0000}"/>
    <cellStyle name="20% - Accent1 3 4 7 4 3" xfId="27373" xr:uid="{00000000-0005-0000-0000-0000356A0000}"/>
    <cellStyle name="20% - Accent1 3 4 7 4 3 2" xfId="27374" xr:uid="{00000000-0005-0000-0000-0000366A0000}"/>
    <cellStyle name="20% - Accent1 3 4 7 4 4" xfId="27375" xr:uid="{00000000-0005-0000-0000-0000376A0000}"/>
    <cellStyle name="20% - Accent1 3 4 7 5" xfId="27376" xr:uid="{00000000-0005-0000-0000-0000386A0000}"/>
    <cellStyle name="20% - Accent1 3 4 7 5 2" xfId="27377" xr:uid="{00000000-0005-0000-0000-0000396A0000}"/>
    <cellStyle name="20% - Accent1 3 4 7 5 2 2" xfId="27378" xr:uid="{00000000-0005-0000-0000-00003A6A0000}"/>
    <cellStyle name="20% - Accent1 3 4 7 5 3" xfId="27379" xr:uid="{00000000-0005-0000-0000-00003B6A0000}"/>
    <cellStyle name="20% - Accent1 3 4 7 6" xfId="27380" xr:uid="{00000000-0005-0000-0000-00003C6A0000}"/>
    <cellStyle name="20% - Accent1 3 4 7 6 2" xfId="27381" xr:uid="{00000000-0005-0000-0000-00003D6A0000}"/>
    <cellStyle name="20% - Accent1 3 4 7 6 2 2" xfId="27382" xr:uid="{00000000-0005-0000-0000-00003E6A0000}"/>
    <cellStyle name="20% - Accent1 3 4 7 6 3" xfId="27383" xr:uid="{00000000-0005-0000-0000-00003F6A0000}"/>
    <cellStyle name="20% - Accent1 3 4 7 7" xfId="27384" xr:uid="{00000000-0005-0000-0000-0000406A0000}"/>
    <cellStyle name="20% - Accent1 3 4 7 7 2" xfId="27385" xr:uid="{00000000-0005-0000-0000-0000416A0000}"/>
    <cellStyle name="20% - Accent1 3 4 7 8" xfId="27386" xr:uid="{00000000-0005-0000-0000-0000426A0000}"/>
    <cellStyle name="20% - Accent1 3 4 7 8 2" xfId="27387" xr:uid="{00000000-0005-0000-0000-0000436A0000}"/>
    <cellStyle name="20% - Accent1 3 4 7 9" xfId="27388" xr:uid="{00000000-0005-0000-0000-0000446A0000}"/>
    <cellStyle name="20% - Accent1 3 4 8" xfId="27389" xr:uid="{00000000-0005-0000-0000-0000456A0000}"/>
    <cellStyle name="20% - Accent1 3 4 8 2" xfId="27390" xr:uid="{00000000-0005-0000-0000-0000466A0000}"/>
    <cellStyle name="20% - Accent1 3 4 8 2 2" xfId="27391" xr:uid="{00000000-0005-0000-0000-0000476A0000}"/>
    <cellStyle name="20% - Accent1 3 4 8 2 2 2" xfId="27392" xr:uid="{00000000-0005-0000-0000-0000486A0000}"/>
    <cellStyle name="20% - Accent1 3 4 8 2 2 2 2" xfId="27393" xr:uid="{00000000-0005-0000-0000-0000496A0000}"/>
    <cellStyle name="20% - Accent1 3 4 8 2 2 3" xfId="27394" xr:uid="{00000000-0005-0000-0000-00004A6A0000}"/>
    <cellStyle name="20% - Accent1 3 4 8 2 3" xfId="27395" xr:uid="{00000000-0005-0000-0000-00004B6A0000}"/>
    <cellStyle name="20% - Accent1 3 4 8 2 3 2" xfId="27396" xr:uid="{00000000-0005-0000-0000-00004C6A0000}"/>
    <cellStyle name="20% - Accent1 3 4 8 2 4" xfId="27397" xr:uid="{00000000-0005-0000-0000-00004D6A0000}"/>
    <cellStyle name="20% - Accent1 3 4 8 3" xfId="27398" xr:uid="{00000000-0005-0000-0000-00004E6A0000}"/>
    <cellStyle name="20% - Accent1 3 4 8 3 2" xfId="27399" xr:uid="{00000000-0005-0000-0000-00004F6A0000}"/>
    <cellStyle name="20% - Accent1 3 4 8 3 2 2" xfId="27400" xr:uid="{00000000-0005-0000-0000-0000506A0000}"/>
    <cellStyle name="20% - Accent1 3 4 8 3 2 2 2" xfId="27401" xr:uid="{00000000-0005-0000-0000-0000516A0000}"/>
    <cellStyle name="20% - Accent1 3 4 8 3 2 3" xfId="27402" xr:uid="{00000000-0005-0000-0000-0000526A0000}"/>
    <cellStyle name="20% - Accent1 3 4 8 3 3" xfId="27403" xr:uid="{00000000-0005-0000-0000-0000536A0000}"/>
    <cellStyle name="20% - Accent1 3 4 8 3 3 2" xfId="27404" xr:uid="{00000000-0005-0000-0000-0000546A0000}"/>
    <cellStyle name="20% - Accent1 3 4 8 3 4" xfId="27405" xr:uid="{00000000-0005-0000-0000-0000556A0000}"/>
    <cellStyle name="20% - Accent1 3 4 8 4" xfId="27406" xr:uid="{00000000-0005-0000-0000-0000566A0000}"/>
    <cellStyle name="20% - Accent1 3 4 8 4 2" xfId="27407" xr:uid="{00000000-0005-0000-0000-0000576A0000}"/>
    <cellStyle name="20% - Accent1 3 4 8 4 2 2" xfId="27408" xr:uid="{00000000-0005-0000-0000-0000586A0000}"/>
    <cellStyle name="20% - Accent1 3 4 8 4 2 2 2" xfId="27409" xr:uid="{00000000-0005-0000-0000-0000596A0000}"/>
    <cellStyle name="20% - Accent1 3 4 8 4 2 3" xfId="27410" xr:uid="{00000000-0005-0000-0000-00005A6A0000}"/>
    <cellStyle name="20% - Accent1 3 4 8 4 3" xfId="27411" xr:uid="{00000000-0005-0000-0000-00005B6A0000}"/>
    <cellStyle name="20% - Accent1 3 4 8 4 3 2" xfId="27412" xr:uid="{00000000-0005-0000-0000-00005C6A0000}"/>
    <cellStyle name="20% - Accent1 3 4 8 4 4" xfId="27413" xr:uid="{00000000-0005-0000-0000-00005D6A0000}"/>
    <cellStyle name="20% - Accent1 3 4 8 5" xfId="27414" xr:uid="{00000000-0005-0000-0000-00005E6A0000}"/>
    <cellStyle name="20% - Accent1 3 4 8 5 2" xfId="27415" xr:uid="{00000000-0005-0000-0000-00005F6A0000}"/>
    <cellStyle name="20% - Accent1 3 4 8 5 2 2" xfId="27416" xr:uid="{00000000-0005-0000-0000-0000606A0000}"/>
    <cellStyle name="20% - Accent1 3 4 8 5 3" xfId="27417" xr:uid="{00000000-0005-0000-0000-0000616A0000}"/>
    <cellStyle name="20% - Accent1 3 4 8 6" xfId="27418" xr:uid="{00000000-0005-0000-0000-0000626A0000}"/>
    <cellStyle name="20% - Accent1 3 4 8 6 2" xfId="27419" xr:uid="{00000000-0005-0000-0000-0000636A0000}"/>
    <cellStyle name="20% - Accent1 3 4 8 6 2 2" xfId="27420" xr:uid="{00000000-0005-0000-0000-0000646A0000}"/>
    <cellStyle name="20% - Accent1 3 4 8 6 3" xfId="27421" xr:uid="{00000000-0005-0000-0000-0000656A0000}"/>
    <cellStyle name="20% - Accent1 3 4 8 7" xfId="27422" xr:uid="{00000000-0005-0000-0000-0000666A0000}"/>
    <cellStyle name="20% - Accent1 3 4 8 7 2" xfId="27423" xr:uid="{00000000-0005-0000-0000-0000676A0000}"/>
    <cellStyle name="20% - Accent1 3 4 8 8" xfId="27424" xr:uid="{00000000-0005-0000-0000-0000686A0000}"/>
    <cellStyle name="20% - Accent1 3 4 8 8 2" xfId="27425" xr:uid="{00000000-0005-0000-0000-0000696A0000}"/>
    <cellStyle name="20% - Accent1 3 4 8 9" xfId="27426" xr:uid="{00000000-0005-0000-0000-00006A6A0000}"/>
    <cellStyle name="20% - Accent1 3 4 9" xfId="27427" xr:uid="{00000000-0005-0000-0000-00006B6A0000}"/>
    <cellStyle name="20% - Accent1 3 4 9 2" xfId="27428" xr:uid="{00000000-0005-0000-0000-00006C6A0000}"/>
    <cellStyle name="20% - Accent1 3 4 9 2 2" xfId="27429" xr:uid="{00000000-0005-0000-0000-00006D6A0000}"/>
    <cellStyle name="20% - Accent1 3 4 9 2 2 2" xfId="27430" xr:uid="{00000000-0005-0000-0000-00006E6A0000}"/>
    <cellStyle name="20% - Accent1 3 4 9 2 3" xfId="27431" xr:uid="{00000000-0005-0000-0000-00006F6A0000}"/>
    <cellStyle name="20% - Accent1 3 4 9 3" xfId="27432" xr:uid="{00000000-0005-0000-0000-0000706A0000}"/>
    <cellStyle name="20% - Accent1 3 4 9 3 2" xfId="27433" xr:uid="{00000000-0005-0000-0000-0000716A0000}"/>
    <cellStyle name="20% - Accent1 3 4 9 4" xfId="27434" xr:uid="{00000000-0005-0000-0000-0000726A0000}"/>
    <cellStyle name="20% - Accent1 3 5" xfId="27435" xr:uid="{00000000-0005-0000-0000-0000736A0000}"/>
    <cellStyle name="20% - Accent1 3 5 10" xfId="27436" xr:uid="{00000000-0005-0000-0000-0000746A0000}"/>
    <cellStyle name="20% - Accent1 3 5 10 2" xfId="27437" xr:uid="{00000000-0005-0000-0000-0000756A0000}"/>
    <cellStyle name="20% - Accent1 3 5 10 2 2" xfId="27438" xr:uid="{00000000-0005-0000-0000-0000766A0000}"/>
    <cellStyle name="20% - Accent1 3 5 10 2 2 2" xfId="27439" xr:uid="{00000000-0005-0000-0000-0000776A0000}"/>
    <cellStyle name="20% - Accent1 3 5 10 2 3" xfId="27440" xr:uid="{00000000-0005-0000-0000-0000786A0000}"/>
    <cellStyle name="20% - Accent1 3 5 10 3" xfId="27441" xr:uid="{00000000-0005-0000-0000-0000796A0000}"/>
    <cellStyle name="20% - Accent1 3 5 10 3 2" xfId="27442" xr:uid="{00000000-0005-0000-0000-00007A6A0000}"/>
    <cellStyle name="20% - Accent1 3 5 10 4" xfId="27443" xr:uid="{00000000-0005-0000-0000-00007B6A0000}"/>
    <cellStyle name="20% - Accent1 3 5 11" xfId="27444" xr:uid="{00000000-0005-0000-0000-00007C6A0000}"/>
    <cellStyle name="20% - Accent1 3 5 11 2" xfId="27445" xr:uid="{00000000-0005-0000-0000-00007D6A0000}"/>
    <cellStyle name="20% - Accent1 3 5 11 2 2" xfId="27446" xr:uid="{00000000-0005-0000-0000-00007E6A0000}"/>
    <cellStyle name="20% - Accent1 3 5 11 2 2 2" xfId="27447" xr:uid="{00000000-0005-0000-0000-00007F6A0000}"/>
    <cellStyle name="20% - Accent1 3 5 11 2 3" xfId="27448" xr:uid="{00000000-0005-0000-0000-0000806A0000}"/>
    <cellStyle name="20% - Accent1 3 5 11 3" xfId="27449" xr:uid="{00000000-0005-0000-0000-0000816A0000}"/>
    <cellStyle name="20% - Accent1 3 5 11 3 2" xfId="27450" xr:uid="{00000000-0005-0000-0000-0000826A0000}"/>
    <cellStyle name="20% - Accent1 3 5 11 4" xfId="27451" xr:uid="{00000000-0005-0000-0000-0000836A0000}"/>
    <cellStyle name="20% - Accent1 3 5 12" xfId="27452" xr:uid="{00000000-0005-0000-0000-0000846A0000}"/>
    <cellStyle name="20% - Accent1 3 5 12 2" xfId="27453" xr:uid="{00000000-0005-0000-0000-0000856A0000}"/>
    <cellStyle name="20% - Accent1 3 5 12 2 2" xfId="27454" xr:uid="{00000000-0005-0000-0000-0000866A0000}"/>
    <cellStyle name="20% - Accent1 3 5 12 3" xfId="27455" xr:uid="{00000000-0005-0000-0000-0000876A0000}"/>
    <cellStyle name="20% - Accent1 3 5 13" xfId="27456" xr:uid="{00000000-0005-0000-0000-0000886A0000}"/>
    <cellStyle name="20% - Accent1 3 5 13 2" xfId="27457" xr:uid="{00000000-0005-0000-0000-0000896A0000}"/>
    <cellStyle name="20% - Accent1 3 5 13 2 2" xfId="27458" xr:uid="{00000000-0005-0000-0000-00008A6A0000}"/>
    <cellStyle name="20% - Accent1 3 5 13 3" xfId="27459" xr:uid="{00000000-0005-0000-0000-00008B6A0000}"/>
    <cellStyle name="20% - Accent1 3 5 14" xfId="27460" xr:uid="{00000000-0005-0000-0000-00008C6A0000}"/>
    <cellStyle name="20% - Accent1 3 5 14 2" xfId="27461" xr:uid="{00000000-0005-0000-0000-00008D6A0000}"/>
    <cellStyle name="20% - Accent1 3 5 15" xfId="27462" xr:uid="{00000000-0005-0000-0000-00008E6A0000}"/>
    <cellStyle name="20% - Accent1 3 5 15 2" xfId="27463" xr:uid="{00000000-0005-0000-0000-00008F6A0000}"/>
    <cellStyle name="20% - Accent1 3 5 16" xfId="27464" xr:uid="{00000000-0005-0000-0000-0000906A0000}"/>
    <cellStyle name="20% - Accent1 3 5 2" xfId="27465" xr:uid="{00000000-0005-0000-0000-0000916A0000}"/>
    <cellStyle name="20% - Accent1 3 5 2 10" xfId="27466" xr:uid="{00000000-0005-0000-0000-0000926A0000}"/>
    <cellStyle name="20% - Accent1 3 5 2 10 2" xfId="27467" xr:uid="{00000000-0005-0000-0000-0000936A0000}"/>
    <cellStyle name="20% - Accent1 3 5 2 10 2 2" xfId="27468" xr:uid="{00000000-0005-0000-0000-0000946A0000}"/>
    <cellStyle name="20% - Accent1 3 5 2 10 2 2 2" xfId="27469" xr:uid="{00000000-0005-0000-0000-0000956A0000}"/>
    <cellStyle name="20% - Accent1 3 5 2 10 2 3" xfId="27470" xr:uid="{00000000-0005-0000-0000-0000966A0000}"/>
    <cellStyle name="20% - Accent1 3 5 2 10 3" xfId="27471" xr:uid="{00000000-0005-0000-0000-0000976A0000}"/>
    <cellStyle name="20% - Accent1 3 5 2 10 3 2" xfId="27472" xr:uid="{00000000-0005-0000-0000-0000986A0000}"/>
    <cellStyle name="20% - Accent1 3 5 2 10 4" xfId="27473" xr:uid="{00000000-0005-0000-0000-0000996A0000}"/>
    <cellStyle name="20% - Accent1 3 5 2 11" xfId="27474" xr:uid="{00000000-0005-0000-0000-00009A6A0000}"/>
    <cellStyle name="20% - Accent1 3 5 2 11 2" xfId="27475" xr:uid="{00000000-0005-0000-0000-00009B6A0000}"/>
    <cellStyle name="20% - Accent1 3 5 2 11 2 2" xfId="27476" xr:uid="{00000000-0005-0000-0000-00009C6A0000}"/>
    <cellStyle name="20% - Accent1 3 5 2 11 3" xfId="27477" xr:uid="{00000000-0005-0000-0000-00009D6A0000}"/>
    <cellStyle name="20% - Accent1 3 5 2 12" xfId="27478" xr:uid="{00000000-0005-0000-0000-00009E6A0000}"/>
    <cellStyle name="20% - Accent1 3 5 2 12 2" xfId="27479" xr:uid="{00000000-0005-0000-0000-00009F6A0000}"/>
    <cellStyle name="20% - Accent1 3 5 2 12 2 2" xfId="27480" xr:uid="{00000000-0005-0000-0000-0000A06A0000}"/>
    <cellStyle name="20% - Accent1 3 5 2 12 3" xfId="27481" xr:uid="{00000000-0005-0000-0000-0000A16A0000}"/>
    <cellStyle name="20% - Accent1 3 5 2 13" xfId="27482" xr:uid="{00000000-0005-0000-0000-0000A26A0000}"/>
    <cellStyle name="20% - Accent1 3 5 2 13 2" xfId="27483" xr:uid="{00000000-0005-0000-0000-0000A36A0000}"/>
    <cellStyle name="20% - Accent1 3 5 2 14" xfId="27484" xr:uid="{00000000-0005-0000-0000-0000A46A0000}"/>
    <cellStyle name="20% - Accent1 3 5 2 14 2" xfId="27485" xr:uid="{00000000-0005-0000-0000-0000A56A0000}"/>
    <cellStyle name="20% - Accent1 3 5 2 15" xfId="27486" xr:uid="{00000000-0005-0000-0000-0000A66A0000}"/>
    <cellStyle name="20% - Accent1 3 5 2 2" xfId="27487" xr:uid="{00000000-0005-0000-0000-0000A76A0000}"/>
    <cellStyle name="20% - Accent1 3 5 2 2 10" xfId="27488" xr:uid="{00000000-0005-0000-0000-0000A86A0000}"/>
    <cellStyle name="20% - Accent1 3 5 2 2 10 2" xfId="27489" xr:uid="{00000000-0005-0000-0000-0000A96A0000}"/>
    <cellStyle name="20% - Accent1 3 5 2 2 10 2 2" xfId="27490" xr:uid="{00000000-0005-0000-0000-0000AA6A0000}"/>
    <cellStyle name="20% - Accent1 3 5 2 2 10 3" xfId="27491" xr:uid="{00000000-0005-0000-0000-0000AB6A0000}"/>
    <cellStyle name="20% - Accent1 3 5 2 2 11" xfId="27492" xr:uid="{00000000-0005-0000-0000-0000AC6A0000}"/>
    <cellStyle name="20% - Accent1 3 5 2 2 11 2" xfId="27493" xr:uid="{00000000-0005-0000-0000-0000AD6A0000}"/>
    <cellStyle name="20% - Accent1 3 5 2 2 11 2 2" xfId="27494" xr:uid="{00000000-0005-0000-0000-0000AE6A0000}"/>
    <cellStyle name="20% - Accent1 3 5 2 2 11 3" xfId="27495" xr:uid="{00000000-0005-0000-0000-0000AF6A0000}"/>
    <cellStyle name="20% - Accent1 3 5 2 2 12" xfId="27496" xr:uid="{00000000-0005-0000-0000-0000B06A0000}"/>
    <cellStyle name="20% - Accent1 3 5 2 2 12 2" xfId="27497" xr:uid="{00000000-0005-0000-0000-0000B16A0000}"/>
    <cellStyle name="20% - Accent1 3 5 2 2 13" xfId="27498" xr:uid="{00000000-0005-0000-0000-0000B26A0000}"/>
    <cellStyle name="20% - Accent1 3 5 2 2 13 2" xfId="27499" xr:uid="{00000000-0005-0000-0000-0000B36A0000}"/>
    <cellStyle name="20% - Accent1 3 5 2 2 14" xfId="27500" xr:uid="{00000000-0005-0000-0000-0000B46A0000}"/>
    <cellStyle name="20% - Accent1 3 5 2 2 2" xfId="27501" xr:uid="{00000000-0005-0000-0000-0000B56A0000}"/>
    <cellStyle name="20% - Accent1 3 5 2 2 2 10" xfId="27502" xr:uid="{00000000-0005-0000-0000-0000B66A0000}"/>
    <cellStyle name="20% - Accent1 3 5 2 2 2 10 2" xfId="27503" xr:uid="{00000000-0005-0000-0000-0000B76A0000}"/>
    <cellStyle name="20% - Accent1 3 5 2 2 2 11" xfId="27504" xr:uid="{00000000-0005-0000-0000-0000B86A0000}"/>
    <cellStyle name="20% - Accent1 3 5 2 2 2 2" xfId="27505" xr:uid="{00000000-0005-0000-0000-0000B96A0000}"/>
    <cellStyle name="20% - Accent1 3 5 2 2 2 2 2" xfId="27506" xr:uid="{00000000-0005-0000-0000-0000BA6A0000}"/>
    <cellStyle name="20% - Accent1 3 5 2 2 2 2 2 2" xfId="27507" xr:uid="{00000000-0005-0000-0000-0000BB6A0000}"/>
    <cellStyle name="20% - Accent1 3 5 2 2 2 2 2 2 2" xfId="27508" xr:uid="{00000000-0005-0000-0000-0000BC6A0000}"/>
    <cellStyle name="20% - Accent1 3 5 2 2 2 2 2 2 2 2" xfId="27509" xr:uid="{00000000-0005-0000-0000-0000BD6A0000}"/>
    <cellStyle name="20% - Accent1 3 5 2 2 2 2 2 2 3" xfId="27510" xr:uid="{00000000-0005-0000-0000-0000BE6A0000}"/>
    <cellStyle name="20% - Accent1 3 5 2 2 2 2 2 3" xfId="27511" xr:uid="{00000000-0005-0000-0000-0000BF6A0000}"/>
    <cellStyle name="20% - Accent1 3 5 2 2 2 2 2 3 2" xfId="27512" xr:uid="{00000000-0005-0000-0000-0000C06A0000}"/>
    <cellStyle name="20% - Accent1 3 5 2 2 2 2 2 4" xfId="27513" xr:uid="{00000000-0005-0000-0000-0000C16A0000}"/>
    <cellStyle name="20% - Accent1 3 5 2 2 2 2 3" xfId="27514" xr:uid="{00000000-0005-0000-0000-0000C26A0000}"/>
    <cellStyle name="20% - Accent1 3 5 2 2 2 2 3 2" xfId="27515" xr:uid="{00000000-0005-0000-0000-0000C36A0000}"/>
    <cellStyle name="20% - Accent1 3 5 2 2 2 2 3 2 2" xfId="27516" xr:uid="{00000000-0005-0000-0000-0000C46A0000}"/>
    <cellStyle name="20% - Accent1 3 5 2 2 2 2 3 2 2 2" xfId="27517" xr:uid="{00000000-0005-0000-0000-0000C56A0000}"/>
    <cellStyle name="20% - Accent1 3 5 2 2 2 2 3 2 3" xfId="27518" xr:uid="{00000000-0005-0000-0000-0000C66A0000}"/>
    <cellStyle name="20% - Accent1 3 5 2 2 2 2 3 3" xfId="27519" xr:uid="{00000000-0005-0000-0000-0000C76A0000}"/>
    <cellStyle name="20% - Accent1 3 5 2 2 2 2 3 3 2" xfId="27520" xr:uid="{00000000-0005-0000-0000-0000C86A0000}"/>
    <cellStyle name="20% - Accent1 3 5 2 2 2 2 3 4" xfId="27521" xr:uid="{00000000-0005-0000-0000-0000C96A0000}"/>
    <cellStyle name="20% - Accent1 3 5 2 2 2 2 4" xfId="27522" xr:uid="{00000000-0005-0000-0000-0000CA6A0000}"/>
    <cellStyle name="20% - Accent1 3 5 2 2 2 2 4 2" xfId="27523" xr:uid="{00000000-0005-0000-0000-0000CB6A0000}"/>
    <cellStyle name="20% - Accent1 3 5 2 2 2 2 4 2 2" xfId="27524" xr:uid="{00000000-0005-0000-0000-0000CC6A0000}"/>
    <cellStyle name="20% - Accent1 3 5 2 2 2 2 4 2 2 2" xfId="27525" xr:uid="{00000000-0005-0000-0000-0000CD6A0000}"/>
    <cellStyle name="20% - Accent1 3 5 2 2 2 2 4 2 3" xfId="27526" xr:uid="{00000000-0005-0000-0000-0000CE6A0000}"/>
    <cellStyle name="20% - Accent1 3 5 2 2 2 2 4 3" xfId="27527" xr:uid="{00000000-0005-0000-0000-0000CF6A0000}"/>
    <cellStyle name="20% - Accent1 3 5 2 2 2 2 4 3 2" xfId="27528" xr:uid="{00000000-0005-0000-0000-0000D06A0000}"/>
    <cellStyle name="20% - Accent1 3 5 2 2 2 2 4 4" xfId="27529" xr:uid="{00000000-0005-0000-0000-0000D16A0000}"/>
    <cellStyle name="20% - Accent1 3 5 2 2 2 2 5" xfId="27530" xr:uid="{00000000-0005-0000-0000-0000D26A0000}"/>
    <cellStyle name="20% - Accent1 3 5 2 2 2 2 5 2" xfId="27531" xr:uid="{00000000-0005-0000-0000-0000D36A0000}"/>
    <cellStyle name="20% - Accent1 3 5 2 2 2 2 5 2 2" xfId="27532" xr:uid="{00000000-0005-0000-0000-0000D46A0000}"/>
    <cellStyle name="20% - Accent1 3 5 2 2 2 2 5 3" xfId="27533" xr:uid="{00000000-0005-0000-0000-0000D56A0000}"/>
    <cellStyle name="20% - Accent1 3 5 2 2 2 2 6" xfId="27534" xr:uid="{00000000-0005-0000-0000-0000D66A0000}"/>
    <cellStyle name="20% - Accent1 3 5 2 2 2 2 6 2" xfId="27535" xr:uid="{00000000-0005-0000-0000-0000D76A0000}"/>
    <cellStyle name="20% - Accent1 3 5 2 2 2 2 6 2 2" xfId="27536" xr:uid="{00000000-0005-0000-0000-0000D86A0000}"/>
    <cellStyle name="20% - Accent1 3 5 2 2 2 2 6 3" xfId="27537" xr:uid="{00000000-0005-0000-0000-0000D96A0000}"/>
    <cellStyle name="20% - Accent1 3 5 2 2 2 2 7" xfId="27538" xr:uid="{00000000-0005-0000-0000-0000DA6A0000}"/>
    <cellStyle name="20% - Accent1 3 5 2 2 2 2 7 2" xfId="27539" xr:uid="{00000000-0005-0000-0000-0000DB6A0000}"/>
    <cellStyle name="20% - Accent1 3 5 2 2 2 2 8" xfId="27540" xr:uid="{00000000-0005-0000-0000-0000DC6A0000}"/>
    <cellStyle name="20% - Accent1 3 5 2 2 2 2 8 2" xfId="27541" xr:uid="{00000000-0005-0000-0000-0000DD6A0000}"/>
    <cellStyle name="20% - Accent1 3 5 2 2 2 2 9" xfId="27542" xr:uid="{00000000-0005-0000-0000-0000DE6A0000}"/>
    <cellStyle name="20% - Accent1 3 5 2 2 2 3" xfId="27543" xr:uid="{00000000-0005-0000-0000-0000DF6A0000}"/>
    <cellStyle name="20% - Accent1 3 5 2 2 2 3 2" xfId="27544" xr:uid="{00000000-0005-0000-0000-0000E06A0000}"/>
    <cellStyle name="20% - Accent1 3 5 2 2 2 3 2 2" xfId="27545" xr:uid="{00000000-0005-0000-0000-0000E16A0000}"/>
    <cellStyle name="20% - Accent1 3 5 2 2 2 3 2 2 2" xfId="27546" xr:uid="{00000000-0005-0000-0000-0000E26A0000}"/>
    <cellStyle name="20% - Accent1 3 5 2 2 2 3 2 2 2 2" xfId="27547" xr:uid="{00000000-0005-0000-0000-0000E36A0000}"/>
    <cellStyle name="20% - Accent1 3 5 2 2 2 3 2 2 3" xfId="27548" xr:uid="{00000000-0005-0000-0000-0000E46A0000}"/>
    <cellStyle name="20% - Accent1 3 5 2 2 2 3 2 3" xfId="27549" xr:uid="{00000000-0005-0000-0000-0000E56A0000}"/>
    <cellStyle name="20% - Accent1 3 5 2 2 2 3 2 3 2" xfId="27550" xr:uid="{00000000-0005-0000-0000-0000E66A0000}"/>
    <cellStyle name="20% - Accent1 3 5 2 2 2 3 2 4" xfId="27551" xr:uid="{00000000-0005-0000-0000-0000E76A0000}"/>
    <cellStyle name="20% - Accent1 3 5 2 2 2 3 3" xfId="27552" xr:uid="{00000000-0005-0000-0000-0000E86A0000}"/>
    <cellStyle name="20% - Accent1 3 5 2 2 2 3 3 2" xfId="27553" xr:uid="{00000000-0005-0000-0000-0000E96A0000}"/>
    <cellStyle name="20% - Accent1 3 5 2 2 2 3 3 2 2" xfId="27554" xr:uid="{00000000-0005-0000-0000-0000EA6A0000}"/>
    <cellStyle name="20% - Accent1 3 5 2 2 2 3 3 2 2 2" xfId="27555" xr:uid="{00000000-0005-0000-0000-0000EB6A0000}"/>
    <cellStyle name="20% - Accent1 3 5 2 2 2 3 3 2 3" xfId="27556" xr:uid="{00000000-0005-0000-0000-0000EC6A0000}"/>
    <cellStyle name="20% - Accent1 3 5 2 2 2 3 3 3" xfId="27557" xr:uid="{00000000-0005-0000-0000-0000ED6A0000}"/>
    <cellStyle name="20% - Accent1 3 5 2 2 2 3 3 3 2" xfId="27558" xr:uid="{00000000-0005-0000-0000-0000EE6A0000}"/>
    <cellStyle name="20% - Accent1 3 5 2 2 2 3 3 4" xfId="27559" xr:uid="{00000000-0005-0000-0000-0000EF6A0000}"/>
    <cellStyle name="20% - Accent1 3 5 2 2 2 3 4" xfId="27560" xr:uid="{00000000-0005-0000-0000-0000F06A0000}"/>
    <cellStyle name="20% - Accent1 3 5 2 2 2 3 4 2" xfId="27561" xr:uid="{00000000-0005-0000-0000-0000F16A0000}"/>
    <cellStyle name="20% - Accent1 3 5 2 2 2 3 4 2 2" xfId="27562" xr:uid="{00000000-0005-0000-0000-0000F26A0000}"/>
    <cellStyle name="20% - Accent1 3 5 2 2 2 3 4 2 2 2" xfId="27563" xr:uid="{00000000-0005-0000-0000-0000F36A0000}"/>
    <cellStyle name="20% - Accent1 3 5 2 2 2 3 4 2 3" xfId="27564" xr:uid="{00000000-0005-0000-0000-0000F46A0000}"/>
    <cellStyle name="20% - Accent1 3 5 2 2 2 3 4 3" xfId="27565" xr:uid="{00000000-0005-0000-0000-0000F56A0000}"/>
    <cellStyle name="20% - Accent1 3 5 2 2 2 3 4 3 2" xfId="27566" xr:uid="{00000000-0005-0000-0000-0000F66A0000}"/>
    <cellStyle name="20% - Accent1 3 5 2 2 2 3 4 4" xfId="27567" xr:uid="{00000000-0005-0000-0000-0000F76A0000}"/>
    <cellStyle name="20% - Accent1 3 5 2 2 2 3 5" xfId="27568" xr:uid="{00000000-0005-0000-0000-0000F86A0000}"/>
    <cellStyle name="20% - Accent1 3 5 2 2 2 3 5 2" xfId="27569" xr:uid="{00000000-0005-0000-0000-0000F96A0000}"/>
    <cellStyle name="20% - Accent1 3 5 2 2 2 3 5 2 2" xfId="27570" xr:uid="{00000000-0005-0000-0000-0000FA6A0000}"/>
    <cellStyle name="20% - Accent1 3 5 2 2 2 3 5 3" xfId="27571" xr:uid="{00000000-0005-0000-0000-0000FB6A0000}"/>
    <cellStyle name="20% - Accent1 3 5 2 2 2 3 6" xfId="27572" xr:uid="{00000000-0005-0000-0000-0000FC6A0000}"/>
    <cellStyle name="20% - Accent1 3 5 2 2 2 3 6 2" xfId="27573" xr:uid="{00000000-0005-0000-0000-0000FD6A0000}"/>
    <cellStyle name="20% - Accent1 3 5 2 2 2 3 6 2 2" xfId="27574" xr:uid="{00000000-0005-0000-0000-0000FE6A0000}"/>
    <cellStyle name="20% - Accent1 3 5 2 2 2 3 6 3" xfId="27575" xr:uid="{00000000-0005-0000-0000-0000FF6A0000}"/>
    <cellStyle name="20% - Accent1 3 5 2 2 2 3 7" xfId="27576" xr:uid="{00000000-0005-0000-0000-0000006B0000}"/>
    <cellStyle name="20% - Accent1 3 5 2 2 2 3 7 2" xfId="27577" xr:uid="{00000000-0005-0000-0000-0000016B0000}"/>
    <cellStyle name="20% - Accent1 3 5 2 2 2 3 8" xfId="27578" xr:uid="{00000000-0005-0000-0000-0000026B0000}"/>
    <cellStyle name="20% - Accent1 3 5 2 2 2 3 8 2" xfId="27579" xr:uid="{00000000-0005-0000-0000-0000036B0000}"/>
    <cellStyle name="20% - Accent1 3 5 2 2 2 3 9" xfId="27580" xr:uid="{00000000-0005-0000-0000-0000046B0000}"/>
    <cellStyle name="20% - Accent1 3 5 2 2 2 4" xfId="27581" xr:uid="{00000000-0005-0000-0000-0000056B0000}"/>
    <cellStyle name="20% - Accent1 3 5 2 2 2 4 2" xfId="27582" xr:uid="{00000000-0005-0000-0000-0000066B0000}"/>
    <cellStyle name="20% - Accent1 3 5 2 2 2 4 2 2" xfId="27583" xr:uid="{00000000-0005-0000-0000-0000076B0000}"/>
    <cellStyle name="20% - Accent1 3 5 2 2 2 4 2 2 2" xfId="27584" xr:uid="{00000000-0005-0000-0000-0000086B0000}"/>
    <cellStyle name="20% - Accent1 3 5 2 2 2 4 2 3" xfId="27585" xr:uid="{00000000-0005-0000-0000-0000096B0000}"/>
    <cellStyle name="20% - Accent1 3 5 2 2 2 4 3" xfId="27586" xr:uid="{00000000-0005-0000-0000-00000A6B0000}"/>
    <cellStyle name="20% - Accent1 3 5 2 2 2 4 3 2" xfId="27587" xr:uid="{00000000-0005-0000-0000-00000B6B0000}"/>
    <cellStyle name="20% - Accent1 3 5 2 2 2 4 4" xfId="27588" xr:uid="{00000000-0005-0000-0000-00000C6B0000}"/>
    <cellStyle name="20% - Accent1 3 5 2 2 2 5" xfId="27589" xr:uid="{00000000-0005-0000-0000-00000D6B0000}"/>
    <cellStyle name="20% - Accent1 3 5 2 2 2 5 2" xfId="27590" xr:uid="{00000000-0005-0000-0000-00000E6B0000}"/>
    <cellStyle name="20% - Accent1 3 5 2 2 2 5 2 2" xfId="27591" xr:uid="{00000000-0005-0000-0000-00000F6B0000}"/>
    <cellStyle name="20% - Accent1 3 5 2 2 2 5 2 2 2" xfId="27592" xr:uid="{00000000-0005-0000-0000-0000106B0000}"/>
    <cellStyle name="20% - Accent1 3 5 2 2 2 5 2 3" xfId="27593" xr:uid="{00000000-0005-0000-0000-0000116B0000}"/>
    <cellStyle name="20% - Accent1 3 5 2 2 2 5 3" xfId="27594" xr:uid="{00000000-0005-0000-0000-0000126B0000}"/>
    <cellStyle name="20% - Accent1 3 5 2 2 2 5 3 2" xfId="27595" xr:uid="{00000000-0005-0000-0000-0000136B0000}"/>
    <cellStyle name="20% - Accent1 3 5 2 2 2 5 4" xfId="27596" xr:uid="{00000000-0005-0000-0000-0000146B0000}"/>
    <cellStyle name="20% - Accent1 3 5 2 2 2 6" xfId="27597" xr:uid="{00000000-0005-0000-0000-0000156B0000}"/>
    <cellStyle name="20% - Accent1 3 5 2 2 2 6 2" xfId="27598" xr:uid="{00000000-0005-0000-0000-0000166B0000}"/>
    <cellStyle name="20% - Accent1 3 5 2 2 2 6 2 2" xfId="27599" xr:uid="{00000000-0005-0000-0000-0000176B0000}"/>
    <cellStyle name="20% - Accent1 3 5 2 2 2 6 2 2 2" xfId="27600" xr:uid="{00000000-0005-0000-0000-0000186B0000}"/>
    <cellStyle name="20% - Accent1 3 5 2 2 2 6 2 3" xfId="27601" xr:uid="{00000000-0005-0000-0000-0000196B0000}"/>
    <cellStyle name="20% - Accent1 3 5 2 2 2 6 3" xfId="27602" xr:uid="{00000000-0005-0000-0000-00001A6B0000}"/>
    <cellStyle name="20% - Accent1 3 5 2 2 2 6 3 2" xfId="27603" xr:uid="{00000000-0005-0000-0000-00001B6B0000}"/>
    <cellStyle name="20% - Accent1 3 5 2 2 2 6 4" xfId="27604" xr:uid="{00000000-0005-0000-0000-00001C6B0000}"/>
    <cellStyle name="20% - Accent1 3 5 2 2 2 7" xfId="27605" xr:uid="{00000000-0005-0000-0000-00001D6B0000}"/>
    <cellStyle name="20% - Accent1 3 5 2 2 2 7 2" xfId="27606" xr:uid="{00000000-0005-0000-0000-00001E6B0000}"/>
    <cellStyle name="20% - Accent1 3 5 2 2 2 7 2 2" xfId="27607" xr:uid="{00000000-0005-0000-0000-00001F6B0000}"/>
    <cellStyle name="20% - Accent1 3 5 2 2 2 7 3" xfId="27608" xr:uid="{00000000-0005-0000-0000-0000206B0000}"/>
    <cellStyle name="20% - Accent1 3 5 2 2 2 8" xfId="27609" xr:uid="{00000000-0005-0000-0000-0000216B0000}"/>
    <cellStyle name="20% - Accent1 3 5 2 2 2 8 2" xfId="27610" xr:uid="{00000000-0005-0000-0000-0000226B0000}"/>
    <cellStyle name="20% - Accent1 3 5 2 2 2 8 2 2" xfId="27611" xr:uid="{00000000-0005-0000-0000-0000236B0000}"/>
    <cellStyle name="20% - Accent1 3 5 2 2 2 8 3" xfId="27612" xr:uid="{00000000-0005-0000-0000-0000246B0000}"/>
    <cellStyle name="20% - Accent1 3 5 2 2 2 9" xfId="27613" xr:uid="{00000000-0005-0000-0000-0000256B0000}"/>
    <cellStyle name="20% - Accent1 3 5 2 2 2 9 2" xfId="27614" xr:uid="{00000000-0005-0000-0000-0000266B0000}"/>
    <cellStyle name="20% - Accent1 3 5 2 2 3" xfId="27615" xr:uid="{00000000-0005-0000-0000-0000276B0000}"/>
    <cellStyle name="20% - Accent1 3 5 2 2 3 10" xfId="27616" xr:uid="{00000000-0005-0000-0000-0000286B0000}"/>
    <cellStyle name="20% - Accent1 3 5 2 2 3 10 2" xfId="27617" xr:uid="{00000000-0005-0000-0000-0000296B0000}"/>
    <cellStyle name="20% - Accent1 3 5 2 2 3 11" xfId="27618" xr:uid="{00000000-0005-0000-0000-00002A6B0000}"/>
    <cellStyle name="20% - Accent1 3 5 2 2 3 2" xfId="27619" xr:uid="{00000000-0005-0000-0000-00002B6B0000}"/>
    <cellStyle name="20% - Accent1 3 5 2 2 3 2 2" xfId="27620" xr:uid="{00000000-0005-0000-0000-00002C6B0000}"/>
    <cellStyle name="20% - Accent1 3 5 2 2 3 2 2 2" xfId="27621" xr:uid="{00000000-0005-0000-0000-00002D6B0000}"/>
    <cellStyle name="20% - Accent1 3 5 2 2 3 2 2 2 2" xfId="27622" xr:uid="{00000000-0005-0000-0000-00002E6B0000}"/>
    <cellStyle name="20% - Accent1 3 5 2 2 3 2 2 2 2 2" xfId="27623" xr:uid="{00000000-0005-0000-0000-00002F6B0000}"/>
    <cellStyle name="20% - Accent1 3 5 2 2 3 2 2 2 3" xfId="27624" xr:uid="{00000000-0005-0000-0000-0000306B0000}"/>
    <cellStyle name="20% - Accent1 3 5 2 2 3 2 2 3" xfId="27625" xr:uid="{00000000-0005-0000-0000-0000316B0000}"/>
    <cellStyle name="20% - Accent1 3 5 2 2 3 2 2 3 2" xfId="27626" xr:uid="{00000000-0005-0000-0000-0000326B0000}"/>
    <cellStyle name="20% - Accent1 3 5 2 2 3 2 2 4" xfId="27627" xr:uid="{00000000-0005-0000-0000-0000336B0000}"/>
    <cellStyle name="20% - Accent1 3 5 2 2 3 2 3" xfId="27628" xr:uid="{00000000-0005-0000-0000-0000346B0000}"/>
    <cellStyle name="20% - Accent1 3 5 2 2 3 2 3 2" xfId="27629" xr:uid="{00000000-0005-0000-0000-0000356B0000}"/>
    <cellStyle name="20% - Accent1 3 5 2 2 3 2 3 2 2" xfId="27630" xr:uid="{00000000-0005-0000-0000-0000366B0000}"/>
    <cellStyle name="20% - Accent1 3 5 2 2 3 2 3 2 2 2" xfId="27631" xr:uid="{00000000-0005-0000-0000-0000376B0000}"/>
    <cellStyle name="20% - Accent1 3 5 2 2 3 2 3 2 3" xfId="27632" xr:uid="{00000000-0005-0000-0000-0000386B0000}"/>
    <cellStyle name="20% - Accent1 3 5 2 2 3 2 3 3" xfId="27633" xr:uid="{00000000-0005-0000-0000-0000396B0000}"/>
    <cellStyle name="20% - Accent1 3 5 2 2 3 2 3 3 2" xfId="27634" xr:uid="{00000000-0005-0000-0000-00003A6B0000}"/>
    <cellStyle name="20% - Accent1 3 5 2 2 3 2 3 4" xfId="27635" xr:uid="{00000000-0005-0000-0000-00003B6B0000}"/>
    <cellStyle name="20% - Accent1 3 5 2 2 3 2 4" xfId="27636" xr:uid="{00000000-0005-0000-0000-00003C6B0000}"/>
    <cellStyle name="20% - Accent1 3 5 2 2 3 2 4 2" xfId="27637" xr:uid="{00000000-0005-0000-0000-00003D6B0000}"/>
    <cellStyle name="20% - Accent1 3 5 2 2 3 2 4 2 2" xfId="27638" xr:uid="{00000000-0005-0000-0000-00003E6B0000}"/>
    <cellStyle name="20% - Accent1 3 5 2 2 3 2 4 2 2 2" xfId="27639" xr:uid="{00000000-0005-0000-0000-00003F6B0000}"/>
    <cellStyle name="20% - Accent1 3 5 2 2 3 2 4 2 3" xfId="27640" xr:uid="{00000000-0005-0000-0000-0000406B0000}"/>
    <cellStyle name="20% - Accent1 3 5 2 2 3 2 4 3" xfId="27641" xr:uid="{00000000-0005-0000-0000-0000416B0000}"/>
    <cellStyle name="20% - Accent1 3 5 2 2 3 2 4 3 2" xfId="27642" xr:uid="{00000000-0005-0000-0000-0000426B0000}"/>
    <cellStyle name="20% - Accent1 3 5 2 2 3 2 4 4" xfId="27643" xr:uid="{00000000-0005-0000-0000-0000436B0000}"/>
    <cellStyle name="20% - Accent1 3 5 2 2 3 2 5" xfId="27644" xr:uid="{00000000-0005-0000-0000-0000446B0000}"/>
    <cellStyle name="20% - Accent1 3 5 2 2 3 2 5 2" xfId="27645" xr:uid="{00000000-0005-0000-0000-0000456B0000}"/>
    <cellStyle name="20% - Accent1 3 5 2 2 3 2 5 2 2" xfId="27646" xr:uid="{00000000-0005-0000-0000-0000466B0000}"/>
    <cellStyle name="20% - Accent1 3 5 2 2 3 2 5 3" xfId="27647" xr:uid="{00000000-0005-0000-0000-0000476B0000}"/>
    <cellStyle name="20% - Accent1 3 5 2 2 3 2 6" xfId="27648" xr:uid="{00000000-0005-0000-0000-0000486B0000}"/>
    <cellStyle name="20% - Accent1 3 5 2 2 3 2 6 2" xfId="27649" xr:uid="{00000000-0005-0000-0000-0000496B0000}"/>
    <cellStyle name="20% - Accent1 3 5 2 2 3 2 6 2 2" xfId="27650" xr:uid="{00000000-0005-0000-0000-00004A6B0000}"/>
    <cellStyle name="20% - Accent1 3 5 2 2 3 2 6 3" xfId="27651" xr:uid="{00000000-0005-0000-0000-00004B6B0000}"/>
    <cellStyle name="20% - Accent1 3 5 2 2 3 2 7" xfId="27652" xr:uid="{00000000-0005-0000-0000-00004C6B0000}"/>
    <cellStyle name="20% - Accent1 3 5 2 2 3 2 7 2" xfId="27653" xr:uid="{00000000-0005-0000-0000-00004D6B0000}"/>
    <cellStyle name="20% - Accent1 3 5 2 2 3 2 8" xfId="27654" xr:uid="{00000000-0005-0000-0000-00004E6B0000}"/>
    <cellStyle name="20% - Accent1 3 5 2 2 3 2 8 2" xfId="27655" xr:uid="{00000000-0005-0000-0000-00004F6B0000}"/>
    <cellStyle name="20% - Accent1 3 5 2 2 3 2 9" xfId="27656" xr:uid="{00000000-0005-0000-0000-0000506B0000}"/>
    <cellStyle name="20% - Accent1 3 5 2 2 3 3" xfId="27657" xr:uid="{00000000-0005-0000-0000-0000516B0000}"/>
    <cellStyle name="20% - Accent1 3 5 2 2 3 3 2" xfId="27658" xr:uid="{00000000-0005-0000-0000-0000526B0000}"/>
    <cellStyle name="20% - Accent1 3 5 2 2 3 3 2 2" xfId="27659" xr:uid="{00000000-0005-0000-0000-0000536B0000}"/>
    <cellStyle name="20% - Accent1 3 5 2 2 3 3 2 2 2" xfId="27660" xr:uid="{00000000-0005-0000-0000-0000546B0000}"/>
    <cellStyle name="20% - Accent1 3 5 2 2 3 3 2 2 2 2" xfId="27661" xr:uid="{00000000-0005-0000-0000-0000556B0000}"/>
    <cellStyle name="20% - Accent1 3 5 2 2 3 3 2 2 3" xfId="27662" xr:uid="{00000000-0005-0000-0000-0000566B0000}"/>
    <cellStyle name="20% - Accent1 3 5 2 2 3 3 2 3" xfId="27663" xr:uid="{00000000-0005-0000-0000-0000576B0000}"/>
    <cellStyle name="20% - Accent1 3 5 2 2 3 3 2 3 2" xfId="27664" xr:uid="{00000000-0005-0000-0000-0000586B0000}"/>
    <cellStyle name="20% - Accent1 3 5 2 2 3 3 2 4" xfId="27665" xr:uid="{00000000-0005-0000-0000-0000596B0000}"/>
    <cellStyle name="20% - Accent1 3 5 2 2 3 3 3" xfId="27666" xr:uid="{00000000-0005-0000-0000-00005A6B0000}"/>
    <cellStyle name="20% - Accent1 3 5 2 2 3 3 3 2" xfId="27667" xr:uid="{00000000-0005-0000-0000-00005B6B0000}"/>
    <cellStyle name="20% - Accent1 3 5 2 2 3 3 3 2 2" xfId="27668" xr:uid="{00000000-0005-0000-0000-00005C6B0000}"/>
    <cellStyle name="20% - Accent1 3 5 2 2 3 3 3 2 2 2" xfId="27669" xr:uid="{00000000-0005-0000-0000-00005D6B0000}"/>
    <cellStyle name="20% - Accent1 3 5 2 2 3 3 3 2 3" xfId="27670" xr:uid="{00000000-0005-0000-0000-00005E6B0000}"/>
    <cellStyle name="20% - Accent1 3 5 2 2 3 3 3 3" xfId="27671" xr:uid="{00000000-0005-0000-0000-00005F6B0000}"/>
    <cellStyle name="20% - Accent1 3 5 2 2 3 3 3 3 2" xfId="27672" xr:uid="{00000000-0005-0000-0000-0000606B0000}"/>
    <cellStyle name="20% - Accent1 3 5 2 2 3 3 3 4" xfId="27673" xr:uid="{00000000-0005-0000-0000-0000616B0000}"/>
    <cellStyle name="20% - Accent1 3 5 2 2 3 3 4" xfId="27674" xr:uid="{00000000-0005-0000-0000-0000626B0000}"/>
    <cellStyle name="20% - Accent1 3 5 2 2 3 3 4 2" xfId="27675" xr:uid="{00000000-0005-0000-0000-0000636B0000}"/>
    <cellStyle name="20% - Accent1 3 5 2 2 3 3 4 2 2" xfId="27676" xr:uid="{00000000-0005-0000-0000-0000646B0000}"/>
    <cellStyle name="20% - Accent1 3 5 2 2 3 3 4 2 2 2" xfId="27677" xr:uid="{00000000-0005-0000-0000-0000656B0000}"/>
    <cellStyle name="20% - Accent1 3 5 2 2 3 3 4 2 3" xfId="27678" xr:uid="{00000000-0005-0000-0000-0000666B0000}"/>
    <cellStyle name="20% - Accent1 3 5 2 2 3 3 4 3" xfId="27679" xr:uid="{00000000-0005-0000-0000-0000676B0000}"/>
    <cellStyle name="20% - Accent1 3 5 2 2 3 3 4 3 2" xfId="27680" xr:uid="{00000000-0005-0000-0000-0000686B0000}"/>
    <cellStyle name="20% - Accent1 3 5 2 2 3 3 4 4" xfId="27681" xr:uid="{00000000-0005-0000-0000-0000696B0000}"/>
    <cellStyle name="20% - Accent1 3 5 2 2 3 3 5" xfId="27682" xr:uid="{00000000-0005-0000-0000-00006A6B0000}"/>
    <cellStyle name="20% - Accent1 3 5 2 2 3 3 5 2" xfId="27683" xr:uid="{00000000-0005-0000-0000-00006B6B0000}"/>
    <cellStyle name="20% - Accent1 3 5 2 2 3 3 5 2 2" xfId="27684" xr:uid="{00000000-0005-0000-0000-00006C6B0000}"/>
    <cellStyle name="20% - Accent1 3 5 2 2 3 3 5 3" xfId="27685" xr:uid="{00000000-0005-0000-0000-00006D6B0000}"/>
    <cellStyle name="20% - Accent1 3 5 2 2 3 3 6" xfId="27686" xr:uid="{00000000-0005-0000-0000-00006E6B0000}"/>
    <cellStyle name="20% - Accent1 3 5 2 2 3 3 6 2" xfId="27687" xr:uid="{00000000-0005-0000-0000-00006F6B0000}"/>
    <cellStyle name="20% - Accent1 3 5 2 2 3 3 6 2 2" xfId="27688" xr:uid="{00000000-0005-0000-0000-0000706B0000}"/>
    <cellStyle name="20% - Accent1 3 5 2 2 3 3 6 3" xfId="27689" xr:uid="{00000000-0005-0000-0000-0000716B0000}"/>
    <cellStyle name="20% - Accent1 3 5 2 2 3 3 7" xfId="27690" xr:uid="{00000000-0005-0000-0000-0000726B0000}"/>
    <cellStyle name="20% - Accent1 3 5 2 2 3 3 7 2" xfId="27691" xr:uid="{00000000-0005-0000-0000-0000736B0000}"/>
    <cellStyle name="20% - Accent1 3 5 2 2 3 3 8" xfId="27692" xr:uid="{00000000-0005-0000-0000-0000746B0000}"/>
    <cellStyle name="20% - Accent1 3 5 2 2 3 3 8 2" xfId="27693" xr:uid="{00000000-0005-0000-0000-0000756B0000}"/>
    <cellStyle name="20% - Accent1 3 5 2 2 3 3 9" xfId="27694" xr:uid="{00000000-0005-0000-0000-0000766B0000}"/>
    <cellStyle name="20% - Accent1 3 5 2 2 3 4" xfId="27695" xr:uid="{00000000-0005-0000-0000-0000776B0000}"/>
    <cellStyle name="20% - Accent1 3 5 2 2 3 4 2" xfId="27696" xr:uid="{00000000-0005-0000-0000-0000786B0000}"/>
    <cellStyle name="20% - Accent1 3 5 2 2 3 4 2 2" xfId="27697" xr:uid="{00000000-0005-0000-0000-0000796B0000}"/>
    <cellStyle name="20% - Accent1 3 5 2 2 3 4 2 2 2" xfId="27698" xr:uid="{00000000-0005-0000-0000-00007A6B0000}"/>
    <cellStyle name="20% - Accent1 3 5 2 2 3 4 2 3" xfId="27699" xr:uid="{00000000-0005-0000-0000-00007B6B0000}"/>
    <cellStyle name="20% - Accent1 3 5 2 2 3 4 3" xfId="27700" xr:uid="{00000000-0005-0000-0000-00007C6B0000}"/>
    <cellStyle name="20% - Accent1 3 5 2 2 3 4 3 2" xfId="27701" xr:uid="{00000000-0005-0000-0000-00007D6B0000}"/>
    <cellStyle name="20% - Accent1 3 5 2 2 3 4 4" xfId="27702" xr:uid="{00000000-0005-0000-0000-00007E6B0000}"/>
    <cellStyle name="20% - Accent1 3 5 2 2 3 5" xfId="27703" xr:uid="{00000000-0005-0000-0000-00007F6B0000}"/>
    <cellStyle name="20% - Accent1 3 5 2 2 3 5 2" xfId="27704" xr:uid="{00000000-0005-0000-0000-0000806B0000}"/>
    <cellStyle name="20% - Accent1 3 5 2 2 3 5 2 2" xfId="27705" xr:uid="{00000000-0005-0000-0000-0000816B0000}"/>
    <cellStyle name="20% - Accent1 3 5 2 2 3 5 2 2 2" xfId="27706" xr:uid="{00000000-0005-0000-0000-0000826B0000}"/>
    <cellStyle name="20% - Accent1 3 5 2 2 3 5 2 3" xfId="27707" xr:uid="{00000000-0005-0000-0000-0000836B0000}"/>
    <cellStyle name="20% - Accent1 3 5 2 2 3 5 3" xfId="27708" xr:uid="{00000000-0005-0000-0000-0000846B0000}"/>
    <cellStyle name="20% - Accent1 3 5 2 2 3 5 3 2" xfId="27709" xr:uid="{00000000-0005-0000-0000-0000856B0000}"/>
    <cellStyle name="20% - Accent1 3 5 2 2 3 5 4" xfId="27710" xr:uid="{00000000-0005-0000-0000-0000866B0000}"/>
    <cellStyle name="20% - Accent1 3 5 2 2 3 6" xfId="27711" xr:uid="{00000000-0005-0000-0000-0000876B0000}"/>
    <cellStyle name="20% - Accent1 3 5 2 2 3 6 2" xfId="27712" xr:uid="{00000000-0005-0000-0000-0000886B0000}"/>
    <cellStyle name="20% - Accent1 3 5 2 2 3 6 2 2" xfId="27713" xr:uid="{00000000-0005-0000-0000-0000896B0000}"/>
    <cellStyle name="20% - Accent1 3 5 2 2 3 6 2 2 2" xfId="27714" xr:uid="{00000000-0005-0000-0000-00008A6B0000}"/>
    <cellStyle name="20% - Accent1 3 5 2 2 3 6 2 3" xfId="27715" xr:uid="{00000000-0005-0000-0000-00008B6B0000}"/>
    <cellStyle name="20% - Accent1 3 5 2 2 3 6 3" xfId="27716" xr:uid="{00000000-0005-0000-0000-00008C6B0000}"/>
    <cellStyle name="20% - Accent1 3 5 2 2 3 6 3 2" xfId="27717" xr:uid="{00000000-0005-0000-0000-00008D6B0000}"/>
    <cellStyle name="20% - Accent1 3 5 2 2 3 6 4" xfId="27718" xr:uid="{00000000-0005-0000-0000-00008E6B0000}"/>
    <cellStyle name="20% - Accent1 3 5 2 2 3 7" xfId="27719" xr:uid="{00000000-0005-0000-0000-00008F6B0000}"/>
    <cellStyle name="20% - Accent1 3 5 2 2 3 7 2" xfId="27720" xr:uid="{00000000-0005-0000-0000-0000906B0000}"/>
    <cellStyle name="20% - Accent1 3 5 2 2 3 7 2 2" xfId="27721" xr:uid="{00000000-0005-0000-0000-0000916B0000}"/>
    <cellStyle name="20% - Accent1 3 5 2 2 3 7 3" xfId="27722" xr:uid="{00000000-0005-0000-0000-0000926B0000}"/>
    <cellStyle name="20% - Accent1 3 5 2 2 3 8" xfId="27723" xr:uid="{00000000-0005-0000-0000-0000936B0000}"/>
    <cellStyle name="20% - Accent1 3 5 2 2 3 8 2" xfId="27724" xr:uid="{00000000-0005-0000-0000-0000946B0000}"/>
    <cellStyle name="20% - Accent1 3 5 2 2 3 8 2 2" xfId="27725" xr:uid="{00000000-0005-0000-0000-0000956B0000}"/>
    <cellStyle name="20% - Accent1 3 5 2 2 3 8 3" xfId="27726" xr:uid="{00000000-0005-0000-0000-0000966B0000}"/>
    <cellStyle name="20% - Accent1 3 5 2 2 3 9" xfId="27727" xr:uid="{00000000-0005-0000-0000-0000976B0000}"/>
    <cellStyle name="20% - Accent1 3 5 2 2 3 9 2" xfId="27728" xr:uid="{00000000-0005-0000-0000-0000986B0000}"/>
    <cellStyle name="20% - Accent1 3 5 2 2 4" xfId="27729" xr:uid="{00000000-0005-0000-0000-0000996B0000}"/>
    <cellStyle name="20% - Accent1 3 5 2 2 4 10" xfId="27730" xr:uid="{00000000-0005-0000-0000-00009A6B0000}"/>
    <cellStyle name="20% - Accent1 3 5 2 2 4 10 2" xfId="27731" xr:uid="{00000000-0005-0000-0000-00009B6B0000}"/>
    <cellStyle name="20% - Accent1 3 5 2 2 4 11" xfId="27732" xr:uid="{00000000-0005-0000-0000-00009C6B0000}"/>
    <cellStyle name="20% - Accent1 3 5 2 2 4 2" xfId="27733" xr:uid="{00000000-0005-0000-0000-00009D6B0000}"/>
    <cellStyle name="20% - Accent1 3 5 2 2 4 2 2" xfId="27734" xr:uid="{00000000-0005-0000-0000-00009E6B0000}"/>
    <cellStyle name="20% - Accent1 3 5 2 2 4 2 2 2" xfId="27735" xr:uid="{00000000-0005-0000-0000-00009F6B0000}"/>
    <cellStyle name="20% - Accent1 3 5 2 2 4 2 2 2 2" xfId="27736" xr:uid="{00000000-0005-0000-0000-0000A06B0000}"/>
    <cellStyle name="20% - Accent1 3 5 2 2 4 2 2 2 2 2" xfId="27737" xr:uid="{00000000-0005-0000-0000-0000A16B0000}"/>
    <cellStyle name="20% - Accent1 3 5 2 2 4 2 2 2 3" xfId="27738" xr:uid="{00000000-0005-0000-0000-0000A26B0000}"/>
    <cellStyle name="20% - Accent1 3 5 2 2 4 2 2 3" xfId="27739" xr:uid="{00000000-0005-0000-0000-0000A36B0000}"/>
    <cellStyle name="20% - Accent1 3 5 2 2 4 2 2 3 2" xfId="27740" xr:uid="{00000000-0005-0000-0000-0000A46B0000}"/>
    <cellStyle name="20% - Accent1 3 5 2 2 4 2 2 4" xfId="27741" xr:uid="{00000000-0005-0000-0000-0000A56B0000}"/>
    <cellStyle name="20% - Accent1 3 5 2 2 4 2 3" xfId="27742" xr:uid="{00000000-0005-0000-0000-0000A66B0000}"/>
    <cellStyle name="20% - Accent1 3 5 2 2 4 2 3 2" xfId="27743" xr:uid="{00000000-0005-0000-0000-0000A76B0000}"/>
    <cellStyle name="20% - Accent1 3 5 2 2 4 2 3 2 2" xfId="27744" xr:uid="{00000000-0005-0000-0000-0000A86B0000}"/>
    <cellStyle name="20% - Accent1 3 5 2 2 4 2 3 2 2 2" xfId="27745" xr:uid="{00000000-0005-0000-0000-0000A96B0000}"/>
    <cellStyle name="20% - Accent1 3 5 2 2 4 2 3 2 3" xfId="27746" xr:uid="{00000000-0005-0000-0000-0000AA6B0000}"/>
    <cellStyle name="20% - Accent1 3 5 2 2 4 2 3 3" xfId="27747" xr:uid="{00000000-0005-0000-0000-0000AB6B0000}"/>
    <cellStyle name="20% - Accent1 3 5 2 2 4 2 3 3 2" xfId="27748" xr:uid="{00000000-0005-0000-0000-0000AC6B0000}"/>
    <cellStyle name="20% - Accent1 3 5 2 2 4 2 3 4" xfId="27749" xr:uid="{00000000-0005-0000-0000-0000AD6B0000}"/>
    <cellStyle name="20% - Accent1 3 5 2 2 4 2 4" xfId="27750" xr:uid="{00000000-0005-0000-0000-0000AE6B0000}"/>
    <cellStyle name="20% - Accent1 3 5 2 2 4 2 4 2" xfId="27751" xr:uid="{00000000-0005-0000-0000-0000AF6B0000}"/>
    <cellStyle name="20% - Accent1 3 5 2 2 4 2 4 2 2" xfId="27752" xr:uid="{00000000-0005-0000-0000-0000B06B0000}"/>
    <cellStyle name="20% - Accent1 3 5 2 2 4 2 4 2 2 2" xfId="27753" xr:uid="{00000000-0005-0000-0000-0000B16B0000}"/>
    <cellStyle name="20% - Accent1 3 5 2 2 4 2 4 2 3" xfId="27754" xr:uid="{00000000-0005-0000-0000-0000B26B0000}"/>
    <cellStyle name="20% - Accent1 3 5 2 2 4 2 4 3" xfId="27755" xr:uid="{00000000-0005-0000-0000-0000B36B0000}"/>
    <cellStyle name="20% - Accent1 3 5 2 2 4 2 4 3 2" xfId="27756" xr:uid="{00000000-0005-0000-0000-0000B46B0000}"/>
    <cellStyle name="20% - Accent1 3 5 2 2 4 2 4 4" xfId="27757" xr:uid="{00000000-0005-0000-0000-0000B56B0000}"/>
    <cellStyle name="20% - Accent1 3 5 2 2 4 2 5" xfId="27758" xr:uid="{00000000-0005-0000-0000-0000B66B0000}"/>
    <cellStyle name="20% - Accent1 3 5 2 2 4 2 5 2" xfId="27759" xr:uid="{00000000-0005-0000-0000-0000B76B0000}"/>
    <cellStyle name="20% - Accent1 3 5 2 2 4 2 5 2 2" xfId="27760" xr:uid="{00000000-0005-0000-0000-0000B86B0000}"/>
    <cellStyle name="20% - Accent1 3 5 2 2 4 2 5 3" xfId="27761" xr:uid="{00000000-0005-0000-0000-0000B96B0000}"/>
    <cellStyle name="20% - Accent1 3 5 2 2 4 2 6" xfId="27762" xr:uid="{00000000-0005-0000-0000-0000BA6B0000}"/>
    <cellStyle name="20% - Accent1 3 5 2 2 4 2 6 2" xfId="27763" xr:uid="{00000000-0005-0000-0000-0000BB6B0000}"/>
    <cellStyle name="20% - Accent1 3 5 2 2 4 2 6 2 2" xfId="27764" xr:uid="{00000000-0005-0000-0000-0000BC6B0000}"/>
    <cellStyle name="20% - Accent1 3 5 2 2 4 2 6 3" xfId="27765" xr:uid="{00000000-0005-0000-0000-0000BD6B0000}"/>
    <cellStyle name="20% - Accent1 3 5 2 2 4 2 7" xfId="27766" xr:uid="{00000000-0005-0000-0000-0000BE6B0000}"/>
    <cellStyle name="20% - Accent1 3 5 2 2 4 2 7 2" xfId="27767" xr:uid="{00000000-0005-0000-0000-0000BF6B0000}"/>
    <cellStyle name="20% - Accent1 3 5 2 2 4 2 8" xfId="27768" xr:uid="{00000000-0005-0000-0000-0000C06B0000}"/>
    <cellStyle name="20% - Accent1 3 5 2 2 4 2 8 2" xfId="27769" xr:uid="{00000000-0005-0000-0000-0000C16B0000}"/>
    <cellStyle name="20% - Accent1 3 5 2 2 4 2 9" xfId="27770" xr:uid="{00000000-0005-0000-0000-0000C26B0000}"/>
    <cellStyle name="20% - Accent1 3 5 2 2 4 3" xfId="27771" xr:uid="{00000000-0005-0000-0000-0000C36B0000}"/>
    <cellStyle name="20% - Accent1 3 5 2 2 4 3 2" xfId="27772" xr:uid="{00000000-0005-0000-0000-0000C46B0000}"/>
    <cellStyle name="20% - Accent1 3 5 2 2 4 3 2 2" xfId="27773" xr:uid="{00000000-0005-0000-0000-0000C56B0000}"/>
    <cellStyle name="20% - Accent1 3 5 2 2 4 3 2 2 2" xfId="27774" xr:uid="{00000000-0005-0000-0000-0000C66B0000}"/>
    <cellStyle name="20% - Accent1 3 5 2 2 4 3 2 2 2 2" xfId="27775" xr:uid="{00000000-0005-0000-0000-0000C76B0000}"/>
    <cellStyle name="20% - Accent1 3 5 2 2 4 3 2 2 3" xfId="27776" xr:uid="{00000000-0005-0000-0000-0000C86B0000}"/>
    <cellStyle name="20% - Accent1 3 5 2 2 4 3 2 3" xfId="27777" xr:uid="{00000000-0005-0000-0000-0000C96B0000}"/>
    <cellStyle name="20% - Accent1 3 5 2 2 4 3 2 3 2" xfId="27778" xr:uid="{00000000-0005-0000-0000-0000CA6B0000}"/>
    <cellStyle name="20% - Accent1 3 5 2 2 4 3 2 4" xfId="27779" xr:uid="{00000000-0005-0000-0000-0000CB6B0000}"/>
    <cellStyle name="20% - Accent1 3 5 2 2 4 3 3" xfId="27780" xr:uid="{00000000-0005-0000-0000-0000CC6B0000}"/>
    <cellStyle name="20% - Accent1 3 5 2 2 4 3 3 2" xfId="27781" xr:uid="{00000000-0005-0000-0000-0000CD6B0000}"/>
    <cellStyle name="20% - Accent1 3 5 2 2 4 3 3 2 2" xfId="27782" xr:uid="{00000000-0005-0000-0000-0000CE6B0000}"/>
    <cellStyle name="20% - Accent1 3 5 2 2 4 3 3 2 2 2" xfId="27783" xr:uid="{00000000-0005-0000-0000-0000CF6B0000}"/>
    <cellStyle name="20% - Accent1 3 5 2 2 4 3 3 2 3" xfId="27784" xr:uid="{00000000-0005-0000-0000-0000D06B0000}"/>
    <cellStyle name="20% - Accent1 3 5 2 2 4 3 3 3" xfId="27785" xr:uid="{00000000-0005-0000-0000-0000D16B0000}"/>
    <cellStyle name="20% - Accent1 3 5 2 2 4 3 3 3 2" xfId="27786" xr:uid="{00000000-0005-0000-0000-0000D26B0000}"/>
    <cellStyle name="20% - Accent1 3 5 2 2 4 3 3 4" xfId="27787" xr:uid="{00000000-0005-0000-0000-0000D36B0000}"/>
    <cellStyle name="20% - Accent1 3 5 2 2 4 3 4" xfId="27788" xr:uid="{00000000-0005-0000-0000-0000D46B0000}"/>
    <cellStyle name="20% - Accent1 3 5 2 2 4 3 4 2" xfId="27789" xr:uid="{00000000-0005-0000-0000-0000D56B0000}"/>
    <cellStyle name="20% - Accent1 3 5 2 2 4 3 4 2 2" xfId="27790" xr:uid="{00000000-0005-0000-0000-0000D66B0000}"/>
    <cellStyle name="20% - Accent1 3 5 2 2 4 3 4 2 2 2" xfId="27791" xr:uid="{00000000-0005-0000-0000-0000D76B0000}"/>
    <cellStyle name="20% - Accent1 3 5 2 2 4 3 4 2 3" xfId="27792" xr:uid="{00000000-0005-0000-0000-0000D86B0000}"/>
    <cellStyle name="20% - Accent1 3 5 2 2 4 3 4 3" xfId="27793" xr:uid="{00000000-0005-0000-0000-0000D96B0000}"/>
    <cellStyle name="20% - Accent1 3 5 2 2 4 3 4 3 2" xfId="27794" xr:uid="{00000000-0005-0000-0000-0000DA6B0000}"/>
    <cellStyle name="20% - Accent1 3 5 2 2 4 3 4 4" xfId="27795" xr:uid="{00000000-0005-0000-0000-0000DB6B0000}"/>
    <cellStyle name="20% - Accent1 3 5 2 2 4 3 5" xfId="27796" xr:uid="{00000000-0005-0000-0000-0000DC6B0000}"/>
    <cellStyle name="20% - Accent1 3 5 2 2 4 3 5 2" xfId="27797" xr:uid="{00000000-0005-0000-0000-0000DD6B0000}"/>
    <cellStyle name="20% - Accent1 3 5 2 2 4 3 5 2 2" xfId="27798" xr:uid="{00000000-0005-0000-0000-0000DE6B0000}"/>
    <cellStyle name="20% - Accent1 3 5 2 2 4 3 5 3" xfId="27799" xr:uid="{00000000-0005-0000-0000-0000DF6B0000}"/>
    <cellStyle name="20% - Accent1 3 5 2 2 4 3 6" xfId="27800" xr:uid="{00000000-0005-0000-0000-0000E06B0000}"/>
    <cellStyle name="20% - Accent1 3 5 2 2 4 3 6 2" xfId="27801" xr:uid="{00000000-0005-0000-0000-0000E16B0000}"/>
    <cellStyle name="20% - Accent1 3 5 2 2 4 3 6 2 2" xfId="27802" xr:uid="{00000000-0005-0000-0000-0000E26B0000}"/>
    <cellStyle name="20% - Accent1 3 5 2 2 4 3 6 3" xfId="27803" xr:uid="{00000000-0005-0000-0000-0000E36B0000}"/>
    <cellStyle name="20% - Accent1 3 5 2 2 4 3 7" xfId="27804" xr:uid="{00000000-0005-0000-0000-0000E46B0000}"/>
    <cellStyle name="20% - Accent1 3 5 2 2 4 3 7 2" xfId="27805" xr:uid="{00000000-0005-0000-0000-0000E56B0000}"/>
    <cellStyle name="20% - Accent1 3 5 2 2 4 3 8" xfId="27806" xr:uid="{00000000-0005-0000-0000-0000E66B0000}"/>
    <cellStyle name="20% - Accent1 3 5 2 2 4 3 8 2" xfId="27807" xr:uid="{00000000-0005-0000-0000-0000E76B0000}"/>
    <cellStyle name="20% - Accent1 3 5 2 2 4 3 9" xfId="27808" xr:uid="{00000000-0005-0000-0000-0000E86B0000}"/>
    <cellStyle name="20% - Accent1 3 5 2 2 4 4" xfId="27809" xr:uid="{00000000-0005-0000-0000-0000E96B0000}"/>
    <cellStyle name="20% - Accent1 3 5 2 2 4 4 2" xfId="27810" xr:uid="{00000000-0005-0000-0000-0000EA6B0000}"/>
    <cellStyle name="20% - Accent1 3 5 2 2 4 4 2 2" xfId="27811" xr:uid="{00000000-0005-0000-0000-0000EB6B0000}"/>
    <cellStyle name="20% - Accent1 3 5 2 2 4 4 2 2 2" xfId="27812" xr:uid="{00000000-0005-0000-0000-0000EC6B0000}"/>
    <cellStyle name="20% - Accent1 3 5 2 2 4 4 2 3" xfId="27813" xr:uid="{00000000-0005-0000-0000-0000ED6B0000}"/>
    <cellStyle name="20% - Accent1 3 5 2 2 4 4 3" xfId="27814" xr:uid="{00000000-0005-0000-0000-0000EE6B0000}"/>
    <cellStyle name="20% - Accent1 3 5 2 2 4 4 3 2" xfId="27815" xr:uid="{00000000-0005-0000-0000-0000EF6B0000}"/>
    <cellStyle name="20% - Accent1 3 5 2 2 4 4 4" xfId="27816" xr:uid="{00000000-0005-0000-0000-0000F06B0000}"/>
    <cellStyle name="20% - Accent1 3 5 2 2 4 5" xfId="27817" xr:uid="{00000000-0005-0000-0000-0000F16B0000}"/>
    <cellStyle name="20% - Accent1 3 5 2 2 4 5 2" xfId="27818" xr:uid="{00000000-0005-0000-0000-0000F26B0000}"/>
    <cellStyle name="20% - Accent1 3 5 2 2 4 5 2 2" xfId="27819" xr:uid="{00000000-0005-0000-0000-0000F36B0000}"/>
    <cellStyle name="20% - Accent1 3 5 2 2 4 5 2 2 2" xfId="27820" xr:uid="{00000000-0005-0000-0000-0000F46B0000}"/>
    <cellStyle name="20% - Accent1 3 5 2 2 4 5 2 3" xfId="27821" xr:uid="{00000000-0005-0000-0000-0000F56B0000}"/>
    <cellStyle name="20% - Accent1 3 5 2 2 4 5 3" xfId="27822" xr:uid="{00000000-0005-0000-0000-0000F66B0000}"/>
    <cellStyle name="20% - Accent1 3 5 2 2 4 5 3 2" xfId="27823" xr:uid="{00000000-0005-0000-0000-0000F76B0000}"/>
    <cellStyle name="20% - Accent1 3 5 2 2 4 5 4" xfId="27824" xr:uid="{00000000-0005-0000-0000-0000F86B0000}"/>
    <cellStyle name="20% - Accent1 3 5 2 2 4 6" xfId="27825" xr:uid="{00000000-0005-0000-0000-0000F96B0000}"/>
    <cellStyle name="20% - Accent1 3 5 2 2 4 6 2" xfId="27826" xr:uid="{00000000-0005-0000-0000-0000FA6B0000}"/>
    <cellStyle name="20% - Accent1 3 5 2 2 4 6 2 2" xfId="27827" xr:uid="{00000000-0005-0000-0000-0000FB6B0000}"/>
    <cellStyle name="20% - Accent1 3 5 2 2 4 6 2 2 2" xfId="27828" xr:uid="{00000000-0005-0000-0000-0000FC6B0000}"/>
    <cellStyle name="20% - Accent1 3 5 2 2 4 6 2 3" xfId="27829" xr:uid="{00000000-0005-0000-0000-0000FD6B0000}"/>
    <cellStyle name="20% - Accent1 3 5 2 2 4 6 3" xfId="27830" xr:uid="{00000000-0005-0000-0000-0000FE6B0000}"/>
    <cellStyle name="20% - Accent1 3 5 2 2 4 6 3 2" xfId="27831" xr:uid="{00000000-0005-0000-0000-0000FF6B0000}"/>
    <cellStyle name="20% - Accent1 3 5 2 2 4 6 4" xfId="27832" xr:uid="{00000000-0005-0000-0000-0000006C0000}"/>
    <cellStyle name="20% - Accent1 3 5 2 2 4 7" xfId="27833" xr:uid="{00000000-0005-0000-0000-0000016C0000}"/>
    <cellStyle name="20% - Accent1 3 5 2 2 4 7 2" xfId="27834" xr:uid="{00000000-0005-0000-0000-0000026C0000}"/>
    <cellStyle name="20% - Accent1 3 5 2 2 4 7 2 2" xfId="27835" xr:uid="{00000000-0005-0000-0000-0000036C0000}"/>
    <cellStyle name="20% - Accent1 3 5 2 2 4 7 3" xfId="27836" xr:uid="{00000000-0005-0000-0000-0000046C0000}"/>
    <cellStyle name="20% - Accent1 3 5 2 2 4 8" xfId="27837" xr:uid="{00000000-0005-0000-0000-0000056C0000}"/>
    <cellStyle name="20% - Accent1 3 5 2 2 4 8 2" xfId="27838" xr:uid="{00000000-0005-0000-0000-0000066C0000}"/>
    <cellStyle name="20% - Accent1 3 5 2 2 4 8 2 2" xfId="27839" xr:uid="{00000000-0005-0000-0000-0000076C0000}"/>
    <cellStyle name="20% - Accent1 3 5 2 2 4 8 3" xfId="27840" xr:uid="{00000000-0005-0000-0000-0000086C0000}"/>
    <cellStyle name="20% - Accent1 3 5 2 2 4 9" xfId="27841" xr:uid="{00000000-0005-0000-0000-0000096C0000}"/>
    <cellStyle name="20% - Accent1 3 5 2 2 4 9 2" xfId="27842" xr:uid="{00000000-0005-0000-0000-00000A6C0000}"/>
    <cellStyle name="20% - Accent1 3 5 2 2 5" xfId="27843" xr:uid="{00000000-0005-0000-0000-00000B6C0000}"/>
    <cellStyle name="20% - Accent1 3 5 2 2 5 2" xfId="27844" xr:uid="{00000000-0005-0000-0000-00000C6C0000}"/>
    <cellStyle name="20% - Accent1 3 5 2 2 5 2 2" xfId="27845" xr:uid="{00000000-0005-0000-0000-00000D6C0000}"/>
    <cellStyle name="20% - Accent1 3 5 2 2 5 2 2 2" xfId="27846" xr:uid="{00000000-0005-0000-0000-00000E6C0000}"/>
    <cellStyle name="20% - Accent1 3 5 2 2 5 2 2 2 2" xfId="27847" xr:uid="{00000000-0005-0000-0000-00000F6C0000}"/>
    <cellStyle name="20% - Accent1 3 5 2 2 5 2 2 3" xfId="27848" xr:uid="{00000000-0005-0000-0000-0000106C0000}"/>
    <cellStyle name="20% - Accent1 3 5 2 2 5 2 3" xfId="27849" xr:uid="{00000000-0005-0000-0000-0000116C0000}"/>
    <cellStyle name="20% - Accent1 3 5 2 2 5 2 3 2" xfId="27850" xr:uid="{00000000-0005-0000-0000-0000126C0000}"/>
    <cellStyle name="20% - Accent1 3 5 2 2 5 2 4" xfId="27851" xr:uid="{00000000-0005-0000-0000-0000136C0000}"/>
    <cellStyle name="20% - Accent1 3 5 2 2 5 3" xfId="27852" xr:uid="{00000000-0005-0000-0000-0000146C0000}"/>
    <cellStyle name="20% - Accent1 3 5 2 2 5 3 2" xfId="27853" xr:uid="{00000000-0005-0000-0000-0000156C0000}"/>
    <cellStyle name="20% - Accent1 3 5 2 2 5 3 2 2" xfId="27854" xr:uid="{00000000-0005-0000-0000-0000166C0000}"/>
    <cellStyle name="20% - Accent1 3 5 2 2 5 3 2 2 2" xfId="27855" xr:uid="{00000000-0005-0000-0000-0000176C0000}"/>
    <cellStyle name="20% - Accent1 3 5 2 2 5 3 2 3" xfId="27856" xr:uid="{00000000-0005-0000-0000-0000186C0000}"/>
    <cellStyle name="20% - Accent1 3 5 2 2 5 3 3" xfId="27857" xr:uid="{00000000-0005-0000-0000-0000196C0000}"/>
    <cellStyle name="20% - Accent1 3 5 2 2 5 3 3 2" xfId="27858" xr:uid="{00000000-0005-0000-0000-00001A6C0000}"/>
    <cellStyle name="20% - Accent1 3 5 2 2 5 3 4" xfId="27859" xr:uid="{00000000-0005-0000-0000-00001B6C0000}"/>
    <cellStyle name="20% - Accent1 3 5 2 2 5 4" xfId="27860" xr:uid="{00000000-0005-0000-0000-00001C6C0000}"/>
    <cellStyle name="20% - Accent1 3 5 2 2 5 4 2" xfId="27861" xr:uid="{00000000-0005-0000-0000-00001D6C0000}"/>
    <cellStyle name="20% - Accent1 3 5 2 2 5 4 2 2" xfId="27862" xr:uid="{00000000-0005-0000-0000-00001E6C0000}"/>
    <cellStyle name="20% - Accent1 3 5 2 2 5 4 2 2 2" xfId="27863" xr:uid="{00000000-0005-0000-0000-00001F6C0000}"/>
    <cellStyle name="20% - Accent1 3 5 2 2 5 4 2 3" xfId="27864" xr:uid="{00000000-0005-0000-0000-0000206C0000}"/>
    <cellStyle name="20% - Accent1 3 5 2 2 5 4 3" xfId="27865" xr:uid="{00000000-0005-0000-0000-0000216C0000}"/>
    <cellStyle name="20% - Accent1 3 5 2 2 5 4 3 2" xfId="27866" xr:uid="{00000000-0005-0000-0000-0000226C0000}"/>
    <cellStyle name="20% - Accent1 3 5 2 2 5 4 4" xfId="27867" xr:uid="{00000000-0005-0000-0000-0000236C0000}"/>
    <cellStyle name="20% - Accent1 3 5 2 2 5 5" xfId="27868" xr:uid="{00000000-0005-0000-0000-0000246C0000}"/>
    <cellStyle name="20% - Accent1 3 5 2 2 5 5 2" xfId="27869" xr:uid="{00000000-0005-0000-0000-0000256C0000}"/>
    <cellStyle name="20% - Accent1 3 5 2 2 5 5 2 2" xfId="27870" xr:uid="{00000000-0005-0000-0000-0000266C0000}"/>
    <cellStyle name="20% - Accent1 3 5 2 2 5 5 3" xfId="27871" xr:uid="{00000000-0005-0000-0000-0000276C0000}"/>
    <cellStyle name="20% - Accent1 3 5 2 2 5 6" xfId="27872" xr:uid="{00000000-0005-0000-0000-0000286C0000}"/>
    <cellStyle name="20% - Accent1 3 5 2 2 5 6 2" xfId="27873" xr:uid="{00000000-0005-0000-0000-0000296C0000}"/>
    <cellStyle name="20% - Accent1 3 5 2 2 5 6 2 2" xfId="27874" xr:uid="{00000000-0005-0000-0000-00002A6C0000}"/>
    <cellStyle name="20% - Accent1 3 5 2 2 5 6 3" xfId="27875" xr:uid="{00000000-0005-0000-0000-00002B6C0000}"/>
    <cellStyle name="20% - Accent1 3 5 2 2 5 7" xfId="27876" xr:uid="{00000000-0005-0000-0000-00002C6C0000}"/>
    <cellStyle name="20% - Accent1 3 5 2 2 5 7 2" xfId="27877" xr:uid="{00000000-0005-0000-0000-00002D6C0000}"/>
    <cellStyle name="20% - Accent1 3 5 2 2 5 8" xfId="27878" xr:uid="{00000000-0005-0000-0000-00002E6C0000}"/>
    <cellStyle name="20% - Accent1 3 5 2 2 5 8 2" xfId="27879" xr:uid="{00000000-0005-0000-0000-00002F6C0000}"/>
    <cellStyle name="20% - Accent1 3 5 2 2 5 9" xfId="27880" xr:uid="{00000000-0005-0000-0000-0000306C0000}"/>
    <cellStyle name="20% - Accent1 3 5 2 2 6" xfId="27881" xr:uid="{00000000-0005-0000-0000-0000316C0000}"/>
    <cellStyle name="20% - Accent1 3 5 2 2 6 2" xfId="27882" xr:uid="{00000000-0005-0000-0000-0000326C0000}"/>
    <cellStyle name="20% - Accent1 3 5 2 2 6 2 2" xfId="27883" xr:uid="{00000000-0005-0000-0000-0000336C0000}"/>
    <cellStyle name="20% - Accent1 3 5 2 2 6 2 2 2" xfId="27884" xr:uid="{00000000-0005-0000-0000-0000346C0000}"/>
    <cellStyle name="20% - Accent1 3 5 2 2 6 2 2 2 2" xfId="27885" xr:uid="{00000000-0005-0000-0000-0000356C0000}"/>
    <cellStyle name="20% - Accent1 3 5 2 2 6 2 2 3" xfId="27886" xr:uid="{00000000-0005-0000-0000-0000366C0000}"/>
    <cellStyle name="20% - Accent1 3 5 2 2 6 2 3" xfId="27887" xr:uid="{00000000-0005-0000-0000-0000376C0000}"/>
    <cellStyle name="20% - Accent1 3 5 2 2 6 2 3 2" xfId="27888" xr:uid="{00000000-0005-0000-0000-0000386C0000}"/>
    <cellStyle name="20% - Accent1 3 5 2 2 6 2 4" xfId="27889" xr:uid="{00000000-0005-0000-0000-0000396C0000}"/>
    <cellStyle name="20% - Accent1 3 5 2 2 6 3" xfId="27890" xr:uid="{00000000-0005-0000-0000-00003A6C0000}"/>
    <cellStyle name="20% - Accent1 3 5 2 2 6 3 2" xfId="27891" xr:uid="{00000000-0005-0000-0000-00003B6C0000}"/>
    <cellStyle name="20% - Accent1 3 5 2 2 6 3 2 2" xfId="27892" xr:uid="{00000000-0005-0000-0000-00003C6C0000}"/>
    <cellStyle name="20% - Accent1 3 5 2 2 6 3 2 2 2" xfId="27893" xr:uid="{00000000-0005-0000-0000-00003D6C0000}"/>
    <cellStyle name="20% - Accent1 3 5 2 2 6 3 2 3" xfId="27894" xr:uid="{00000000-0005-0000-0000-00003E6C0000}"/>
    <cellStyle name="20% - Accent1 3 5 2 2 6 3 3" xfId="27895" xr:uid="{00000000-0005-0000-0000-00003F6C0000}"/>
    <cellStyle name="20% - Accent1 3 5 2 2 6 3 3 2" xfId="27896" xr:uid="{00000000-0005-0000-0000-0000406C0000}"/>
    <cellStyle name="20% - Accent1 3 5 2 2 6 3 4" xfId="27897" xr:uid="{00000000-0005-0000-0000-0000416C0000}"/>
    <cellStyle name="20% - Accent1 3 5 2 2 6 4" xfId="27898" xr:uid="{00000000-0005-0000-0000-0000426C0000}"/>
    <cellStyle name="20% - Accent1 3 5 2 2 6 4 2" xfId="27899" xr:uid="{00000000-0005-0000-0000-0000436C0000}"/>
    <cellStyle name="20% - Accent1 3 5 2 2 6 4 2 2" xfId="27900" xr:uid="{00000000-0005-0000-0000-0000446C0000}"/>
    <cellStyle name="20% - Accent1 3 5 2 2 6 4 2 2 2" xfId="27901" xr:uid="{00000000-0005-0000-0000-0000456C0000}"/>
    <cellStyle name="20% - Accent1 3 5 2 2 6 4 2 3" xfId="27902" xr:uid="{00000000-0005-0000-0000-0000466C0000}"/>
    <cellStyle name="20% - Accent1 3 5 2 2 6 4 3" xfId="27903" xr:uid="{00000000-0005-0000-0000-0000476C0000}"/>
    <cellStyle name="20% - Accent1 3 5 2 2 6 4 3 2" xfId="27904" xr:uid="{00000000-0005-0000-0000-0000486C0000}"/>
    <cellStyle name="20% - Accent1 3 5 2 2 6 4 4" xfId="27905" xr:uid="{00000000-0005-0000-0000-0000496C0000}"/>
    <cellStyle name="20% - Accent1 3 5 2 2 6 5" xfId="27906" xr:uid="{00000000-0005-0000-0000-00004A6C0000}"/>
    <cellStyle name="20% - Accent1 3 5 2 2 6 5 2" xfId="27907" xr:uid="{00000000-0005-0000-0000-00004B6C0000}"/>
    <cellStyle name="20% - Accent1 3 5 2 2 6 5 2 2" xfId="27908" xr:uid="{00000000-0005-0000-0000-00004C6C0000}"/>
    <cellStyle name="20% - Accent1 3 5 2 2 6 5 3" xfId="27909" xr:uid="{00000000-0005-0000-0000-00004D6C0000}"/>
    <cellStyle name="20% - Accent1 3 5 2 2 6 6" xfId="27910" xr:uid="{00000000-0005-0000-0000-00004E6C0000}"/>
    <cellStyle name="20% - Accent1 3 5 2 2 6 6 2" xfId="27911" xr:uid="{00000000-0005-0000-0000-00004F6C0000}"/>
    <cellStyle name="20% - Accent1 3 5 2 2 6 6 2 2" xfId="27912" xr:uid="{00000000-0005-0000-0000-0000506C0000}"/>
    <cellStyle name="20% - Accent1 3 5 2 2 6 6 3" xfId="27913" xr:uid="{00000000-0005-0000-0000-0000516C0000}"/>
    <cellStyle name="20% - Accent1 3 5 2 2 6 7" xfId="27914" xr:uid="{00000000-0005-0000-0000-0000526C0000}"/>
    <cellStyle name="20% - Accent1 3 5 2 2 6 7 2" xfId="27915" xr:uid="{00000000-0005-0000-0000-0000536C0000}"/>
    <cellStyle name="20% - Accent1 3 5 2 2 6 8" xfId="27916" xr:uid="{00000000-0005-0000-0000-0000546C0000}"/>
    <cellStyle name="20% - Accent1 3 5 2 2 6 8 2" xfId="27917" xr:uid="{00000000-0005-0000-0000-0000556C0000}"/>
    <cellStyle name="20% - Accent1 3 5 2 2 6 9" xfId="27918" xr:uid="{00000000-0005-0000-0000-0000566C0000}"/>
    <cellStyle name="20% - Accent1 3 5 2 2 7" xfId="27919" xr:uid="{00000000-0005-0000-0000-0000576C0000}"/>
    <cellStyle name="20% - Accent1 3 5 2 2 7 2" xfId="27920" xr:uid="{00000000-0005-0000-0000-0000586C0000}"/>
    <cellStyle name="20% - Accent1 3 5 2 2 7 2 2" xfId="27921" xr:uid="{00000000-0005-0000-0000-0000596C0000}"/>
    <cellStyle name="20% - Accent1 3 5 2 2 7 2 2 2" xfId="27922" xr:uid="{00000000-0005-0000-0000-00005A6C0000}"/>
    <cellStyle name="20% - Accent1 3 5 2 2 7 2 3" xfId="27923" xr:uid="{00000000-0005-0000-0000-00005B6C0000}"/>
    <cellStyle name="20% - Accent1 3 5 2 2 7 3" xfId="27924" xr:uid="{00000000-0005-0000-0000-00005C6C0000}"/>
    <cellStyle name="20% - Accent1 3 5 2 2 7 3 2" xfId="27925" xr:uid="{00000000-0005-0000-0000-00005D6C0000}"/>
    <cellStyle name="20% - Accent1 3 5 2 2 7 4" xfId="27926" xr:uid="{00000000-0005-0000-0000-00005E6C0000}"/>
    <cellStyle name="20% - Accent1 3 5 2 2 8" xfId="27927" xr:uid="{00000000-0005-0000-0000-00005F6C0000}"/>
    <cellStyle name="20% - Accent1 3 5 2 2 8 2" xfId="27928" xr:uid="{00000000-0005-0000-0000-0000606C0000}"/>
    <cellStyle name="20% - Accent1 3 5 2 2 8 2 2" xfId="27929" xr:uid="{00000000-0005-0000-0000-0000616C0000}"/>
    <cellStyle name="20% - Accent1 3 5 2 2 8 2 2 2" xfId="27930" xr:uid="{00000000-0005-0000-0000-0000626C0000}"/>
    <cellStyle name="20% - Accent1 3 5 2 2 8 2 3" xfId="27931" xr:uid="{00000000-0005-0000-0000-0000636C0000}"/>
    <cellStyle name="20% - Accent1 3 5 2 2 8 3" xfId="27932" xr:uid="{00000000-0005-0000-0000-0000646C0000}"/>
    <cellStyle name="20% - Accent1 3 5 2 2 8 3 2" xfId="27933" xr:uid="{00000000-0005-0000-0000-0000656C0000}"/>
    <cellStyle name="20% - Accent1 3 5 2 2 8 4" xfId="27934" xr:uid="{00000000-0005-0000-0000-0000666C0000}"/>
    <cellStyle name="20% - Accent1 3 5 2 2 9" xfId="27935" xr:uid="{00000000-0005-0000-0000-0000676C0000}"/>
    <cellStyle name="20% - Accent1 3 5 2 2 9 2" xfId="27936" xr:uid="{00000000-0005-0000-0000-0000686C0000}"/>
    <cellStyle name="20% - Accent1 3 5 2 2 9 2 2" xfId="27937" xr:uid="{00000000-0005-0000-0000-0000696C0000}"/>
    <cellStyle name="20% - Accent1 3 5 2 2 9 2 2 2" xfId="27938" xr:uid="{00000000-0005-0000-0000-00006A6C0000}"/>
    <cellStyle name="20% - Accent1 3 5 2 2 9 2 3" xfId="27939" xr:uid="{00000000-0005-0000-0000-00006B6C0000}"/>
    <cellStyle name="20% - Accent1 3 5 2 2 9 3" xfId="27940" xr:uid="{00000000-0005-0000-0000-00006C6C0000}"/>
    <cellStyle name="20% - Accent1 3 5 2 2 9 3 2" xfId="27941" xr:uid="{00000000-0005-0000-0000-00006D6C0000}"/>
    <cellStyle name="20% - Accent1 3 5 2 2 9 4" xfId="27942" xr:uid="{00000000-0005-0000-0000-00006E6C0000}"/>
    <cellStyle name="20% - Accent1 3 5 2 3" xfId="27943" xr:uid="{00000000-0005-0000-0000-00006F6C0000}"/>
    <cellStyle name="20% - Accent1 3 5 2 3 10" xfId="27944" xr:uid="{00000000-0005-0000-0000-0000706C0000}"/>
    <cellStyle name="20% - Accent1 3 5 2 3 10 2" xfId="27945" xr:uid="{00000000-0005-0000-0000-0000716C0000}"/>
    <cellStyle name="20% - Accent1 3 5 2 3 11" xfId="27946" xr:uid="{00000000-0005-0000-0000-0000726C0000}"/>
    <cellStyle name="20% - Accent1 3 5 2 3 2" xfId="27947" xr:uid="{00000000-0005-0000-0000-0000736C0000}"/>
    <cellStyle name="20% - Accent1 3 5 2 3 2 2" xfId="27948" xr:uid="{00000000-0005-0000-0000-0000746C0000}"/>
    <cellStyle name="20% - Accent1 3 5 2 3 2 2 2" xfId="27949" xr:uid="{00000000-0005-0000-0000-0000756C0000}"/>
    <cellStyle name="20% - Accent1 3 5 2 3 2 2 2 2" xfId="27950" xr:uid="{00000000-0005-0000-0000-0000766C0000}"/>
    <cellStyle name="20% - Accent1 3 5 2 3 2 2 2 2 2" xfId="27951" xr:uid="{00000000-0005-0000-0000-0000776C0000}"/>
    <cellStyle name="20% - Accent1 3 5 2 3 2 2 2 3" xfId="27952" xr:uid="{00000000-0005-0000-0000-0000786C0000}"/>
    <cellStyle name="20% - Accent1 3 5 2 3 2 2 3" xfId="27953" xr:uid="{00000000-0005-0000-0000-0000796C0000}"/>
    <cellStyle name="20% - Accent1 3 5 2 3 2 2 3 2" xfId="27954" xr:uid="{00000000-0005-0000-0000-00007A6C0000}"/>
    <cellStyle name="20% - Accent1 3 5 2 3 2 2 4" xfId="27955" xr:uid="{00000000-0005-0000-0000-00007B6C0000}"/>
    <cellStyle name="20% - Accent1 3 5 2 3 2 3" xfId="27956" xr:uid="{00000000-0005-0000-0000-00007C6C0000}"/>
    <cellStyle name="20% - Accent1 3 5 2 3 2 3 2" xfId="27957" xr:uid="{00000000-0005-0000-0000-00007D6C0000}"/>
    <cellStyle name="20% - Accent1 3 5 2 3 2 3 2 2" xfId="27958" xr:uid="{00000000-0005-0000-0000-00007E6C0000}"/>
    <cellStyle name="20% - Accent1 3 5 2 3 2 3 2 2 2" xfId="27959" xr:uid="{00000000-0005-0000-0000-00007F6C0000}"/>
    <cellStyle name="20% - Accent1 3 5 2 3 2 3 2 3" xfId="27960" xr:uid="{00000000-0005-0000-0000-0000806C0000}"/>
    <cellStyle name="20% - Accent1 3 5 2 3 2 3 3" xfId="27961" xr:uid="{00000000-0005-0000-0000-0000816C0000}"/>
    <cellStyle name="20% - Accent1 3 5 2 3 2 3 3 2" xfId="27962" xr:uid="{00000000-0005-0000-0000-0000826C0000}"/>
    <cellStyle name="20% - Accent1 3 5 2 3 2 3 4" xfId="27963" xr:uid="{00000000-0005-0000-0000-0000836C0000}"/>
    <cellStyle name="20% - Accent1 3 5 2 3 2 4" xfId="27964" xr:uid="{00000000-0005-0000-0000-0000846C0000}"/>
    <cellStyle name="20% - Accent1 3 5 2 3 2 4 2" xfId="27965" xr:uid="{00000000-0005-0000-0000-0000856C0000}"/>
    <cellStyle name="20% - Accent1 3 5 2 3 2 4 2 2" xfId="27966" xr:uid="{00000000-0005-0000-0000-0000866C0000}"/>
    <cellStyle name="20% - Accent1 3 5 2 3 2 4 2 2 2" xfId="27967" xr:uid="{00000000-0005-0000-0000-0000876C0000}"/>
    <cellStyle name="20% - Accent1 3 5 2 3 2 4 2 3" xfId="27968" xr:uid="{00000000-0005-0000-0000-0000886C0000}"/>
    <cellStyle name="20% - Accent1 3 5 2 3 2 4 3" xfId="27969" xr:uid="{00000000-0005-0000-0000-0000896C0000}"/>
    <cellStyle name="20% - Accent1 3 5 2 3 2 4 3 2" xfId="27970" xr:uid="{00000000-0005-0000-0000-00008A6C0000}"/>
    <cellStyle name="20% - Accent1 3 5 2 3 2 4 4" xfId="27971" xr:uid="{00000000-0005-0000-0000-00008B6C0000}"/>
    <cellStyle name="20% - Accent1 3 5 2 3 2 5" xfId="27972" xr:uid="{00000000-0005-0000-0000-00008C6C0000}"/>
    <cellStyle name="20% - Accent1 3 5 2 3 2 5 2" xfId="27973" xr:uid="{00000000-0005-0000-0000-00008D6C0000}"/>
    <cellStyle name="20% - Accent1 3 5 2 3 2 5 2 2" xfId="27974" xr:uid="{00000000-0005-0000-0000-00008E6C0000}"/>
    <cellStyle name="20% - Accent1 3 5 2 3 2 5 3" xfId="27975" xr:uid="{00000000-0005-0000-0000-00008F6C0000}"/>
    <cellStyle name="20% - Accent1 3 5 2 3 2 6" xfId="27976" xr:uid="{00000000-0005-0000-0000-0000906C0000}"/>
    <cellStyle name="20% - Accent1 3 5 2 3 2 6 2" xfId="27977" xr:uid="{00000000-0005-0000-0000-0000916C0000}"/>
    <cellStyle name="20% - Accent1 3 5 2 3 2 6 2 2" xfId="27978" xr:uid="{00000000-0005-0000-0000-0000926C0000}"/>
    <cellStyle name="20% - Accent1 3 5 2 3 2 6 3" xfId="27979" xr:uid="{00000000-0005-0000-0000-0000936C0000}"/>
    <cellStyle name="20% - Accent1 3 5 2 3 2 7" xfId="27980" xr:uid="{00000000-0005-0000-0000-0000946C0000}"/>
    <cellStyle name="20% - Accent1 3 5 2 3 2 7 2" xfId="27981" xr:uid="{00000000-0005-0000-0000-0000956C0000}"/>
    <cellStyle name="20% - Accent1 3 5 2 3 2 8" xfId="27982" xr:uid="{00000000-0005-0000-0000-0000966C0000}"/>
    <cellStyle name="20% - Accent1 3 5 2 3 2 8 2" xfId="27983" xr:uid="{00000000-0005-0000-0000-0000976C0000}"/>
    <cellStyle name="20% - Accent1 3 5 2 3 2 9" xfId="27984" xr:uid="{00000000-0005-0000-0000-0000986C0000}"/>
    <cellStyle name="20% - Accent1 3 5 2 3 3" xfId="27985" xr:uid="{00000000-0005-0000-0000-0000996C0000}"/>
    <cellStyle name="20% - Accent1 3 5 2 3 3 2" xfId="27986" xr:uid="{00000000-0005-0000-0000-00009A6C0000}"/>
    <cellStyle name="20% - Accent1 3 5 2 3 3 2 2" xfId="27987" xr:uid="{00000000-0005-0000-0000-00009B6C0000}"/>
    <cellStyle name="20% - Accent1 3 5 2 3 3 2 2 2" xfId="27988" xr:uid="{00000000-0005-0000-0000-00009C6C0000}"/>
    <cellStyle name="20% - Accent1 3 5 2 3 3 2 2 2 2" xfId="27989" xr:uid="{00000000-0005-0000-0000-00009D6C0000}"/>
    <cellStyle name="20% - Accent1 3 5 2 3 3 2 2 3" xfId="27990" xr:uid="{00000000-0005-0000-0000-00009E6C0000}"/>
    <cellStyle name="20% - Accent1 3 5 2 3 3 2 3" xfId="27991" xr:uid="{00000000-0005-0000-0000-00009F6C0000}"/>
    <cellStyle name="20% - Accent1 3 5 2 3 3 2 3 2" xfId="27992" xr:uid="{00000000-0005-0000-0000-0000A06C0000}"/>
    <cellStyle name="20% - Accent1 3 5 2 3 3 2 4" xfId="27993" xr:uid="{00000000-0005-0000-0000-0000A16C0000}"/>
    <cellStyle name="20% - Accent1 3 5 2 3 3 3" xfId="27994" xr:uid="{00000000-0005-0000-0000-0000A26C0000}"/>
    <cellStyle name="20% - Accent1 3 5 2 3 3 3 2" xfId="27995" xr:uid="{00000000-0005-0000-0000-0000A36C0000}"/>
    <cellStyle name="20% - Accent1 3 5 2 3 3 3 2 2" xfId="27996" xr:uid="{00000000-0005-0000-0000-0000A46C0000}"/>
    <cellStyle name="20% - Accent1 3 5 2 3 3 3 2 2 2" xfId="27997" xr:uid="{00000000-0005-0000-0000-0000A56C0000}"/>
    <cellStyle name="20% - Accent1 3 5 2 3 3 3 2 3" xfId="27998" xr:uid="{00000000-0005-0000-0000-0000A66C0000}"/>
    <cellStyle name="20% - Accent1 3 5 2 3 3 3 3" xfId="27999" xr:uid="{00000000-0005-0000-0000-0000A76C0000}"/>
    <cellStyle name="20% - Accent1 3 5 2 3 3 3 3 2" xfId="28000" xr:uid="{00000000-0005-0000-0000-0000A86C0000}"/>
    <cellStyle name="20% - Accent1 3 5 2 3 3 3 4" xfId="28001" xr:uid="{00000000-0005-0000-0000-0000A96C0000}"/>
    <cellStyle name="20% - Accent1 3 5 2 3 3 4" xfId="28002" xr:uid="{00000000-0005-0000-0000-0000AA6C0000}"/>
    <cellStyle name="20% - Accent1 3 5 2 3 3 4 2" xfId="28003" xr:uid="{00000000-0005-0000-0000-0000AB6C0000}"/>
    <cellStyle name="20% - Accent1 3 5 2 3 3 4 2 2" xfId="28004" xr:uid="{00000000-0005-0000-0000-0000AC6C0000}"/>
    <cellStyle name="20% - Accent1 3 5 2 3 3 4 2 2 2" xfId="28005" xr:uid="{00000000-0005-0000-0000-0000AD6C0000}"/>
    <cellStyle name="20% - Accent1 3 5 2 3 3 4 2 3" xfId="28006" xr:uid="{00000000-0005-0000-0000-0000AE6C0000}"/>
    <cellStyle name="20% - Accent1 3 5 2 3 3 4 3" xfId="28007" xr:uid="{00000000-0005-0000-0000-0000AF6C0000}"/>
    <cellStyle name="20% - Accent1 3 5 2 3 3 4 3 2" xfId="28008" xr:uid="{00000000-0005-0000-0000-0000B06C0000}"/>
    <cellStyle name="20% - Accent1 3 5 2 3 3 4 4" xfId="28009" xr:uid="{00000000-0005-0000-0000-0000B16C0000}"/>
    <cellStyle name="20% - Accent1 3 5 2 3 3 5" xfId="28010" xr:uid="{00000000-0005-0000-0000-0000B26C0000}"/>
    <cellStyle name="20% - Accent1 3 5 2 3 3 5 2" xfId="28011" xr:uid="{00000000-0005-0000-0000-0000B36C0000}"/>
    <cellStyle name="20% - Accent1 3 5 2 3 3 5 2 2" xfId="28012" xr:uid="{00000000-0005-0000-0000-0000B46C0000}"/>
    <cellStyle name="20% - Accent1 3 5 2 3 3 5 3" xfId="28013" xr:uid="{00000000-0005-0000-0000-0000B56C0000}"/>
    <cellStyle name="20% - Accent1 3 5 2 3 3 6" xfId="28014" xr:uid="{00000000-0005-0000-0000-0000B66C0000}"/>
    <cellStyle name="20% - Accent1 3 5 2 3 3 6 2" xfId="28015" xr:uid="{00000000-0005-0000-0000-0000B76C0000}"/>
    <cellStyle name="20% - Accent1 3 5 2 3 3 6 2 2" xfId="28016" xr:uid="{00000000-0005-0000-0000-0000B86C0000}"/>
    <cellStyle name="20% - Accent1 3 5 2 3 3 6 3" xfId="28017" xr:uid="{00000000-0005-0000-0000-0000B96C0000}"/>
    <cellStyle name="20% - Accent1 3 5 2 3 3 7" xfId="28018" xr:uid="{00000000-0005-0000-0000-0000BA6C0000}"/>
    <cellStyle name="20% - Accent1 3 5 2 3 3 7 2" xfId="28019" xr:uid="{00000000-0005-0000-0000-0000BB6C0000}"/>
    <cellStyle name="20% - Accent1 3 5 2 3 3 8" xfId="28020" xr:uid="{00000000-0005-0000-0000-0000BC6C0000}"/>
    <cellStyle name="20% - Accent1 3 5 2 3 3 8 2" xfId="28021" xr:uid="{00000000-0005-0000-0000-0000BD6C0000}"/>
    <cellStyle name="20% - Accent1 3 5 2 3 3 9" xfId="28022" xr:uid="{00000000-0005-0000-0000-0000BE6C0000}"/>
    <cellStyle name="20% - Accent1 3 5 2 3 4" xfId="28023" xr:uid="{00000000-0005-0000-0000-0000BF6C0000}"/>
    <cellStyle name="20% - Accent1 3 5 2 3 4 2" xfId="28024" xr:uid="{00000000-0005-0000-0000-0000C06C0000}"/>
    <cellStyle name="20% - Accent1 3 5 2 3 4 2 2" xfId="28025" xr:uid="{00000000-0005-0000-0000-0000C16C0000}"/>
    <cellStyle name="20% - Accent1 3 5 2 3 4 2 2 2" xfId="28026" xr:uid="{00000000-0005-0000-0000-0000C26C0000}"/>
    <cellStyle name="20% - Accent1 3 5 2 3 4 2 3" xfId="28027" xr:uid="{00000000-0005-0000-0000-0000C36C0000}"/>
    <cellStyle name="20% - Accent1 3 5 2 3 4 3" xfId="28028" xr:uid="{00000000-0005-0000-0000-0000C46C0000}"/>
    <cellStyle name="20% - Accent1 3 5 2 3 4 3 2" xfId="28029" xr:uid="{00000000-0005-0000-0000-0000C56C0000}"/>
    <cellStyle name="20% - Accent1 3 5 2 3 4 4" xfId="28030" xr:uid="{00000000-0005-0000-0000-0000C66C0000}"/>
    <cellStyle name="20% - Accent1 3 5 2 3 5" xfId="28031" xr:uid="{00000000-0005-0000-0000-0000C76C0000}"/>
    <cellStyle name="20% - Accent1 3 5 2 3 5 2" xfId="28032" xr:uid="{00000000-0005-0000-0000-0000C86C0000}"/>
    <cellStyle name="20% - Accent1 3 5 2 3 5 2 2" xfId="28033" xr:uid="{00000000-0005-0000-0000-0000C96C0000}"/>
    <cellStyle name="20% - Accent1 3 5 2 3 5 2 2 2" xfId="28034" xr:uid="{00000000-0005-0000-0000-0000CA6C0000}"/>
    <cellStyle name="20% - Accent1 3 5 2 3 5 2 3" xfId="28035" xr:uid="{00000000-0005-0000-0000-0000CB6C0000}"/>
    <cellStyle name="20% - Accent1 3 5 2 3 5 3" xfId="28036" xr:uid="{00000000-0005-0000-0000-0000CC6C0000}"/>
    <cellStyle name="20% - Accent1 3 5 2 3 5 3 2" xfId="28037" xr:uid="{00000000-0005-0000-0000-0000CD6C0000}"/>
    <cellStyle name="20% - Accent1 3 5 2 3 5 4" xfId="28038" xr:uid="{00000000-0005-0000-0000-0000CE6C0000}"/>
    <cellStyle name="20% - Accent1 3 5 2 3 6" xfId="28039" xr:uid="{00000000-0005-0000-0000-0000CF6C0000}"/>
    <cellStyle name="20% - Accent1 3 5 2 3 6 2" xfId="28040" xr:uid="{00000000-0005-0000-0000-0000D06C0000}"/>
    <cellStyle name="20% - Accent1 3 5 2 3 6 2 2" xfId="28041" xr:uid="{00000000-0005-0000-0000-0000D16C0000}"/>
    <cellStyle name="20% - Accent1 3 5 2 3 6 2 2 2" xfId="28042" xr:uid="{00000000-0005-0000-0000-0000D26C0000}"/>
    <cellStyle name="20% - Accent1 3 5 2 3 6 2 3" xfId="28043" xr:uid="{00000000-0005-0000-0000-0000D36C0000}"/>
    <cellStyle name="20% - Accent1 3 5 2 3 6 3" xfId="28044" xr:uid="{00000000-0005-0000-0000-0000D46C0000}"/>
    <cellStyle name="20% - Accent1 3 5 2 3 6 3 2" xfId="28045" xr:uid="{00000000-0005-0000-0000-0000D56C0000}"/>
    <cellStyle name="20% - Accent1 3 5 2 3 6 4" xfId="28046" xr:uid="{00000000-0005-0000-0000-0000D66C0000}"/>
    <cellStyle name="20% - Accent1 3 5 2 3 7" xfId="28047" xr:uid="{00000000-0005-0000-0000-0000D76C0000}"/>
    <cellStyle name="20% - Accent1 3 5 2 3 7 2" xfId="28048" xr:uid="{00000000-0005-0000-0000-0000D86C0000}"/>
    <cellStyle name="20% - Accent1 3 5 2 3 7 2 2" xfId="28049" xr:uid="{00000000-0005-0000-0000-0000D96C0000}"/>
    <cellStyle name="20% - Accent1 3 5 2 3 7 3" xfId="28050" xr:uid="{00000000-0005-0000-0000-0000DA6C0000}"/>
    <cellStyle name="20% - Accent1 3 5 2 3 8" xfId="28051" xr:uid="{00000000-0005-0000-0000-0000DB6C0000}"/>
    <cellStyle name="20% - Accent1 3 5 2 3 8 2" xfId="28052" xr:uid="{00000000-0005-0000-0000-0000DC6C0000}"/>
    <cellStyle name="20% - Accent1 3 5 2 3 8 2 2" xfId="28053" xr:uid="{00000000-0005-0000-0000-0000DD6C0000}"/>
    <cellStyle name="20% - Accent1 3 5 2 3 8 3" xfId="28054" xr:uid="{00000000-0005-0000-0000-0000DE6C0000}"/>
    <cellStyle name="20% - Accent1 3 5 2 3 9" xfId="28055" xr:uid="{00000000-0005-0000-0000-0000DF6C0000}"/>
    <cellStyle name="20% - Accent1 3 5 2 3 9 2" xfId="28056" xr:uid="{00000000-0005-0000-0000-0000E06C0000}"/>
    <cellStyle name="20% - Accent1 3 5 2 4" xfId="28057" xr:uid="{00000000-0005-0000-0000-0000E16C0000}"/>
    <cellStyle name="20% - Accent1 3 5 2 4 10" xfId="28058" xr:uid="{00000000-0005-0000-0000-0000E26C0000}"/>
    <cellStyle name="20% - Accent1 3 5 2 4 10 2" xfId="28059" xr:uid="{00000000-0005-0000-0000-0000E36C0000}"/>
    <cellStyle name="20% - Accent1 3 5 2 4 11" xfId="28060" xr:uid="{00000000-0005-0000-0000-0000E46C0000}"/>
    <cellStyle name="20% - Accent1 3 5 2 4 2" xfId="28061" xr:uid="{00000000-0005-0000-0000-0000E56C0000}"/>
    <cellStyle name="20% - Accent1 3 5 2 4 2 2" xfId="28062" xr:uid="{00000000-0005-0000-0000-0000E66C0000}"/>
    <cellStyle name="20% - Accent1 3 5 2 4 2 2 2" xfId="28063" xr:uid="{00000000-0005-0000-0000-0000E76C0000}"/>
    <cellStyle name="20% - Accent1 3 5 2 4 2 2 2 2" xfId="28064" xr:uid="{00000000-0005-0000-0000-0000E86C0000}"/>
    <cellStyle name="20% - Accent1 3 5 2 4 2 2 2 2 2" xfId="28065" xr:uid="{00000000-0005-0000-0000-0000E96C0000}"/>
    <cellStyle name="20% - Accent1 3 5 2 4 2 2 2 3" xfId="28066" xr:uid="{00000000-0005-0000-0000-0000EA6C0000}"/>
    <cellStyle name="20% - Accent1 3 5 2 4 2 2 3" xfId="28067" xr:uid="{00000000-0005-0000-0000-0000EB6C0000}"/>
    <cellStyle name="20% - Accent1 3 5 2 4 2 2 3 2" xfId="28068" xr:uid="{00000000-0005-0000-0000-0000EC6C0000}"/>
    <cellStyle name="20% - Accent1 3 5 2 4 2 2 4" xfId="28069" xr:uid="{00000000-0005-0000-0000-0000ED6C0000}"/>
    <cellStyle name="20% - Accent1 3 5 2 4 2 3" xfId="28070" xr:uid="{00000000-0005-0000-0000-0000EE6C0000}"/>
    <cellStyle name="20% - Accent1 3 5 2 4 2 3 2" xfId="28071" xr:uid="{00000000-0005-0000-0000-0000EF6C0000}"/>
    <cellStyle name="20% - Accent1 3 5 2 4 2 3 2 2" xfId="28072" xr:uid="{00000000-0005-0000-0000-0000F06C0000}"/>
    <cellStyle name="20% - Accent1 3 5 2 4 2 3 2 2 2" xfId="28073" xr:uid="{00000000-0005-0000-0000-0000F16C0000}"/>
    <cellStyle name="20% - Accent1 3 5 2 4 2 3 2 3" xfId="28074" xr:uid="{00000000-0005-0000-0000-0000F26C0000}"/>
    <cellStyle name="20% - Accent1 3 5 2 4 2 3 3" xfId="28075" xr:uid="{00000000-0005-0000-0000-0000F36C0000}"/>
    <cellStyle name="20% - Accent1 3 5 2 4 2 3 3 2" xfId="28076" xr:uid="{00000000-0005-0000-0000-0000F46C0000}"/>
    <cellStyle name="20% - Accent1 3 5 2 4 2 3 4" xfId="28077" xr:uid="{00000000-0005-0000-0000-0000F56C0000}"/>
    <cellStyle name="20% - Accent1 3 5 2 4 2 4" xfId="28078" xr:uid="{00000000-0005-0000-0000-0000F66C0000}"/>
    <cellStyle name="20% - Accent1 3 5 2 4 2 4 2" xfId="28079" xr:uid="{00000000-0005-0000-0000-0000F76C0000}"/>
    <cellStyle name="20% - Accent1 3 5 2 4 2 4 2 2" xfId="28080" xr:uid="{00000000-0005-0000-0000-0000F86C0000}"/>
    <cellStyle name="20% - Accent1 3 5 2 4 2 4 2 2 2" xfId="28081" xr:uid="{00000000-0005-0000-0000-0000F96C0000}"/>
    <cellStyle name="20% - Accent1 3 5 2 4 2 4 2 3" xfId="28082" xr:uid="{00000000-0005-0000-0000-0000FA6C0000}"/>
    <cellStyle name="20% - Accent1 3 5 2 4 2 4 3" xfId="28083" xr:uid="{00000000-0005-0000-0000-0000FB6C0000}"/>
    <cellStyle name="20% - Accent1 3 5 2 4 2 4 3 2" xfId="28084" xr:uid="{00000000-0005-0000-0000-0000FC6C0000}"/>
    <cellStyle name="20% - Accent1 3 5 2 4 2 4 4" xfId="28085" xr:uid="{00000000-0005-0000-0000-0000FD6C0000}"/>
    <cellStyle name="20% - Accent1 3 5 2 4 2 5" xfId="28086" xr:uid="{00000000-0005-0000-0000-0000FE6C0000}"/>
    <cellStyle name="20% - Accent1 3 5 2 4 2 5 2" xfId="28087" xr:uid="{00000000-0005-0000-0000-0000FF6C0000}"/>
    <cellStyle name="20% - Accent1 3 5 2 4 2 5 2 2" xfId="28088" xr:uid="{00000000-0005-0000-0000-0000006D0000}"/>
    <cellStyle name="20% - Accent1 3 5 2 4 2 5 3" xfId="28089" xr:uid="{00000000-0005-0000-0000-0000016D0000}"/>
    <cellStyle name="20% - Accent1 3 5 2 4 2 6" xfId="28090" xr:uid="{00000000-0005-0000-0000-0000026D0000}"/>
    <cellStyle name="20% - Accent1 3 5 2 4 2 6 2" xfId="28091" xr:uid="{00000000-0005-0000-0000-0000036D0000}"/>
    <cellStyle name="20% - Accent1 3 5 2 4 2 6 2 2" xfId="28092" xr:uid="{00000000-0005-0000-0000-0000046D0000}"/>
    <cellStyle name="20% - Accent1 3 5 2 4 2 6 3" xfId="28093" xr:uid="{00000000-0005-0000-0000-0000056D0000}"/>
    <cellStyle name="20% - Accent1 3 5 2 4 2 7" xfId="28094" xr:uid="{00000000-0005-0000-0000-0000066D0000}"/>
    <cellStyle name="20% - Accent1 3 5 2 4 2 7 2" xfId="28095" xr:uid="{00000000-0005-0000-0000-0000076D0000}"/>
    <cellStyle name="20% - Accent1 3 5 2 4 2 8" xfId="28096" xr:uid="{00000000-0005-0000-0000-0000086D0000}"/>
    <cellStyle name="20% - Accent1 3 5 2 4 2 8 2" xfId="28097" xr:uid="{00000000-0005-0000-0000-0000096D0000}"/>
    <cellStyle name="20% - Accent1 3 5 2 4 2 9" xfId="28098" xr:uid="{00000000-0005-0000-0000-00000A6D0000}"/>
    <cellStyle name="20% - Accent1 3 5 2 4 3" xfId="28099" xr:uid="{00000000-0005-0000-0000-00000B6D0000}"/>
    <cellStyle name="20% - Accent1 3 5 2 4 3 2" xfId="28100" xr:uid="{00000000-0005-0000-0000-00000C6D0000}"/>
    <cellStyle name="20% - Accent1 3 5 2 4 3 2 2" xfId="28101" xr:uid="{00000000-0005-0000-0000-00000D6D0000}"/>
    <cellStyle name="20% - Accent1 3 5 2 4 3 2 2 2" xfId="28102" xr:uid="{00000000-0005-0000-0000-00000E6D0000}"/>
    <cellStyle name="20% - Accent1 3 5 2 4 3 2 2 2 2" xfId="28103" xr:uid="{00000000-0005-0000-0000-00000F6D0000}"/>
    <cellStyle name="20% - Accent1 3 5 2 4 3 2 2 3" xfId="28104" xr:uid="{00000000-0005-0000-0000-0000106D0000}"/>
    <cellStyle name="20% - Accent1 3 5 2 4 3 2 3" xfId="28105" xr:uid="{00000000-0005-0000-0000-0000116D0000}"/>
    <cellStyle name="20% - Accent1 3 5 2 4 3 2 3 2" xfId="28106" xr:uid="{00000000-0005-0000-0000-0000126D0000}"/>
    <cellStyle name="20% - Accent1 3 5 2 4 3 2 4" xfId="28107" xr:uid="{00000000-0005-0000-0000-0000136D0000}"/>
    <cellStyle name="20% - Accent1 3 5 2 4 3 3" xfId="28108" xr:uid="{00000000-0005-0000-0000-0000146D0000}"/>
    <cellStyle name="20% - Accent1 3 5 2 4 3 3 2" xfId="28109" xr:uid="{00000000-0005-0000-0000-0000156D0000}"/>
    <cellStyle name="20% - Accent1 3 5 2 4 3 3 2 2" xfId="28110" xr:uid="{00000000-0005-0000-0000-0000166D0000}"/>
    <cellStyle name="20% - Accent1 3 5 2 4 3 3 2 2 2" xfId="28111" xr:uid="{00000000-0005-0000-0000-0000176D0000}"/>
    <cellStyle name="20% - Accent1 3 5 2 4 3 3 2 3" xfId="28112" xr:uid="{00000000-0005-0000-0000-0000186D0000}"/>
    <cellStyle name="20% - Accent1 3 5 2 4 3 3 3" xfId="28113" xr:uid="{00000000-0005-0000-0000-0000196D0000}"/>
    <cellStyle name="20% - Accent1 3 5 2 4 3 3 3 2" xfId="28114" xr:uid="{00000000-0005-0000-0000-00001A6D0000}"/>
    <cellStyle name="20% - Accent1 3 5 2 4 3 3 4" xfId="28115" xr:uid="{00000000-0005-0000-0000-00001B6D0000}"/>
    <cellStyle name="20% - Accent1 3 5 2 4 3 4" xfId="28116" xr:uid="{00000000-0005-0000-0000-00001C6D0000}"/>
    <cellStyle name="20% - Accent1 3 5 2 4 3 4 2" xfId="28117" xr:uid="{00000000-0005-0000-0000-00001D6D0000}"/>
    <cellStyle name="20% - Accent1 3 5 2 4 3 4 2 2" xfId="28118" xr:uid="{00000000-0005-0000-0000-00001E6D0000}"/>
    <cellStyle name="20% - Accent1 3 5 2 4 3 4 2 2 2" xfId="28119" xr:uid="{00000000-0005-0000-0000-00001F6D0000}"/>
    <cellStyle name="20% - Accent1 3 5 2 4 3 4 2 3" xfId="28120" xr:uid="{00000000-0005-0000-0000-0000206D0000}"/>
    <cellStyle name="20% - Accent1 3 5 2 4 3 4 3" xfId="28121" xr:uid="{00000000-0005-0000-0000-0000216D0000}"/>
    <cellStyle name="20% - Accent1 3 5 2 4 3 4 3 2" xfId="28122" xr:uid="{00000000-0005-0000-0000-0000226D0000}"/>
    <cellStyle name="20% - Accent1 3 5 2 4 3 4 4" xfId="28123" xr:uid="{00000000-0005-0000-0000-0000236D0000}"/>
    <cellStyle name="20% - Accent1 3 5 2 4 3 5" xfId="28124" xr:uid="{00000000-0005-0000-0000-0000246D0000}"/>
    <cellStyle name="20% - Accent1 3 5 2 4 3 5 2" xfId="28125" xr:uid="{00000000-0005-0000-0000-0000256D0000}"/>
    <cellStyle name="20% - Accent1 3 5 2 4 3 5 2 2" xfId="28126" xr:uid="{00000000-0005-0000-0000-0000266D0000}"/>
    <cellStyle name="20% - Accent1 3 5 2 4 3 5 3" xfId="28127" xr:uid="{00000000-0005-0000-0000-0000276D0000}"/>
    <cellStyle name="20% - Accent1 3 5 2 4 3 6" xfId="28128" xr:uid="{00000000-0005-0000-0000-0000286D0000}"/>
    <cellStyle name="20% - Accent1 3 5 2 4 3 6 2" xfId="28129" xr:uid="{00000000-0005-0000-0000-0000296D0000}"/>
    <cellStyle name="20% - Accent1 3 5 2 4 3 6 2 2" xfId="28130" xr:uid="{00000000-0005-0000-0000-00002A6D0000}"/>
    <cellStyle name="20% - Accent1 3 5 2 4 3 6 3" xfId="28131" xr:uid="{00000000-0005-0000-0000-00002B6D0000}"/>
    <cellStyle name="20% - Accent1 3 5 2 4 3 7" xfId="28132" xr:uid="{00000000-0005-0000-0000-00002C6D0000}"/>
    <cellStyle name="20% - Accent1 3 5 2 4 3 7 2" xfId="28133" xr:uid="{00000000-0005-0000-0000-00002D6D0000}"/>
    <cellStyle name="20% - Accent1 3 5 2 4 3 8" xfId="28134" xr:uid="{00000000-0005-0000-0000-00002E6D0000}"/>
    <cellStyle name="20% - Accent1 3 5 2 4 3 8 2" xfId="28135" xr:uid="{00000000-0005-0000-0000-00002F6D0000}"/>
    <cellStyle name="20% - Accent1 3 5 2 4 3 9" xfId="28136" xr:uid="{00000000-0005-0000-0000-0000306D0000}"/>
    <cellStyle name="20% - Accent1 3 5 2 4 4" xfId="28137" xr:uid="{00000000-0005-0000-0000-0000316D0000}"/>
    <cellStyle name="20% - Accent1 3 5 2 4 4 2" xfId="28138" xr:uid="{00000000-0005-0000-0000-0000326D0000}"/>
    <cellStyle name="20% - Accent1 3 5 2 4 4 2 2" xfId="28139" xr:uid="{00000000-0005-0000-0000-0000336D0000}"/>
    <cellStyle name="20% - Accent1 3 5 2 4 4 2 2 2" xfId="28140" xr:uid="{00000000-0005-0000-0000-0000346D0000}"/>
    <cellStyle name="20% - Accent1 3 5 2 4 4 2 3" xfId="28141" xr:uid="{00000000-0005-0000-0000-0000356D0000}"/>
    <cellStyle name="20% - Accent1 3 5 2 4 4 3" xfId="28142" xr:uid="{00000000-0005-0000-0000-0000366D0000}"/>
    <cellStyle name="20% - Accent1 3 5 2 4 4 3 2" xfId="28143" xr:uid="{00000000-0005-0000-0000-0000376D0000}"/>
    <cellStyle name="20% - Accent1 3 5 2 4 4 4" xfId="28144" xr:uid="{00000000-0005-0000-0000-0000386D0000}"/>
    <cellStyle name="20% - Accent1 3 5 2 4 5" xfId="28145" xr:uid="{00000000-0005-0000-0000-0000396D0000}"/>
    <cellStyle name="20% - Accent1 3 5 2 4 5 2" xfId="28146" xr:uid="{00000000-0005-0000-0000-00003A6D0000}"/>
    <cellStyle name="20% - Accent1 3 5 2 4 5 2 2" xfId="28147" xr:uid="{00000000-0005-0000-0000-00003B6D0000}"/>
    <cellStyle name="20% - Accent1 3 5 2 4 5 2 2 2" xfId="28148" xr:uid="{00000000-0005-0000-0000-00003C6D0000}"/>
    <cellStyle name="20% - Accent1 3 5 2 4 5 2 3" xfId="28149" xr:uid="{00000000-0005-0000-0000-00003D6D0000}"/>
    <cellStyle name="20% - Accent1 3 5 2 4 5 3" xfId="28150" xr:uid="{00000000-0005-0000-0000-00003E6D0000}"/>
    <cellStyle name="20% - Accent1 3 5 2 4 5 3 2" xfId="28151" xr:uid="{00000000-0005-0000-0000-00003F6D0000}"/>
    <cellStyle name="20% - Accent1 3 5 2 4 5 4" xfId="28152" xr:uid="{00000000-0005-0000-0000-0000406D0000}"/>
    <cellStyle name="20% - Accent1 3 5 2 4 6" xfId="28153" xr:uid="{00000000-0005-0000-0000-0000416D0000}"/>
    <cellStyle name="20% - Accent1 3 5 2 4 6 2" xfId="28154" xr:uid="{00000000-0005-0000-0000-0000426D0000}"/>
    <cellStyle name="20% - Accent1 3 5 2 4 6 2 2" xfId="28155" xr:uid="{00000000-0005-0000-0000-0000436D0000}"/>
    <cellStyle name="20% - Accent1 3 5 2 4 6 2 2 2" xfId="28156" xr:uid="{00000000-0005-0000-0000-0000446D0000}"/>
    <cellStyle name="20% - Accent1 3 5 2 4 6 2 3" xfId="28157" xr:uid="{00000000-0005-0000-0000-0000456D0000}"/>
    <cellStyle name="20% - Accent1 3 5 2 4 6 3" xfId="28158" xr:uid="{00000000-0005-0000-0000-0000466D0000}"/>
    <cellStyle name="20% - Accent1 3 5 2 4 6 3 2" xfId="28159" xr:uid="{00000000-0005-0000-0000-0000476D0000}"/>
    <cellStyle name="20% - Accent1 3 5 2 4 6 4" xfId="28160" xr:uid="{00000000-0005-0000-0000-0000486D0000}"/>
    <cellStyle name="20% - Accent1 3 5 2 4 7" xfId="28161" xr:uid="{00000000-0005-0000-0000-0000496D0000}"/>
    <cellStyle name="20% - Accent1 3 5 2 4 7 2" xfId="28162" xr:uid="{00000000-0005-0000-0000-00004A6D0000}"/>
    <cellStyle name="20% - Accent1 3 5 2 4 7 2 2" xfId="28163" xr:uid="{00000000-0005-0000-0000-00004B6D0000}"/>
    <cellStyle name="20% - Accent1 3 5 2 4 7 3" xfId="28164" xr:uid="{00000000-0005-0000-0000-00004C6D0000}"/>
    <cellStyle name="20% - Accent1 3 5 2 4 8" xfId="28165" xr:uid="{00000000-0005-0000-0000-00004D6D0000}"/>
    <cellStyle name="20% - Accent1 3 5 2 4 8 2" xfId="28166" xr:uid="{00000000-0005-0000-0000-00004E6D0000}"/>
    <cellStyle name="20% - Accent1 3 5 2 4 8 2 2" xfId="28167" xr:uid="{00000000-0005-0000-0000-00004F6D0000}"/>
    <cellStyle name="20% - Accent1 3 5 2 4 8 3" xfId="28168" xr:uid="{00000000-0005-0000-0000-0000506D0000}"/>
    <cellStyle name="20% - Accent1 3 5 2 4 9" xfId="28169" xr:uid="{00000000-0005-0000-0000-0000516D0000}"/>
    <cellStyle name="20% - Accent1 3 5 2 4 9 2" xfId="28170" xr:uid="{00000000-0005-0000-0000-0000526D0000}"/>
    <cellStyle name="20% - Accent1 3 5 2 5" xfId="28171" xr:uid="{00000000-0005-0000-0000-0000536D0000}"/>
    <cellStyle name="20% - Accent1 3 5 2 5 10" xfId="28172" xr:uid="{00000000-0005-0000-0000-0000546D0000}"/>
    <cellStyle name="20% - Accent1 3 5 2 5 10 2" xfId="28173" xr:uid="{00000000-0005-0000-0000-0000556D0000}"/>
    <cellStyle name="20% - Accent1 3 5 2 5 11" xfId="28174" xr:uid="{00000000-0005-0000-0000-0000566D0000}"/>
    <cellStyle name="20% - Accent1 3 5 2 5 2" xfId="28175" xr:uid="{00000000-0005-0000-0000-0000576D0000}"/>
    <cellStyle name="20% - Accent1 3 5 2 5 2 2" xfId="28176" xr:uid="{00000000-0005-0000-0000-0000586D0000}"/>
    <cellStyle name="20% - Accent1 3 5 2 5 2 2 2" xfId="28177" xr:uid="{00000000-0005-0000-0000-0000596D0000}"/>
    <cellStyle name="20% - Accent1 3 5 2 5 2 2 2 2" xfId="28178" xr:uid="{00000000-0005-0000-0000-00005A6D0000}"/>
    <cellStyle name="20% - Accent1 3 5 2 5 2 2 2 2 2" xfId="28179" xr:uid="{00000000-0005-0000-0000-00005B6D0000}"/>
    <cellStyle name="20% - Accent1 3 5 2 5 2 2 2 3" xfId="28180" xr:uid="{00000000-0005-0000-0000-00005C6D0000}"/>
    <cellStyle name="20% - Accent1 3 5 2 5 2 2 3" xfId="28181" xr:uid="{00000000-0005-0000-0000-00005D6D0000}"/>
    <cellStyle name="20% - Accent1 3 5 2 5 2 2 3 2" xfId="28182" xr:uid="{00000000-0005-0000-0000-00005E6D0000}"/>
    <cellStyle name="20% - Accent1 3 5 2 5 2 2 4" xfId="28183" xr:uid="{00000000-0005-0000-0000-00005F6D0000}"/>
    <cellStyle name="20% - Accent1 3 5 2 5 2 3" xfId="28184" xr:uid="{00000000-0005-0000-0000-0000606D0000}"/>
    <cellStyle name="20% - Accent1 3 5 2 5 2 3 2" xfId="28185" xr:uid="{00000000-0005-0000-0000-0000616D0000}"/>
    <cellStyle name="20% - Accent1 3 5 2 5 2 3 2 2" xfId="28186" xr:uid="{00000000-0005-0000-0000-0000626D0000}"/>
    <cellStyle name="20% - Accent1 3 5 2 5 2 3 2 2 2" xfId="28187" xr:uid="{00000000-0005-0000-0000-0000636D0000}"/>
    <cellStyle name="20% - Accent1 3 5 2 5 2 3 2 3" xfId="28188" xr:uid="{00000000-0005-0000-0000-0000646D0000}"/>
    <cellStyle name="20% - Accent1 3 5 2 5 2 3 3" xfId="28189" xr:uid="{00000000-0005-0000-0000-0000656D0000}"/>
    <cellStyle name="20% - Accent1 3 5 2 5 2 3 3 2" xfId="28190" xr:uid="{00000000-0005-0000-0000-0000666D0000}"/>
    <cellStyle name="20% - Accent1 3 5 2 5 2 3 4" xfId="28191" xr:uid="{00000000-0005-0000-0000-0000676D0000}"/>
    <cellStyle name="20% - Accent1 3 5 2 5 2 4" xfId="28192" xr:uid="{00000000-0005-0000-0000-0000686D0000}"/>
    <cellStyle name="20% - Accent1 3 5 2 5 2 4 2" xfId="28193" xr:uid="{00000000-0005-0000-0000-0000696D0000}"/>
    <cellStyle name="20% - Accent1 3 5 2 5 2 4 2 2" xfId="28194" xr:uid="{00000000-0005-0000-0000-00006A6D0000}"/>
    <cellStyle name="20% - Accent1 3 5 2 5 2 4 2 2 2" xfId="28195" xr:uid="{00000000-0005-0000-0000-00006B6D0000}"/>
    <cellStyle name="20% - Accent1 3 5 2 5 2 4 2 3" xfId="28196" xr:uid="{00000000-0005-0000-0000-00006C6D0000}"/>
    <cellStyle name="20% - Accent1 3 5 2 5 2 4 3" xfId="28197" xr:uid="{00000000-0005-0000-0000-00006D6D0000}"/>
    <cellStyle name="20% - Accent1 3 5 2 5 2 4 3 2" xfId="28198" xr:uid="{00000000-0005-0000-0000-00006E6D0000}"/>
    <cellStyle name="20% - Accent1 3 5 2 5 2 4 4" xfId="28199" xr:uid="{00000000-0005-0000-0000-00006F6D0000}"/>
    <cellStyle name="20% - Accent1 3 5 2 5 2 5" xfId="28200" xr:uid="{00000000-0005-0000-0000-0000706D0000}"/>
    <cellStyle name="20% - Accent1 3 5 2 5 2 5 2" xfId="28201" xr:uid="{00000000-0005-0000-0000-0000716D0000}"/>
    <cellStyle name="20% - Accent1 3 5 2 5 2 5 2 2" xfId="28202" xr:uid="{00000000-0005-0000-0000-0000726D0000}"/>
    <cellStyle name="20% - Accent1 3 5 2 5 2 5 3" xfId="28203" xr:uid="{00000000-0005-0000-0000-0000736D0000}"/>
    <cellStyle name="20% - Accent1 3 5 2 5 2 6" xfId="28204" xr:uid="{00000000-0005-0000-0000-0000746D0000}"/>
    <cellStyle name="20% - Accent1 3 5 2 5 2 6 2" xfId="28205" xr:uid="{00000000-0005-0000-0000-0000756D0000}"/>
    <cellStyle name="20% - Accent1 3 5 2 5 2 6 2 2" xfId="28206" xr:uid="{00000000-0005-0000-0000-0000766D0000}"/>
    <cellStyle name="20% - Accent1 3 5 2 5 2 6 3" xfId="28207" xr:uid="{00000000-0005-0000-0000-0000776D0000}"/>
    <cellStyle name="20% - Accent1 3 5 2 5 2 7" xfId="28208" xr:uid="{00000000-0005-0000-0000-0000786D0000}"/>
    <cellStyle name="20% - Accent1 3 5 2 5 2 7 2" xfId="28209" xr:uid="{00000000-0005-0000-0000-0000796D0000}"/>
    <cellStyle name="20% - Accent1 3 5 2 5 2 8" xfId="28210" xr:uid="{00000000-0005-0000-0000-00007A6D0000}"/>
    <cellStyle name="20% - Accent1 3 5 2 5 2 8 2" xfId="28211" xr:uid="{00000000-0005-0000-0000-00007B6D0000}"/>
    <cellStyle name="20% - Accent1 3 5 2 5 2 9" xfId="28212" xr:uid="{00000000-0005-0000-0000-00007C6D0000}"/>
    <cellStyle name="20% - Accent1 3 5 2 5 3" xfId="28213" xr:uid="{00000000-0005-0000-0000-00007D6D0000}"/>
    <cellStyle name="20% - Accent1 3 5 2 5 3 2" xfId="28214" xr:uid="{00000000-0005-0000-0000-00007E6D0000}"/>
    <cellStyle name="20% - Accent1 3 5 2 5 3 2 2" xfId="28215" xr:uid="{00000000-0005-0000-0000-00007F6D0000}"/>
    <cellStyle name="20% - Accent1 3 5 2 5 3 2 2 2" xfId="28216" xr:uid="{00000000-0005-0000-0000-0000806D0000}"/>
    <cellStyle name="20% - Accent1 3 5 2 5 3 2 2 2 2" xfId="28217" xr:uid="{00000000-0005-0000-0000-0000816D0000}"/>
    <cellStyle name="20% - Accent1 3 5 2 5 3 2 2 3" xfId="28218" xr:uid="{00000000-0005-0000-0000-0000826D0000}"/>
    <cellStyle name="20% - Accent1 3 5 2 5 3 2 3" xfId="28219" xr:uid="{00000000-0005-0000-0000-0000836D0000}"/>
    <cellStyle name="20% - Accent1 3 5 2 5 3 2 3 2" xfId="28220" xr:uid="{00000000-0005-0000-0000-0000846D0000}"/>
    <cellStyle name="20% - Accent1 3 5 2 5 3 2 4" xfId="28221" xr:uid="{00000000-0005-0000-0000-0000856D0000}"/>
    <cellStyle name="20% - Accent1 3 5 2 5 3 3" xfId="28222" xr:uid="{00000000-0005-0000-0000-0000866D0000}"/>
    <cellStyle name="20% - Accent1 3 5 2 5 3 3 2" xfId="28223" xr:uid="{00000000-0005-0000-0000-0000876D0000}"/>
    <cellStyle name="20% - Accent1 3 5 2 5 3 3 2 2" xfId="28224" xr:uid="{00000000-0005-0000-0000-0000886D0000}"/>
    <cellStyle name="20% - Accent1 3 5 2 5 3 3 2 2 2" xfId="28225" xr:uid="{00000000-0005-0000-0000-0000896D0000}"/>
    <cellStyle name="20% - Accent1 3 5 2 5 3 3 2 3" xfId="28226" xr:uid="{00000000-0005-0000-0000-00008A6D0000}"/>
    <cellStyle name="20% - Accent1 3 5 2 5 3 3 3" xfId="28227" xr:uid="{00000000-0005-0000-0000-00008B6D0000}"/>
    <cellStyle name="20% - Accent1 3 5 2 5 3 3 3 2" xfId="28228" xr:uid="{00000000-0005-0000-0000-00008C6D0000}"/>
    <cellStyle name="20% - Accent1 3 5 2 5 3 3 4" xfId="28229" xr:uid="{00000000-0005-0000-0000-00008D6D0000}"/>
    <cellStyle name="20% - Accent1 3 5 2 5 3 4" xfId="28230" xr:uid="{00000000-0005-0000-0000-00008E6D0000}"/>
    <cellStyle name="20% - Accent1 3 5 2 5 3 4 2" xfId="28231" xr:uid="{00000000-0005-0000-0000-00008F6D0000}"/>
    <cellStyle name="20% - Accent1 3 5 2 5 3 4 2 2" xfId="28232" xr:uid="{00000000-0005-0000-0000-0000906D0000}"/>
    <cellStyle name="20% - Accent1 3 5 2 5 3 4 2 2 2" xfId="28233" xr:uid="{00000000-0005-0000-0000-0000916D0000}"/>
    <cellStyle name="20% - Accent1 3 5 2 5 3 4 2 3" xfId="28234" xr:uid="{00000000-0005-0000-0000-0000926D0000}"/>
    <cellStyle name="20% - Accent1 3 5 2 5 3 4 3" xfId="28235" xr:uid="{00000000-0005-0000-0000-0000936D0000}"/>
    <cellStyle name="20% - Accent1 3 5 2 5 3 4 3 2" xfId="28236" xr:uid="{00000000-0005-0000-0000-0000946D0000}"/>
    <cellStyle name="20% - Accent1 3 5 2 5 3 4 4" xfId="28237" xr:uid="{00000000-0005-0000-0000-0000956D0000}"/>
    <cellStyle name="20% - Accent1 3 5 2 5 3 5" xfId="28238" xr:uid="{00000000-0005-0000-0000-0000966D0000}"/>
    <cellStyle name="20% - Accent1 3 5 2 5 3 5 2" xfId="28239" xr:uid="{00000000-0005-0000-0000-0000976D0000}"/>
    <cellStyle name="20% - Accent1 3 5 2 5 3 5 2 2" xfId="28240" xr:uid="{00000000-0005-0000-0000-0000986D0000}"/>
    <cellStyle name="20% - Accent1 3 5 2 5 3 5 3" xfId="28241" xr:uid="{00000000-0005-0000-0000-0000996D0000}"/>
    <cellStyle name="20% - Accent1 3 5 2 5 3 6" xfId="28242" xr:uid="{00000000-0005-0000-0000-00009A6D0000}"/>
    <cellStyle name="20% - Accent1 3 5 2 5 3 6 2" xfId="28243" xr:uid="{00000000-0005-0000-0000-00009B6D0000}"/>
    <cellStyle name="20% - Accent1 3 5 2 5 3 6 2 2" xfId="28244" xr:uid="{00000000-0005-0000-0000-00009C6D0000}"/>
    <cellStyle name="20% - Accent1 3 5 2 5 3 6 3" xfId="28245" xr:uid="{00000000-0005-0000-0000-00009D6D0000}"/>
    <cellStyle name="20% - Accent1 3 5 2 5 3 7" xfId="28246" xr:uid="{00000000-0005-0000-0000-00009E6D0000}"/>
    <cellStyle name="20% - Accent1 3 5 2 5 3 7 2" xfId="28247" xr:uid="{00000000-0005-0000-0000-00009F6D0000}"/>
    <cellStyle name="20% - Accent1 3 5 2 5 3 8" xfId="28248" xr:uid="{00000000-0005-0000-0000-0000A06D0000}"/>
    <cellStyle name="20% - Accent1 3 5 2 5 3 8 2" xfId="28249" xr:uid="{00000000-0005-0000-0000-0000A16D0000}"/>
    <cellStyle name="20% - Accent1 3 5 2 5 3 9" xfId="28250" xr:uid="{00000000-0005-0000-0000-0000A26D0000}"/>
    <cellStyle name="20% - Accent1 3 5 2 5 4" xfId="28251" xr:uid="{00000000-0005-0000-0000-0000A36D0000}"/>
    <cellStyle name="20% - Accent1 3 5 2 5 4 2" xfId="28252" xr:uid="{00000000-0005-0000-0000-0000A46D0000}"/>
    <cellStyle name="20% - Accent1 3 5 2 5 4 2 2" xfId="28253" xr:uid="{00000000-0005-0000-0000-0000A56D0000}"/>
    <cellStyle name="20% - Accent1 3 5 2 5 4 2 2 2" xfId="28254" xr:uid="{00000000-0005-0000-0000-0000A66D0000}"/>
    <cellStyle name="20% - Accent1 3 5 2 5 4 2 3" xfId="28255" xr:uid="{00000000-0005-0000-0000-0000A76D0000}"/>
    <cellStyle name="20% - Accent1 3 5 2 5 4 3" xfId="28256" xr:uid="{00000000-0005-0000-0000-0000A86D0000}"/>
    <cellStyle name="20% - Accent1 3 5 2 5 4 3 2" xfId="28257" xr:uid="{00000000-0005-0000-0000-0000A96D0000}"/>
    <cellStyle name="20% - Accent1 3 5 2 5 4 4" xfId="28258" xr:uid="{00000000-0005-0000-0000-0000AA6D0000}"/>
    <cellStyle name="20% - Accent1 3 5 2 5 5" xfId="28259" xr:uid="{00000000-0005-0000-0000-0000AB6D0000}"/>
    <cellStyle name="20% - Accent1 3 5 2 5 5 2" xfId="28260" xr:uid="{00000000-0005-0000-0000-0000AC6D0000}"/>
    <cellStyle name="20% - Accent1 3 5 2 5 5 2 2" xfId="28261" xr:uid="{00000000-0005-0000-0000-0000AD6D0000}"/>
    <cellStyle name="20% - Accent1 3 5 2 5 5 2 2 2" xfId="28262" xr:uid="{00000000-0005-0000-0000-0000AE6D0000}"/>
    <cellStyle name="20% - Accent1 3 5 2 5 5 2 3" xfId="28263" xr:uid="{00000000-0005-0000-0000-0000AF6D0000}"/>
    <cellStyle name="20% - Accent1 3 5 2 5 5 3" xfId="28264" xr:uid="{00000000-0005-0000-0000-0000B06D0000}"/>
    <cellStyle name="20% - Accent1 3 5 2 5 5 3 2" xfId="28265" xr:uid="{00000000-0005-0000-0000-0000B16D0000}"/>
    <cellStyle name="20% - Accent1 3 5 2 5 5 4" xfId="28266" xr:uid="{00000000-0005-0000-0000-0000B26D0000}"/>
    <cellStyle name="20% - Accent1 3 5 2 5 6" xfId="28267" xr:uid="{00000000-0005-0000-0000-0000B36D0000}"/>
    <cellStyle name="20% - Accent1 3 5 2 5 6 2" xfId="28268" xr:uid="{00000000-0005-0000-0000-0000B46D0000}"/>
    <cellStyle name="20% - Accent1 3 5 2 5 6 2 2" xfId="28269" xr:uid="{00000000-0005-0000-0000-0000B56D0000}"/>
    <cellStyle name="20% - Accent1 3 5 2 5 6 2 2 2" xfId="28270" xr:uid="{00000000-0005-0000-0000-0000B66D0000}"/>
    <cellStyle name="20% - Accent1 3 5 2 5 6 2 3" xfId="28271" xr:uid="{00000000-0005-0000-0000-0000B76D0000}"/>
    <cellStyle name="20% - Accent1 3 5 2 5 6 3" xfId="28272" xr:uid="{00000000-0005-0000-0000-0000B86D0000}"/>
    <cellStyle name="20% - Accent1 3 5 2 5 6 3 2" xfId="28273" xr:uid="{00000000-0005-0000-0000-0000B96D0000}"/>
    <cellStyle name="20% - Accent1 3 5 2 5 6 4" xfId="28274" xr:uid="{00000000-0005-0000-0000-0000BA6D0000}"/>
    <cellStyle name="20% - Accent1 3 5 2 5 7" xfId="28275" xr:uid="{00000000-0005-0000-0000-0000BB6D0000}"/>
    <cellStyle name="20% - Accent1 3 5 2 5 7 2" xfId="28276" xr:uid="{00000000-0005-0000-0000-0000BC6D0000}"/>
    <cellStyle name="20% - Accent1 3 5 2 5 7 2 2" xfId="28277" xr:uid="{00000000-0005-0000-0000-0000BD6D0000}"/>
    <cellStyle name="20% - Accent1 3 5 2 5 7 3" xfId="28278" xr:uid="{00000000-0005-0000-0000-0000BE6D0000}"/>
    <cellStyle name="20% - Accent1 3 5 2 5 8" xfId="28279" xr:uid="{00000000-0005-0000-0000-0000BF6D0000}"/>
    <cellStyle name="20% - Accent1 3 5 2 5 8 2" xfId="28280" xr:uid="{00000000-0005-0000-0000-0000C06D0000}"/>
    <cellStyle name="20% - Accent1 3 5 2 5 8 2 2" xfId="28281" xr:uid="{00000000-0005-0000-0000-0000C16D0000}"/>
    <cellStyle name="20% - Accent1 3 5 2 5 8 3" xfId="28282" xr:uid="{00000000-0005-0000-0000-0000C26D0000}"/>
    <cellStyle name="20% - Accent1 3 5 2 5 9" xfId="28283" xr:uid="{00000000-0005-0000-0000-0000C36D0000}"/>
    <cellStyle name="20% - Accent1 3 5 2 5 9 2" xfId="28284" xr:uid="{00000000-0005-0000-0000-0000C46D0000}"/>
    <cellStyle name="20% - Accent1 3 5 2 6" xfId="28285" xr:uid="{00000000-0005-0000-0000-0000C56D0000}"/>
    <cellStyle name="20% - Accent1 3 5 2 6 2" xfId="28286" xr:uid="{00000000-0005-0000-0000-0000C66D0000}"/>
    <cellStyle name="20% - Accent1 3 5 2 6 2 2" xfId="28287" xr:uid="{00000000-0005-0000-0000-0000C76D0000}"/>
    <cellStyle name="20% - Accent1 3 5 2 6 2 2 2" xfId="28288" xr:uid="{00000000-0005-0000-0000-0000C86D0000}"/>
    <cellStyle name="20% - Accent1 3 5 2 6 2 2 2 2" xfId="28289" xr:uid="{00000000-0005-0000-0000-0000C96D0000}"/>
    <cellStyle name="20% - Accent1 3 5 2 6 2 2 3" xfId="28290" xr:uid="{00000000-0005-0000-0000-0000CA6D0000}"/>
    <cellStyle name="20% - Accent1 3 5 2 6 2 3" xfId="28291" xr:uid="{00000000-0005-0000-0000-0000CB6D0000}"/>
    <cellStyle name="20% - Accent1 3 5 2 6 2 3 2" xfId="28292" xr:uid="{00000000-0005-0000-0000-0000CC6D0000}"/>
    <cellStyle name="20% - Accent1 3 5 2 6 2 4" xfId="28293" xr:uid="{00000000-0005-0000-0000-0000CD6D0000}"/>
    <cellStyle name="20% - Accent1 3 5 2 6 3" xfId="28294" xr:uid="{00000000-0005-0000-0000-0000CE6D0000}"/>
    <cellStyle name="20% - Accent1 3 5 2 6 3 2" xfId="28295" xr:uid="{00000000-0005-0000-0000-0000CF6D0000}"/>
    <cellStyle name="20% - Accent1 3 5 2 6 3 2 2" xfId="28296" xr:uid="{00000000-0005-0000-0000-0000D06D0000}"/>
    <cellStyle name="20% - Accent1 3 5 2 6 3 2 2 2" xfId="28297" xr:uid="{00000000-0005-0000-0000-0000D16D0000}"/>
    <cellStyle name="20% - Accent1 3 5 2 6 3 2 3" xfId="28298" xr:uid="{00000000-0005-0000-0000-0000D26D0000}"/>
    <cellStyle name="20% - Accent1 3 5 2 6 3 3" xfId="28299" xr:uid="{00000000-0005-0000-0000-0000D36D0000}"/>
    <cellStyle name="20% - Accent1 3 5 2 6 3 3 2" xfId="28300" xr:uid="{00000000-0005-0000-0000-0000D46D0000}"/>
    <cellStyle name="20% - Accent1 3 5 2 6 3 4" xfId="28301" xr:uid="{00000000-0005-0000-0000-0000D56D0000}"/>
    <cellStyle name="20% - Accent1 3 5 2 6 4" xfId="28302" xr:uid="{00000000-0005-0000-0000-0000D66D0000}"/>
    <cellStyle name="20% - Accent1 3 5 2 6 4 2" xfId="28303" xr:uid="{00000000-0005-0000-0000-0000D76D0000}"/>
    <cellStyle name="20% - Accent1 3 5 2 6 4 2 2" xfId="28304" xr:uid="{00000000-0005-0000-0000-0000D86D0000}"/>
    <cellStyle name="20% - Accent1 3 5 2 6 4 2 2 2" xfId="28305" xr:uid="{00000000-0005-0000-0000-0000D96D0000}"/>
    <cellStyle name="20% - Accent1 3 5 2 6 4 2 3" xfId="28306" xr:uid="{00000000-0005-0000-0000-0000DA6D0000}"/>
    <cellStyle name="20% - Accent1 3 5 2 6 4 3" xfId="28307" xr:uid="{00000000-0005-0000-0000-0000DB6D0000}"/>
    <cellStyle name="20% - Accent1 3 5 2 6 4 3 2" xfId="28308" xr:uid="{00000000-0005-0000-0000-0000DC6D0000}"/>
    <cellStyle name="20% - Accent1 3 5 2 6 4 4" xfId="28309" xr:uid="{00000000-0005-0000-0000-0000DD6D0000}"/>
    <cellStyle name="20% - Accent1 3 5 2 6 5" xfId="28310" xr:uid="{00000000-0005-0000-0000-0000DE6D0000}"/>
    <cellStyle name="20% - Accent1 3 5 2 6 5 2" xfId="28311" xr:uid="{00000000-0005-0000-0000-0000DF6D0000}"/>
    <cellStyle name="20% - Accent1 3 5 2 6 5 2 2" xfId="28312" xr:uid="{00000000-0005-0000-0000-0000E06D0000}"/>
    <cellStyle name="20% - Accent1 3 5 2 6 5 3" xfId="28313" xr:uid="{00000000-0005-0000-0000-0000E16D0000}"/>
    <cellStyle name="20% - Accent1 3 5 2 6 6" xfId="28314" xr:uid="{00000000-0005-0000-0000-0000E26D0000}"/>
    <cellStyle name="20% - Accent1 3 5 2 6 6 2" xfId="28315" xr:uid="{00000000-0005-0000-0000-0000E36D0000}"/>
    <cellStyle name="20% - Accent1 3 5 2 6 6 2 2" xfId="28316" xr:uid="{00000000-0005-0000-0000-0000E46D0000}"/>
    <cellStyle name="20% - Accent1 3 5 2 6 6 3" xfId="28317" xr:uid="{00000000-0005-0000-0000-0000E56D0000}"/>
    <cellStyle name="20% - Accent1 3 5 2 6 7" xfId="28318" xr:uid="{00000000-0005-0000-0000-0000E66D0000}"/>
    <cellStyle name="20% - Accent1 3 5 2 6 7 2" xfId="28319" xr:uid="{00000000-0005-0000-0000-0000E76D0000}"/>
    <cellStyle name="20% - Accent1 3 5 2 6 8" xfId="28320" xr:uid="{00000000-0005-0000-0000-0000E86D0000}"/>
    <cellStyle name="20% - Accent1 3 5 2 6 8 2" xfId="28321" xr:uid="{00000000-0005-0000-0000-0000E96D0000}"/>
    <cellStyle name="20% - Accent1 3 5 2 6 9" xfId="28322" xr:uid="{00000000-0005-0000-0000-0000EA6D0000}"/>
    <cellStyle name="20% - Accent1 3 5 2 7" xfId="28323" xr:uid="{00000000-0005-0000-0000-0000EB6D0000}"/>
    <cellStyle name="20% - Accent1 3 5 2 7 2" xfId="28324" xr:uid="{00000000-0005-0000-0000-0000EC6D0000}"/>
    <cellStyle name="20% - Accent1 3 5 2 7 2 2" xfId="28325" xr:uid="{00000000-0005-0000-0000-0000ED6D0000}"/>
    <cellStyle name="20% - Accent1 3 5 2 7 2 2 2" xfId="28326" xr:uid="{00000000-0005-0000-0000-0000EE6D0000}"/>
    <cellStyle name="20% - Accent1 3 5 2 7 2 2 2 2" xfId="28327" xr:uid="{00000000-0005-0000-0000-0000EF6D0000}"/>
    <cellStyle name="20% - Accent1 3 5 2 7 2 2 3" xfId="28328" xr:uid="{00000000-0005-0000-0000-0000F06D0000}"/>
    <cellStyle name="20% - Accent1 3 5 2 7 2 3" xfId="28329" xr:uid="{00000000-0005-0000-0000-0000F16D0000}"/>
    <cellStyle name="20% - Accent1 3 5 2 7 2 3 2" xfId="28330" xr:uid="{00000000-0005-0000-0000-0000F26D0000}"/>
    <cellStyle name="20% - Accent1 3 5 2 7 2 4" xfId="28331" xr:uid="{00000000-0005-0000-0000-0000F36D0000}"/>
    <cellStyle name="20% - Accent1 3 5 2 7 3" xfId="28332" xr:uid="{00000000-0005-0000-0000-0000F46D0000}"/>
    <cellStyle name="20% - Accent1 3 5 2 7 3 2" xfId="28333" xr:uid="{00000000-0005-0000-0000-0000F56D0000}"/>
    <cellStyle name="20% - Accent1 3 5 2 7 3 2 2" xfId="28334" xr:uid="{00000000-0005-0000-0000-0000F66D0000}"/>
    <cellStyle name="20% - Accent1 3 5 2 7 3 2 2 2" xfId="28335" xr:uid="{00000000-0005-0000-0000-0000F76D0000}"/>
    <cellStyle name="20% - Accent1 3 5 2 7 3 2 3" xfId="28336" xr:uid="{00000000-0005-0000-0000-0000F86D0000}"/>
    <cellStyle name="20% - Accent1 3 5 2 7 3 3" xfId="28337" xr:uid="{00000000-0005-0000-0000-0000F96D0000}"/>
    <cellStyle name="20% - Accent1 3 5 2 7 3 3 2" xfId="28338" xr:uid="{00000000-0005-0000-0000-0000FA6D0000}"/>
    <cellStyle name="20% - Accent1 3 5 2 7 3 4" xfId="28339" xr:uid="{00000000-0005-0000-0000-0000FB6D0000}"/>
    <cellStyle name="20% - Accent1 3 5 2 7 4" xfId="28340" xr:uid="{00000000-0005-0000-0000-0000FC6D0000}"/>
    <cellStyle name="20% - Accent1 3 5 2 7 4 2" xfId="28341" xr:uid="{00000000-0005-0000-0000-0000FD6D0000}"/>
    <cellStyle name="20% - Accent1 3 5 2 7 4 2 2" xfId="28342" xr:uid="{00000000-0005-0000-0000-0000FE6D0000}"/>
    <cellStyle name="20% - Accent1 3 5 2 7 4 2 2 2" xfId="28343" xr:uid="{00000000-0005-0000-0000-0000FF6D0000}"/>
    <cellStyle name="20% - Accent1 3 5 2 7 4 2 3" xfId="28344" xr:uid="{00000000-0005-0000-0000-0000006E0000}"/>
    <cellStyle name="20% - Accent1 3 5 2 7 4 3" xfId="28345" xr:uid="{00000000-0005-0000-0000-0000016E0000}"/>
    <cellStyle name="20% - Accent1 3 5 2 7 4 3 2" xfId="28346" xr:uid="{00000000-0005-0000-0000-0000026E0000}"/>
    <cellStyle name="20% - Accent1 3 5 2 7 4 4" xfId="28347" xr:uid="{00000000-0005-0000-0000-0000036E0000}"/>
    <cellStyle name="20% - Accent1 3 5 2 7 5" xfId="28348" xr:uid="{00000000-0005-0000-0000-0000046E0000}"/>
    <cellStyle name="20% - Accent1 3 5 2 7 5 2" xfId="28349" xr:uid="{00000000-0005-0000-0000-0000056E0000}"/>
    <cellStyle name="20% - Accent1 3 5 2 7 5 2 2" xfId="28350" xr:uid="{00000000-0005-0000-0000-0000066E0000}"/>
    <cellStyle name="20% - Accent1 3 5 2 7 5 3" xfId="28351" xr:uid="{00000000-0005-0000-0000-0000076E0000}"/>
    <cellStyle name="20% - Accent1 3 5 2 7 6" xfId="28352" xr:uid="{00000000-0005-0000-0000-0000086E0000}"/>
    <cellStyle name="20% - Accent1 3 5 2 7 6 2" xfId="28353" xr:uid="{00000000-0005-0000-0000-0000096E0000}"/>
    <cellStyle name="20% - Accent1 3 5 2 7 6 2 2" xfId="28354" xr:uid="{00000000-0005-0000-0000-00000A6E0000}"/>
    <cellStyle name="20% - Accent1 3 5 2 7 6 3" xfId="28355" xr:uid="{00000000-0005-0000-0000-00000B6E0000}"/>
    <cellStyle name="20% - Accent1 3 5 2 7 7" xfId="28356" xr:uid="{00000000-0005-0000-0000-00000C6E0000}"/>
    <cellStyle name="20% - Accent1 3 5 2 7 7 2" xfId="28357" xr:uid="{00000000-0005-0000-0000-00000D6E0000}"/>
    <cellStyle name="20% - Accent1 3 5 2 7 8" xfId="28358" xr:uid="{00000000-0005-0000-0000-00000E6E0000}"/>
    <cellStyle name="20% - Accent1 3 5 2 7 8 2" xfId="28359" xr:uid="{00000000-0005-0000-0000-00000F6E0000}"/>
    <cellStyle name="20% - Accent1 3 5 2 7 9" xfId="28360" xr:uid="{00000000-0005-0000-0000-0000106E0000}"/>
    <cellStyle name="20% - Accent1 3 5 2 8" xfId="28361" xr:uid="{00000000-0005-0000-0000-0000116E0000}"/>
    <cellStyle name="20% - Accent1 3 5 2 8 2" xfId="28362" xr:uid="{00000000-0005-0000-0000-0000126E0000}"/>
    <cellStyle name="20% - Accent1 3 5 2 8 2 2" xfId="28363" xr:uid="{00000000-0005-0000-0000-0000136E0000}"/>
    <cellStyle name="20% - Accent1 3 5 2 8 2 2 2" xfId="28364" xr:uid="{00000000-0005-0000-0000-0000146E0000}"/>
    <cellStyle name="20% - Accent1 3 5 2 8 2 3" xfId="28365" xr:uid="{00000000-0005-0000-0000-0000156E0000}"/>
    <cellStyle name="20% - Accent1 3 5 2 8 3" xfId="28366" xr:uid="{00000000-0005-0000-0000-0000166E0000}"/>
    <cellStyle name="20% - Accent1 3 5 2 8 3 2" xfId="28367" xr:uid="{00000000-0005-0000-0000-0000176E0000}"/>
    <cellStyle name="20% - Accent1 3 5 2 8 4" xfId="28368" xr:uid="{00000000-0005-0000-0000-0000186E0000}"/>
    <cellStyle name="20% - Accent1 3 5 2 9" xfId="28369" xr:uid="{00000000-0005-0000-0000-0000196E0000}"/>
    <cellStyle name="20% - Accent1 3 5 2 9 2" xfId="28370" xr:uid="{00000000-0005-0000-0000-00001A6E0000}"/>
    <cellStyle name="20% - Accent1 3 5 2 9 2 2" xfId="28371" xr:uid="{00000000-0005-0000-0000-00001B6E0000}"/>
    <cellStyle name="20% - Accent1 3 5 2 9 2 2 2" xfId="28372" xr:uid="{00000000-0005-0000-0000-00001C6E0000}"/>
    <cellStyle name="20% - Accent1 3 5 2 9 2 3" xfId="28373" xr:uid="{00000000-0005-0000-0000-00001D6E0000}"/>
    <cellStyle name="20% - Accent1 3 5 2 9 3" xfId="28374" xr:uid="{00000000-0005-0000-0000-00001E6E0000}"/>
    <cellStyle name="20% - Accent1 3 5 2 9 3 2" xfId="28375" xr:uid="{00000000-0005-0000-0000-00001F6E0000}"/>
    <cellStyle name="20% - Accent1 3 5 2 9 4" xfId="28376" xr:uid="{00000000-0005-0000-0000-0000206E0000}"/>
    <cellStyle name="20% - Accent1 3 5 3" xfId="28377" xr:uid="{00000000-0005-0000-0000-0000216E0000}"/>
    <cellStyle name="20% - Accent1 3 5 3 10" xfId="28378" xr:uid="{00000000-0005-0000-0000-0000226E0000}"/>
    <cellStyle name="20% - Accent1 3 5 3 10 2" xfId="28379" xr:uid="{00000000-0005-0000-0000-0000236E0000}"/>
    <cellStyle name="20% - Accent1 3 5 3 10 2 2" xfId="28380" xr:uid="{00000000-0005-0000-0000-0000246E0000}"/>
    <cellStyle name="20% - Accent1 3 5 3 10 3" xfId="28381" xr:uid="{00000000-0005-0000-0000-0000256E0000}"/>
    <cellStyle name="20% - Accent1 3 5 3 11" xfId="28382" xr:uid="{00000000-0005-0000-0000-0000266E0000}"/>
    <cellStyle name="20% - Accent1 3 5 3 11 2" xfId="28383" xr:uid="{00000000-0005-0000-0000-0000276E0000}"/>
    <cellStyle name="20% - Accent1 3 5 3 11 2 2" xfId="28384" xr:uid="{00000000-0005-0000-0000-0000286E0000}"/>
    <cellStyle name="20% - Accent1 3 5 3 11 3" xfId="28385" xr:uid="{00000000-0005-0000-0000-0000296E0000}"/>
    <cellStyle name="20% - Accent1 3 5 3 12" xfId="28386" xr:uid="{00000000-0005-0000-0000-00002A6E0000}"/>
    <cellStyle name="20% - Accent1 3 5 3 12 2" xfId="28387" xr:uid="{00000000-0005-0000-0000-00002B6E0000}"/>
    <cellStyle name="20% - Accent1 3 5 3 13" xfId="28388" xr:uid="{00000000-0005-0000-0000-00002C6E0000}"/>
    <cellStyle name="20% - Accent1 3 5 3 13 2" xfId="28389" xr:uid="{00000000-0005-0000-0000-00002D6E0000}"/>
    <cellStyle name="20% - Accent1 3 5 3 14" xfId="28390" xr:uid="{00000000-0005-0000-0000-00002E6E0000}"/>
    <cellStyle name="20% - Accent1 3 5 3 2" xfId="28391" xr:uid="{00000000-0005-0000-0000-00002F6E0000}"/>
    <cellStyle name="20% - Accent1 3 5 3 2 10" xfId="28392" xr:uid="{00000000-0005-0000-0000-0000306E0000}"/>
    <cellStyle name="20% - Accent1 3 5 3 2 10 2" xfId="28393" xr:uid="{00000000-0005-0000-0000-0000316E0000}"/>
    <cellStyle name="20% - Accent1 3 5 3 2 11" xfId="28394" xr:uid="{00000000-0005-0000-0000-0000326E0000}"/>
    <cellStyle name="20% - Accent1 3 5 3 2 2" xfId="28395" xr:uid="{00000000-0005-0000-0000-0000336E0000}"/>
    <cellStyle name="20% - Accent1 3 5 3 2 2 2" xfId="28396" xr:uid="{00000000-0005-0000-0000-0000346E0000}"/>
    <cellStyle name="20% - Accent1 3 5 3 2 2 2 2" xfId="28397" xr:uid="{00000000-0005-0000-0000-0000356E0000}"/>
    <cellStyle name="20% - Accent1 3 5 3 2 2 2 2 2" xfId="28398" xr:uid="{00000000-0005-0000-0000-0000366E0000}"/>
    <cellStyle name="20% - Accent1 3 5 3 2 2 2 2 2 2" xfId="28399" xr:uid="{00000000-0005-0000-0000-0000376E0000}"/>
    <cellStyle name="20% - Accent1 3 5 3 2 2 2 2 3" xfId="28400" xr:uid="{00000000-0005-0000-0000-0000386E0000}"/>
    <cellStyle name="20% - Accent1 3 5 3 2 2 2 3" xfId="28401" xr:uid="{00000000-0005-0000-0000-0000396E0000}"/>
    <cellStyle name="20% - Accent1 3 5 3 2 2 2 3 2" xfId="28402" xr:uid="{00000000-0005-0000-0000-00003A6E0000}"/>
    <cellStyle name="20% - Accent1 3 5 3 2 2 2 4" xfId="28403" xr:uid="{00000000-0005-0000-0000-00003B6E0000}"/>
    <cellStyle name="20% - Accent1 3 5 3 2 2 3" xfId="28404" xr:uid="{00000000-0005-0000-0000-00003C6E0000}"/>
    <cellStyle name="20% - Accent1 3 5 3 2 2 3 2" xfId="28405" xr:uid="{00000000-0005-0000-0000-00003D6E0000}"/>
    <cellStyle name="20% - Accent1 3 5 3 2 2 3 2 2" xfId="28406" xr:uid="{00000000-0005-0000-0000-00003E6E0000}"/>
    <cellStyle name="20% - Accent1 3 5 3 2 2 3 2 2 2" xfId="28407" xr:uid="{00000000-0005-0000-0000-00003F6E0000}"/>
    <cellStyle name="20% - Accent1 3 5 3 2 2 3 2 3" xfId="28408" xr:uid="{00000000-0005-0000-0000-0000406E0000}"/>
    <cellStyle name="20% - Accent1 3 5 3 2 2 3 3" xfId="28409" xr:uid="{00000000-0005-0000-0000-0000416E0000}"/>
    <cellStyle name="20% - Accent1 3 5 3 2 2 3 3 2" xfId="28410" xr:uid="{00000000-0005-0000-0000-0000426E0000}"/>
    <cellStyle name="20% - Accent1 3 5 3 2 2 3 4" xfId="28411" xr:uid="{00000000-0005-0000-0000-0000436E0000}"/>
    <cellStyle name="20% - Accent1 3 5 3 2 2 4" xfId="28412" xr:uid="{00000000-0005-0000-0000-0000446E0000}"/>
    <cellStyle name="20% - Accent1 3 5 3 2 2 4 2" xfId="28413" xr:uid="{00000000-0005-0000-0000-0000456E0000}"/>
    <cellStyle name="20% - Accent1 3 5 3 2 2 4 2 2" xfId="28414" xr:uid="{00000000-0005-0000-0000-0000466E0000}"/>
    <cellStyle name="20% - Accent1 3 5 3 2 2 4 2 2 2" xfId="28415" xr:uid="{00000000-0005-0000-0000-0000476E0000}"/>
    <cellStyle name="20% - Accent1 3 5 3 2 2 4 2 3" xfId="28416" xr:uid="{00000000-0005-0000-0000-0000486E0000}"/>
    <cellStyle name="20% - Accent1 3 5 3 2 2 4 3" xfId="28417" xr:uid="{00000000-0005-0000-0000-0000496E0000}"/>
    <cellStyle name="20% - Accent1 3 5 3 2 2 4 3 2" xfId="28418" xr:uid="{00000000-0005-0000-0000-00004A6E0000}"/>
    <cellStyle name="20% - Accent1 3 5 3 2 2 4 4" xfId="28419" xr:uid="{00000000-0005-0000-0000-00004B6E0000}"/>
    <cellStyle name="20% - Accent1 3 5 3 2 2 5" xfId="28420" xr:uid="{00000000-0005-0000-0000-00004C6E0000}"/>
    <cellStyle name="20% - Accent1 3 5 3 2 2 5 2" xfId="28421" xr:uid="{00000000-0005-0000-0000-00004D6E0000}"/>
    <cellStyle name="20% - Accent1 3 5 3 2 2 5 2 2" xfId="28422" xr:uid="{00000000-0005-0000-0000-00004E6E0000}"/>
    <cellStyle name="20% - Accent1 3 5 3 2 2 5 3" xfId="28423" xr:uid="{00000000-0005-0000-0000-00004F6E0000}"/>
    <cellStyle name="20% - Accent1 3 5 3 2 2 6" xfId="28424" xr:uid="{00000000-0005-0000-0000-0000506E0000}"/>
    <cellStyle name="20% - Accent1 3 5 3 2 2 6 2" xfId="28425" xr:uid="{00000000-0005-0000-0000-0000516E0000}"/>
    <cellStyle name="20% - Accent1 3 5 3 2 2 6 2 2" xfId="28426" xr:uid="{00000000-0005-0000-0000-0000526E0000}"/>
    <cellStyle name="20% - Accent1 3 5 3 2 2 6 3" xfId="28427" xr:uid="{00000000-0005-0000-0000-0000536E0000}"/>
    <cellStyle name="20% - Accent1 3 5 3 2 2 7" xfId="28428" xr:uid="{00000000-0005-0000-0000-0000546E0000}"/>
    <cellStyle name="20% - Accent1 3 5 3 2 2 7 2" xfId="28429" xr:uid="{00000000-0005-0000-0000-0000556E0000}"/>
    <cellStyle name="20% - Accent1 3 5 3 2 2 8" xfId="28430" xr:uid="{00000000-0005-0000-0000-0000566E0000}"/>
    <cellStyle name="20% - Accent1 3 5 3 2 2 8 2" xfId="28431" xr:uid="{00000000-0005-0000-0000-0000576E0000}"/>
    <cellStyle name="20% - Accent1 3 5 3 2 2 9" xfId="28432" xr:uid="{00000000-0005-0000-0000-0000586E0000}"/>
    <cellStyle name="20% - Accent1 3 5 3 2 3" xfId="28433" xr:uid="{00000000-0005-0000-0000-0000596E0000}"/>
    <cellStyle name="20% - Accent1 3 5 3 2 3 2" xfId="28434" xr:uid="{00000000-0005-0000-0000-00005A6E0000}"/>
    <cellStyle name="20% - Accent1 3 5 3 2 3 2 2" xfId="28435" xr:uid="{00000000-0005-0000-0000-00005B6E0000}"/>
    <cellStyle name="20% - Accent1 3 5 3 2 3 2 2 2" xfId="28436" xr:uid="{00000000-0005-0000-0000-00005C6E0000}"/>
    <cellStyle name="20% - Accent1 3 5 3 2 3 2 2 2 2" xfId="28437" xr:uid="{00000000-0005-0000-0000-00005D6E0000}"/>
    <cellStyle name="20% - Accent1 3 5 3 2 3 2 2 3" xfId="28438" xr:uid="{00000000-0005-0000-0000-00005E6E0000}"/>
    <cellStyle name="20% - Accent1 3 5 3 2 3 2 3" xfId="28439" xr:uid="{00000000-0005-0000-0000-00005F6E0000}"/>
    <cellStyle name="20% - Accent1 3 5 3 2 3 2 3 2" xfId="28440" xr:uid="{00000000-0005-0000-0000-0000606E0000}"/>
    <cellStyle name="20% - Accent1 3 5 3 2 3 2 4" xfId="28441" xr:uid="{00000000-0005-0000-0000-0000616E0000}"/>
    <cellStyle name="20% - Accent1 3 5 3 2 3 3" xfId="28442" xr:uid="{00000000-0005-0000-0000-0000626E0000}"/>
    <cellStyle name="20% - Accent1 3 5 3 2 3 3 2" xfId="28443" xr:uid="{00000000-0005-0000-0000-0000636E0000}"/>
    <cellStyle name="20% - Accent1 3 5 3 2 3 3 2 2" xfId="28444" xr:uid="{00000000-0005-0000-0000-0000646E0000}"/>
    <cellStyle name="20% - Accent1 3 5 3 2 3 3 2 2 2" xfId="28445" xr:uid="{00000000-0005-0000-0000-0000656E0000}"/>
    <cellStyle name="20% - Accent1 3 5 3 2 3 3 2 3" xfId="28446" xr:uid="{00000000-0005-0000-0000-0000666E0000}"/>
    <cellStyle name="20% - Accent1 3 5 3 2 3 3 3" xfId="28447" xr:uid="{00000000-0005-0000-0000-0000676E0000}"/>
    <cellStyle name="20% - Accent1 3 5 3 2 3 3 3 2" xfId="28448" xr:uid="{00000000-0005-0000-0000-0000686E0000}"/>
    <cellStyle name="20% - Accent1 3 5 3 2 3 3 4" xfId="28449" xr:uid="{00000000-0005-0000-0000-0000696E0000}"/>
    <cellStyle name="20% - Accent1 3 5 3 2 3 4" xfId="28450" xr:uid="{00000000-0005-0000-0000-00006A6E0000}"/>
    <cellStyle name="20% - Accent1 3 5 3 2 3 4 2" xfId="28451" xr:uid="{00000000-0005-0000-0000-00006B6E0000}"/>
    <cellStyle name="20% - Accent1 3 5 3 2 3 4 2 2" xfId="28452" xr:uid="{00000000-0005-0000-0000-00006C6E0000}"/>
    <cellStyle name="20% - Accent1 3 5 3 2 3 4 2 2 2" xfId="28453" xr:uid="{00000000-0005-0000-0000-00006D6E0000}"/>
    <cellStyle name="20% - Accent1 3 5 3 2 3 4 2 3" xfId="28454" xr:uid="{00000000-0005-0000-0000-00006E6E0000}"/>
    <cellStyle name="20% - Accent1 3 5 3 2 3 4 3" xfId="28455" xr:uid="{00000000-0005-0000-0000-00006F6E0000}"/>
    <cellStyle name="20% - Accent1 3 5 3 2 3 4 3 2" xfId="28456" xr:uid="{00000000-0005-0000-0000-0000706E0000}"/>
    <cellStyle name="20% - Accent1 3 5 3 2 3 4 4" xfId="28457" xr:uid="{00000000-0005-0000-0000-0000716E0000}"/>
    <cellStyle name="20% - Accent1 3 5 3 2 3 5" xfId="28458" xr:uid="{00000000-0005-0000-0000-0000726E0000}"/>
    <cellStyle name="20% - Accent1 3 5 3 2 3 5 2" xfId="28459" xr:uid="{00000000-0005-0000-0000-0000736E0000}"/>
    <cellStyle name="20% - Accent1 3 5 3 2 3 5 2 2" xfId="28460" xr:uid="{00000000-0005-0000-0000-0000746E0000}"/>
    <cellStyle name="20% - Accent1 3 5 3 2 3 5 3" xfId="28461" xr:uid="{00000000-0005-0000-0000-0000756E0000}"/>
    <cellStyle name="20% - Accent1 3 5 3 2 3 6" xfId="28462" xr:uid="{00000000-0005-0000-0000-0000766E0000}"/>
    <cellStyle name="20% - Accent1 3 5 3 2 3 6 2" xfId="28463" xr:uid="{00000000-0005-0000-0000-0000776E0000}"/>
    <cellStyle name="20% - Accent1 3 5 3 2 3 6 2 2" xfId="28464" xr:uid="{00000000-0005-0000-0000-0000786E0000}"/>
    <cellStyle name="20% - Accent1 3 5 3 2 3 6 3" xfId="28465" xr:uid="{00000000-0005-0000-0000-0000796E0000}"/>
    <cellStyle name="20% - Accent1 3 5 3 2 3 7" xfId="28466" xr:uid="{00000000-0005-0000-0000-00007A6E0000}"/>
    <cellStyle name="20% - Accent1 3 5 3 2 3 7 2" xfId="28467" xr:uid="{00000000-0005-0000-0000-00007B6E0000}"/>
    <cellStyle name="20% - Accent1 3 5 3 2 3 8" xfId="28468" xr:uid="{00000000-0005-0000-0000-00007C6E0000}"/>
    <cellStyle name="20% - Accent1 3 5 3 2 3 8 2" xfId="28469" xr:uid="{00000000-0005-0000-0000-00007D6E0000}"/>
    <cellStyle name="20% - Accent1 3 5 3 2 3 9" xfId="28470" xr:uid="{00000000-0005-0000-0000-00007E6E0000}"/>
    <cellStyle name="20% - Accent1 3 5 3 2 4" xfId="28471" xr:uid="{00000000-0005-0000-0000-00007F6E0000}"/>
    <cellStyle name="20% - Accent1 3 5 3 2 4 2" xfId="28472" xr:uid="{00000000-0005-0000-0000-0000806E0000}"/>
    <cellStyle name="20% - Accent1 3 5 3 2 4 2 2" xfId="28473" xr:uid="{00000000-0005-0000-0000-0000816E0000}"/>
    <cellStyle name="20% - Accent1 3 5 3 2 4 2 2 2" xfId="28474" xr:uid="{00000000-0005-0000-0000-0000826E0000}"/>
    <cellStyle name="20% - Accent1 3 5 3 2 4 2 3" xfId="28475" xr:uid="{00000000-0005-0000-0000-0000836E0000}"/>
    <cellStyle name="20% - Accent1 3 5 3 2 4 3" xfId="28476" xr:uid="{00000000-0005-0000-0000-0000846E0000}"/>
    <cellStyle name="20% - Accent1 3 5 3 2 4 3 2" xfId="28477" xr:uid="{00000000-0005-0000-0000-0000856E0000}"/>
    <cellStyle name="20% - Accent1 3 5 3 2 4 4" xfId="28478" xr:uid="{00000000-0005-0000-0000-0000866E0000}"/>
    <cellStyle name="20% - Accent1 3 5 3 2 5" xfId="28479" xr:uid="{00000000-0005-0000-0000-0000876E0000}"/>
    <cellStyle name="20% - Accent1 3 5 3 2 5 2" xfId="28480" xr:uid="{00000000-0005-0000-0000-0000886E0000}"/>
    <cellStyle name="20% - Accent1 3 5 3 2 5 2 2" xfId="28481" xr:uid="{00000000-0005-0000-0000-0000896E0000}"/>
    <cellStyle name="20% - Accent1 3 5 3 2 5 2 2 2" xfId="28482" xr:uid="{00000000-0005-0000-0000-00008A6E0000}"/>
    <cellStyle name="20% - Accent1 3 5 3 2 5 2 3" xfId="28483" xr:uid="{00000000-0005-0000-0000-00008B6E0000}"/>
    <cellStyle name="20% - Accent1 3 5 3 2 5 3" xfId="28484" xr:uid="{00000000-0005-0000-0000-00008C6E0000}"/>
    <cellStyle name="20% - Accent1 3 5 3 2 5 3 2" xfId="28485" xr:uid="{00000000-0005-0000-0000-00008D6E0000}"/>
    <cellStyle name="20% - Accent1 3 5 3 2 5 4" xfId="28486" xr:uid="{00000000-0005-0000-0000-00008E6E0000}"/>
    <cellStyle name="20% - Accent1 3 5 3 2 6" xfId="28487" xr:uid="{00000000-0005-0000-0000-00008F6E0000}"/>
    <cellStyle name="20% - Accent1 3 5 3 2 6 2" xfId="28488" xr:uid="{00000000-0005-0000-0000-0000906E0000}"/>
    <cellStyle name="20% - Accent1 3 5 3 2 6 2 2" xfId="28489" xr:uid="{00000000-0005-0000-0000-0000916E0000}"/>
    <cellStyle name="20% - Accent1 3 5 3 2 6 2 2 2" xfId="28490" xr:uid="{00000000-0005-0000-0000-0000926E0000}"/>
    <cellStyle name="20% - Accent1 3 5 3 2 6 2 3" xfId="28491" xr:uid="{00000000-0005-0000-0000-0000936E0000}"/>
    <cellStyle name="20% - Accent1 3 5 3 2 6 3" xfId="28492" xr:uid="{00000000-0005-0000-0000-0000946E0000}"/>
    <cellStyle name="20% - Accent1 3 5 3 2 6 3 2" xfId="28493" xr:uid="{00000000-0005-0000-0000-0000956E0000}"/>
    <cellStyle name="20% - Accent1 3 5 3 2 6 4" xfId="28494" xr:uid="{00000000-0005-0000-0000-0000966E0000}"/>
    <cellStyle name="20% - Accent1 3 5 3 2 7" xfId="28495" xr:uid="{00000000-0005-0000-0000-0000976E0000}"/>
    <cellStyle name="20% - Accent1 3 5 3 2 7 2" xfId="28496" xr:uid="{00000000-0005-0000-0000-0000986E0000}"/>
    <cellStyle name="20% - Accent1 3 5 3 2 7 2 2" xfId="28497" xr:uid="{00000000-0005-0000-0000-0000996E0000}"/>
    <cellStyle name="20% - Accent1 3 5 3 2 7 3" xfId="28498" xr:uid="{00000000-0005-0000-0000-00009A6E0000}"/>
    <cellStyle name="20% - Accent1 3 5 3 2 8" xfId="28499" xr:uid="{00000000-0005-0000-0000-00009B6E0000}"/>
    <cellStyle name="20% - Accent1 3 5 3 2 8 2" xfId="28500" xr:uid="{00000000-0005-0000-0000-00009C6E0000}"/>
    <cellStyle name="20% - Accent1 3 5 3 2 8 2 2" xfId="28501" xr:uid="{00000000-0005-0000-0000-00009D6E0000}"/>
    <cellStyle name="20% - Accent1 3 5 3 2 8 3" xfId="28502" xr:uid="{00000000-0005-0000-0000-00009E6E0000}"/>
    <cellStyle name="20% - Accent1 3 5 3 2 9" xfId="28503" xr:uid="{00000000-0005-0000-0000-00009F6E0000}"/>
    <cellStyle name="20% - Accent1 3 5 3 2 9 2" xfId="28504" xr:uid="{00000000-0005-0000-0000-0000A06E0000}"/>
    <cellStyle name="20% - Accent1 3 5 3 3" xfId="28505" xr:uid="{00000000-0005-0000-0000-0000A16E0000}"/>
    <cellStyle name="20% - Accent1 3 5 3 3 10" xfId="28506" xr:uid="{00000000-0005-0000-0000-0000A26E0000}"/>
    <cellStyle name="20% - Accent1 3 5 3 3 10 2" xfId="28507" xr:uid="{00000000-0005-0000-0000-0000A36E0000}"/>
    <cellStyle name="20% - Accent1 3 5 3 3 11" xfId="28508" xr:uid="{00000000-0005-0000-0000-0000A46E0000}"/>
    <cellStyle name="20% - Accent1 3 5 3 3 2" xfId="28509" xr:uid="{00000000-0005-0000-0000-0000A56E0000}"/>
    <cellStyle name="20% - Accent1 3 5 3 3 2 2" xfId="28510" xr:uid="{00000000-0005-0000-0000-0000A66E0000}"/>
    <cellStyle name="20% - Accent1 3 5 3 3 2 2 2" xfId="28511" xr:uid="{00000000-0005-0000-0000-0000A76E0000}"/>
    <cellStyle name="20% - Accent1 3 5 3 3 2 2 2 2" xfId="28512" xr:uid="{00000000-0005-0000-0000-0000A86E0000}"/>
    <cellStyle name="20% - Accent1 3 5 3 3 2 2 2 2 2" xfId="28513" xr:uid="{00000000-0005-0000-0000-0000A96E0000}"/>
    <cellStyle name="20% - Accent1 3 5 3 3 2 2 2 3" xfId="28514" xr:uid="{00000000-0005-0000-0000-0000AA6E0000}"/>
    <cellStyle name="20% - Accent1 3 5 3 3 2 2 3" xfId="28515" xr:uid="{00000000-0005-0000-0000-0000AB6E0000}"/>
    <cellStyle name="20% - Accent1 3 5 3 3 2 2 3 2" xfId="28516" xr:uid="{00000000-0005-0000-0000-0000AC6E0000}"/>
    <cellStyle name="20% - Accent1 3 5 3 3 2 2 4" xfId="28517" xr:uid="{00000000-0005-0000-0000-0000AD6E0000}"/>
    <cellStyle name="20% - Accent1 3 5 3 3 2 3" xfId="28518" xr:uid="{00000000-0005-0000-0000-0000AE6E0000}"/>
    <cellStyle name="20% - Accent1 3 5 3 3 2 3 2" xfId="28519" xr:uid="{00000000-0005-0000-0000-0000AF6E0000}"/>
    <cellStyle name="20% - Accent1 3 5 3 3 2 3 2 2" xfId="28520" xr:uid="{00000000-0005-0000-0000-0000B06E0000}"/>
    <cellStyle name="20% - Accent1 3 5 3 3 2 3 2 2 2" xfId="28521" xr:uid="{00000000-0005-0000-0000-0000B16E0000}"/>
    <cellStyle name="20% - Accent1 3 5 3 3 2 3 2 3" xfId="28522" xr:uid="{00000000-0005-0000-0000-0000B26E0000}"/>
    <cellStyle name="20% - Accent1 3 5 3 3 2 3 3" xfId="28523" xr:uid="{00000000-0005-0000-0000-0000B36E0000}"/>
    <cellStyle name="20% - Accent1 3 5 3 3 2 3 3 2" xfId="28524" xr:uid="{00000000-0005-0000-0000-0000B46E0000}"/>
    <cellStyle name="20% - Accent1 3 5 3 3 2 3 4" xfId="28525" xr:uid="{00000000-0005-0000-0000-0000B56E0000}"/>
    <cellStyle name="20% - Accent1 3 5 3 3 2 4" xfId="28526" xr:uid="{00000000-0005-0000-0000-0000B66E0000}"/>
    <cellStyle name="20% - Accent1 3 5 3 3 2 4 2" xfId="28527" xr:uid="{00000000-0005-0000-0000-0000B76E0000}"/>
    <cellStyle name="20% - Accent1 3 5 3 3 2 4 2 2" xfId="28528" xr:uid="{00000000-0005-0000-0000-0000B86E0000}"/>
    <cellStyle name="20% - Accent1 3 5 3 3 2 4 2 2 2" xfId="28529" xr:uid="{00000000-0005-0000-0000-0000B96E0000}"/>
    <cellStyle name="20% - Accent1 3 5 3 3 2 4 2 3" xfId="28530" xr:uid="{00000000-0005-0000-0000-0000BA6E0000}"/>
    <cellStyle name="20% - Accent1 3 5 3 3 2 4 3" xfId="28531" xr:uid="{00000000-0005-0000-0000-0000BB6E0000}"/>
    <cellStyle name="20% - Accent1 3 5 3 3 2 4 3 2" xfId="28532" xr:uid="{00000000-0005-0000-0000-0000BC6E0000}"/>
    <cellStyle name="20% - Accent1 3 5 3 3 2 4 4" xfId="28533" xr:uid="{00000000-0005-0000-0000-0000BD6E0000}"/>
    <cellStyle name="20% - Accent1 3 5 3 3 2 5" xfId="28534" xr:uid="{00000000-0005-0000-0000-0000BE6E0000}"/>
    <cellStyle name="20% - Accent1 3 5 3 3 2 5 2" xfId="28535" xr:uid="{00000000-0005-0000-0000-0000BF6E0000}"/>
    <cellStyle name="20% - Accent1 3 5 3 3 2 5 2 2" xfId="28536" xr:uid="{00000000-0005-0000-0000-0000C06E0000}"/>
    <cellStyle name="20% - Accent1 3 5 3 3 2 5 3" xfId="28537" xr:uid="{00000000-0005-0000-0000-0000C16E0000}"/>
    <cellStyle name="20% - Accent1 3 5 3 3 2 6" xfId="28538" xr:uid="{00000000-0005-0000-0000-0000C26E0000}"/>
    <cellStyle name="20% - Accent1 3 5 3 3 2 6 2" xfId="28539" xr:uid="{00000000-0005-0000-0000-0000C36E0000}"/>
    <cellStyle name="20% - Accent1 3 5 3 3 2 6 2 2" xfId="28540" xr:uid="{00000000-0005-0000-0000-0000C46E0000}"/>
    <cellStyle name="20% - Accent1 3 5 3 3 2 6 3" xfId="28541" xr:uid="{00000000-0005-0000-0000-0000C56E0000}"/>
    <cellStyle name="20% - Accent1 3 5 3 3 2 7" xfId="28542" xr:uid="{00000000-0005-0000-0000-0000C66E0000}"/>
    <cellStyle name="20% - Accent1 3 5 3 3 2 7 2" xfId="28543" xr:uid="{00000000-0005-0000-0000-0000C76E0000}"/>
    <cellStyle name="20% - Accent1 3 5 3 3 2 8" xfId="28544" xr:uid="{00000000-0005-0000-0000-0000C86E0000}"/>
    <cellStyle name="20% - Accent1 3 5 3 3 2 8 2" xfId="28545" xr:uid="{00000000-0005-0000-0000-0000C96E0000}"/>
    <cellStyle name="20% - Accent1 3 5 3 3 2 9" xfId="28546" xr:uid="{00000000-0005-0000-0000-0000CA6E0000}"/>
    <cellStyle name="20% - Accent1 3 5 3 3 3" xfId="28547" xr:uid="{00000000-0005-0000-0000-0000CB6E0000}"/>
    <cellStyle name="20% - Accent1 3 5 3 3 3 2" xfId="28548" xr:uid="{00000000-0005-0000-0000-0000CC6E0000}"/>
    <cellStyle name="20% - Accent1 3 5 3 3 3 2 2" xfId="28549" xr:uid="{00000000-0005-0000-0000-0000CD6E0000}"/>
    <cellStyle name="20% - Accent1 3 5 3 3 3 2 2 2" xfId="28550" xr:uid="{00000000-0005-0000-0000-0000CE6E0000}"/>
    <cellStyle name="20% - Accent1 3 5 3 3 3 2 2 2 2" xfId="28551" xr:uid="{00000000-0005-0000-0000-0000CF6E0000}"/>
    <cellStyle name="20% - Accent1 3 5 3 3 3 2 2 3" xfId="28552" xr:uid="{00000000-0005-0000-0000-0000D06E0000}"/>
    <cellStyle name="20% - Accent1 3 5 3 3 3 2 3" xfId="28553" xr:uid="{00000000-0005-0000-0000-0000D16E0000}"/>
    <cellStyle name="20% - Accent1 3 5 3 3 3 2 3 2" xfId="28554" xr:uid="{00000000-0005-0000-0000-0000D26E0000}"/>
    <cellStyle name="20% - Accent1 3 5 3 3 3 2 4" xfId="28555" xr:uid="{00000000-0005-0000-0000-0000D36E0000}"/>
    <cellStyle name="20% - Accent1 3 5 3 3 3 3" xfId="28556" xr:uid="{00000000-0005-0000-0000-0000D46E0000}"/>
    <cellStyle name="20% - Accent1 3 5 3 3 3 3 2" xfId="28557" xr:uid="{00000000-0005-0000-0000-0000D56E0000}"/>
    <cellStyle name="20% - Accent1 3 5 3 3 3 3 2 2" xfId="28558" xr:uid="{00000000-0005-0000-0000-0000D66E0000}"/>
    <cellStyle name="20% - Accent1 3 5 3 3 3 3 2 2 2" xfId="28559" xr:uid="{00000000-0005-0000-0000-0000D76E0000}"/>
    <cellStyle name="20% - Accent1 3 5 3 3 3 3 2 3" xfId="28560" xr:uid="{00000000-0005-0000-0000-0000D86E0000}"/>
    <cellStyle name="20% - Accent1 3 5 3 3 3 3 3" xfId="28561" xr:uid="{00000000-0005-0000-0000-0000D96E0000}"/>
    <cellStyle name="20% - Accent1 3 5 3 3 3 3 3 2" xfId="28562" xr:uid="{00000000-0005-0000-0000-0000DA6E0000}"/>
    <cellStyle name="20% - Accent1 3 5 3 3 3 3 4" xfId="28563" xr:uid="{00000000-0005-0000-0000-0000DB6E0000}"/>
    <cellStyle name="20% - Accent1 3 5 3 3 3 4" xfId="28564" xr:uid="{00000000-0005-0000-0000-0000DC6E0000}"/>
    <cellStyle name="20% - Accent1 3 5 3 3 3 4 2" xfId="28565" xr:uid="{00000000-0005-0000-0000-0000DD6E0000}"/>
    <cellStyle name="20% - Accent1 3 5 3 3 3 4 2 2" xfId="28566" xr:uid="{00000000-0005-0000-0000-0000DE6E0000}"/>
    <cellStyle name="20% - Accent1 3 5 3 3 3 4 2 2 2" xfId="28567" xr:uid="{00000000-0005-0000-0000-0000DF6E0000}"/>
    <cellStyle name="20% - Accent1 3 5 3 3 3 4 2 3" xfId="28568" xr:uid="{00000000-0005-0000-0000-0000E06E0000}"/>
    <cellStyle name="20% - Accent1 3 5 3 3 3 4 3" xfId="28569" xr:uid="{00000000-0005-0000-0000-0000E16E0000}"/>
    <cellStyle name="20% - Accent1 3 5 3 3 3 4 3 2" xfId="28570" xr:uid="{00000000-0005-0000-0000-0000E26E0000}"/>
    <cellStyle name="20% - Accent1 3 5 3 3 3 4 4" xfId="28571" xr:uid="{00000000-0005-0000-0000-0000E36E0000}"/>
    <cellStyle name="20% - Accent1 3 5 3 3 3 5" xfId="28572" xr:uid="{00000000-0005-0000-0000-0000E46E0000}"/>
    <cellStyle name="20% - Accent1 3 5 3 3 3 5 2" xfId="28573" xr:uid="{00000000-0005-0000-0000-0000E56E0000}"/>
    <cellStyle name="20% - Accent1 3 5 3 3 3 5 2 2" xfId="28574" xr:uid="{00000000-0005-0000-0000-0000E66E0000}"/>
    <cellStyle name="20% - Accent1 3 5 3 3 3 5 3" xfId="28575" xr:uid="{00000000-0005-0000-0000-0000E76E0000}"/>
    <cellStyle name="20% - Accent1 3 5 3 3 3 6" xfId="28576" xr:uid="{00000000-0005-0000-0000-0000E86E0000}"/>
    <cellStyle name="20% - Accent1 3 5 3 3 3 6 2" xfId="28577" xr:uid="{00000000-0005-0000-0000-0000E96E0000}"/>
    <cellStyle name="20% - Accent1 3 5 3 3 3 6 2 2" xfId="28578" xr:uid="{00000000-0005-0000-0000-0000EA6E0000}"/>
    <cellStyle name="20% - Accent1 3 5 3 3 3 6 3" xfId="28579" xr:uid="{00000000-0005-0000-0000-0000EB6E0000}"/>
    <cellStyle name="20% - Accent1 3 5 3 3 3 7" xfId="28580" xr:uid="{00000000-0005-0000-0000-0000EC6E0000}"/>
    <cellStyle name="20% - Accent1 3 5 3 3 3 7 2" xfId="28581" xr:uid="{00000000-0005-0000-0000-0000ED6E0000}"/>
    <cellStyle name="20% - Accent1 3 5 3 3 3 8" xfId="28582" xr:uid="{00000000-0005-0000-0000-0000EE6E0000}"/>
    <cellStyle name="20% - Accent1 3 5 3 3 3 8 2" xfId="28583" xr:uid="{00000000-0005-0000-0000-0000EF6E0000}"/>
    <cellStyle name="20% - Accent1 3 5 3 3 3 9" xfId="28584" xr:uid="{00000000-0005-0000-0000-0000F06E0000}"/>
    <cellStyle name="20% - Accent1 3 5 3 3 4" xfId="28585" xr:uid="{00000000-0005-0000-0000-0000F16E0000}"/>
    <cellStyle name="20% - Accent1 3 5 3 3 4 2" xfId="28586" xr:uid="{00000000-0005-0000-0000-0000F26E0000}"/>
    <cellStyle name="20% - Accent1 3 5 3 3 4 2 2" xfId="28587" xr:uid="{00000000-0005-0000-0000-0000F36E0000}"/>
    <cellStyle name="20% - Accent1 3 5 3 3 4 2 2 2" xfId="28588" xr:uid="{00000000-0005-0000-0000-0000F46E0000}"/>
    <cellStyle name="20% - Accent1 3 5 3 3 4 2 3" xfId="28589" xr:uid="{00000000-0005-0000-0000-0000F56E0000}"/>
    <cellStyle name="20% - Accent1 3 5 3 3 4 3" xfId="28590" xr:uid="{00000000-0005-0000-0000-0000F66E0000}"/>
    <cellStyle name="20% - Accent1 3 5 3 3 4 3 2" xfId="28591" xr:uid="{00000000-0005-0000-0000-0000F76E0000}"/>
    <cellStyle name="20% - Accent1 3 5 3 3 4 4" xfId="28592" xr:uid="{00000000-0005-0000-0000-0000F86E0000}"/>
    <cellStyle name="20% - Accent1 3 5 3 3 5" xfId="28593" xr:uid="{00000000-0005-0000-0000-0000F96E0000}"/>
    <cellStyle name="20% - Accent1 3 5 3 3 5 2" xfId="28594" xr:uid="{00000000-0005-0000-0000-0000FA6E0000}"/>
    <cellStyle name="20% - Accent1 3 5 3 3 5 2 2" xfId="28595" xr:uid="{00000000-0005-0000-0000-0000FB6E0000}"/>
    <cellStyle name="20% - Accent1 3 5 3 3 5 2 2 2" xfId="28596" xr:uid="{00000000-0005-0000-0000-0000FC6E0000}"/>
    <cellStyle name="20% - Accent1 3 5 3 3 5 2 3" xfId="28597" xr:uid="{00000000-0005-0000-0000-0000FD6E0000}"/>
    <cellStyle name="20% - Accent1 3 5 3 3 5 3" xfId="28598" xr:uid="{00000000-0005-0000-0000-0000FE6E0000}"/>
    <cellStyle name="20% - Accent1 3 5 3 3 5 3 2" xfId="28599" xr:uid="{00000000-0005-0000-0000-0000FF6E0000}"/>
    <cellStyle name="20% - Accent1 3 5 3 3 5 4" xfId="28600" xr:uid="{00000000-0005-0000-0000-0000006F0000}"/>
    <cellStyle name="20% - Accent1 3 5 3 3 6" xfId="28601" xr:uid="{00000000-0005-0000-0000-0000016F0000}"/>
    <cellStyle name="20% - Accent1 3 5 3 3 6 2" xfId="28602" xr:uid="{00000000-0005-0000-0000-0000026F0000}"/>
    <cellStyle name="20% - Accent1 3 5 3 3 6 2 2" xfId="28603" xr:uid="{00000000-0005-0000-0000-0000036F0000}"/>
    <cellStyle name="20% - Accent1 3 5 3 3 6 2 2 2" xfId="28604" xr:uid="{00000000-0005-0000-0000-0000046F0000}"/>
    <cellStyle name="20% - Accent1 3 5 3 3 6 2 3" xfId="28605" xr:uid="{00000000-0005-0000-0000-0000056F0000}"/>
    <cellStyle name="20% - Accent1 3 5 3 3 6 3" xfId="28606" xr:uid="{00000000-0005-0000-0000-0000066F0000}"/>
    <cellStyle name="20% - Accent1 3 5 3 3 6 3 2" xfId="28607" xr:uid="{00000000-0005-0000-0000-0000076F0000}"/>
    <cellStyle name="20% - Accent1 3 5 3 3 6 4" xfId="28608" xr:uid="{00000000-0005-0000-0000-0000086F0000}"/>
    <cellStyle name="20% - Accent1 3 5 3 3 7" xfId="28609" xr:uid="{00000000-0005-0000-0000-0000096F0000}"/>
    <cellStyle name="20% - Accent1 3 5 3 3 7 2" xfId="28610" xr:uid="{00000000-0005-0000-0000-00000A6F0000}"/>
    <cellStyle name="20% - Accent1 3 5 3 3 7 2 2" xfId="28611" xr:uid="{00000000-0005-0000-0000-00000B6F0000}"/>
    <cellStyle name="20% - Accent1 3 5 3 3 7 3" xfId="28612" xr:uid="{00000000-0005-0000-0000-00000C6F0000}"/>
    <cellStyle name="20% - Accent1 3 5 3 3 8" xfId="28613" xr:uid="{00000000-0005-0000-0000-00000D6F0000}"/>
    <cellStyle name="20% - Accent1 3 5 3 3 8 2" xfId="28614" xr:uid="{00000000-0005-0000-0000-00000E6F0000}"/>
    <cellStyle name="20% - Accent1 3 5 3 3 8 2 2" xfId="28615" xr:uid="{00000000-0005-0000-0000-00000F6F0000}"/>
    <cellStyle name="20% - Accent1 3 5 3 3 8 3" xfId="28616" xr:uid="{00000000-0005-0000-0000-0000106F0000}"/>
    <cellStyle name="20% - Accent1 3 5 3 3 9" xfId="28617" xr:uid="{00000000-0005-0000-0000-0000116F0000}"/>
    <cellStyle name="20% - Accent1 3 5 3 3 9 2" xfId="28618" xr:uid="{00000000-0005-0000-0000-0000126F0000}"/>
    <cellStyle name="20% - Accent1 3 5 3 4" xfId="28619" xr:uid="{00000000-0005-0000-0000-0000136F0000}"/>
    <cellStyle name="20% - Accent1 3 5 3 4 10" xfId="28620" xr:uid="{00000000-0005-0000-0000-0000146F0000}"/>
    <cellStyle name="20% - Accent1 3 5 3 4 10 2" xfId="28621" xr:uid="{00000000-0005-0000-0000-0000156F0000}"/>
    <cellStyle name="20% - Accent1 3 5 3 4 11" xfId="28622" xr:uid="{00000000-0005-0000-0000-0000166F0000}"/>
    <cellStyle name="20% - Accent1 3 5 3 4 2" xfId="28623" xr:uid="{00000000-0005-0000-0000-0000176F0000}"/>
    <cellStyle name="20% - Accent1 3 5 3 4 2 2" xfId="28624" xr:uid="{00000000-0005-0000-0000-0000186F0000}"/>
    <cellStyle name="20% - Accent1 3 5 3 4 2 2 2" xfId="28625" xr:uid="{00000000-0005-0000-0000-0000196F0000}"/>
    <cellStyle name="20% - Accent1 3 5 3 4 2 2 2 2" xfId="28626" xr:uid="{00000000-0005-0000-0000-00001A6F0000}"/>
    <cellStyle name="20% - Accent1 3 5 3 4 2 2 2 2 2" xfId="28627" xr:uid="{00000000-0005-0000-0000-00001B6F0000}"/>
    <cellStyle name="20% - Accent1 3 5 3 4 2 2 2 3" xfId="28628" xr:uid="{00000000-0005-0000-0000-00001C6F0000}"/>
    <cellStyle name="20% - Accent1 3 5 3 4 2 2 3" xfId="28629" xr:uid="{00000000-0005-0000-0000-00001D6F0000}"/>
    <cellStyle name="20% - Accent1 3 5 3 4 2 2 3 2" xfId="28630" xr:uid="{00000000-0005-0000-0000-00001E6F0000}"/>
    <cellStyle name="20% - Accent1 3 5 3 4 2 2 4" xfId="28631" xr:uid="{00000000-0005-0000-0000-00001F6F0000}"/>
    <cellStyle name="20% - Accent1 3 5 3 4 2 3" xfId="28632" xr:uid="{00000000-0005-0000-0000-0000206F0000}"/>
    <cellStyle name="20% - Accent1 3 5 3 4 2 3 2" xfId="28633" xr:uid="{00000000-0005-0000-0000-0000216F0000}"/>
    <cellStyle name="20% - Accent1 3 5 3 4 2 3 2 2" xfId="28634" xr:uid="{00000000-0005-0000-0000-0000226F0000}"/>
    <cellStyle name="20% - Accent1 3 5 3 4 2 3 2 2 2" xfId="28635" xr:uid="{00000000-0005-0000-0000-0000236F0000}"/>
    <cellStyle name="20% - Accent1 3 5 3 4 2 3 2 3" xfId="28636" xr:uid="{00000000-0005-0000-0000-0000246F0000}"/>
    <cellStyle name="20% - Accent1 3 5 3 4 2 3 3" xfId="28637" xr:uid="{00000000-0005-0000-0000-0000256F0000}"/>
    <cellStyle name="20% - Accent1 3 5 3 4 2 3 3 2" xfId="28638" xr:uid="{00000000-0005-0000-0000-0000266F0000}"/>
    <cellStyle name="20% - Accent1 3 5 3 4 2 3 4" xfId="28639" xr:uid="{00000000-0005-0000-0000-0000276F0000}"/>
    <cellStyle name="20% - Accent1 3 5 3 4 2 4" xfId="28640" xr:uid="{00000000-0005-0000-0000-0000286F0000}"/>
    <cellStyle name="20% - Accent1 3 5 3 4 2 4 2" xfId="28641" xr:uid="{00000000-0005-0000-0000-0000296F0000}"/>
    <cellStyle name="20% - Accent1 3 5 3 4 2 4 2 2" xfId="28642" xr:uid="{00000000-0005-0000-0000-00002A6F0000}"/>
    <cellStyle name="20% - Accent1 3 5 3 4 2 4 2 2 2" xfId="28643" xr:uid="{00000000-0005-0000-0000-00002B6F0000}"/>
    <cellStyle name="20% - Accent1 3 5 3 4 2 4 2 3" xfId="28644" xr:uid="{00000000-0005-0000-0000-00002C6F0000}"/>
    <cellStyle name="20% - Accent1 3 5 3 4 2 4 3" xfId="28645" xr:uid="{00000000-0005-0000-0000-00002D6F0000}"/>
    <cellStyle name="20% - Accent1 3 5 3 4 2 4 3 2" xfId="28646" xr:uid="{00000000-0005-0000-0000-00002E6F0000}"/>
    <cellStyle name="20% - Accent1 3 5 3 4 2 4 4" xfId="28647" xr:uid="{00000000-0005-0000-0000-00002F6F0000}"/>
    <cellStyle name="20% - Accent1 3 5 3 4 2 5" xfId="28648" xr:uid="{00000000-0005-0000-0000-0000306F0000}"/>
    <cellStyle name="20% - Accent1 3 5 3 4 2 5 2" xfId="28649" xr:uid="{00000000-0005-0000-0000-0000316F0000}"/>
    <cellStyle name="20% - Accent1 3 5 3 4 2 5 2 2" xfId="28650" xr:uid="{00000000-0005-0000-0000-0000326F0000}"/>
    <cellStyle name="20% - Accent1 3 5 3 4 2 5 3" xfId="28651" xr:uid="{00000000-0005-0000-0000-0000336F0000}"/>
    <cellStyle name="20% - Accent1 3 5 3 4 2 6" xfId="28652" xr:uid="{00000000-0005-0000-0000-0000346F0000}"/>
    <cellStyle name="20% - Accent1 3 5 3 4 2 6 2" xfId="28653" xr:uid="{00000000-0005-0000-0000-0000356F0000}"/>
    <cellStyle name="20% - Accent1 3 5 3 4 2 6 2 2" xfId="28654" xr:uid="{00000000-0005-0000-0000-0000366F0000}"/>
    <cellStyle name="20% - Accent1 3 5 3 4 2 6 3" xfId="28655" xr:uid="{00000000-0005-0000-0000-0000376F0000}"/>
    <cellStyle name="20% - Accent1 3 5 3 4 2 7" xfId="28656" xr:uid="{00000000-0005-0000-0000-0000386F0000}"/>
    <cellStyle name="20% - Accent1 3 5 3 4 2 7 2" xfId="28657" xr:uid="{00000000-0005-0000-0000-0000396F0000}"/>
    <cellStyle name="20% - Accent1 3 5 3 4 2 8" xfId="28658" xr:uid="{00000000-0005-0000-0000-00003A6F0000}"/>
    <cellStyle name="20% - Accent1 3 5 3 4 2 8 2" xfId="28659" xr:uid="{00000000-0005-0000-0000-00003B6F0000}"/>
    <cellStyle name="20% - Accent1 3 5 3 4 2 9" xfId="28660" xr:uid="{00000000-0005-0000-0000-00003C6F0000}"/>
    <cellStyle name="20% - Accent1 3 5 3 4 3" xfId="28661" xr:uid="{00000000-0005-0000-0000-00003D6F0000}"/>
    <cellStyle name="20% - Accent1 3 5 3 4 3 2" xfId="28662" xr:uid="{00000000-0005-0000-0000-00003E6F0000}"/>
    <cellStyle name="20% - Accent1 3 5 3 4 3 2 2" xfId="28663" xr:uid="{00000000-0005-0000-0000-00003F6F0000}"/>
    <cellStyle name="20% - Accent1 3 5 3 4 3 2 2 2" xfId="28664" xr:uid="{00000000-0005-0000-0000-0000406F0000}"/>
    <cellStyle name="20% - Accent1 3 5 3 4 3 2 2 2 2" xfId="28665" xr:uid="{00000000-0005-0000-0000-0000416F0000}"/>
    <cellStyle name="20% - Accent1 3 5 3 4 3 2 2 3" xfId="28666" xr:uid="{00000000-0005-0000-0000-0000426F0000}"/>
    <cellStyle name="20% - Accent1 3 5 3 4 3 2 3" xfId="28667" xr:uid="{00000000-0005-0000-0000-0000436F0000}"/>
    <cellStyle name="20% - Accent1 3 5 3 4 3 2 3 2" xfId="28668" xr:uid="{00000000-0005-0000-0000-0000446F0000}"/>
    <cellStyle name="20% - Accent1 3 5 3 4 3 2 4" xfId="28669" xr:uid="{00000000-0005-0000-0000-0000456F0000}"/>
    <cellStyle name="20% - Accent1 3 5 3 4 3 3" xfId="28670" xr:uid="{00000000-0005-0000-0000-0000466F0000}"/>
    <cellStyle name="20% - Accent1 3 5 3 4 3 3 2" xfId="28671" xr:uid="{00000000-0005-0000-0000-0000476F0000}"/>
    <cellStyle name="20% - Accent1 3 5 3 4 3 3 2 2" xfId="28672" xr:uid="{00000000-0005-0000-0000-0000486F0000}"/>
    <cellStyle name="20% - Accent1 3 5 3 4 3 3 2 2 2" xfId="28673" xr:uid="{00000000-0005-0000-0000-0000496F0000}"/>
    <cellStyle name="20% - Accent1 3 5 3 4 3 3 2 3" xfId="28674" xr:uid="{00000000-0005-0000-0000-00004A6F0000}"/>
    <cellStyle name="20% - Accent1 3 5 3 4 3 3 3" xfId="28675" xr:uid="{00000000-0005-0000-0000-00004B6F0000}"/>
    <cellStyle name="20% - Accent1 3 5 3 4 3 3 3 2" xfId="28676" xr:uid="{00000000-0005-0000-0000-00004C6F0000}"/>
    <cellStyle name="20% - Accent1 3 5 3 4 3 3 4" xfId="28677" xr:uid="{00000000-0005-0000-0000-00004D6F0000}"/>
    <cellStyle name="20% - Accent1 3 5 3 4 3 4" xfId="28678" xr:uid="{00000000-0005-0000-0000-00004E6F0000}"/>
    <cellStyle name="20% - Accent1 3 5 3 4 3 4 2" xfId="28679" xr:uid="{00000000-0005-0000-0000-00004F6F0000}"/>
    <cellStyle name="20% - Accent1 3 5 3 4 3 4 2 2" xfId="28680" xr:uid="{00000000-0005-0000-0000-0000506F0000}"/>
    <cellStyle name="20% - Accent1 3 5 3 4 3 4 2 2 2" xfId="28681" xr:uid="{00000000-0005-0000-0000-0000516F0000}"/>
    <cellStyle name="20% - Accent1 3 5 3 4 3 4 2 3" xfId="28682" xr:uid="{00000000-0005-0000-0000-0000526F0000}"/>
    <cellStyle name="20% - Accent1 3 5 3 4 3 4 3" xfId="28683" xr:uid="{00000000-0005-0000-0000-0000536F0000}"/>
    <cellStyle name="20% - Accent1 3 5 3 4 3 4 3 2" xfId="28684" xr:uid="{00000000-0005-0000-0000-0000546F0000}"/>
    <cellStyle name="20% - Accent1 3 5 3 4 3 4 4" xfId="28685" xr:uid="{00000000-0005-0000-0000-0000556F0000}"/>
    <cellStyle name="20% - Accent1 3 5 3 4 3 5" xfId="28686" xr:uid="{00000000-0005-0000-0000-0000566F0000}"/>
    <cellStyle name="20% - Accent1 3 5 3 4 3 5 2" xfId="28687" xr:uid="{00000000-0005-0000-0000-0000576F0000}"/>
    <cellStyle name="20% - Accent1 3 5 3 4 3 5 2 2" xfId="28688" xr:uid="{00000000-0005-0000-0000-0000586F0000}"/>
    <cellStyle name="20% - Accent1 3 5 3 4 3 5 3" xfId="28689" xr:uid="{00000000-0005-0000-0000-0000596F0000}"/>
    <cellStyle name="20% - Accent1 3 5 3 4 3 6" xfId="28690" xr:uid="{00000000-0005-0000-0000-00005A6F0000}"/>
    <cellStyle name="20% - Accent1 3 5 3 4 3 6 2" xfId="28691" xr:uid="{00000000-0005-0000-0000-00005B6F0000}"/>
    <cellStyle name="20% - Accent1 3 5 3 4 3 6 2 2" xfId="28692" xr:uid="{00000000-0005-0000-0000-00005C6F0000}"/>
    <cellStyle name="20% - Accent1 3 5 3 4 3 6 3" xfId="28693" xr:uid="{00000000-0005-0000-0000-00005D6F0000}"/>
    <cellStyle name="20% - Accent1 3 5 3 4 3 7" xfId="28694" xr:uid="{00000000-0005-0000-0000-00005E6F0000}"/>
    <cellStyle name="20% - Accent1 3 5 3 4 3 7 2" xfId="28695" xr:uid="{00000000-0005-0000-0000-00005F6F0000}"/>
    <cellStyle name="20% - Accent1 3 5 3 4 3 8" xfId="28696" xr:uid="{00000000-0005-0000-0000-0000606F0000}"/>
    <cellStyle name="20% - Accent1 3 5 3 4 3 8 2" xfId="28697" xr:uid="{00000000-0005-0000-0000-0000616F0000}"/>
    <cellStyle name="20% - Accent1 3 5 3 4 3 9" xfId="28698" xr:uid="{00000000-0005-0000-0000-0000626F0000}"/>
    <cellStyle name="20% - Accent1 3 5 3 4 4" xfId="28699" xr:uid="{00000000-0005-0000-0000-0000636F0000}"/>
    <cellStyle name="20% - Accent1 3 5 3 4 4 2" xfId="28700" xr:uid="{00000000-0005-0000-0000-0000646F0000}"/>
    <cellStyle name="20% - Accent1 3 5 3 4 4 2 2" xfId="28701" xr:uid="{00000000-0005-0000-0000-0000656F0000}"/>
    <cellStyle name="20% - Accent1 3 5 3 4 4 2 2 2" xfId="28702" xr:uid="{00000000-0005-0000-0000-0000666F0000}"/>
    <cellStyle name="20% - Accent1 3 5 3 4 4 2 3" xfId="28703" xr:uid="{00000000-0005-0000-0000-0000676F0000}"/>
    <cellStyle name="20% - Accent1 3 5 3 4 4 3" xfId="28704" xr:uid="{00000000-0005-0000-0000-0000686F0000}"/>
    <cellStyle name="20% - Accent1 3 5 3 4 4 3 2" xfId="28705" xr:uid="{00000000-0005-0000-0000-0000696F0000}"/>
    <cellStyle name="20% - Accent1 3 5 3 4 4 4" xfId="28706" xr:uid="{00000000-0005-0000-0000-00006A6F0000}"/>
    <cellStyle name="20% - Accent1 3 5 3 4 5" xfId="28707" xr:uid="{00000000-0005-0000-0000-00006B6F0000}"/>
    <cellStyle name="20% - Accent1 3 5 3 4 5 2" xfId="28708" xr:uid="{00000000-0005-0000-0000-00006C6F0000}"/>
    <cellStyle name="20% - Accent1 3 5 3 4 5 2 2" xfId="28709" xr:uid="{00000000-0005-0000-0000-00006D6F0000}"/>
    <cellStyle name="20% - Accent1 3 5 3 4 5 2 2 2" xfId="28710" xr:uid="{00000000-0005-0000-0000-00006E6F0000}"/>
    <cellStyle name="20% - Accent1 3 5 3 4 5 2 3" xfId="28711" xr:uid="{00000000-0005-0000-0000-00006F6F0000}"/>
    <cellStyle name="20% - Accent1 3 5 3 4 5 3" xfId="28712" xr:uid="{00000000-0005-0000-0000-0000706F0000}"/>
    <cellStyle name="20% - Accent1 3 5 3 4 5 3 2" xfId="28713" xr:uid="{00000000-0005-0000-0000-0000716F0000}"/>
    <cellStyle name="20% - Accent1 3 5 3 4 5 4" xfId="28714" xr:uid="{00000000-0005-0000-0000-0000726F0000}"/>
    <cellStyle name="20% - Accent1 3 5 3 4 6" xfId="28715" xr:uid="{00000000-0005-0000-0000-0000736F0000}"/>
    <cellStyle name="20% - Accent1 3 5 3 4 6 2" xfId="28716" xr:uid="{00000000-0005-0000-0000-0000746F0000}"/>
    <cellStyle name="20% - Accent1 3 5 3 4 6 2 2" xfId="28717" xr:uid="{00000000-0005-0000-0000-0000756F0000}"/>
    <cellStyle name="20% - Accent1 3 5 3 4 6 2 2 2" xfId="28718" xr:uid="{00000000-0005-0000-0000-0000766F0000}"/>
    <cellStyle name="20% - Accent1 3 5 3 4 6 2 3" xfId="28719" xr:uid="{00000000-0005-0000-0000-0000776F0000}"/>
    <cellStyle name="20% - Accent1 3 5 3 4 6 3" xfId="28720" xr:uid="{00000000-0005-0000-0000-0000786F0000}"/>
    <cellStyle name="20% - Accent1 3 5 3 4 6 3 2" xfId="28721" xr:uid="{00000000-0005-0000-0000-0000796F0000}"/>
    <cellStyle name="20% - Accent1 3 5 3 4 6 4" xfId="28722" xr:uid="{00000000-0005-0000-0000-00007A6F0000}"/>
    <cellStyle name="20% - Accent1 3 5 3 4 7" xfId="28723" xr:uid="{00000000-0005-0000-0000-00007B6F0000}"/>
    <cellStyle name="20% - Accent1 3 5 3 4 7 2" xfId="28724" xr:uid="{00000000-0005-0000-0000-00007C6F0000}"/>
    <cellStyle name="20% - Accent1 3 5 3 4 7 2 2" xfId="28725" xr:uid="{00000000-0005-0000-0000-00007D6F0000}"/>
    <cellStyle name="20% - Accent1 3 5 3 4 7 3" xfId="28726" xr:uid="{00000000-0005-0000-0000-00007E6F0000}"/>
    <cellStyle name="20% - Accent1 3 5 3 4 8" xfId="28727" xr:uid="{00000000-0005-0000-0000-00007F6F0000}"/>
    <cellStyle name="20% - Accent1 3 5 3 4 8 2" xfId="28728" xr:uid="{00000000-0005-0000-0000-0000806F0000}"/>
    <cellStyle name="20% - Accent1 3 5 3 4 8 2 2" xfId="28729" xr:uid="{00000000-0005-0000-0000-0000816F0000}"/>
    <cellStyle name="20% - Accent1 3 5 3 4 8 3" xfId="28730" xr:uid="{00000000-0005-0000-0000-0000826F0000}"/>
    <cellStyle name="20% - Accent1 3 5 3 4 9" xfId="28731" xr:uid="{00000000-0005-0000-0000-0000836F0000}"/>
    <cellStyle name="20% - Accent1 3 5 3 4 9 2" xfId="28732" xr:uid="{00000000-0005-0000-0000-0000846F0000}"/>
    <cellStyle name="20% - Accent1 3 5 3 5" xfId="28733" xr:uid="{00000000-0005-0000-0000-0000856F0000}"/>
    <cellStyle name="20% - Accent1 3 5 3 5 2" xfId="28734" xr:uid="{00000000-0005-0000-0000-0000866F0000}"/>
    <cellStyle name="20% - Accent1 3 5 3 5 2 2" xfId="28735" xr:uid="{00000000-0005-0000-0000-0000876F0000}"/>
    <cellStyle name="20% - Accent1 3 5 3 5 2 2 2" xfId="28736" xr:uid="{00000000-0005-0000-0000-0000886F0000}"/>
    <cellStyle name="20% - Accent1 3 5 3 5 2 2 2 2" xfId="28737" xr:uid="{00000000-0005-0000-0000-0000896F0000}"/>
    <cellStyle name="20% - Accent1 3 5 3 5 2 2 3" xfId="28738" xr:uid="{00000000-0005-0000-0000-00008A6F0000}"/>
    <cellStyle name="20% - Accent1 3 5 3 5 2 3" xfId="28739" xr:uid="{00000000-0005-0000-0000-00008B6F0000}"/>
    <cellStyle name="20% - Accent1 3 5 3 5 2 3 2" xfId="28740" xr:uid="{00000000-0005-0000-0000-00008C6F0000}"/>
    <cellStyle name="20% - Accent1 3 5 3 5 2 4" xfId="28741" xr:uid="{00000000-0005-0000-0000-00008D6F0000}"/>
    <cellStyle name="20% - Accent1 3 5 3 5 3" xfId="28742" xr:uid="{00000000-0005-0000-0000-00008E6F0000}"/>
    <cellStyle name="20% - Accent1 3 5 3 5 3 2" xfId="28743" xr:uid="{00000000-0005-0000-0000-00008F6F0000}"/>
    <cellStyle name="20% - Accent1 3 5 3 5 3 2 2" xfId="28744" xr:uid="{00000000-0005-0000-0000-0000906F0000}"/>
    <cellStyle name="20% - Accent1 3 5 3 5 3 2 2 2" xfId="28745" xr:uid="{00000000-0005-0000-0000-0000916F0000}"/>
    <cellStyle name="20% - Accent1 3 5 3 5 3 2 3" xfId="28746" xr:uid="{00000000-0005-0000-0000-0000926F0000}"/>
    <cellStyle name="20% - Accent1 3 5 3 5 3 3" xfId="28747" xr:uid="{00000000-0005-0000-0000-0000936F0000}"/>
    <cellStyle name="20% - Accent1 3 5 3 5 3 3 2" xfId="28748" xr:uid="{00000000-0005-0000-0000-0000946F0000}"/>
    <cellStyle name="20% - Accent1 3 5 3 5 3 4" xfId="28749" xr:uid="{00000000-0005-0000-0000-0000956F0000}"/>
    <cellStyle name="20% - Accent1 3 5 3 5 4" xfId="28750" xr:uid="{00000000-0005-0000-0000-0000966F0000}"/>
    <cellStyle name="20% - Accent1 3 5 3 5 4 2" xfId="28751" xr:uid="{00000000-0005-0000-0000-0000976F0000}"/>
    <cellStyle name="20% - Accent1 3 5 3 5 4 2 2" xfId="28752" xr:uid="{00000000-0005-0000-0000-0000986F0000}"/>
    <cellStyle name="20% - Accent1 3 5 3 5 4 2 2 2" xfId="28753" xr:uid="{00000000-0005-0000-0000-0000996F0000}"/>
    <cellStyle name="20% - Accent1 3 5 3 5 4 2 3" xfId="28754" xr:uid="{00000000-0005-0000-0000-00009A6F0000}"/>
    <cellStyle name="20% - Accent1 3 5 3 5 4 3" xfId="28755" xr:uid="{00000000-0005-0000-0000-00009B6F0000}"/>
    <cellStyle name="20% - Accent1 3 5 3 5 4 3 2" xfId="28756" xr:uid="{00000000-0005-0000-0000-00009C6F0000}"/>
    <cellStyle name="20% - Accent1 3 5 3 5 4 4" xfId="28757" xr:uid="{00000000-0005-0000-0000-00009D6F0000}"/>
    <cellStyle name="20% - Accent1 3 5 3 5 5" xfId="28758" xr:uid="{00000000-0005-0000-0000-00009E6F0000}"/>
    <cellStyle name="20% - Accent1 3 5 3 5 5 2" xfId="28759" xr:uid="{00000000-0005-0000-0000-00009F6F0000}"/>
    <cellStyle name="20% - Accent1 3 5 3 5 5 2 2" xfId="28760" xr:uid="{00000000-0005-0000-0000-0000A06F0000}"/>
    <cellStyle name="20% - Accent1 3 5 3 5 5 3" xfId="28761" xr:uid="{00000000-0005-0000-0000-0000A16F0000}"/>
    <cellStyle name="20% - Accent1 3 5 3 5 6" xfId="28762" xr:uid="{00000000-0005-0000-0000-0000A26F0000}"/>
    <cellStyle name="20% - Accent1 3 5 3 5 6 2" xfId="28763" xr:uid="{00000000-0005-0000-0000-0000A36F0000}"/>
    <cellStyle name="20% - Accent1 3 5 3 5 6 2 2" xfId="28764" xr:uid="{00000000-0005-0000-0000-0000A46F0000}"/>
    <cellStyle name="20% - Accent1 3 5 3 5 6 3" xfId="28765" xr:uid="{00000000-0005-0000-0000-0000A56F0000}"/>
    <cellStyle name="20% - Accent1 3 5 3 5 7" xfId="28766" xr:uid="{00000000-0005-0000-0000-0000A66F0000}"/>
    <cellStyle name="20% - Accent1 3 5 3 5 7 2" xfId="28767" xr:uid="{00000000-0005-0000-0000-0000A76F0000}"/>
    <cellStyle name="20% - Accent1 3 5 3 5 8" xfId="28768" xr:uid="{00000000-0005-0000-0000-0000A86F0000}"/>
    <cellStyle name="20% - Accent1 3 5 3 5 8 2" xfId="28769" xr:uid="{00000000-0005-0000-0000-0000A96F0000}"/>
    <cellStyle name="20% - Accent1 3 5 3 5 9" xfId="28770" xr:uid="{00000000-0005-0000-0000-0000AA6F0000}"/>
    <cellStyle name="20% - Accent1 3 5 3 6" xfId="28771" xr:uid="{00000000-0005-0000-0000-0000AB6F0000}"/>
    <cellStyle name="20% - Accent1 3 5 3 6 2" xfId="28772" xr:uid="{00000000-0005-0000-0000-0000AC6F0000}"/>
    <cellStyle name="20% - Accent1 3 5 3 6 2 2" xfId="28773" xr:uid="{00000000-0005-0000-0000-0000AD6F0000}"/>
    <cellStyle name="20% - Accent1 3 5 3 6 2 2 2" xfId="28774" xr:uid="{00000000-0005-0000-0000-0000AE6F0000}"/>
    <cellStyle name="20% - Accent1 3 5 3 6 2 2 2 2" xfId="28775" xr:uid="{00000000-0005-0000-0000-0000AF6F0000}"/>
    <cellStyle name="20% - Accent1 3 5 3 6 2 2 3" xfId="28776" xr:uid="{00000000-0005-0000-0000-0000B06F0000}"/>
    <cellStyle name="20% - Accent1 3 5 3 6 2 3" xfId="28777" xr:uid="{00000000-0005-0000-0000-0000B16F0000}"/>
    <cellStyle name="20% - Accent1 3 5 3 6 2 3 2" xfId="28778" xr:uid="{00000000-0005-0000-0000-0000B26F0000}"/>
    <cellStyle name="20% - Accent1 3 5 3 6 2 4" xfId="28779" xr:uid="{00000000-0005-0000-0000-0000B36F0000}"/>
    <cellStyle name="20% - Accent1 3 5 3 6 3" xfId="28780" xr:uid="{00000000-0005-0000-0000-0000B46F0000}"/>
    <cellStyle name="20% - Accent1 3 5 3 6 3 2" xfId="28781" xr:uid="{00000000-0005-0000-0000-0000B56F0000}"/>
    <cellStyle name="20% - Accent1 3 5 3 6 3 2 2" xfId="28782" xr:uid="{00000000-0005-0000-0000-0000B66F0000}"/>
    <cellStyle name="20% - Accent1 3 5 3 6 3 2 2 2" xfId="28783" xr:uid="{00000000-0005-0000-0000-0000B76F0000}"/>
    <cellStyle name="20% - Accent1 3 5 3 6 3 2 3" xfId="28784" xr:uid="{00000000-0005-0000-0000-0000B86F0000}"/>
    <cellStyle name="20% - Accent1 3 5 3 6 3 3" xfId="28785" xr:uid="{00000000-0005-0000-0000-0000B96F0000}"/>
    <cellStyle name="20% - Accent1 3 5 3 6 3 3 2" xfId="28786" xr:uid="{00000000-0005-0000-0000-0000BA6F0000}"/>
    <cellStyle name="20% - Accent1 3 5 3 6 3 4" xfId="28787" xr:uid="{00000000-0005-0000-0000-0000BB6F0000}"/>
    <cellStyle name="20% - Accent1 3 5 3 6 4" xfId="28788" xr:uid="{00000000-0005-0000-0000-0000BC6F0000}"/>
    <cellStyle name="20% - Accent1 3 5 3 6 4 2" xfId="28789" xr:uid="{00000000-0005-0000-0000-0000BD6F0000}"/>
    <cellStyle name="20% - Accent1 3 5 3 6 4 2 2" xfId="28790" xr:uid="{00000000-0005-0000-0000-0000BE6F0000}"/>
    <cellStyle name="20% - Accent1 3 5 3 6 4 2 2 2" xfId="28791" xr:uid="{00000000-0005-0000-0000-0000BF6F0000}"/>
    <cellStyle name="20% - Accent1 3 5 3 6 4 2 3" xfId="28792" xr:uid="{00000000-0005-0000-0000-0000C06F0000}"/>
    <cellStyle name="20% - Accent1 3 5 3 6 4 3" xfId="28793" xr:uid="{00000000-0005-0000-0000-0000C16F0000}"/>
    <cellStyle name="20% - Accent1 3 5 3 6 4 3 2" xfId="28794" xr:uid="{00000000-0005-0000-0000-0000C26F0000}"/>
    <cellStyle name="20% - Accent1 3 5 3 6 4 4" xfId="28795" xr:uid="{00000000-0005-0000-0000-0000C36F0000}"/>
    <cellStyle name="20% - Accent1 3 5 3 6 5" xfId="28796" xr:uid="{00000000-0005-0000-0000-0000C46F0000}"/>
    <cellStyle name="20% - Accent1 3 5 3 6 5 2" xfId="28797" xr:uid="{00000000-0005-0000-0000-0000C56F0000}"/>
    <cellStyle name="20% - Accent1 3 5 3 6 5 2 2" xfId="28798" xr:uid="{00000000-0005-0000-0000-0000C66F0000}"/>
    <cellStyle name="20% - Accent1 3 5 3 6 5 3" xfId="28799" xr:uid="{00000000-0005-0000-0000-0000C76F0000}"/>
    <cellStyle name="20% - Accent1 3 5 3 6 6" xfId="28800" xr:uid="{00000000-0005-0000-0000-0000C86F0000}"/>
    <cellStyle name="20% - Accent1 3 5 3 6 6 2" xfId="28801" xr:uid="{00000000-0005-0000-0000-0000C96F0000}"/>
    <cellStyle name="20% - Accent1 3 5 3 6 6 2 2" xfId="28802" xr:uid="{00000000-0005-0000-0000-0000CA6F0000}"/>
    <cellStyle name="20% - Accent1 3 5 3 6 6 3" xfId="28803" xr:uid="{00000000-0005-0000-0000-0000CB6F0000}"/>
    <cellStyle name="20% - Accent1 3 5 3 6 7" xfId="28804" xr:uid="{00000000-0005-0000-0000-0000CC6F0000}"/>
    <cellStyle name="20% - Accent1 3 5 3 6 7 2" xfId="28805" xr:uid="{00000000-0005-0000-0000-0000CD6F0000}"/>
    <cellStyle name="20% - Accent1 3 5 3 6 8" xfId="28806" xr:uid="{00000000-0005-0000-0000-0000CE6F0000}"/>
    <cellStyle name="20% - Accent1 3 5 3 6 8 2" xfId="28807" xr:uid="{00000000-0005-0000-0000-0000CF6F0000}"/>
    <cellStyle name="20% - Accent1 3 5 3 6 9" xfId="28808" xr:uid="{00000000-0005-0000-0000-0000D06F0000}"/>
    <cellStyle name="20% - Accent1 3 5 3 7" xfId="28809" xr:uid="{00000000-0005-0000-0000-0000D16F0000}"/>
    <cellStyle name="20% - Accent1 3 5 3 7 2" xfId="28810" xr:uid="{00000000-0005-0000-0000-0000D26F0000}"/>
    <cellStyle name="20% - Accent1 3 5 3 7 2 2" xfId="28811" xr:uid="{00000000-0005-0000-0000-0000D36F0000}"/>
    <cellStyle name="20% - Accent1 3 5 3 7 2 2 2" xfId="28812" xr:uid="{00000000-0005-0000-0000-0000D46F0000}"/>
    <cellStyle name="20% - Accent1 3 5 3 7 2 3" xfId="28813" xr:uid="{00000000-0005-0000-0000-0000D56F0000}"/>
    <cellStyle name="20% - Accent1 3 5 3 7 3" xfId="28814" xr:uid="{00000000-0005-0000-0000-0000D66F0000}"/>
    <cellStyle name="20% - Accent1 3 5 3 7 3 2" xfId="28815" xr:uid="{00000000-0005-0000-0000-0000D76F0000}"/>
    <cellStyle name="20% - Accent1 3 5 3 7 4" xfId="28816" xr:uid="{00000000-0005-0000-0000-0000D86F0000}"/>
    <cellStyle name="20% - Accent1 3 5 3 8" xfId="28817" xr:uid="{00000000-0005-0000-0000-0000D96F0000}"/>
    <cellStyle name="20% - Accent1 3 5 3 8 2" xfId="28818" xr:uid="{00000000-0005-0000-0000-0000DA6F0000}"/>
    <cellStyle name="20% - Accent1 3 5 3 8 2 2" xfId="28819" xr:uid="{00000000-0005-0000-0000-0000DB6F0000}"/>
    <cellStyle name="20% - Accent1 3 5 3 8 2 2 2" xfId="28820" xr:uid="{00000000-0005-0000-0000-0000DC6F0000}"/>
    <cellStyle name="20% - Accent1 3 5 3 8 2 3" xfId="28821" xr:uid="{00000000-0005-0000-0000-0000DD6F0000}"/>
    <cellStyle name="20% - Accent1 3 5 3 8 3" xfId="28822" xr:uid="{00000000-0005-0000-0000-0000DE6F0000}"/>
    <cellStyle name="20% - Accent1 3 5 3 8 3 2" xfId="28823" xr:uid="{00000000-0005-0000-0000-0000DF6F0000}"/>
    <cellStyle name="20% - Accent1 3 5 3 8 4" xfId="28824" xr:uid="{00000000-0005-0000-0000-0000E06F0000}"/>
    <cellStyle name="20% - Accent1 3 5 3 9" xfId="28825" xr:uid="{00000000-0005-0000-0000-0000E16F0000}"/>
    <cellStyle name="20% - Accent1 3 5 3 9 2" xfId="28826" xr:uid="{00000000-0005-0000-0000-0000E26F0000}"/>
    <cellStyle name="20% - Accent1 3 5 3 9 2 2" xfId="28827" xr:uid="{00000000-0005-0000-0000-0000E36F0000}"/>
    <cellStyle name="20% - Accent1 3 5 3 9 2 2 2" xfId="28828" xr:uid="{00000000-0005-0000-0000-0000E46F0000}"/>
    <cellStyle name="20% - Accent1 3 5 3 9 2 3" xfId="28829" xr:uid="{00000000-0005-0000-0000-0000E56F0000}"/>
    <cellStyle name="20% - Accent1 3 5 3 9 3" xfId="28830" xr:uid="{00000000-0005-0000-0000-0000E66F0000}"/>
    <cellStyle name="20% - Accent1 3 5 3 9 3 2" xfId="28831" xr:uid="{00000000-0005-0000-0000-0000E76F0000}"/>
    <cellStyle name="20% - Accent1 3 5 3 9 4" xfId="28832" xr:uid="{00000000-0005-0000-0000-0000E86F0000}"/>
    <cellStyle name="20% - Accent1 3 5 4" xfId="28833" xr:uid="{00000000-0005-0000-0000-0000E96F0000}"/>
    <cellStyle name="20% - Accent1 3 5 4 10" xfId="28834" xr:uid="{00000000-0005-0000-0000-0000EA6F0000}"/>
    <cellStyle name="20% - Accent1 3 5 4 10 2" xfId="28835" xr:uid="{00000000-0005-0000-0000-0000EB6F0000}"/>
    <cellStyle name="20% - Accent1 3 5 4 11" xfId="28836" xr:uid="{00000000-0005-0000-0000-0000EC6F0000}"/>
    <cellStyle name="20% - Accent1 3 5 4 2" xfId="28837" xr:uid="{00000000-0005-0000-0000-0000ED6F0000}"/>
    <cellStyle name="20% - Accent1 3 5 4 2 2" xfId="28838" xr:uid="{00000000-0005-0000-0000-0000EE6F0000}"/>
    <cellStyle name="20% - Accent1 3 5 4 2 2 2" xfId="28839" xr:uid="{00000000-0005-0000-0000-0000EF6F0000}"/>
    <cellStyle name="20% - Accent1 3 5 4 2 2 2 2" xfId="28840" xr:uid="{00000000-0005-0000-0000-0000F06F0000}"/>
    <cellStyle name="20% - Accent1 3 5 4 2 2 2 2 2" xfId="28841" xr:uid="{00000000-0005-0000-0000-0000F16F0000}"/>
    <cellStyle name="20% - Accent1 3 5 4 2 2 2 3" xfId="28842" xr:uid="{00000000-0005-0000-0000-0000F26F0000}"/>
    <cellStyle name="20% - Accent1 3 5 4 2 2 3" xfId="28843" xr:uid="{00000000-0005-0000-0000-0000F36F0000}"/>
    <cellStyle name="20% - Accent1 3 5 4 2 2 3 2" xfId="28844" xr:uid="{00000000-0005-0000-0000-0000F46F0000}"/>
    <cellStyle name="20% - Accent1 3 5 4 2 2 4" xfId="28845" xr:uid="{00000000-0005-0000-0000-0000F56F0000}"/>
    <cellStyle name="20% - Accent1 3 5 4 2 3" xfId="28846" xr:uid="{00000000-0005-0000-0000-0000F66F0000}"/>
    <cellStyle name="20% - Accent1 3 5 4 2 3 2" xfId="28847" xr:uid="{00000000-0005-0000-0000-0000F76F0000}"/>
    <cellStyle name="20% - Accent1 3 5 4 2 3 2 2" xfId="28848" xr:uid="{00000000-0005-0000-0000-0000F86F0000}"/>
    <cellStyle name="20% - Accent1 3 5 4 2 3 2 2 2" xfId="28849" xr:uid="{00000000-0005-0000-0000-0000F96F0000}"/>
    <cellStyle name="20% - Accent1 3 5 4 2 3 2 3" xfId="28850" xr:uid="{00000000-0005-0000-0000-0000FA6F0000}"/>
    <cellStyle name="20% - Accent1 3 5 4 2 3 3" xfId="28851" xr:uid="{00000000-0005-0000-0000-0000FB6F0000}"/>
    <cellStyle name="20% - Accent1 3 5 4 2 3 3 2" xfId="28852" xr:uid="{00000000-0005-0000-0000-0000FC6F0000}"/>
    <cellStyle name="20% - Accent1 3 5 4 2 3 4" xfId="28853" xr:uid="{00000000-0005-0000-0000-0000FD6F0000}"/>
    <cellStyle name="20% - Accent1 3 5 4 2 4" xfId="28854" xr:uid="{00000000-0005-0000-0000-0000FE6F0000}"/>
    <cellStyle name="20% - Accent1 3 5 4 2 4 2" xfId="28855" xr:uid="{00000000-0005-0000-0000-0000FF6F0000}"/>
    <cellStyle name="20% - Accent1 3 5 4 2 4 2 2" xfId="28856" xr:uid="{00000000-0005-0000-0000-000000700000}"/>
    <cellStyle name="20% - Accent1 3 5 4 2 4 2 2 2" xfId="28857" xr:uid="{00000000-0005-0000-0000-000001700000}"/>
    <cellStyle name="20% - Accent1 3 5 4 2 4 2 3" xfId="28858" xr:uid="{00000000-0005-0000-0000-000002700000}"/>
    <cellStyle name="20% - Accent1 3 5 4 2 4 3" xfId="28859" xr:uid="{00000000-0005-0000-0000-000003700000}"/>
    <cellStyle name="20% - Accent1 3 5 4 2 4 3 2" xfId="28860" xr:uid="{00000000-0005-0000-0000-000004700000}"/>
    <cellStyle name="20% - Accent1 3 5 4 2 4 4" xfId="28861" xr:uid="{00000000-0005-0000-0000-000005700000}"/>
    <cellStyle name="20% - Accent1 3 5 4 2 5" xfId="28862" xr:uid="{00000000-0005-0000-0000-000006700000}"/>
    <cellStyle name="20% - Accent1 3 5 4 2 5 2" xfId="28863" xr:uid="{00000000-0005-0000-0000-000007700000}"/>
    <cellStyle name="20% - Accent1 3 5 4 2 5 2 2" xfId="28864" xr:uid="{00000000-0005-0000-0000-000008700000}"/>
    <cellStyle name="20% - Accent1 3 5 4 2 5 3" xfId="28865" xr:uid="{00000000-0005-0000-0000-000009700000}"/>
    <cellStyle name="20% - Accent1 3 5 4 2 6" xfId="28866" xr:uid="{00000000-0005-0000-0000-00000A700000}"/>
    <cellStyle name="20% - Accent1 3 5 4 2 6 2" xfId="28867" xr:uid="{00000000-0005-0000-0000-00000B700000}"/>
    <cellStyle name="20% - Accent1 3 5 4 2 6 2 2" xfId="28868" xr:uid="{00000000-0005-0000-0000-00000C700000}"/>
    <cellStyle name="20% - Accent1 3 5 4 2 6 3" xfId="28869" xr:uid="{00000000-0005-0000-0000-00000D700000}"/>
    <cellStyle name="20% - Accent1 3 5 4 2 7" xfId="28870" xr:uid="{00000000-0005-0000-0000-00000E700000}"/>
    <cellStyle name="20% - Accent1 3 5 4 2 7 2" xfId="28871" xr:uid="{00000000-0005-0000-0000-00000F700000}"/>
    <cellStyle name="20% - Accent1 3 5 4 2 8" xfId="28872" xr:uid="{00000000-0005-0000-0000-000010700000}"/>
    <cellStyle name="20% - Accent1 3 5 4 2 8 2" xfId="28873" xr:uid="{00000000-0005-0000-0000-000011700000}"/>
    <cellStyle name="20% - Accent1 3 5 4 2 9" xfId="28874" xr:uid="{00000000-0005-0000-0000-000012700000}"/>
    <cellStyle name="20% - Accent1 3 5 4 3" xfId="28875" xr:uid="{00000000-0005-0000-0000-000013700000}"/>
    <cellStyle name="20% - Accent1 3 5 4 3 2" xfId="28876" xr:uid="{00000000-0005-0000-0000-000014700000}"/>
    <cellStyle name="20% - Accent1 3 5 4 3 2 2" xfId="28877" xr:uid="{00000000-0005-0000-0000-000015700000}"/>
    <cellStyle name="20% - Accent1 3 5 4 3 2 2 2" xfId="28878" xr:uid="{00000000-0005-0000-0000-000016700000}"/>
    <cellStyle name="20% - Accent1 3 5 4 3 2 2 2 2" xfId="28879" xr:uid="{00000000-0005-0000-0000-000017700000}"/>
    <cellStyle name="20% - Accent1 3 5 4 3 2 2 3" xfId="28880" xr:uid="{00000000-0005-0000-0000-000018700000}"/>
    <cellStyle name="20% - Accent1 3 5 4 3 2 3" xfId="28881" xr:uid="{00000000-0005-0000-0000-000019700000}"/>
    <cellStyle name="20% - Accent1 3 5 4 3 2 3 2" xfId="28882" xr:uid="{00000000-0005-0000-0000-00001A700000}"/>
    <cellStyle name="20% - Accent1 3 5 4 3 2 4" xfId="28883" xr:uid="{00000000-0005-0000-0000-00001B700000}"/>
    <cellStyle name="20% - Accent1 3 5 4 3 3" xfId="28884" xr:uid="{00000000-0005-0000-0000-00001C700000}"/>
    <cellStyle name="20% - Accent1 3 5 4 3 3 2" xfId="28885" xr:uid="{00000000-0005-0000-0000-00001D700000}"/>
    <cellStyle name="20% - Accent1 3 5 4 3 3 2 2" xfId="28886" xr:uid="{00000000-0005-0000-0000-00001E700000}"/>
    <cellStyle name="20% - Accent1 3 5 4 3 3 2 2 2" xfId="28887" xr:uid="{00000000-0005-0000-0000-00001F700000}"/>
    <cellStyle name="20% - Accent1 3 5 4 3 3 2 3" xfId="28888" xr:uid="{00000000-0005-0000-0000-000020700000}"/>
    <cellStyle name="20% - Accent1 3 5 4 3 3 3" xfId="28889" xr:uid="{00000000-0005-0000-0000-000021700000}"/>
    <cellStyle name="20% - Accent1 3 5 4 3 3 3 2" xfId="28890" xr:uid="{00000000-0005-0000-0000-000022700000}"/>
    <cellStyle name="20% - Accent1 3 5 4 3 3 4" xfId="28891" xr:uid="{00000000-0005-0000-0000-000023700000}"/>
    <cellStyle name="20% - Accent1 3 5 4 3 4" xfId="28892" xr:uid="{00000000-0005-0000-0000-000024700000}"/>
    <cellStyle name="20% - Accent1 3 5 4 3 4 2" xfId="28893" xr:uid="{00000000-0005-0000-0000-000025700000}"/>
    <cellStyle name="20% - Accent1 3 5 4 3 4 2 2" xfId="28894" xr:uid="{00000000-0005-0000-0000-000026700000}"/>
    <cellStyle name="20% - Accent1 3 5 4 3 4 2 2 2" xfId="28895" xr:uid="{00000000-0005-0000-0000-000027700000}"/>
    <cellStyle name="20% - Accent1 3 5 4 3 4 2 3" xfId="28896" xr:uid="{00000000-0005-0000-0000-000028700000}"/>
    <cellStyle name="20% - Accent1 3 5 4 3 4 3" xfId="28897" xr:uid="{00000000-0005-0000-0000-000029700000}"/>
    <cellStyle name="20% - Accent1 3 5 4 3 4 3 2" xfId="28898" xr:uid="{00000000-0005-0000-0000-00002A700000}"/>
    <cellStyle name="20% - Accent1 3 5 4 3 4 4" xfId="28899" xr:uid="{00000000-0005-0000-0000-00002B700000}"/>
    <cellStyle name="20% - Accent1 3 5 4 3 5" xfId="28900" xr:uid="{00000000-0005-0000-0000-00002C700000}"/>
    <cellStyle name="20% - Accent1 3 5 4 3 5 2" xfId="28901" xr:uid="{00000000-0005-0000-0000-00002D700000}"/>
    <cellStyle name="20% - Accent1 3 5 4 3 5 2 2" xfId="28902" xr:uid="{00000000-0005-0000-0000-00002E700000}"/>
    <cellStyle name="20% - Accent1 3 5 4 3 5 3" xfId="28903" xr:uid="{00000000-0005-0000-0000-00002F700000}"/>
    <cellStyle name="20% - Accent1 3 5 4 3 6" xfId="28904" xr:uid="{00000000-0005-0000-0000-000030700000}"/>
    <cellStyle name="20% - Accent1 3 5 4 3 6 2" xfId="28905" xr:uid="{00000000-0005-0000-0000-000031700000}"/>
    <cellStyle name="20% - Accent1 3 5 4 3 6 2 2" xfId="28906" xr:uid="{00000000-0005-0000-0000-000032700000}"/>
    <cellStyle name="20% - Accent1 3 5 4 3 6 3" xfId="28907" xr:uid="{00000000-0005-0000-0000-000033700000}"/>
    <cellStyle name="20% - Accent1 3 5 4 3 7" xfId="28908" xr:uid="{00000000-0005-0000-0000-000034700000}"/>
    <cellStyle name="20% - Accent1 3 5 4 3 7 2" xfId="28909" xr:uid="{00000000-0005-0000-0000-000035700000}"/>
    <cellStyle name="20% - Accent1 3 5 4 3 8" xfId="28910" xr:uid="{00000000-0005-0000-0000-000036700000}"/>
    <cellStyle name="20% - Accent1 3 5 4 3 8 2" xfId="28911" xr:uid="{00000000-0005-0000-0000-000037700000}"/>
    <cellStyle name="20% - Accent1 3 5 4 3 9" xfId="28912" xr:uid="{00000000-0005-0000-0000-000038700000}"/>
    <cellStyle name="20% - Accent1 3 5 4 4" xfId="28913" xr:uid="{00000000-0005-0000-0000-000039700000}"/>
    <cellStyle name="20% - Accent1 3 5 4 4 2" xfId="28914" xr:uid="{00000000-0005-0000-0000-00003A700000}"/>
    <cellStyle name="20% - Accent1 3 5 4 4 2 2" xfId="28915" xr:uid="{00000000-0005-0000-0000-00003B700000}"/>
    <cellStyle name="20% - Accent1 3 5 4 4 2 2 2" xfId="28916" xr:uid="{00000000-0005-0000-0000-00003C700000}"/>
    <cellStyle name="20% - Accent1 3 5 4 4 2 3" xfId="28917" xr:uid="{00000000-0005-0000-0000-00003D700000}"/>
    <cellStyle name="20% - Accent1 3 5 4 4 3" xfId="28918" xr:uid="{00000000-0005-0000-0000-00003E700000}"/>
    <cellStyle name="20% - Accent1 3 5 4 4 3 2" xfId="28919" xr:uid="{00000000-0005-0000-0000-00003F700000}"/>
    <cellStyle name="20% - Accent1 3 5 4 4 4" xfId="28920" xr:uid="{00000000-0005-0000-0000-000040700000}"/>
    <cellStyle name="20% - Accent1 3 5 4 5" xfId="28921" xr:uid="{00000000-0005-0000-0000-000041700000}"/>
    <cellStyle name="20% - Accent1 3 5 4 5 2" xfId="28922" xr:uid="{00000000-0005-0000-0000-000042700000}"/>
    <cellStyle name="20% - Accent1 3 5 4 5 2 2" xfId="28923" xr:uid="{00000000-0005-0000-0000-000043700000}"/>
    <cellStyle name="20% - Accent1 3 5 4 5 2 2 2" xfId="28924" xr:uid="{00000000-0005-0000-0000-000044700000}"/>
    <cellStyle name="20% - Accent1 3 5 4 5 2 3" xfId="28925" xr:uid="{00000000-0005-0000-0000-000045700000}"/>
    <cellStyle name="20% - Accent1 3 5 4 5 3" xfId="28926" xr:uid="{00000000-0005-0000-0000-000046700000}"/>
    <cellStyle name="20% - Accent1 3 5 4 5 3 2" xfId="28927" xr:uid="{00000000-0005-0000-0000-000047700000}"/>
    <cellStyle name="20% - Accent1 3 5 4 5 4" xfId="28928" xr:uid="{00000000-0005-0000-0000-000048700000}"/>
    <cellStyle name="20% - Accent1 3 5 4 6" xfId="28929" xr:uid="{00000000-0005-0000-0000-000049700000}"/>
    <cellStyle name="20% - Accent1 3 5 4 6 2" xfId="28930" xr:uid="{00000000-0005-0000-0000-00004A700000}"/>
    <cellStyle name="20% - Accent1 3 5 4 6 2 2" xfId="28931" xr:uid="{00000000-0005-0000-0000-00004B700000}"/>
    <cellStyle name="20% - Accent1 3 5 4 6 2 2 2" xfId="28932" xr:uid="{00000000-0005-0000-0000-00004C700000}"/>
    <cellStyle name="20% - Accent1 3 5 4 6 2 3" xfId="28933" xr:uid="{00000000-0005-0000-0000-00004D700000}"/>
    <cellStyle name="20% - Accent1 3 5 4 6 3" xfId="28934" xr:uid="{00000000-0005-0000-0000-00004E700000}"/>
    <cellStyle name="20% - Accent1 3 5 4 6 3 2" xfId="28935" xr:uid="{00000000-0005-0000-0000-00004F700000}"/>
    <cellStyle name="20% - Accent1 3 5 4 6 4" xfId="28936" xr:uid="{00000000-0005-0000-0000-000050700000}"/>
    <cellStyle name="20% - Accent1 3 5 4 7" xfId="28937" xr:uid="{00000000-0005-0000-0000-000051700000}"/>
    <cellStyle name="20% - Accent1 3 5 4 7 2" xfId="28938" xr:uid="{00000000-0005-0000-0000-000052700000}"/>
    <cellStyle name="20% - Accent1 3 5 4 7 2 2" xfId="28939" xr:uid="{00000000-0005-0000-0000-000053700000}"/>
    <cellStyle name="20% - Accent1 3 5 4 7 3" xfId="28940" xr:uid="{00000000-0005-0000-0000-000054700000}"/>
    <cellStyle name="20% - Accent1 3 5 4 8" xfId="28941" xr:uid="{00000000-0005-0000-0000-000055700000}"/>
    <cellStyle name="20% - Accent1 3 5 4 8 2" xfId="28942" xr:uid="{00000000-0005-0000-0000-000056700000}"/>
    <cellStyle name="20% - Accent1 3 5 4 8 2 2" xfId="28943" xr:uid="{00000000-0005-0000-0000-000057700000}"/>
    <cellStyle name="20% - Accent1 3 5 4 8 3" xfId="28944" xr:uid="{00000000-0005-0000-0000-000058700000}"/>
    <cellStyle name="20% - Accent1 3 5 4 9" xfId="28945" xr:uid="{00000000-0005-0000-0000-000059700000}"/>
    <cellStyle name="20% - Accent1 3 5 4 9 2" xfId="28946" xr:uid="{00000000-0005-0000-0000-00005A700000}"/>
    <cellStyle name="20% - Accent1 3 5 5" xfId="28947" xr:uid="{00000000-0005-0000-0000-00005B700000}"/>
    <cellStyle name="20% - Accent1 3 5 5 10" xfId="28948" xr:uid="{00000000-0005-0000-0000-00005C700000}"/>
    <cellStyle name="20% - Accent1 3 5 5 10 2" xfId="28949" xr:uid="{00000000-0005-0000-0000-00005D700000}"/>
    <cellStyle name="20% - Accent1 3 5 5 11" xfId="28950" xr:uid="{00000000-0005-0000-0000-00005E700000}"/>
    <cellStyle name="20% - Accent1 3 5 5 2" xfId="28951" xr:uid="{00000000-0005-0000-0000-00005F700000}"/>
    <cellStyle name="20% - Accent1 3 5 5 2 2" xfId="28952" xr:uid="{00000000-0005-0000-0000-000060700000}"/>
    <cellStyle name="20% - Accent1 3 5 5 2 2 2" xfId="28953" xr:uid="{00000000-0005-0000-0000-000061700000}"/>
    <cellStyle name="20% - Accent1 3 5 5 2 2 2 2" xfId="28954" xr:uid="{00000000-0005-0000-0000-000062700000}"/>
    <cellStyle name="20% - Accent1 3 5 5 2 2 2 2 2" xfId="28955" xr:uid="{00000000-0005-0000-0000-000063700000}"/>
    <cellStyle name="20% - Accent1 3 5 5 2 2 2 3" xfId="28956" xr:uid="{00000000-0005-0000-0000-000064700000}"/>
    <cellStyle name="20% - Accent1 3 5 5 2 2 3" xfId="28957" xr:uid="{00000000-0005-0000-0000-000065700000}"/>
    <cellStyle name="20% - Accent1 3 5 5 2 2 3 2" xfId="28958" xr:uid="{00000000-0005-0000-0000-000066700000}"/>
    <cellStyle name="20% - Accent1 3 5 5 2 2 4" xfId="28959" xr:uid="{00000000-0005-0000-0000-000067700000}"/>
    <cellStyle name="20% - Accent1 3 5 5 2 3" xfId="28960" xr:uid="{00000000-0005-0000-0000-000068700000}"/>
    <cellStyle name="20% - Accent1 3 5 5 2 3 2" xfId="28961" xr:uid="{00000000-0005-0000-0000-000069700000}"/>
    <cellStyle name="20% - Accent1 3 5 5 2 3 2 2" xfId="28962" xr:uid="{00000000-0005-0000-0000-00006A700000}"/>
    <cellStyle name="20% - Accent1 3 5 5 2 3 2 2 2" xfId="28963" xr:uid="{00000000-0005-0000-0000-00006B700000}"/>
    <cellStyle name="20% - Accent1 3 5 5 2 3 2 3" xfId="28964" xr:uid="{00000000-0005-0000-0000-00006C700000}"/>
    <cellStyle name="20% - Accent1 3 5 5 2 3 3" xfId="28965" xr:uid="{00000000-0005-0000-0000-00006D700000}"/>
    <cellStyle name="20% - Accent1 3 5 5 2 3 3 2" xfId="28966" xr:uid="{00000000-0005-0000-0000-00006E700000}"/>
    <cellStyle name="20% - Accent1 3 5 5 2 3 4" xfId="28967" xr:uid="{00000000-0005-0000-0000-00006F700000}"/>
    <cellStyle name="20% - Accent1 3 5 5 2 4" xfId="28968" xr:uid="{00000000-0005-0000-0000-000070700000}"/>
    <cellStyle name="20% - Accent1 3 5 5 2 4 2" xfId="28969" xr:uid="{00000000-0005-0000-0000-000071700000}"/>
    <cellStyle name="20% - Accent1 3 5 5 2 4 2 2" xfId="28970" xr:uid="{00000000-0005-0000-0000-000072700000}"/>
    <cellStyle name="20% - Accent1 3 5 5 2 4 2 2 2" xfId="28971" xr:uid="{00000000-0005-0000-0000-000073700000}"/>
    <cellStyle name="20% - Accent1 3 5 5 2 4 2 3" xfId="28972" xr:uid="{00000000-0005-0000-0000-000074700000}"/>
    <cellStyle name="20% - Accent1 3 5 5 2 4 3" xfId="28973" xr:uid="{00000000-0005-0000-0000-000075700000}"/>
    <cellStyle name="20% - Accent1 3 5 5 2 4 3 2" xfId="28974" xr:uid="{00000000-0005-0000-0000-000076700000}"/>
    <cellStyle name="20% - Accent1 3 5 5 2 4 4" xfId="28975" xr:uid="{00000000-0005-0000-0000-000077700000}"/>
    <cellStyle name="20% - Accent1 3 5 5 2 5" xfId="28976" xr:uid="{00000000-0005-0000-0000-000078700000}"/>
    <cellStyle name="20% - Accent1 3 5 5 2 5 2" xfId="28977" xr:uid="{00000000-0005-0000-0000-000079700000}"/>
    <cellStyle name="20% - Accent1 3 5 5 2 5 2 2" xfId="28978" xr:uid="{00000000-0005-0000-0000-00007A700000}"/>
    <cellStyle name="20% - Accent1 3 5 5 2 5 3" xfId="28979" xr:uid="{00000000-0005-0000-0000-00007B700000}"/>
    <cellStyle name="20% - Accent1 3 5 5 2 6" xfId="28980" xr:uid="{00000000-0005-0000-0000-00007C700000}"/>
    <cellStyle name="20% - Accent1 3 5 5 2 6 2" xfId="28981" xr:uid="{00000000-0005-0000-0000-00007D700000}"/>
    <cellStyle name="20% - Accent1 3 5 5 2 6 2 2" xfId="28982" xr:uid="{00000000-0005-0000-0000-00007E700000}"/>
    <cellStyle name="20% - Accent1 3 5 5 2 6 3" xfId="28983" xr:uid="{00000000-0005-0000-0000-00007F700000}"/>
    <cellStyle name="20% - Accent1 3 5 5 2 7" xfId="28984" xr:uid="{00000000-0005-0000-0000-000080700000}"/>
    <cellStyle name="20% - Accent1 3 5 5 2 7 2" xfId="28985" xr:uid="{00000000-0005-0000-0000-000081700000}"/>
    <cellStyle name="20% - Accent1 3 5 5 2 8" xfId="28986" xr:uid="{00000000-0005-0000-0000-000082700000}"/>
    <cellStyle name="20% - Accent1 3 5 5 2 8 2" xfId="28987" xr:uid="{00000000-0005-0000-0000-000083700000}"/>
    <cellStyle name="20% - Accent1 3 5 5 2 9" xfId="28988" xr:uid="{00000000-0005-0000-0000-000084700000}"/>
    <cellStyle name="20% - Accent1 3 5 5 3" xfId="28989" xr:uid="{00000000-0005-0000-0000-000085700000}"/>
    <cellStyle name="20% - Accent1 3 5 5 3 2" xfId="28990" xr:uid="{00000000-0005-0000-0000-000086700000}"/>
    <cellStyle name="20% - Accent1 3 5 5 3 2 2" xfId="28991" xr:uid="{00000000-0005-0000-0000-000087700000}"/>
    <cellStyle name="20% - Accent1 3 5 5 3 2 2 2" xfId="28992" xr:uid="{00000000-0005-0000-0000-000088700000}"/>
    <cellStyle name="20% - Accent1 3 5 5 3 2 2 2 2" xfId="28993" xr:uid="{00000000-0005-0000-0000-000089700000}"/>
    <cellStyle name="20% - Accent1 3 5 5 3 2 2 3" xfId="28994" xr:uid="{00000000-0005-0000-0000-00008A700000}"/>
    <cellStyle name="20% - Accent1 3 5 5 3 2 3" xfId="28995" xr:uid="{00000000-0005-0000-0000-00008B700000}"/>
    <cellStyle name="20% - Accent1 3 5 5 3 2 3 2" xfId="28996" xr:uid="{00000000-0005-0000-0000-00008C700000}"/>
    <cellStyle name="20% - Accent1 3 5 5 3 2 4" xfId="28997" xr:uid="{00000000-0005-0000-0000-00008D700000}"/>
    <cellStyle name="20% - Accent1 3 5 5 3 3" xfId="28998" xr:uid="{00000000-0005-0000-0000-00008E700000}"/>
    <cellStyle name="20% - Accent1 3 5 5 3 3 2" xfId="28999" xr:uid="{00000000-0005-0000-0000-00008F700000}"/>
    <cellStyle name="20% - Accent1 3 5 5 3 3 2 2" xfId="29000" xr:uid="{00000000-0005-0000-0000-000090700000}"/>
    <cellStyle name="20% - Accent1 3 5 5 3 3 2 2 2" xfId="29001" xr:uid="{00000000-0005-0000-0000-000091700000}"/>
    <cellStyle name="20% - Accent1 3 5 5 3 3 2 3" xfId="29002" xr:uid="{00000000-0005-0000-0000-000092700000}"/>
    <cellStyle name="20% - Accent1 3 5 5 3 3 3" xfId="29003" xr:uid="{00000000-0005-0000-0000-000093700000}"/>
    <cellStyle name="20% - Accent1 3 5 5 3 3 3 2" xfId="29004" xr:uid="{00000000-0005-0000-0000-000094700000}"/>
    <cellStyle name="20% - Accent1 3 5 5 3 3 4" xfId="29005" xr:uid="{00000000-0005-0000-0000-000095700000}"/>
    <cellStyle name="20% - Accent1 3 5 5 3 4" xfId="29006" xr:uid="{00000000-0005-0000-0000-000096700000}"/>
    <cellStyle name="20% - Accent1 3 5 5 3 4 2" xfId="29007" xr:uid="{00000000-0005-0000-0000-000097700000}"/>
    <cellStyle name="20% - Accent1 3 5 5 3 4 2 2" xfId="29008" xr:uid="{00000000-0005-0000-0000-000098700000}"/>
    <cellStyle name="20% - Accent1 3 5 5 3 4 2 2 2" xfId="29009" xr:uid="{00000000-0005-0000-0000-000099700000}"/>
    <cellStyle name="20% - Accent1 3 5 5 3 4 2 3" xfId="29010" xr:uid="{00000000-0005-0000-0000-00009A700000}"/>
    <cellStyle name="20% - Accent1 3 5 5 3 4 3" xfId="29011" xr:uid="{00000000-0005-0000-0000-00009B700000}"/>
    <cellStyle name="20% - Accent1 3 5 5 3 4 3 2" xfId="29012" xr:uid="{00000000-0005-0000-0000-00009C700000}"/>
    <cellStyle name="20% - Accent1 3 5 5 3 4 4" xfId="29013" xr:uid="{00000000-0005-0000-0000-00009D700000}"/>
    <cellStyle name="20% - Accent1 3 5 5 3 5" xfId="29014" xr:uid="{00000000-0005-0000-0000-00009E700000}"/>
    <cellStyle name="20% - Accent1 3 5 5 3 5 2" xfId="29015" xr:uid="{00000000-0005-0000-0000-00009F700000}"/>
    <cellStyle name="20% - Accent1 3 5 5 3 5 2 2" xfId="29016" xr:uid="{00000000-0005-0000-0000-0000A0700000}"/>
    <cellStyle name="20% - Accent1 3 5 5 3 5 3" xfId="29017" xr:uid="{00000000-0005-0000-0000-0000A1700000}"/>
    <cellStyle name="20% - Accent1 3 5 5 3 6" xfId="29018" xr:uid="{00000000-0005-0000-0000-0000A2700000}"/>
    <cellStyle name="20% - Accent1 3 5 5 3 6 2" xfId="29019" xr:uid="{00000000-0005-0000-0000-0000A3700000}"/>
    <cellStyle name="20% - Accent1 3 5 5 3 6 2 2" xfId="29020" xr:uid="{00000000-0005-0000-0000-0000A4700000}"/>
    <cellStyle name="20% - Accent1 3 5 5 3 6 3" xfId="29021" xr:uid="{00000000-0005-0000-0000-0000A5700000}"/>
    <cellStyle name="20% - Accent1 3 5 5 3 7" xfId="29022" xr:uid="{00000000-0005-0000-0000-0000A6700000}"/>
    <cellStyle name="20% - Accent1 3 5 5 3 7 2" xfId="29023" xr:uid="{00000000-0005-0000-0000-0000A7700000}"/>
    <cellStyle name="20% - Accent1 3 5 5 3 8" xfId="29024" xr:uid="{00000000-0005-0000-0000-0000A8700000}"/>
    <cellStyle name="20% - Accent1 3 5 5 3 8 2" xfId="29025" xr:uid="{00000000-0005-0000-0000-0000A9700000}"/>
    <cellStyle name="20% - Accent1 3 5 5 3 9" xfId="29026" xr:uid="{00000000-0005-0000-0000-0000AA700000}"/>
    <cellStyle name="20% - Accent1 3 5 5 4" xfId="29027" xr:uid="{00000000-0005-0000-0000-0000AB700000}"/>
    <cellStyle name="20% - Accent1 3 5 5 4 2" xfId="29028" xr:uid="{00000000-0005-0000-0000-0000AC700000}"/>
    <cellStyle name="20% - Accent1 3 5 5 4 2 2" xfId="29029" xr:uid="{00000000-0005-0000-0000-0000AD700000}"/>
    <cellStyle name="20% - Accent1 3 5 5 4 2 2 2" xfId="29030" xr:uid="{00000000-0005-0000-0000-0000AE700000}"/>
    <cellStyle name="20% - Accent1 3 5 5 4 2 3" xfId="29031" xr:uid="{00000000-0005-0000-0000-0000AF700000}"/>
    <cellStyle name="20% - Accent1 3 5 5 4 3" xfId="29032" xr:uid="{00000000-0005-0000-0000-0000B0700000}"/>
    <cellStyle name="20% - Accent1 3 5 5 4 3 2" xfId="29033" xr:uid="{00000000-0005-0000-0000-0000B1700000}"/>
    <cellStyle name="20% - Accent1 3 5 5 4 4" xfId="29034" xr:uid="{00000000-0005-0000-0000-0000B2700000}"/>
    <cellStyle name="20% - Accent1 3 5 5 5" xfId="29035" xr:uid="{00000000-0005-0000-0000-0000B3700000}"/>
    <cellStyle name="20% - Accent1 3 5 5 5 2" xfId="29036" xr:uid="{00000000-0005-0000-0000-0000B4700000}"/>
    <cellStyle name="20% - Accent1 3 5 5 5 2 2" xfId="29037" xr:uid="{00000000-0005-0000-0000-0000B5700000}"/>
    <cellStyle name="20% - Accent1 3 5 5 5 2 2 2" xfId="29038" xr:uid="{00000000-0005-0000-0000-0000B6700000}"/>
    <cellStyle name="20% - Accent1 3 5 5 5 2 3" xfId="29039" xr:uid="{00000000-0005-0000-0000-0000B7700000}"/>
    <cellStyle name="20% - Accent1 3 5 5 5 3" xfId="29040" xr:uid="{00000000-0005-0000-0000-0000B8700000}"/>
    <cellStyle name="20% - Accent1 3 5 5 5 3 2" xfId="29041" xr:uid="{00000000-0005-0000-0000-0000B9700000}"/>
    <cellStyle name="20% - Accent1 3 5 5 5 4" xfId="29042" xr:uid="{00000000-0005-0000-0000-0000BA700000}"/>
    <cellStyle name="20% - Accent1 3 5 5 6" xfId="29043" xr:uid="{00000000-0005-0000-0000-0000BB700000}"/>
    <cellStyle name="20% - Accent1 3 5 5 6 2" xfId="29044" xr:uid="{00000000-0005-0000-0000-0000BC700000}"/>
    <cellStyle name="20% - Accent1 3 5 5 6 2 2" xfId="29045" xr:uid="{00000000-0005-0000-0000-0000BD700000}"/>
    <cellStyle name="20% - Accent1 3 5 5 6 2 2 2" xfId="29046" xr:uid="{00000000-0005-0000-0000-0000BE700000}"/>
    <cellStyle name="20% - Accent1 3 5 5 6 2 3" xfId="29047" xr:uid="{00000000-0005-0000-0000-0000BF700000}"/>
    <cellStyle name="20% - Accent1 3 5 5 6 3" xfId="29048" xr:uid="{00000000-0005-0000-0000-0000C0700000}"/>
    <cellStyle name="20% - Accent1 3 5 5 6 3 2" xfId="29049" xr:uid="{00000000-0005-0000-0000-0000C1700000}"/>
    <cellStyle name="20% - Accent1 3 5 5 6 4" xfId="29050" xr:uid="{00000000-0005-0000-0000-0000C2700000}"/>
    <cellStyle name="20% - Accent1 3 5 5 7" xfId="29051" xr:uid="{00000000-0005-0000-0000-0000C3700000}"/>
    <cellStyle name="20% - Accent1 3 5 5 7 2" xfId="29052" xr:uid="{00000000-0005-0000-0000-0000C4700000}"/>
    <cellStyle name="20% - Accent1 3 5 5 7 2 2" xfId="29053" xr:uid="{00000000-0005-0000-0000-0000C5700000}"/>
    <cellStyle name="20% - Accent1 3 5 5 7 3" xfId="29054" xr:uid="{00000000-0005-0000-0000-0000C6700000}"/>
    <cellStyle name="20% - Accent1 3 5 5 8" xfId="29055" xr:uid="{00000000-0005-0000-0000-0000C7700000}"/>
    <cellStyle name="20% - Accent1 3 5 5 8 2" xfId="29056" xr:uid="{00000000-0005-0000-0000-0000C8700000}"/>
    <cellStyle name="20% - Accent1 3 5 5 8 2 2" xfId="29057" xr:uid="{00000000-0005-0000-0000-0000C9700000}"/>
    <cellStyle name="20% - Accent1 3 5 5 8 3" xfId="29058" xr:uid="{00000000-0005-0000-0000-0000CA700000}"/>
    <cellStyle name="20% - Accent1 3 5 5 9" xfId="29059" xr:uid="{00000000-0005-0000-0000-0000CB700000}"/>
    <cellStyle name="20% - Accent1 3 5 5 9 2" xfId="29060" xr:uid="{00000000-0005-0000-0000-0000CC700000}"/>
    <cellStyle name="20% - Accent1 3 5 6" xfId="29061" xr:uid="{00000000-0005-0000-0000-0000CD700000}"/>
    <cellStyle name="20% - Accent1 3 5 6 10" xfId="29062" xr:uid="{00000000-0005-0000-0000-0000CE700000}"/>
    <cellStyle name="20% - Accent1 3 5 6 10 2" xfId="29063" xr:uid="{00000000-0005-0000-0000-0000CF700000}"/>
    <cellStyle name="20% - Accent1 3 5 6 11" xfId="29064" xr:uid="{00000000-0005-0000-0000-0000D0700000}"/>
    <cellStyle name="20% - Accent1 3 5 6 2" xfId="29065" xr:uid="{00000000-0005-0000-0000-0000D1700000}"/>
    <cellStyle name="20% - Accent1 3 5 6 2 2" xfId="29066" xr:uid="{00000000-0005-0000-0000-0000D2700000}"/>
    <cellStyle name="20% - Accent1 3 5 6 2 2 2" xfId="29067" xr:uid="{00000000-0005-0000-0000-0000D3700000}"/>
    <cellStyle name="20% - Accent1 3 5 6 2 2 2 2" xfId="29068" xr:uid="{00000000-0005-0000-0000-0000D4700000}"/>
    <cellStyle name="20% - Accent1 3 5 6 2 2 2 2 2" xfId="29069" xr:uid="{00000000-0005-0000-0000-0000D5700000}"/>
    <cellStyle name="20% - Accent1 3 5 6 2 2 2 3" xfId="29070" xr:uid="{00000000-0005-0000-0000-0000D6700000}"/>
    <cellStyle name="20% - Accent1 3 5 6 2 2 3" xfId="29071" xr:uid="{00000000-0005-0000-0000-0000D7700000}"/>
    <cellStyle name="20% - Accent1 3 5 6 2 2 3 2" xfId="29072" xr:uid="{00000000-0005-0000-0000-0000D8700000}"/>
    <cellStyle name="20% - Accent1 3 5 6 2 2 4" xfId="29073" xr:uid="{00000000-0005-0000-0000-0000D9700000}"/>
    <cellStyle name="20% - Accent1 3 5 6 2 3" xfId="29074" xr:uid="{00000000-0005-0000-0000-0000DA700000}"/>
    <cellStyle name="20% - Accent1 3 5 6 2 3 2" xfId="29075" xr:uid="{00000000-0005-0000-0000-0000DB700000}"/>
    <cellStyle name="20% - Accent1 3 5 6 2 3 2 2" xfId="29076" xr:uid="{00000000-0005-0000-0000-0000DC700000}"/>
    <cellStyle name="20% - Accent1 3 5 6 2 3 2 2 2" xfId="29077" xr:uid="{00000000-0005-0000-0000-0000DD700000}"/>
    <cellStyle name="20% - Accent1 3 5 6 2 3 2 3" xfId="29078" xr:uid="{00000000-0005-0000-0000-0000DE700000}"/>
    <cellStyle name="20% - Accent1 3 5 6 2 3 3" xfId="29079" xr:uid="{00000000-0005-0000-0000-0000DF700000}"/>
    <cellStyle name="20% - Accent1 3 5 6 2 3 3 2" xfId="29080" xr:uid="{00000000-0005-0000-0000-0000E0700000}"/>
    <cellStyle name="20% - Accent1 3 5 6 2 3 4" xfId="29081" xr:uid="{00000000-0005-0000-0000-0000E1700000}"/>
    <cellStyle name="20% - Accent1 3 5 6 2 4" xfId="29082" xr:uid="{00000000-0005-0000-0000-0000E2700000}"/>
    <cellStyle name="20% - Accent1 3 5 6 2 4 2" xfId="29083" xr:uid="{00000000-0005-0000-0000-0000E3700000}"/>
    <cellStyle name="20% - Accent1 3 5 6 2 4 2 2" xfId="29084" xr:uid="{00000000-0005-0000-0000-0000E4700000}"/>
    <cellStyle name="20% - Accent1 3 5 6 2 4 2 2 2" xfId="29085" xr:uid="{00000000-0005-0000-0000-0000E5700000}"/>
    <cellStyle name="20% - Accent1 3 5 6 2 4 2 3" xfId="29086" xr:uid="{00000000-0005-0000-0000-0000E6700000}"/>
    <cellStyle name="20% - Accent1 3 5 6 2 4 3" xfId="29087" xr:uid="{00000000-0005-0000-0000-0000E7700000}"/>
    <cellStyle name="20% - Accent1 3 5 6 2 4 3 2" xfId="29088" xr:uid="{00000000-0005-0000-0000-0000E8700000}"/>
    <cellStyle name="20% - Accent1 3 5 6 2 4 4" xfId="29089" xr:uid="{00000000-0005-0000-0000-0000E9700000}"/>
    <cellStyle name="20% - Accent1 3 5 6 2 5" xfId="29090" xr:uid="{00000000-0005-0000-0000-0000EA700000}"/>
    <cellStyle name="20% - Accent1 3 5 6 2 5 2" xfId="29091" xr:uid="{00000000-0005-0000-0000-0000EB700000}"/>
    <cellStyle name="20% - Accent1 3 5 6 2 5 2 2" xfId="29092" xr:uid="{00000000-0005-0000-0000-0000EC700000}"/>
    <cellStyle name="20% - Accent1 3 5 6 2 5 3" xfId="29093" xr:uid="{00000000-0005-0000-0000-0000ED700000}"/>
    <cellStyle name="20% - Accent1 3 5 6 2 6" xfId="29094" xr:uid="{00000000-0005-0000-0000-0000EE700000}"/>
    <cellStyle name="20% - Accent1 3 5 6 2 6 2" xfId="29095" xr:uid="{00000000-0005-0000-0000-0000EF700000}"/>
    <cellStyle name="20% - Accent1 3 5 6 2 6 2 2" xfId="29096" xr:uid="{00000000-0005-0000-0000-0000F0700000}"/>
    <cellStyle name="20% - Accent1 3 5 6 2 6 3" xfId="29097" xr:uid="{00000000-0005-0000-0000-0000F1700000}"/>
    <cellStyle name="20% - Accent1 3 5 6 2 7" xfId="29098" xr:uid="{00000000-0005-0000-0000-0000F2700000}"/>
    <cellStyle name="20% - Accent1 3 5 6 2 7 2" xfId="29099" xr:uid="{00000000-0005-0000-0000-0000F3700000}"/>
    <cellStyle name="20% - Accent1 3 5 6 2 8" xfId="29100" xr:uid="{00000000-0005-0000-0000-0000F4700000}"/>
    <cellStyle name="20% - Accent1 3 5 6 2 8 2" xfId="29101" xr:uid="{00000000-0005-0000-0000-0000F5700000}"/>
    <cellStyle name="20% - Accent1 3 5 6 2 9" xfId="29102" xr:uid="{00000000-0005-0000-0000-0000F6700000}"/>
    <cellStyle name="20% - Accent1 3 5 6 3" xfId="29103" xr:uid="{00000000-0005-0000-0000-0000F7700000}"/>
    <cellStyle name="20% - Accent1 3 5 6 3 2" xfId="29104" xr:uid="{00000000-0005-0000-0000-0000F8700000}"/>
    <cellStyle name="20% - Accent1 3 5 6 3 2 2" xfId="29105" xr:uid="{00000000-0005-0000-0000-0000F9700000}"/>
    <cellStyle name="20% - Accent1 3 5 6 3 2 2 2" xfId="29106" xr:uid="{00000000-0005-0000-0000-0000FA700000}"/>
    <cellStyle name="20% - Accent1 3 5 6 3 2 2 2 2" xfId="29107" xr:uid="{00000000-0005-0000-0000-0000FB700000}"/>
    <cellStyle name="20% - Accent1 3 5 6 3 2 2 3" xfId="29108" xr:uid="{00000000-0005-0000-0000-0000FC700000}"/>
    <cellStyle name="20% - Accent1 3 5 6 3 2 3" xfId="29109" xr:uid="{00000000-0005-0000-0000-0000FD700000}"/>
    <cellStyle name="20% - Accent1 3 5 6 3 2 3 2" xfId="29110" xr:uid="{00000000-0005-0000-0000-0000FE700000}"/>
    <cellStyle name="20% - Accent1 3 5 6 3 2 4" xfId="29111" xr:uid="{00000000-0005-0000-0000-0000FF700000}"/>
    <cellStyle name="20% - Accent1 3 5 6 3 3" xfId="29112" xr:uid="{00000000-0005-0000-0000-000000710000}"/>
    <cellStyle name="20% - Accent1 3 5 6 3 3 2" xfId="29113" xr:uid="{00000000-0005-0000-0000-000001710000}"/>
    <cellStyle name="20% - Accent1 3 5 6 3 3 2 2" xfId="29114" xr:uid="{00000000-0005-0000-0000-000002710000}"/>
    <cellStyle name="20% - Accent1 3 5 6 3 3 2 2 2" xfId="29115" xr:uid="{00000000-0005-0000-0000-000003710000}"/>
    <cellStyle name="20% - Accent1 3 5 6 3 3 2 3" xfId="29116" xr:uid="{00000000-0005-0000-0000-000004710000}"/>
    <cellStyle name="20% - Accent1 3 5 6 3 3 3" xfId="29117" xr:uid="{00000000-0005-0000-0000-000005710000}"/>
    <cellStyle name="20% - Accent1 3 5 6 3 3 3 2" xfId="29118" xr:uid="{00000000-0005-0000-0000-000006710000}"/>
    <cellStyle name="20% - Accent1 3 5 6 3 3 4" xfId="29119" xr:uid="{00000000-0005-0000-0000-000007710000}"/>
    <cellStyle name="20% - Accent1 3 5 6 3 4" xfId="29120" xr:uid="{00000000-0005-0000-0000-000008710000}"/>
    <cellStyle name="20% - Accent1 3 5 6 3 4 2" xfId="29121" xr:uid="{00000000-0005-0000-0000-000009710000}"/>
    <cellStyle name="20% - Accent1 3 5 6 3 4 2 2" xfId="29122" xr:uid="{00000000-0005-0000-0000-00000A710000}"/>
    <cellStyle name="20% - Accent1 3 5 6 3 4 2 2 2" xfId="29123" xr:uid="{00000000-0005-0000-0000-00000B710000}"/>
    <cellStyle name="20% - Accent1 3 5 6 3 4 2 3" xfId="29124" xr:uid="{00000000-0005-0000-0000-00000C710000}"/>
    <cellStyle name="20% - Accent1 3 5 6 3 4 3" xfId="29125" xr:uid="{00000000-0005-0000-0000-00000D710000}"/>
    <cellStyle name="20% - Accent1 3 5 6 3 4 3 2" xfId="29126" xr:uid="{00000000-0005-0000-0000-00000E710000}"/>
    <cellStyle name="20% - Accent1 3 5 6 3 4 4" xfId="29127" xr:uid="{00000000-0005-0000-0000-00000F710000}"/>
    <cellStyle name="20% - Accent1 3 5 6 3 5" xfId="29128" xr:uid="{00000000-0005-0000-0000-000010710000}"/>
    <cellStyle name="20% - Accent1 3 5 6 3 5 2" xfId="29129" xr:uid="{00000000-0005-0000-0000-000011710000}"/>
    <cellStyle name="20% - Accent1 3 5 6 3 5 2 2" xfId="29130" xr:uid="{00000000-0005-0000-0000-000012710000}"/>
    <cellStyle name="20% - Accent1 3 5 6 3 5 3" xfId="29131" xr:uid="{00000000-0005-0000-0000-000013710000}"/>
    <cellStyle name="20% - Accent1 3 5 6 3 6" xfId="29132" xr:uid="{00000000-0005-0000-0000-000014710000}"/>
    <cellStyle name="20% - Accent1 3 5 6 3 6 2" xfId="29133" xr:uid="{00000000-0005-0000-0000-000015710000}"/>
    <cellStyle name="20% - Accent1 3 5 6 3 6 2 2" xfId="29134" xr:uid="{00000000-0005-0000-0000-000016710000}"/>
    <cellStyle name="20% - Accent1 3 5 6 3 6 3" xfId="29135" xr:uid="{00000000-0005-0000-0000-000017710000}"/>
    <cellStyle name="20% - Accent1 3 5 6 3 7" xfId="29136" xr:uid="{00000000-0005-0000-0000-000018710000}"/>
    <cellStyle name="20% - Accent1 3 5 6 3 7 2" xfId="29137" xr:uid="{00000000-0005-0000-0000-000019710000}"/>
    <cellStyle name="20% - Accent1 3 5 6 3 8" xfId="29138" xr:uid="{00000000-0005-0000-0000-00001A710000}"/>
    <cellStyle name="20% - Accent1 3 5 6 3 8 2" xfId="29139" xr:uid="{00000000-0005-0000-0000-00001B710000}"/>
    <cellStyle name="20% - Accent1 3 5 6 3 9" xfId="29140" xr:uid="{00000000-0005-0000-0000-00001C710000}"/>
    <cellStyle name="20% - Accent1 3 5 6 4" xfId="29141" xr:uid="{00000000-0005-0000-0000-00001D710000}"/>
    <cellStyle name="20% - Accent1 3 5 6 4 2" xfId="29142" xr:uid="{00000000-0005-0000-0000-00001E710000}"/>
    <cellStyle name="20% - Accent1 3 5 6 4 2 2" xfId="29143" xr:uid="{00000000-0005-0000-0000-00001F710000}"/>
    <cellStyle name="20% - Accent1 3 5 6 4 2 2 2" xfId="29144" xr:uid="{00000000-0005-0000-0000-000020710000}"/>
    <cellStyle name="20% - Accent1 3 5 6 4 2 3" xfId="29145" xr:uid="{00000000-0005-0000-0000-000021710000}"/>
    <cellStyle name="20% - Accent1 3 5 6 4 3" xfId="29146" xr:uid="{00000000-0005-0000-0000-000022710000}"/>
    <cellStyle name="20% - Accent1 3 5 6 4 3 2" xfId="29147" xr:uid="{00000000-0005-0000-0000-000023710000}"/>
    <cellStyle name="20% - Accent1 3 5 6 4 4" xfId="29148" xr:uid="{00000000-0005-0000-0000-000024710000}"/>
    <cellStyle name="20% - Accent1 3 5 6 5" xfId="29149" xr:uid="{00000000-0005-0000-0000-000025710000}"/>
    <cellStyle name="20% - Accent1 3 5 6 5 2" xfId="29150" xr:uid="{00000000-0005-0000-0000-000026710000}"/>
    <cellStyle name="20% - Accent1 3 5 6 5 2 2" xfId="29151" xr:uid="{00000000-0005-0000-0000-000027710000}"/>
    <cellStyle name="20% - Accent1 3 5 6 5 2 2 2" xfId="29152" xr:uid="{00000000-0005-0000-0000-000028710000}"/>
    <cellStyle name="20% - Accent1 3 5 6 5 2 3" xfId="29153" xr:uid="{00000000-0005-0000-0000-000029710000}"/>
    <cellStyle name="20% - Accent1 3 5 6 5 3" xfId="29154" xr:uid="{00000000-0005-0000-0000-00002A710000}"/>
    <cellStyle name="20% - Accent1 3 5 6 5 3 2" xfId="29155" xr:uid="{00000000-0005-0000-0000-00002B710000}"/>
    <cellStyle name="20% - Accent1 3 5 6 5 4" xfId="29156" xr:uid="{00000000-0005-0000-0000-00002C710000}"/>
    <cellStyle name="20% - Accent1 3 5 6 6" xfId="29157" xr:uid="{00000000-0005-0000-0000-00002D710000}"/>
    <cellStyle name="20% - Accent1 3 5 6 6 2" xfId="29158" xr:uid="{00000000-0005-0000-0000-00002E710000}"/>
    <cellStyle name="20% - Accent1 3 5 6 6 2 2" xfId="29159" xr:uid="{00000000-0005-0000-0000-00002F710000}"/>
    <cellStyle name="20% - Accent1 3 5 6 6 2 2 2" xfId="29160" xr:uid="{00000000-0005-0000-0000-000030710000}"/>
    <cellStyle name="20% - Accent1 3 5 6 6 2 3" xfId="29161" xr:uid="{00000000-0005-0000-0000-000031710000}"/>
    <cellStyle name="20% - Accent1 3 5 6 6 3" xfId="29162" xr:uid="{00000000-0005-0000-0000-000032710000}"/>
    <cellStyle name="20% - Accent1 3 5 6 6 3 2" xfId="29163" xr:uid="{00000000-0005-0000-0000-000033710000}"/>
    <cellStyle name="20% - Accent1 3 5 6 6 4" xfId="29164" xr:uid="{00000000-0005-0000-0000-000034710000}"/>
    <cellStyle name="20% - Accent1 3 5 6 7" xfId="29165" xr:uid="{00000000-0005-0000-0000-000035710000}"/>
    <cellStyle name="20% - Accent1 3 5 6 7 2" xfId="29166" xr:uid="{00000000-0005-0000-0000-000036710000}"/>
    <cellStyle name="20% - Accent1 3 5 6 7 2 2" xfId="29167" xr:uid="{00000000-0005-0000-0000-000037710000}"/>
    <cellStyle name="20% - Accent1 3 5 6 7 3" xfId="29168" xr:uid="{00000000-0005-0000-0000-000038710000}"/>
    <cellStyle name="20% - Accent1 3 5 6 8" xfId="29169" xr:uid="{00000000-0005-0000-0000-000039710000}"/>
    <cellStyle name="20% - Accent1 3 5 6 8 2" xfId="29170" xr:uid="{00000000-0005-0000-0000-00003A710000}"/>
    <cellStyle name="20% - Accent1 3 5 6 8 2 2" xfId="29171" xr:uid="{00000000-0005-0000-0000-00003B710000}"/>
    <cellStyle name="20% - Accent1 3 5 6 8 3" xfId="29172" xr:uid="{00000000-0005-0000-0000-00003C710000}"/>
    <cellStyle name="20% - Accent1 3 5 6 9" xfId="29173" xr:uid="{00000000-0005-0000-0000-00003D710000}"/>
    <cellStyle name="20% - Accent1 3 5 6 9 2" xfId="29174" xr:uid="{00000000-0005-0000-0000-00003E710000}"/>
    <cellStyle name="20% - Accent1 3 5 7" xfId="29175" xr:uid="{00000000-0005-0000-0000-00003F710000}"/>
    <cellStyle name="20% - Accent1 3 5 7 2" xfId="29176" xr:uid="{00000000-0005-0000-0000-000040710000}"/>
    <cellStyle name="20% - Accent1 3 5 7 2 2" xfId="29177" xr:uid="{00000000-0005-0000-0000-000041710000}"/>
    <cellStyle name="20% - Accent1 3 5 7 2 2 2" xfId="29178" xr:uid="{00000000-0005-0000-0000-000042710000}"/>
    <cellStyle name="20% - Accent1 3 5 7 2 2 2 2" xfId="29179" xr:uid="{00000000-0005-0000-0000-000043710000}"/>
    <cellStyle name="20% - Accent1 3 5 7 2 2 3" xfId="29180" xr:uid="{00000000-0005-0000-0000-000044710000}"/>
    <cellStyle name="20% - Accent1 3 5 7 2 3" xfId="29181" xr:uid="{00000000-0005-0000-0000-000045710000}"/>
    <cellStyle name="20% - Accent1 3 5 7 2 3 2" xfId="29182" xr:uid="{00000000-0005-0000-0000-000046710000}"/>
    <cellStyle name="20% - Accent1 3 5 7 2 4" xfId="29183" xr:uid="{00000000-0005-0000-0000-000047710000}"/>
    <cellStyle name="20% - Accent1 3 5 7 3" xfId="29184" xr:uid="{00000000-0005-0000-0000-000048710000}"/>
    <cellStyle name="20% - Accent1 3 5 7 3 2" xfId="29185" xr:uid="{00000000-0005-0000-0000-000049710000}"/>
    <cellStyle name="20% - Accent1 3 5 7 3 2 2" xfId="29186" xr:uid="{00000000-0005-0000-0000-00004A710000}"/>
    <cellStyle name="20% - Accent1 3 5 7 3 2 2 2" xfId="29187" xr:uid="{00000000-0005-0000-0000-00004B710000}"/>
    <cellStyle name="20% - Accent1 3 5 7 3 2 3" xfId="29188" xr:uid="{00000000-0005-0000-0000-00004C710000}"/>
    <cellStyle name="20% - Accent1 3 5 7 3 3" xfId="29189" xr:uid="{00000000-0005-0000-0000-00004D710000}"/>
    <cellStyle name="20% - Accent1 3 5 7 3 3 2" xfId="29190" xr:uid="{00000000-0005-0000-0000-00004E710000}"/>
    <cellStyle name="20% - Accent1 3 5 7 3 4" xfId="29191" xr:uid="{00000000-0005-0000-0000-00004F710000}"/>
    <cellStyle name="20% - Accent1 3 5 7 4" xfId="29192" xr:uid="{00000000-0005-0000-0000-000050710000}"/>
    <cellStyle name="20% - Accent1 3 5 7 4 2" xfId="29193" xr:uid="{00000000-0005-0000-0000-000051710000}"/>
    <cellStyle name="20% - Accent1 3 5 7 4 2 2" xfId="29194" xr:uid="{00000000-0005-0000-0000-000052710000}"/>
    <cellStyle name="20% - Accent1 3 5 7 4 2 2 2" xfId="29195" xr:uid="{00000000-0005-0000-0000-000053710000}"/>
    <cellStyle name="20% - Accent1 3 5 7 4 2 3" xfId="29196" xr:uid="{00000000-0005-0000-0000-000054710000}"/>
    <cellStyle name="20% - Accent1 3 5 7 4 3" xfId="29197" xr:uid="{00000000-0005-0000-0000-000055710000}"/>
    <cellStyle name="20% - Accent1 3 5 7 4 3 2" xfId="29198" xr:uid="{00000000-0005-0000-0000-000056710000}"/>
    <cellStyle name="20% - Accent1 3 5 7 4 4" xfId="29199" xr:uid="{00000000-0005-0000-0000-000057710000}"/>
    <cellStyle name="20% - Accent1 3 5 7 5" xfId="29200" xr:uid="{00000000-0005-0000-0000-000058710000}"/>
    <cellStyle name="20% - Accent1 3 5 7 5 2" xfId="29201" xr:uid="{00000000-0005-0000-0000-000059710000}"/>
    <cellStyle name="20% - Accent1 3 5 7 5 2 2" xfId="29202" xr:uid="{00000000-0005-0000-0000-00005A710000}"/>
    <cellStyle name="20% - Accent1 3 5 7 5 3" xfId="29203" xr:uid="{00000000-0005-0000-0000-00005B710000}"/>
    <cellStyle name="20% - Accent1 3 5 7 6" xfId="29204" xr:uid="{00000000-0005-0000-0000-00005C710000}"/>
    <cellStyle name="20% - Accent1 3 5 7 6 2" xfId="29205" xr:uid="{00000000-0005-0000-0000-00005D710000}"/>
    <cellStyle name="20% - Accent1 3 5 7 6 2 2" xfId="29206" xr:uid="{00000000-0005-0000-0000-00005E710000}"/>
    <cellStyle name="20% - Accent1 3 5 7 6 3" xfId="29207" xr:uid="{00000000-0005-0000-0000-00005F710000}"/>
    <cellStyle name="20% - Accent1 3 5 7 7" xfId="29208" xr:uid="{00000000-0005-0000-0000-000060710000}"/>
    <cellStyle name="20% - Accent1 3 5 7 7 2" xfId="29209" xr:uid="{00000000-0005-0000-0000-000061710000}"/>
    <cellStyle name="20% - Accent1 3 5 7 8" xfId="29210" xr:uid="{00000000-0005-0000-0000-000062710000}"/>
    <cellStyle name="20% - Accent1 3 5 7 8 2" xfId="29211" xr:uid="{00000000-0005-0000-0000-000063710000}"/>
    <cellStyle name="20% - Accent1 3 5 7 9" xfId="29212" xr:uid="{00000000-0005-0000-0000-000064710000}"/>
    <cellStyle name="20% - Accent1 3 5 8" xfId="29213" xr:uid="{00000000-0005-0000-0000-000065710000}"/>
    <cellStyle name="20% - Accent1 3 5 8 2" xfId="29214" xr:uid="{00000000-0005-0000-0000-000066710000}"/>
    <cellStyle name="20% - Accent1 3 5 8 2 2" xfId="29215" xr:uid="{00000000-0005-0000-0000-000067710000}"/>
    <cellStyle name="20% - Accent1 3 5 8 2 2 2" xfId="29216" xr:uid="{00000000-0005-0000-0000-000068710000}"/>
    <cellStyle name="20% - Accent1 3 5 8 2 2 2 2" xfId="29217" xr:uid="{00000000-0005-0000-0000-000069710000}"/>
    <cellStyle name="20% - Accent1 3 5 8 2 2 3" xfId="29218" xr:uid="{00000000-0005-0000-0000-00006A710000}"/>
    <cellStyle name="20% - Accent1 3 5 8 2 3" xfId="29219" xr:uid="{00000000-0005-0000-0000-00006B710000}"/>
    <cellStyle name="20% - Accent1 3 5 8 2 3 2" xfId="29220" xr:uid="{00000000-0005-0000-0000-00006C710000}"/>
    <cellStyle name="20% - Accent1 3 5 8 2 4" xfId="29221" xr:uid="{00000000-0005-0000-0000-00006D710000}"/>
    <cellStyle name="20% - Accent1 3 5 8 3" xfId="29222" xr:uid="{00000000-0005-0000-0000-00006E710000}"/>
    <cellStyle name="20% - Accent1 3 5 8 3 2" xfId="29223" xr:uid="{00000000-0005-0000-0000-00006F710000}"/>
    <cellStyle name="20% - Accent1 3 5 8 3 2 2" xfId="29224" xr:uid="{00000000-0005-0000-0000-000070710000}"/>
    <cellStyle name="20% - Accent1 3 5 8 3 2 2 2" xfId="29225" xr:uid="{00000000-0005-0000-0000-000071710000}"/>
    <cellStyle name="20% - Accent1 3 5 8 3 2 3" xfId="29226" xr:uid="{00000000-0005-0000-0000-000072710000}"/>
    <cellStyle name="20% - Accent1 3 5 8 3 3" xfId="29227" xr:uid="{00000000-0005-0000-0000-000073710000}"/>
    <cellStyle name="20% - Accent1 3 5 8 3 3 2" xfId="29228" xr:uid="{00000000-0005-0000-0000-000074710000}"/>
    <cellStyle name="20% - Accent1 3 5 8 3 4" xfId="29229" xr:uid="{00000000-0005-0000-0000-000075710000}"/>
    <cellStyle name="20% - Accent1 3 5 8 4" xfId="29230" xr:uid="{00000000-0005-0000-0000-000076710000}"/>
    <cellStyle name="20% - Accent1 3 5 8 4 2" xfId="29231" xr:uid="{00000000-0005-0000-0000-000077710000}"/>
    <cellStyle name="20% - Accent1 3 5 8 4 2 2" xfId="29232" xr:uid="{00000000-0005-0000-0000-000078710000}"/>
    <cellStyle name="20% - Accent1 3 5 8 4 2 2 2" xfId="29233" xr:uid="{00000000-0005-0000-0000-000079710000}"/>
    <cellStyle name="20% - Accent1 3 5 8 4 2 3" xfId="29234" xr:uid="{00000000-0005-0000-0000-00007A710000}"/>
    <cellStyle name="20% - Accent1 3 5 8 4 3" xfId="29235" xr:uid="{00000000-0005-0000-0000-00007B710000}"/>
    <cellStyle name="20% - Accent1 3 5 8 4 3 2" xfId="29236" xr:uid="{00000000-0005-0000-0000-00007C710000}"/>
    <cellStyle name="20% - Accent1 3 5 8 4 4" xfId="29237" xr:uid="{00000000-0005-0000-0000-00007D710000}"/>
    <cellStyle name="20% - Accent1 3 5 8 5" xfId="29238" xr:uid="{00000000-0005-0000-0000-00007E710000}"/>
    <cellStyle name="20% - Accent1 3 5 8 5 2" xfId="29239" xr:uid="{00000000-0005-0000-0000-00007F710000}"/>
    <cellStyle name="20% - Accent1 3 5 8 5 2 2" xfId="29240" xr:uid="{00000000-0005-0000-0000-000080710000}"/>
    <cellStyle name="20% - Accent1 3 5 8 5 3" xfId="29241" xr:uid="{00000000-0005-0000-0000-000081710000}"/>
    <cellStyle name="20% - Accent1 3 5 8 6" xfId="29242" xr:uid="{00000000-0005-0000-0000-000082710000}"/>
    <cellStyle name="20% - Accent1 3 5 8 6 2" xfId="29243" xr:uid="{00000000-0005-0000-0000-000083710000}"/>
    <cellStyle name="20% - Accent1 3 5 8 6 2 2" xfId="29244" xr:uid="{00000000-0005-0000-0000-000084710000}"/>
    <cellStyle name="20% - Accent1 3 5 8 6 3" xfId="29245" xr:uid="{00000000-0005-0000-0000-000085710000}"/>
    <cellStyle name="20% - Accent1 3 5 8 7" xfId="29246" xr:uid="{00000000-0005-0000-0000-000086710000}"/>
    <cellStyle name="20% - Accent1 3 5 8 7 2" xfId="29247" xr:uid="{00000000-0005-0000-0000-000087710000}"/>
    <cellStyle name="20% - Accent1 3 5 8 8" xfId="29248" xr:uid="{00000000-0005-0000-0000-000088710000}"/>
    <cellStyle name="20% - Accent1 3 5 8 8 2" xfId="29249" xr:uid="{00000000-0005-0000-0000-000089710000}"/>
    <cellStyle name="20% - Accent1 3 5 8 9" xfId="29250" xr:uid="{00000000-0005-0000-0000-00008A710000}"/>
    <cellStyle name="20% - Accent1 3 5 9" xfId="29251" xr:uid="{00000000-0005-0000-0000-00008B710000}"/>
    <cellStyle name="20% - Accent1 3 5 9 2" xfId="29252" xr:uid="{00000000-0005-0000-0000-00008C710000}"/>
    <cellStyle name="20% - Accent1 3 5 9 2 2" xfId="29253" xr:uid="{00000000-0005-0000-0000-00008D710000}"/>
    <cellStyle name="20% - Accent1 3 5 9 2 2 2" xfId="29254" xr:uid="{00000000-0005-0000-0000-00008E710000}"/>
    <cellStyle name="20% - Accent1 3 5 9 2 3" xfId="29255" xr:uid="{00000000-0005-0000-0000-00008F710000}"/>
    <cellStyle name="20% - Accent1 3 5 9 3" xfId="29256" xr:uid="{00000000-0005-0000-0000-000090710000}"/>
    <cellStyle name="20% - Accent1 3 5 9 3 2" xfId="29257" xr:uid="{00000000-0005-0000-0000-000091710000}"/>
    <cellStyle name="20% - Accent1 3 5 9 4" xfId="29258" xr:uid="{00000000-0005-0000-0000-000092710000}"/>
    <cellStyle name="20% - Accent1 3 6" xfId="29259" xr:uid="{00000000-0005-0000-0000-000093710000}"/>
    <cellStyle name="20% - Accent1 3 6 10" xfId="29260" xr:uid="{00000000-0005-0000-0000-000094710000}"/>
    <cellStyle name="20% - Accent1 3 6 10 2" xfId="29261" xr:uid="{00000000-0005-0000-0000-000095710000}"/>
    <cellStyle name="20% - Accent1 3 6 10 2 2" xfId="29262" xr:uid="{00000000-0005-0000-0000-000096710000}"/>
    <cellStyle name="20% - Accent1 3 6 10 2 2 2" xfId="29263" xr:uid="{00000000-0005-0000-0000-000097710000}"/>
    <cellStyle name="20% - Accent1 3 6 10 2 3" xfId="29264" xr:uid="{00000000-0005-0000-0000-000098710000}"/>
    <cellStyle name="20% - Accent1 3 6 10 3" xfId="29265" xr:uid="{00000000-0005-0000-0000-000099710000}"/>
    <cellStyle name="20% - Accent1 3 6 10 3 2" xfId="29266" xr:uid="{00000000-0005-0000-0000-00009A710000}"/>
    <cellStyle name="20% - Accent1 3 6 10 4" xfId="29267" xr:uid="{00000000-0005-0000-0000-00009B710000}"/>
    <cellStyle name="20% - Accent1 3 6 11" xfId="29268" xr:uid="{00000000-0005-0000-0000-00009C710000}"/>
    <cellStyle name="20% - Accent1 3 6 11 2" xfId="29269" xr:uid="{00000000-0005-0000-0000-00009D710000}"/>
    <cellStyle name="20% - Accent1 3 6 11 2 2" xfId="29270" xr:uid="{00000000-0005-0000-0000-00009E710000}"/>
    <cellStyle name="20% - Accent1 3 6 11 3" xfId="29271" xr:uid="{00000000-0005-0000-0000-00009F710000}"/>
    <cellStyle name="20% - Accent1 3 6 12" xfId="29272" xr:uid="{00000000-0005-0000-0000-0000A0710000}"/>
    <cellStyle name="20% - Accent1 3 6 12 2" xfId="29273" xr:uid="{00000000-0005-0000-0000-0000A1710000}"/>
    <cellStyle name="20% - Accent1 3 6 12 2 2" xfId="29274" xr:uid="{00000000-0005-0000-0000-0000A2710000}"/>
    <cellStyle name="20% - Accent1 3 6 12 3" xfId="29275" xr:uid="{00000000-0005-0000-0000-0000A3710000}"/>
    <cellStyle name="20% - Accent1 3 6 13" xfId="29276" xr:uid="{00000000-0005-0000-0000-0000A4710000}"/>
    <cellStyle name="20% - Accent1 3 6 13 2" xfId="29277" xr:uid="{00000000-0005-0000-0000-0000A5710000}"/>
    <cellStyle name="20% - Accent1 3 6 14" xfId="29278" xr:uid="{00000000-0005-0000-0000-0000A6710000}"/>
    <cellStyle name="20% - Accent1 3 6 14 2" xfId="29279" xr:uid="{00000000-0005-0000-0000-0000A7710000}"/>
    <cellStyle name="20% - Accent1 3 6 15" xfId="29280" xr:uid="{00000000-0005-0000-0000-0000A8710000}"/>
    <cellStyle name="20% - Accent1 3 6 2" xfId="29281" xr:uid="{00000000-0005-0000-0000-0000A9710000}"/>
    <cellStyle name="20% - Accent1 3 6 2 10" xfId="29282" xr:uid="{00000000-0005-0000-0000-0000AA710000}"/>
    <cellStyle name="20% - Accent1 3 6 2 10 2" xfId="29283" xr:uid="{00000000-0005-0000-0000-0000AB710000}"/>
    <cellStyle name="20% - Accent1 3 6 2 10 2 2" xfId="29284" xr:uid="{00000000-0005-0000-0000-0000AC710000}"/>
    <cellStyle name="20% - Accent1 3 6 2 10 3" xfId="29285" xr:uid="{00000000-0005-0000-0000-0000AD710000}"/>
    <cellStyle name="20% - Accent1 3 6 2 11" xfId="29286" xr:uid="{00000000-0005-0000-0000-0000AE710000}"/>
    <cellStyle name="20% - Accent1 3 6 2 11 2" xfId="29287" xr:uid="{00000000-0005-0000-0000-0000AF710000}"/>
    <cellStyle name="20% - Accent1 3 6 2 11 2 2" xfId="29288" xr:uid="{00000000-0005-0000-0000-0000B0710000}"/>
    <cellStyle name="20% - Accent1 3 6 2 11 3" xfId="29289" xr:uid="{00000000-0005-0000-0000-0000B1710000}"/>
    <cellStyle name="20% - Accent1 3 6 2 12" xfId="29290" xr:uid="{00000000-0005-0000-0000-0000B2710000}"/>
    <cellStyle name="20% - Accent1 3 6 2 12 2" xfId="29291" xr:uid="{00000000-0005-0000-0000-0000B3710000}"/>
    <cellStyle name="20% - Accent1 3 6 2 13" xfId="29292" xr:uid="{00000000-0005-0000-0000-0000B4710000}"/>
    <cellStyle name="20% - Accent1 3 6 2 13 2" xfId="29293" xr:uid="{00000000-0005-0000-0000-0000B5710000}"/>
    <cellStyle name="20% - Accent1 3 6 2 14" xfId="29294" xr:uid="{00000000-0005-0000-0000-0000B6710000}"/>
    <cellStyle name="20% - Accent1 3 6 2 2" xfId="29295" xr:uid="{00000000-0005-0000-0000-0000B7710000}"/>
    <cellStyle name="20% - Accent1 3 6 2 2 10" xfId="29296" xr:uid="{00000000-0005-0000-0000-0000B8710000}"/>
    <cellStyle name="20% - Accent1 3 6 2 2 10 2" xfId="29297" xr:uid="{00000000-0005-0000-0000-0000B9710000}"/>
    <cellStyle name="20% - Accent1 3 6 2 2 11" xfId="29298" xr:uid="{00000000-0005-0000-0000-0000BA710000}"/>
    <cellStyle name="20% - Accent1 3 6 2 2 2" xfId="29299" xr:uid="{00000000-0005-0000-0000-0000BB710000}"/>
    <cellStyle name="20% - Accent1 3 6 2 2 2 2" xfId="29300" xr:uid="{00000000-0005-0000-0000-0000BC710000}"/>
    <cellStyle name="20% - Accent1 3 6 2 2 2 2 2" xfId="29301" xr:uid="{00000000-0005-0000-0000-0000BD710000}"/>
    <cellStyle name="20% - Accent1 3 6 2 2 2 2 2 2" xfId="29302" xr:uid="{00000000-0005-0000-0000-0000BE710000}"/>
    <cellStyle name="20% - Accent1 3 6 2 2 2 2 2 2 2" xfId="29303" xr:uid="{00000000-0005-0000-0000-0000BF710000}"/>
    <cellStyle name="20% - Accent1 3 6 2 2 2 2 2 3" xfId="29304" xr:uid="{00000000-0005-0000-0000-0000C0710000}"/>
    <cellStyle name="20% - Accent1 3 6 2 2 2 2 3" xfId="29305" xr:uid="{00000000-0005-0000-0000-0000C1710000}"/>
    <cellStyle name="20% - Accent1 3 6 2 2 2 2 3 2" xfId="29306" xr:uid="{00000000-0005-0000-0000-0000C2710000}"/>
    <cellStyle name="20% - Accent1 3 6 2 2 2 2 4" xfId="29307" xr:uid="{00000000-0005-0000-0000-0000C3710000}"/>
    <cellStyle name="20% - Accent1 3 6 2 2 2 3" xfId="29308" xr:uid="{00000000-0005-0000-0000-0000C4710000}"/>
    <cellStyle name="20% - Accent1 3 6 2 2 2 3 2" xfId="29309" xr:uid="{00000000-0005-0000-0000-0000C5710000}"/>
    <cellStyle name="20% - Accent1 3 6 2 2 2 3 2 2" xfId="29310" xr:uid="{00000000-0005-0000-0000-0000C6710000}"/>
    <cellStyle name="20% - Accent1 3 6 2 2 2 3 2 2 2" xfId="29311" xr:uid="{00000000-0005-0000-0000-0000C7710000}"/>
    <cellStyle name="20% - Accent1 3 6 2 2 2 3 2 3" xfId="29312" xr:uid="{00000000-0005-0000-0000-0000C8710000}"/>
    <cellStyle name="20% - Accent1 3 6 2 2 2 3 3" xfId="29313" xr:uid="{00000000-0005-0000-0000-0000C9710000}"/>
    <cellStyle name="20% - Accent1 3 6 2 2 2 3 3 2" xfId="29314" xr:uid="{00000000-0005-0000-0000-0000CA710000}"/>
    <cellStyle name="20% - Accent1 3 6 2 2 2 3 4" xfId="29315" xr:uid="{00000000-0005-0000-0000-0000CB710000}"/>
    <cellStyle name="20% - Accent1 3 6 2 2 2 4" xfId="29316" xr:uid="{00000000-0005-0000-0000-0000CC710000}"/>
    <cellStyle name="20% - Accent1 3 6 2 2 2 4 2" xfId="29317" xr:uid="{00000000-0005-0000-0000-0000CD710000}"/>
    <cellStyle name="20% - Accent1 3 6 2 2 2 4 2 2" xfId="29318" xr:uid="{00000000-0005-0000-0000-0000CE710000}"/>
    <cellStyle name="20% - Accent1 3 6 2 2 2 4 2 2 2" xfId="29319" xr:uid="{00000000-0005-0000-0000-0000CF710000}"/>
    <cellStyle name="20% - Accent1 3 6 2 2 2 4 2 3" xfId="29320" xr:uid="{00000000-0005-0000-0000-0000D0710000}"/>
    <cellStyle name="20% - Accent1 3 6 2 2 2 4 3" xfId="29321" xr:uid="{00000000-0005-0000-0000-0000D1710000}"/>
    <cellStyle name="20% - Accent1 3 6 2 2 2 4 3 2" xfId="29322" xr:uid="{00000000-0005-0000-0000-0000D2710000}"/>
    <cellStyle name="20% - Accent1 3 6 2 2 2 4 4" xfId="29323" xr:uid="{00000000-0005-0000-0000-0000D3710000}"/>
    <cellStyle name="20% - Accent1 3 6 2 2 2 5" xfId="29324" xr:uid="{00000000-0005-0000-0000-0000D4710000}"/>
    <cellStyle name="20% - Accent1 3 6 2 2 2 5 2" xfId="29325" xr:uid="{00000000-0005-0000-0000-0000D5710000}"/>
    <cellStyle name="20% - Accent1 3 6 2 2 2 5 2 2" xfId="29326" xr:uid="{00000000-0005-0000-0000-0000D6710000}"/>
    <cellStyle name="20% - Accent1 3 6 2 2 2 5 3" xfId="29327" xr:uid="{00000000-0005-0000-0000-0000D7710000}"/>
    <cellStyle name="20% - Accent1 3 6 2 2 2 6" xfId="29328" xr:uid="{00000000-0005-0000-0000-0000D8710000}"/>
    <cellStyle name="20% - Accent1 3 6 2 2 2 6 2" xfId="29329" xr:uid="{00000000-0005-0000-0000-0000D9710000}"/>
    <cellStyle name="20% - Accent1 3 6 2 2 2 6 2 2" xfId="29330" xr:uid="{00000000-0005-0000-0000-0000DA710000}"/>
    <cellStyle name="20% - Accent1 3 6 2 2 2 6 3" xfId="29331" xr:uid="{00000000-0005-0000-0000-0000DB710000}"/>
    <cellStyle name="20% - Accent1 3 6 2 2 2 7" xfId="29332" xr:uid="{00000000-0005-0000-0000-0000DC710000}"/>
    <cellStyle name="20% - Accent1 3 6 2 2 2 7 2" xfId="29333" xr:uid="{00000000-0005-0000-0000-0000DD710000}"/>
    <cellStyle name="20% - Accent1 3 6 2 2 2 8" xfId="29334" xr:uid="{00000000-0005-0000-0000-0000DE710000}"/>
    <cellStyle name="20% - Accent1 3 6 2 2 2 8 2" xfId="29335" xr:uid="{00000000-0005-0000-0000-0000DF710000}"/>
    <cellStyle name="20% - Accent1 3 6 2 2 2 9" xfId="29336" xr:uid="{00000000-0005-0000-0000-0000E0710000}"/>
    <cellStyle name="20% - Accent1 3 6 2 2 3" xfId="29337" xr:uid="{00000000-0005-0000-0000-0000E1710000}"/>
    <cellStyle name="20% - Accent1 3 6 2 2 3 2" xfId="29338" xr:uid="{00000000-0005-0000-0000-0000E2710000}"/>
    <cellStyle name="20% - Accent1 3 6 2 2 3 2 2" xfId="29339" xr:uid="{00000000-0005-0000-0000-0000E3710000}"/>
    <cellStyle name="20% - Accent1 3 6 2 2 3 2 2 2" xfId="29340" xr:uid="{00000000-0005-0000-0000-0000E4710000}"/>
    <cellStyle name="20% - Accent1 3 6 2 2 3 2 2 2 2" xfId="29341" xr:uid="{00000000-0005-0000-0000-0000E5710000}"/>
    <cellStyle name="20% - Accent1 3 6 2 2 3 2 2 3" xfId="29342" xr:uid="{00000000-0005-0000-0000-0000E6710000}"/>
    <cellStyle name="20% - Accent1 3 6 2 2 3 2 3" xfId="29343" xr:uid="{00000000-0005-0000-0000-0000E7710000}"/>
    <cellStyle name="20% - Accent1 3 6 2 2 3 2 3 2" xfId="29344" xr:uid="{00000000-0005-0000-0000-0000E8710000}"/>
    <cellStyle name="20% - Accent1 3 6 2 2 3 2 4" xfId="29345" xr:uid="{00000000-0005-0000-0000-0000E9710000}"/>
    <cellStyle name="20% - Accent1 3 6 2 2 3 3" xfId="29346" xr:uid="{00000000-0005-0000-0000-0000EA710000}"/>
    <cellStyle name="20% - Accent1 3 6 2 2 3 3 2" xfId="29347" xr:uid="{00000000-0005-0000-0000-0000EB710000}"/>
    <cellStyle name="20% - Accent1 3 6 2 2 3 3 2 2" xfId="29348" xr:uid="{00000000-0005-0000-0000-0000EC710000}"/>
    <cellStyle name="20% - Accent1 3 6 2 2 3 3 2 2 2" xfId="29349" xr:uid="{00000000-0005-0000-0000-0000ED710000}"/>
    <cellStyle name="20% - Accent1 3 6 2 2 3 3 2 3" xfId="29350" xr:uid="{00000000-0005-0000-0000-0000EE710000}"/>
    <cellStyle name="20% - Accent1 3 6 2 2 3 3 3" xfId="29351" xr:uid="{00000000-0005-0000-0000-0000EF710000}"/>
    <cellStyle name="20% - Accent1 3 6 2 2 3 3 3 2" xfId="29352" xr:uid="{00000000-0005-0000-0000-0000F0710000}"/>
    <cellStyle name="20% - Accent1 3 6 2 2 3 3 4" xfId="29353" xr:uid="{00000000-0005-0000-0000-0000F1710000}"/>
    <cellStyle name="20% - Accent1 3 6 2 2 3 4" xfId="29354" xr:uid="{00000000-0005-0000-0000-0000F2710000}"/>
    <cellStyle name="20% - Accent1 3 6 2 2 3 4 2" xfId="29355" xr:uid="{00000000-0005-0000-0000-0000F3710000}"/>
    <cellStyle name="20% - Accent1 3 6 2 2 3 4 2 2" xfId="29356" xr:uid="{00000000-0005-0000-0000-0000F4710000}"/>
    <cellStyle name="20% - Accent1 3 6 2 2 3 4 2 2 2" xfId="29357" xr:uid="{00000000-0005-0000-0000-0000F5710000}"/>
    <cellStyle name="20% - Accent1 3 6 2 2 3 4 2 3" xfId="29358" xr:uid="{00000000-0005-0000-0000-0000F6710000}"/>
    <cellStyle name="20% - Accent1 3 6 2 2 3 4 3" xfId="29359" xr:uid="{00000000-0005-0000-0000-0000F7710000}"/>
    <cellStyle name="20% - Accent1 3 6 2 2 3 4 3 2" xfId="29360" xr:uid="{00000000-0005-0000-0000-0000F8710000}"/>
    <cellStyle name="20% - Accent1 3 6 2 2 3 4 4" xfId="29361" xr:uid="{00000000-0005-0000-0000-0000F9710000}"/>
    <cellStyle name="20% - Accent1 3 6 2 2 3 5" xfId="29362" xr:uid="{00000000-0005-0000-0000-0000FA710000}"/>
    <cellStyle name="20% - Accent1 3 6 2 2 3 5 2" xfId="29363" xr:uid="{00000000-0005-0000-0000-0000FB710000}"/>
    <cellStyle name="20% - Accent1 3 6 2 2 3 5 2 2" xfId="29364" xr:uid="{00000000-0005-0000-0000-0000FC710000}"/>
    <cellStyle name="20% - Accent1 3 6 2 2 3 5 3" xfId="29365" xr:uid="{00000000-0005-0000-0000-0000FD710000}"/>
    <cellStyle name="20% - Accent1 3 6 2 2 3 6" xfId="29366" xr:uid="{00000000-0005-0000-0000-0000FE710000}"/>
    <cellStyle name="20% - Accent1 3 6 2 2 3 6 2" xfId="29367" xr:uid="{00000000-0005-0000-0000-0000FF710000}"/>
    <cellStyle name="20% - Accent1 3 6 2 2 3 6 2 2" xfId="29368" xr:uid="{00000000-0005-0000-0000-000000720000}"/>
    <cellStyle name="20% - Accent1 3 6 2 2 3 6 3" xfId="29369" xr:uid="{00000000-0005-0000-0000-000001720000}"/>
    <cellStyle name="20% - Accent1 3 6 2 2 3 7" xfId="29370" xr:uid="{00000000-0005-0000-0000-000002720000}"/>
    <cellStyle name="20% - Accent1 3 6 2 2 3 7 2" xfId="29371" xr:uid="{00000000-0005-0000-0000-000003720000}"/>
    <cellStyle name="20% - Accent1 3 6 2 2 3 8" xfId="29372" xr:uid="{00000000-0005-0000-0000-000004720000}"/>
    <cellStyle name="20% - Accent1 3 6 2 2 3 8 2" xfId="29373" xr:uid="{00000000-0005-0000-0000-000005720000}"/>
    <cellStyle name="20% - Accent1 3 6 2 2 3 9" xfId="29374" xr:uid="{00000000-0005-0000-0000-000006720000}"/>
    <cellStyle name="20% - Accent1 3 6 2 2 4" xfId="29375" xr:uid="{00000000-0005-0000-0000-000007720000}"/>
    <cellStyle name="20% - Accent1 3 6 2 2 4 2" xfId="29376" xr:uid="{00000000-0005-0000-0000-000008720000}"/>
    <cellStyle name="20% - Accent1 3 6 2 2 4 2 2" xfId="29377" xr:uid="{00000000-0005-0000-0000-000009720000}"/>
    <cellStyle name="20% - Accent1 3 6 2 2 4 2 2 2" xfId="29378" xr:uid="{00000000-0005-0000-0000-00000A720000}"/>
    <cellStyle name="20% - Accent1 3 6 2 2 4 2 3" xfId="29379" xr:uid="{00000000-0005-0000-0000-00000B720000}"/>
    <cellStyle name="20% - Accent1 3 6 2 2 4 3" xfId="29380" xr:uid="{00000000-0005-0000-0000-00000C720000}"/>
    <cellStyle name="20% - Accent1 3 6 2 2 4 3 2" xfId="29381" xr:uid="{00000000-0005-0000-0000-00000D720000}"/>
    <cellStyle name="20% - Accent1 3 6 2 2 4 4" xfId="29382" xr:uid="{00000000-0005-0000-0000-00000E720000}"/>
    <cellStyle name="20% - Accent1 3 6 2 2 5" xfId="29383" xr:uid="{00000000-0005-0000-0000-00000F720000}"/>
    <cellStyle name="20% - Accent1 3 6 2 2 5 2" xfId="29384" xr:uid="{00000000-0005-0000-0000-000010720000}"/>
    <cellStyle name="20% - Accent1 3 6 2 2 5 2 2" xfId="29385" xr:uid="{00000000-0005-0000-0000-000011720000}"/>
    <cellStyle name="20% - Accent1 3 6 2 2 5 2 2 2" xfId="29386" xr:uid="{00000000-0005-0000-0000-000012720000}"/>
    <cellStyle name="20% - Accent1 3 6 2 2 5 2 3" xfId="29387" xr:uid="{00000000-0005-0000-0000-000013720000}"/>
    <cellStyle name="20% - Accent1 3 6 2 2 5 3" xfId="29388" xr:uid="{00000000-0005-0000-0000-000014720000}"/>
    <cellStyle name="20% - Accent1 3 6 2 2 5 3 2" xfId="29389" xr:uid="{00000000-0005-0000-0000-000015720000}"/>
    <cellStyle name="20% - Accent1 3 6 2 2 5 4" xfId="29390" xr:uid="{00000000-0005-0000-0000-000016720000}"/>
    <cellStyle name="20% - Accent1 3 6 2 2 6" xfId="29391" xr:uid="{00000000-0005-0000-0000-000017720000}"/>
    <cellStyle name="20% - Accent1 3 6 2 2 6 2" xfId="29392" xr:uid="{00000000-0005-0000-0000-000018720000}"/>
    <cellStyle name="20% - Accent1 3 6 2 2 6 2 2" xfId="29393" xr:uid="{00000000-0005-0000-0000-000019720000}"/>
    <cellStyle name="20% - Accent1 3 6 2 2 6 2 2 2" xfId="29394" xr:uid="{00000000-0005-0000-0000-00001A720000}"/>
    <cellStyle name="20% - Accent1 3 6 2 2 6 2 3" xfId="29395" xr:uid="{00000000-0005-0000-0000-00001B720000}"/>
    <cellStyle name="20% - Accent1 3 6 2 2 6 3" xfId="29396" xr:uid="{00000000-0005-0000-0000-00001C720000}"/>
    <cellStyle name="20% - Accent1 3 6 2 2 6 3 2" xfId="29397" xr:uid="{00000000-0005-0000-0000-00001D720000}"/>
    <cellStyle name="20% - Accent1 3 6 2 2 6 4" xfId="29398" xr:uid="{00000000-0005-0000-0000-00001E720000}"/>
    <cellStyle name="20% - Accent1 3 6 2 2 7" xfId="29399" xr:uid="{00000000-0005-0000-0000-00001F720000}"/>
    <cellStyle name="20% - Accent1 3 6 2 2 7 2" xfId="29400" xr:uid="{00000000-0005-0000-0000-000020720000}"/>
    <cellStyle name="20% - Accent1 3 6 2 2 7 2 2" xfId="29401" xr:uid="{00000000-0005-0000-0000-000021720000}"/>
    <cellStyle name="20% - Accent1 3 6 2 2 7 3" xfId="29402" xr:uid="{00000000-0005-0000-0000-000022720000}"/>
    <cellStyle name="20% - Accent1 3 6 2 2 8" xfId="29403" xr:uid="{00000000-0005-0000-0000-000023720000}"/>
    <cellStyle name="20% - Accent1 3 6 2 2 8 2" xfId="29404" xr:uid="{00000000-0005-0000-0000-000024720000}"/>
    <cellStyle name="20% - Accent1 3 6 2 2 8 2 2" xfId="29405" xr:uid="{00000000-0005-0000-0000-000025720000}"/>
    <cellStyle name="20% - Accent1 3 6 2 2 8 3" xfId="29406" xr:uid="{00000000-0005-0000-0000-000026720000}"/>
    <cellStyle name="20% - Accent1 3 6 2 2 9" xfId="29407" xr:uid="{00000000-0005-0000-0000-000027720000}"/>
    <cellStyle name="20% - Accent1 3 6 2 2 9 2" xfId="29408" xr:uid="{00000000-0005-0000-0000-000028720000}"/>
    <cellStyle name="20% - Accent1 3 6 2 3" xfId="29409" xr:uid="{00000000-0005-0000-0000-000029720000}"/>
    <cellStyle name="20% - Accent1 3 6 2 3 10" xfId="29410" xr:uid="{00000000-0005-0000-0000-00002A720000}"/>
    <cellStyle name="20% - Accent1 3 6 2 3 10 2" xfId="29411" xr:uid="{00000000-0005-0000-0000-00002B720000}"/>
    <cellStyle name="20% - Accent1 3 6 2 3 11" xfId="29412" xr:uid="{00000000-0005-0000-0000-00002C720000}"/>
    <cellStyle name="20% - Accent1 3 6 2 3 2" xfId="29413" xr:uid="{00000000-0005-0000-0000-00002D720000}"/>
    <cellStyle name="20% - Accent1 3 6 2 3 2 2" xfId="29414" xr:uid="{00000000-0005-0000-0000-00002E720000}"/>
    <cellStyle name="20% - Accent1 3 6 2 3 2 2 2" xfId="29415" xr:uid="{00000000-0005-0000-0000-00002F720000}"/>
    <cellStyle name="20% - Accent1 3 6 2 3 2 2 2 2" xfId="29416" xr:uid="{00000000-0005-0000-0000-000030720000}"/>
    <cellStyle name="20% - Accent1 3 6 2 3 2 2 2 2 2" xfId="29417" xr:uid="{00000000-0005-0000-0000-000031720000}"/>
    <cellStyle name="20% - Accent1 3 6 2 3 2 2 2 3" xfId="29418" xr:uid="{00000000-0005-0000-0000-000032720000}"/>
    <cellStyle name="20% - Accent1 3 6 2 3 2 2 3" xfId="29419" xr:uid="{00000000-0005-0000-0000-000033720000}"/>
    <cellStyle name="20% - Accent1 3 6 2 3 2 2 3 2" xfId="29420" xr:uid="{00000000-0005-0000-0000-000034720000}"/>
    <cellStyle name="20% - Accent1 3 6 2 3 2 2 4" xfId="29421" xr:uid="{00000000-0005-0000-0000-000035720000}"/>
    <cellStyle name="20% - Accent1 3 6 2 3 2 3" xfId="29422" xr:uid="{00000000-0005-0000-0000-000036720000}"/>
    <cellStyle name="20% - Accent1 3 6 2 3 2 3 2" xfId="29423" xr:uid="{00000000-0005-0000-0000-000037720000}"/>
    <cellStyle name="20% - Accent1 3 6 2 3 2 3 2 2" xfId="29424" xr:uid="{00000000-0005-0000-0000-000038720000}"/>
    <cellStyle name="20% - Accent1 3 6 2 3 2 3 2 2 2" xfId="29425" xr:uid="{00000000-0005-0000-0000-000039720000}"/>
    <cellStyle name="20% - Accent1 3 6 2 3 2 3 2 3" xfId="29426" xr:uid="{00000000-0005-0000-0000-00003A720000}"/>
    <cellStyle name="20% - Accent1 3 6 2 3 2 3 3" xfId="29427" xr:uid="{00000000-0005-0000-0000-00003B720000}"/>
    <cellStyle name="20% - Accent1 3 6 2 3 2 3 3 2" xfId="29428" xr:uid="{00000000-0005-0000-0000-00003C720000}"/>
    <cellStyle name="20% - Accent1 3 6 2 3 2 3 4" xfId="29429" xr:uid="{00000000-0005-0000-0000-00003D720000}"/>
    <cellStyle name="20% - Accent1 3 6 2 3 2 4" xfId="29430" xr:uid="{00000000-0005-0000-0000-00003E720000}"/>
    <cellStyle name="20% - Accent1 3 6 2 3 2 4 2" xfId="29431" xr:uid="{00000000-0005-0000-0000-00003F720000}"/>
    <cellStyle name="20% - Accent1 3 6 2 3 2 4 2 2" xfId="29432" xr:uid="{00000000-0005-0000-0000-000040720000}"/>
    <cellStyle name="20% - Accent1 3 6 2 3 2 4 2 2 2" xfId="29433" xr:uid="{00000000-0005-0000-0000-000041720000}"/>
    <cellStyle name="20% - Accent1 3 6 2 3 2 4 2 3" xfId="29434" xr:uid="{00000000-0005-0000-0000-000042720000}"/>
    <cellStyle name="20% - Accent1 3 6 2 3 2 4 3" xfId="29435" xr:uid="{00000000-0005-0000-0000-000043720000}"/>
    <cellStyle name="20% - Accent1 3 6 2 3 2 4 3 2" xfId="29436" xr:uid="{00000000-0005-0000-0000-000044720000}"/>
    <cellStyle name="20% - Accent1 3 6 2 3 2 4 4" xfId="29437" xr:uid="{00000000-0005-0000-0000-000045720000}"/>
    <cellStyle name="20% - Accent1 3 6 2 3 2 5" xfId="29438" xr:uid="{00000000-0005-0000-0000-000046720000}"/>
    <cellStyle name="20% - Accent1 3 6 2 3 2 5 2" xfId="29439" xr:uid="{00000000-0005-0000-0000-000047720000}"/>
    <cellStyle name="20% - Accent1 3 6 2 3 2 5 2 2" xfId="29440" xr:uid="{00000000-0005-0000-0000-000048720000}"/>
    <cellStyle name="20% - Accent1 3 6 2 3 2 5 3" xfId="29441" xr:uid="{00000000-0005-0000-0000-000049720000}"/>
    <cellStyle name="20% - Accent1 3 6 2 3 2 6" xfId="29442" xr:uid="{00000000-0005-0000-0000-00004A720000}"/>
    <cellStyle name="20% - Accent1 3 6 2 3 2 6 2" xfId="29443" xr:uid="{00000000-0005-0000-0000-00004B720000}"/>
    <cellStyle name="20% - Accent1 3 6 2 3 2 6 2 2" xfId="29444" xr:uid="{00000000-0005-0000-0000-00004C720000}"/>
    <cellStyle name="20% - Accent1 3 6 2 3 2 6 3" xfId="29445" xr:uid="{00000000-0005-0000-0000-00004D720000}"/>
    <cellStyle name="20% - Accent1 3 6 2 3 2 7" xfId="29446" xr:uid="{00000000-0005-0000-0000-00004E720000}"/>
    <cellStyle name="20% - Accent1 3 6 2 3 2 7 2" xfId="29447" xr:uid="{00000000-0005-0000-0000-00004F720000}"/>
    <cellStyle name="20% - Accent1 3 6 2 3 2 8" xfId="29448" xr:uid="{00000000-0005-0000-0000-000050720000}"/>
    <cellStyle name="20% - Accent1 3 6 2 3 2 8 2" xfId="29449" xr:uid="{00000000-0005-0000-0000-000051720000}"/>
    <cellStyle name="20% - Accent1 3 6 2 3 2 9" xfId="29450" xr:uid="{00000000-0005-0000-0000-000052720000}"/>
    <cellStyle name="20% - Accent1 3 6 2 3 3" xfId="29451" xr:uid="{00000000-0005-0000-0000-000053720000}"/>
    <cellStyle name="20% - Accent1 3 6 2 3 3 2" xfId="29452" xr:uid="{00000000-0005-0000-0000-000054720000}"/>
    <cellStyle name="20% - Accent1 3 6 2 3 3 2 2" xfId="29453" xr:uid="{00000000-0005-0000-0000-000055720000}"/>
    <cellStyle name="20% - Accent1 3 6 2 3 3 2 2 2" xfId="29454" xr:uid="{00000000-0005-0000-0000-000056720000}"/>
    <cellStyle name="20% - Accent1 3 6 2 3 3 2 2 2 2" xfId="29455" xr:uid="{00000000-0005-0000-0000-000057720000}"/>
    <cellStyle name="20% - Accent1 3 6 2 3 3 2 2 3" xfId="29456" xr:uid="{00000000-0005-0000-0000-000058720000}"/>
    <cellStyle name="20% - Accent1 3 6 2 3 3 2 3" xfId="29457" xr:uid="{00000000-0005-0000-0000-000059720000}"/>
    <cellStyle name="20% - Accent1 3 6 2 3 3 2 3 2" xfId="29458" xr:uid="{00000000-0005-0000-0000-00005A720000}"/>
    <cellStyle name="20% - Accent1 3 6 2 3 3 2 4" xfId="29459" xr:uid="{00000000-0005-0000-0000-00005B720000}"/>
    <cellStyle name="20% - Accent1 3 6 2 3 3 3" xfId="29460" xr:uid="{00000000-0005-0000-0000-00005C720000}"/>
    <cellStyle name="20% - Accent1 3 6 2 3 3 3 2" xfId="29461" xr:uid="{00000000-0005-0000-0000-00005D720000}"/>
    <cellStyle name="20% - Accent1 3 6 2 3 3 3 2 2" xfId="29462" xr:uid="{00000000-0005-0000-0000-00005E720000}"/>
    <cellStyle name="20% - Accent1 3 6 2 3 3 3 2 2 2" xfId="29463" xr:uid="{00000000-0005-0000-0000-00005F720000}"/>
    <cellStyle name="20% - Accent1 3 6 2 3 3 3 2 3" xfId="29464" xr:uid="{00000000-0005-0000-0000-000060720000}"/>
    <cellStyle name="20% - Accent1 3 6 2 3 3 3 3" xfId="29465" xr:uid="{00000000-0005-0000-0000-000061720000}"/>
    <cellStyle name="20% - Accent1 3 6 2 3 3 3 3 2" xfId="29466" xr:uid="{00000000-0005-0000-0000-000062720000}"/>
    <cellStyle name="20% - Accent1 3 6 2 3 3 3 4" xfId="29467" xr:uid="{00000000-0005-0000-0000-000063720000}"/>
    <cellStyle name="20% - Accent1 3 6 2 3 3 4" xfId="29468" xr:uid="{00000000-0005-0000-0000-000064720000}"/>
    <cellStyle name="20% - Accent1 3 6 2 3 3 4 2" xfId="29469" xr:uid="{00000000-0005-0000-0000-000065720000}"/>
    <cellStyle name="20% - Accent1 3 6 2 3 3 4 2 2" xfId="29470" xr:uid="{00000000-0005-0000-0000-000066720000}"/>
    <cellStyle name="20% - Accent1 3 6 2 3 3 4 2 2 2" xfId="29471" xr:uid="{00000000-0005-0000-0000-000067720000}"/>
    <cellStyle name="20% - Accent1 3 6 2 3 3 4 2 3" xfId="29472" xr:uid="{00000000-0005-0000-0000-000068720000}"/>
    <cellStyle name="20% - Accent1 3 6 2 3 3 4 3" xfId="29473" xr:uid="{00000000-0005-0000-0000-000069720000}"/>
    <cellStyle name="20% - Accent1 3 6 2 3 3 4 3 2" xfId="29474" xr:uid="{00000000-0005-0000-0000-00006A720000}"/>
    <cellStyle name="20% - Accent1 3 6 2 3 3 4 4" xfId="29475" xr:uid="{00000000-0005-0000-0000-00006B720000}"/>
    <cellStyle name="20% - Accent1 3 6 2 3 3 5" xfId="29476" xr:uid="{00000000-0005-0000-0000-00006C720000}"/>
    <cellStyle name="20% - Accent1 3 6 2 3 3 5 2" xfId="29477" xr:uid="{00000000-0005-0000-0000-00006D720000}"/>
    <cellStyle name="20% - Accent1 3 6 2 3 3 5 2 2" xfId="29478" xr:uid="{00000000-0005-0000-0000-00006E720000}"/>
    <cellStyle name="20% - Accent1 3 6 2 3 3 5 3" xfId="29479" xr:uid="{00000000-0005-0000-0000-00006F720000}"/>
    <cellStyle name="20% - Accent1 3 6 2 3 3 6" xfId="29480" xr:uid="{00000000-0005-0000-0000-000070720000}"/>
    <cellStyle name="20% - Accent1 3 6 2 3 3 6 2" xfId="29481" xr:uid="{00000000-0005-0000-0000-000071720000}"/>
    <cellStyle name="20% - Accent1 3 6 2 3 3 6 2 2" xfId="29482" xr:uid="{00000000-0005-0000-0000-000072720000}"/>
    <cellStyle name="20% - Accent1 3 6 2 3 3 6 3" xfId="29483" xr:uid="{00000000-0005-0000-0000-000073720000}"/>
    <cellStyle name="20% - Accent1 3 6 2 3 3 7" xfId="29484" xr:uid="{00000000-0005-0000-0000-000074720000}"/>
    <cellStyle name="20% - Accent1 3 6 2 3 3 7 2" xfId="29485" xr:uid="{00000000-0005-0000-0000-000075720000}"/>
    <cellStyle name="20% - Accent1 3 6 2 3 3 8" xfId="29486" xr:uid="{00000000-0005-0000-0000-000076720000}"/>
    <cellStyle name="20% - Accent1 3 6 2 3 3 8 2" xfId="29487" xr:uid="{00000000-0005-0000-0000-000077720000}"/>
    <cellStyle name="20% - Accent1 3 6 2 3 3 9" xfId="29488" xr:uid="{00000000-0005-0000-0000-000078720000}"/>
    <cellStyle name="20% - Accent1 3 6 2 3 4" xfId="29489" xr:uid="{00000000-0005-0000-0000-000079720000}"/>
    <cellStyle name="20% - Accent1 3 6 2 3 4 2" xfId="29490" xr:uid="{00000000-0005-0000-0000-00007A720000}"/>
    <cellStyle name="20% - Accent1 3 6 2 3 4 2 2" xfId="29491" xr:uid="{00000000-0005-0000-0000-00007B720000}"/>
    <cellStyle name="20% - Accent1 3 6 2 3 4 2 2 2" xfId="29492" xr:uid="{00000000-0005-0000-0000-00007C720000}"/>
    <cellStyle name="20% - Accent1 3 6 2 3 4 2 3" xfId="29493" xr:uid="{00000000-0005-0000-0000-00007D720000}"/>
    <cellStyle name="20% - Accent1 3 6 2 3 4 3" xfId="29494" xr:uid="{00000000-0005-0000-0000-00007E720000}"/>
    <cellStyle name="20% - Accent1 3 6 2 3 4 3 2" xfId="29495" xr:uid="{00000000-0005-0000-0000-00007F720000}"/>
    <cellStyle name="20% - Accent1 3 6 2 3 4 4" xfId="29496" xr:uid="{00000000-0005-0000-0000-000080720000}"/>
    <cellStyle name="20% - Accent1 3 6 2 3 5" xfId="29497" xr:uid="{00000000-0005-0000-0000-000081720000}"/>
    <cellStyle name="20% - Accent1 3 6 2 3 5 2" xfId="29498" xr:uid="{00000000-0005-0000-0000-000082720000}"/>
    <cellStyle name="20% - Accent1 3 6 2 3 5 2 2" xfId="29499" xr:uid="{00000000-0005-0000-0000-000083720000}"/>
    <cellStyle name="20% - Accent1 3 6 2 3 5 2 2 2" xfId="29500" xr:uid="{00000000-0005-0000-0000-000084720000}"/>
    <cellStyle name="20% - Accent1 3 6 2 3 5 2 3" xfId="29501" xr:uid="{00000000-0005-0000-0000-000085720000}"/>
    <cellStyle name="20% - Accent1 3 6 2 3 5 3" xfId="29502" xr:uid="{00000000-0005-0000-0000-000086720000}"/>
    <cellStyle name="20% - Accent1 3 6 2 3 5 3 2" xfId="29503" xr:uid="{00000000-0005-0000-0000-000087720000}"/>
    <cellStyle name="20% - Accent1 3 6 2 3 5 4" xfId="29504" xr:uid="{00000000-0005-0000-0000-000088720000}"/>
    <cellStyle name="20% - Accent1 3 6 2 3 6" xfId="29505" xr:uid="{00000000-0005-0000-0000-000089720000}"/>
    <cellStyle name="20% - Accent1 3 6 2 3 6 2" xfId="29506" xr:uid="{00000000-0005-0000-0000-00008A720000}"/>
    <cellStyle name="20% - Accent1 3 6 2 3 6 2 2" xfId="29507" xr:uid="{00000000-0005-0000-0000-00008B720000}"/>
    <cellStyle name="20% - Accent1 3 6 2 3 6 2 2 2" xfId="29508" xr:uid="{00000000-0005-0000-0000-00008C720000}"/>
    <cellStyle name="20% - Accent1 3 6 2 3 6 2 3" xfId="29509" xr:uid="{00000000-0005-0000-0000-00008D720000}"/>
    <cellStyle name="20% - Accent1 3 6 2 3 6 3" xfId="29510" xr:uid="{00000000-0005-0000-0000-00008E720000}"/>
    <cellStyle name="20% - Accent1 3 6 2 3 6 3 2" xfId="29511" xr:uid="{00000000-0005-0000-0000-00008F720000}"/>
    <cellStyle name="20% - Accent1 3 6 2 3 6 4" xfId="29512" xr:uid="{00000000-0005-0000-0000-000090720000}"/>
    <cellStyle name="20% - Accent1 3 6 2 3 7" xfId="29513" xr:uid="{00000000-0005-0000-0000-000091720000}"/>
    <cellStyle name="20% - Accent1 3 6 2 3 7 2" xfId="29514" xr:uid="{00000000-0005-0000-0000-000092720000}"/>
    <cellStyle name="20% - Accent1 3 6 2 3 7 2 2" xfId="29515" xr:uid="{00000000-0005-0000-0000-000093720000}"/>
    <cellStyle name="20% - Accent1 3 6 2 3 7 3" xfId="29516" xr:uid="{00000000-0005-0000-0000-000094720000}"/>
    <cellStyle name="20% - Accent1 3 6 2 3 8" xfId="29517" xr:uid="{00000000-0005-0000-0000-000095720000}"/>
    <cellStyle name="20% - Accent1 3 6 2 3 8 2" xfId="29518" xr:uid="{00000000-0005-0000-0000-000096720000}"/>
    <cellStyle name="20% - Accent1 3 6 2 3 8 2 2" xfId="29519" xr:uid="{00000000-0005-0000-0000-000097720000}"/>
    <cellStyle name="20% - Accent1 3 6 2 3 8 3" xfId="29520" xr:uid="{00000000-0005-0000-0000-000098720000}"/>
    <cellStyle name="20% - Accent1 3 6 2 3 9" xfId="29521" xr:uid="{00000000-0005-0000-0000-000099720000}"/>
    <cellStyle name="20% - Accent1 3 6 2 3 9 2" xfId="29522" xr:uid="{00000000-0005-0000-0000-00009A720000}"/>
    <cellStyle name="20% - Accent1 3 6 2 4" xfId="29523" xr:uid="{00000000-0005-0000-0000-00009B720000}"/>
    <cellStyle name="20% - Accent1 3 6 2 4 10" xfId="29524" xr:uid="{00000000-0005-0000-0000-00009C720000}"/>
    <cellStyle name="20% - Accent1 3 6 2 4 10 2" xfId="29525" xr:uid="{00000000-0005-0000-0000-00009D720000}"/>
    <cellStyle name="20% - Accent1 3 6 2 4 11" xfId="29526" xr:uid="{00000000-0005-0000-0000-00009E720000}"/>
    <cellStyle name="20% - Accent1 3 6 2 4 2" xfId="29527" xr:uid="{00000000-0005-0000-0000-00009F720000}"/>
    <cellStyle name="20% - Accent1 3 6 2 4 2 2" xfId="29528" xr:uid="{00000000-0005-0000-0000-0000A0720000}"/>
    <cellStyle name="20% - Accent1 3 6 2 4 2 2 2" xfId="29529" xr:uid="{00000000-0005-0000-0000-0000A1720000}"/>
    <cellStyle name="20% - Accent1 3 6 2 4 2 2 2 2" xfId="29530" xr:uid="{00000000-0005-0000-0000-0000A2720000}"/>
    <cellStyle name="20% - Accent1 3 6 2 4 2 2 2 2 2" xfId="29531" xr:uid="{00000000-0005-0000-0000-0000A3720000}"/>
    <cellStyle name="20% - Accent1 3 6 2 4 2 2 2 3" xfId="29532" xr:uid="{00000000-0005-0000-0000-0000A4720000}"/>
    <cellStyle name="20% - Accent1 3 6 2 4 2 2 3" xfId="29533" xr:uid="{00000000-0005-0000-0000-0000A5720000}"/>
    <cellStyle name="20% - Accent1 3 6 2 4 2 2 3 2" xfId="29534" xr:uid="{00000000-0005-0000-0000-0000A6720000}"/>
    <cellStyle name="20% - Accent1 3 6 2 4 2 2 4" xfId="29535" xr:uid="{00000000-0005-0000-0000-0000A7720000}"/>
    <cellStyle name="20% - Accent1 3 6 2 4 2 3" xfId="29536" xr:uid="{00000000-0005-0000-0000-0000A8720000}"/>
    <cellStyle name="20% - Accent1 3 6 2 4 2 3 2" xfId="29537" xr:uid="{00000000-0005-0000-0000-0000A9720000}"/>
    <cellStyle name="20% - Accent1 3 6 2 4 2 3 2 2" xfId="29538" xr:uid="{00000000-0005-0000-0000-0000AA720000}"/>
    <cellStyle name="20% - Accent1 3 6 2 4 2 3 2 2 2" xfId="29539" xr:uid="{00000000-0005-0000-0000-0000AB720000}"/>
    <cellStyle name="20% - Accent1 3 6 2 4 2 3 2 3" xfId="29540" xr:uid="{00000000-0005-0000-0000-0000AC720000}"/>
    <cellStyle name="20% - Accent1 3 6 2 4 2 3 3" xfId="29541" xr:uid="{00000000-0005-0000-0000-0000AD720000}"/>
    <cellStyle name="20% - Accent1 3 6 2 4 2 3 3 2" xfId="29542" xr:uid="{00000000-0005-0000-0000-0000AE720000}"/>
    <cellStyle name="20% - Accent1 3 6 2 4 2 3 4" xfId="29543" xr:uid="{00000000-0005-0000-0000-0000AF720000}"/>
    <cellStyle name="20% - Accent1 3 6 2 4 2 4" xfId="29544" xr:uid="{00000000-0005-0000-0000-0000B0720000}"/>
    <cellStyle name="20% - Accent1 3 6 2 4 2 4 2" xfId="29545" xr:uid="{00000000-0005-0000-0000-0000B1720000}"/>
    <cellStyle name="20% - Accent1 3 6 2 4 2 4 2 2" xfId="29546" xr:uid="{00000000-0005-0000-0000-0000B2720000}"/>
    <cellStyle name="20% - Accent1 3 6 2 4 2 4 2 2 2" xfId="29547" xr:uid="{00000000-0005-0000-0000-0000B3720000}"/>
    <cellStyle name="20% - Accent1 3 6 2 4 2 4 2 3" xfId="29548" xr:uid="{00000000-0005-0000-0000-0000B4720000}"/>
    <cellStyle name="20% - Accent1 3 6 2 4 2 4 3" xfId="29549" xr:uid="{00000000-0005-0000-0000-0000B5720000}"/>
    <cellStyle name="20% - Accent1 3 6 2 4 2 4 3 2" xfId="29550" xr:uid="{00000000-0005-0000-0000-0000B6720000}"/>
    <cellStyle name="20% - Accent1 3 6 2 4 2 4 4" xfId="29551" xr:uid="{00000000-0005-0000-0000-0000B7720000}"/>
    <cellStyle name="20% - Accent1 3 6 2 4 2 5" xfId="29552" xr:uid="{00000000-0005-0000-0000-0000B8720000}"/>
    <cellStyle name="20% - Accent1 3 6 2 4 2 5 2" xfId="29553" xr:uid="{00000000-0005-0000-0000-0000B9720000}"/>
    <cellStyle name="20% - Accent1 3 6 2 4 2 5 2 2" xfId="29554" xr:uid="{00000000-0005-0000-0000-0000BA720000}"/>
    <cellStyle name="20% - Accent1 3 6 2 4 2 5 3" xfId="29555" xr:uid="{00000000-0005-0000-0000-0000BB720000}"/>
    <cellStyle name="20% - Accent1 3 6 2 4 2 6" xfId="29556" xr:uid="{00000000-0005-0000-0000-0000BC720000}"/>
    <cellStyle name="20% - Accent1 3 6 2 4 2 6 2" xfId="29557" xr:uid="{00000000-0005-0000-0000-0000BD720000}"/>
    <cellStyle name="20% - Accent1 3 6 2 4 2 6 2 2" xfId="29558" xr:uid="{00000000-0005-0000-0000-0000BE720000}"/>
    <cellStyle name="20% - Accent1 3 6 2 4 2 6 3" xfId="29559" xr:uid="{00000000-0005-0000-0000-0000BF720000}"/>
    <cellStyle name="20% - Accent1 3 6 2 4 2 7" xfId="29560" xr:uid="{00000000-0005-0000-0000-0000C0720000}"/>
    <cellStyle name="20% - Accent1 3 6 2 4 2 7 2" xfId="29561" xr:uid="{00000000-0005-0000-0000-0000C1720000}"/>
    <cellStyle name="20% - Accent1 3 6 2 4 2 8" xfId="29562" xr:uid="{00000000-0005-0000-0000-0000C2720000}"/>
    <cellStyle name="20% - Accent1 3 6 2 4 2 8 2" xfId="29563" xr:uid="{00000000-0005-0000-0000-0000C3720000}"/>
    <cellStyle name="20% - Accent1 3 6 2 4 2 9" xfId="29564" xr:uid="{00000000-0005-0000-0000-0000C4720000}"/>
    <cellStyle name="20% - Accent1 3 6 2 4 3" xfId="29565" xr:uid="{00000000-0005-0000-0000-0000C5720000}"/>
    <cellStyle name="20% - Accent1 3 6 2 4 3 2" xfId="29566" xr:uid="{00000000-0005-0000-0000-0000C6720000}"/>
    <cellStyle name="20% - Accent1 3 6 2 4 3 2 2" xfId="29567" xr:uid="{00000000-0005-0000-0000-0000C7720000}"/>
    <cellStyle name="20% - Accent1 3 6 2 4 3 2 2 2" xfId="29568" xr:uid="{00000000-0005-0000-0000-0000C8720000}"/>
    <cellStyle name="20% - Accent1 3 6 2 4 3 2 2 2 2" xfId="29569" xr:uid="{00000000-0005-0000-0000-0000C9720000}"/>
    <cellStyle name="20% - Accent1 3 6 2 4 3 2 2 3" xfId="29570" xr:uid="{00000000-0005-0000-0000-0000CA720000}"/>
    <cellStyle name="20% - Accent1 3 6 2 4 3 2 3" xfId="29571" xr:uid="{00000000-0005-0000-0000-0000CB720000}"/>
    <cellStyle name="20% - Accent1 3 6 2 4 3 2 3 2" xfId="29572" xr:uid="{00000000-0005-0000-0000-0000CC720000}"/>
    <cellStyle name="20% - Accent1 3 6 2 4 3 2 4" xfId="29573" xr:uid="{00000000-0005-0000-0000-0000CD720000}"/>
    <cellStyle name="20% - Accent1 3 6 2 4 3 3" xfId="29574" xr:uid="{00000000-0005-0000-0000-0000CE720000}"/>
    <cellStyle name="20% - Accent1 3 6 2 4 3 3 2" xfId="29575" xr:uid="{00000000-0005-0000-0000-0000CF720000}"/>
    <cellStyle name="20% - Accent1 3 6 2 4 3 3 2 2" xfId="29576" xr:uid="{00000000-0005-0000-0000-0000D0720000}"/>
    <cellStyle name="20% - Accent1 3 6 2 4 3 3 2 2 2" xfId="29577" xr:uid="{00000000-0005-0000-0000-0000D1720000}"/>
    <cellStyle name="20% - Accent1 3 6 2 4 3 3 2 3" xfId="29578" xr:uid="{00000000-0005-0000-0000-0000D2720000}"/>
    <cellStyle name="20% - Accent1 3 6 2 4 3 3 3" xfId="29579" xr:uid="{00000000-0005-0000-0000-0000D3720000}"/>
    <cellStyle name="20% - Accent1 3 6 2 4 3 3 3 2" xfId="29580" xr:uid="{00000000-0005-0000-0000-0000D4720000}"/>
    <cellStyle name="20% - Accent1 3 6 2 4 3 3 4" xfId="29581" xr:uid="{00000000-0005-0000-0000-0000D5720000}"/>
    <cellStyle name="20% - Accent1 3 6 2 4 3 4" xfId="29582" xr:uid="{00000000-0005-0000-0000-0000D6720000}"/>
    <cellStyle name="20% - Accent1 3 6 2 4 3 4 2" xfId="29583" xr:uid="{00000000-0005-0000-0000-0000D7720000}"/>
    <cellStyle name="20% - Accent1 3 6 2 4 3 4 2 2" xfId="29584" xr:uid="{00000000-0005-0000-0000-0000D8720000}"/>
    <cellStyle name="20% - Accent1 3 6 2 4 3 4 2 2 2" xfId="29585" xr:uid="{00000000-0005-0000-0000-0000D9720000}"/>
    <cellStyle name="20% - Accent1 3 6 2 4 3 4 2 3" xfId="29586" xr:uid="{00000000-0005-0000-0000-0000DA720000}"/>
    <cellStyle name="20% - Accent1 3 6 2 4 3 4 3" xfId="29587" xr:uid="{00000000-0005-0000-0000-0000DB720000}"/>
    <cellStyle name="20% - Accent1 3 6 2 4 3 4 3 2" xfId="29588" xr:uid="{00000000-0005-0000-0000-0000DC720000}"/>
    <cellStyle name="20% - Accent1 3 6 2 4 3 4 4" xfId="29589" xr:uid="{00000000-0005-0000-0000-0000DD720000}"/>
    <cellStyle name="20% - Accent1 3 6 2 4 3 5" xfId="29590" xr:uid="{00000000-0005-0000-0000-0000DE720000}"/>
    <cellStyle name="20% - Accent1 3 6 2 4 3 5 2" xfId="29591" xr:uid="{00000000-0005-0000-0000-0000DF720000}"/>
    <cellStyle name="20% - Accent1 3 6 2 4 3 5 2 2" xfId="29592" xr:uid="{00000000-0005-0000-0000-0000E0720000}"/>
    <cellStyle name="20% - Accent1 3 6 2 4 3 5 3" xfId="29593" xr:uid="{00000000-0005-0000-0000-0000E1720000}"/>
    <cellStyle name="20% - Accent1 3 6 2 4 3 6" xfId="29594" xr:uid="{00000000-0005-0000-0000-0000E2720000}"/>
    <cellStyle name="20% - Accent1 3 6 2 4 3 6 2" xfId="29595" xr:uid="{00000000-0005-0000-0000-0000E3720000}"/>
    <cellStyle name="20% - Accent1 3 6 2 4 3 6 2 2" xfId="29596" xr:uid="{00000000-0005-0000-0000-0000E4720000}"/>
    <cellStyle name="20% - Accent1 3 6 2 4 3 6 3" xfId="29597" xr:uid="{00000000-0005-0000-0000-0000E5720000}"/>
    <cellStyle name="20% - Accent1 3 6 2 4 3 7" xfId="29598" xr:uid="{00000000-0005-0000-0000-0000E6720000}"/>
    <cellStyle name="20% - Accent1 3 6 2 4 3 7 2" xfId="29599" xr:uid="{00000000-0005-0000-0000-0000E7720000}"/>
    <cellStyle name="20% - Accent1 3 6 2 4 3 8" xfId="29600" xr:uid="{00000000-0005-0000-0000-0000E8720000}"/>
    <cellStyle name="20% - Accent1 3 6 2 4 3 8 2" xfId="29601" xr:uid="{00000000-0005-0000-0000-0000E9720000}"/>
    <cellStyle name="20% - Accent1 3 6 2 4 3 9" xfId="29602" xr:uid="{00000000-0005-0000-0000-0000EA720000}"/>
    <cellStyle name="20% - Accent1 3 6 2 4 4" xfId="29603" xr:uid="{00000000-0005-0000-0000-0000EB720000}"/>
    <cellStyle name="20% - Accent1 3 6 2 4 4 2" xfId="29604" xr:uid="{00000000-0005-0000-0000-0000EC720000}"/>
    <cellStyle name="20% - Accent1 3 6 2 4 4 2 2" xfId="29605" xr:uid="{00000000-0005-0000-0000-0000ED720000}"/>
    <cellStyle name="20% - Accent1 3 6 2 4 4 2 2 2" xfId="29606" xr:uid="{00000000-0005-0000-0000-0000EE720000}"/>
    <cellStyle name="20% - Accent1 3 6 2 4 4 2 3" xfId="29607" xr:uid="{00000000-0005-0000-0000-0000EF720000}"/>
    <cellStyle name="20% - Accent1 3 6 2 4 4 3" xfId="29608" xr:uid="{00000000-0005-0000-0000-0000F0720000}"/>
    <cellStyle name="20% - Accent1 3 6 2 4 4 3 2" xfId="29609" xr:uid="{00000000-0005-0000-0000-0000F1720000}"/>
    <cellStyle name="20% - Accent1 3 6 2 4 4 4" xfId="29610" xr:uid="{00000000-0005-0000-0000-0000F2720000}"/>
    <cellStyle name="20% - Accent1 3 6 2 4 5" xfId="29611" xr:uid="{00000000-0005-0000-0000-0000F3720000}"/>
    <cellStyle name="20% - Accent1 3 6 2 4 5 2" xfId="29612" xr:uid="{00000000-0005-0000-0000-0000F4720000}"/>
    <cellStyle name="20% - Accent1 3 6 2 4 5 2 2" xfId="29613" xr:uid="{00000000-0005-0000-0000-0000F5720000}"/>
    <cellStyle name="20% - Accent1 3 6 2 4 5 2 2 2" xfId="29614" xr:uid="{00000000-0005-0000-0000-0000F6720000}"/>
    <cellStyle name="20% - Accent1 3 6 2 4 5 2 3" xfId="29615" xr:uid="{00000000-0005-0000-0000-0000F7720000}"/>
    <cellStyle name="20% - Accent1 3 6 2 4 5 3" xfId="29616" xr:uid="{00000000-0005-0000-0000-0000F8720000}"/>
    <cellStyle name="20% - Accent1 3 6 2 4 5 3 2" xfId="29617" xr:uid="{00000000-0005-0000-0000-0000F9720000}"/>
    <cellStyle name="20% - Accent1 3 6 2 4 5 4" xfId="29618" xr:uid="{00000000-0005-0000-0000-0000FA720000}"/>
    <cellStyle name="20% - Accent1 3 6 2 4 6" xfId="29619" xr:uid="{00000000-0005-0000-0000-0000FB720000}"/>
    <cellStyle name="20% - Accent1 3 6 2 4 6 2" xfId="29620" xr:uid="{00000000-0005-0000-0000-0000FC720000}"/>
    <cellStyle name="20% - Accent1 3 6 2 4 6 2 2" xfId="29621" xr:uid="{00000000-0005-0000-0000-0000FD720000}"/>
    <cellStyle name="20% - Accent1 3 6 2 4 6 2 2 2" xfId="29622" xr:uid="{00000000-0005-0000-0000-0000FE720000}"/>
    <cellStyle name="20% - Accent1 3 6 2 4 6 2 3" xfId="29623" xr:uid="{00000000-0005-0000-0000-0000FF720000}"/>
    <cellStyle name="20% - Accent1 3 6 2 4 6 3" xfId="29624" xr:uid="{00000000-0005-0000-0000-000000730000}"/>
    <cellStyle name="20% - Accent1 3 6 2 4 6 3 2" xfId="29625" xr:uid="{00000000-0005-0000-0000-000001730000}"/>
    <cellStyle name="20% - Accent1 3 6 2 4 6 4" xfId="29626" xr:uid="{00000000-0005-0000-0000-000002730000}"/>
    <cellStyle name="20% - Accent1 3 6 2 4 7" xfId="29627" xr:uid="{00000000-0005-0000-0000-000003730000}"/>
    <cellStyle name="20% - Accent1 3 6 2 4 7 2" xfId="29628" xr:uid="{00000000-0005-0000-0000-000004730000}"/>
    <cellStyle name="20% - Accent1 3 6 2 4 7 2 2" xfId="29629" xr:uid="{00000000-0005-0000-0000-000005730000}"/>
    <cellStyle name="20% - Accent1 3 6 2 4 7 3" xfId="29630" xr:uid="{00000000-0005-0000-0000-000006730000}"/>
    <cellStyle name="20% - Accent1 3 6 2 4 8" xfId="29631" xr:uid="{00000000-0005-0000-0000-000007730000}"/>
    <cellStyle name="20% - Accent1 3 6 2 4 8 2" xfId="29632" xr:uid="{00000000-0005-0000-0000-000008730000}"/>
    <cellStyle name="20% - Accent1 3 6 2 4 8 2 2" xfId="29633" xr:uid="{00000000-0005-0000-0000-000009730000}"/>
    <cellStyle name="20% - Accent1 3 6 2 4 8 3" xfId="29634" xr:uid="{00000000-0005-0000-0000-00000A730000}"/>
    <cellStyle name="20% - Accent1 3 6 2 4 9" xfId="29635" xr:uid="{00000000-0005-0000-0000-00000B730000}"/>
    <cellStyle name="20% - Accent1 3 6 2 4 9 2" xfId="29636" xr:uid="{00000000-0005-0000-0000-00000C730000}"/>
    <cellStyle name="20% - Accent1 3 6 2 5" xfId="29637" xr:uid="{00000000-0005-0000-0000-00000D730000}"/>
    <cellStyle name="20% - Accent1 3 6 2 5 2" xfId="29638" xr:uid="{00000000-0005-0000-0000-00000E730000}"/>
    <cellStyle name="20% - Accent1 3 6 2 5 2 2" xfId="29639" xr:uid="{00000000-0005-0000-0000-00000F730000}"/>
    <cellStyle name="20% - Accent1 3 6 2 5 2 2 2" xfId="29640" xr:uid="{00000000-0005-0000-0000-000010730000}"/>
    <cellStyle name="20% - Accent1 3 6 2 5 2 2 2 2" xfId="29641" xr:uid="{00000000-0005-0000-0000-000011730000}"/>
    <cellStyle name="20% - Accent1 3 6 2 5 2 2 3" xfId="29642" xr:uid="{00000000-0005-0000-0000-000012730000}"/>
    <cellStyle name="20% - Accent1 3 6 2 5 2 3" xfId="29643" xr:uid="{00000000-0005-0000-0000-000013730000}"/>
    <cellStyle name="20% - Accent1 3 6 2 5 2 3 2" xfId="29644" xr:uid="{00000000-0005-0000-0000-000014730000}"/>
    <cellStyle name="20% - Accent1 3 6 2 5 2 4" xfId="29645" xr:uid="{00000000-0005-0000-0000-000015730000}"/>
    <cellStyle name="20% - Accent1 3 6 2 5 3" xfId="29646" xr:uid="{00000000-0005-0000-0000-000016730000}"/>
    <cellStyle name="20% - Accent1 3 6 2 5 3 2" xfId="29647" xr:uid="{00000000-0005-0000-0000-000017730000}"/>
    <cellStyle name="20% - Accent1 3 6 2 5 3 2 2" xfId="29648" xr:uid="{00000000-0005-0000-0000-000018730000}"/>
    <cellStyle name="20% - Accent1 3 6 2 5 3 2 2 2" xfId="29649" xr:uid="{00000000-0005-0000-0000-000019730000}"/>
    <cellStyle name="20% - Accent1 3 6 2 5 3 2 3" xfId="29650" xr:uid="{00000000-0005-0000-0000-00001A730000}"/>
    <cellStyle name="20% - Accent1 3 6 2 5 3 3" xfId="29651" xr:uid="{00000000-0005-0000-0000-00001B730000}"/>
    <cellStyle name="20% - Accent1 3 6 2 5 3 3 2" xfId="29652" xr:uid="{00000000-0005-0000-0000-00001C730000}"/>
    <cellStyle name="20% - Accent1 3 6 2 5 3 4" xfId="29653" xr:uid="{00000000-0005-0000-0000-00001D730000}"/>
    <cellStyle name="20% - Accent1 3 6 2 5 4" xfId="29654" xr:uid="{00000000-0005-0000-0000-00001E730000}"/>
    <cellStyle name="20% - Accent1 3 6 2 5 4 2" xfId="29655" xr:uid="{00000000-0005-0000-0000-00001F730000}"/>
    <cellStyle name="20% - Accent1 3 6 2 5 4 2 2" xfId="29656" xr:uid="{00000000-0005-0000-0000-000020730000}"/>
    <cellStyle name="20% - Accent1 3 6 2 5 4 2 2 2" xfId="29657" xr:uid="{00000000-0005-0000-0000-000021730000}"/>
    <cellStyle name="20% - Accent1 3 6 2 5 4 2 3" xfId="29658" xr:uid="{00000000-0005-0000-0000-000022730000}"/>
    <cellStyle name="20% - Accent1 3 6 2 5 4 3" xfId="29659" xr:uid="{00000000-0005-0000-0000-000023730000}"/>
    <cellStyle name="20% - Accent1 3 6 2 5 4 3 2" xfId="29660" xr:uid="{00000000-0005-0000-0000-000024730000}"/>
    <cellStyle name="20% - Accent1 3 6 2 5 4 4" xfId="29661" xr:uid="{00000000-0005-0000-0000-000025730000}"/>
    <cellStyle name="20% - Accent1 3 6 2 5 5" xfId="29662" xr:uid="{00000000-0005-0000-0000-000026730000}"/>
    <cellStyle name="20% - Accent1 3 6 2 5 5 2" xfId="29663" xr:uid="{00000000-0005-0000-0000-000027730000}"/>
    <cellStyle name="20% - Accent1 3 6 2 5 5 2 2" xfId="29664" xr:uid="{00000000-0005-0000-0000-000028730000}"/>
    <cellStyle name="20% - Accent1 3 6 2 5 5 3" xfId="29665" xr:uid="{00000000-0005-0000-0000-000029730000}"/>
    <cellStyle name="20% - Accent1 3 6 2 5 6" xfId="29666" xr:uid="{00000000-0005-0000-0000-00002A730000}"/>
    <cellStyle name="20% - Accent1 3 6 2 5 6 2" xfId="29667" xr:uid="{00000000-0005-0000-0000-00002B730000}"/>
    <cellStyle name="20% - Accent1 3 6 2 5 6 2 2" xfId="29668" xr:uid="{00000000-0005-0000-0000-00002C730000}"/>
    <cellStyle name="20% - Accent1 3 6 2 5 6 3" xfId="29669" xr:uid="{00000000-0005-0000-0000-00002D730000}"/>
    <cellStyle name="20% - Accent1 3 6 2 5 7" xfId="29670" xr:uid="{00000000-0005-0000-0000-00002E730000}"/>
    <cellStyle name="20% - Accent1 3 6 2 5 7 2" xfId="29671" xr:uid="{00000000-0005-0000-0000-00002F730000}"/>
    <cellStyle name="20% - Accent1 3 6 2 5 8" xfId="29672" xr:uid="{00000000-0005-0000-0000-000030730000}"/>
    <cellStyle name="20% - Accent1 3 6 2 5 8 2" xfId="29673" xr:uid="{00000000-0005-0000-0000-000031730000}"/>
    <cellStyle name="20% - Accent1 3 6 2 5 9" xfId="29674" xr:uid="{00000000-0005-0000-0000-000032730000}"/>
    <cellStyle name="20% - Accent1 3 6 2 6" xfId="29675" xr:uid="{00000000-0005-0000-0000-000033730000}"/>
    <cellStyle name="20% - Accent1 3 6 2 6 2" xfId="29676" xr:uid="{00000000-0005-0000-0000-000034730000}"/>
    <cellStyle name="20% - Accent1 3 6 2 6 2 2" xfId="29677" xr:uid="{00000000-0005-0000-0000-000035730000}"/>
    <cellStyle name="20% - Accent1 3 6 2 6 2 2 2" xfId="29678" xr:uid="{00000000-0005-0000-0000-000036730000}"/>
    <cellStyle name="20% - Accent1 3 6 2 6 2 2 2 2" xfId="29679" xr:uid="{00000000-0005-0000-0000-000037730000}"/>
    <cellStyle name="20% - Accent1 3 6 2 6 2 2 3" xfId="29680" xr:uid="{00000000-0005-0000-0000-000038730000}"/>
    <cellStyle name="20% - Accent1 3 6 2 6 2 3" xfId="29681" xr:uid="{00000000-0005-0000-0000-000039730000}"/>
    <cellStyle name="20% - Accent1 3 6 2 6 2 3 2" xfId="29682" xr:uid="{00000000-0005-0000-0000-00003A730000}"/>
    <cellStyle name="20% - Accent1 3 6 2 6 2 4" xfId="29683" xr:uid="{00000000-0005-0000-0000-00003B730000}"/>
    <cellStyle name="20% - Accent1 3 6 2 6 3" xfId="29684" xr:uid="{00000000-0005-0000-0000-00003C730000}"/>
    <cellStyle name="20% - Accent1 3 6 2 6 3 2" xfId="29685" xr:uid="{00000000-0005-0000-0000-00003D730000}"/>
    <cellStyle name="20% - Accent1 3 6 2 6 3 2 2" xfId="29686" xr:uid="{00000000-0005-0000-0000-00003E730000}"/>
    <cellStyle name="20% - Accent1 3 6 2 6 3 2 2 2" xfId="29687" xr:uid="{00000000-0005-0000-0000-00003F730000}"/>
    <cellStyle name="20% - Accent1 3 6 2 6 3 2 3" xfId="29688" xr:uid="{00000000-0005-0000-0000-000040730000}"/>
    <cellStyle name="20% - Accent1 3 6 2 6 3 3" xfId="29689" xr:uid="{00000000-0005-0000-0000-000041730000}"/>
    <cellStyle name="20% - Accent1 3 6 2 6 3 3 2" xfId="29690" xr:uid="{00000000-0005-0000-0000-000042730000}"/>
    <cellStyle name="20% - Accent1 3 6 2 6 3 4" xfId="29691" xr:uid="{00000000-0005-0000-0000-000043730000}"/>
    <cellStyle name="20% - Accent1 3 6 2 6 4" xfId="29692" xr:uid="{00000000-0005-0000-0000-000044730000}"/>
    <cellStyle name="20% - Accent1 3 6 2 6 4 2" xfId="29693" xr:uid="{00000000-0005-0000-0000-000045730000}"/>
    <cellStyle name="20% - Accent1 3 6 2 6 4 2 2" xfId="29694" xr:uid="{00000000-0005-0000-0000-000046730000}"/>
    <cellStyle name="20% - Accent1 3 6 2 6 4 2 2 2" xfId="29695" xr:uid="{00000000-0005-0000-0000-000047730000}"/>
    <cellStyle name="20% - Accent1 3 6 2 6 4 2 3" xfId="29696" xr:uid="{00000000-0005-0000-0000-000048730000}"/>
    <cellStyle name="20% - Accent1 3 6 2 6 4 3" xfId="29697" xr:uid="{00000000-0005-0000-0000-000049730000}"/>
    <cellStyle name="20% - Accent1 3 6 2 6 4 3 2" xfId="29698" xr:uid="{00000000-0005-0000-0000-00004A730000}"/>
    <cellStyle name="20% - Accent1 3 6 2 6 4 4" xfId="29699" xr:uid="{00000000-0005-0000-0000-00004B730000}"/>
    <cellStyle name="20% - Accent1 3 6 2 6 5" xfId="29700" xr:uid="{00000000-0005-0000-0000-00004C730000}"/>
    <cellStyle name="20% - Accent1 3 6 2 6 5 2" xfId="29701" xr:uid="{00000000-0005-0000-0000-00004D730000}"/>
    <cellStyle name="20% - Accent1 3 6 2 6 5 2 2" xfId="29702" xr:uid="{00000000-0005-0000-0000-00004E730000}"/>
    <cellStyle name="20% - Accent1 3 6 2 6 5 3" xfId="29703" xr:uid="{00000000-0005-0000-0000-00004F730000}"/>
    <cellStyle name="20% - Accent1 3 6 2 6 6" xfId="29704" xr:uid="{00000000-0005-0000-0000-000050730000}"/>
    <cellStyle name="20% - Accent1 3 6 2 6 6 2" xfId="29705" xr:uid="{00000000-0005-0000-0000-000051730000}"/>
    <cellStyle name="20% - Accent1 3 6 2 6 6 2 2" xfId="29706" xr:uid="{00000000-0005-0000-0000-000052730000}"/>
    <cellStyle name="20% - Accent1 3 6 2 6 6 3" xfId="29707" xr:uid="{00000000-0005-0000-0000-000053730000}"/>
    <cellStyle name="20% - Accent1 3 6 2 6 7" xfId="29708" xr:uid="{00000000-0005-0000-0000-000054730000}"/>
    <cellStyle name="20% - Accent1 3 6 2 6 7 2" xfId="29709" xr:uid="{00000000-0005-0000-0000-000055730000}"/>
    <cellStyle name="20% - Accent1 3 6 2 6 8" xfId="29710" xr:uid="{00000000-0005-0000-0000-000056730000}"/>
    <cellStyle name="20% - Accent1 3 6 2 6 8 2" xfId="29711" xr:uid="{00000000-0005-0000-0000-000057730000}"/>
    <cellStyle name="20% - Accent1 3 6 2 6 9" xfId="29712" xr:uid="{00000000-0005-0000-0000-000058730000}"/>
    <cellStyle name="20% - Accent1 3 6 2 7" xfId="29713" xr:uid="{00000000-0005-0000-0000-000059730000}"/>
    <cellStyle name="20% - Accent1 3 6 2 7 2" xfId="29714" xr:uid="{00000000-0005-0000-0000-00005A730000}"/>
    <cellStyle name="20% - Accent1 3 6 2 7 2 2" xfId="29715" xr:uid="{00000000-0005-0000-0000-00005B730000}"/>
    <cellStyle name="20% - Accent1 3 6 2 7 2 2 2" xfId="29716" xr:uid="{00000000-0005-0000-0000-00005C730000}"/>
    <cellStyle name="20% - Accent1 3 6 2 7 2 3" xfId="29717" xr:uid="{00000000-0005-0000-0000-00005D730000}"/>
    <cellStyle name="20% - Accent1 3 6 2 7 3" xfId="29718" xr:uid="{00000000-0005-0000-0000-00005E730000}"/>
    <cellStyle name="20% - Accent1 3 6 2 7 3 2" xfId="29719" xr:uid="{00000000-0005-0000-0000-00005F730000}"/>
    <cellStyle name="20% - Accent1 3 6 2 7 4" xfId="29720" xr:uid="{00000000-0005-0000-0000-000060730000}"/>
    <cellStyle name="20% - Accent1 3 6 2 8" xfId="29721" xr:uid="{00000000-0005-0000-0000-000061730000}"/>
    <cellStyle name="20% - Accent1 3 6 2 8 2" xfId="29722" xr:uid="{00000000-0005-0000-0000-000062730000}"/>
    <cellStyle name="20% - Accent1 3 6 2 8 2 2" xfId="29723" xr:uid="{00000000-0005-0000-0000-000063730000}"/>
    <cellStyle name="20% - Accent1 3 6 2 8 2 2 2" xfId="29724" xr:uid="{00000000-0005-0000-0000-000064730000}"/>
    <cellStyle name="20% - Accent1 3 6 2 8 2 3" xfId="29725" xr:uid="{00000000-0005-0000-0000-000065730000}"/>
    <cellStyle name="20% - Accent1 3 6 2 8 3" xfId="29726" xr:uid="{00000000-0005-0000-0000-000066730000}"/>
    <cellStyle name="20% - Accent1 3 6 2 8 3 2" xfId="29727" xr:uid="{00000000-0005-0000-0000-000067730000}"/>
    <cellStyle name="20% - Accent1 3 6 2 8 4" xfId="29728" xr:uid="{00000000-0005-0000-0000-000068730000}"/>
    <cellStyle name="20% - Accent1 3 6 2 9" xfId="29729" xr:uid="{00000000-0005-0000-0000-000069730000}"/>
    <cellStyle name="20% - Accent1 3 6 2 9 2" xfId="29730" xr:uid="{00000000-0005-0000-0000-00006A730000}"/>
    <cellStyle name="20% - Accent1 3 6 2 9 2 2" xfId="29731" xr:uid="{00000000-0005-0000-0000-00006B730000}"/>
    <cellStyle name="20% - Accent1 3 6 2 9 2 2 2" xfId="29732" xr:uid="{00000000-0005-0000-0000-00006C730000}"/>
    <cellStyle name="20% - Accent1 3 6 2 9 2 3" xfId="29733" xr:uid="{00000000-0005-0000-0000-00006D730000}"/>
    <cellStyle name="20% - Accent1 3 6 2 9 3" xfId="29734" xr:uid="{00000000-0005-0000-0000-00006E730000}"/>
    <cellStyle name="20% - Accent1 3 6 2 9 3 2" xfId="29735" xr:uid="{00000000-0005-0000-0000-00006F730000}"/>
    <cellStyle name="20% - Accent1 3 6 2 9 4" xfId="29736" xr:uid="{00000000-0005-0000-0000-000070730000}"/>
    <cellStyle name="20% - Accent1 3 6 3" xfId="29737" xr:uid="{00000000-0005-0000-0000-000071730000}"/>
    <cellStyle name="20% - Accent1 3 6 3 10" xfId="29738" xr:uid="{00000000-0005-0000-0000-000072730000}"/>
    <cellStyle name="20% - Accent1 3 6 3 10 2" xfId="29739" xr:uid="{00000000-0005-0000-0000-000073730000}"/>
    <cellStyle name="20% - Accent1 3 6 3 11" xfId="29740" xr:uid="{00000000-0005-0000-0000-000074730000}"/>
    <cellStyle name="20% - Accent1 3 6 3 2" xfId="29741" xr:uid="{00000000-0005-0000-0000-000075730000}"/>
    <cellStyle name="20% - Accent1 3 6 3 2 2" xfId="29742" xr:uid="{00000000-0005-0000-0000-000076730000}"/>
    <cellStyle name="20% - Accent1 3 6 3 2 2 2" xfId="29743" xr:uid="{00000000-0005-0000-0000-000077730000}"/>
    <cellStyle name="20% - Accent1 3 6 3 2 2 2 2" xfId="29744" xr:uid="{00000000-0005-0000-0000-000078730000}"/>
    <cellStyle name="20% - Accent1 3 6 3 2 2 2 2 2" xfId="29745" xr:uid="{00000000-0005-0000-0000-000079730000}"/>
    <cellStyle name="20% - Accent1 3 6 3 2 2 2 3" xfId="29746" xr:uid="{00000000-0005-0000-0000-00007A730000}"/>
    <cellStyle name="20% - Accent1 3 6 3 2 2 3" xfId="29747" xr:uid="{00000000-0005-0000-0000-00007B730000}"/>
    <cellStyle name="20% - Accent1 3 6 3 2 2 3 2" xfId="29748" xr:uid="{00000000-0005-0000-0000-00007C730000}"/>
    <cellStyle name="20% - Accent1 3 6 3 2 2 4" xfId="29749" xr:uid="{00000000-0005-0000-0000-00007D730000}"/>
    <cellStyle name="20% - Accent1 3 6 3 2 3" xfId="29750" xr:uid="{00000000-0005-0000-0000-00007E730000}"/>
    <cellStyle name="20% - Accent1 3 6 3 2 3 2" xfId="29751" xr:uid="{00000000-0005-0000-0000-00007F730000}"/>
    <cellStyle name="20% - Accent1 3 6 3 2 3 2 2" xfId="29752" xr:uid="{00000000-0005-0000-0000-000080730000}"/>
    <cellStyle name="20% - Accent1 3 6 3 2 3 2 2 2" xfId="29753" xr:uid="{00000000-0005-0000-0000-000081730000}"/>
    <cellStyle name="20% - Accent1 3 6 3 2 3 2 3" xfId="29754" xr:uid="{00000000-0005-0000-0000-000082730000}"/>
    <cellStyle name="20% - Accent1 3 6 3 2 3 3" xfId="29755" xr:uid="{00000000-0005-0000-0000-000083730000}"/>
    <cellStyle name="20% - Accent1 3 6 3 2 3 3 2" xfId="29756" xr:uid="{00000000-0005-0000-0000-000084730000}"/>
    <cellStyle name="20% - Accent1 3 6 3 2 3 4" xfId="29757" xr:uid="{00000000-0005-0000-0000-000085730000}"/>
    <cellStyle name="20% - Accent1 3 6 3 2 4" xfId="29758" xr:uid="{00000000-0005-0000-0000-000086730000}"/>
    <cellStyle name="20% - Accent1 3 6 3 2 4 2" xfId="29759" xr:uid="{00000000-0005-0000-0000-000087730000}"/>
    <cellStyle name="20% - Accent1 3 6 3 2 4 2 2" xfId="29760" xr:uid="{00000000-0005-0000-0000-000088730000}"/>
    <cellStyle name="20% - Accent1 3 6 3 2 4 2 2 2" xfId="29761" xr:uid="{00000000-0005-0000-0000-000089730000}"/>
    <cellStyle name="20% - Accent1 3 6 3 2 4 2 3" xfId="29762" xr:uid="{00000000-0005-0000-0000-00008A730000}"/>
    <cellStyle name="20% - Accent1 3 6 3 2 4 3" xfId="29763" xr:uid="{00000000-0005-0000-0000-00008B730000}"/>
    <cellStyle name="20% - Accent1 3 6 3 2 4 3 2" xfId="29764" xr:uid="{00000000-0005-0000-0000-00008C730000}"/>
    <cellStyle name="20% - Accent1 3 6 3 2 4 4" xfId="29765" xr:uid="{00000000-0005-0000-0000-00008D730000}"/>
    <cellStyle name="20% - Accent1 3 6 3 2 5" xfId="29766" xr:uid="{00000000-0005-0000-0000-00008E730000}"/>
    <cellStyle name="20% - Accent1 3 6 3 2 5 2" xfId="29767" xr:uid="{00000000-0005-0000-0000-00008F730000}"/>
    <cellStyle name="20% - Accent1 3 6 3 2 5 2 2" xfId="29768" xr:uid="{00000000-0005-0000-0000-000090730000}"/>
    <cellStyle name="20% - Accent1 3 6 3 2 5 3" xfId="29769" xr:uid="{00000000-0005-0000-0000-000091730000}"/>
    <cellStyle name="20% - Accent1 3 6 3 2 6" xfId="29770" xr:uid="{00000000-0005-0000-0000-000092730000}"/>
    <cellStyle name="20% - Accent1 3 6 3 2 6 2" xfId="29771" xr:uid="{00000000-0005-0000-0000-000093730000}"/>
    <cellStyle name="20% - Accent1 3 6 3 2 6 2 2" xfId="29772" xr:uid="{00000000-0005-0000-0000-000094730000}"/>
    <cellStyle name="20% - Accent1 3 6 3 2 6 3" xfId="29773" xr:uid="{00000000-0005-0000-0000-000095730000}"/>
    <cellStyle name="20% - Accent1 3 6 3 2 7" xfId="29774" xr:uid="{00000000-0005-0000-0000-000096730000}"/>
    <cellStyle name="20% - Accent1 3 6 3 2 7 2" xfId="29775" xr:uid="{00000000-0005-0000-0000-000097730000}"/>
    <cellStyle name="20% - Accent1 3 6 3 2 8" xfId="29776" xr:uid="{00000000-0005-0000-0000-000098730000}"/>
    <cellStyle name="20% - Accent1 3 6 3 2 8 2" xfId="29777" xr:uid="{00000000-0005-0000-0000-000099730000}"/>
    <cellStyle name="20% - Accent1 3 6 3 2 9" xfId="29778" xr:uid="{00000000-0005-0000-0000-00009A730000}"/>
    <cellStyle name="20% - Accent1 3 6 3 3" xfId="29779" xr:uid="{00000000-0005-0000-0000-00009B730000}"/>
    <cellStyle name="20% - Accent1 3 6 3 3 2" xfId="29780" xr:uid="{00000000-0005-0000-0000-00009C730000}"/>
    <cellStyle name="20% - Accent1 3 6 3 3 2 2" xfId="29781" xr:uid="{00000000-0005-0000-0000-00009D730000}"/>
    <cellStyle name="20% - Accent1 3 6 3 3 2 2 2" xfId="29782" xr:uid="{00000000-0005-0000-0000-00009E730000}"/>
    <cellStyle name="20% - Accent1 3 6 3 3 2 2 2 2" xfId="29783" xr:uid="{00000000-0005-0000-0000-00009F730000}"/>
    <cellStyle name="20% - Accent1 3 6 3 3 2 2 3" xfId="29784" xr:uid="{00000000-0005-0000-0000-0000A0730000}"/>
    <cellStyle name="20% - Accent1 3 6 3 3 2 3" xfId="29785" xr:uid="{00000000-0005-0000-0000-0000A1730000}"/>
    <cellStyle name="20% - Accent1 3 6 3 3 2 3 2" xfId="29786" xr:uid="{00000000-0005-0000-0000-0000A2730000}"/>
    <cellStyle name="20% - Accent1 3 6 3 3 2 4" xfId="29787" xr:uid="{00000000-0005-0000-0000-0000A3730000}"/>
    <cellStyle name="20% - Accent1 3 6 3 3 3" xfId="29788" xr:uid="{00000000-0005-0000-0000-0000A4730000}"/>
    <cellStyle name="20% - Accent1 3 6 3 3 3 2" xfId="29789" xr:uid="{00000000-0005-0000-0000-0000A5730000}"/>
    <cellStyle name="20% - Accent1 3 6 3 3 3 2 2" xfId="29790" xr:uid="{00000000-0005-0000-0000-0000A6730000}"/>
    <cellStyle name="20% - Accent1 3 6 3 3 3 2 2 2" xfId="29791" xr:uid="{00000000-0005-0000-0000-0000A7730000}"/>
    <cellStyle name="20% - Accent1 3 6 3 3 3 2 3" xfId="29792" xr:uid="{00000000-0005-0000-0000-0000A8730000}"/>
    <cellStyle name="20% - Accent1 3 6 3 3 3 3" xfId="29793" xr:uid="{00000000-0005-0000-0000-0000A9730000}"/>
    <cellStyle name="20% - Accent1 3 6 3 3 3 3 2" xfId="29794" xr:uid="{00000000-0005-0000-0000-0000AA730000}"/>
    <cellStyle name="20% - Accent1 3 6 3 3 3 4" xfId="29795" xr:uid="{00000000-0005-0000-0000-0000AB730000}"/>
    <cellStyle name="20% - Accent1 3 6 3 3 4" xfId="29796" xr:uid="{00000000-0005-0000-0000-0000AC730000}"/>
    <cellStyle name="20% - Accent1 3 6 3 3 4 2" xfId="29797" xr:uid="{00000000-0005-0000-0000-0000AD730000}"/>
    <cellStyle name="20% - Accent1 3 6 3 3 4 2 2" xfId="29798" xr:uid="{00000000-0005-0000-0000-0000AE730000}"/>
    <cellStyle name="20% - Accent1 3 6 3 3 4 2 2 2" xfId="29799" xr:uid="{00000000-0005-0000-0000-0000AF730000}"/>
    <cellStyle name="20% - Accent1 3 6 3 3 4 2 3" xfId="29800" xr:uid="{00000000-0005-0000-0000-0000B0730000}"/>
    <cellStyle name="20% - Accent1 3 6 3 3 4 3" xfId="29801" xr:uid="{00000000-0005-0000-0000-0000B1730000}"/>
    <cellStyle name="20% - Accent1 3 6 3 3 4 3 2" xfId="29802" xr:uid="{00000000-0005-0000-0000-0000B2730000}"/>
    <cellStyle name="20% - Accent1 3 6 3 3 4 4" xfId="29803" xr:uid="{00000000-0005-0000-0000-0000B3730000}"/>
    <cellStyle name="20% - Accent1 3 6 3 3 5" xfId="29804" xr:uid="{00000000-0005-0000-0000-0000B4730000}"/>
    <cellStyle name="20% - Accent1 3 6 3 3 5 2" xfId="29805" xr:uid="{00000000-0005-0000-0000-0000B5730000}"/>
    <cellStyle name="20% - Accent1 3 6 3 3 5 2 2" xfId="29806" xr:uid="{00000000-0005-0000-0000-0000B6730000}"/>
    <cellStyle name="20% - Accent1 3 6 3 3 5 3" xfId="29807" xr:uid="{00000000-0005-0000-0000-0000B7730000}"/>
    <cellStyle name="20% - Accent1 3 6 3 3 6" xfId="29808" xr:uid="{00000000-0005-0000-0000-0000B8730000}"/>
    <cellStyle name="20% - Accent1 3 6 3 3 6 2" xfId="29809" xr:uid="{00000000-0005-0000-0000-0000B9730000}"/>
    <cellStyle name="20% - Accent1 3 6 3 3 6 2 2" xfId="29810" xr:uid="{00000000-0005-0000-0000-0000BA730000}"/>
    <cellStyle name="20% - Accent1 3 6 3 3 6 3" xfId="29811" xr:uid="{00000000-0005-0000-0000-0000BB730000}"/>
    <cellStyle name="20% - Accent1 3 6 3 3 7" xfId="29812" xr:uid="{00000000-0005-0000-0000-0000BC730000}"/>
    <cellStyle name="20% - Accent1 3 6 3 3 7 2" xfId="29813" xr:uid="{00000000-0005-0000-0000-0000BD730000}"/>
    <cellStyle name="20% - Accent1 3 6 3 3 8" xfId="29814" xr:uid="{00000000-0005-0000-0000-0000BE730000}"/>
    <cellStyle name="20% - Accent1 3 6 3 3 8 2" xfId="29815" xr:uid="{00000000-0005-0000-0000-0000BF730000}"/>
    <cellStyle name="20% - Accent1 3 6 3 3 9" xfId="29816" xr:uid="{00000000-0005-0000-0000-0000C0730000}"/>
    <cellStyle name="20% - Accent1 3 6 3 4" xfId="29817" xr:uid="{00000000-0005-0000-0000-0000C1730000}"/>
    <cellStyle name="20% - Accent1 3 6 3 4 2" xfId="29818" xr:uid="{00000000-0005-0000-0000-0000C2730000}"/>
    <cellStyle name="20% - Accent1 3 6 3 4 2 2" xfId="29819" xr:uid="{00000000-0005-0000-0000-0000C3730000}"/>
    <cellStyle name="20% - Accent1 3 6 3 4 2 2 2" xfId="29820" xr:uid="{00000000-0005-0000-0000-0000C4730000}"/>
    <cellStyle name="20% - Accent1 3 6 3 4 2 3" xfId="29821" xr:uid="{00000000-0005-0000-0000-0000C5730000}"/>
    <cellStyle name="20% - Accent1 3 6 3 4 3" xfId="29822" xr:uid="{00000000-0005-0000-0000-0000C6730000}"/>
    <cellStyle name="20% - Accent1 3 6 3 4 3 2" xfId="29823" xr:uid="{00000000-0005-0000-0000-0000C7730000}"/>
    <cellStyle name="20% - Accent1 3 6 3 4 4" xfId="29824" xr:uid="{00000000-0005-0000-0000-0000C8730000}"/>
    <cellStyle name="20% - Accent1 3 6 3 5" xfId="29825" xr:uid="{00000000-0005-0000-0000-0000C9730000}"/>
    <cellStyle name="20% - Accent1 3 6 3 5 2" xfId="29826" xr:uid="{00000000-0005-0000-0000-0000CA730000}"/>
    <cellStyle name="20% - Accent1 3 6 3 5 2 2" xfId="29827" xr:uid="{00000000-0005-0000-0000-0000CB730000}"/>
    <cellStyle name="20% - Accent1 3 6 3 5 2 2 2" xfId="29828" xr:uid="{00000000-0005-0000-0000-0000CC730000}"/>
    <cellStyle name="20% - Accent1 3 6 3 5 2 3" xfId="29829" xr:uid="{00000000-0005-0000-0000-0000CD730000}"/>
    <cellStyle name="20% - Accent1 3 6 3 5 3" xfId="29830" xr:uid="{00000000-0005-0000-0000-0000CE730000}"/>
    <cellStyle name="20% - Accent1 3 6 3 5 3 2" xfId="29831" xr:uid="{00000000-0005-0000-0000-0000CF730000}"/>
    <cellStyle name="20% - Accent1 3 6 3 5 4" xfId="29832" xr:uid="{00000000-0005-0000-0000-0000D0730000}"/>
    <cellStyle name="20% - Accent1 3 6 3 6" xfId="29833" xr:uid="{00000000-0005-0000-0000-0000D1730000}"/>
    <cellStyle name="20% - Accent1 3 6 3 6 2" xfId="29834" xr:uid="{00000000-0005-0000-0000-0000D2730000}"/>
    <cellStyle name="20% - Accent1 3 6 3 6 2 2" xfId="29835" xr:uid="{00000000-0005-0000-0000-0000D3730000}"/>
    <cellStyle name="20% - Accent1 3 6 3 6 2 2 2" xfId="29836" xr:uid="{00000000-0005-0000-0000-0000D4730000}"/>
    <cellStyle name="20% - Accent1 3 6 3 6 2 3" xfId="29837" xr:uid="{00000000-0005-0000-0000-0000D5730000}"/>
    <cellStyle name="20% - Accent1 3 6 3 6 3" xfId="29838" xr:uid="{00000000-0005-0000-0000-0000D6730000}"/>
    <cellStyle name="20% - Accent1 3 6 3 6 3 2" xfId="29839" xr:uid="{00000000-0005-0000-0000-0000D7730000}"/>
    <cellStyle name="20% - Accent1 3 6 3 6 4" xfId="29840" xr:uid="{00000000-0005-0000-0000-0000D8730000}"/>
    <cellStyle name="20% - Accent1 3 6 3 7" xfId="29841" xr:uid="{00000000-0005-0000-0000-0000D9730000}"/>
    <cellStyle name="20% - Accent1 3 6 3 7 2" xfId="29842" xr:uid="{00000000-0005-0000-0000-0000DA730000}"/>
    <cellStyle name="20% - Accent1 3 6 3 7 2 2" xfId="29843" xr:uid="{00000000-0005-0000-0000-0000DB730000}"/>
    <cellStyle name="20% - Accent1 3 6 3 7 3" xfId="29844" xr:uid="{00000000-0005-0000-0000-0000DC730000}"/>
    <cellStyle name="20% - Accent1 3 6 3 8" xfId="29845" xr:uid="{00000000-0005-0000-0000-0000DD730000}"/>
    <cellStyle name="20% - Accent1 3 6 3 8 2" xfId="29846" xr:uid="{00000000-0005-0000-0000-0000DE730000}"/>
    <cellStyle name="20% - Accent1 3 6 3 8 2 2" xfId="29847" xr:uid="{00000000-0005-0000-0000-0000DF730000}"/>
    <cellStyle name="20% - Accent1 3 6 3 8 3" xfId="29848" xr:uid="{00000000-0005-0000-0000-0000E0730000}"/>
    <cellStyle name="20% - Accent1 3 6 3 9" xfId="29849" xr:uid="{00000000-0005-0000-0000-0000E1730000}"/>
    <cellStyle name="20% - Accent1 3 6 3 9 2" xfId="29850" xr:uid="{00000000-0005-0000-0000-0000E2730000}"/>
    <cellStyle name="20% - Accent1 3 6 4" xfId="29851" xr:uid="{00000000-0005-0000-0000-0000E3730000}"/>
    <cellStyle name="20% - Accent1 3 6 4 10" xfId="29852" xr:uid="{00000000-0005-0000-0000-0000E4730000}"/>
    <cellStyle name="20% - Accent1 3 6 4 10 2" xfId="29853" xr:uid="{00000000-0005-0000-0000-0000E5730000}"/>
    <cellStyle name="20% - Accent1 3 6 4 11" xfId="29854" xr:uid="{00000000-0005-0000-0000-0000E6730000}"/>
    <cellStyle name="20% - Accent1 3 6 4 2" xfId="29855" xr:uid="{00000000-0005-0000-0000-0000E7730000}"/>
    <cellStyle name="20% - Accent1 3 6 4 2 2" xfId="29856" xr:uid="{00000000-0005-0000-0000-0000E8730000}"/>
    <cellStyle name="20% - Accent1 3 6 4 2 2 2" xfId="29857" xr:uid="{00000000-0005-0000-0000-0000E9730000}"/>
    <cellStyle name="20% - Accent1 3 6 4 2 2 2 2" xfId="29858" xr:uid="{00000000-0005-0000-0000-0000EA730000}"/>
    <cellStyle name="20% - Accent1 3 6 4 2 2 2 2 2" xfId="29859" xr:uid="{00000000-0005-0000-0000-0000EB730000}"/>
    <cellStyle name="20% - Accent1 3 6 4 2 2 2 3" xfId="29860" xr:uid="{00000000-0005-0000-0000-0000EC730000}"/>
    <cellStyle name="20% - Accent1 3 6 4 2 2 3" xfId="29861" xr:uid="{00000000-0005-0000-0000-0000ED730000}"/>
    <cellStyle name="20% - Accent1 3 6 4 2 2 3 2" xfId="29862" xr:uid="{00000000-0005-0000-0000-0000EE730000}"/>
    <cellStyle name="20% - Accent1 3 6 4 2 2 4" xfId="29863" xr:uid="{00000000-0005-0000-0000-0000EF730000}"/>
    <cellStyle name="20% - Accent1 3 6 4 2 3" xfId="29864" xr:uid="{00000000-0005-0000-0000-0000F0730000}"/>
    <cellStyle name="20% - Accent1 3 6 4 2 3 2" xfId="29865" xr:uid="{00000000-0005-0000-0000-0000F1730000}"/>
    <cellStyle name="20% - Accent1 3 6 4 2 3 2 2" xfId="29866" xr:uid="{00000000-0005-0000-0000-0000F2730000}"/>
    <cellStyle name="20% - Accent1 3 6 4 2 3 2 2 2" xfId="29867" xr:uid="{00000000-0005-0000-0000-0000F3730000}"/>
    <cellStyle name="20% - Accent1 3 6 4 2 3 2 3" xfId="29868" xr:uid="{00000000-0005-0000-0000-0000F4730000}"/>
    <cellStyle name="20% - Accent1 3 6 4 2 3 3" xfId="29869" xr:uid="{00000000-0005-0000-0000-0000F5730000}"/>
    <cellStyle name="20% - Accent1 3 6 4 2 3 3 2" xfId="29870" xr:uid="{00000000-0005-0000-0000-0000F6730000}"/>
    <cellStyle name="20% - Accent1 3 6 4 2 3 4" xfId="29871" xr:uid="{00000000-0005-0000-0000-0000F7730000}"/>
    <cellStyle name="20% - Accent1 3 6 4 2 4" xfId="29872" xr:uid="{00000000-0005-0000-0000-0000F8730000}"/>
    <cellStyle name="20% - Accent1 3 6 4 2 4 2" xfId="29873" xr:uid="{00000000-0005-0000-0000-0000F9730000}"/>
    <cellStyle name="20% - Accent1 3 6 4 2 4 2 2" xfId="29874" xr:uid="{00000000-0005-0000-0000-0000FA730000}"/>
    <cellStyle name="20% - Accent1 3 6 4 2 4 2 2 2" xfId="29875" xr:uid="{00000000-0005-0000-0000-0000FB730000}"/>
    <cellStyle name="20% - Accent1 3 6 4 2 4 2 3" xfId="29876" xr:uid="{00000000-0005-0000-0000-0000FC730000}"/>
    <cellStyle name="20% - Accent1 3 6 4 2 4 3" xfId="29877" xr:uid="{00000000-0005-0000-0000-0000FD730000}"/>
    <cellStyle name="20% - Accent1 3 6 4 2 4 3 2" xfId="29878" xr:uid="{00000000-0005-0000-0000-0000FE730000}"/>
    <cellStyle name="20% - Accent1 3 6 4 2 4 4" xfId="29879" xr:uid="{00000000-0005-0000-0000-0000FF730000}"/>
    <cellStyle name="20% - Accent1 3 6 4 2 5" xfId="29880" xr:uid="{00000000-0005-0000-0000-000000740000}"/>
    <cellStyle name="20% - Accent1 3 6 4 2 5 2" xfId="29881" xr:uid="{00000000-0005-0000-0000-000001740000}"/>
    <cellStyle name="20% - Accent1 3 6 4 2 5 2 2" xfId="29882" xr:uid="{00000000-0005-0000-0000-000002740000}"/>
    <cellStyle name="20% - Accent1 3 6 4 2 5 3" xfId="29883" xr:uid="{00000000-0005-0000-0000-000003740000}"/>
    <cellStyle name="20% - Accent1 3 6 4 2 6" xfId="29884" xr:uid="{00000000-0005-0000-0000-000004740000}"/>
    <cellStyle name="20% - Accent1 3 6 4 2 6 2" xfId="29885" xr:uid="{00000000-0005-0000-0000-000005740000}"/>
    <cellStyle name="20% - Accent1 3 6 4 2 6 2 2" xfId="29886" xr:uid="{00000000-0005-0000-0000-000006740000}"/>
    <cellStyle name="20% - Accent1 3 6 4 2 6 3" xfId="29887" xr:uid="{00000000-0005-0000-0000-000007740000}"/>
    <cellStyle name="20% - Accent1 3 6 4 2 7" xfId="29888" xr:uid="{00000000-0005-0000-0000-000008740000}"/>
    <cellStyle name="20% - Accent1 3 6 4 2 7 2" xfId="29889" xr:uid="{00000000-0005-0000-0000-000009740000}"/>
    <cellStyle name="20% - Accent1 3 6 4 2 8" xfId="29890" xr:uid="{00000000-0005-0000-0000-00000A740000}"/>
    <cellStyle name="20% - Accent1 3 6 4 2 8 2" xfId="29891" xr:uid="{00000000-0005-0000-0000-00000B740000}"/>
    <cellStyle name="20% - Accent1 3 6 4 2 9" xfId="29892" xr:uid="{00000000-0005-0000-0000-00000C740000}"/>
    <cellStyle name="20% - Accent1 3 6 4 3" xfId="29893" xr:uid="{00000000-0005-0000-0000-00000D740000}"/>
    <cellStyle name="20% - Accent1 3 6 4 3 2" xfId="29894" xr:uid="{00000000-0005-0000-0000-00000E740000}"/>
    <cellStyle name="20% - Accent1 3 6 4 3 2 2" xfId="29895" xr:uid="{00000000-0005-0000-0000-00000F740000}"/>
    <cellStyle name="20% - Accent1 3 6 4 3 2 2 2" xfId="29896" xr:uid="{00000000-0005-0000-0000-000010740000}"/>
    <cellStyle name="20% - Accent1 3 6 4 3 2 2 2 2" xfId="29897" xr:uid="{00000000-0005-0000-0000-000011740000}"/>
    <cellStyle name="20% - Accent1 3 6 4 3 2 2 3" xfId="29898" xr:uid="{00000000-0005-0000-0000-000012740000}"/>
    <cellStyle name="20% - Accent1 3 6 4 3 2 3" xfId="29899" xr:uid="{00000000-0005-0000-0000-000013740000}"/>
    <cellStyle name="20% - Accent1 3 6 4 3 2 3 2" xfId="29900" xr:uid="{00000000-0005-0000-0000-000014740000}"/>
    <cellStyle name="20% - Accent1 3 6 4 3 2 4" xfId="29901" xr:uid="{00000000-0005-0000-0000-000015740000}"/>
    <cellStyle name="20% - Accent1 3 6 4 3 3" xfId="29902" xr:uid="{00000000-0005-0000-0000-000016740000}"/>
    <cellStyle name="20% - Accent1 3 6 4 3 3 2" xfId="29903" xr:uid="{00000000-0005-0000-0000-000017740000}"/>
    <cellStyle name="20% - Accent1 3 6 4 3 3 2 2" xfId="29904" xr:uid="{00000000-0005-0000-0000-000018740000}"/>
    <cellStyle name="20% - Accent1 3 6 4 3 3 2 2 2" xfId="29905" xr:uid="{00000000-0005-0000-0000-000019740000}"/>
    <cellStyle name="20% - Accent1 3 6 4 3 3 2 3" xfId="29906" xr:uid="{00000000-0005-0000-0000-00001A740000}"/>
    <cellStyle name="20% - Accent1 3 6 4 3 3 3" xfId="29907" xr:uid="{00000000-0005-0000-0000-00001B740000}"/>
    <cellStyle name="20% - Accent1 3 6 4 3 3 3 2" xfId="29908" xr:uid="{00000000-0005-0000-0000-00001C740000}"/>
    <cellStyle name="20% - Accent1 3 6 4 3 3 4" xfId="29909" xr:uid="{00000000-0005-0000-0000-00001D740000}"/>
    <cellStyle name="20% - Accent1 3 6 4 3 4" xfId="29910" xr:uid="{00000000-0005-0000-0000-00001E740000}"/>
    <cellStyle name="20% - Accent1 3 6 4 3 4 2" xfId="29911" xr:uid="{00000000-0005-0000-0000-00001F740000}"/>
    <cellStyle name="20% - Accent1 3 6 4 3 4 2 2" xfId="29912" xr:uid="{00000000-0005-0000-0000-000020740000}"/>
    <cellStyle name="20% - Accent1 3 6 4 3 4 2 2 2" xfId="29913" xr:uid="{00000000-0005-0000-0000-000021740000}"/>
    <cellStyle name="20% - Accent1 3 6 4 3 4 2 3" xfId="29914" xr:uid="{00000000-0005-0000-0000-000022740000}"/>
    <cellStyle name="20% - Accent1 3 6 4 3 4 3" xfId="29915" xr:uid="{00000000-0005-0000-0000-000023740000}"/>
    <cellStyle name="20% - Accent1 3 6 4 3 4 3 2" xfId="29916" xr:uid="{00000000-0005-0000-0000-000024740000}"/>
    <cellStyle name="20% - Accent1 3 6 4 3 4 4" xfId="29917" xr:uid="{00000000-0005-0000-0000-000025740000}"/>
    <cellStyle name="20% - Accent1 3 6 4 3 5" xfId="29918" xr:uid="{00000000-0005-0000-0000-000026740000}"/>
    <cellStyle name="20% - Accent1 3 6 4 3 5 2" xfId="29919" xr:uid="{00000000-0005-0000-0000-000027740000}"/>
    <cellStyle name="20% - Accent1 3 6 4 3 5 2 2" xfId="29920" xr:uid="{00000000-0005-0000-0000-000028740000}"/>
    <cellStyle name="20% - Accent1 3 6 4 3 5 3" xfId="29921" xr:uid="{00000000-0005-0000-0000-000029740000}"/>
    <cellStyle name="20% - Accent1 3 6 4 3 6" xfId="29922" xr:uid="{00000000-0005-0000-0000-00002A740000}"/>
    <cellStyle name="20% - Accent1 3 6 4 3 6 2" xfId="29923" xr:uid="{00000000-0005-0000-0000-00002B740000}"/>
    <cellStyle name="20% - Accent1 3 6 4 3 6 2 2" xfId="29924" xr:uid="{00000000-0005-0000-0000-00002C740000}"/>
    <cellStyle name="20% - Accent1 3 6 4 3 6 3" xfId="29925" xr:uid="{00000000-0005-0000-0000-00002D740000}"/>
    <cellStyle name="20% - Accent1 3 6 4 3 7" xfId="29926" xr:uid="{00000000-0005-0000-0000-00002E740000}"/>
    <cellStyle name="20% - Accent1 3 6 4 3 7 2" xfId="29927" xr:uid="{00000000-0005-0000-0000-00002F740000}"/>
    <cellStyle name="20% - Accent1 3 6 4 3 8" xfId="29928" xr:uid="{00000000-0005-0000-0000-000030740000}"/>
    <cellStyle name="20% - Accent1 3 6 4 3 8 2" xfId="29929" xr:uid="{00000000-0005-0000-0000-000031740000}"/>
    <cellStyle name="20% - Accent1 3 6 4 3 9" xfId="29930" xr:uid="{00000000-0005-0000-0000-000032740000}"/>
    <cellStyle name="20% - Accent1 3 6 4 4" xfId="29931" xr:uid="{00000000-0005-0000-0000-000033740000}"/>
    <cellStyle name="20% - Accent1 3 6 4 4 2" xfId="29932" xr:uid="{00000000-0005-0000-0000-000034740000}"/>
    <cellStyle name="20% - Accent1 3 6 4 4 2 2" xfId="29933" xr:uid="{00000000-0005-0000-0000-000035740000}"/>
    <cellStyle name="20% - Accent1 3 6 4 4 2 2 2" xfId="29934" xr:uid="{00000000-0005-0000-0000-000036740000}"/>
    <cellStyle name="20% - Accent1 3 6 4 4 2 3" xfId="29935" xr:uid="{00000000-0005-0000-0000-000037740000}"/>
    <cellStyle name="20% - Accent1 3 6 4 4 3" xfId="29936" xr:uid="{00000000-0005-0000-0000-000038740000}"/>
    <cellStyle name="20% - Accent1 3 6 4 4 3 2" xfId="29937" xr:uid="{00000000-0005-0000-0000-000039740000}"/>
    <cellStyle name="20% - Accent1 3 6 4 4 4" xfId="29938" xr:uid="{00000000-0005-0000-0000-00003A740000}"/>
    <cellStyle name="20% - Accent1 3 6 4 5" xfId="29939" xr:uid="{00000000-0005-0000-0000-00003B740000}"/>
    <cellStyle name="20% - Accent1 3 6 4 5 2" xfId="29940" xr:uid="{00000000-0005-0000-0000-00003C740000}"/>
    <cellStyle name="20% - Accent1 3 6 4 5 2 2" xfId="29941" xr:uid="{00000000-0005-0000-0000-00003D740000}"/>
    <cellStyle name="20% - Accent1 3 6 4 5 2 2 2" xfId="29942" xr:uid="{00000000-0005-0000-0000-00003E740000}"/>
    <cellStyle name="20% - Accent1 3 6 4 5 2 3" xfId="29943" xr:uid="{00000000-0005-0000-0000-00003F740000}"/>
    <cellStyle name="20% - Accent1 3 6 4 5 3" xfId="29944" xr:uid="{00000000-0005-0000-0000-000040740000}"/>
    <cellStyle name="20% - Accent1 3 6 4 5 3 2" xfId="29945" xr:uid="{00000000-0005-0000-0000-000041740000}"/>
    <cellStyle name="20% - Accent1 3 6 4 5 4" xfId="29946" xr:uid="{00000000-0005-0000-0000-000042740000}"/>
    <cellStyle name="20% - Accent1 3 6 4 6" xfId="29947" xr:uid="{00000000-0005-0000-0000-000043740000}"/>
    <cellStyle name="20% - Accent1 3 6 4 6 2" xfId="29948" xr:uid="{00000000-0005-0000-0000-000044740000}"/>
    <cellStyle name="20% - Accent1 3 6 4 6 2 2" xfId="29949" xr:uid="{00000000-0005-0000-0000-000045740000}"/>
    <cellStyle name="20% - Accent1 3 6 4 6 2 2 2" xfId="29950" xr:uid="{00000000-0005-0000-0000-000046740000}"/>
    <cellStyle name="20% - Accent1 3 6 4 6 2 3" xfId="29951" xr:uid="{00000000-0005-0000-0000-000047740000}"/>
    <cellStyle name="20% - Accent1 3 6 4 6 3" xfId="29952" xr:uid="{00000000-0005-0000-0000-000048740000}"/>
    <cellStyle name="20% - Accent1 3 6 4 6 3 2" xfId="29953" xr:uid="{00000000-0005-0000-0000-000049740000}"/>
    <cellStyle name="20% - Accent1 3 6 4 6 4" xfId="29954" xr:uid="{00000000-0005-0000-0000-00004A740000}"/>
    <cellStyle name="20% - Accent1 3 6 4 7" xfId="29955" xr:uid="{00000000-0005-0000-0000-00004B740000}"/>
    <cellStyle name="20% - Accent1 3 6 4 7 2" xfId="29956" xr:uid="{00000000-0005-0000-0000-00004C740000}"/>
    <cellStyle name="20% - Accent1 3 6 4 7 2 2" xfId="29957" xr:uid="{00000000-0005-0000-0000-00004D740000}"/>
    <cellStyle name="20% - Accent1 3 6 4 7 3" xfId="29958" xr:uid="{00000000-0005-0000-0000-00004E740000}"/>
    <cellStyle name="20% - Accent1 3 6 4 8" xfId="29959" xr:uid="{00000000-0005-0000-0000-00004F740000}"/>
    <cellStyle name="20% - Accent1 3 6 4 8 2" xfId="29960" xr:uid="{00000000-0005-0000-0000-000050740000}"/>
    <cellStyle name="20% - Accent1 3 6 4 8 2 2" xfId="29961" xr:uid="{00000000-0005-0000-0000-000051740000}"/>
    <cellStyle name="20% - Accent1 3 6 4 8 3" xfId="29962" xr:uid="{00000000-0005-0000-0000-000052740000}"/>
    <cellStyle name="20% - Accent1 3 6 4 9" xfId="29963" xr:uid="{00000000-0005-0000-0000-000053740000}"/>
    <cellStyle name="20% - Accent1 3 6 4 9 2" xfId="29964" xr:uid="{00000000-0005-0000-0000-000054740000}"/>
    <cellStyle name="20% - Accent1 3 6 5" xfId="29965" xr:uid="{00000000-0005-0000-0000-000055740000}"/>
    <cellStyle name="20% - Accent1 3 6 5 10" xfId="29966" xr:uid="{00000000-0005-0000-0000-000056740000}"/>
    <cellStyle name="20% - Accent1 3 6 5 10 2" xfId="29967" xr:uid="{00000000-0005-0000-0000-000057740000}"/>
    <cellStyle name="20% - Accent1 3 6 5 11" xfId="29968" xr:uid="{00000000-0005-0000-0000-000058740000}"/>
    <cellStyle name="20% - Accent1 3 6 5 2" xfId="29969" xr:uid="{00000000-0005-0000-0000-000059740000}"/>
    <cellStyle name="20% - Accent1 3 6 5 2 2" xfId="29970" xr:uid="{00000000-0005-0000-0000-00005A740000}"/>
    <cellStyle name="20% - Accent1 3 6 5 2 2 2" xfId="29971" xr:uid="{00000000-0005-0000-0000-00005B740000}"/>
    <cellStyle name="20% - Accent1 3 6 5 2 2 2 2" xfId="29972" xr:uid="{00000000-0005-0000-0000-00005C740000}"/>
    <cellStyle name="20% - Accent1 3 6 5 2 2 2 2 2" xfId="29973" xr:uid="{00000000-0005-0000-0000-00005D740000}"/>
    <cellStyle name="20% - Accent1 3 6 5 2 2 2 3" xfId="29974" xr:uid="{00000000-0005-0000-0000-00005E740000}"/>
    <cellStyle name="20% - Accent1 3 6 5 2 2 3" xfId="29975" xr:uid="{00000000-0005-0000-0000-00005F740000}"/>
    <cellStyle name="20% - Accent1 3 6 5 2 2 3 2" xfId="29976" xr:uid="{00000000-0005-0000-0000-000060740000}"/>
    <cellStyle name="20% - Accent1 3 6 5 2 2 4" xfId="29977" xr:uid="{00000000-0005-0000-0000-000061740000}"/>
    <cellStyle name="20% - Accent1 3 6 5 2 3" xfId="29978" xr:uid="{00000000-0005-0000-0000-000062740000}"/>
    <cellStyle name="20% - Accent1 3 6 5 2 3 2" xfId="29979" xr:uid="{00000000-0005-0000-0000-000063740000}"/>
    <cellStyle name="20% - Accent1 3 6 5 2 3 2 2" xfId="29980" xr:uid="{00000000-0005-0000-0000-000064740000}"/>
    <cellStyle name="20% - Accent1 3 6 5 2 3 2 2 2" xfId="29981" xr:uid="{00000000-0005-0000-0000-000065740000}"/>
    <cellStyle name="20% - Accent1 3 6 5 2 3 2 3" xfId="29982" xr:uid="{00000000-0005-0000-0000-000066740000}"/>
    <cellStyle name="20% - Accent1 3 6 5 2 3 3" xfId="29983" xr:uid="{00000000-0005-0000-0000-000067740000}"/>
    <cellStyle name="20% - Accent1 3 6 5 2 3 3 2" xfId="29984" xr:uid="{00000000-0005-0000-0000-000068740000}"/>
    <cellStyle name="20% - Accent1 3 6 5 2 3 4" xfId="29985" xr:uid="{00000000-0005-0000-0000-000069740000}"/>
    <cellStyle name="20% - Accent1 3 6 5 2 4" xfId="29986" xr:uid="{00000000-0005-0000-0000-00006A740000}"/>
    <cellStyle name="20% - Accent1 3 6 5 2 4 2" xfId="29987" xr:uid="{00000000-0005-0000-0000-00006B740000}"/>
    <cellStyle name="20% - Accent1 3 6 5 2 4 2 2" xfId="29988" xr:uid="{00000000-0005-0000-0000-00006C740000}"/>
    <cellStyle name="20% - Accent1 3 6 5 2 4 2 2 2" xfId="29989" xr:uid="{00000000-0005-0000-0000-00006D740000}"/>
    <cellStyle name="20% - Accent1 3 6 5 2 4 2 3" xfId="29990" xr:uid="{00000000-0005-0000-0000-00006E740000}"/>
    <cellStyle name="20% - Accent1 3 6 5 2 4 3" xfId="29991" xr:uid="{00000000-0005-0000-0000-00006F740000}"/>
    <cellStyle name="20% - Accent1 3 6 5 2 4 3 2" xfId="29992" xr:uid="{00000000-0005-0000-0000-000070740000}"/>
    <cellStyle name="20% - Accent1 3 6 5 2 4 4" xfId="29993" xr:uid="{00000000-0005-0000-0000-000071740000}"/>
    <cellStyle name="20% - Accent1 3 6 5 2 5" xfId="29994" xr:uid="{00000000-0005-0000-0000-000072740000}"/>
    <cellStyle name="20% - Accent1 3 6 5 2 5 2" xfId="29995" xr:uid="{00000000-0005-0000-0000-000073740000}"/>
    <cellStyle name="20% - Accent1 3 6 5 2 5 2 2" xfId="29996" xr:uid="{00000000-0005-0000-0000-000074740000}"/>
    <cellStyle name="20% - Accent1 3 6 5 2 5 3" xfId="29997" xr:uid="{00000000-0005-0000-0000-000075740000}"/>
    <cellStyle name="20% - Accent1 3 6 5 2 6" xfId="29998" xr:uid="{00000000-0005-0000-0000-000076740000}"/>
    <cellStyle name="20% - Accent1 3 6 5 2 6 2" xfId="29999" xr:uid="{00000000-0005-0000-0000-000077740000}"/>
    <cellStyle name="20% - Accent1 3 6 5 2 6 2 2" xfId="30000" xr:uid="{00000000-0005-0000-0000-000078740000}"/>
    <cellStyle name="20% - Accent1 3 6 5 2 6 3" xfId="30001" xr:uid="{00000000-0005-0000-0000-000079740000}"/>
    <cellStyle name="20% - Accent1 3 6 5 2 7" xfId="30002" xr:uid="{00000000-0005-0000-0000-00007A740000}"/>
    <cellStyle name="20% - Accent1 3 6 5 2 7 2" xfId="30003" xr:uid="{00000000-0005-0000-0000-00007B740000}"/>
    <cellStyle name="20% - Accent1 3 6 5 2 8" xfId="30004" xr:uid="{00000000-0005-0000-0000-00007C740000}"/>
    <cellStyle name="20% - Accent1 3 6 5 2 8 2" xfId="30005" xr:uid="{00000000-0005-0000-0000-00007D740000}"/>
    <cellStyle name="20% - Accent1 3 6 5 2 9" xfId="30006" xr:uid="{00000000-0005-0000-0000-00007E740000}"/>
    <cellStyle name="20% - Accent1 3 6 5 3" xfId="30007" xr:uid="{00000000-0005-0000-0000-00007F740000}"/>
    <cellStyle name="20% - Accent1 3 6 5 3 2" xfId="30008" xr:uid="{00000000-0005-0000-0000-000080740000}"/>
    <cellStyle name="20% - Accent1 3 6 5 3 2 2" xfId="30009" xr:uid="{00000000-0005-0000-0000-000081740000}"/>
    <cellStyle name="20% - Accent1 3 6 5 3 2 2 2" xfId="30010" xr:uid="{00000000-0005-0000-0000-000082740000}"/>
    <cellStyle name="20% - Accent1 3 6 5 3 2 2 2 2" xfId="30011" xr:uid="{00000000-0005-0000-0000-000083740000}"/>
    <cellStyle name="20% - Accent1 3 6 5 3 2 2 3" xfId="30012" xr:uid="{00000000-0005-0000-0000-000084740000}"/>
    <cellStyle name="20% - Accent1 3 6 5 3 2 3" xfId="30013" xr:uid="{00000000-0005-0000-0000-000085740000}"/>
    <cellStyle name="20% - Accent1 3 6 5 3 2 3 2" xfId="30014" xr:uid="{00000000-0005-0000-0000-000086740000}"/>
    <cellStyle name="20% - Accent1 3 6 5 3 2 4" xfId="30015" xr:uid="{00000000-0005-0000-0000-000087740000}"/>
    <cellStyle name="20% - Accent1 3 6 5 3 3" xfId="30016" xr:uid="{00000000-0005-0000-0000-000088740000}"/>
    <cellStyle name="20% - Accent1 3 6 5 3 3 2" xfId="30017" xr:uid="{00000000-0005-0000-0000-000089740000}"/>
    <cellStyle name="20% - Accent1 3 6 5 3 3 2 2" xfId="30018" xr:uid="{00000000-0005-0000-0000-00008A740000}"/>
    <cellStyle name="20% - Accent1 3 6 5 3 3 2 2 2" xfId="30019" xr:uid="{00000000-0005-0000-0000-00008B740000}"/>
    <cellStyle name="20% - Accent1 3 6 5 3 3 2 3" xfId="30020" xr:uid="{00000000-0005-0000-0000-00008C740000}"/>
    <cellStyle name="20% - Accent1 3 6 5 3 3 3" xfId="30021" xr:uid="{00000000-0005-0000-0000-00008D740000}"/>
    <cellStyle name="20% - Accent1 3 6 5 3 3 3 2" xfId="30022" xr:uid="{00000000-0005-0000-0000-00008E740000}"/>
    <cellStyle name="20% - Accent1 3 6 5 3 3 4" xfId="30023" xr:uid="{00000000-0005-0000-0000-00008F740000}"/>
    <cellStyle name="20% - Accent1 3 6 5 3 4" xfId="30024" xr:uid="{00000000-0005-0000-0000-000090740000}"/>
    <cellStyle name="20% - Accent1 3 6 5 3 4 2" xfId="30025" xr:uid="{00000000-0005-0000-0000-000091740000}"/>
    <cellStyle name="20% - Accent1 3 6 5 3 4 2 2" xfId="30026" xr:uid="{00000000-0005-0000-0000-000092740000}"/>
    <cellStyle name="20% - Accent1 3 6 5 3 4 2 2 2" xfId="30027" xr:uid="{00000000-0005-0000-0000-000093740000}"/>
    <cellStyle name="20% - Accent1 3 6 5 3 4 2 3" xfId="30028" xr:uid="{00000000-0005-0000-0000-000094740000}"/>
    <cellStyle name="20% - Accent1 3 6 5 3 4 3" xfId="30029" xr:uid="{00000000-0005-0000-0000-000095740000}"/>
    <cellStyle name="20% - Accent1 3 6 5 3 4 3 2" xfId="30030" xr:uid="{00000000-0005-0000-0000-000096740000}"/>
    <cellStyle name="20% - Accent1 3 6 5 3 4 4" xfId="30031" xr:uid="{00000000-0005-0000-0000-000097740000}"/>
    <cellStyle name="20% - Accent1 3 6 5 3 5" xfId="30032" xr:uid="{00000000-0005-0000-0000-000098740000}"/>
    <cellStyle name="20% - Accent1 3 6 5 3 5 2" xfId="30033" xr:uid="{00000000-0005-0000-0000-000099740000}"/>
    <cellStyle name="20% - Accent1 3 6 5 3 5 2 2" xfId="30034" xr:uid="{00000000-0005-0000-0000-00009A740000}"/>
    <cellStyle name="20% - Accent1 3 6 5 3 5 3" xfId="30035" xr:uid="{00000000-0005-0000-0000-00009B740000}"/>
    <cellStyle name="20% - Accent1 3 6 5 3 6" xfId="30036" xr:uid="{00000000-0005-0000-0000-00009C740000}"/>
    <cellStyle name="20% - Accent1 3 6 5 3 6 2" xfId="30037" xr:uid="{00000000-0005-0000-0000-00009D740000}"/>
    <cellStyle name="20% - Accent1 3 6 5 3 6 2 2" xfId="30038" xr:uid="{00000000-0005-0000-0000-00009E740000}"/>
    <cellStyle name="20% - Accent1 3 6 5 3 6 3" xfId="30039" xr:uid="{00000000-0005-0000-0000-00009F740000}"/>
    <cellStyle name="20% - Accent1 3 6 5 3 7" xfId="30040" xr:uid="{00000000-0005-0000-0000-0000A0740000}"/>
    <cellStyle name="20% - Accent1 3 6 5 3 7 2" xfId="30041" xr:uid="{00000000-0005-0000-0000-0000A1740000}"/>
    <cellStyle name="20% - Accent1 3 6 5 3 8" xfId="30042" xr:uid="{00000000-0005-0000-0000-0000A2740000}"/>
    <cellStyle name="20% - Accent1 3 6 5 3 8 2" xfId="30043" xr:uid="{00000000-0005-0000-0000-0000A3740000}"/>
    <cellStyle name="20% - Accent1 3 6 5 3 9" xfId="30044" xr:uid="{00000000-0005-0000-0000-0000A4740000}"/>
    <cellStyle name="20% - Accent1 3 6 5 4" xfId="30045" xr:uid="{00000000-0005-0000-0000-0000A5740000}"/>
    <cellStyle name="20% - Accent1 3 6 5 4 2" xfId="30046" xr:uid="{00000000-0005-0000-0000-0000A6740000}"/>
    <cellStyle name="20% - Accent1 3 6 5 4 2 2" xfId="30047" xr:uid="{00000000-0005-0000-0000-0000A7740000}"/>
    <cellStyle name="20% - Accent1 3 6 5 4 2 2 2" xfId="30048" xr:uid="{00000000-0005-0000-0000-0000A8740000}"/>
    <cellStyle name="20% - Accent1 3 6 5 4 2 3" xfId="30049" xr:uid="{00000000-0005-0000-0000-0000A9740000}"/>
    <cellStyle name="20% - Accent1 3 6 5 4 3" xfId="30050" xr:uid="{00000000-0005-0000-0000-0000AA740000}"/>
    <cellStyle name="20% - Accent1 3 6 5 4 3 2" xfId="30051" xr:uid="{00000000-0005-0000-0000-0000AB740000}"/>
    <cellStyle name="20% - Accent1 3 6 5 4 4" xfId="30052" xr:uid="{00000000-0005-0000-0000-0000AC740000}"/>
    <cellStyle name="20% - Accent1 3 6 5 5" xfId="30053" xr:uid="{00000000-0005-0000-0000-0000AD740000}"/>
    <cellStyle name="20% - Accent1 3 6 5 5 2" xfId="30054" xr:uid="{00000000-0005-0000-0000-0000AE740000}"/>
    <cellStyle name="20% - Accent1 3 6 5 5 2 2" xfId="30055" xr:uid="{00000000-0005-0000-0000-0000AF740000}"/>
    <cellStyle name="20% - Accent1 3 6 5 5 2 2 2" xfId="30056" xr:uid="{00000000-0005-0000-0000-0000B0740000}"/>
    <cellStyle name="20% - Accent1 3 6 5 5 2 3" xfId="30057" xr:uid="{00000000-0005-0000-0000-0000B1740000}"/>
    <cellStyle name="20% - Accent1 3 6 5 5 3" xfId="30058" xr:uid="{00000000-0005-0000-0000-0000B2740000}"/>
    <cellStyle name="20% - Accent1 3 6 5 5 3 2" xfId="30059" xr:uid="{00000000-0005-0000-0000-0000B3740000}"/>
    <cellStyle name="20% - Accent1 3 6 5 5 4" xfId="30060" xr:uid="{00000000-0005-0000-0000-0000B4740000}"/>
    <cellStyle name="20% - Accent1 3 6 5 6" xfId="30061" xr:uid="{00000000-0005-0000-0000-0000B5740000}"/>
    <cellStyle name="20% - Accent1 3 6 5 6 2" xfId="30062" xr:uid="{00000000-0005-0000-0000-0000B6740000}"/>
    <cellStyle name="20% - Accent1 3 6 5 6 2 2" xfId="30063" xr:uid="{00000000-0005-0000-0000-0000B7740000}"/>
    <cellStyle name="20% - Accent1 3 6 5 6 2 2 2" xfId="30064" xr:uid="{00000000-0005-0000-0000-0000B8740000}"/>
    <cellStyle name="20% - Accent1 3 6 5 6 2 3" xfId="30065" xr:uid="{00000000-0005-0000-0000-0000B9740000}"/>
    <cellStyle name="20% - Accent1 3 6 5 6 3" xfId="30066" xr:uid="{00000000-0005-0000-0000-0000BA740000}"/>
    <cellStyle name="20% - Accent1 3 6 5 6 3 2" xfId="30067" xr:uid="{00000000-0005-0000-0000-0000BB740000}"/>
    <cellStyle name="20% - Accent1 3 6 5 6 4" xfId="30068" xr:uid="{00000000-0005-0000-0000-0000BC740000}"/>
    <cellStyle name="20% - Accent1 3 6 5 7" xfId="30069" xr:uid="{00000000-0005-0000-0000-0000BD740000}"/>
    <cellStyle name="20% - Accent1 3 6 5 7 2" xfId="30070" xr:uid="{00000000-0005-0000-0000-0000BE740000}"/>
    <cellStyle name="20% - Accent1 3 6 5 7 2 2" xfId="30071" xr:uid="{00000000-0005-0000-0000-0000BF740000}"/>
    <cellStyle name="20% - Accent1 3 6 5 7 3" xfId="30072" xr:uid="{00000000-0005-0000-0000-0000C0740000}"/>
    <cellStyle name="20% - Accent1 3 6 5 8" xfId="30073" xr:uid="{00000000-0005-0000-0000-0000C1740000}"/>
    <cellStyle name="20% - Accent1 3 6 5 8 2" xfId="30074" xr:uid="{00000000-0005-0000-0000-0000C2740000}"/>
    <cellStyle name="20% - Accent1 3 6 5 8 2 2" xfId="30075" xr:uid="{00000000-0005-0000-0000-0000C3740000}"/>
    <cellStyle name="20% - Accent1 3 6 5 8 3" xfId="30076" xr:uid="{00000000-0005-0000-0000-0000C4740000}"/>
    <cellStyle name="20% - Accent1 3 6 5 9" xfId="30077" xr:uid="{00000000-0005-0000-0000-0000C5740000}"/>
    <cellStyle name="20% - Accent1 3 6 5 9 2" xfId="30078" xr:uid="{00000000-0005-0000-0000-0000C6740000}"/>
    <cellStyle name="20% - Accent1 3 6 6" xfId="30079" xr:uid="{00000000-0005-0000-0000-0000C7740000}"/>
    <cellStyle name="20% - Accent1 3 6 6 2" xfId="30080" xr:uid="{00000000-0005-0000-0000-0000C8740000}"/>
    <cellStyle name="20% - Accent1 3 6 6 2 2" xfId="30081" xr:uid="{00000000-0005-0000-0000-0000C9740000}"/>
    <cellStyle name="20% - Accent1 3 6 6 2 2 2" xfId="30082" xr:uid="{00000000-0005-0000-0000-0000CA740000}"/>
    <cellStyle name="20% - Accent1 3 6 6 2 2 2 2" xfId="30083" xr:uid="{00000000-0005-0000-0000-0000CB740000}"/>
    <cellStyle name="20% - Accent1 3 6 6 2 2 3" xfId="30084" xr:uid="{00000000-0005-0000-0000-0000CC740000}"/>
    <cellStyle name="20% - Accent1 3 6 6 2 3" xfId="30085" xr:uid="{00000000-0005-0000-0000-0000CD740000}"/>
    <cellStyle name="20% - Accent1 3 6 6 2 3 2" xfId="30086" xr:uid="{00000000-0005-0000-0000-0000CE740000}"/>
    <cellStyle name="20% - Accent1 3 6 6 2 4" xfId="30087" xr:uid="{00000000-0005-0000-0000-0000CF740000}"/>
    <cellStyle name="20% - Accent1 3 6 6 3" xfId="30088" xr:uid="{00000000-0005-0000-0000-0000D0740000}"/>
    <cellStyle name="20% - Accent1 3 6 6 3 2" xfId="30089" xr:uid="{00000000-0005-0000-0000-0000D1740000}"/>
    <cellStyle name="20% - Accent1 3 6 6 3 2 2" xfId="30090" xr:uid="{00000000-0005-0000-0000-0000D2740000}"/>
    <cellStyle name="20% - Accent1 3 6 6 3 2 2 2" xfId="30091" xr:uid="{00000000-0005-0000-0000-0000D3740000}"/>
    <cellStyle name="20% - Accent1 3 6 6 3 2 3" xfId="30092" xr:uid="{00000000-0005-0000-0000-0000D4740000}"/>
    <cellStyle name="20% - Accent1 3 6 6 3 3" xfId="30093" xr:uid="{00000000-0005-0000-0000-0000D5740000}"/>
    <cellStyle name="20% - Accent1 3 6 6 3 3 2" xfId="30094" xr:uid="{00000000-0005-0000-0000-0000D6740000}"/>
    <cellStyle name="20% - Accent1 3 6 6 3 4" xfId="30095" xr:uid="{00000000-0005-0000-0000-0000D7740000}"/>
    <cellStyle name="20% - Accent1 3 6 6 4" xfId="30096" xr:uid="{00000000-0005-0000-0000-0000D8740000}"/>
    <cellStyle name="20% - Accent1 3 6 6 4 2" xfId="30097" xr:uid="{00000000-0005-0000-0000-0000D9740000}"/>
    <cellStyle name="20% - Accent1 3 6 6 4 2 2" xfId="30098" xr:uid="{00000000-0005-0000-0000-0000DA740000}"/>
    <cellStyle name="20% - Accent1 3 6 6 4 2 2 2" xfId="30099" xr:uid="{00000000-0005-0000-0000-0000DB740000}"/>
    <cellStyle name="20% - Accent1 3 6 6 4 2 3" xfId="30100" xr:uid="{00000000-0005-0000-0000-0000DC740000}"/>
    <cellStyle name="20% - Accent1 3 6 6 4 3" xfId="30101" xr:uid="{00000000-0005-0000-0000-0000DD740000}"/>
    <cellStyle name="20% - Accent1 3 6 6 4 3 2" xfId="30102" xr:uid="{00000000-0005-0000-0000-0000DE740000}"/>
    <cellStyle name="20% - Accent1 3 6 6 4 4" xfId="30103" xr:uid="{00000000-0005-0000-0000-0000DF740000}"/>
    <cellStyle name="20% - Accent1 3 6 6 5" xfId="30104" xr:uid="{00000000-0005-0000-0000-0000E0740000}"/>
    <cellStyle name="20% - Accent1 3 6 6 5 2" xfId="30105" xr:uid="{00000000-0005-0000-0000-0000E1740000}"/>
    <cellStyle name="20% - Accent1 3 6 6 5 2 2" xfId="30106" xr:uid="{00000000-0005-0000-0000-0000E2740000}"/>
    <cellStyle name="20% - Accent1 3 6 6 5 3" xfId="30107" xr:uid="{00000000-0005-0000-0000-0000E3740000}"/>
    <cellStyle name="20% - Accent1 3 6 6 6" xfId="30108" xr:uid="{00000000-0005-0000-0000-0000E4740000}"/>
    <cellStyle name="20% - Accent1 3 6 6 6 2" xfId="30109" xr:uid="{00000000-0005-0000-0000-0000E5740000}"/>
    <cellStyle name="20% - Accent1 3 6 6 6 2 2" xfId="30110" xr:uid="{00000000-0005-0000-0000-0000E6740000}"/>
    <cellStyle name="20% - Accent1 3 6 6 6 3" xfId="30111" xr:uid="{00000000-0005-0000-0000-0000E7740000}"/>
    <cellStyle name="20% - Accent1 3 6 6 7" xfId="30112" xr:uid="{00000000-0005-0000-0000-0000E8740000}"/>
    <cellStyle name="20% - Accent1 3 6 6 7 2" xfId="30113" xr:uid="{00000000-0005-0000-0000-0000E9740000}"/>
    <cellStyle name="20% - Accent1 3 6 6 8" xfId="30114" xr:uid="{00000000-0005-0000-0000-0000EA740000}"/>
    <cellStyle name="20% - Accent1 3 6 6 8 2" xfId="30115" xr:uid="{00000000-0005-0000-0000-0000EB740000}"/>
    <cellStyle name="20% - Accent1 3 6 6 9" xfId="30116" xr:uid="{00000000-0005-0000-0000-0000EC740000}"/>
    <cellStyle name="20% - Accent1 3 6 7" xfId="30117" xr:uid="{00000000-0005-0000-0000-0000ED740000}"/>
    <cellStyle name="20% - Accent1 3 6 7 2" xfId="30118" xr:uid="{00000000-0005-0000-0000-0000EE740000}"/>
    <cellStyle name="20% - Accent1 3 6 7 2 2" xfId="30119" xr:uid="{00000000-0005-0000-0000-0000EF740000}"/>
    <cellStyle name="20% - Accent1 3 6 7 2 2 2" xfId="30120" xr:uid="{00000000-0005-0000-0000-0000F0740000}"/>
    <cellStyle name="20% - Accent1 3 6 7 2 2 2 2" xfId="30121" xr:uid="{00000000-0005-0000-0000-0000F1740000}"/>
    <cellStyle name="20% - Accent1 3 6 7 2 2 3" xfId="30122" xr:uid="{00000000-0005-0000-0000-0000F2740000}"/>
    <cellStyle name="20% - Accent1 3 6 7 2 3" xfId="30123" xr:uid="{00000000-0005-0000-0000-0000F3740000}"/>
    <cellStyle name="20% - Accent1 3 6 7 2 3 2" xfId="30124" xr:uid="{00000000-0005-0000-0000-0000F4740000}"/>
    <cellStyle name="20% - Accent1 3 6 7 2 4" xfId="30125" xr:uid="{00000000-0005-0000-0000-0000F5740000}"/>
    <cellStyle name="20% - Accent1 3 6 7 3" xfId="30126" xr:uid="{00000000-0005-0000-0000-0000F6740000}"/>
    <cellStyle name="20% - Accent1 3 6 7 3 2" xfId="30127" xr:uid="{00000000-0005-0000-0000-0000F7740000}"/>
    <cellStyle name="20% - Accent1 3 6 7 3 2 2" xfId="30128" xr:uid="{00000000-0005-0000-0000-0000F8740000}"/>
    <cellStyle name="20% - Accent1 3 6 7 3 2 2 2" xfId="30129" xr:uid="{00000000-0005-0000-0000-0000F9740000}"/>
    <cellStyle name="20% - Accent1 3 6 7 3 2 3" xfId="30130" xr:uid="{00000000-0005-0000-0000-0000FA740000}"/>
    <cellStyle name="20% - Accent1 3 6 7 3 3" xfId="30131" xr:uid="{00000000-0005-0000-0000-0000FB740000}"/>
    <cellStyle name="20% - Accent1 3 6 7 3 3 2" xfId="30132" xr:uid="{00000000-0005-0000-0000-0000FC740000}"/>
    <cellStyle name="20% - Accent1 3 6 7 3 4" xfId="30133" xr:uid="{00000000-0005-0000-0000-0000FD740000}"/>
    <cellStyle name="20% - Accent1 3 6 7 4" xfId="30134" xr:uid="{00000000-0005-0000-0000-0000FE740000}"/>
    <cellStyle name="20% - Accent1 3 6 7 4 2" xfId="30135" xr:uid="{00000000-0005-0000-0000-0000FF740000}"/>
    <cellStyle name="20% - Accent1 3 6 7 4 2 2" xfId="30136" xr:uid="{00000000-0005-0000-0000-000000750000}"/>
    <cellStyle name="20% - Accent1 3 6 7 4 2 2 2" xfId="30137" xr:uid="{00000000-0005-0000-0000-000001750000}"/>
    <cellStyle name="20% - Accent1 3 6 7 4 2 3" xfId="30138" xr:uid="{00000000-0005-0000-0000-000002750000}"/>
    <cellStyle name="20% - Accent1 3 6 7 4 3" xfId="30139" xr:uid="{00000000-0005-0000-0000-000003750000}"/>
    <cellStyle name="20% - Accent1 3 6 7 4 3 2" xfId="30140" xr:uid="{00000000-0005-0000-0000-000004750000}"/>
    <cellStyle name="20% - Accent1 3 6 7 4 4" xfId="30141" xr:uid="{00000000-0005-0000-0000-000005750000}"/>
    <cellStyle name="20% - Accent1 3 6 7 5" xfId="30142" xr:uid="{00000000-0005-0000-0000-000006750000}"/>
    <cellStyle name="20% - Accent1 3 6 7 5 2" xfId="30143" xr:uid="{00000000-0005-0000-0000-000007750000}"/>
    <cellStyle name="20% - Accent1 3 6 7 5 2 2" xfId="30144" xr:uid="{00000000-0005-0000-0000-000008750000}"/>
    <cellStyle name="20% - Accent1 3 6 7 5 3" xfId="30145" xr:uid="{00000000-0005-0000-0000-000009750000}"/>
    <cellStyle name="20% - Accent1 3 6 7 6" xfId="30146" xr:uid="{00000000-0005-0000-0000-00000A750000}"/>
    <cellStyle name="20% - Accent1 3 6 7 6 2" xfId="30147" xr:uid="{00000000-0005-0000-0000-00000B750000}"/>
    <cellStyle name="20% - Accent1 3 6 7 6 2 2" xfId="30148" xr:uid="{00000000-0005-0000-0000-00000C750000}"/>
    <cellStyle name="20% - Accent1 3 6 7 6 3" xfId="30149" xr:uid="{00000000-0005-0000-0000-00000D750000}"/>
    <cellStyle name="20% - Accent1 3 6 7 7" xfId="30150" xr:uid="{00000000-0005-0000-0000-00000E750000}"/>
    <cellStyle name="20% - Accent1 3 6 7 7 2" xfId="30151" xr:uid="{00000000-0005-0000-0000-00000F750000}"/>
    <cellStyle name="20% - Accent1 3 6 7 8" xfId="30152" xr:uid="{00000000-0005-0000-0000-000010750000}"/>
    <cellStyle name="20% - Accent1 3 6 7 8 2" xfId="30153" xr:uid="{00000000-0005-0000-0000-000011750000}"/>
    <cellStyle name="20% - Accent1 3 6 7 9" xfId="30154" xr:uid="{00000000-0005-0000-0000-000012750000}"/>
    <cellStyle name="20% - Accent1 3 6 8" xfId="30155" xr:uid="{00000000-0005-0000-0000-000013750000}"/>
    <cellStyle name="20% - Accent1 3 6 8 2" xfId="30156" xr:uid="{00000000-0005-0000-0000-000014750000}"/>
    <cellStyle name="20% - Accent1 3 6 8 2 2" xfId="30157" xr:uid="{00000000-0005-0000-0000-000015750000}"/>
    <cellStyle name="20% - Accent1 3 6 8 2 2 2" xfId="30158" xr:uid="{00000000-0005-0000-0000-000016750000}"/>
    <cellStyle name="20% - Accent1 3 6 8 2 3" xfId="30159" xr:uid="{00000000-0005-0000-0000-000017750000}"/>
    <cellStyle name="20% - Accent1 3 6 8 3" xfId="30160" xr:uid="{00000000-0005-0000-0000-000018750000}"/>
    <cellStyle name="20% - Accent1 3 6 8 3 2" xfId="30161" xr:uid="{00000000-0005-0000-0000-000019750000}"/>
    <cellStyle name="20% - Accent1 3 6 8 4" xfId="30162" xr:uid="{00000000-0005-0000-0000-00001A750000}"/>
    <cellStyle name="20% - Accent1 3 6 9" xfId="30163" xr:uid="{00000000-0005-0000-0000-00001B750000}"/>
    <cellStyle name="20% - Accent1 3 6 9 2" xfId="30164" xr:uid="{00000000-0005-0000-0000-00001C750000}"/>
    <cellStyle name="20% - Accent1 3 6 9 2 2" xfId="30165" xr:uid="{00000000-0005-0000-0000-00001D750000}"/>
    <cellStyle name="20% - Accent1 3 6 9 2 2 2" xfId="30166" xr:uid="{00000000-0005-0000-0000-00001E750000}"/>
    <cellStyle name="20% - Accent1 3 6 9 2 3" xfId="30167" xr:uid="{00000000-0005-0000-0000-00001F750000}"/>
    <cellStyle name="20% - Accent1 3 6 9 3" xfId="30168" xr:uid="{00000000-0005-0000-0000-000020750000}"/>
    <cellStyle name="20% - Accent1 3 6 9 3 2" xfId="30169" xr:uid="{00000000-0005-0000-0000-000021750000}"/>
    <cellStyle name="20% - Accent1 3 6 9 4" xfId="30170" xr:uid="{00000000-0005-0000-0000-000022750000}"/>
    <cellStyle name="20% - Accent1 3 7" xfId="30171" xr:uid="{00000000-0005-0000-0000-000023750000}"/>
    <cellStyle name="20% - Accent1 3 7 10" xfId="30172" xr:uid="{00000000-0005-0000-0000-000024750000}"/>
    <cellStyle name="20% - Accent1 3 7 10 2" xfId="30173" xr:uid="{00000000-0005-0000-0000-000025750000}"/>
    <cellStyle name="20% - Accent1 3 7 10 2 2" xfId="30174" xr:uid="{00000000-0005-0000-0000-000026750000}"/>
    <cellStyle name="20% - Accent1 3 7 10 3" xfId="30175" xr:uid="{00000000-0005-0000-0000-000027750000}"/>
    <cellStyle name="20% - Accent1 3 7 11" xfId="30176" xr:uid="{00000000-0005-0000-0000-000028750000}"/>
    <cellStyle name="20% - Accent1 3 7 11 2" xfId="30177" xr:uid="{00000000-0005-0000-0000-000029750000}"/>
    <cellStyle name="20% - Accent1 3 7 11 2 2" xfId="30178" xr:uid="{00000000-0005-0000-0000-00002A750000}"/>
    <cellStyle name="20% - Accent1 3 7 11 3" xfId="30179" xr:uid="{00000000-0005-0000-0000-00002B750000}"/>
    <cellStyle name="20% - Accent1 3 7 12" xfId="30180" xr:uid="{00000000-0005-0000-0000-00002C750000}"/>
    <cellStyle name="20% - Accent1 3 7 12 2" xfId="30181" xr:uid="{00000000-0005-0000-0000-00002D750000}"/>
    <cellStyle name="20% - Accent1 3 7 13" xfId="30182" xr:uid="{00000000-0005-0000-0000-00002E750000}"/>
    <cellStyle name="20% - Accent1 3 7 13 2" xfId="30183" xr:uid="{00000000-0005-0000-0000-00002F750000}"/>
    <cellStyle name="20% - Accent1 3 7 14" xfId="30184" xr:uid="{00000000-0005-0000-0000-000030750000}"/>
    <cellStyle name="20% - Accent1 3 7 2" xfId="30185" xr:uid="{00000000-0005-0000-0000-000031750000}"/>
    <cellStyle name="20% - Accent1 3 7 2 10" xfId="30186" xr:uid="{00000000-0005-0000-0000-000032750000}"/>
    <cellStyle name="20% - Accent1 3 7 2 10 2" xfId="30187" xr:uid="{00000000-0005-0000-0000-000033750000}"/>
    <cellStyle name="20% - Accent1 3 7 2 11" xfId="30188" xr:uid="{00000000-0005-0000-0000-000034750000}"/>
    <cellStyle name="20% - Accent1 3 7 2 2" xfId="30189" xr:uid="{00000000-0005-0000-0000-000035750000}"/>
    <cellStyle name="20% - Accent1 3 7 2 2 2" xfId="30190" xr:uid="{00000000-0005-0000-0000-000036750000}"/>
    <cellStyle name="20% - Accent1 3 7 2 2 2 2" xfId="30191" xr:uid="{00000000-0005-0000-0000-000037750000}"/>
    <cellStyle name="20% - Accent1 3 7 2 2 2 2 2" xfId="30192" xr:uid="{00000000-0005-0000-0000-000038750000}"/>
    <cellStyle name="20% - Accent1 3 7 2 2 2 2 2 2" xfId="30193" xr:uid="{00000000-0005-0000-0000-000039750000}"/>
    <cellStyle name="20% - Accent1 3 7 2 2 2 2 3" xfId="30194" xr:uid="{00000000-0005-0000-0000-00003A750000}"/>
    <cellStyle name="20% - Accent1 3 7 2 2 2 3" xfId="30195" xr:uid="{00000000-0005-0000-0000-00003B750000}"/>
    <cellStyle name="20% - Accent1 3 7 2 2 2 3 2" xfId="30196" xr:uid="{00000000-0005-0000-0000-00003C750000}"/>
    <cellStyle name="20% - Accent1 3 7 2 2 2 4" xfId="30197" xr:uid="{00000000-0005-0000-0000-00003D750000}"/>
    <cellStyle name="20% - Accent1 3 7 2 2 3" xfId="30198" xr:uid="{00000000-0005-0000-0000-00003E750000}"/>
    <cellStyle name="20% - Accent1 3 7 2 2 3 2" xfId="30199" xr:uid="{00000000-0005-0000-0000-00003F750000}"/>
    <cellStyle name="20% - Accent1 3 7 2 2 3 2 2" xfId="30200" xr:uid="{00000000-0005-0000-0000-000040750000}"/>
    <cellStyle name="20% - Accent1 3 7 2 2 3 2 2 2" xfId="30201" xr:uid="{00000000-0005-0000-0000-000041750000}"/>
    <cellStyle name="20% - Accent1 3 7 2 2 3 2 3" xfId="30202" xr:uid="{00000000-0005-0000-0000-000042750000}"/>
    <cellStyle name="20% - Accent1 3 7 2 2 3 3" xfId="30203" xr:uid="{00000000-0005-0000-0000-000043750000}"/>
    <cellStyle name="20% - Accent1 3 7 2 2 3 3 2" xfId="30204" xr:uid="{00000000-0005-0000-0000-000044750000}"/>
    <cellStyle name="20% - Accent1 3 7 2 2 3 4" xfId="30205" xr:uid="{00000000-0005-0000-0000-000045750000}"/>
    <cellStyle name="20% - Accent1 3 7 2 2 4" xfId="30206" xr:uid="{00000000-0005-0000-0000-000046750000}"/>
    <cellStyle name="20% - Accent1 3 7 2 2 4 2" xfId="30207" xr:uid="{00000000-0005-0000-0000-000047750000}"/>
    <cellStyle name="20% - Accent1 3 7 2 2 4 2 2" xfId="30208" xr:uid="{00000000-0005-0000-0000-000048750000}"/>
    <cellStyle name="20% - Accent1 3 7 2 2 4 2 2 2" xfId="30209" xr:uid="{00000000-0005-0000-0000-000049750000}"/>
    <cellStyle name="20% - Accent1 3 7 2 2 4 2 3" xfId="30210" xr:uid="{00000000-0005-0000-0000-00004A750000}"/>
    <cellStyle name="20% - Accent1 3 7 2 2 4 3" xfId="30211" xr:uid="{00000000-0005-0000-0000-00004B750000}"/>
    <cellStyle name="20% - Accent1 3 7 2 2 4 3 2" xfId="30212" xr:uid="{00000000-0005-0000-0000-00004C750000}"/>
    <cellStyle name="20% - Accent1 3 7 2 2 4 4" xfId="30213" xr:uid="{00000000-0005-0000-0000-00004D750000}"/>
    <cellStyle name="20% - Accent1 3 7 2 2 5" xfId="30214" xr:uid="{00000000-0005-0000-0000-00004E750000}"/>
    <cellStyle name="20% - Accent1 3 7 2 2 5 2" xfId="30215" xr:uid="{00000000-0005-0000-0000-00004F750000}"/>
    <cellStyle name="20% - Accent1 3 7 2 2 5 2 2" xfId="30216" xr:uid="{00000000-0005-0000-0000-000050750000}"/>
    <cellStyle name="20% - Accent1 3 7 2 2 5 3" xfId="30217" xr:uid="{00000000-0005-0000-0000-000051750000}"/>
    <cellStyle name="20% - Accent1 3 7 2 2 6" xfId="30218" xr:uid="{00000000-0005-0000-0000-000052750000}"/>
    <cellStyle name="20% - Accent1 3 7 2 2 6 2" xfId="30219" xr:uid="{00000000-0005-0000-0000-000053750000}"/>
    <cellStyle name="20% - Accent1 3 7 2 2 6 2 2" xfId="30220" xr:uid="{00000000-0005-0000-0000-000054750000}"/>
    <cellStyle name="20% - Accent1 3 7 2 2 6 3" xfId="30221" xr:uid="{00000000-0005-0000-0000-000055750000}"/>
    <cellStyle name="20% - Accent1 3 7 2 2 7" xfId="30222" xr:uid="{00000000-0005-0000-0000-000056750000}"/>
    <cellStyle name="20% - Accent1 3 7 2 2 7 2" xfId="30223" xr:uid="{00000000-0005-0000-0000-000057750000}"/>
    <cellStyle name="20% - Accent1 3 7 2 2 8" xfId="30224" xr:uid="{00000000-0005-0000-0000-000058750000}"/>
    <cellStyle name="20% - Accent1 3 7 2 2 8 2" xfId="30225" xr:uid="{00000000-0005-0000-0000-000059750000}"/>
    <cellStyle name="20% - Accent1 3 7 2 2 9" xfId="30226" xr:uid="{00000000-0005-0000-0000-00005A750000}"/>
    <cellStyle name="20% - Accent1 3 7 2 3" xfId="30227" xr:uid="{00000000-0005-0000-0000-00005B750000}"/>
    <cellStyle name="20% - Accent1 3 7 2 3 2" xfId="30228" xr:uid="{00000000-0005-0000-0000-00005C750000}"/>
    <cellStyle name="20% - Accent1 3 7 2 3 2 2" xfId="30229" xr:uid="{00000000-0005-0000-0000-00005D750000}"/>
    <cellStyle name="20% - Accent1 3 7 2 3 2 2 2" xfId="30230" xr:uid="{00000000-0005-0000-0000-00005E750000}"/>
    <cellStyle name="20% - Accent1 3 7 2 3 2 2 2 2" xfId="30231" xr:uid="{00000000-0005-0000-0000-00005F750000}"/>
    <cellStyle name="20% - Accent1 3 7 2 3 2 2 3" xfId="30232" xr:uid="{00000000-0005-0000-0000-000060750000}"/>
    <cellStyle name="20% - Accent1 3 7 2 3 2 3" xfId="30233" xr:uid="{00000000-0005-0000-0000-000061750000}"/>
    <cellStyle name="20% - Accent1 3 7 2 3 2 3 2" xfId="30234" xr:uid="{00000000-0005-0000-0000-000062750000}"/>
    <cellStyle name="20% - Accent1 3 7 2 3 2 4" xfId="30235" xr:uid="{00000000-0005-0000-0000-000063750000}"/>
    <cellStyle name="20% - Accent1 3 7 2 3 3" xfId="30236" xr:uid="{00000000-0005-0000-0000-000064750000}"/>
    <cellStyle name="20% - Accent1 3 7 2 3 3 2" xfId="30237" xr:uid="{00000000-0005-0000-0000-000065750000}"/>
    <cellStyle name="20% - Accent1 3 7 2 3 3 2 2" xfId="30238" xr:uid="{00000000-0005-0000-0000-000066750000}"/>
    <cellStyle name="20% - Accent1 3 7 2 3 3 2 2 2" xfId="30239" xr:uid="{00000000-0005-0000-0000-000067750000}"/>
    <cellStyle name="20% - Accent1 3 7 2 3 3 2 3" xfId="30240" xr:uid="{00000000-0005-0000-0000-000068750000}"/>
    <cellStyle name="20% - Accent1 3 7 2 3 3 3" xfId="30241" xr:uid="{00000000-0005-0000-0000-000069750000}"/>
    <cellStyle name="20% - Accent1 3 7 2 3 3 3 2" xfId="30242" xr:uid="{00000000-0005-0000-0000-00006A750000}"/>
    <cellStyle name="20% - Accent1 3 7 2 3 3 4" xfId="30243" xr:uid="{00000000-0005-0000-0000-00006B750000}"/>
    <cellStyle name="20% - Accent1 3 7 2 3 4" xfId="30244" xr:uid="{00000000-0005-0000-0000-00006C750000}"/>
    <cellStyle name="20% - Accent1 3 7 2 3 4 2" xfId="30245" xr:uid="{00000000-0005-0000-0000-00006D750000}"/>
    <cellStyle name="20% - Accent1 3 7 2 3 4 2 2" xfId="30246" xr:uid="{00000000-0005-0000-0000-00006E750000}"/>
    <cellStyle name="20% - Accent1 3 7 2 3 4 2 2 2" xfId="30247" xr:uid="{00000000-0005-0000-0000-00006F750000}"/>
    <cellStyle name="20% - Accent1 3 7 2 3 4 2 3" xfId="30248" xr:uid="{00000000-0005-0000-0000-000070750000}"/>
    <cellStyle name="20% - Accent1 3 7 2 3 4 3" xfId="30249" xr:uid="{00000000-0005-0000-0000-000071750000}"/>
    <cellStyle name="20% - Accent1 3 7 2 3 4 3 2" xfId="30250" xr:uid="{00000000-0005-0000-0000-000072750000}"/>
    <cellStyle name="20% - Accent1 3 7 2 3 4 4" xfId="30251" xr:uid="{00000000-0005-0000-0000-000073750000}"/>
    <cellStyle name="20% - Accent1 3 7 2 3 5" xfId="30252" xr:uid="{00000000-0005-0000-0000-000074750000}"/>
    <cellStyle name="20% - Accent1 3 7 2 3 5 2" xfId="30253" xr:uid="{00000000-0005-0000-0000-000075750000}"/>
    <cellStyle name="20% - Accent1 3 7 2 3 5 2 2" xfId="30254" xr:uid="{00000000-0005-0000-0000-000076750000}"/>
    <cellStyle name="20% - Accent1 3 7 2 3 5 3" xfId="30255" xr:uid="{00000000-0005-0000-0000-000077750000}"/>
    <cellStyle name="20% - Accent1 3 7 2 3 6" xfId="30256" xr:uid="{00000000-0005-0000-0000-000078750000}"/>
    <cellStyle name="20% - Accent1 3 7 2 3 6 2" xfId="30257" xr:uid="{00000000-0005-0000-0000-000079750000}"/>
    <cellStyle name="20% - Accent1 3 7 2 3 6 2 2" xfId="30258" xr:uid="{00000000-0005-0000-0000-00007A750000}"/>
    <cellStyle name="20% - Accent1 3 7 2 3 6 3" xfId="30259" xr:uid="{00000000-0005-0000-0000-00007B750000}"/>
    <cellStyle name="20% - Accent1 3 7 2 3 7" xfId="30260" xr:uid="{00000000-0005-0000-0000-00007C750000}"/>
    <cellStyle name="20% - Accent1 3 7 2 3 7 2" xfId="30261" xr:uid="{00000000-0005-0000-0000-00007D750000}"/>
    <cellStyle name="20% - Accent1 3 7 2 3 8" xfId="30262" xr:uid="{00000000-0005-0000-0000-00007E750000}"/>
    <cellStyle name="20% - Accent1 3 7 2 3 8 2" xfId="30263" xr:uid="{00000000-0005-0000-0000-00007F750000}"/>
    <cellStyle name="20% - Accent1 3 7 2 3 9" xfId="30264" xr:uid="{00000000-0005-0000-0000-000080750000}"/>
    <cellStyle name="20% - Accent1 3 7 2 4" xfId="30265" xr:uid="{00000000-0005-0000-0000-000081750000}"/>
    <cellStyle name="20% - Accent1 3 7 2 4 2" xfId="30266" xr:uid="{00000000-0005-0000-0000-000082750000}"/>
    <cellStyle name="20% - Accent1 3 7 2 4 2 2" xfId="30267" xr:uid="{00000000-0005-0000-0000-000083750000}"/>
    <cellStyle name="20% - Accent1 3 7 2 4 2 2 2" xfId="30268" xr:uid="{00000000-0005-0000-0000-000084750000}"/>
    <cellStyle name="20% - Accent1 3 7 2 4 2 3" xfId="30269" xr:uid="{00000000-0005-0000-0000-000085750000}"/>
    <cellStyle name="20% - Accent1 3 7 2 4 3" xfId="30270" xr:uid="{00000000-0005-0000-0000-000086750000}"/>
    <cellStyle name="20% - Accent1 3 7 2 4 3 2" xfId="30271" xr:uid="{00000000-0005-0000-0000-000087750000}"/>
    <cellStyle name="20% - Accent1 3 7 2 4 4" xfId="30272" xr:uid="{00000000-0005-0000-0000-000088750000}"/>
    <cellStyle name="20% - Accent1 3 7 2 5" xfId="30273" xr:uid="{00000000-0005-0000-0000-000089750000}"/>
    <cellStyle name="20% - Accent1 3 7 2 5 2" xfId="30274" xr:uid="{00000000-0005-0000-0000-00008A750000}"/>
    <cellStyle name="20% - Accent1 3 7 2 5 2 2" xfId="30275" xr:uid="{00000000-0005-0000-0000-00008B750000}"/>
    <cellStyle name="20% - Accent1 3 7 2 5 2 2 2" xfId="30276" xr:uid="{00000000-0005-0000-0000-00008C750000}"/>
    <cellStyle name="20% - Accent1 3 7 2 5 2 3" xfId="30277" xr:uid="{00000000-0005-0000-0000-00008D750000}"/>
    <cellStyle name="20% - Accent1 3 7 2 5 3" xfId="30278" xr:uid="{00000000-0005-0000-0000-00008E750000}"/>
    <cellStyle name="20% - Accent1 3 7 2 5 3 2" xfId="30279" xr:uid="{00000000-0005-0000-0000-00008F750000}"/>
    <cellStyle name="20% - Accent1 3 7 2 5 4" xfId="30280" xr:uid="{00000000-0005-0000-0000-000090750000}"/>
    <cellStyle name="20% - Accent1 3 7 2 6" xfId="30281" xr:uid="{00000000-0005-0000-0000-000091750000}"/>
    <cellStyle name="20% - Accent1 3 7 2 6 2" xfId="30282" xr:uid="{00000000-0005-0000-0000-000092750000}"/>
    <cellStyle name="20% - Accent1 3 7 2 6 2 2" xfId="30283" xr:uid="{00000000-0005-0000-0000-000093750000}"/>
    <cellStyle name="20% - Accent1 3 7 2 6 2 2 2" xfId="30284" xr:uid="{00000000-0005-0000-0000-000094750000}"/>
    <cellStyle name="20% - Accent1 3 7 2 6 2 3" xfId="30285" xr:uid="{00000000-0005-0000-0000-000095750000}"/>
    <cellStyle name="20% - Accent1 3 7 2 6 3" xfId="30286" xr:uid="{00000000-0005-0000-0000-000096750000}"/>
    <cellStyle name="20% - Accent1 3 7 2 6 3 2" xfId="30287" xr:uid="{00000000-0005-0000-0000-000097750000}"/>
    <cellStyle name="20% - Accent1 3 7 2 6 4" xfId="30288" xr:uid="{00000000-0005-0000-0000-000098750000}"/>
    <cellStyle name="20% - Accent1 3 7 2 7" xfId="30289" xr:uid="{00000000-0005-0000-0000-000099750000}"/>
    <cellStyle name="20% - Accent1 3 7 2 7 2" xfId="30290" xr:uid="{00000000-0005-0000-0000-00009A750000}"/>
    <cellStyle name="20% - Accent1 3 7 2 7 2 2" xfId="30291" xr:uid="{00000000-0005-0000-0000-00009B750000}"/>
    <cellStyle name="20% - Accent1 3 7 2 7 3" xfId="30292" xr:uid="{00000000-0005-0000-0000-00009C750000}"/>
    <cellStyle name="20% - Accent1 3 7 2 8" xfId="30293" xr:uid="{00000000-0005-0000-0000-00009D750000}"/>
    <cellStyle name="20% - Accent1 3 7 2 8 2" xfId="30294" xr:uid="{00000000-0005-0000-0000-00009E750000}"/>
    <cellStyle name="20% - Accent1 3 7 2 8 2 2" xfId="30295" xr:uid="{00000000-0005-0000-0000-00009F750000}"/>
    <cellStyle name="20% - Accent1 3 7 2 8 3" xfId="30296" xr:uid="{00000000-0005-0000-0000-0000A0750000}"/>
    <cellStyle name="20% - Accent1 3 7 2 9" xfId="30297" xr:uid="{00000000-0005-0000-0000-0000A1750000}"/>
    <cellStyle name="20% - Accent1 3 7 2 9 2" xfId="30298" xr:uid="{00000000-0005-0000-0000-0000A2750000}"/>
    <cellStyle name="20% - Accent1 3 7 3" xfId="30299" xr:uid="{00000000-0005-0000-0000-0000A3750000}"/>
    <cellStyle name="20% - Accent1 3 7 3 10" xfId="30300" xr:uid="{00000000-0005-0000-0000-0000A4750000}"/>
    <cellStyle name="20% - Accent1 3 7 3 10 2" xfId="30301" xr:uid="{00000000-0005-0000-0000-0000A5750000}"/>
    <cellStyle name="20% - Accent1 3 7 3 11" xfId="30302" xr:uid="{00000000-0005-0000-0000-0000A6750000}"/>
    <cellStyle name="20% - Accent1 3 7 3 2" xfId="30303" xr:uid="{00000000-0005-0000-0000-0000A7750000}"/>
    <cellStyle name="20% - Accent1 3 7 3 2 2" xfId="30304" xr:uid="{00000000-0005-0000-0000-0000A8750000}"/>
    <cellStyle name="20% - Accent1 3 7 3 2 2 2" xfId="30305" xr:uid="{00000000-0005-0000-0000-0000A9750000}"/>
    <cellStyle name="20% - Accent1 3 7 3 2 2 2 2" xfId="30306" xr:uid="{00000000-0005-0000-0000-0000AA750000}"/>
    <cellStyle name="20% - Accent1 3 7 3 2 2 2 2 2" xfId="30307" xr:uid="{00000000-0005-0000-0000-0000AB750000}"/>
    <cellStyle name="20% - Accent1 3 7 3 2 2 2 3" xfId="30308" xr:uid="{00000000-0005-0000-0000-0000AC750000}"/>
    <cellStyle name="20% - Accent1 3 7 3 2 2 3" xfId="30309" xr:uid="{00000000-0005-0000-0000-0000AD750000}"/>
    <cellStyle name="20% - Accent1 3 7 3 2 2 3 2" xfId="30310" xr:uid="{00000000-0005-0000-0000-0000AE750000}"/>
    <cellStyle name="20% - Accent1 3 7 3 2 2 4" xfId="30311" xr:uid="{00000000-0005-0000-0000-0000AF750000}"/>
    <cellStyle name="20% - Accent1 3 7 3 2 3" xfId="30312" xr:uid="{00000000-0005-0000-0000-0000B0750000}"/>
    <cellStyle name="20% - Accent1 3 7 3 2 3 2" xfId="30313" xr:uid="{00000000-0005-0000-0000-0000B1750000}"/>
    <cellStyle name="20% - Accent1 3 7 3 2 3 2 2" xfId="30314" xr:uid="{00000000-0005-0000-0000-0000B2750000}"/>
    <cellStyle name="20% - Accent1 3 7 3 2 3 2 2 2" xfId="30315" xr:uid="{00000000-0005-0000-0000-0000B3750000}"/>
    <cellStyle name="20% - Accent1 3 7 3 2 3 2 3" xfId="30316" xr:uid="{00000000-0005-0000-0000-0000B4750000}"/>
    <cellStyle name="20% - Accent1 3 7 3 2 3 3" xfId="30317" xr:uid="{00000000-0005-0000-0000-0000B5750000}"/>
    <cellStyle name="20% - Accent1 3 7 3 2 3 3 2" xfId="30318" xr:uid="{00000000-0005-0000-0000-0000B6750000}"/>
    <cellStyle name="20% - Accent1 3 7 3 2 3 4" xfId="30319" xr:uid="{00000000-0005-0000-0000-0000B7750000}"/>
    <cellStyle name="20% - Accent1 3 7 3 2 4" xfId="30320" xr:uid="{00000000-0005-0000-0000-0000B8750000}"/>
    <cellStyle name="20% - Accent1 3 7 3 2 4 2" xfId="30321" xr:uid="{00000000-0005-0000-0000-0000B9750000}"/>
    <cellStyle name="20% - Accent1 3 7 3 2 4 2 2" xfId="30322" xr:uid="{00000000-0005-0000-0000-0000BA750000}"/>
    <cellStyle name="20% - Accent1 3 7 3 2 4 2 2 2" xfId="30323" xr:uid="{00000000-0005-0000-0000-0000BB750000}"/>
    <cellStyle name="20% - Accent1 3 7 3 2 4 2 3" xfId="30324" xr:uid="{00000000-0005-0000-0000-0000BC750000}"/>
    <cellStyle name="20% - Accent1 3 7 3 2 4 3" xfId="30325" xr:uid="{00000000-0005-0000-0000-0000BD750000}"/>
    <cellStyle name="20% - Accent1 3 7 3 2 4 3 2" xfId="30326" xr:uid="{00000000-0005-0000-0000-0000BE750000}"/>
    <cellStyle name="20% - Accent1 3 7 3 2 4 4" xfId="30327" xr:uid="{00000000-0005-0000-0000-0000BF750000}"/>
    <cellStyle name="20% - Accent1 3 7 3 2 5" xfId="30328" xr:uid="{00000000-0005-0000-0000-0000C0750000}"/>
    <cellStyle name="20% - Accent1 3 7 3 2 5 2" xfId="30329" xr:uid="{00000000-0005-0000-0000-0000C1750000}"/>
    <cellStyle name="20% - Accent1 3 7 3 2 5 2 2" xfId="30330" xr:uid="{00000000-0005-0000-0000-0000C2750000}"/>
    <cellStyle name="20% - Accent1 3 7 3 2 5 3" xfId="30331" xr:uid="{00000000-0005-0000-0000-0000C3750000}"/>
    <cellStyle name="20% - Accent1 3 7 3 2 6" xfId="30332" xr:uid="{00000000-0005-0000-0000-0000C4750000}"/>
    <cellStyle name="20% - Accent1 3 7 3 2 6 2" xfId="30333" xr:uid="{00000000-0005-0000-0000-0000C5750000}"/>
    <cellStyle name="20% - Accent1 3 7 3 2 6 2 2" xfId="30334" xr:uid="{00000000-0005-0000-0000-0000C6750000}"/>
    <cellStyle name="20% - Accent1 3 7 3 2 6 3" xfId="30335" xr:uid="{00000000-0005-0000-0000-0000C7750000}"/>
    <cellStyle name="20% - Accent1 3 7 3 2 7" xfId="30336" xr:uid="{00000000-0005-0000-0000-0000C8750000}"/>
    <cellStyle name="20% - Accent1 3 7 3 2 7 2" xfId="30337" xr:uid="{00000000-0005-0000-0000-0000C9750000}"/>
    <cellStyle name="20% - Accent1 3 7 3 2 8" xfId="30338" xr:uid="{00000000-0005-0000-0000-0000CA750000}"/>
    <cellStyle name="20% - Accent1 3 7 3 2 8 2" xfId="30339" xr:uid="{00000000-0005-0000-0000-0000CB750000}"/>
    <cellStyle name="20% - Accent1 3 7 3 2 9" xfId="30340" xr:uid="{00000000-0005-0000-0000-0000CC750000}"/>
    <cellStyle name="20% - Accent1 3 7 3 3" xfId="30341" xr:uid="{00000000-0005-0000-0000-0000CD750000}"/>
    <cellStyle name="20% - Accent1 3 7 3 3 2" xfId="30342" xr:uid="{00000000-0005-0000-0000-0000CE750000}"/>
    <cellStyle name="20% - Accent1 3 7 3 3 2 2" xfId="30343" xr:uid="{00000000-0005-0000-0000-0000CF750000}"/>
    <cellStyle name="20% - Accent1 3 7 3 3 2 2 2" xfId="30344" xr:uid="{00000000-0005-0000-0000-0000D0750000}"/>
    <cellStyle name="20% - Accent1 3 7 3 3 2 2 2 2" xfId="30345" xr:uid="{00000000-0005-0000-0000-0000D1750000}"/>
    <cellStyle name="20% - Accent1 3 7 3 3 2 2 3" xfId="30346" xr:uid="{00000000-0005-0000-0000-0000D2750000}"/>
    <cellStyle name="20% - Accent1 3 7 3 3 2 3" xfId="30347" xr:uid="{00000000-0005-0000-0000-0000D3750000}"/>
    <cellStyle name="20% - Accent1 3 7 3 3 2 3 2" xfId="30348" xr:uid="{00000000-0005-0000-0000-0000D4750000}"/>
    <cellStyle name="20% - Accent1 3 7 3 3 2 4" xfId="30349" xr:uid="{00000000-0005-0000-0000-0000D5750000}"/>
    <cellStyle name="20% - Accent1 3 7 3 3 3" xfId="30350" xr:uid="{00000000-0005-0000-0000-0000D6750000}"/>
    <cellStyle name="20% - Accent1 3 7 3 3 3 2" xfId="30351" xr:uid="{00000000-0005-0000-0000-0000D7750000}"/>
    <cellStyle name="20% - Accent1 3 7 3 3 3 2 2" xfId="30352" xr:uid="{00000000-0005-0000-0000-0000D8750000}"/>
    <cellStyle name="20% - Accent1 3 7 3 3 3 2 2 2" xfId="30353" xr:uid="{00000000-0005-0000-0000-0000D9750000}"/>
    <cellStyle name="20% - Accent1 3 7 3 3 3 2 3" xfId="30354" xr:uid="{00000000-0005-0000-0000-0000DA750000}"/>
    <cellStyle name="20% - Accent1 3 7 3 3 3 3" xfId="30355" xr:uid="{00000000-0005-0000-0000-0000DB750000}"/>
    <cellStyle name="20% - Accent1 3 7 3 3 3 3 2" xfId="30356" xr:uid="{00000000-0005-0000-0000-0000DC750000}"/>
    <cellStyle name="20% - Accent1 3 7 3 3 3 4" xfId="30357" xr:uid="{00000000-0005-0000-0000-0000DD750000}"/>
    <cellStyle name="20% - Accent1 3 7 3 3 4" xfId="30358" xr:uid="{00000000-0005-0000-0000-0000DE750000}"/>
    <cellStyle name="20% - Accent1 3 7 3 3 4 2" xfId="30359" xr:uid="{00000000-0005-0000-0000-0000DF750000}"/>
    <cellStyle name="20% - Accent1 3 7 3 3 4 2 2" xfId="30360" xr:uid="{00000000-0005-0000-0000-0000E0750000}"/>
    <cellStyle name="20% - Accent1 3 7 3 3 4 2 2 2" xfId="30361" xr:uid="{00000000-0005-0000-0000-0000E1750000}"/>
    <cellStyle name="20% - Accent1 3 7 3 3 4 2 3" xfId="30362" xr:uid="{00000000-0005-0000-0000-0000E2750000}"/>
    <cellStyle name="20% - Accent1 3 7 3 3 4 3" xfId="30363" xr:uid="{00000000-0005-0000-0000-0000E3750000}"/>
    <cellStyle name="20% - Accent1 3 7 3 3 4 3 2" xfId="30364" xr:uid="{00000000-0005-0000-0000-0000E4750000}"/>
    <cellStyle name="20% - Accent1 3 7 3 3 4 4" xfId="30365" xr:uid="{00000000-0005-0000-0000-0000E5750000}"/>
    <cellStyle name="20% - Accent1 3 7 3 3 5" xfId="30366" xr:uid="{00000000-0005-0000-0000-0000E6750000}"/>
    <cellStyle name="20% - Accent1 3 7 3 3 5 2" xfId="30367" xr:uid="{00000000-0005-0000-0000-0000E7750000}"/>
    <cellStyle name="20% - Accent1 3 7 3 3 5 2 2" xfId="30368" xr:uid="{00000000-0005-0000-0000-0000E8750000}"/>
    <cellStyle name="20% - Accent1 3 7 3 3 5 3" xfId="30369" xr:uid="{00000000-0005-0000-0000-0000E9750000}"/>
    <cellStyle name="20% - Accent1 3 7 3 3 6" xfId="30370" xr:uid="{00000000-0005-0000-0000-0000EA750000}"/>
    <cellStyle name="20% - Accent1 3 7 3 3 6 2" xfId="30371" xr:uid="{00000000-0005-0000-0000-0000EB750000}"/>
    <cellStyle name="20% - Accent1 3 7 3 3 6 2 2" xfId="30372" xr:uid="{00000000-0005-0000-0000-0000EC750000}"/>
    <cellStyle name="20% - Accent1 3 7 3 3 6 3" xfId="30373" xr:uid="{00000000-0005-0000-0000-0000ED750000}"/>
    <cellStyle name="20% - Accent1 3 7 3 3 7" xfId="30374" xr:uid="{00000000-0005-0000-0000-0000EE750000}"/>
    <cellStyle name="20% - Accent1 3 7 3 3 7 2" xfId="30375" xr:uid="{00000000-0005-0000-0000-0000EF750000}"/>
    <cellStyle name="20% - Accent1 3 7 3 3 8" xfId="30376" xr:uid="{00000000-0005-0000-0000-0000F0750000}"/>
    <cellStyle name="20% - Accent1 3 7 3 3 8 2" xfId="30377" xr:uid="{00000000-0005-0000-0000-0000F1750000}"/>
    <cellStyle name="20% - Accent1 3 7 3 3 9" xfId="30378" xr:uid="{00000000-0005-0000-0000-0000F2750000}"/>
    <cellStyle name="20% - Accent1 3 7 3 4" xfId="30379" xr:uid="{00000000-0005-0000-0000-0000F3750000}"/>
    <cellStyle name="20% - Accent1 3 7 3 4 2" xfId="30380" xr:uid="{00000000-0005-0000-0000-0000F4750000}"/>
    <cellStyle name="20% - Accent1 3 7 3 4 2 2" xfId="30381" xr:uid="{00000000-0005-0000-0000-0000F5750000}"/>
    <cellStyle name="20% - Accent1 3 7 3 4 2 2 2" xfId="30382" xr:uid="{00000000-0005-0000-0000-0000F6750000}"/>
    <cellStyle name="20% - Accent1 3 7 3 4 2 3" xfId="30383" xr:uid="{00000000-0005-0000-0000-0000F7750000}"/>
    <cellStyle name="20% - Accent1 3 7 3 4 3" xfId="30384" xr:uid="{00000000-0005-0000-0000-0000F8750000}"/>
    <cellStyle name="20% - Accent1 3 7 3 4 3 2" xfId="30385" xr:uid="{00000000-0005-0000-0000-0000F9750000}"/>
    <cellStyle name="20% - Accent1 3 7 3 4 4" xfId="30386" xr:uid="{00000000-0005-0000-0000-0000FA750000}"/>
    <cellStyle name="20% - Accent1 3 7 3 5" xfId="30387" xr:uid="{00000000-0005-0000-0000-0000FB750000}"/>
    <cellStyle name="20% - Accent1 3 7 3 5 2" xfId="30388" xr:uid="{00000000-0005-0000-0000-0000FC750000}"/>
    <cellStyle name="20% - Accent1 3 7 3 5 2 2" xfId="30389" xr:uid="{00000000-0005-0000-0000-0000FD750000}"/>
    <cellStyle name="20% - Accent1 3 7 3 5 2 2 2" xfId="30390" xr:uid="{00000000-0005-0000-0000-0000FE750000}"/>
    <cellStyle name="20% - Accent1 3 7 3 5 2 3" xfId="30391" xr:uid="{00000000-0005-0000-0000-0000FF750000}"/>
    <cellStyle name="20% - Accent1 3 7 3 5 3" xfId="30392" xr:uid="{00000000-0005-0000-0000-000000760000}"/>
    <cellStyle name="20% - Accent1 3 7 3 5 3 2" xfId="30393" xr:uid="{00000000-0005-0000-0000-000001760000}"/>
    <cellStyle name="20% - Accent1 3 7 3 5 4" xfId="30394" xr:uid="{00000000-0005-0000-0000-000002760000}"/>
    <cellStyle name="20% - Accent1 3 7 3 6" xfId="30395" xr:uid="{00000000-0005-0000-0000-000003760000}"/>
    <cellStyle name="20% - Accent1 3 7 3 6 2" xfId="30396" xr:uid="{00000000-0005-0000-0000-000004760000}"/>
    <cellStyle name="20% - Accent1 3 7 3 6 2 2" xfId="30397" xr:uid="{00000000-0005-0000-0000-000005760000}"/>
    <cellStyle name="20% - Accent1 3 7 3 6 2 2 2" xfId="30398" xr:uid="{00000000-0005-0000-0000-000006760000}"/>
    <cellStyle name="20% - Accent1 3 7 3 6 2 3" xfId="30399" xr:uid="{00000000-0005-0000-0000-000007760000}"/>
    <cellStyle name="20% - Accent1 3 7 3 6 3" xfId="30400" xr:uid="{00000000-0005-0000-0000-000008760000}"/>
    <cellStyle name="20% - Accent1 3 7 3 6 3 2" xfId="30401" xr:uid="{00000000-0005-0000-0000-000009760000}"/>
    <cellStyle name="20% - Accent1 3 7 3 6 4" xfId="30402" xr:uid="{00000000-0005-0000-0000-00000A760000}"/>
    <cellStyle name="20% - Accent1 3 7 3 7" xfId="30403" xr:uid="{00000000-0005-0000-0000-00000B760000}"/>
    <cellStyle name="20% - Accent1 3 7 3 7 2" xfId="30404" xr:uid="{00000000-0005-0000-0000-00000C760000}"/>
    <cellStyle name="20% - Accent1 3 7 3 7 2 2" xfId="30405" xr:uid="{00000000-0005-0000-0000-00000D760000}"/>
    <cellStyle name="20% - Accent1 3 7 3 7 3" xfId="30406" xr:uid="{00000000-0005-0000-0000-00000E760000}"/>
    <cellStyle name="20% - Accent1 3 7 3 8" xfId="30407" xr:uid="{00000000-0005-0000-0000-00000F760000}"/>
    <cellStyle name="20% - Accent1 3 7 3 8 2" xfId="30408" xr:uid="{00000000-0005-0000-0000-000010760000}"/>
    <cellStyle name="20% - Accent1 3 7 3 8 2 2" xfId="30409" xr:uid="{00000000-0005-0000-0000-000011760000}"/>
    <cellStyle name="20% - Accent1 3 7 3 8 3" xfId="30410" xr:uid="{00000000-0005-0000-0000-000012760000}"/>
    <cellStyle name="20% - Accent1 3 7 3 9" xfId="30411" xr:uid="{00000000-0005-0000-0000-000013760000}"/>
    <cellStyle name="20% - Accent1 3 7 3 9 2" xfId="30412" xr:uid="{00000000-0005-0000-0000-000014760000}"/>
    <cellStyle name="20% - Accent1 3 7 4" xfId="30413" xr:uid="{00000000-0005-0000-0000-000015760000}"/>
    <cellStyle name="20% - Accent1 3 7 4 10" xfId="30414" xr:uid="{00000000-0005-0000-0000-000016760000}"/>
    <cellStyle name="20% - Accent1 3 7 4 10 2" xfId="30415" xr:uid="{00000000-0005-0000-0000-000017760000}"/>
    <cellStyle name="20% - Accent1 3 7 4 11" xfId="30416" xr:uid="{00000000-0005-0000-0000-000018760000}"/>
    <cellStyle name="20% - Accent1 3 7 4 2" xfId="30417" xr:uid="{00000000-0005-0000-0000-000019760000}"/>
    <cellStyle name="20% - Accent1 3 7 4 2 2" xfId="30418" xr:uid="{00000000-0005-0000-0000-00001A760000}"/>
    <cellStyle name="20% - Accent1 3 7 4 2 2 2" xfId="30419" xr:uid="{00000000-0005-0000-0000-00001B760000}"/>
    <cellStyle name="20% - Accent1 3 7 4 2 2 2 2" xfId="30420" xr:uid="{00000000-0005-0000-0000-00001C760000}"/>
    <cellStyle name="20% - Accent1 3 7 4 2 2 2 2 2" xfId="30421" xr:uid="{00000000-0005-0000-0000-00001D760000}"/>
    <cellStyle name="20% - Accent1 3 7 4 2 2 2 3" xfId="30422" xr:uid="{00000000-0005-0000-0000-00001E760000}"/>
    <cellStyle name="20% - Accent1 3 7 4 2 2 3" xfId="30423" xr:uid="{00000000-0005-0000-0000-00001F760000}"/>
    <cellStyle name="20% - Accent1 3 7 4 2 2 3 2" xfId="30424" xr:uid="{00000000-0005-0000-0000-000020760000}"/>
    <cellStyle name="20% - Accent1 3 7 4 2 2 4" xfId="30425" xr:uid="{00000000-0005-0000-0000-000021760000}"/>
    <cellStyle name="20% - Accent1 3 7 4 2 3" xfId="30426" xr:uid="{00000000-0005-0000-0000-000022760000}"/>
    <cellStyle name="20% - Accent1 3 7 4 2 3 2" xfId="30427" xr:uid="{00000000-0005-0000-0000-000023760000}"/>
    <cellStyle name="20% - Accent1 3 7 4 2 3 2 2" xfId="30428" xr:uid="{00000000-0005-0000-0000-000024760000}"/>
    <cellStyle name="20% - Accent1 3 7 4 2 3 2 2 2" xfId="30429" xr:uid="{00000000-0005-0000-0000-000025760000}"/>
    <cellStyle name="20% - Accent1 3 7 4 2 3 2 3" xfId="30430" xr:uid="{00000000-0005-0000-0000-000026760000}"/>
    <cellStyle name="20% - Accent1 3 7 4 2 3 3" xfId="30431" xr:uid="{00000000-0005-0000-0000-000027760000}"/>
    <cellStyle name="20% - Accent1 3 7 4 2 3 3 2" xfId="30432" xr:uid="{00000000-0005-0000-0000-000028760000}"/>
    <cellStyle name="20% - Accent1 3 7 4 2 3 4" xfId="30433" xr:uid="{00000000-0005-0000-0000-000029760000}"/>
    <cellStyle name="20% - Accent1 3 7 4 2 4" xfId="30434" xr:uid="{00000000-0005-0000-0000-00002A760000}"/>
    <cellStyle name="20% - Accent1 3 7 4 2 4 2" xfId="30435" xr:uid="{00000000-0005-0000-0000-00002B760000}"/>
    <cellStyle name="20% - Accent1 3 7 4 2 4 2 2" xfId="30436" xr:uid="{00000000-0005-0000-0000-00002C760000}"/>
    <cellStyle name="20% - Accent1 3 7 4 2 4 2 2 2" xfId="30437" xr:uid="{00000000-0005-0000-0000-00002D760000}"/>
    <cellStyle name="20% - Accent1 3 7 4 2 4 2 3" xfId="30438" xr:uid="{00000000-0005-0000-0000-00002E760000}"/>
    <cellStyle name="20% - Accent1 3 7 4 2 4 3" xfId="30439" xr:uid="{00000000-0005-0000-0000-00002F760000}"/>
    <cellStyle name="20% - Accent1 3 7 4 2 4 3 2" xfId="30440" xr:uid="{00000000-0005-0000-0000-000030760000}"/>
    <cellStyle name="20% - Accent1 3 7 4 2 4 4" xfId="30441" xr:uid="{00000000-0005-0000-0000-000031760000}"/>
    <cellStyle name="20% - Accent1 3 7 4 2 5" xfId="30442" xr:uid="{00000000-0005-0000-0000-000032760000}"/>
    <cellStyle name="20% - Accent1 3 7 4 2 5 2" xfId="30443" xr:uid="{00000000-0005-0000-0000-000033760000}"/>
    <cellStyle name="20% - Accent1 3 7 4 2 5 2 2" xfId="30444" xr:uid="{00000000-0005-0000-0000-000034760000}"/>
    <cellStyle name="20% - Accent1 3 7 4 2 5 3" xfId="30445" xr:uid="{00000000-0005-0000-0000-000035760000}"/>
    <cellStyle name="20% - Accent1 3 7 4 2 6" xfId="30446" xr:uid="{00000000-0005-0000-0000-000036760000}"/>
    <cellStyle name="20% - Accent1 3 7 4 2 6 2" xfId="30447" xr:uid="{00000000-0005-0000-0000-000037760000}"/>
    <cellStyle name="20% - Accent1 3 7 4 2 6 2 2" xfId="30448" xr:uid="{00000000-0005-0000-0000-000038760000}"/>
    <cellStyle name="20% - Accent1 3 7 4 2 6 3" xfId="30449" xr:uid="{00000000-0005-0000-0000-000039760000}"/>
    <cellStyle name="20% - Accent1 3 7 4 2 7" xfId="30450" xr:uid="{00000000-0005-0000-0000-00003A760000}"/>
    <cellStyle name="20% - Accent1 3 7 4 2 7 2" xfId="30451" xr:uid="{00000000-0005-0000-0000-00003B760000}"/>
    <cellStyle name="20% - Accent1 3 7 4 2 8" xfId="30452" xr:uid="{00000000-0005-0000-0000-00003C760000}"/>
    <cellStyle name="20% - Accent1 3 7 4 2 8 2" xfId="30453" xr:uid="{00000000-0005-0000-0000-00003D760000}"/>
    <cellStyle name="20% - Accent1 3 7 4 2 9" xfId="30454" xr:uid="{00000000-0005-0000-0000-00003E760000}"/>
    <cellStyle name="20% - Accent1 3 7 4 3" xfId="30455" xr:uid="{00000000-0005-0000-0000-00003F760000}"/>
    <cellStyle name="20% - Accent1 3 7 4 3 2" xfId="30456" xr:uid="{00000000-0005-0000-0000-000040760000}"/>
    <cellStyle name="20% - Accent1 3 7 4 3 2 2" xfId="30457" xr:uid="{00000000-0005-0000-0000-000041760000}"/>
    <cellStyle name="20% - Accent1 3 7 4 3 2 2 2" xfId="30458" xr:uid="{00000000-0005-0000-0000-000042760000}"/>
    <cellStyle name="20% - Accent1 3 7 4 3 2 2 2 2" xfId="30459" xr:uid="{00000000-0005-0000-0000-000043760000}"/>
    <cellStyle name="20% - Accent1 3 7 4 3 2 2 3" xfId="30460" xr:uid="{00000000-0005-0000-0000-000044760000}"/>
    <cellStyle name="20% - Accent1 3 7 4 3 2 3" xfId="30461" xr:uid="{00000000-0005-0000-0000-000045760000}"/>
    <cellStyle name="20% - Accent1 3 7 4 3 2 3 2" xfId="30462" xr:uid="{00000000-0005-0000-0000-000046760000}"/>
    <cellStyle name="20% - Accent1 3 7 4 3 2 4" xfId="30463" xr:uid="{00000000-0005-0000-0000-000047760000}"/>
    <cellStyle name="20% - Accent1 3 7 4 3 3" xfId="30464" xr:uid="{00000000-0005-0000-0000-000048760000}"/>
    <cellStyle name="20% - Accent1 3 7 4 3 3 2" xfId="30465" xr:uid="{00000000-0005-0000-0000-000049760000}"/>
    <cellStyle name="20% - Accent1 3 7 4 3 3 2 2" xfId="30466" xr:uid="{00000000-0005-0000-0000-00004A760000}"/>
    <cellStyle name="20% - Accent1 3 7 4 3 3 2 2 2" xfId="30467" xr:uid="{00000000-0005-0000-0000-00004B760000}"/>
    <cellStyle name="20% - Accent1 3 7 4 3 3 2 3" xfId="30468" xr:uid="{00000000-0005-0000-0000-00004C760000}"/>
    <cellStyle name="20% - Accent1 3 7 4 3 3 3" xfId="30469" xr:uid="{00000000-0005-0000-0000-00004D760000}"/>
    <cellStyle name="20% - Accent1 3 7 4 3 3 3 2" xfId="30470" xr:uid="{00000000-0005-0000-0000-00004E760000}"/>
    <cellStyle name="20% - Accent1 3 7 4 3 3 4" xfId="30471" xr:uid="{00000000-0005-0000-0000-00004F760000}"/>
    <cellStyle name="20% - Accent1 3 7 4 3 4" xfId="30472" xr:uid="{00000000-0005-0000-0000-000050760000}"/>
    <cellStyle name="20% - Accent1 3 7 4 3 4 2" xfId="30473" xr:uid="{00000000-0005-0000-0000-000051760000}"/>
    <cellStyle name="20% - Accent1 3 7 4 3 4 2 2" xfId="30474" xr:uid="{00000000-0005-0000-0000-000052760000}"/>
    <cellStyle name="20% - Accent1 3 7 4 3 4 2 2 2" xfId="30475" xr:uid="{00000000-0005-0000-0000-000053760000}"/>
    <cellStyle name="20% - Accent1 3 7 4 3 4 2 3" xfId="30476" xr:uid="{00000000-0005-0000-0000-000054760000}"/>
    <cellStyle name="20% - Accent1 3 7 4 3 4 3" xfId="30477" xr:uid="{00000000-0005-0000-0000-000055760000}"/>
    <cellStyle name="20% - Accent1 3 7 4 3 4 3 2" xfId="30478" xr:uid="{00000000-0005-0000-0000-000056760000}"/>
    <cellStyle name="20% - Accent1 3 7 4 3 4 4" xfId="30479" xr:uid="{00000000-0005-0000-0000-000057760000}"/>
    <cellStyle name="20% - Accent1 3 7 4 3 5" xfId="30480" xr:uid="{00000000-0005-0000-0000-000058760000}"/>
    <cellStyle name="20% - Accent1 3 7 4 3 5 2" xfId="30481" xr:uid="{00000000-0005-0000-0000-000059760000}"/>
    <cellStyle name="20% - Accent1 3 7 4 3 5 2 2" xfId="30482" xr:uid="{00000000-0005-0000-0000-00005A760000}"/>
    <cellStyle name="20% - Accent1 3 7 4 3 5 3" xfId="30483" xr:uid="{00000000-0005-0000-0000-00005B760000}"/>
    <cellStyle name="20% - Accent1 3 7 4 3 6" xfId="30484" xr:uid="{00000000-0005-0000-0000-00005C760000}"/>
    <cellStyle name="20% - Accent1 3 7 4 3 6 2" xfId="30485" xr:uid="{00000000-0005-0000-0000-00005D760000}"/>
    <cellStyle name="20% - Accent1 3 7 4 3 6 2 2" xfId="30486" xr:uid="{00000000-0005-0000-0000-00005E760000}"/>
    <cellStyle name="20% - Accent1 3 7 4 3 6 3" xfId="30487" xr:uid="{00000000-0005-0000-0000-00005F760000}"/>
    <cellStyle name="20% - Accent1 3 7 4 3 7" xfId="30488" xr:uid="{00000000-0005-0000-0000-000060760000}"/>
    <cellStyle name="20% - Accent1 3 7 4 3 7 2" xfId="30489" xr:uid="{00000000-0005-0000-0000-000061760000}"/>
    <cellStyle name="20% - Accent1 3 7 4 3 8" xfId="30490" xr:uid="{00000000-0005-0000-0000-000062760000}"/>
    <cellStyle name="20% - Accent1 3 7 4 3 8 2" xfId="30491" xr:uid="{00000000-0005-0000-0000-000063760000}"/>
    <cellStyle name="20% - Accent1 3 7 4 3 9" xfId="30492" xr:uid="{00000000-0005-0000-0000-000064760000}"/>
    <cellStyle name="20% - Accent1 3 7 4 4" xfId="30493" xr:uid="{00000000-0005-0000-0000-000065760000}"/>
    <cellStyle name="20% - Accent1 3 7 4 4 2" xfId="30494" xr:uid="{00000000-0005-0000-0000-000066760000}"/>
    <cellStyle name="20% - Accent1 3 7 4 4 2 2" xfId="30495" xr:uid="{00000000-0005-0000-0000-000067760000}"/>
    <cellStyle name="20% - Accent1 3 7 4 4 2 2 2" xfId="30496" xr:uid="{00000000-0005-0000-0000-000068760000}"/>
    <cellStyle name="20% - Accent1 3 7 4 4 2 3" xfId="30497" xr:uid="{00000000-0005-0000-0000-000069760000}"/>
    <cellStyle name="20% - Accent1 3 7 4 4 3" xfId="30498" xr:uid="{00000000-0005-0000-0000-00006A760000}"/>
    <cellStyle name="20% - Accent1 3 7 4 4 3 2" xfId="30499" xr:uid="{00000000-0005-0000-0000-00006B760000}"/>
    <cellStyle name="20% - Accent1 3 7 4 4 4" xfId="30500" xr:uid="{00000000-0005-0000-0000-00006C760000}"/>
    <cellStyle name="20% - Accent1 3 7 4 5" xfId="30501" xr:uid="{00000000-0005-0000-0000-00006D760000}"/>
    <cellStyle name="20% - Accent1 3 7 4 5 2" xfId="30502" xr:uid="{00000000-0005-0000-0000-00006E760000}"/>
    <cellStyle name="20% - Accent1 3 7 4 5 2 2" xfId="30503" xr:uid="{00000000-0005-0000-0000-00006F760000}"/>
    <cellStyle name="20% - Accent1 3 7 4 5 2 2 2" xfId="30504" xr:uid="{00000000-0005-0000-0000-000070760000}"/>
    <cellStyle name="20% - Accent1 3 7 4 5 2 3" xfId="30505" xr:uid="{00000000-0005-0000-0000-000071760000}"/>
    <cellStyle name="20% - Accent1 3 7 4 5 3" xfId="30506" xr:uid="{00000000-0005-0000-0000-000072760000}"/>
    <cellStyle name="20% - Accent1 3 7 4 5 3 2" xfId="30507" xr:uid="{00000000-0005-0000-0000-000073760000}"/>
    <cellStyle name="20% - Accent1 3 7 4 5 4" xfId="30508" xr:uid="{00000000-0005-0000-0000-000074760000}"/>
    <cellStyle name="20% - Accent1 3 7 4 6" xfId="30509" xr:uid="{00000000-0005-0000-0000-000075760000}"/>
    <cellStyle name="20% - Accent1 3 7 4 6 2" xfId="30510" xr:uid="{00000000-0005-0000-0000-000076760000}"/>
    <cellStyle name="20% - Accent1 3 7 4 6 2 2" xfId="30511" xr:uid="{00000000-0005-0000-0000-000077760000}"/>
    <cellStyle name="20% - Accent1 3 7 4 6 2 2 2" xfId="30512" xr:uid="{00000000-0005-0000-0000-000078760000}"/>
    <cellStyle name="20% - Accent1 3 7 4 6 2 3" xfId="30513" xr:uid="{00000000-0005-0000-0000-000079760000}"/>
    <cellStyle name="20% - Accent1 3 7 4 6 3" xfId="30514" xr:uid="{00000000-0005-0000-0000-00007A760000}"/>
    <cellStyle name="20% - Accent1 3 7 4 6 3 2" xfId="30515" xr:uid="{00000000-0005-0000-0000-00007B760000}"/>
    <cellStyle name="20% - Accent1 3 7 4 6 4" xfId="30516" xr:uid="{00000000-0005-0000-0000-00007C760000}"/>
    <cellStyle name="20% - Accent1 3 7 4 7" xfId="30517" xr:uid="{00000000-0005-0000-0000-00007D760000}"/>
    <cellStyle name="20% - Accent1 3 7 4 7 2" xfId="30518" xr:uid="{00000000-0005-0000-0000-00007E760000}"/>
    <cellStyle name="20% - Accent1 3 7 4 7 2 2" xfId="30519" xr:uid="{00000000-0005-0000-0000-00007F760000}"/>
    <cellStyle name="20% - Accent1 3 7 4 7 3" xfId="30520" xr:uid="{00000000-0005-0000-0000-000080760000}"/>
    <cellStyle name="20% - Accent1 3 7 4 8" xfId="30521" xr:uid="{00000000-0005-0000-0000-000081760000}"/>
    <cellStyle name="20% - Accent1 3 7 4 8 2" xfId="30522" xr:uid="{00000000-0005-0000-0000-000082760000}"/>
    <cellStyle name="20% - Accent1 3 7 4 8 2 2" xfId="30523" xr:uid="{00000000-0005-0000-0000-000083760000}"/>
    <cellStyle name="20% - Accent1 3 7 4 8 3" xfId="30524" xr:uid="{00000000-0005-0000-0000-000084760000}"/>
    <cellStyle name="20% - Accent1 3 7 4 9" xfId="30525" xr:uid="{00000000-0005-0000-0000-000085760000}"/>
    <cellStyle name="20% - Accent1 3 7 4 9 2" xfId="30526" xr:uid="{00000000-0005-0000-0000-000086760000}"/>
    <cellStyle name="20% - Accent1 3 7 5" xfId="30527" xr:uid="{00000000-0005-0000-0000-000087760000}"/>
    <cellStyle name="20% - Accent1 3 7 5 2" xfId="30528" xr:uid="{00000000-0005-0000-0000-000088760000}"/>
    <cellStyle name="20% - Accent1 3 7 5 2 2" xfId="30529" xr:uid="{00000000-0005-0000-0000-000089760000}"/>
    <cellStyle name="20% - Accent1 3 7 5 2 2 2" xfId="30530" xr:uid="{00000000-0005-0000-0000-00008A760000}"/>
    <cellStyle name="20% - Accent1 3 7 5 2 2 2 2" xfId="30531" xr:uid="{00000000-0005-0000-0000-00008B760000}"/>
    <cellStyle name="20% - Accent1 3 7 5 2 2 3" xfId="30532" xr:uid="{00000000-0005-0000-0000-00008C760000}"/>
    <cellStyle name="20% - Accent1 3 7 5 2 3" xfId="30533" xr:uid="{00000000-0005-0000-0000-00008D760000}"/>
    <cellStyle name="20% - Accent1 3 7 5 2 3 2" xfId="30534" xr:uid="{00000000-0005-0000-0000-00008E760000}"/>
    <cellStyle name="20% - Accent1 3 7 5 2 4" xfId="30535" xr:uid="{00000000-0005-0000-0000-00008F760000}"/>
    <cellStyle name="20% - Accent1 3 7 5 3" xfId="30536" xr:uid="{00000000-0005-0000-0000-000090760000}"/>
    <cellStyle name="20% - Accent1 3 7 5 3 2" xfId="30537" xr:uid="{00000000-0005-0000-0000-000091760000}"/>
    <cellStyle name="20% - Accent1 3 7 5 3 2 2" xfId="30538" xr:uid="{00000000-0005-0000-0000-000092760000}"/>
    <cellStyle name="20% - Accent1 3 7 5 3 2 2 2" xfId="30539" xr:uid="{00000000-0005-0000-0000-000093760000}"/>
    <cellStyle name="20% - Accent1 3 7 5 3 2 3" xfId="30540" xr:uid="{00000000-0005-0000-0000-000094760000}"/>
    <cellStyle name="20% - Accent1 3 7 5 3 3" xfId="30541" xr:uid="{00000000-0005-0000-0000-000095760000}"/>
    <cellStyle name="20% - Accent1 3 7 5 3 3 2" xfId="30542" xr:uid="{00000000-0005-0000-0000-000096760000}"/>
    <cellStyle name="20% - Accent1 3 7 5 3 4" xfId="30543" xr:uid="{00000000-0005-0000-0000-000097760000}"/>
    <cellStyle name="20% - Accent1 3 7 5 4" xfId="30544" xr:uid="{00000000-0005-0000-0000-000098760000}"/>
    <cellStyle name="20% - Accent1 3 7 5 4 2" xfId="30545" xr:uid="{00000000-0005-0000-0000-000099760000}"/>
    <cellStyle name="20% - Accent1 3 7 5 4 2 2" xfId="30546" xr:uid="{00000000-0005-0000-0000-00009A760000}"/>
    <cellStyle name="20% - Accent1 3 7 5 4 2 2 2" xfId="30547" xr:uid="{00000000-0005-0000-0000-00009B760000}"/>
    <cellStyle name="20% - Accent1 3 7 5 4 2 3" xfId="30548" xr:uid="{00000000-0005-0000-0000-00009C760000}"/>
    <cellStyle name="20% - Accent1 3 7 5 4 3" xfId="30549" xr:uid="{00000000-0005-0000-0000-00009D760000}"/>
    <cellStyle name="20% - Accent1 3 7 5 4 3 2" xfId="30550" xr:uid="{00000000-0005-0000-0000-00009E760000}"/>
    <cellStyle name="20% - Accent1 3 7 5 4 4" xfId="30551" xr:uid="{00000000-0005-0000-0000-00009F760000}"/>
    <cellStyle name="20% - Accent1 3 7 5 5" xfId="30552" xr:uid="{00000000-0005-0000-0000-0000A0760000}"/>
    <cellStyle name="20% - Accent1 3 7 5 5 2" xfId="30553" xr:uid="{00000000-0005-0000-0000-0000A1760000}"/>
    <cellStyle name="20% - Accent1 3 7 5 5 2 2" xfId="30554" xr:uid="{00000000-0005-0000-0000-0000A2760000}"/>
    <cellStyle name="20% - Accent1 3 7 5 5 3" xfId="30555" xr:uid="{00000000-0005-0000-0000-0000A3760000}"/>
    <cellStyle name="20% - Accent1 3 7 5 6" xfId="30556" xr:uid="{00000000-0005-0000-0000-0000A4760000}"/>
    <cellStyle name="20% - Accent1 3 7 5 6 2" xfId="30557" xr:uid="{00000000-0005-0000-0000-0000A5760000}"/>
    <cellStyle name="20% - Accent1 3 7 5 6 2 2" xfId="30558" xr:uid="{00000000-0005-0000-0000-0000A6760000}"/>
    <cellStyle name="20% - Accent1 3 7 5 6 3" xfId="30559" xr:uid="{00000000-0005-0000-0000-0000A7760000}"/>
    <cellStyle name="20% - Accent1 3 7 5 7" xfId="30560" xr:uid="{00000000-0005-0000-0000-0000A8760000}"/>
    <cellStyle name="20% - Accent1 3 7 5 7 2" xfId="30561" xr:uid="{00000000-0005-0000-0000-0000A9760000}"/>
    <cellStyle name="20% - Accent1 3 7 5 8" xfId="30562" xr:uid="{00000000-0005-0000-0000-0000AA760000}"/>
    <cellStyle name="20% - Accent1 3 7 5 8 2" xfId="30563" xr:uid="{00000000-0005-0000-0000-0000AB760000}"/>
    <cellStyle name="20% - Accent1 3 7 5 9" xfId="30564" xr:uid="{00000000-0005-0000-0000-0000AC760000}"/>
    <cellStyle name="20% - Accent1 3 7 6" xfId="30565" xr:uid="{00000000-0005-0000-0000-0000AD760000}"/>
    <cellStyle name="20% - Accent1 3 7 6 2" xfId="30566" xr:uid="{00000000-0005-0000-0000-0000AE760000}"/>
    <cellStyle name="20% - Accent1 3 7 6 2 2" xfId="30567" xr:uid="{00000000-0005-0000-0000-0000AF760000}"/>
    <cellStyle name="20% - Accent1 3 7 6 2 2 2" xfId="30568" xr:uid="{00000000-0005-0000-0000-0000B0760000}"/>
    <cellStyle name="20% - Accent1 3 7 6 2 2 2 2" xfId="30569" xr:uid="{00000000-0005-0000-0000-0000B1760000}"/>
    <cellStyle name="20% - Accent1 3 7 6 2 2 3" xfId="30570" xr:uid="{00000000-0005-0000-0000-0000B2760000}"/>
    <cellStyle name="20% - Accent1 3 7 6 2 3" xfId="30571" xr:uid="{00000000-0005-0000-0000-0000B3760000}"/>
    <cellStyle name="20% - Accent1 3 7 6 2 3 2" xfId="30572" xr:uid="{00000000-0005-0000-0000-0000B4760000}"/>
    <cellStyle name="20% - Accent1 3 7 6 2 4" xfId="30573" xr:uid="{00000000-0005-0000-0000-0000B5760000}"/>
    <cellStyle name="20% - Accent1 3 7 6 3" xfId="30574" xr:uid="{00000000-0005-0000-0000-0000B6760000}"/>
    <cellStyle name="20% - Accent1 3 7 6 3 2" xfId="30575" xr:uid="{00000000-0005-0000-0000-0000B7760000}"/>
    <cellStyle name="20% - Accent1 3 7 6 3 2 2" xfId="30576" xr:uid="{00000000-0005-0000-0000-0000B8760000}"/>
    <cellStyle name="20% - Accent1 3 7 6 3 2 2 2" xfId="30577" xr:uid="{00000000-0005-0000-0000-0000B9760000}"/>
    <cellStyle name="20% - Accent1 3 7 6 3 2 3" xfId="30578" xr:uid="{00000000-0005-0000-0000-0000BA760000}"/>
    <cellStyle name="20% - Accent1 3 7 6 3 3" xfId="30579" xr:uid="{00000000-0005-0000-0000-0000BB760000}"/>
    <cellStyle name="20% - Accent1 3 7 6 3 3 2" xfId="30580" xr:uid="{00000000-0005-0000-0000-0000BC760000}"/>
    <cellStyle name="20% - Accent1 3 7 6 3 4" xfId="30581" xr:uid="{00000000-0005-0000-0000-0000BD760000}"/>
    <cellStyle name="20% - Accent1 3 7 6 4" xfId="30582" xr:uid="{00000000-0005-0000-0000-0000BE760000}"/>
    <cellStyle name="20% - Accent1 3 7 6 4 2" xfId="30583" xr:uid="{00000000-0005-0000-0000-0000BF760000}"/>
    <cellStyle name="20% - Accent1 3 7 6 4 2 2" xfId="30584" xr:uid="{00000000-0005-0000-0000-0000C0760000}"/>
    <cellStyle name="20% - Accent1 3 7 6 4 2 2 2" xfId="30585" xr:uid="{00000000-0005-0000-0000-0000C1760000}"/>
    <cellStyle name="20% - Accent1 3 7 6 4 2 3" xfId="30586" xr:uid="{00000000-0005-0000-0000-0000C2760000}"/>
    <cellStyle name="20% - Accent1 3 7 6 4 3" xfId="30587" xr:uid="{00000000-0005-0000-0000-0000C3760000}"/>
    <cellStyle name="20% - Accent1 3 7 6 4 3 2" xfId="30588" xr:uid="{00000000-0005-0000-0000-0000C4760000}"/>
    <cellStyle name="20% - Accent1 3 7 6 4 4" xfId="30589" xr:uid="{00000000-0005-0000-0000-0000C5760000}"/>
    <cellStyle name="20% - Accent1 3 7 6 5" xfId="30590" xr:uid="{00000000-0005-0000-0000-0000C6760000}"/>
    <cellStyle name="20% - Accent1 3 7 6 5 2" xfId="30591" xr:uid="{00000000-0005-0000-0000-0000C7760000}"/>
    <cellStyle name="20% - Accent1 3 7 6 5 2 2" xfId="30592" xr:uid="{00000000-0005-0000-0000-0000C8760000}"/>
    <cellStyle name="20% - Accent1 3 7 6 5 3" xfId="30593" xr:uid="{00000000-0005-0000-0000-0000C9760000}"/>
    <cellStyle name="20% - Accent1 3 7 6 6" xfId="30594" xr:uid="{00000000-0005-0000-0000-0000CA760000}"/>
    <cellStyle name="20% - Accent1 3 7 6 6 2" xfId="30595" xr:uid="{00000000-0005-0000-0000-0000CB760000}"/>
    <cellStyle name="20% - Accent1 3 7 6 6 2 2" xfId="30596" xr:uid="{00000000-0005-0000-0000-0000CC760000}"/>
    <cellStyle name="20% - Accent1 3 7 6 6 3" xfId="30597" xr:uid="{00000000-0005-0000-0000-0000CD760000}"/>
    <cellStyle name="20% - Accent1 3 7 6 7" xfId="30598" xr:uid="{00000000-0005-0000-0000-0000CE760000}"/>
    <cellStyle name="20% - Accent1 3 7 6 7 2" xfId="30599" xr:uid="{00000000-0005-0000-0000-0000CF760000}"/>
    <cellStyle name="20% - Accent1 3 7 6 8" xfId="30600" xr:uid="{00000000-0005-0000-0000-0000D0760000}"/>
    <cellStyle name="20% - Accent1 3 7 6 8 2" xfId="30601" xr:uid="{00000000-0005-0000-0000-0000D1760000}"/>
    <cellStyle name="20% - Accent1 3 7 6 9" xfId="30602" xr:uid="{00000000-0005-0000-0000-0000D2760000}"/>
    <cellStyle name="20% - Accent1 3 7 7" xfId="30603" xr:uid="{00000000-0005-0000-0000-0000D3760000}"/>
    <cellStyle name="20% - Accent1 3 7 7 2" xfId="30604" xr:uid="{00000000-0005-0000-0000-0000D4760000}"/>
    <cellStyle name="20% - Accent1 3 7 7 2 2" xfId="30605" xr:uid="{00000000-0005-0000-0000-0000D5760000}"/>
    <cellStyle name="20% - Accent1 3 7 7 2 2 2" xfId="30606" xr:uid="{00000000-0005-0000-0000-0000D6760000}"/>
    <cellStyle name="20% - Accent1 3 7 7 2 3" xfId="30607" xr:uid="{00000000-0005-0000-0000-0000D7760000}"/>
    <cellStyle name="20% - Accent1 3 7 7 3" xfId="30608" xr:uid="{00000000-0005-0000-0000-0000D8760000}"/>
    <cellStyle name="20% - Accent1 3 7 7 3 2" xfId="30609" xr:uid="{00000000-0005-0000-0000-0000D9760000}"/>
    <cellStyle name="20% - Accent1 3 7 7 4" xfId="30610" xr:uid="{00000000-0005-0000-0000-0000DA760000}"/>
    <cellStyle name="20% - Accent1 3 7 8" xfId="30611" xr:uid="{00000000-0005-0000-0000-0000DB760000}"/>
    <cellStyle name="20% - Accent1 3 7 8 2" xfId="30612" xr:uid="{00000000-0005-0000-0000-0000DC760000}"/>
    <cellStyle name="20% - Accent1 3 7 8 2 2" xfId="30613" xr:uid="{00000000-0005-0000-0000-0000DD760000}"/>
    <cellStyle name="20% - Accent1 3 7 8 2 2 2" xfId="30614" xr:uid="{00000000-0005-0000-0000-0000DE760000}"/>
    <cellStyle name="20% - Accent1 3 7 8 2 3" xfId="30615" xr:uid="{00000000-0005-0000-0000-0000DF760000}"/>
    <cellStyle name="20% - Accent1 3 7 8 3" xfId="30616" xr:uid="{00000000-0005-0000-0000-0000E0760000}"/>
    <cellStyle name="20% - Accent1 3 7 8 3 2" xfId="30617" xr:uid="{00000000-0005-0000-0000-0000E1760000}"/>
    <cellStyle name="20% - Accent1 3 7 8 4" xfId="30618" xr:uid="{00000000-0005-0000-0000-0000E2760000}"/>
    <cellStyle name="20% - Accent1 3 7 9" xfId="30619" xr:uid="{00000000-0005-0000-0000-0000E3760000}"/>
    <cellStyle name="20% - Accent1 3 7 9 2" xfId="30620" xr:uid="{00000000-0005-0000-0000-0000E4760000}"/>
    <cellStyle name="20% - Accent1 3 7 9 2 2" xfId="30621" xr:uid="{00000000-0005-0000-0000-0000E5760000}"/>
    <cellStyle name="20% - Accent1 3 7 9 2 2 2" xfId="30622" xr:uid="{00000000-0005-0000-0000-0000E6760000}"/>
    <cellStyle name="20% - Accent1 3 7 9 2 3" xfId="30623" xr:uid="{00000000-0005-0000-0000-0000E7760000}"/>
    <cellStyle name="20% - Accent1 3 7 9 3" xfId="30624" xr:uid="{00000000-0005-0000-0000-0000E8760000}"/>
    <cellStyle name="20% - Accent1 3 7 9 3 2" xfId="30625" xr:uid="{00000000-0005-0000-0000-0000E9760000}"/>
    <cellStyle name="20% - Accent1 3 7 9 4" xfId="30626" xr:uid="{00000000-0005-0000-0000-0000EA760000}"/>
    <cellStyle name="20% - Accent1 3 8" xfId="30627" xr:uid="{00000000-0005-0000-0000-0000EB760000}"/>
    <cellStyle name="20% - Accent1 3 8 10" xfId="30628" xr:uid="{00000000-0005-0000-0000-0000EC760000}"/>
    <cellStyle name="20% - Accent1 3 8 10 2" xfId="30629" xr:uid="{00000000-0005-0000-0000-0000ED760000}"/>
    <cellStyle name="20% - Accent1 3 8 11" xfId="30630" xr:uid="{00000000-0005-0000-0000-0000EE760000}"/>
    <cellStyle name="20% - Accent1 3 8 11 2" xfId="30631" xr:uid="{00000000-0005-0000-0000-0000EF760000}"/>
    <cellStyle name="20% - Accent1 3 8 12" xfId="30632" xr:uid="{00000000-0005-0000-0000-0000F0760000}"/>
    <cellStyle name="20% - Accent1 3 8 2" xfId="30633" xr:uid="{00000000-0005-0000-0000-0000F1760000}"/>
    <cellStyle name="20% - Accent1 3 8 2 10" xfId="30634" xr:uid="{00000000-0005-0000-0000-0000F2760000}"/>
    <cellStyle name="20% - Accent1 3 8 2 10 2" xfId="30635" xr:uid="{00000000-0005-0000-0000-0000F3760000}"/>
    <cellStyle name="20% - Accent1 3 8 2 11" xfId="30636" xr:uid="{00000000-0005-0000-0000-0000F4760000}"/>
    <cellStyle name="20% - Accent1 3 8 2 2" xfId="30637" xr:uid="{00000000-0005-0000-0000-0000F5760000}"/>
    <cellStyle name="20% - Accent1 3 8 2 2 2" xfId="30638" xr:uid="{00000000-0005-0000-0000-0000F6760000}"/>
    <cellStyle name="20% - Accent1 3 8 2 2 2 2" xfId="30639" xr:uid="{00000000-0005-0000-0000-0000F7760000}"/>
    <cellStyle name="20% - Accent1 3 8 2 2 2 2 2" xfId="30640" xr:uid="{00000000-0005-0000-0000-0000F8760000}"/>
    <cellStyle name="20% - Accent1 3 8 2 2 2 2 2 2" xfId="30641" xr:uid="{00000000-0005-0000-0000-0000F9760000}"/>
    <cellStyle name="20% - Accent1 3 8 2 2 2 2 3" xfId="30642" xr:uid="{00000000-0005-0000-0000-0000FA760000}"/>
    <cellStyle name="20% - Accent1 3 8 2 2 2 3" xfId="30643" xr:uid="{00000000-0005-0000-0000-0000FB760000}"/>
    <cellStyle name="20% - Accent1 3 8 2 2 2 3 2" xfId="30644" xr:uid="{00000000-0005-0000-0000-0000FC760000}"/>
    <cellStyle name="20% - Accent1 3 8 2 2 2 4" xfId="30645" xr:uid="{00000000-0005-0000-0000-0000FD760000}"/>
    <cellStyle name="20% - Accent1 3 8 2 2 3" xfId="30646" xr:uid="{00000000-0005-0000-0000-0000FE760000}"/>
    <cellStyle name="20% - Accent1 3 8 2 2 3 2" xfId="30647" xr:uid="{00000000-0005-0000-0000-0000FF760000}"/>
    <cellStyle name="20% - Accent1 3 8 2 2 3 2 2" xfId="30648" xr:uid="{00000000-0005-0000-0000-000000770000}"/>
    <cellStyle name="20% - Accent1 3 8 2 2 3 2 2 2" xfId="30649" xr:uid="{00000000-0005-0000-0000-000001770000}"/>
    <cellStyle name="20% - Accent1 3 8 2 2 3 2 3" xfId="30650" xr:uid="{00000000-0005-0000-0000-000002770000}"/>
    <cellStyle name="20% - Accent1 3 8 2 2 3 3" xfId="30651" xr:uid="{00000000-0005-0000-0000-000003770000}"/>
    <cellStyle name="20% - Accent1 3 8 2 2 3 3 2" xfId="30652" xr:uid="{00000000-0005-0000-0000-000004770000}"/>
    <cellStyle name="20% - Accent1 3 8 2 2 3 4" xfId="30653" xr:uid="{00000000-0005-0000-0000-000005770000}"/>
    <cellStyle name="20% - Accent1 3 8 2 2 4" xfId="30654" xr:uid="{00000000-0005-0000-0000-000006770000}"/>
    <cellStyle name="20% - Accent1 3 8 2 2 4 2" xfId="30655" xr:uid="{00000000-0005-0000-0000-000007770000}"/>
    <cellStyle name="20% - Accent1 3 8 2 2 4 2 2" xfId="30656" xr:uid="{00000000-0005-0000-0000-000008770000}"/>
    <cellStyle name="20% - Accent1 3 8 2 2 4 2 2 2" xfId="30657" xr:uid="{00000000-0005-0000-0000-000009770000}"/>
    <cellStyle name="20% - Accent1 3 8 2 2 4 2 3" xfId="30658" xr:uid="{00000000-0005-0000-0000-00000A770000}"/>
    <cellStyle name="20% - Accent1 3 8 2 2 4 3" xfId="30659" xr:uid="{00000000-0005-0000-0000-00000B770000}"/>
    <cellStyle name="20% - Accent1 3 8 2 2 4 3 2" xfId="30660" xr:uid="{00000000-0005-0000-0000-00000C770000}"/>
    <cellStyle name="20% - Accent1 3 8 2 2 4 4" xfId="30661" xr:uid="{00000000-0005-0000-0000-00000D770000}"/>
    <cellStyle name="20% - Accent1 3 8 2 2 5" xfId="30662" xr:uid="{00000000-0005-0000-0000-00000E770000}"/>
    <cellStyle name="20% - Accent1 3 8 2 2 5 2" xfId="30663" xr:uid="{00000000-0005-0000-0000-00000F770000}"/>
    <cellStyle name="20% - Accent1 3 8 2 2 5 2 2" xfId="30664" xr:uid="{00000000-0005-0000-0000-000010770000}"/>
    <cellStyle name="20% - Accent1 3 8 2 2 5 3" xfId="30665" xr:uid="{00000000-0005-0000-0000-000011770000}"/>
    <cellStyle name="20% - Accent1 3 8 2 2 6" xfId="30666" xr:uid="{00000000-0005-0000-0000-000012770000}"/>
    <cellStyle name="20% - Accent1 3 8 2 2 6 2" xfId="30667" xr:uid="{00000000-0005-0000-0000-000013770000}"/>
    <cellStyle name="20% - Accent1 3 8 2 2 6 2 2" xfId="30668" xr:uid="{00000000-0005-0000-0000-000014770000}"/>
    <cellStyle name="20% - Accent1 3 8 2 2 6 3" xfId="30669" xr:uid="{00000000-0005-0000-0000-000015770000}"/>
    <cellStyle name="20% - Accent1 3 8 2 2 7" xfId="30670" xr:uid="{00000000-0005-0000-0000-000016770000}"/>
    <cellStyle name="20% - Accent1 3 8 2 2 7 2" xfId="30671" xr:uid="{00000000-0005-0000-0000-000017770000}"/>
    <cellStyle name="20% - Accent1 3 8 2 2 8" xfId="30672" xr:uid="{00000000-0005-0000-0000-000018770000}"/>
    <cellStyle name="20% - Accent1 3 8 2 2 8 2" xfId="30673" xr:uid="{00000000-0005-0000-0000-000019770000}"/>
    <cellStyle name="20% - Accent1 3 8 2 2 9" xfId="30674" xr:uid="{00000000-0005-0000-0000-00001A770000}"/>
    <cellStyle name="20% - Accent1 3 8 2 3" xfId="30675" xr:uid="{00000000-0005-0000-0000-00001B770000}"/>
    <cellStyle name="20% - Accent1 3 8 2 3 2" xfId="30676" xr:uid="{00000000-0005-0000-0000-00001C770000}"/>
    <cellStyle name="20% - Accent1 3 8 2 3 2 2" xfId="30677" xr:uid="{00000000-0005-0000-0000-00001D770000}"/>
    <cellStyle name="20% - Accent1 3 8 2 3 2 2 2" xfId="30678" xr:uid="{00000000-0005-0000-0000-00001E770000}"/>
    <cellStyle name="20% - Accent1 3 8 2 3 2 2 2 2" xfId="30679" xr:uid="{00000000-0005-0000-0000-00001F770000}"/>
    <cellStyle name="20% - Accent1 3 8 2 3 2 2 3" xfId="30680" xr:uid="{00000000-0005-0000-0000-000020770000}"/>
    <cellStyle name="20% - Accent1 3 8 2 3 2 3" xfId="30681" xr:uid="{00000000-0005-0000-0000-000021770000}"/>
    <cellStyle name="20% - Accent1 3 8 2 3 2 3 2" xfId="30682" xr:uid="{00000000-0005-0000-0000-000022770000}"/>
    <cellStyle name="20% - Accent1 3 8 2 3 2 4" xfId="30683" xr:uid="{00000000-0005-0000-0000-000023770000}"/>
    <cellStyle name="20% - Accent1 3 8 2 3 3" xfId="30684" xr:uid="{00000000-0005-0000-0000-000024770000}"/>
    <cellStyle name="20% - Accent1 3 8 2 3 3 2" xfId="30685" xr:uid="{00000000-0005-0000-0000-000025770000}"/>
    <cellStyle name="20% - Accent1 3 8 2 3 3 2 2" xfId="30686" xr:uid="{00000000-0005-0000-0000-000026770000}"/>
    <cellStyle name="20% - Accent1 3 8 2 3 3 2 2 2" xfId="30687" xr:uid="{00000000-0005-0000-0000-000027770000}"/>
    <cellStyle name="20% - Accent1 3 8 2 3 3 2 3" xfId="30688" xr:uid="{00000000-0005-0000-0000-000028770000}"/>
    <cellStyle name="20% - Accent1 3 8 2 3 3 3" xfId="30689" xr:uid="{00000000-0005-0000-0000-000029770000}"/>
    <cellStyle name="20% - Accent1 3 8 2 3 3 3 2" xfId="30690" xr:uid="{00000000-0005-0000-0000-00002A770000}"/>
    <cellStyle name="20% - Accent1 3 8 2 3 3 4" xfId="30691" xr:uid="{00000000-0005-0000-0000-00002B770000}"/>
    <cellStyle name="20% - Accent1 3 8 2 3 4" xfId="30692" xr:uid="{00000000-0005-0000-0000-00002C770000}"/>
    <cellStyle name="20% - Accent1 3 8 2 3 4 2" xfId="30693" xr:uid="{00000000-0005-0000-0000-00002D770000}"/>
    <cellStyle name="20% - Accent1 3 8 2 3 4 2 2" xfId="30694" xr:uid="{00000000-0005-0000-0000-00002E770000}"/>
    <cellStyle name="20% - Accent1 3 8 2 3 4 2 2 2" xfId="30695" xr:uid="{00000000-0005-0000-0000-00002F770000}"/>
    <cellStyle name="20% - Accent1 3 8 2 3 4 2 3" xfId="30696" xr:uid="{00000000-0005-0000-0000-000030770000}"/>
    <cellStyle name="20% - Accent1 3 8 2 3 4 3" xfId="30697" xr:uid="{00000000-0005-0000-0000-000031770000}"/>
    <cellStyle name="20% - Accent1 3 8 2 3 4 3 2" xfId="30698" xr:uid="{00000000-0005-0000-0000-000032770000}"/>
    <cellStyle name="20% - Accent1 3 8 2 3 4 4" xfId="30699" xr:uid="{00000000-0005-0000-0000-000033770000}"/>
    <cellStyle name="20% - Accent1 3 8 2 3 5" xfId="30700" xr:uid="{00000000-0005-0000-0000-000034770000}"/>
    <cellStyle name="20% - Accent1 3 8 2 3 5 2" xfId="30701" xr:uid="{00000000-0005-0000-0000-000035770000}"/>
    <cellStyle name="20% - Accent1 3 8 2 3 5 2 2" xfId="30702" xr:uid="{00000000-0005-0000-0000-000036770000}"/>
    <cellStyle name="20% - Accent1 3 8 2 3 5 3" xfId="30703" xr:uid="{00000000-0005-0000-0000-000037770000}"/>
    <cellStyle name="20% - Accent1 3 8 2 3 6" xfId="30704" xr:uid="{00000000-0005-0000-0000-000038770000}"/>
    <cellStyle name="20% - Accent1 3 8 2 3 6 2" xfId="30705" xr:uid="{00000000-0005-0000-0000-000039770000}"/>
    <cellStyle name="20% - Accent1 3 8 2 3 6 2 2" xfId="30706" xr:uid="{00000000-0005-0000-0000-00003A770000}"/>
    <cellStyle name="20% - Accent1 3 8 2 3 6 3" xfId="30707" xr:uid="{00000000-0005-0000-0000-00003B770000}"/>
    <cellStyle name="20% - Accent1 3 8 2 3 7" xfId="30708" xr:uid="{00000000-0005-0000-0000-00003C770000}"/>
    <cellStyle name="20% - Accent1 3 8 2 3 7 2" xfId="30709" xr:uid="{00000000-0005-0000-0000-00003D770000}"/>
    <cellStyle name="20% - Accent1 3 8 2 3 8" xfId="30710" xr:uid="{00000000-0005-0000-0000-00003E770000}"/>
    <cellStyle name="20% - Accent1 3 8 2 3 8 2" xfId="30711" xr:uid="{00000000-0005-0000-0000-00003F770000}"/>
    <cellStyle name="20% - Accent1 3 8 2 3 9" xfId="30712" xr:uid="{00000000-0005-0000-0000-000040770000}"/>
    <cellStyle name="20% - Accent1 3 8 2 4" xfId="30713" xr:uid="{00000000-0005-0000-0000-000041770000}"/>
    <cellStyle name="20% - Accent1 3 8 2 4 2" xfId="30714" xr:uid="{00000000-0005-0000-0000-000042770000}"/>
    <cellStyle name="20% - Accent1 3 8 2 4 2 2" xfId="30715" xr:uid="{00000000-0005-0000-0000-000043770000}"/>
    <cellStyle name="20% - Accent1 3 8 2 4 2 2 2" xfId="30716" xr:uid="{00000000-0005-0000-0000-000044770000}"/>
    <cellStyle name="20% - Accent1 3 8 2 4 2 3" xfId="30717" xr:uid="{00000000-0005-0000-0000-000045770000}"/>
    <cellStyle name="20% - Accent1 3 8 2 4 3" xfId="30718" xr:uid="{00000000-0005-0000-0000-000046770000}"/>
    <cellStyle name="20% - Accent1 3 8 2 4 3 2" xfId="30719" xr:uid="{00000000-0005-0000-0000-000047770000}"/>
    <cellStyle name="20% - Accent1 3 8 2 4 4" xfId="30720" xr:uid="{00000000-0005-0000-0000-000048770000}"/>
    <cellStyle name="20% - Accent1 3 8 2 5" xfId="30721" xr:uid="{00000000-0005-0000-0000-000049770000}"/>
    <cellStyle name="20% - Accent1 3 8 2 5 2" xfId="30722" xr:uid="{00000000-0005-0000-0000-00004A770000}"/>
    <cellStyle name="20% - Accent1 3 8 2 5 2 2" xfId="30723" xr:uid="{00000000-0005-0000-0000-00004B770000}"/>
    <cellStyle name="20% - Accent1 3 8 2 5 2 2 2" xfId="30724" xr:uid="{00000000-0005-0000-0000-00004C770000}"/>
    <cellStyle name="20% - Accent1 3 8 2 5 2 3" xfId="30725" xr:uid="{00000000-0005-0000-0000-00004D770000}"/>
    <cellStyle name="20% - Accent1 3 8 2 5 3" xfId="30726" xr:uid="{00000000-0005-0000-0000-00004E770000}"/>
    <cellStyle name="20% - Accent1 3 8 2 5 3 2" xfId="30727" xr:uid="{00000000-0005-0000-0000-00004F770000}"/>
    <cellStyle name="20% - Accent1 3 8 2 5 4" xfId="30728" xr:uid="{00000000-0005-0000-0000-000050770000}"/>
    <cellStyle name="20% - Accent1 3 8 2 6" xfId="30729" xr:uid="{00000000-0005-0000-0000-000051770000}"/>
    <cellStyle name="20% - Accent1 3 8 2 6 2" xfId="30730" xr:uid="{00000000-0005-0000-0000-000052770000}"/>
    <cellStyle name="20% - Accent1 3 8 2 6 2 2" xfId="30731" xr:uid="{00000000-0005-0000-0000-000053770000}"/>
    <cellStyle name="20% - Accent1 3 8 2 6 2 2 2" xfId="30732" xr:uid="{00000000-0005-0000-0000-000054770000}"/>
    <cellStyle name="20% - Accent1 3 8 2 6 2 3" xfId="30733" xr:uid="{00000000-0005-0000-0000-000055770000}"/>
    <cellStyle name="20% - Accent1 3 8 2 6 3" xfId="30734" xr:uid="{00000000-0005-0000-0000-000056770000}"/>
    <cellStyle name="20% - Accent1 3 8 2 6 3 2" xfId="30735" xr:uid="{00000000-0005-0000-0000-000057770000}"/>
    <cellStyle name="20% - Accent1 3 8 2 6 4" xfId="30736" xr:uid="{00000000-0005-0000-0000-000058770000}"/>
    <cellStyle name="20% - Accent1 3 8 2 7" xfId="30737" xr:uid="{00000000-0005-0000-0000-000059770000}"/>
    <cellStyle name="20% - Accent1 3 8 2 7 2" xfId="30738" xr:uid="{00000000-0005-0000-0000-00005A770000}"/>
    <cellStyle name="20% - Accent1 3 8 2 7 2 2" xfId="30739" xr:uid="{00000000-0005-0000-0000-00005B770000}"/>
    <cellStyle name="20% - Accent1 3 8 2 7 3" xfId="30740" xr:uid="{00000000-0005-0000-0000-00005C770000}"/>
    <cellStyle name="20% - Accent1 3 8 2 8" xfId="30741" xr:uid="{00000000-0005-0000-0000-00005D770000}"/>
    <cellStyle name="20% - Accent1 3 8 2 8 2" xfId="30742" xr:uid="{00000000-0005-0000-0000-00005E770000}"/>
    <cellStyle name="20% - Accent1 3 8 2 8 2 2" xfId="30743" xr:uid="{00000000-0005-0000-0000-00005F770000}"/>
    <cellStyle name="20% - Accent1 3 8 2 8 3" xfId="30744" xr:uid="{00000000-0005-0000-0000-000060770000}"/>
    <cellStyle name="20% - Accent1 3 8 2 9" xfId="30745" xr:uid="{00000000-0005-0000-0000-000061770000}"/>
    <cellStyle name="20% - Accent1 3 8 2 9 2" xfId="30746" xr:uid="{00000000-0005-0000-0000-000062770000}"/>
    <cellStyle name="20% - Accent1 3 8 3" xfId="30747" xr:uid="{00000000-0005-0000-0000-000063770000}"/>
    <cellStyle name="20% - Accent1 3 8 3 2" xfId="30748" xr:uid="{00000000-0005-0000-0000-000064770000}"/>
    <cellStyle name="20% - Accent1 3 8 3 2 2" xfId="30749" xr:uid="{00000000-0005-0000-0000-000065770000}"/>
    <cellStyle name="20% - Accent1 3 8 3 2 2 2" xfId="30750" xr:uid="{00000000-0005-0000-0000-000066770000}"/>
    <cellStyle name="20% - Accent1 3 8 3 2 2 2 2" xfId="30751" xr:uid="{00000000-0005-0000-0000-000067770000}"/>
    <cellStyle name="20% - Accent1 3 8 3 2 2 3" xfId="30752" xr:uid="{00000000-0005-0000-0000-000068770000}"/>
    <cellStyle name="20% - Accent1 3 8 3 2 3" xfId="30753" xr:uid="{00000000-0005-0000-0000-000069770000}"/>
    <cellStyle name="20% - Accent1 3 8 3 2 3 2" xfId="30754" xr:uid="{00000000-0005-0000-0000-00006A770000}"/>
    <cellStyle name="20% - Accent1 3 8 3 2 4" xfId="30755" xr:uid="{00000000-0005-0000-0000-00006B770000}"/>
    <cellStyle name="20% - Accent1 3 8 3 3" xfId="30756" xr:uid="{00000000-0005-0000-0000-00006C770000}"/>
    <cellStyle name="20% - Accent1 3 8 3 3 2" xfId="30757" xr:uid="{00000000-0005-0000-0000-00006D770000}"/>
    <cellStyle name="20% - Accent1 3 8 3 3 2 2" xfId="30758" xr:uid="{00000000-0005-0000-0000-00006E770000}"/>
    <cellStyle name="20% - Accent1 3 8 3 3 2 2 2" xfId="30759" xr:uid="{00000000-0005-0000-0000-00006F770000}"/>
    <cellStyle name="20% - Accent1 3 8 3 3 2 3" xfId="30760" xr:uid="{00000000-0005-0000-0000-000070770000}"/>
    <cellStyle name="20% - Accent1 3 8 3 3 3" xfId="30761" xr:uid="{00000000-0005-0000-0000-000071770000}"/>
    <cellStyle name="20% - Accent1 3 8 3 3 3 2" xfId="30762" xr:uid="{00000000-0005-0000-0000-000072770000}"/>
    <cellStyle name="20% - Accent1 3 8 3 3 4" xfId="30763" xr:uid="{00000000-0005-0000-0000-000073770000}"/>
    <cellStyle name="20% - Accent1 3 8 3 4" xfId="30764" xr:uid="{00000000-0005-0000-0000-000074770000}"/>
    <cellStyle name="20% - Accent1 3 8 3 4 2" xfId="30765" xr:uid="{00000000-0005-0000-0000-000075770000}"/>
    <cellStyle name="20% - Accent1 3 8 3 4 2 2" xfId="30766" xr:uid="{00000000-0005-0000-0000-000076770000}"/>
    <cellStyle name="20% - Accent1 3 8 3 4 2 2 2" xfId="30767" xr:uid="{00000000-0005-0000-0000-000077770000}"/>
    <cellStyle name="20% - Accent1 3 8 3 4 2 3" xfId="30768" xr:uid="{00000000-0005-0000-0000-000078770000}"/>
    <cellStyle name="20% - Accent1 3 8 3 4 3" xfId="30769" xr:uid="{00000000-0005-0000-0000-000079770000}"/>
    <cellStyle name="20% - Accent1 3 8 3 4 3 2" xfId="30770" xr:uid="{00000000-0005-0000-0000-00007A770000}"/>
    <cellStyle name="20% - Accent1 3 8 3 4 4" xfId="30771" xr:uid="{00000000-0005-0000-0000-00007B770000}"/>
    <cellStyle name="20% - Accent1 3 8 3 5" xfId="30772" xr:uid="{00000000-0005-0000-0000-00007C770000}"/>
    <cellStyle name="20% - Accent1 3 8 3 5 2" xfId="30773" xr:uid="{00000000-0005-0000-0000-00007D770000}"/>
    <cellStyle name="20% - Accent1 3 8 3 5 2 2" xfId="30774" xr:uid="{00000000-0005-0000-0000-00007E770000}"/>
    <cellStyle name="20% - Accent1 3 8 3 5 3" xfId="30775" xr:uid="{00000000-0005-0000-0000-00007F770000}"/>
    <cellStyle name="20% - Accent1 3 8 3 6" xfId="30776" xr:uid="{00000000-0005-0000-0000-000080770000}"/>
    <cellStyle name="20% - Accent1 3 8 3 6 2" xfId="30777" xr:uid="{00000000-0005-0000-0000-000081770000}"/>
    <cellStyle name="20% - Accent1 3 8 3 6 2 2" xfId="30778" xr:uid="{00000000-0005-0000-0000-000082770000}"/>
    <cellStyle name="20% - Accent1 3 8 3 6 3" xfId="30779" xr:uid="{00000000-0005-0000-0000-000083770000}"/>
    <cellStyle name="20% - Accent1 3 8 3 7" xfId="30780" xr:uid="{00000000-0005-0000-0000-000084770000}"/>
    <cellStyle name="20% - Accent1 3 8 3 7 2" xfId="30781" xr:uid="{00000000-0005-0000-0000-000085770000}"/>
    <cellStyle name="20% - Accent1 3 8 3 8" xfId="30782" xr:uid="{00000000-0005-0000-0000-000086770000}"/>
    <cellStyle name="20% - Accent1 3 8 3 8 2" xfId="30783" xr:uid="{00000000-0005-0000-0000-000087770000}"/>
    <cellStyle name="20% - Accent1 3 8 3 9" xfId="30784" xr:uid="{00000000-0005-0000-0000-000088770000}"/>
    <cellStyle name="20% - Accent1 3 8 4" xfId="30785" xr:uid="{00000000-0005-0000-0000-000089770000}"/>
    <cellStyle name="20% - Accent1 3 8 4 2" xfId="30786" xr:uid="{00000000-0005-0000-0000-00008A770000}"/>
    <cellStyle name="20% - Accent1 3 8 4 2 2" xfId="30787" xr:uid="{00000000-0005-0000-0000-00008B770000}"/>
    <cellStyle name="20% - Accent1 3 8 4 2 2 2" xfId="30788" xr:uid="{00000000-0005-0000-0000-00008C770000}"/>
    <cellStyle name="20% - Accent1 3 8 4 2 2 2 2" xfId="30789" xr:uid="{00000000-0005-0000-0000-00008D770000}"/>
    <cellStyle name="20% - Accent1 3 8 4 2 2 3" xfId="30790" xr:uid="{00000000-0005-0000-0000-00008E770000}"/>
    <cellStyle name="20% - Accent1 3 8 4 2 3" xfId="30791" xr:uid="{00000000-0005-0000-0000-00008F770000}"/>
    <cellStyle name="20% - Accent1 3 8 4 2 3 2" xfId="30792" xr:uid="{00000000-0005-0000-0000-000090770000}"/>
    <cellStyle name="20% - Accent1 3 8 4 2 4" xfId="30793" xr:uid="{00000000-0005-0000-0000-000091770000}"/>
    <cellStyle name="20% - Accent1 3 8 4 3" xfId="30794" xr:uid="{00000000-0005-0000-0000-000092770000}"/>
    <cellStyle name="20% - Accent1 3 8 4 3 2" xfId="30795" xr:uid="{00000000-0005-0000-0000-000093770000}"/>
    <cellStyle name="20% - Accent1 3 8 4 3 2 2" xfId="30796" xr:uid="{00000000-0005-0000-0000-000094770000}"/>
    <cellStyle name="20% - Accent1 3 8 4 3 2 2 2" xfId="30797" xr:uid="{00000000-0005-0000-0000-000095770000}"/>
    <cellStyle name="20% - Accent1 3 8 4 3 2 3" xfId="30798" xr:uid="{00000000-0005-0000-0000-000096770000}"/>
    <cellStyle name="20% - Accent1 3 8 4 3 3" xfId="30799" xr:uid="{00000000-0005-0000-0000-000097770000}"/>
    <cellStyle name="20% - Accent1 3 8 4 3 3 2" xfId="30800" xr:uid="{00000000-0005-0000-0000-000098770000}"/>
    <cellStyle name="20% - Accent1 3 8 4 3 4" xfId="30801" xr:uid="{00000000-0005-0000-0000-000099770000}"/>
    <cellStyle name="20% - Accent1 3 8 4 4" xfId="30802" xr:uid="{00000000-0005-0000-0000-00009A770000}"/>
    <cellStyle name="20% - Accent1 3 8 4 4 2" xfId="30803" xr:uid="{00000000-0005-0000-0000-00009B770000}"/>
    <cellStyle name="20% - Accent1 3 8 4 4 2 2" xfId="30804" xr:uid="{00000000-0005-0000-0000-00009C770000}"/>
    <cellStyle name="20% - Accent1 3 8 4 4 2 2 2" xfId="30805" xr:uid="{00000000-0005-0000-0000-00009D770000}"/>
    <cellStyle name="20% - Accent1 3 8 4 4 2 3" xfId="30806" xr:uid="{00000000-0005-0000-0000-00009E770000}"/>
    <cellStyle name="20% - Accent1 3 8 4 4 3" xfId="30807" xr:uid="{00000000-0005-0000-0000-00009F770000}"/>
    <cellStyle name="20% - Accent1 3 8 4 4 3 2" xfId="30808" xr:uid="{00000000-0005-0000-0000-0000A0770000}"/>
    <cellStyle name="20% - Accent1 3 8 4 4 4" xfId="30809" xr:uid="{00000000-0005-0000-0000-0000A1770000}"/>
    <cellStyle name="20% - Accent1 3 8 4 5" xfId="30810" xr:uid="{00000000-0005-0000-0000-0000A2770000}"/>
    <cellStyle name="20% - Accent1 3 8 4 5 2" xfId="30811" xr:uid="{00000000-0005-0000-0000-0000A3770000}"/>
    <cellStyle name="20% - Accent1 3 8 4 5 2 2" xfId="30812" xr:uid="{00000000-0005-0000-0000-0000A4770000}"/>
    <cellStyle name="20% - Accent1 3 8 4 5 3" xfId="30813" xr:uid="{00000000-0005-0000-0000-0000A5770000}"/>
    <cellStyle name="20% - Accent1 3 8 4 6" xfId="30814" xr:uid="{00000000-0005-0000-0000-0000A6770000}"/>
    <cellStyle name="20% - Accent1 3 8 4 6 2" xfId="30815" xr:uid="{00000000-0005-0000-0000-0000A7770000}"/>
    <cellStyle name="20% - Accent1 3 8 4 6 2 2" xfId="30816" xr:uid="{00000000-0005-0000-0000-0000A8770000}"/>
    <cellStyle name="20% - Accent1 3 8 4 6 3" xfId="30817" xr:uid="{00000000-0005-0000-0000-0000A9770000}"/>
    <cellStyle name="20% - Accent1 3 8 4 7" xfId="30818" xr:uid="{00000000-0005-0000-0000-0000AA770000}"/>
    <cellStyle name="20% - Accent1 3 8 4 7 2" xfId="30819" xr:uid="{00000000-0005-0000-0000-0000AB770000}"/>
    <cellStyle name="20% - Accent1 3 8 4 8" xfId="30820" xr:uid="{00000000-0005-0000-0000-0000AC770000}"/>
    <cellStyle name="20% - Accent1 3 8 4 8 2" xfId="30821" xr:uid="{00000000-0005-0000-0000-0000AD770000}"/>
    <cellStyle name="20% - Accent1 3 8 4 9" xfId="30822" xr:uid="{00000000-0005-0000-0000-0000AE770000}"/>
    <cellStyle name="20% - Accent1 3 8 5" xfId="30823" xr:uid="{00000000-0005-0000-0000-0000AF770000}"/>
    <cellStyle name="20% - Accent1 3 8 5 2" xfId="30824" xr:uid="{00000000-0005-0000-0000-0000B0770000}"/>
    <cellStyle name="20% - Accent1 3 8 5 2 2" xfId="30825" xr:uid="{00000000-0005-0000-0000-0000B1770000}"/>
    <cellStyle name="20% - Accent1 3 8 5 2 2 2" xfId="30826" xr:uid="{00000000-0005-0000-0000-0000B2770000}"/>
    <cellStyle name="20% - Accent1 3 8 5 2 3" xfId="30827" xr:uid="{00000000-0005-0000-0000-0000B3770000}"/>
    <cellStyle name="20% - Accent1 3 8 5 3" xfId="30828" xr:uid="{00000000-0005-0000-0000-0000B4770000}"/>
    <cellStyle name="20% - Accent1 3 8 5 3 2" xfId="30829" xr:uid="{00000000-0005-0000-0000-0000B5770000}"/>
    <cellStyle name="20% - Accent1 3 8 5 4" xfId="30830" xr:uid="{00000000-0005-0000-0000-0000B6770000}"/>
    <cellStyle name="20% - Accent1 3 8 6" xfId="30831" xr:uid="{00000000-0005-0000-0000-0000B7770000}"/>
    <cellStyle name="20% - Accent1 3 8 6 2" xfId="30832" xr:uid="{00000000-0005-0000-0000-0000B8770000}"/>
    <cellStyle name="20% - Accent1 3 8 6 2 2" xfId="30833" xr:uid="{00000000-0005-0000-0000-0000B9770000}"/>
    <cellStyle name="20% - Accent1 3 8 6 2 2 2" xfId="30834" xr:uid="{00000000-0005-0000-0000-0000BA770000}"/>
    <cellStyle name="20% - Accent1 3 8 6 2 3" xfId="30835" xr:uid="{00000000-0005-0000-0000-0000BB770000}"/>
    <cellStyle name="20% - Accent1 3 8 6 3" xfId="30836" xr:uid="{00000000-0005-0000-0000-0000BC770000}"/>
    <cellStyle name="20% - Accent1 3 8 6 3 2" xfId="30837" xr:uid="{00000000-0005-0000-0000-0000BD770000}"/>
    <cellStyle name="20% - Accent1 3 8 6 4" xfId="30838" xr:uid="{00000000-0005-0000-0000-0000BE770000}"/>
    <cellStyle name="20% - Accent1 3 8 7" xfId="30839" xr:uid="{00000000-0005-0000-0000-0000BF770000}"/>
    <cellStyle name="20% - Accent1 3 8 7 2" xfId="30840" xr:uid="{00000000-0005-0000-0000-0000C0770000}"/>
    <cellStyle name="20% - Accent1 3 8 7 2 2" xfId="30841" xr:uid="{00000000-0005-0000-0000-0000C1770000}"/>
    <cellStyle name="20% - Accent1 3 8 7 2 2 2" xfId="30842" xr:uid="{00000000-0005-0000-0000-0000C2770000}"/>
    <cellStyle name="20% - Accent1 3 8 7 2 3" xfId="30843" xr:uid="{00000000-0005-0000-0000-0000C3770000}"/>
    <cellStyle name="20% - Accent1 3 8 7 3" xfId="30844" xr:uid="{00000000-0005-0000-0000-0000C4770000}"/>
    <cellStyle name="20% - Accent1 3 8 7 3 2" xfId="30845" xr:uid="{00000000-0005-0000-0000-0000C5770000}"/>
    <cellStyle name="20% - Accent1 3 8 7 4" xfId="30846" xr:uid="{00000000-0005-0000-0000-0000C6770000}"/>
    <cellStyle name="20% - Accent1 3 8 8" xfId="30847" xr:uid="{00000000-0005-0000-0000-0000C7770000}"/>
    <cellStyle name="20% - Accent1 3 8 8 2" xfId="30848" xr:uid="{00000000-0005-0000-0000-0000C8770000}"/>
    <cellStyle name="20% - Accent1 3 8 8 2 2" xfId="30849" xr:uid="{00000000-0005-0000-0000-0000C9770000}"/>
    <cellStyle name="20% - Accent1 3 8 8 3" xfId="30850" xr:uid="{00000000-0005-0000-0000-0000CA770000}"/>
    <cellStyle name="20% - Accent1 3 8 9" xfId="30851" xr:uid="{00000000-0005-0000-0000-0000CB770000}"/>
    <cellStyle name="20% - Accent1 3 8 9 2" xfId="30852" xr:uid="{00000000-0005-0000-0000-0000CC770000}"/>
    <cellStyle name="20% - Accent1 3 8 9 2 2" xfId="30853" xr:uid="{00000000-0005-0000-0000-0000CD770000}"/>
    <cellStyle name="20% - Accent1 3 8 9 3" xfId="30854" xr:uid="{00000000-0005-0000-0000-0000CE770000}"/>
    <cellStyle name="20% - Accent1 3 9" xfId="30855" xr:uid="{00000000-0005-0000-0000-0000CF770000}"/>
    <cellStyle name="20% - Accent1 3 9 10" xfId="30856" xr:uid="{00000000-0005-0000-0000-0000D0770000}"/>
    <cellStyle name="20% - Accent1 3 9 10 2" xfId="30857" xr:uid="{00000000-0005-0000-0000-0000D1770000}"/>
    <cellStyle name="20% - Accent1 3 9 11" xfId="30858" xr:uid="{00000000-0005-0000-0000-0000D2770000}"/>
    <cellStyle name="20% - Accent1 3 9 2" xfId="30859" xr:uid="{00000000-0005-0000-0000-0000D3770000}"/>
    <cellStyle name="20% - Accent1 3 9 2 2" xfId="30860" xr:uid="{00000000-0005-0000-0000-0000D4770000}"/>
    <cellStyle name="20% - Accent1 3 9 2 2 2" xfId="30861" xr:uid="{00000000-0005-0000-0000-0000D5770000}"/>
    <cellStyle name="20% - Accent1 3 9 2 2 2 2" xfId="30862" xr:uid="{00000000-0005-0000-0000-0000D6770000}"/>
    <cellStyle name="20% - Accent1 3 9 2 2 2 2 2" xfId="30863" xr:uid="{00000000-0005-0000-0000-0000D7770000}"/>
    <cellStyle name="20% - Accent1 3 9 2 2 2 3" xfId="30864" xr:uid="{00000000-0005-0000-0000-0000D8770000}"/>
    <cellStyle name="20% - Accent1 3 9 2 2 3" xfId="30865" xr:uid="{00000000-0005-0000-0000-0000D9770000}"/>
    <cellStyle name="20% - Accent1 3 9 2 2 3 2" xfId="30866" xr:uid="{00000000-0005-0000-0000-0000DA770000}"/>
    <cellStyle name="20% - Accent1 3 9 2 2 4" xfId="30867" xr:uid="{00000000-0005-0000-0000-0000DB770000}"/>
    <cellStyle name="20% - Accent1 3 9 2 3" xfId="30868" xr:uid="{00000000-0005-0000-0000-0000DC770000}"/>
    <cellStyle name="20% - Accent1 3 9 2 3 2" xfId="30869" xr:uid="{00000000-0005-0000-0000-0000DD770000}"/>
    <cellStyle name="20% - Accent1 3 9 2 3 2 2" xfId="30870" xr:uid="{00000000-0005-0000-0000-0000DE770000}"/>
    <cellStyle name="20% - Accent1 3 9 2 3 2 2 2" xfId="30871" xr:uid="{00000000-0005-0000-0000-0000DF770000}"/>
    <cellStyle name="20% - Accent1 3 9 2 3 2 3" xfId="30872" xr:uid="{00000000-0005-0000-0000-0000E0770000}"/>
    <cellStyle name="20% - Accent1 3 9 2 3 3" xfId="30873" xr:uid="{00000000-0005-0000-0000-0000E1770000}"/>
    <cellStyle name="20% - Accent1 3 9 2 3 3 2" xfId="30874" xr:uid="{00000000-0005-0000-0000-0000E2770000}"/>
    <cellStyle name="20% - Accent1 3 9 2 3 4" xfId="30875" xr:uid="{00000000-0005-0000-0000-0000E3770000}"/>
    <cellStyle name="20% - Accent1 3 9 2 4" xfId="30876" xr:uid="{00000000-0005-0000-0000-0000E4770000}"/>
    <cellStyle name="20% - Accent1 3 9 2 4 2" xfId="30877" xr:uid="{00000000-0005-0000-0000-0000E5770000}"/>
    <cellStyle name="20% - Accent1 3 9 2 4 2 2" xfId="30878" xr:uid="{00000000-0005-0000-0000-0000E6770000}"/>
    <cellStyle name="20% - Accent1 3 9 2 4 2 2 2" xfId="30879" xr:uid="{00000000-0005-0000-0000-0000E7770000}"/>
    <cellStyle name="20% - Accent1 3 9 2 4 2 3" xfId="30880" xr:uid="{00000000-0005-0000-0000-0000E8770000}"/>
    <cellStyle name="20% - Accent1 3 9 2 4 3" xfId="30881" xr:uid="{00000000-0005-0000-0000-0000E9770000}"/>
    <cellStyle name="20% - Accent1 3 9 2 4 3 2" xfId="30882" xr:uid="{00000000-0005-0000-0000-0000EA770000}"/>
    <cellStyle name="20% - Accent1 3 9 2 4 4" xfId="30883" xr:uid="{00000000-0005-0000-0000-0000EB770000}"/>
    <cellStyle name="20% - Accent1 3 9 2 5" xfId="30884" xr:uid="{00000000-0005-0000-0000-0000EC770000}"/>
    <cellStyle name="20% - Accent1 3 9 2 5 2" xfId="30885" xr:uid="{00000000-0005-0000-0000-0000ED770000}"/>
    <cellStyle name="20% - Accent1 3 9 2 5 2 2" xfId="30886" xr:uid="{00000000-0005-0000-0000-0000EE770000}"/>
    <cellStyle name="20% - Accent1 3 9 2 5 3" xfId="30887" xr:uid="{00000000-0005-0000-0000-0000EF770000}"/>
    <cellStyle name="20% - Accent1 3 9 2 6" xfId="30888" xr:uid="{00000000-0005-0000-0000-0000F0770000}"/>
    <cellStyle name="20% - Accent1 3 9 2 6 2" xfId="30889" xr:uid="{00000000-0005-0000-0000-0000F1770000}"/>
    <cellStyle name="20% - Accent1 3 9 2 6 2 2" xfId="30890" xr:uid="{00000000-0005-0000-0000-0000F2770000}"/>
    <cellStyle name="20% - Accent1 3 9 2 6 3" xfId="30891" xr:uid="{00000000-0005-0000-0000-0000F3770000}"/>
    <cellStyle name="20% - Accent1 3 9 2 7" xfId="30892" xr:uid="{00000000-0005-0000-0000-0000F4770000}"/>
    <cellStyle name="20% - Accent1 3 9 2 7 2" xfId="30893" xr:uid="{00000000-0005-0000-0000-0000F5770000}"/>
    <cellStyle name="20% - Accent1 3 9 2 8" xfId="30894" xr:uid="{00000000-0005-0000-0000-0000F6770000}"/>
    <cellStyle name="20% - Accent1 3 9 2 8 2" xfId="30895" xr:uid="{00000000-0005-0000-0000-0000F7770000}"/>
    <cellStyle name="20% - Accent1 3 9 2 9" xfId="30896" xr:uid="{00000000-0005-0000-0000-0000F8770000}"/>
    <cellStyle name="20% - Accent1 3 9 3" xfId="30897" xr:uid="{00000000-0005-0000-0000-0000F9770000}"/>
    <cellStyle name="20% - Accent1 3 9 3 2" xfId="30898" xr:uid="{00000000-0005-0000-0000-0000FA770000}"/>
    <cellStyle name="20% - Accent1 3 9 3 2 2" xfId="30899" xr:uid="{00000000-0005-0000-0000-0000FB770000}"/>
    <cellStyle name="20% - Accent1 3 9 3 2 2 2" xfId="30900" xr:uid="{00000000-0005-0000-0000-0000FC770000}"/>
    <cellStyle name="20% - Accent1 3 9 3 2 2 2 2" xfId="30901" xr:uid="{00000000-0005-0000-0000-0000FD770000}"/>
    <cellStyle name="20% - Accent1 3 9 3 2 2 3" xfId="30902" xr:uid="{00000000-0005-0000-0000-0000FE770000}"/>
    <cellStyle name="20% - Accent1 3 9 3 2 3" xfId="30903" xr:uid="{00000000-0005-0000-0000-0000FF770000}"/>
    <cellStyle name="20% - Accent1 3 9 3 2 3 2" xfId="30904" xr:uid="{00000000-0005-0000-0000-000000780000}"/>
    <cellStyle name="20% - Accent1 3 9 3 2 4" xfId="30905" xr:uid="{00000000-0005-0000-0000-000001780000}"/>
    <cellStyle name="20% - Accent1 3 9 3 3" xfId="30906" xr:uid="{00000000-0005-0000-0000-000002780000}"/>
    <cellStyle name="20% - Accent1 3 9 3 3 2" xfId="30907" xr:uid="{00000000-0005-0000-0000-000003780000}"/>
    <cellStyle name="20% - Accent1 3 9 3 3 2 2" xfId="30908" xr:uid="{00000000-0005-0000-0000-000004780000}"/>
    <cellStyle name="20% - Accent1 3 9 3 3 2 2 2" xfId="30909" xr:uid="{00000000-0005-0000-0000-000005780000}"/>
    <cellStyle name="20% - Accent1 3 9 3 3 2 3" xfId="30910" xr:uid="{00000000-0005-0000-0000-000006780000}"/>
    <cellStyle name="20% - Accent1 3 9 3 3 3" xfId="30911" xr:uid="{00000000-0005-0000-0000-000007780000}"/>
    <cellStyle name="20% - Accent1 3 9 3 3 3 2" xfId="30912" xr:uid="{00000000-0005-0000-0000-000008780000}"/>
    <cellStyle name="20% - Accent1 3 9 3 3 4" xfId="30913" xr:uid="{00000000-0005-0000-0000-000009780000}"/>
    <cellStyle name="20% - Accent1 3 9 3 4" xfId="30914" xr:uid="{00000000-0005-0000-0000-00000A780000}"/>
    <cellStyle name="20% - Accent1 3 9 3 4 2" xfId="30915" xr:uid="{00000000-0005-0000-0000-00000B780000}"/>
    <cellStyle name="20% - Accent1 3 9 3 4 2 2" xfId="30916" xr:uid="{00000000-0005-0000-0000-00000C780000}"/>
    <cellStyle name="20% - Accent1 3 9 3 4 2 2 2" xfId="30917" xr:uid="{00000000-0005-0000-0000-00000D780000}"/>
    <cellStyle name="20% - Accent1 3 9 3 4 2 3" xfId="30918" xr:uid="{00000000-0005-0000-0000-00000E780000}"/>
    <cellStyle name="20% - Accent1 3 9 3 4 3" xfId="30919" xr:uid="{00000000-0005-0000-0000-00000F780000}"/>
    <cellStyle name="20% - Accent1 3 9 3 4 3 2" xfId="30920" xr:uid="{00000000-0005-0000-0000-000010780000}"/>
    <cellStyle name="20% - Accent1 3 9 3 4 4" xfId="30921" xr:uid="{00000000-0005-0000-0000-000011780000}"/>
    <cellStyle name="20% - Accent1 3 9 3 5" xfId="30922" xr:uid="{00000000-0005-0000-0000-000012780000}"/>
    <cellStyle name="20% - Accent1 3 9 3 5 2" xfId="30923" xr:uid="{00000000-0005-0000-0000-000013780000}"/>
    <cellStyle name="20% - Accent1 3 9 3 5 2 2" xfId="30924" xr:uid="{00000000-0005-0000-0000-000014780000}"/>
    <cellStyle name="20% - Accent1 3 9 3 5 3" xfId="30925" xr:uid="{00000000-0005-0000-0000-000015780000}"/>
    <cellStyle name="20% - Accent1 3 9 3 6" xfId="30926" xr:uid="{00000000-0005-0000-0000-000016780000}"/>
    <cellStyle name="20% - Accent1 3 9 3 6 2" xfId="30927" xr:uid="{00000000-0005-0000-0000-000017780000}"/>
    <cellStyle name="20% - Accent1 3 9 3 6 2 2" xfId="30928" xr:uid="{00000000-0005-0000-0000-000018780000}"/>
    <cellStyle name="20% - Accent1 3 9 3 6 3" xfId="30929" xr:uid="{00000000-0005-0000-0000-000019780000}"/>
    <cellStyle name="20% - Accent1 3 9 3 7" xfId="30930" xr:uid="{00000000-0005-0000-0000-00001A780000}"/>
    <cellStyle name="20% - Accent1 3 9 3 7 2" xfId="30931" xr:uid="{00000000-0005-0000-0000-00001B780000}"/>
    <cellStyle name="20% - Accent1 3 9 3 8" xfId="30932" xr:uid="{00000000-0005-0000-0000-00001C780000}"/>
    <cellStyle name="20% - Accent1 3 9 3 8 2" xfId="30933" xr:uid="{00000000-0005-0000-0000-00001D780000}"/>
    <cellStyle name="20% - Accent1 3 9 3 9" xfId="30934" xr:uid="{00000000-0005-0000-0000-00001E780000}"/>
    <cellStyle name="20% - Accent1 3 9 4" xfId="30935" xr:uid="{00000000-0005-0000-0000-00001F780000}"/>
    <cellStyle name="20% - Accent1 3 9 4 2" xfId="30936" xr:uid="{00000000-0005-0000-0000-000020780000}"/>
    <cellStyle name="20% - Accent1 3 9 4 2 2" xfId="30937" xr:uid="{00000000-0005-0000-0000-000021780000}"/>
    <cellStyle name="20% - Accent1 3 9 4 2 2 2" xfId="30938" xr:uid="{00000000-0005-0000-0000-000022780000}"/>
    <cellStyle name="20% - Accent1 3 9 4 2 3" xfId="30939" xr:uid="{00000000-0005-0000-0000-000023780000}"/>
    <cellStyle name="20% - Accent1 3 9 4 3" xfId="30940" xr:uid="{00000000-0005-0000-0000-000024780000}"/>
    <cellStyle name="20% - Accent1 3 9 4 3 2" xfId="30941" xr:uid="{00000000-0005-0000-0000-000025780000}"/>
    <cellStyle name="20% - Accent1 3 9 4 4" xfId="30942" xr:uid="{00000000-0005-0000-0000-000026780000}"/>
    <cellStyle name="20% - Accent1 3 9 5" xfId="30943" xr:uid="{00000000-0005-0000-0000-000027780000}"/>
    <cellStyle name="20% - Accent1 3 9 5 2" xfId="30944" xr:uid="{00000000-0005-0000-0000-000028780000}"/>
    <cellStyle name="20% - Accent1 3 9 5 2 2" xfId="30945" xr:uid="{00000000-0005-0000-0000-000029780000}"/>
    <cellStyle name="20% - Accent1 3 9 5 2 2 2" xfId="30946" xr:uid="{00000000-0005-0000-0000-00002A780000}"/>
    <cellStyle name="20% - Accent1 3 9 5 2 3" xfId="30947" xr:uid="{00000000-0005-0000-0000-00002B780000}"/>
    <cellStyle name="20% - Accent1 3 9 5 3" xfId="30948" xr:uid="{00000000-0005-0000-0000-00002C780000}"/>
    <cellStyle name="20% - Accent1 3 9 5 3 2" xfId="30949" xr:uid="{00000000-0005-0000-0000-00002D780000}"/>
    <cellStyle name="20% - Accent1 3 9 5 4" xfId="30950" xr:uid="{00000000-0005-0000-0000-00002E780000}"/>
    <cellStyle name="20% - Accent1 3 9 6" xfId="30951" xr:uid="{00000000-0005-0000-0000-00002F780000}"/>
    <cellStyle name="20% - Accent1 3 9 6 2" xfId="30952" xr:uid="{00000000-0005-0000-0000-000030780000}"/>
    <cellStyle name="20% - Accent1 3 9 6 2 2" xfId="30953" xr:uid="{00000000-0005-0000-0000-000031780000}"/>
    <cellStyle name="20% - Accent1 3 9 6 2 2 2" xfId="30954" xr:uid="{00000000-0005-0000-0000-000032780000}"/>
    <cellStyle name="20% - Accent1 3 9 6 2 3" xfId="30955" xr:uid="{00000000-0005-0000-0000-000033780000}"/>
    <cellStyle name="20% - Accent1 3 9 6 3" xfId="30956" xr:uid="{00000000-0005-0000-0000-000034780000}"/>
    <cellStyle name="20% - Accent1 3 9 6 3 2" xfId="30957" xr:uid="{00000000-0005-0000-0000-000035780000}"/>
    <cellStyle name="20% - Accent1 3 9 6 4" xfId="30958" xr:uid="{00000000-0005-0000-0000-000036780000}"/>
    <cellStyle name="20% - Accent1 3 9 7" xfId="30959" xr:uid="{00000000-0005-0000-0000-000037780000}"/>
    <cellStyle name="20% - Accent1 3 9 7 2" xfId="30960" xr:uid="{00000000-0005-0000-0000-000038780000}"/>
    <cellStyle name="20% - Accent1 3 9 7 2 2" xfId="30961" xr:uid="{00000000-0005-0000-0000-000039780000}"/>
    <cellStyle name="20% - Accent1 3 9 7 3" xfId="30962" xr:uid="{00000000-0005-0000-0000-00003A780000}"/>
    <cellStyle name="20% - Accent1 3 9 8" xfId="30963" xr:uid="{00000000-0005-0000-0000-00003B780000}"/>
    <cellStyle name="20% - Accent1 3 9 8 2" xfId="30964" xr:uid="{00000000-0005-0000-0000-00003C780000}"/>
    <cellStyle name="20% - Accent1 3 9 8 2 2" xfId="30965" xr:uid="{00000000-0005-0000-0000-00003D780000}"/>
    <cellStyle name="20% - Accent1 3 9 8 3" xfId="30966" xr:uid="{00000000-0005-0000-0000-00003E780000}"/>
    <cellStyle name="20% - Accent1 3 9 9" xfId="30967" xr:uid="{00000000-0005-0000-0000-00003F780000}"/>
    <cellStyle name="20% - Accent1 3 9 9 2" xfId="30968" xr:uid="{00000000-0005-0000-0000-000040780000}"/>
    <cellStyle name="20% - Accent1 4" xfId="30969" xr:uid="{00000000-0005-0000-0000-000041780000}"/>
    <cellStyle name="20% - Accent1 4 10" xfId="30970" xr:uid="{00000000-0005-0000-0000-000042780000}"/>
    <cellStyle name="20% - Accent1 4 10 10" xfId="30971" xr:uid="{00000000-0005-0000-0000-000043780000}"/>
    <cellStyle name="20% - Accent1 4 10 10 2" xfId="30972" xr:uid="{00000000-0005-0000-0000-000044780000}"/>
    <cellStyle name="20% - Accent1 4 10 11" xfId="30973" xr:uid="{00000000-0005-0000-0000-000045780000}"/>
    <cellStyle name="20% - Accent1 4 10 2" xfId="30974" xr:uid="{00000000-0005-0000-0000-000046780000}"/>
    <cellStyle name="20% - Accent1 4 10 2 2" xfId="30975" xr:uid="{00000000-0005-0000-0000-000047780000}"/>
    <cellStyle name="20% - Accent1 4 10 2 2 2" xfId="30976" xr:uid="{00000000-0005-0000-0000-000048780000}"/>
    <cellStyle name="20% - Accent1 4 10 2 2 2 2" xfId="30977" xr:uid="{00000000-0005-0000-0000-000049780000}"/>
    <cellStyle name="20% - Accent1 4 10 2 2 2 2 2" xfId="30978" xr:uid="{00000000-0005-0000-0000-00004A780000}"/>
    <cellStyle name="20% - Accent1 4 10 2 2 2 3" xfId="30979" xr:uid="{00000000-0005-0000-0000-00004B780000}"/>
    <cellStyle name="20% - Accent1 4 10 2 2 3" xfId="30980" xr:uid="{00000000-0005-0000-0000-00004C780000}"/>
    <cellStyle name="20% - Accent1 4 10 2 2 3 2" xfId="30981" xr:uid="{00000000-0005-0000-0000-00004D780000}"/>
    <cellStyle name="20% - Accent1 4 10 2 2 4" xfId="30982" xr:uid="{00000000-0005-0000-0000-00004E780000}"/>
    <cellStyle name="20% - Accent1 4 10 2 3" xfId="30983" xr:uid="{00000000-0005-0000-0000-00004F780000}"/>
    <cellStyle name="20% - Accent1 4 10 2 3 2" xfId="30984" xr:uid="{00000000-0005-0000-0000-000050780000}"/>
    <cellStyle name="20% - Accent1 4 10 2 3 2 2" xfId="30985" xr:uid="{00000000-0005-0000-0000-000051780000}"/>
    <cellStyle name="20% - Accent1 4 10 2 3 2 2 2" xfId="30986" xr:uid="{00000000-0005-0000-0000-000052780000}"/>
    <cellStyle name="20% - Accent1 4 10 2 3 2 3" xfId="30987" xr:uid="{00000000-0005-0000-0000-000053780000}"/>
    <cellStyle name="20% - Accent1 4 10 2 3 3" xfId="30988" xr:uid="{00000000-0005-0000-0000-000054780000}"/>
    <cellStyle name="20% - Accent1 4 10 2 3 3 2" xfId="30989" xr:uid="{00000000-0005-0000-0000-000055780000}"/>
    <cellStyle name="20% - Accent1 4 10 2 3 4" xfId="30990" xr:uid="{00000000-0005-0000-0000-000056780000}"/>
    <cellStyle name="20% - Accent1 4 10 2 4" xfId="30991" xr:uid="{00000000-0005-0000-0000-000057780000}"/>
    <cellStyle name="20% - Accent1 4 10 2 4 2" xfId="30992" xr:uid="{00000000-0005-0000-0000-000058780000}"/>
    <cellStyle name="20% - Accent1 4 10 2 4 2 2" xfId="30993" xr:uid="{00000000-0005-0000-0000-000059780000}"/>
    <cellStyle name="20% - Accent1 4 10 2 4 2 2 2" xfId="30994" xr:uid="{00000000-0005-0000-0000-00005A780000}"/>
    <cellStyle name="20% - Accent1 4 10 2 4 2 3" xfId="30995" xr:uid="{00000000-0005-0000-0000-00005B780000}"/>
    <cellStyle name="20% - Accent1 4 10 2 4 3" xfId="30996" xr:uid="{00000000-0005-0000-0000-00005C780000}"/>
    <cellStyle name="20% - Accent1 4 10 2 4 3 2" xfId="30997" xr:uid="{00000000-0005-0000-0000-00005D780000}"/>
    <cellStyle name="20% - Accent1 4 10 2 4 4" xfId="30998" xr:uid="{00000000-0005-0000-0000-00005E780000}"/>
    <cellStyle name="20% - Accent1 4 10 2 5" xfId="30999" xr:uid="{00000000-0005-0000-0000-00005F780000}"/>
    <cellStyle name="20% - Accent1 4 10 2 5 2" xfId="31000" xr:uid="{00000000-0005-0000-0000-000060780000}"/>
    <cellStyle name="20% - Accent1 4 10 2 5 2 2" xfId="31001" xr:uid="{00000000-0005-0000-0000-000061780000}"/>
    <cellStyle name="20% - Accent1 4 10 2 5 3" xfId="31002" xr:uid="{00000000-0005-0000-0000-000062780000}"/>
    <cellStyle name="20% - Accent1 4 10 2 6" xfId="31003" xr:uid="{00000000-0005-0000-0000-000063780000}"/>
    <cellStyle name="20% - Accent1 4 10 2 6 2" xfId="31004" xr:uid="{00000000-0005-0000-0000-000064780000}"/>
    <cellStyle name="20% - Accent1 4 10 2 6 2 2" xfId="31005" xr:uid="{00000000-0005-0000-0000-000065780000}"/>
    <cellStyle name="20% - Accent1 4 10 2 6 3" xfId="31006" xr:uid="{00000000-0005-0000-0000-000066780000}"/>
    <cellStyle name="20% - Accent1 4 10 2 7" xfId="31007" xr:uid="{00000000-0005-0000-0000-000067780000}"/>
    <cellStyle name="20% - Accent1 4 10 2 7 2" xfId="31008" xr:uid="{00000000-0005-0000-0000-000068780000}"/>
    <cellStyle name="20% - Accent1 4 10 2 8" xfId="31009" xr:uid="{00000000-0005-0000-0000-000069780000}"/>
    <cellStyle name="20% - Accent1 4 10 2 8 2" xfId="31010" xr:uid="{00000000-0005-0000-0000-00006A780000}"/>
    <cellStyle name="20% - Accent1 4 10 2 9" xfId="31011" xr:uid="{00000000-0005-0000-0000-00006B780000}"/>
    <cellStyle name="20% - Accent1 4 10 3" xfId="31012" xr:uid="{00000000-0005-0000-0000-00006C780000}"/>
    <cellStyle name="20% - Accent1 4 10 3 2" xfId="31013" xr:uid="{00000000-0005-0000-0000-00006D780000}"/>
    <cellStyle name="20% - Accent1 4 10 3 2 2" xfId="31014" xr:uid="{00000000-0005-0000-0000-00006E780000}"/>
    <cellStyle name="20% - Accent1 4 10 3 2 2 2" xfId="31015" xr:uid="{00000000-0005-0000-0000-00006F780000}"/>
    <cellStyle name="20% - Accent1 4 10 3 2 2 2 2" xfId="31016" xr:uid="{00000000-0005-0000-0000-000070780000}"/>
    <cellStyle name="20% - Accent1 4 10 3 2 2 3" xfId="31017" xr:uid="{00000000-0005-0000-0000-000071780000}"/>
    <cellStyle name="20% - Accent1 4 10 3 2 3" xfId="31018" xr:uid="{00000000-0005-0000-0000-000072780000}"/>
    <cellStyle name="20% - Accent1 4 10 3 2 3 2" xfId="31019" xr:uid="{00000000-0005-0000-0000-000073780000}"/>
    <cellStyle name="20% - Accent1 4 10 3 2 4" xfId="31020" xr:uid="{00000000-0005-0000-0000-000074780000}"/>
    <cellStyle name="20% - Accent1 4 10 3 3" xfId="31021" xr:uid="{00000000-0005-0000-0000-000075780000}"/>
    <cellStyle name="20% - Accent1 4 10 3 3 2" xfId="31022" xr:uid="{00000000-0005-0000-0000-000076780000}"/>
    <cellStyle name="20% - Accent1 4 10 3 3 2 2" xfId="31023" xr:uid="{00000000-0005-0000-0000-000077780000}"/>
    <cellStyle name="20% - Accent1 4 10 3 3 2 2 2" xfId="31024" xr:uid="{00000000-0005-0000-0000-000078780000}"/>
    <cellStyle name="20% - Accent1 4 10 3 3 2 3" xfId="31025" xr:uid="{00000000-0005-0000-0000-000079780000}"/>
    <cellStyle name="20% - Accent1 4 10 3 3 3" xfId="31026" xr:uid="{00000000-0005-0000-0000-00007A780000}"/>
    <cellStyle name="20% - Accent1 4 10 3 3 3 2" xfId="31027" xr:uid="{00000000-0005-0000-0000-00007B780000}"/>
    <cellStyle name="20% - Accent1 4 10 3 3 4" xfId="31028" xr:uid="{00000000-0005-0000-0000-00007C780000}"/>
    <cellStyle name="20% - Accent1 4 10 3 4" xfId="31029" xr:uid="{00000000-0005-0000-0000-00007D780000}"/>
    <cellStyle name="20% - Accent1 4 10 3 4 2" xfId="31030" xr:uid="{00000000-0005-0000-0000-00007E780000}"/>
    <cellStyle name="20% - Accent1 4 10 3 4 2 2" xfId="31031" xr:uid="{00000000-0005-0000-0000-00007F780000}"/>
    <cellStyle name="20% - Accent1 4 10 3 4 2 2 2" xfId="31032" xr:uid="{00000000-0005-0000-0000-000080780000}"/>
    <cellStyle name="20% - Accent1 4 10 3 4 2 3" xfId="31033" xr:uid="{00000000-0005-0000-0000-000081780000}"/>
    <cellStyle name="20% - Accent1 4 10 3 4 3" xfId="31034" xr:uid="{00000000-0005-0000-0000-000082780000}"/>
    <cellStyle name="20% - Accent1 4 10 3 4 3 2" xfId="31035" xr:uid="{00000000-0005-0000-0000-000083780000}"/>
    <cellStyle name="20% - Accent1 4 10 3 4 4" xfId="31036" xr:uid="{00000000-0005-0000-0000-000084780000}"/>
    <cellStyle name="20% - Accent1 4 10 3 5" xfId="31037" xr:uid="{00000000-0005-0000-0000-000085780000}"/>
    <cellStyle name="20% - Accent1 4 10 3 5 2" xfId="31038" xr:uid="{00000000-0005-0000-0000-000086780000}"/>
    <cellStyle name="20% - Accent1 4 10 3 5 2 2" xfId="31039" xr:uid="{00000000-0005-0000-0000-000087780000}"/>
    <cellStyle name="20% - Accent1 4 10 3 5 3" xfId="31040" xr:uid="{00000000-0005-0000-0000-000088780000}"/>
    <cellStyle name="20% - Accent1 4 10 3 6" xfId="31041" xr:uid="{00000000-0005-0000-0000-000089780000}"/>
    <cellStyle name="20% - Accent1 4 10 3 6 2" xfId="31042" xr:uid="{00000000-0005-0000-0000-00008A780000}"/>
    <cellStyle name="20% - Accent1 4 10 3 6 2 2" xfId="31043" xr:uid="{00000000-0005-0000-0000-00008B780000}"/>
    <cellStyle name="20% - Accent1 4 10 3 6 3" xfId="31044" xr:uid="{00000000-0005-0000-0000-00008C780000}"/>
    <cellStyle name="20% - Accent1 4 10 3 7" xfId="31045" xr:uid="{00000000-0005-0000-0000-00008D780000}"/>
    <cellStyle name="20% - Accent1 4 10 3 7 2" xfId="31046" xr:uid="{00000000-0005-0000-0000-00008E780000}"/>
    <cellStyle name="20% - Accent1 4 10 3 8" xfId="31047" xr:uid="{00000000-0005-0000-0000-00008F780000}"/>
    <cellStyle name="20% - Accent1 4 10 3 8 2" xfId="31048" xr:uid="{00000000-0005-0000-0000-000090780000}"/>
    <cellStyle name="20% - Accent1 4 10 3 9" xfId="31049" xr:uid="{00000000-0005-0000-0000-000091780000}"/>
    <cellStyle name="20% - Accent1 4 10 4" xfId="31050" xr:uid="{00000000-0005-0000-0000-000092780000}"/>
    <cellStyle name="20% - Accent1 4 10 4 2" xfId="31051" xr:uid="{00000000-0005-0000-0000-000093780000}"/>
    <cellStyle name="20% - Accent1 4 10 4 2 2" xfId="31052" xr:uid="{00000000-0005-0000-0000-000094780000}"/>
    <cellStyle name="20% - Accent1 4 10 4 2 2 2" xfId="31053" xr:uid="{00000000-0005-0000-0000-000095780000}"/>
    <cellStyle name="20% - Accent1 4 10 4 2 3" xfId="31054" xr:uid="{00000000-0005-0000-0000-000096780000}"/>
    <cellStyle name="20% - Accent1 4 10 4 3" xfId="31055" xr:uid="{00000000-0005-0000-0000-000097780000}"/>
    <cellStyle name="20% - Accent1 4 10 4 3 2" xfId="31056" xr:uid="{00000000-0005-0000-0000-000098780000}"/>
    <cellStyle name="20% - Accent1 4 10 4 4" xfId="31057" xr:uid="{00000000-0005-0000-0000-000099780000}"/>
    <cellStyle name="20% - Accent1 4 10 5" xfId="31058" xr:uid="{00000000-0005-0000-0000-00009A780000}"/>
    <cellStyle name="20% - Accent1 4 10 5 2" xfId="31059" xr:uid="{00000000-0005-0000-0000-00009B780000}"/>
    <cellStyle name="20% - Accent1 4 10 5 2 2" xfId="31060" xr:uid="{00000000-0005-0000-0000-00009C780000}"/>
    <cellStyle name="20% - Accent1 4 10 5 2 2 2" xfId="31061" xr:uid="{00000000-0005-0000-0000-00009D780000}"/>
    <cellStyle name="20% - Accent1 4 10 5 2 3" xfId="31062" xr:uid="{00000000-0005-0000-0000-00009E780000}"/>
    <cellStyle name="20% - Accent1 4 10 5 3" xfId="31063" xr:uid="{00000000-0005-0000-0000-00009F780000}"/>
    <cellStyle name="20% - Accent1 4 10 5 3 2" xfId="31064" xr:uid="{00000000-0005-0000-0000-0000A0780000}"/>
    <cellStyle name="20% - Accent1 4 10 5 4" xfId="31065" xr:uid="{00000000-0005-0000-0000-0000A1780000}"/>
    <cellStyle name="20% - Accent1 4 10 6" xfId="31066" xr:uid="{00000000-0005-0000-0000-0000A2780000}"/>
    <cellStyle name="20% - Accent1 4 10 6 2" xfId="31067" xr:uid="{00000000-0005-0000-0000-0000A3780000}"/>
    <cellStyle name="20% - Accent1 4 10 6 2 2" xfId="31068" xr:uid="{00000000-0005-0000-0000-0000A4780000}"/>
    <cellStyle name="20% - Accent1 4 10 6 2 2 2" xfId="31069" xr:uid="{00000000-0005-0000-0000-0000A5780000}"/>
    <cellStyle name="20% - Accent1 4 10 6 2 3" xfId="31070" xr:uid="{00000000-0005-0000-0000-0000A6780000}"/>
    <cellStyle name="20% - Accent1 4 10 6 3" xfId="31071" xr:uid="{00000000-0005-0000-0000-0000A7780000}"/>
    <cellStyle name="20% - Accent1 4 10 6 3 2" xfId="31072" xr:uid="{00000000-0005-0000-0000-0000A8780000}"/>
    <cellStyle name="20% - Accent1 4 10 6 4" xfId="31073" xr:uid="{00000000-0005-0000-0000-0000A9780000}"/>
    <cellStyle name="20% - Accent1 4 10 7" xfId="31074" xr:uid="{00000000-0005-0000-0000-0000AA780000}"/>
    <cellStyle name="20% - Accent1 4 10 7 2" xfId="31075" xr:uid="{00000000-0005-0000-0000-0000AB780000}"/>
    <cellStyle name="20% - Accent1 4 10 7 2 2" xfId="31076" xr:uid="{00000000-0005-0000-0000-0000AC780000}"/>
    <cellStyle name="20% - Accent1 4 10 7 3" xfId="31077" xr:uid="{00000000-0005-0000-0000-0000AD780000}"/>
    <cellStyle name="20% - Accent1 4 10 8" xfId="31078" xr:uid="{00000000-0005-0000-0000-0000AE780000}"/>
    <cellStyle name="20% - Accent1 4 10 8 2" xfId="31079" xr:uid="{00000000-0005-0000-0000-0000AF780000}"/>
    <cellStyle name="20% - Accent1 4 10 8 2 2" xfId="31080" xr:uid="{00000000-0005-0000-0000-0000B0780000}"/>
    <cellStyle name="20% - Accent1 4 10 8 3" xfId="31081" xr:uid="{00000000-0005-0000-0000-0000B1780000}"/>
    <cellStyle name="20% - Accent1 4 10 9" xfId="31082" xr:uid="{00000000-0005-0000-0000-0000B2780000}"/>
    <cellStyle name="20% - Accent1 4 10 9 2" xfId="31083" xr:uid="{00000000-0005-0000-0000-0000B3780000}"/>
    <cellStyle name="20% - Accent1 4 11" xfId="31084" xr:uid="{00000000-0005-0000-0000-0000B4780000}"/>
    <cellStyle name="20% - Accent1 4 11 10" xfId="31085" xr:uid="{00000000-0005-0000-0000-0000B5780000}"/>
    <cellStyle name="20% - Accent1 4 11 10 2" xfId="31086" xr:uid="{00000000-0005-0000-0000-0000B6780000}"/>
    <cellStyle name="20% - Accent1 4 11 11" xfId="31087" xr:uid="{00000000-0005-0000-0000-0000B7780000}"/>
    <cellStyle name="20% - Accent1 4 11 2" xfId="31088" xr:uid="{00000000-0005-0000-0000-0000B8780000}"/>
    <cellStyle name="20% - Accent1 4 11 2 2" xfId="31089" xr:uid="{00000000-0005-0000-0000-0000B9780000}"/>
    <cellStyle name="20% - Accent1 4 11 2 2 2" xfId="31090" xr:uid="{00000000-0005-0000-0000-0000BA780000}"/>
    <cellStyle name="20% - Accent1 4 11 2 2 2 2" xfId="31091" xr:uid="{00000000-0005-0000-0000-0000BB780000}"/>
    <cellStyle name="20% - Accent1 4 11 2 2 2 2 2" xfId="31092" xr:uid="{00000000-0005-0000-0000-0000BC780000}"/>
    <cellStyle name="20% - Accent1 4 11 2 2 2 3" xfId="31093" xr:uid="{00000000-0005-0000-0000-0000BD780000}"/>
    <cellStyle name="20% - Accent1 4 11 2 2 3" xfId="31094" xr:uid="{00000000-0005-0000-0000-0000BE780000}"/>
    <cellStyle name="20% - Accent1 4 11 2 2 3 2" xfId="31095" xr:uid="{00000000-0005-0000-0000-0000BF780000}"/>
    <cellStyle name="20% - Accent1 4 11 2 2 4" xfId="31096" xr:uid="{00000000-0005-0000-0000-0000C0780000}"/>
    <cellStyle name="20% - Accent1 4 11 2 3" xfId="31097" xr:uid="{00000000-0005-0000-0000-0000C1780000}"/>
    <cellStyle name="20% - Accent1 4 11 2 3 2" xfId="31098" xr:uid="{00000000-0005-0000-0000-0000C2780000}"/>
    <cellStyle name="20% - Accent1 4 11 2 3 2 2" xfId="31099" xr:uid="{00000000-0005-0000-0000-0000C3780000}"/>
    <cellStyle name="20% - Accent1 4 11 2 3 2 2 2" xfId="31100" xr:uid="{00000000-0005-0000-0000-0000C4780000}"/>
    <cellStyle name="20% - Accent1 4 11 2 3 2 3" xfId="31101" xr:uid="{00000000-0005-0000-0000-0000C5780000}"/>
    <cellStyle name="20% - Accent1 4 11 2 3 3" xfId="31102" xr:uid="{00000000-0005-0000-0000-0000C6780000}"/>
    <cellStyle name="20% - Accent1 4 11 2 3 3 2" xfId="31103" xr:uid="{00000000-0005-0000-0000-0000C7780000}"/>
    <cellStyle name="20% - Accent1 4 11 2 3 4" xfId="31104" xr:uid="{00000000-0005-0000-0000-0000C8780000}"/>
    <cellStyle name="20% - Accent1 4 11 2 4" xfId="31105" xr:uid="{00000000-0005-0000-0000-0000C9780000}"/>
    <cellStyle name="20% - Accent1 4 11 2 4 2" xfId="31106" xr:uid="{00000000-0005-0000-0000-0000CA780000}"/>
    <cellStyle name="20% - Accent1 4 11 2 4 2 2" xfId="31107" xr:uid="{00000000-0005-0000-0000-0000CB780000}"/>
    <cellStyle name="20% - Accent1 4 11 2 4 2 2 2" xfId="31108" xr:uid="{00000000-0005-0000-0000-0000CC780000}"/>
    <cellStyle name="20% - Accent1 4 11 2 4 2 3" xfId="31109" xr:uid="{00000000-0005-0000-0000-0000CD780000}"/>
    <cellStyle name="20% - Accent1 4 11 2 4 3" xfId="31110" xr:uid="{00000000-0005-0000-0000-0000CE780000}"/>
    <cellStyle name="20% - Accent1 4 11 2 4 3 2" xfId="31111" xr:uid="{00000000-0005-0000-0000-0000CF780000}"/>
    <cellStyle name="20% - Accent1 4 11 2 4 4" xfId="31112" xr:uid="{00000000-0005-0000-0000-0000D0780000}"/>
    <cellStyle name="20% - Accent1 4 11 2 5" xfId="31113" xr:uid="{00000000-0005-0000-0000-0000D1780000}"/>
    <cellStyle name="20% - Accent1 4 11 2 5 2" xfId="31114" xr:uid="{00000000-0005-0000-0000-0000D2780000}"/>
    <cellStyle name="20% - Accent1 4 11 2 5 2 2" xfId="31115" xr:uid="{00000000-0005-0000-0000-0000D3780000}"/>
    <cellStyle name="20% - Accent1 4 11 2 5 3" xfId="31116" xr:uid="{00000000-0005-0000-0000-0000D4780000}"/>
    <cellStyle name="20% - Accent1 4 11 2 6" xfId="31117" xr:uid="{00000000-0005-0000-0000-0000D5780000}"/>
    <cellStyle name="20% - Accent1 4 11 2 6 2" xfId="31118" xr:uid="{00000000-0005-0000-0000-0000D6780000}"/>
    <cellStyle name="20% - Accent1 4 11 2 6 2 2" xfId="31119" xr:uid="{00000000-0005-0000-0000-0000D7780000}"/>
    <cellStyle name="20% - Accent1 4 11 2 6 3" xfId="31120" xr:uid="{00000000-0005-0000-0000-0000D8780000}"/>
    <cellStyle name="20% - Accent1 4 11 2 7" xfId="31121" xr:uid="{00000000-0005-0000-0000-0000D9780000}"/>
    <cellStyle name="20% - Accent1 4 11 2 7 2" xfId="31122" xr:uid="{00000000-0005-0000-0000-0000DA780000}"/>
    <cellStyle name="20% - Accent1 4 11 2 8" xfId="31123" xr:uid="{00000000-0005-0000-0000-0000DB780000}"/>
    <cellStyle name="20% - Accent1 4 11 2 8 2" xfId="31124" xr:uid="{00000000-0005-0000-0000-0000DC780000}"/>
    <cellStyle name="20% - Accent1 4 11 2 9" xfId="31125" xr:uid="{00000000-0005-0000-0000-0000DD780000}"/>
    <cellStyle name="20% - Accent1 4 11 3" xfId="31126" xr:uid="{00000000-0005-0000-0000-0000DE780000}"/>
    <cellStyle name="20% - Accent1 4 11 3 2" xfId="31127" xr:uid="{00000000-0005-0000-0000-0000DF780000}"/>
    <cellStyle name="20% - Accent1 4 11 3 2 2" xfId="31128" xr:uid="{00000000-0005-0000-0000-0000E0780000}"/>
    <cellStyle name="20% - Accent1 4 11 3 2 2 2" xfId="31129" xr:uid="{00000000-0005-0000-0000-0000E1780000}"/>
    <cellStyle name="20% - Accent1 4 11 3 2 2 2 2" xfId="31130" xr:uid="{00000000-0005-0000-0000-0000E2780000}"/>
    <cellStyle name="20% - Accent1 4 11 3 2 2 3" xfId="31131" xr:uid="{00000000-0005-0000-0000-0000E3780000}"/>
    <cellStyle name="20% - Accent1 4 11 3 2 3" xfId="31132" xr:uid="{00000000-0005-0000-0000-0000E4780000}"/>
    <cellStyle name="20% - Accent1 4 11 3 2 3 2" xfId="31133" xr:uid="{00000000-0005-0000-0000-0000E5780000}"/>
    <cellStyle name="20% - Accent1 4 11 3 2 4" xfId="31134" xr:uid="{00000000-0005-0000-0000-0000E6780000}"/>
    <cellStyle name="20% - Accent1 4 11 3 3" xfId="31135" xr:uid="{00000000-0005-0000-0000-0000E7780000}"/>
    <cellStyle name="20% - Accent1 4 11 3 3 2" xfId="31136" xr:uid="{00000000-0005-0000-0000-0000E8780000}"/>
    <cellStyle name="20% - Accent1 4 11 3 3 2 2" xfId="31137" xr:uid="{00000000-0005-0000-0000-0000E9780000}"/>
    <cellStyle name="20% - Accent1 4 11 3 3 2 2 2" xfId="31138" xr:uid="{00000000-0005-0000-0000-0000EA780000}"/>
    <cellStyle name="20% - Accent1 4 11 3 3 2 3" xfId="31139" xr:uid="{00000000-0005-0000-0000-0000EB780000}"/>
    <cellStyle name="20% - Accent1 4 11 3 3 3" xfId="31140" xr:uid="{00000000-0005-0000-0000-0000EC780000}"/>
    <cellStyle name="20% - Accent1 4 11 3 3 3 2" xfId="31141" xr:uid="{00000000-0005-0000-0000-0000ED780000}"/>
    <cellStyle name="20% - Accent1 4 11 3 3 4" xfId="31142" xr:uid="{00000000-0005-0000-0000-0000EE780000}"/>
    <cellStyle name="20% - Accent1 4 11 3 4" xfId="31143" xr:uid="{00000000-0005-0000-0000-0000EF780000}"/>
    <cellStyle name="20% - Accent1 4 11 3 4 2" xfId="31144" xr:uid="{00000000-0005-0000-0000-0000F0780000}"/>
    <cellStyle name="20% - Accent1 4 11 3 4 2 2" xfId="31145" xr:uid="{00000000-0005-0000-0000-0000F1780000}"/>
    <cellStyle name="20% - Accent1 4 11 3 4 2 2 2" xfId="31146" xr:uid="{00000000-0005-0000-0000-0000F2780000}"/>
    <cellStyle name="20% - Accent1 4 11 3 4 2 3" xfId="31147" xr:uid="{00000000-0005-0000-0000-0000F3780000}"/>
    <cellStyle name="20% - Accent1 4 11 3 4 3" xfId="31148" xr:uid="{00000000-0005-0000-0000-0000F4780000}"/>
    <cellStyle name="20% - Accent1 4 11 3 4 3 2" xfId="31149" xr:uid="{00000000-0005-0000-0000-0000F5780000}"/>
    <cellStyle name="20% - Accent1 4 11 3 4 4" xfId="31150" xr:uid="{00000000-0005-0000-0000-0000F6780000}"/>
    <cellStyle name="20% - Accent1 4 11 3 5" xfId="31151" xr:uid="{00000000-0005-0000-0000-0000F7780000}"/>
    <cellStyle name="20% - Accent1 4 11 3 5 2" xfId="31152" xr:uid="{00000000-0005-0000-0000-0000F8780000}"/>
    <cellStyle name="20% - Accent1 4 11 3 5 2 2" xfId="31153" xr:uid="{00000000-0005-0000-0000-0000F9780000}"/>
    <cellStyle name="20% - Accent1 4 11 3 5 3" xfId="31154" xr:uid="{00000000-0005-0000-0000-0000FA780000}"/>
    <cellStyle name="20% - Accent1 4 11 3 6" xfId="31155" xr:uid="{00000000-0005-0000-0000-0000FB780000}"/>
    <cellStyle name="20% - Accent1 4 11 3 6 2" xfId="31156" xr:uid="{00000000-0005-0000-0000-0000FC780000}"/>
    <cellStyle name="20% - Accent1 4 11 3 6 2 2" xfId="31157" xr:uid="{00000000-0005-0000-0000-0000FD780000}"/>
    <cellStyle name="20% - Accent1 4 11 3 6 3" xfId="31158" xr:uid="{00000000-0005-0000-0000-0000FE780000}"/>
    <cellStyle name="20% - Accent1 4 11 3 7" xfId="31159" xr:uid="{00000000-0005-0000-0000-0000FF780000}"/>
    <cellStyle name="20% - Accent1 4 11 3 7 2" xfId="31160" xr:uid="{00000000-0005-0000-0000-000000790000}"/>
    <cellStyle name="20% - Accent1 4 11 3 8" xfId="31161" xr:uid="{00000000-0005-0000-0000-000001790000}"/>
    <cellStyle name="20% - Accent1 4 11 3 8 2" xfId="31162" xr:uid="{00000000-0005-0000-0000-000002790000}"/>
    <cellStyle name="20% - Accent1 4 11 3 9" xfId="31163" xr:uid="{00000000-0005-0000-0000-000003790000}"/>
    <cellStyle name="20% - Accent1 4 11 4" xfId="31164" xr:uid="{00000000-0005-0000-0000-000004790000}"/>
    <cellStyle name="20% - Accent1 4 11 4 2" xfId="31165" xr:uid="{00000000-0005-0000-0000-000005790000}"/>
    <cellStyle name="20% - Accent1 4 11 4 2 2" xfId="31166" xr:uid="{00000000-0005-0000-0000-000006790000}"/>
    <cellStyle name="20% - Accent1 4 11 4 2 2 2" xfId="31167" xr:uid="{00000000-0005-0000-0000-000007790000}"/>
    <cellStyle name="20% - Accent1 4 11 4 2 3" xfId="31168" xr:uid="{00000000-0005-0000-0000-000008790000}"/>
    <cellStyle name="20% - Accent1 4 11 4 3" xfId="31169" xr:uid="{00000000-0005-0000-0000-000009790000}"/>
    <cellStyle name="20% - Accent1 4 11 4 3 2" xfId="31170" xr:uid="{00000000-0005-0000-0000-00000A790000}"/>
    <cellStyle name="20% - Accent1 4 11 4 4" xfId="31171" xr:uid="{00000000-0005-0000-0000-00000B790000}"/>
    <cellStyle name="20% - Accent1 4 11 5" xfId="31172" xr:uid="{00000000-0005-0000-0000-00000C790000}"/>
    <cellStyle name="20% - Accent1 4 11 5 2" xfId="31173" xr:uid="{00000000-0005-0000-0000-00000D790000}"/>
    <cellStyle name="20% - Accent1 4 11 5 2 2" xfId="31174" xr:uid="{00000000-0005-0000-0000-00000E790000}"/>
    <cellStyle name="20% - Accent1 4 11 5 2 2 2" xfId="31175" xr:uid="{00000000-0005-0000-0000-00000F790000}"/>
    <cellStyle name="20% - Accent1 4 11 5 2 3" xfId="31176" xr:uid="{00000000-0005-0000-0000-000010790000}"/>
    <cellStyle name="20% - Accent1 4 11 5 3" xfId="31177" xr:uid="{00000000-0005-0000-0000-000011790000}"/>
    <cellStyle name="20% - Accent1 4 11 5 3 2" xfId="31178" xr:uid="{00000000-0005-0000-0000-000012790000}"/>
    <cellStyle name="20% - Accent1 4 11 5 4" xfId="31179" xr:uid="{00000000-0005-0000-0000-000013790000}"/>
    <cellStyle name="20% - Accent1 4 11 6" xfId="31180" xr:uid="{00000000-0005-0000-0000-000014790000}"/>
    <cellStyle name="20% - Accent1 4 11 6 2" xfId="31181" xr:uid="{00000000-0005-0000-0000-000015790000}"/>
    <cellStyle name="20% - Accent1 4 11 6 2 2" xfId="31182" xr:uid="{00000000-0005-0000-0000-000016790000}"/>
    <cellStyle name="20% - Accent1 4 11 6 2 2 2" xfId="31183" xr:uid="{00000000-0005-0000-0000-000017790000}"/>
    <cellStyle name="20% - Accent1 4 11 6 2 3" xfId="31184" xr:uid="{00000000-0005-0000-0000-000018790000}"/>
    <cellStyle name="20% - Accent1 4 11 6 3" xfId="31185" xr:uid="{00000000-0005-0000-0000-000019790000}"/>
    <cellStyle name="20% - Accent1 4 11 6 3 2" xfId="31186" xr:uid="{00000000-0005-0000-0000-00001A790000}"/>
    <cellStyle name="20% - Accent1 4 11 6 4" xfId="31187" xr:uid="{00000000-0005-0000-0000-00001B790000}"/>
    <cellStyle name="20% - Accent1 4 11 7" xfId="31188" xr:uid="{00000000-0005-0000-0000-00001C790000}"/>
    <cellStyle name="20% - Accent1 4 11 7 2" xfId="31189" xr:uid="{00000000-0005-0000-0000-00001D790000}"/>
    <cellStyle name="20% - Accent1 4 11 7 2 2" xfId="31190" xr:uid="{00000000-0005-0000-0000-00001E790000}"/>
    <cellStyle name="20% - Accent1 4 11 7 3" xfId="31191" xr:uid="{00000000-0005-0000-0000-00001F790000}"/>
    <cellStyle name="20% - Accent1 4 11 8" xfId="31192" xr:uid="{00000000-0005-0000-0000-000020790000}"/>
    <cellStyle name="20% - Accent1 4 11 8 2" xfId="31193" xr:uid="{00000000-0005-0000-0000-000021790000}"/>
    <cellStyle name="20% - Accent1 4 11 8 2 2" xfId="31194" xr:uid="{00000000-0005-0000-0000-000022790000}"/>
    <cellStyle name="20% - Accent1 4 11 8 3" xfId="31195" xr:uid="{00000000-0005-0000-0000-000023790000}"/>
    <cellStyle name="20% - Accent1 4 11 9" xfId="31196" xr:uid="{00000000-0005-0000-0000-000024790000}"/>
    <cellStyle name="20% - Accent1 4 11 9 2" xfId="31197" xr:uid="{00000000-0005-0000-0000-000025790000}"/>
    <cellStyle name="20% - Accent1 4 12" xfId="31198" xr:uid="{00000000-0005-0000-0000-000026790000}"/>
    <cellStyle name="20% - Accent1 4 12 2" xfId="31199" xr:uid="{00000000-0005-0000-0000-000027790000}"/>
    <cellStyle name="20% - Accent1 4 12 2 2" xfId="31200" xr:uid="{00000000-0005-0000-0000-000028790000}"/>
    <cellStyle name="20% - Accent1 4 12 2 2 2" xfId="31201" xr:uid="{00000000-0005-0000-0000-000029790000}"/>
    <cellStyle name="20% - Accent1 4 12 2 2 2 2" xfId="31202" xr:uid="{00000000-0005-0000-0000-00002A790000}"/>
    <cellStyle name="20% - Accent1 4 12 2 2 3" xfId="31203" xr:uid="{00000000-0005-0000-0000-00002B790000}"/>
    <cellStyle name="20% - Accent1 4 12 2 3" xfId="31204" xr:uid="{00000000-0005-0000-0000-00002C790000}"/>
    <cellStyle name="20% - Accent1 4 12 2 3 2" xfId="31205" xr:uid="{00000000-0005-0000-0000-00002D790000}"/>
    <cellStyle name="20% - Accent1 4 12 2 4" xfId="31206" xr:uid="{00000000-0005-0000-0000-00002E790000}"/>
    <cellStyle name="20% - Accent1 4 12 3" xfId="31207" xr:uid="{00000000-0005-0000-0000-00002F790000}"/>
    <cellStyle name="20% - Accent1 4 12 3 2" xfId="31208" xr:uid="{00000000-0005-0000-0000-000030790000}"/>
    <cellStyle name="20% - Accent1 4 12 3 2 2" xfId="31209" xr:uid="{00000000-0005-0000-0000-000031790000}"/>
    <cellStyle name="20% - Accent1 4 12 3 2 2 2" xfId="31210" xr:uid="{00000000-0005-0000-0000-000032790000}"/>
    <cellStyle name="20% - Accent1 4 12 3 2 3" xfId="31211" xr:uid="{00000000-0005-0000-0000-000033790000}"/>
    <cellStyle name="20% - Accent1 4 12 3 3" xfId="31212" xr:uid="{00000000-0005-0000-0000-000034790000}"/>
    <cellStyle name="20% - Accent1 4 12 3 3 2" xfId="31213" xr:uid="{00000000-0005-0000-0000-000035790000}"/>
    <cellStyle name="20% - Accent1 4 12 3 4" xfId="31214" xr:uid="{00000000-0005-0000-0000-000036790000}"/>
    <cellStyle name="20% - Accent1 4 12 4" xfId="31215" xr:uid="{00000000-0005-0000-0000-000037790000}"/>
    <cellStyle name="20% - Accent1 4 12 4 2" xfId="31216" xr:uid="{00000000-0005-0000-0000-000038790000}"/>
    <cellStyle name="20% - Accent1 4 12 4 2 2" xfId="31217" xr:uid="{00000000-0005-0000-0000-000039790000}"/>
    <cellStyle name="20% - Accent1 4 12 4 2 2 2" xfId="31218" xr:uid="{00000000-0005-0000-0000-00003A790000}"/>
    <cellStyle name="20% - Accent1 4 12 4 2 3" xfId="31219" xr:uid="{00000000-0005-0000-0000-00003B790000}"/>
    <cellStyle name="20% - Accent1 4 12 4 3" xfId="31220" xr:uid="{00000000-0005-0000-0000-00003C790000}"/>
    <cellStyle name="20% - Accent1 4 12 4 3 2" xfId="31221" xr:uid="{00000000-0005-0000-0000-00003D790000}"/>
    <cellStyle name="20% - Accent1 4 12 4 4" xfId="31222" xr:uid="{00000000-0005-0000-0000-00003E790000}"/>
    <cellStyle name="20% - Accent1 4 12 5" xfId="31223" xr:uid="{00000000-0005-0000-0000-00003F790000}"/>
    <cellStyle name="20% - Accent1 4 12 5 2" xfId="31224" xr:uid="{00000000-0005-0000-0000-000040790000}"/>
    <cellStyle name="20% - Accent1 4 12 5 2 2" xfId="31225" xr:uid="{00000000-0005-0000-0000-000041790000}"/>
    <cellStyle name="20% - Accent1 4 12 5 3" xfId="31226" xr:uid="{00000000-0005-0000-0000-000042790000}"/>
    <cellStyle name="20% - Accent1 4 12 6" xfId="31227" xr:uid="{00000000-0005-0000-0000-000043790000}"/>
    <cellStyle name="20% - Accent1 4 12 6 2" xfId="31228" xr:uid="{00000000-0005-0000-0000-000044790000}"/>
    <cellStyle name="20% - Accent1 4 12 6 2 2" xfId="31229" xr:uid="{00000000-0005-0000-0000-000045790000}"/>
    <cellStyle name="20% - Accent1 4 12 6 3" xfId="31230" xr:uid="{00000000-0005-0000-0000-000046790000}"/>
    <cellStyle name="20% - Accent1 4 12 7" xfId="31231" xr:uid="{00000000-0005-0000-0000-000047790000}"/>
    <cellStyle name="20% - Accent1 4 12 7 2" xfId="31232" xr:uid="{00000000-0005-0000-0000-000048790000}"/>
    <cellStyle name="20% - Accent1 4 12 8" xfId="31233" xr:uid="{00000000-0005-0000-0000-000049790000}"/>
    <cellStyle name="20% - Accent1 4 12 8 2" xfId="31234" xr:uid="{00000000-0005-0000-0000-00004A790000}"/>
    <cellStyle name="20% - Accent1 4 12 9" xfId="31235" xr:uid="{00000000-0005-0000-0000-00004B790000}"/>
    <cellStyle name="20% - Accent1 4 13" xfId="31236" xr:uid="{00000000-0005-0000-0000-00004C790000}"/>
    <cellStyle name="20% - Accent1 4 13 2" xfId="31237" xr:uid="{00000000-0005-0000-0000-00004D790000}"/>
    <cellStyle name="20% - Accent1 4 13 2 2" xfId="31238" xr:uid="{00000000-0005-0000-0000-00004E790000}"/>
    <cellStyle name="20% - Accent1 4 13 2 2 2" xfId="31239" xr:uid="{00000000-0005-0000-0000-00004F790000}"/>
    <cellStyle name="20% - Accent1 4 13 2 2 2 2" xfId="31240" xr:uid="{00000000-0005-0000-0000-000050790000}"/>
    <cellStyle name="20% - Accent1 4 13 2 2 3" xfId="31241" xr:uid="{00000000-0005-0000-0000-000051790000}"/>
    <cellStyle name="20% - Accent1 4 13 2 3" xfId="31242" xr:uid="{00000000-0005-0000-0000-000052790000}"/>
    <cellStyle name="20% - Accent1 4 13 2 3 2" xfId="31243" xr:uid="{00000000-0005-0000-0000-000053790000}"/>
    <cellStyle name="20% - Accent1 4 13 2 4" xfId="31244" xr:uid="{00000000-0005-0000-0000-000054790000}"/>
    <cellStyle name="20% - Accent1 4 13 3" xfId="31245" xr:uid="{00000000-0005-0000-0000-000055790000}"/>
    <cellStyle name="20% - Accent1 4 13 3 2" xfId="31246" xr:uid="{00000000-0005-0000-0000-000056790000}"/>
    <cellStyle name="20% - Accent1 4 13 3 2 2" xfId="31247" xr:uid="{00000000-0005-0000-0000-000057790000}"/>
    <cellStyle name="20% - Accent1 4 13 3 2 2 2" xfId="31248" xr:uid="{00000000-0005-0000-0000-000058790000}"/>
    <cellStyle name="20% - Accent1 4 13 3 2 3" xfId="31249" xr:uid="{00000000-0005-0000-0000-000059790000}"/>
    <cellStyle name="20% - Accent1 4 13 3 3" xfId="31250" xr:uid="{00000000-0005-0000-0000-00005A790000}"/>
    <cellStyle name="20% - Accent1 4 13 3 3 2" xfId="31251" xr:uid="{00000000-0005-0000-0000-00005B790000}"/>
    <cellStyle name="20% - Accent1 4 13 3 4" xfId="31252" xr:uid="{00000000-0005-0000-0000-00005C790000}"/>
    <cellStyle name="20% - Accent1 4 13 4" xfId="31253" xr:uid="{00000000-0005-0000-0000-00005D790000}"/>
    <cellStyle name="20% - Accent1 4 13 4 2" xfId="31254" xr:uid="{00000000-0005-0000-0000-00005E790000}"/>
    <cellStyle name="20% - Accent1 4 13 4 2 2" xfId="31255" xr:uid="{00000000-0005-0000-0000-00005F790000}"/>
    <cellStyle name="20% - Accent1 4 13 4 2 2 2" xfId="31256" xr:uid="{00000000-0005-0000-0000-000060790000}"/>
    <cellStyle name="20% - Accent1 4 13 4 2 3" xfId="31257" xr:uid="{00000000-0005-0000-0000-000061790000}"/>
    <cellStyle name="20% - Accent1 4 13 4 3" xfId="31258" xr:uid="{00000000-0005-0000-0000-000062790000}"/>
    <cellStyle name="20% - Accent1 4 13 4 3 2" xfId="31259" xr:uid="{00000000-0005-0000-0000-000063790000}"/>
    <cellStyle name="20% - Accent1 4 13 4 4" xfId="31260" xr:uid="{00000000-0005-0000-0000-000064790000}"/>
    <cellStyle name="20% - Accent1 4 13 5" xfId="31261" xr:uid="{00000000-0005-0000-0000-000065790000}"/>
    <cellStyle name="20% - Accent1 4 13 5 2" xfId="31262" xr:uid="{00000000-0005-0000-0000-000066790000}"/>
    <cellStyle name="20% - Accent1 4 13 5 2 2" xfId="31263" xr:uid="{00000000-0005-0000-0000-000067790000}"/>
    <cellStyle name="20% - Accent1 4 13 5 3" xfId="31264" xr:uid="{00000000-0005-0000-0000-000068790000}"/>
    <cellStyle name="20% - Accent1 4 13 6" xfId="31265" xr:uid="{00000000-0005-0000-0000-000069790000}"/>
    <cellStyle name="20% - Accent1 4 13 6 2" xfId="31266" xr:uid="{00000000-0005-0000-0000-00006A790000}"/>
    <cellStyle name="20% - Accent1 4 13 6 2 2" xfId="31267" xr:uid="{00000000-0005-0000-0000-00006B790000}"/>
    <cellStyle name="20% - Accent1 4 13 6 3" xfId="31268" xr:uid="{00000000-0005-0000-0000-00006C790000}"/>
    <cellStyle name="20% - Accent1 4 13 7" xfId="31269" xr:uid="{00000000-0005-0000-0000-00006D790000}"/>
    <cellStyle name="20% - Accent1 4 13 7 2" xfId="31270" xr:uid="{00000000-0005-0000-0000-00006E790000}"/>
    <cellStyle name="20% - Accent1 4 13 8" xfId="31271" xr:uid="{00000000-0005-0000-0000-00006F790000}"/>
    <cellStyle name="20% - Accent1 4 13 8 2" xfId="31272" xr:uid="{00000000-0005-0000-0000-000070790000}"/>
    <cellStyle name="20% - Accent1 4 13 9" xfId="31273" xr:uid="{00000000-0005-0000-0000-000071790000}"/>
    <cellStyle name="20% - Accent1 4 14" xfId="31274" xr:uid="{00000000-0005-0000-0000-000072790000}"/>
    <cellStyle name="20% - Accent1 4 14 2" xfId="31275" xr:uid="{00000000-0005-0000-0000-000073790000}"/>
    <cellStyle name="20% - Accent1 4 14 2 2" xfId="31276" xr:uid="{00000000-0005-0000-0000-000074790000}"/>
    <cellStyle name="20% - Accent1 4 14 2 2 2" xfId="31277" xr:uid="{00000000-0005-0000-0000-000075790000}"/>
    <cellStyle name="20% - Accent1 4 14 2 3" xfId="31278" xr:uid="{00000000-0005-0000-0000-000076790000}"/>
    <cellStyle name="20% - Accent1 4 14 3" xfId="31279" xr:uid="{00000000-0005-0000-0000-000077790000}"/>
    <cellStyle name="20% - Accent1 4 14 3 2" xfId="31280" xr:uid="{00000000-0005-0000-0000-000078790000}"/>
    <cellStyle name="20% - Accent1 4 14 4" xfId="31281" xr:uid="{00000000-0005-0000-0000-000079790000}"/>
    <cellStyle name="20% - Accent1 4 15" xfId="31282" xr:uid="{00000000-0005-0000-0000-00007A790000}"/>
    <cellStyle name="20% - Accent1 4 15 2" xfId="31283" xr:uid="{00000000-0005-0000-0000-00007B790000}"/>
    <cellStyle name="20% - Accent1 4 15 2 2" xfId="31284" xr:uid="{00000000-0005-0000-0000-00007C790000}"/>
    <cellStyle name="20% - Accent1 4 15 2 2 2" xfId="31285" xr:uid="{00000000-0005-0000-0000-00007D790000}"/>
    <cellStyle name="20% - Accent1 4 15 2 3" xfId="31286" xr:uid="{00000000-0005-0000-0000-00007E790000}"/>
    <cellStyle name="20% - Accent1 4 15 3" xfId="31287" xr:uid="{00000000-0005-0000-0000-00007F790000}"/>
    <cellStyle name="20% - Accent1 4 15 3 2" xfId="31288" xr:uid="{00000000-0005-0000-0000-000080790000}"/>
    <cellStyle name="20% - Accent1 4 15 4" xfId="31289" xr:uid="{00000000-0005-0000-0000-000081790000}"/>
    <cellStyle name="20% - Accent1 4 16" xfId="31290" xr:uid="{00000000-0005-0000-0000-000082790000}"/>
    <cellStyle name="20% - Accent1 4 16 2" xfId="31291" xr:uid="{00000000-0005-0000-0000-000083790000}"/>
    <cellStyle name="20% - Accent1 4 16 2 2" xfId="31292" xr:uid="{00000000-0005-0000-0000-000084790000}"/>
    <cellStyle name="20% - Accent1 4 16 2 2 2" xfId="31293" xr:uid="{00000000-0005-0000-0000-000085790000}"/>
    <cellStyle name="20% - Accent1 4 16 2 3" xfId="31294" xr:uid="{00000000-0005-0000-0000-000086790000}"/>
    <cellStyle name="20% - Accent1 4 16 3" xfId="31295" xr:uid="{00000000-0005-0000-0000-000087790000}"/>
    <cellStyle name="20% - Accent1 4 16 3 2" xfId="31296" xr:uid="{00000000-0005-0000-0000-000088790000}"/>
    <cellStyle name="20% - Accent1 4 16 4" xfId="31297" xr:uid="{00000000-0005-0000-0000-000089790000}"/>
    <cellStyle name="20% - Accent1 4 17" xfId="31298" xr:uid="{00000000-0005-0000-0000-00008A790000}"/>
    <cellStyle name="20% - Accent1 4 17 2" xfId="31299" xr:uid="{00000000-0005-0000-0000-00008B790000}"/>
    <cellStyle name="20% - Accent1 4 17 2 2" xfId="31300" xr:uid="{00000000-0005-0000-0000-00008C790000}"/>
    <cellStyle name="20% - Accent1 4 17 3" xfId="31301" xr:uid="{00000000-0005-0000-0000-00008D790000}"/>
    <cellStyle name="20% - Accent1 4 18" xfId="31302" xr:uid="{00000000-0005-0000-0000-00008E790000}"/>
    <cellStyle name="20% - Accent1 4 18 2" xfId="31303" xr:uid="{00000000-0005-0000-0000-00008F790000}"/>
    <cellStyle name="20% - Accent1 4 18 2 2" xfId="31304" xr:uid="{00000000-0005-0000-0000-000090790000}"/>
    <cellStyle name="20% - Accent1 4 18 3" xfId="31305" xr:uid="{00000000-0005-0000-0000-000091790000}"/>
    <cellStyle name="20% - Accent1 4 19" xfId="31306" xr:uid="{00000000-0005-0000-0000-000092790000}"/>
    <cellStyle name="20% - Accent1 4 19 2" xfId="31307" xr:uid="{00000000-0005-0000-0000-000093790000}"/>
    <cellStyle name="20% - Accent1 4 2" xfId="31308" xr:uid="{00000000-0005-0000-0000-000094790000}"/>
    <cellStyle name="20% - Accent1 4 2 10" xfId="31309" xr:uid="{00000000-0005-0000-0000-000095790000}"/>
    <cellStyle name="20% - Accent1 4 2 10 10" xfId="31310" xr:uid="{00000000-0005-0000-0000-000096790000}"/>
    <cellStyle name="20% - Accent1 4 2 10 10 2" xfId="31311" xr:uid="{00000000-0005-0000-0000-000097790000}"/>
    <cellStyle name="20% - Accent1 4 2 10 11" xfId="31312" xr:uid="{00000000-0005-0000-0000-000098790000}"/>
    <cellStyle name="20% - Accent1 4 2 10 2" xfId="31313" xr:uid="{00000000-0005-0000-0000-000099790000}"/>
    <cellStyle name="20% - Accent1 4 2 10 2 2" xfId="31314" xr:uid="{00000000-0005-0000-0000-00009A790000}"/>
    <cellStyle name="20% - Accent1 4 2 10 2 2 2" xfId="31315" xr:uid="{00000000-0005-0000-0000-00009B790000}"/>
    <cellStyle name="20% - Accent1 4 2 10 2 2 2 2" xfId="31316" xr:uid="{00000000-0005-0000-0000-00009C790000}"/>
    <cellStyle name="20% - Accent1 4 2 10 2 2 2 2 2" xfId="31317" xr:uid="{00000000-0005-0000-0000-00009D790000}"/>
    <cellStyle name="20% - Accent1 4 2 10 2 2 2 3" xfId="31318" xr:uid="{00000000-0005-0000-0000-00009E790000}"/>
    <cellStyle name="20% - Accent1 4 2 10 2 2 3" xfId="31319" xr:uid="{00000000-0005-0000-0000-00009F790000}"/>
    <cellStyle name="20% - Accent1 4 2 10 2 2 3 2" xfId="31320" xr:uid="{00000000-0005-0000-0000-0000A0790000}"/>
    <cellStyle name="20% - Accent1 4 2 10 2 2 4" xfId="31321" xr:uid="{00000000-0005-0000-0000-0000A1790000}"/>
    <cellStyle name="20% - Accent1 4 2 10 2 3" xfId="31322" xr:uid="{00000000-0005-0000-0000-0000A2790000}"/>
    <cellStyle name="20% - Accent1 4 2 10 2 3 2" xfId="31323" xr:uid="{00000000-0005-0000-0000-0000A3790000}"/>
    <cellStyle name="20% - Accent1 4 2 10 2 3 2 2" xfId="31324" xr:uid="{00000000-0005-0000-0000-0000A4790000}"/>
    <cellStyle name="20% - Accent1 4 2 10 2 3 2 2 2" xfId="31325" xr:uid="{00000000-0005-0000-0000-0000A5790000}"/>
    <cellStyle name="20% - Accent1 4 2 10 2 3 2 3" xfId="31326" xr:uid="{00000000-0005-0000-0000-0000A6790000}"/>
    <cellStyle name="20% - Accent1 4 2 10 2 3 3" xfId="31327" xr:uid="{00000000-0005-0000-0000-0000A7790000}"/>
    <cellStyle name="20% - Accent1 4 2 10 2 3 3 2" xfId="31328" xr:uid="{00000000-0005-0000-0000-0000A8790000}"/>
    <cellStyle name="20% - Accent1 4 2 10 2 3 4" xfId="31329" xr:uid="{00000000-0005-0000-0000-0000A9790000}"/>
    <cellStyle name="20% - Accent1 4 2 10 2 4" xfId="31330" xr:uid="{00000000-0005-0000-0000-0000AA790000}"/>
    <cellStyle name="20% - Accent1 4 2 10 2 4 2" xfId="31331" xr:uid="{00000000-0005-0000-0000-0000AB790000}"/>
    <cellStyle name="20% - Accent1 4 2 10 2 4 2 2" xfId="31332" xr:uid="{00000000-0005-0000-0000-0000AC790000}"/>
    <cellStyle name="20% - Accent1 4 2 10 2 4 2 2 2" xfId="31333" xr:uid="{00000000-0005-0000-0000-0000AD790000}"/>
    <cellStyle name="20% - Accent1 4 2 10 2 4 2 3" xfId="31334" xr:uid="{00000000-0005-0000-0000-0000AE790000}"/>
    <cellStyle name="20% - Accent1 4 2 10 2 4 3" xfId="31335" xr:uid="{00000000-0005-0000-0000-0000AF790000}"/>
    <cellStyle name="20% - Accent1 4 2 10 2 4 3 2" xfId="31336" xr:uid="{00000000-0005-0000-0000-0000B0790000}"/>
    <cellStyle name="20% - Accent1 4 2 10 2 4 4" xfId="31337" xr:uid="{00000000-0005-0000-0000-0000B1790000}"/>
    <cellStyle name="20% - Accent1 4 2 10 2 5" xfId="31338" xr:uid="{00000000-0005-0000-0000-0000B2790000}"/>
    <cellStyle name="20% - Accent1 4 2 10 2 5 2" xfId="31339" xr:uid="{00000000-0005-0000-0000-0000B3790000}"/>
    <cellStyle name="20% - Accent1 4 2 10 2 5 2 2" xfId="31340" xr:uid="{00000000-0005-0000-0000-0000B4790000}"/>
    <cellStyle name="20% - Accent1 4 2 10 2 5 3" xfId="31341" xr:uid="{00000000-0005-0000-0000-0000B5790000}"/>
    <cellStyle name="20% - Accent1 4 2 10 2 6" xfId="31342" xr:uid="{00000000-0005-0000-0000-0000B6790000}"/>
    <cellStyle name="20% - Accent1 4 2 10 2 6 2" xfId="31343" xr:uid="{00000000-0005-0000-0000-0000B7790000}"/>
    <cellStyle name="20% - Accent1 4 2 10 2 6 2 2" xfId="31344" xr:uid="{00000000-0005-0000-0000-0000B8790000}"/>
    <cellStyle name="20% - Accent1 4 2 10 2 6 3" xfId="31345" xr:uid="{00000000-0005-0000-0000-0000B9790000}"/>
    <cellStyle name="20% - Accent1 4 2 10 2 7" xfId="31346" xr:uid="{00000000-0005-0000-0000-0000BA790000}"/>
    <cellStyle name="20% - Accent1 4 2 10 2 7 2" xfId="31347" xr:uid="{00000000-0005-0000-0000-0000BB790000}"/>
    <cellStyle name="20% - Accent1 4 2 10 2 8" xfId="31348" xr:uid="{00000000-0005-0000-0000-0000BC790000}"/>
    <cellStyle name="20% - Accent1 4 2 10 2 8 2" xfId="31349" xr:uid="{00000000-0005-0000-0000-0000BD790000}"/>
    <cellStyle name="20% - Accent1 4 2 10 2 9" xfId="31350" xr:uid="{00000000-0005-0000-0000-0000BE790000}"/>
    <cellStyle name="20% - Accent1 4 2 10 3" xfId="31351" xr:uid="{00000000-0005-0000-0000-0000BF790000}"/>
    <cellStyle name="20% - Accent1 4 2 10 3 2" xfId="31352" xr:uid="{00000000-0005-0000-0000-0000C0790000}"/>
    <cellStyle name="20% - Accent1 4 2 10 3 2 2" xfId="31353" xr:uid="{00000000-0005-0000-0000-0000C1790000}"/>
    <cellStyle name="20% - Accent1 4 2 10 3 2 2 2" xfId="31354" xr:uid="{00000000-0005-0000-0000-0000C2790000}"/>
    <cellStyle name="20% - Accent1 4 2 10 3 2 2 2 2" xfId="31355" xr:uid="{00000000-0005-0000-0000-0000C3790000}"/>
    <cellStyle name="20% - Accent1 4 2 10 3 2 2 3" xfId="31356" xr:uid="{00000000-0005-0000-0000-0000C4790000}"/>
    <cellStyle name="20% - Accent1 4 2 10 3 2 3" xfId="31357" xr:uid="{00000000-0005-0000-0000-0000C5790000}"/>
    <cellStyle name="20% - Accent1 4 2 10 3 2 3 2" xfId="31358" xr:uid="{00000000-0005-0000-0000-0000C6790000}"/>
    <cellStyle name="20% - Accent1 4 2 10 3 2 4" xfId="31359" xr:uid="{00000000-0005-0000-0000-0000C7790000}"/>
    <cellStyle name="20% - Accent1 4 2 10 3 3" xfId="31360" xr:uid="{00000000-0005-0000-0000-0000C8790000}"/>
    <cellStyle name="20% - Accent1 4 2 10 3 3 2" xfId="31361" xr:uid="{00000000-0005-0000-0000-0000C9790000}"/>
    <cellStyle name="20% - Accent1 4 2 10 3 3 2 2" xfId="31362" xr:uid="{00000000-0005-0000-0000-0000CA790000}"/>
    <cellStyle name="20% - Accent1 4 2 10 3 3 2 2 2" xfId="31363" xr:uid="{00000000-0005-0000-0000-0000CB790000}"/>
    <cellStyle name="20% - Accent1 4 2 10 3 3 2 3" xfId="31364" xr:uid="{00000000-0005-0000-0000-0000CC790000}"/>
    <cellStyle name="20% - Accent1 4 2 10 3 3 3" xfId="31365" xr:uid="{00000000-0005-0000-0000-0000CD790000}"/>
    <cellStyle name="20% - Accent1 4 2 10 3 3 3 2" xfId="31366" xr:uid="{00000000-0005-0000-0000-0000CE790000}"/>
    <cellStyle name="20% - Accent1 4 2 10 3 3 4" xfId="31367" xr:uid="{00000000-0005-0000-0000-0000CF790000}"/>
    <cellStyle name="20% - Accent1 4 2 10 3 4" xfId="31368" xr:uid="{00000000-0005-0000-0000-0000D0790000}"/>
    <cellStyle name="20% - Accent1 4 2 10 3 4 2" xfId="31369" xr:uid="{00000000-0005-0000-0000-0000D1790000}"/>
    <cellStyle name="20% - Accent1 4 2 10 3 4 2 2" xfId="31370" xr:uid="{00000000-0005-0000-0000-0000D2790000}"/>
    <cellStyle name="20% - Accent1 4 2 10 3 4 2 2 2" xfId="31371" xr:uid="{00000000-0005-0000-0000-0000D3790000}"/>
    <cellStyle name="20% - Accent1 4 2 10 3 4 2 3" xfId="31372" xr:uid="{00000000-0005-0000-0000-0000D4790000}"/>
    <cellStyle name="20% - Accent1 4 2 10 3 4 3" xfId="31373" xr:uid="{00000000-0005-0000-0000-0000D5790000}"/>
    <cellStyle name="20% - Accent1 4 2 10 3 4 3 2" xfId="31374" xr:uid="{00000000-0005-0000-0000-0000D6790000}"/>
    <cellStyle name="20% - Accent1 4 2 10 3 4 4" xfId="31375" xr:uid="{00000000-0005-0000-0000-0000D7790000}"/>
    <cellStyle name="20% - Accent1 4 2 10 3 5" xfId="31376" xr:uid="{00000000-0005-0000-0000-0000D8790000}"/>
    <cellStyle name="20% - Accent1 4 2 10 3 5 2" xfId="31377" xr:uid="{00000000-0005-0000-0000-0000D9790000}"/>
    <cellStyle name="20% - Accent1 4 2 10 3 5 2 2" xfId="31378" xr:uid="{00000000-0005-0000-0000-0000DA790000}"/>
    <cellStyle name="20% - Accent1 4 2 10 3 5 3" xfId="31379" xr:uid="{00000000-0005-0000-0000-0000DB790000}"/>
    <cellStyle name="20% - Accent1 4 2 10 3 6" xfId="31380" xr:uid="{00000000-0005-0000-0000-0000DC790000}"/>
    <cellStyle name="20% - Accent1 4 2 10 3 6 2" xfId="31381" xr:uid="{00000000-0005-0000-0000-0000DD790000}"/>
    <cellStyle name="20% - Accent1 4 2 10 3 6 2 2" xfId="31382" xr:uid="{00000000-0005-0000-0000-0000DE790000}"/>
    <cellStyle name="20% - Accent1 4 2 10 3 6 3" xfId="31383" xr:uid="{00000000-0005-0000-0000-0000DF790000}"/>
    <cellStyle name="20% - Accent1 4 2 10 3 7" xfId="31384" xr:uid="{00000000-0005-0000-0000-0000E0790000}"/>
    <cellStyle name="20% - Accent1 4 2 10 3 7 2" xfId="31385" xr:uid="{00000000-0005-0000-0000-0000E1790000}"/>
    <cellStyle name="20% - Accent1 4 2 10 3 8" xfId="31386" xr:uid="{00000000-0005-0000-0000-0000E2790000}"/>
    <cellStyle name="20% - Accent1 4 2 10 3 8 2" xfId="31387" xr:uid="{00000000-0005-0000-0000-0000E3790000}"/>
    <cellStyle name="20% - Accent1 4 2 10 3 9" xfId="31388" xr:uid="{00000000-0005-0000-0000-0000E4790000}"/>
    <cellStyle name="20% - Accent1 4 2 10 4" xfId="31389" xr:uid="{00000000-0005-0000-0000-0000E5790000}"/>
    <cellStyle name="20% - Accent1 4 2 10 4 2" xfId="31390" xr:uid="{00000000-0005-0000-0000-0000E6790000}"/>
    <cellStyle name="20% - Accent1 4 2 10 4 2 2" xfId="31391" xr:uid="{00000000-0005-0000-0000-0000E7790000}"/>
    <cellStyle name="20% - Accent1 4 2 10 4 2 2 2" xfId="31392" xr:uid="{00000000-0005-0000-0000-0000E8790000}"/>
    <cellStyle name="20% - Accent1 4 2 10 4 2 3" xfId="31393" xr:uid="{00000000-0005-0000-0000-0000E9790000}"/>
    <cellStyle name="20% - Accent1 4 2 10 4 3" xfId="31394" xr:uid="{00000000-0005-0000-0000-0000EA790000}"/>
    <cellStyle name="20% - Accent1 4 2 10 4 3 2" xfId="31395" xr:uid="{00000000-0005-0000-0000-0000EB790000}"/>
    <cellStyle name="20% - Accent1 4 2 10 4 4" xfId="31396" xr:uid="{00000000-0005-0000-0000-0000EC790000}"/>
    <cellStyle name="20% - Accent1 4 2 10 5" xfId="31397" xr:uid="{00000000-0005-0000-0000-0000ED790000}"/>
    <cellStyle name="20% - Accent1 4 2 10 5 2" xfId="31398" xr:uid="{00000000-0005-0000-0000-0000EE790000}"/>
    <cellStyle name="20% - Accent1 4 2 10 5 2 2" xfId="31399" xr:uid="{00000000-0005-0000-0000-0000EF790000}"/>
    <cellStyle name="20% - Accent1 4 2 10 5 2 2 2" xfId="31400" xr:uid="{00000000-0005-0000-0000-0000F0790000}"/>
    <cellStyle name="20% - Accent1 4 2 10 5 2 3" xfId="31401" xr:uid="{00000000-0005-0000-0000-0000F1790000}"/>
    <cellStyle name="20% - Accent1 4 2 10 5 3" xfId="31402" xr:uid="{00000000-0005-0000-0000-0000F2790000}"/>
    <cellStyle name="20% - Accent1 4 2 10 5 3 2" xfId="31403" xr:uid="{00000000-0005-0000-0000-0000F3790000}"/>
    <cellStyle name="20% - Accent1 4 2 10 5 4" xfId="31404" xr:uid="{00000000-0005-0000-0000-0000F4790000}"/>
    <cellStyle name="20% - Accent1 4 2 10 6" xfId="31405" xr:uid="{00000000-0005-0000-0000-0000F5790000}"/>
    <cellStyle name="20% - Accent1 4 2 10 6 2" xfId="31406" xr:uid="{00000000-0005-0000-0000-0000F6790000}"/>
    <cellStyle name="20% - Accent1 4 2 10 6 2 2" xfId="31407" xr:uid="{00000000-0005-0000-0000-0000F7790000}"/>
    <cellStyle name="20% - Accent1 4 2 10 6 2 2 2" xfId="31408" xr:uid="{00000000-0005-0000-0000-0000F8790000}"/>
    <cellStyle name="20% - Accent1 4 2 10 6 2 3" xfId="31409" xr:uid="{00000000-0005-0000-0000-0000F9790000}"/>
    <cellStyle name="20% - Accent1 4 2 10 6 3" xfId="31410" xr:uid="{00000000-0005-0000-0000-0000FA790000}"/>
    <cellStyle name="20% - Accent1 4 2 10 6 3 2" xfId="31411" xr:uid="{00000000-0005-0000-0000-0000FB790000}"/>
    <cellStyle name="20% - Accent1 4 2 10 6 4" xfId="31412" xr:uid="{00000000-0005-0000-0000-0000FC790000}"/>
    <cellStyle name="20% - Accent1 4 2 10 7" xfId="31413" xr:uid="{00000000-0005-0000-0000-0000FD790000}"/>
    <cellStyle name="20% - Accent1 4 2 10 7 2" xfId="31414" xr:uid="{00000000-0005-0000-0000-0000FE790000}"/>
    <cellStyle name="20% - Accent1 4 2 10 7 2 2" xfId="31415" xr:uid="{00000000-0005-0000-0000-0000FF790000}"/>
    <cellStyle name="20% - Accent1 4 2 10 7 3" xfId="31416" xr:uid="{00000000-0005-0000-0000-0000007A0000}"/>
    <cellStyle name="20% - Accent1 4 2 10 8" xfId="31417" xr:uid="{00000000-0005-0000-0000-0000017A0000}"/>
    <cellStyle name="20% - Accent1 4 2 10 8 2" xfId="31418" xr:uid="{00000000-0005-0000-0000-0000027A0000}"/>
    <cellStyle name="20% - Accent1 4 2 10 8 2 2" xfId="31419" xr:uid="{00000000-0005-0000-0000-0000037A0000}"/>
    <cellStyle name="20% - Accent1 4 2 10 8 3" xfId="31420" xr:uid="{00000000-0005-0000-0000-0000047A0000}"/>
    <cellStyle name="20% - Accent1 4 2 10 9" xfId="31421" xr:uid="{00000000-0005-0000-0000-0000057A0000}"/>
    <cellStyle name="20% - Accent1 4 2 10 9 2" xfId="31422" xr:uid="{00000000-0005-0000-0000-0000067A0000}"/>
    <cellStyle name="20% - Accent1 4 2 11" xfId="31423" xr:uid="{00000000-0005-0000-0000-0000077A0000}"/>
    <cellStyle name="20% - Accent1 4 2 11 2" xfId="31424" xr:uid="{00000000-0005-0000-0000-0000087A0000}"/>
    <cellStyle name="20% - Accent1 4 2 11 2 2" xfId="31425" xr:uid="{00000000-0005-0000-0000-0000097A0000}"/>
    <cellStyle name="20% - Accent1 4 2 11 2 2 2" xfId="31426" xr:uid="{00000000-0005-0000-0000-00000A7A0000}"/>
    <cellStyle name="20% - Accent1 4 2 11 2 2 2 2" xfId="31427" xr:uid="{00000000-0005-0000-0000-00000B7A0000}"/>
    <cellStyle name="20% - Accent1 4 2 11 2 2 3" xfId="31428" xr:uid="{00000000-0005-0000-0000-00000C7A0000}"/>
    <cellStyle name="20% - Accent1 4 2 11 2 3" xfId="31429" xr:uid="{00000000-0005-0000-0000-00000D7A0000}"/>
    <cellStyle name="20% - Accent1 4 2 11 2 3 2" xfId="31430" xr:uid="{00000000-0005-0000-0000-00000E7A0000}"/>
    <cellStyle name="20% - Accent1 4 2 11 2 4" xfId="31431" xr:uid="{00000000-0005-0000-0000-00000F7A0000}"/>
    <cellStyle name="20% - Accent1 4 2 11 3" xfId="31432" xr:uid="{00000000-0005-0000-0000-0000107A0000}"/>
    <cellStyle name="20% - Accent1 4 2 11 3 2" xfId="31433" xr:uid="{00000000-0005-0000-0000-0000117A0000}"/>
    <cellStyle name="20% - Accent1 4 2 11 3 2 2" xfId="31434" xr:uid="{00000000-0005-0000-0000-0000127A0000}"/>
    <cellStyle name="20% - Accent1 4 2 11 3 2 2 2" xfId="31435" xr:uid="{00000000-0005-0000-0000-0000137A0000}"/>
    <cellStyle name="20% - Accent1 4 2 11 3 2 3" xfId="31436" xr:uid="{00000000-0005-0000-0000-0000147A0000}"/>
    <cellStyle name="20% - Accent1 4 2 11 3 3" xfId="31437" xr:uid="{00000000-0005-0000-0000-0000157A0000}"/>
    <cellStyle name="20% - Accent1 4 2 11 3 3 2" xfId="31438" xr:uid="{00000000-0005-0000-0000-0000167A0000}"/>
    <cellStyle name="20% - Accent1 4 2 11 3 4" xfId="31439" xr:uid="{00000000-0005-0000-0000-0000177A0000}"/>
    <cellStyle name="20% - Accent1 4 2 11 4" xfId="31440" xr:uid="{00000000-0005-0000-0000-0000187A0000}"/>
    <cellStyle name="20% - Accent1 4 2 11 4 2" xfId="31441" xr:uid="{00000000-0005-0000-0000-0000197A0000}"/>
    <cellStyle name="20% - Accent1 4 2 11 4 2 2" xfId="31442" xr:uid="{00000000-0005-0000-0000-00001A7A0000}"/>
    <cellStyle name="20% - Accent1 4 2 11 4 2 2 2" xfId="31443" xr:uid="{00000000-0005-0000-0000-00001B7A0000}"/>
    <cellStyle name="20% - Accent1 4 2 11 4 2 3" xfId="31444" xr:uid="{00000000-0005-0000-0000-00001C7A0000}"/>
    <cellStyle name="20% - Accent1 4 2 11 4 3" xfId="31445" xr:uid="{00000000-0005-0000-0000-00001D7A0000}"/>
    <cellStyle name="20% - Accent1 4 2 11 4 3 2" xfId="31446" xr:uid="{00000000-0005-0000-0000-00001E7A0000}"/>
    <cellStyle name="20% - Accent1 4 2 11 4 4" xfId="31447" xr:uid="{00000000-0005-0000-0000-00001F7A0000}"/>
    <cellStyle name="20% - Accent1 4 2 11 5" xfId="31448" xr:uid="{00000000-0005-0000-0000-0000207A0000}"/>
    <cellStyle name="20% - Accent1 4 2 11 5 2" xfId="31449" xr:uid="{00000000-0005-0000-0000-0000217A0000}"/>
    <cellStyle name="20% - Accent1 4 2 11 5 2 2" xfId="31450" xr:uid="{00000000-0005-0000-0000-0000227A0000}"/>
    <cellStyle name="20% - Accent1 4 2 11 5 3" xfId="31451" xr:uid="{00000000-0005-0000-0000-0000237A0000}"/>
    <cellStyle name="20% - Accent1 4 2 11 6" xfId="31452" xr:uid="{00000000-0005-0000-0000-0000247A0000}"/>
    <cellStyle name="20% - Accent1 4 2 11 6 2" xfId="31453" xr:uid="{00000000-0005-0000-0000-0000257A0000}"/>
    <cellStyle name="20% - Accent1 4 2 11 6 2 2" xfId="31454" xr:uid="{00000000-0005-0000-0000-0000267A0000}"/>
    <cellStyle name="20% - Accent1 4 2 11 6 3" xfId="31455" xr:uid="{00000000-0005-0000-0000-0000277A0000}"/>
    <cellStyle name="20% - Accent1 4 2 11 7" xfId="31456" xr:uid="{00000000-0005-0000-0000-0000287A0000}"/>
    <cellStyle name="20% - Accent1 4 2 11 7 2" xfId="31457" xr:uid="{00000000-0005-0000-0000-0000297A0000}"/>
    <cellStyle name="20% - Accent1 4 2 11 8" xfId="31458" xr:uid="{00000000-0005-0000-0000-00002A7A0000}"/>
    <cellStyle name="20% - Accent1 4 2 11 8 2" xfId="31459" xr:uid="{00000000-0005-0000-0000-00002B7A0000}"/>
    <cellStyle name="20% - Accent1 4 2 11 9" xfId="31460" xr:uid="{00000000-0005-0000-0000-00002C7A0000}"/>
    <cellStyle name="20% - Accent1 4 2 12" xfId="31461" xr:uid="{00000000-0005-0000-0000-00002D7A0000}"/>
    <cellStyle name="20% - Accent1 4 2 12 2" xfId="31462" xr:uid="{00000000-0005-0000-0000-00002E7A0000}"/>
    <cellStyle name="20% - Accent1 4 2 12 2 2" xfId="31463" xr:uid="{00000000-0005-0000-0000-00002F7A0000}"/>
    <cellStyle name="20% - Accent1 4 2 12 2 2 2" xfId="31464" xr:uid="{00000000-0005-0000-0000-0000307A0000}"/>
    <cellStyle name="20% - Accent1 4 2 12 2 2 2 2" xfId="31465" xr:uid="{00000000-0005-0000-0000-0000317A0000}"/>
    <cellStyle name="20% - Accent1 4 2 12 2 2 3" xfId="31466" xr:uid="{00000000-0005-0000-0000-0000327A0000}"/>
    <cellStyle name="20% - Accent1 4 2 12 2 3" xfId="31467" xr:uid="{00000000-0005-0000-0000-0000337A0000}"/>
    <cellStyle name="20% - Accent1 4 2 12 2 3 2" xfId="31468" xr:uid="{00000000-0005-0000-0000-0000347A0000}"/>
    <cellStyle name="20% - Accent1 4 2 12 2 4" xfId="31469" xr:uid="{00000000-0005-0000-0000-0000357A0000}"/>
    <cellStyle name="20% - Accent1 4 2 12 3" xfId="31470" xr:uid="{00000000-0005-0000-0000-0000367A0000}"/>
    <cellStyle name="20% - Accent1 4 2 12 3 2" xfId="31471" xr:uid="{00000000-0005-0000-0000-0000377A0000}"/>
    <cellStyle name="20% - Accent1 4 2 12 3 2 2" xfId="31472" xr:uid="{00000000-0005-0000-0000-0000387A0000}"/>
    <cellStyle name="20% - Accent1 4 2 12 3 2 2 2" xfId="31473" xr:uid="{00000000-0005-0000-0000-0000397A0000}"/>
    <cellStyle name="20% - Accent1 4 2 12 3 2 3" xfId="31474" xr:uid="{00000000-0005-0000-0000-00003A7A0000}"/>
    <cellStyle name="20% - Accent1 4 2 12 3 3" xfId="31475" xr:uid="{00000000-0005-0000-0000-00003B7A0000}"/>
    <cellStyle name="20% - Accent1 4 2 12 3 3 2" xfId="31476" xr:uid="{00000000-0005-0000-0000-00003C7A0000}"/>
    <cellStyle name="20% - Accent1 4 2 12 3 4" xfId="31477" xr:uid="{00000000-0005-0000-0000-00003D7A0000}"/>
    <cellStyle name="20% - Accent1 4 2 12 4" xfId="31478" xr:uid="{00000000-0005-0000-0000-00003E7A0000}"/>
    <cellStyle name="20% - Accent1 4 2 12 4 2" xfId="31479" xr:uid="{00000000-0005-0000-0000-00003F7A0000}"/>
    <cellStyle name="20% - Accent1 4 2 12 4 2 2" xfId="31480" xr:uid="{00000000-0005-0000-0000-0000407A0000}"/>
    <cellStyle name="20% - Accent1 4 2 12 4 2 2 2" xfId="31481" xr:uid="{00000000-0005-0000-0000-0000417A0000}"/>
    <cellStyle name="20% - Accent1 4 2 12 4 2 3" xfId="31482" xr:uid="{00000000-0005-0000-0000-0000427A0000}"/>
    <cellStyle name="20% - Accent1 4 2 12 4 3" xfId="31483" xr:uid="{00000000-0005-0000-0000-0000437A0000}"/>
    <cellStyle name="20% - Accent1 4 2 12 4 3 2" xfId="31484" xr:uid="{00000000-0005-0000-0000-0000447A0000}"/>
    <cellStyle name="20% - Accent1 4 2 12 4 4" xfId="31485" xr:uid="{00000000-0005-0000-0000-0000457A0000}"/>
    <cellStyle name="20% - Accent1 4 2 12 5" xfId="31486" xr:uid="{00000000-0005-0000-0000-0000467A0000}"/>
    <cellStyle name="20% - Accent1 4 2 12 5 2" xfId="31487" xr:uid="{00000000-0005-0000-0000-0000477A0000}"/>
    <cellStyle name="20% - Accent1 4 2 12 5 2 2" xfId="31488" xr:uid="{00000000-0005-0000-0000-0000487A0000}"/>
    <cellStyle name="20% - Accent1 4 2 12 5 3" xfId="31489" xr:uid="{00000000-0005-0000-0000-0000497A0000}"/>
    <cellStyle name="20% - Accent1 4 2 12 6" xfId="31490" xr:uid="{00000000-0005-0000-0000-00004A7A0000}"/>
    <cellStyle name="20% - Accent1 4 2 12 6 2" xfId="31491" xr:uid="{00000000-0005-0000-0000-00004B7A0000}"/>
    <cellStyle name="20% - Accent1 4 2 12 6 2 2" xfId="31492" xr:uid="{00000000-0005-0000-0000-00004C7A0000}"/>
    <cellStyle name="20% - Accent1 4 2 12 6 3" xfId="31493" xr:uid="{00000000-0005-0000-0000-00004D7A0000}"/>
    <cellStyle name="20% - Accent1 4 2 12 7" xfId="31494" xr:uid="{00000000-0005-0000-0000-00004E7A0000}"/>
    <cellStyle name="20% - Accent1 4 2 12 7 2" xfId="31495" xr:uid="{00000000-0005-0000-0000-00004F7A0000}"/>
    <cellStyle name="20% - Accent1 4 2 12 8" xfId="31496" xr:uid="{00000000-0005-0000-0000-0000507A0000}"/>
    <cellStyle name="20% - Accent1 4 2 12 8 2" xfId="31497" xr:uid="{00000000-0005-0000-0000-0000517A0000}"/>
    <cellStyle name="20% - Accent1 4 2 12 9" xfId="31498" xr:uid="{00000000-0005-0000-0000-0000527A0000}"/>
    <cellStyle name="20% - Accent1 4 2 13" xfId="31499" xr:uid="{00000000-0005-0000-0000-0000537A0000}"/>
    <cellStyle name="20% - Accent1 4 2 13 2" xfId="31500" xr:uid="{00000000-0005-0000-0000-0000547A0000}"/>
    <cellStyle name="20% - Accent1 4 2 13 2 2" xfId="31501" xr:uid="{00000000-0005-0000-0000-0000557A0000}"/>
    <cellStyle name="20% - Accent1 4 2 13 2 2 2" xfId="31502" xr:uid="{00000000-0005-0000-0000-0000567A0000}"/>
    <cellStyle name="20% - Accent1 4 2 13 2 3" xfId="31503" xr:uid="{00000000-0005-0000-0000-0000577A0000}"/>
    <cellStyle name="20% - Accent1 4 2 13 3" xfId="31504" xr:uid="{00000000-0005-0000-0000-0000587A0000}"/>
    <cellStyle name="20% - Accent1 4 2 13 3 2" xfId="31505" xr:uid="{00000000-0005-0000-0000-0000597A0000}"/>
    <cellStyle name="20% - Accent1 4 2 13 4" xfId="31506" xr:uid="{00000000-0005-0000-0000-00005A7A0000}"/>
    <cellStyle name="20% - Accent1 4 2 14" xfId="31507" xr:uid="{00000000-0005-0000-0000-00005B7A0000}"/>
    <cellStyle name="20% - Accent1 4 2 14 2" xfId="31508" xr:uid="{00000000-0005-0000-0000-00005C7A0000}"/>
    <cellStyle name="20% - Accent1 4 2 14 2 2" xfId="31509" xr:uid="{00000000-0005-0000-0000-00005D7A0000}"/>
    <cellStyle name="20% - Accent1 4 2 14 2 2 2" xfId="31510" xr:uid="{00000000-0005-0000-0000-00005E7A0000}"/>
    <cellStyle name="20% - Accent1 4 2 14 2 3" xfId="31511" xr:uid="{00000000-0005-0000-0000-00005F7A0000}"/>
    <cellStyle name="20% - Accent1 4 2 14 3" xfId="31512" xr:uid="{00000000-0005-0000-0000-0000607A0000}"/>
    <cellStyle name="20% - Accent1 4 2 14 3 2" xfId="31513" xr:uid="{00000000-0005-0000-0000-0000617A0000}"/>
    <cellStyle name="20% - Accent1 4 2 14 4" xfId="31514" xr:uid="{00000000-0005-0000-0000-0000627A0000}"/>
    <cellStyle name="20% - Accent1 4 2 15" xfId="31515" xr:uid="{00000000-0005-0000-0000-0000637A0000}"/>
    <cellStyle name="20% - Accent1 4 2 15 2" xfId="31516" xr:uid="{00000000-0005-0000-0000-0000647A0000}"/>
    <cellStyle name="20% - Accent1 4 2 15 2 2" xfId="31517" xr:uid="{00000000-0005-0000-0000-0000657A0000}"/>
    <cellStyle name="20% - Accent1 4 2 15 2 2 2" xfId="31518" xr:uid="{00000000-0005-0000-0000-0000667A0000}"/>
    <cellStyle name="20% - Accent1 4 2 15 2 3" xfId="31519" xr:uid="{00000000-0005-0000-0000-0000677A0000}"/>
    <cellStyle name="20% - Accent1 4 2 15 3" xfId="31520" xr:uid="{00000000-0005-0000-0000-0000687A0000}"/>
    <cellStyle name="20% - Accent1 4 2 15 3 2" xfId="31521" xr:uid="{00000000-0005-0000-0000-0000697A0000}"/>
    <cellStyle name="20% - Accent1 4 2 15 4" xfId="31522" xr:uid="{00000000-0005-0000-0000-00006A7A0000}"/>
    <cellStyle name="20% - Accent1 4 2 16" xfId="31523" xr:uid="{00000000-0005-0000-0000-00006B7A0000}"/>
    <cellStyle name="20% - Accent1 4 2 16 2" xfId="31524" xr:uid="{00000000-0005-0000-0000-00006C7A0000}"/>
    <cellStyle name="20% - Accent1 4 2 16 2 2" xfId="31525" xr:uid="{00000000-0005-0000-0000-00006D7A0000}"/>
    <cellStyle name="20% - Accent1 4 2 16 3" xfId="31526" xr:uid="{00000000-0005-0000-0000-00006E7A0000}"/>
    <cellStyle name="20% - Accent1 4 2 17" xfId="31527" xr:uid="{00000000-0005-0000-0000-00006F7A0000}"/>
    <cellStyle name="20% - Accent1 4 2 17 2" xfId="31528" xr:uid="{00000000-0005-0000-0000-0000707A0000}"/>
    <cellStyle name="20% - Accent1 4 2 17 2 2" xfId="31529" xr:uid="{00000000-0005-0000-0000-0000717A0000}"/>
    <cellStyle name="20% - Accent1 4 2 17 3" xfId="31530" xr:uid="{00000000-0005-0000-0000-0000727A0000}"/>
    <cellStyle name="20% - Accent1 4 2 18" xfId="31531" xr:uid="{00000000-0005-0000-0000-0000737A0000}"/>
    <cellStyle name="20% - Accent1 4 2 18 2" xfId="31532" xr:uid="{00000000-0005-0000-0000-0000747A0000}"/>
    <cellStyle name="20% - Accent1 4 2 19" xfId="31533" xr:uid="{00000000-0005-0000-0000-0000757A0000}"/>
    <cellStyle name="20% - Accent1 4 2 19 2" xfId="31534" xr:uid="{00000000-0005-0000-0000-0000767A0000}"/>
    <cellStyle name="20% - Accent1 4 2 2" xfId="31535" xr:uid="{00000000-0005-0000-0000-0000777A0000}"/>
    <cellStyle name="20% - Accent1 4 2 2 10" xfId="31536" xr:uid="{00000000-0005-0000-0000-0000787A0000}"/>
    <cellStyle name="20% - Accent1 4 2 2 10 2" xfId="31537" xr:uid="{00000000-0005-0000-0000-0000797A0000}"/>
    <cellStyle name="20% - Accent1 4 2 2 10 2 2" xfId="31538" xr:uid="{00000000-0005-0000-0000-00007A7A0000}"/>
    <cellStyle name="20% - Accent1 4 2 2 10 2 2 2" xfId="31539" xr:uid="{00000000-0005-0000-0000-00007B7A0000}"/>
    <cellStyle name="20% - Accent1 4 2 2 10 2 3" xfId="31540" xr:uid="{00000000-0005-0000-0000-00007C7A0000}"/>
    <cellStyle name="20% - Accent1 4 2 2 10 3" xfId="31541" xr:uid="{00000000-0005-0000-0000-00007D7A0000}"/>
    <cellStyle name="20% - Accent1 4 2 2 10 3 2" xfId="31542" xr:uid="{00000000-0005-0000-0000-00007E7A0000}"/>
    <cellStyle name="20% - Accent1 4 2 2 10 4" xfId="31543" xr:uid="{00000000-0005-0000-0000-00007F7A0000}"/>
    <cellStyle name="20% - Accent1 4 2 2 11" xfId="31544" xr:uid="{00000000-0005-0000-0000-0000807A0000}"/>
    <cellStyle name="20% - Accent1 4 2 2 11 2" xfId="31545" xr:uid="{00000000-0005-0000-0000-0000817A0000}"/>
    <cellStyle name="20% - Accent1 4 2 2 11 2 2" xfId="31546" xr:uid="{00000000-0005-0000-0000-0000827A0000}"/>
    <cellStyle name="20% - Accent1 4 2 2 11 2 2 2" xfId="31547" xr:uid="{00000000-0005-0000-0000-0000837A0000}"/>
    <cellStyle name="20% - Accent1 4 2 2 11 2 3" xfId="31548" xr:uid="{00000000-0005-0000-0000-0000847A0000}"/>
    <cellStyle name="20% - Accent1 4 2 2 11 3" xfId="31549" xr:uid="{00000000-0005-0000-0000-0000857A0000}"/>
    <cellStyle name="20% - Accent1 4 2 2 11 3 2" xfId="31550" xr:uid="{00000000-0005-0000-0000-0000867A0000}"/>
    <cellStyle name="20% - Accent1 4 2 2 11 4" xfId="31551" xr:uid="{00000000-0005-0000-0000-0000877A0000}"/>
    <cellStyle name="20% - Accent1 4 2 2 12" xfId="31552" xr:uid="{00000000-0005-0000-0000-0000887A0000}"/>
    <cellStyle name="20% - Accent1 4 2 2 12 2" xfId="31553" xr:uid="{00000000-0005-0000-0000-0000897A0000}"/>
    <cellStyle name="20% - Accent1 4 2 2 12 2 2" xfId="31554" xr:uid="{00000000-0005-0000-0000-00008A7A0000}"/>
    <cellStyle name="20% - Accent1 4 2 2 12 3" xfId="31555" xr:uid="{00000000-0005-0000-0000-00008B7A0000}"/>
    <cellStyle name="20% - Accent1 4 2 2 13" xfId="31556" xr:uid="{00000000-0005-0000-0000-00008C7A0000}"/>
    <cellStyle name="20% - Accent1 4 2 2 13 2" xfId="31557" xr:uid="{00000000-0005-0000-0000-00008D7A0000}"/>
    <cellStyle name="20% - Accent1 4 2 2 13 2 2" xfId="31558" xr:uid="{00000000-0005-0000-0000-00008E7A0000}"/>
    <cellStyle name="20% - Accent1 4 2 2 13 3" xfId="31559" xr:uid="{00000000-0005-0000-0000-00008F7A0000}"/>
    <cellStyle name="20% - Accent1 4 2 2 14" xfId="31560" xr:uid="{00000000-0005-0000-0000-0000907A0000}"/>
    <cellStyle name="20% - Accent1 4 2 2 14 2" xfId="31561" xr:uid="{00000000-0005-0000-0000-0000917A0000}"/>
    <cellStyle name="20% - Accent1 4 2 2 15" xfId="31562" xr:uid="{00000000-0005-0000-0000-0000927A0000}"/>
    <cellStyle name="20% - Accent1 4 2 2 15 2" xfId="31563" xr:uid="{00000000-0005-0000-0000-0000937A0000}"/>
    <cellStyle name="20% - Accent1 4 2 2 16" xfId="31564" xr:uid="{00000000-0005-0000-0000-0000947A0000}"/>
    <cellStyle name="20% - Accent1 4 2 2 2" xfId="31565" xr:uid="{00000000-0005-0000-0000-0000957A0000}"/>
    <cellStyle name="20% - Accent1 4 2 2 2 10" xfId="31566" xr:uid="{00000000-0005-0000-0000-0000967A0000}"/>
    <cellStyle name="20% - Accent1 4 2 2 2 10 2" xfId="31567" xr:uid="{00000000-0005-0000-0000-0000977A0000}"/>
    <cellStyle name="20% - Accent1 4 2 2 2 10 2 2" xfId="31568" xr:uid="{00000000-0005-0000-0000-0000987A0000}"/>
    <cellStyle name="20% - Accent1 4 2 2 2 10 2 2 2" xfId="31569" xr:uid="{00000000-0005-0000-0000-0000997A0000}"/>
    <cellStyle name="20% - Accent1 4 2 2 2 10 2 3" xfId="31570" xr:uid="{00000000-0005-0000-0000-00009A7A0000}"/>
    <cellStyle name="20% - Accent1 4 2 2 2 10 3" xfId="31571" xr:uid="{00000000-0005-0000-0000-00009B7A0000}"/>
    <cellStyle name="20% - Accent1 4 2 2 2 10 3 2" xfId="31572" xr:uid="{00000000-0005-0000-0000-00009C7A0000}"/>
    <cellStyle name="20% - Accent1 4 2 2 2 10 4" xfId="31573" xr:uid="{00000000-0005-0000-0000-00009D7A0000}"/>
    <cellStyle name="20% - Accent1 4 2 2 2 11" xfId="31574" xr:uid="{00000000-0005-0000-0000-00009E7A0000}"/>
    <cellStyle name="20% - Accent1 4 2 2 2 11 2" xfId="31575" xr:uid="{00000000-0005-0000-0000-00009F7A0000}"/>
    <cellStyle name="20% - Accent1 4 2 2 2 11 2 2" xfId="31576" xr:uid="{00000000-0005-0000-0000-0000A07A0000}"/>
    <cellStyle name="20% - Accent1 4 2 2 2 11 3" xfId="31577" xr:uid="{00000000-0005-0000-0000-0000A17A0000}"/>
    <cellStyle name="20% - Accent1 4 2 2 2 12" xfId="31578" xr:uid="{00000000-0005-0000-0000-0000A27A0000}"/>
    <cellStyle name="20% - Accent1 4 2 2 2 12 2" xfId="31579" xr:uid="{00000000-0005-0000-0000-0000A37A0000}"/>
    <cellStyle name="20% - Accent1 4 2 2 2 12 2 2" xfId="31580" xr:uid="{00000000-0005-0000-0000-0000A47A0000}"/>
    <cellStyle name="20% - Accent1 4 2 2 2 12 3" xfId="31581" xr:uid="{00000000-0005-0000-0000-0000A57A0000}"/>
    <cellStyle name="20% - Accent1 4 2 2 2 13" xfId="31582" xr:uid="{00000000-0005-0000-0000-0000A67A0000}"/>
    <cellStyle name="20% - Accent1 4 2 2 2 13 2" xfId="31583" xr:uid="{00000000-0005-0000-0000-0000A77A0000}"/>
    <cellStyle name="20% - Accent1 4 2 2 2 14" xfId="31584" xr:uid="{00000000-0005-0000-0000-0000A87A0000}"/>
    <cellStyle name="20% - Accent1 4 2 2 2 14 2" xfId="31585" xr:uid="{00000000-0005-0000-0000-0000A97A0000}"/>
    <cellStyle name="20% - Accent1 4 2 2 2 15" xfId="31586" xr:uid="{00000000-0005-0000-0000-0000AA7A0000}"/>
    <cellStyle name="20% - Accent1 4 2 2 2 2" xfId="31587" xr:uid="{00000000-0005-0000-0000-0000AB7A0000}"/>
    <cellStyle name="20% - Accent1 4 2 2 2 2 10" xfId="31588" xr:uid="{00000000-0005-0000-0000-0000AC7A0000}"/>
    <cellStyle name="20% - Accent1 4 2 2 2 2 10 2" xfId="31589" xr:uid="{00000000-0005-0000-0000-0000AD7A0000}"/>
    <cellStyle name="20% - Accent1 4 2 2 2 2 10 2 2" xfId="31590" xr:uid="{00000000-0005-0000-0000-0000AE7A0000}"/>
    <cellStyle name="20% - Accent1 4 2 2 2 2 10 3" xfId="31591" xr:uid="{00000000-0005-0000-0000-0000AF7A0000}"/>
    <cellStyle name="20% - Accent1 4 2 2 2 2 11" xfId="31592" xr:uid="{00000000-0005-0000-0000-0000B07A0000}"/>
    <cellStyle name="20% - Accent1 4 2 2 2 2 11 2" xfId="31593" xr:uid="{00000000-0005-0000-0000-0000B17A0000}"/>
    <cellStyle name="20% - Accent1 4 2 2 2 2 11 2 2" xfId="31594" xr:uid="{00000000-0005-0000-0000-0000B27A0000}"/>
    <cellStyle name="20% - Accent1 4 2 2 2 2 11 3" xfId="31595" xr:uid="{00000000-0005-0000-0000-0000B37A0000}"/>
    <cellStyle name="20% - Accent1 4 2 2 2 2 12" xfId="31596" xr:uid="{00000000-0005-0000-0000-0000B47A0000}"/>
    <cellStyle name="20% - Accent1 4 2 2 2 2 12 2" xfId="31597" xr:uid="{00000000-0005-0000-0000-0000B57A0000}"/>
    <cellStyle name="20% - Accent1 4 2 2 2 2 13" xfId="31598" xr:uid="{00000000-0005-0000-0000-0000B67A0000}"/>
    <cellStyle name="20% - Accent1 4 2 2 2 2 13 2" xfId="31599" xr:uid="{00000000-0005-0000-0000-0000B77A0000}"/>
    <cellStyle name="20% - Accent1 4 2 2 2 2 14" xfId="31600" xr:uid="{00000000-0005-0000-0000-0000B87A0000}"/>
    <cellStyle name="20% - Accent1 4 2 2 2 2 2" xfId="31601" xr:uid="{00000000-0005-0000-0000-0000B97A0000}"/>
    <cellStyle name="20% - Accent1 4 2 2 2 2 2 10" xfId="31602" xr:uid="{00000000-0005-0000-0000-0000BA7A0000}"/>
    <cellStyle name="20% - Accent1 4 2 2 2 2 2 10 2" xfId="31603" xr:uid="{00000000-0005-0000-0000-0000BB7A0000}"/>
    <cellStyle name="20% - Accent1 4 2 2 2 2 2 11" xfId="31604" xr:uid="{00000000-0005-0000-0000-0000BC7A0000}"/>
    <cellStyle name="20% - Accent1 4 2 2 2 2 2 2" xfId="31605" xr:uid="{00000000-0005-0000-0000-0000BD7A0000}"/>
    <cellStyle name="20% - Accent1 4 2 2 2 2 2 2 2" xfId="31606" xr:uid="{00000000-0005-0000-0000-0000BE7A0000}"/>
    <cellStyle name="20% - Accent1 4 2 2 2 2 2 2 2 2" xfId="31607" xr:uid="{00000000-0005-0000-0000-0000BF7A0000}"/>
    <cellStyle name="20% - Accent1 4 2 2 2 2 2 2 2 2 2" xfId="31608" xr:uid="{00000000-0005-0000-0000-0000C07A0000}"/>
    <cellStyle name="20% - Accent1 4 2 2 2 2 2 2 2 2 2 2" xfId="31609" xr:uid="{00000000-0005-0000-0000-0000C17A0000}"/>
    <cellStyle name="20% - Accent1 4 2 2 2 2 2 2 2 2 3" xfId="31610" xr:uid="{00000000-0005-0000-0000-0000C27A0000}"/>
    <cellStyle name="20% - Accent1 4 2 2 2 2 2 2 2 3" xfId="31611" xr:uid="{00000000-0005-0000-0000-0000C37A0000}"/>
    <cellStyle name="20% - Accent1 4 2 2 2 2 2 2 2 3 2" xfId="31612" xr:uid="{00000000-0005-0000-0000-0000C47A0000}"/>
    <cellStyle name="20% - Accent1 4 2 2 2 2 2 2 2 4" xfId="31613" xr:uid="{00000000-0005-0000-0000-0000C57A0000}"/>
    <cellStyle name="20% - Accent1 4 2 2 2 2 2 2 3" xfId="31614" xr:uid="{00000000-0005-0000-0000-0000C67A0000}"/>
    <cellStyle name="20% - Accent1 4 2 2 2 2 2 2 3 2" xfId="31615" xr:uid="{00000000-0005-0000-0000-0000C77A0000}"/>
    <cellStyle name="20% - Accent1 4 2 2 2 2 2 2 3 2 2" xfId="31616" xr:uid="{00000000-0005-0000-0000-0000C87A0000}"/>
    <cellStyle name="20% - Accent1 4 2 2 2 2 2 2 3 2 2 2" xfId="31617" xr:uid="{00000000-0005-0000-0000-0000C97A0000}"/>
    <cellStyle name="20% - Accent1 4 2 2 2 2 2 2 3 2 3" xfId="31618" xr:uid="{00000000-0005-0000-0000-0000CA7A0000}"/>
    <cellStyle name="20% - Accent1 4 2 2 2 2 2 2 3 3" xfId="31619" xr:uid="{00000000-0005-0000-0000-0000CB7A0000}"/>
    <cellStyle name="20% - Accent1 4 2 2 2 2 2 2 3 3 2" xfId="31620" xr:uid="{00000000-0005-0000-0000-0000CC7A0000}"/>
    <cellStyle name="20% - Accent1 4 2 2 2 2 2 2 3 4" xfId="31621" xr:uid="{00000000-0005-0000-0000-0000CD7A0000}"/>
    <cellStyle name="20% - Accent1 4 2 2 2 2 2 2 4" xfId="31622" xr:uid="{00000000-0005-0000-0000-0000CE7A0000}"/>
    <cellStyle name="20% - Accent1 4 2 2 2 2 2 2 4 2" xfId="31623" xr:uid="{00000000-0005-0000-0000-0000CF7A0000}"/>
    <cellStyle name="20% - Accent1 4 2 2 2 2 2 2 4 2 2" xfId="31624" xr:uid="{00000000-0005-0000-0000-0000D07A0000}"/>
    <cellStyle name="20% - Accent1 4 2 2 2 2 2 2 4 2 2 2" xfId="31625" xr:uid="{00000000-0005-0000-0000-0000D17A0000}"/>
    <cellStyle name="20% - Accent1 4 2 2 2 2 2 2 4 2 3" xfId="31626" xr:uid="{00000000-0005-0000-0000-0000D27A0000}"/>
    <cellStyle name="20% - Accent1 4 2 2 2 2 2 2 4 3" xfId="31627" xr:uid="{00000000-0005-0000-0000-0000D37A0000}"/>
    <cellStyle name="20% - Accent1 4 2 2 2 2 2 2 4 3 2" xfId="31628" xr:uid="{00000000-0005-0000-0000-0000D47A0000}"/>
    <cellStyle name="20% - Accent1 4 2 2 2 2 2 2 4 4" xfId="31629" xr:uid="{00000000-0005-0000-0000-0000D57A0000}"/>
    <cellStyle name="20% - Accent1 4 2 2 2 2 2 2 5" xfId="31630" xr:uid="{00000000-0005-0000-0000-0000D67A0000}"/>
    <cellStyle name="20% - Accent1 4 2 2 2 2 2 2 5 2" xfId="31631" xr:uid="{00000000-0005-0000-0000-0000D77A0000}"/>
    <cellStyle name="20% - Accent1 4 2 2 2 2 2 2 5 2 2" xfId="31632" xr:uid="{00000000-0005-0000-0000-0000D87A0000}"/>
    <cellStyle name="20% - Accent1 4 2 2 2 2 2 2 5 3" xfId="31633" xr:uid="{00000000-0005-0000-0000-0000D97A0000}"/>
    <cellStyle name="20% - Accent1 4 2 2 2 2 2 2 6" xfId="31634" xr:uid="{00000000-0005-0000-0000-0000DA7A0000}"/>
    <cellStyle name="20% - Accent1 4 2 2 2 2 2 2 6 2" xfId="31635" xr:uid="{00000000-0005-0000-0000-0000DB7A0000}"/>
    <cellStyle name="20% - Accent1 4 2 2 2 2 2 2 6 2 2" xfId="31636" xr:uid="{00000000-0005-0000-0000-0000DC7A0000}"/>
    <cellStyle name="20% - Accent1 4 2 2 2 2 2 2 6 3" xfId="31637" xr:uid="{00000000-0005-0000-0000-0000DD7A0000}"/>
    <cellStyle name="20% - Accent1 4 2 2 2 2 2 2 7" xfId="31638" xr:uid="{00000000-0005-0000-0000-0000DE7A0000}"/>
    <cellStyle name="20% - Accent1 4 2 2 2 2 2 2 7 2" xfId="31639" xr:uid="{00000000-0005-0000-0000-0000DF7A0000}"/>
    <cellStyle name="20% - Accent1 4 2 2 2 2 2 2 8" xfId="31640" xr:uid="{00000000-0005-0000-0000-0000E07A0000}"/>
    <cellStyle name="20% - Accent1 4 2 2 2 2 2 2 8 2" xfId="31641" xr:uid="{00000000-0005-0000-0000-0000E17A0000}"/>
    <cellStyle name="20% - Accent1 4 2 2 2 2 2 2 9" xfId="31642" xr:uid="{00000000-0005-0000-0000-0000E27A0000}"/>
    <cellStyle name="20% - Accent1 4 2 2 2 2 2 3" xfId="31643" xr:uid="{00000000-0005-0000-0000-0000E37A0000}"/>
    <cellStyle name="20% - Accent1 4 2 2 2 2 2 3 2" xfId="31644" xr:uid="{00000000-0005-0000-0000-0000E47A0000}"/>
    <cellStyle name="20% - Accent1 4 2 2 2 2 2 3 2 2" xfId="31645" xr:uid="{00000000-0005-0000-0000-0000E57A0000}"/>
    <cellStyle name="20% - Accent1 4 2 2 2 2 2 3 2 2 2" xfId="31646" xr:uid="{00000000-0005-0000-0000-0000E67A0000}"/>
    <cellStyle name="20% - Accent1 4 2 2 2 2 2 3 2 2 2 2" xfId="31647" xr:uid="{00000000-0005-0000-0000-0000E77A0000}"/>
    <cellStyle name="20% - Accent1 4 2 2 2 2 2 3 2 2 3" xfId="31648" xr:uid="{00000000-0005-0000-0000-0000E87A0000}"/>
    <cellStyle name="20% - Accent1 4 2 2 2 2 2 3 2 3" xfId="31649" xr:uid="{00000000-0005-0000-0000-0000E97A0000}"/>
    <cellStyle name="20% - Accent1 4 2 2 2 2 2 3 2 3 2" xfId="31650" xr:uid="{00000000-0005-0000-0000-0000EA7A0000}"/>
    <cellStyle name="20% - Accent1 4 2 2 2 2 2 3 2 4" xfId="31651" xr:uid="{00000000-0005-0000-0000-0000EB7A0000}"/>
    <cellStyle name="20% - Accent1 4 2 2 2 2 2 3 3" xfId="31652" xr:uid="{00000000-0005-0000-0000-0000EC7A0000}"/>
    <cellStyle name="20% - Accent1 4 2 2 2 2 2 3 3 2" xfId="31653" xr:uid="{00000000-0005-0000-0000-0000ED7A0000}"/>
    <cellStyle name="20% - Accent1 4 2 2 2 2 2 3 3 2 2" xfId="31654" xr:uid="{00000000-0005-0000-0000-0000EE7A0000}"/>
    <cellStyle name="20% - Accent1 4 2 2 2 2 2 3 3 2 2 2" xfId="31655" xr:uid="{00000000-0005-0000-0000-0000EF7A0000}"/>
    <cellStyle name="20% - Accent1 4 2 2 2 2 2 3 3 2 3" xfId="31656" xr:uid="{00000000-0005-0000-0000-0000F07A0000}"/>
    <cellStyle name="20% - Accent1 4 2 2 2 2 2 3 3 3" xfId="31657" xr:uid="{00000000-0005-0000-0000-0000F17A0000}"/>
    <cellStyle name="20% - Accent1 4 2 2 2 2 2 3 3 3 2" xfId="31658" xr:uid="{00000000-0005-0000-0000-0000F27A0000}"/>
    <cellStyle name="20% - Accent1 4 2 2 2 2 2 3 3 4" xfId="31659" xr:uid="{00000000-0005-0000-0000-0000F37A0000}"/>
    <cellStyle name="20% - Accent1 4 2 2 2 2 2 3 4" xfId="31660" xr:uid="{00000000-0005-0000-0000-0000F47A0000}"/>
    <cellStyle name="20% - Accent1 4 2 2 2 2 2 3 4 2" xfId="31661" xr:uid="{00000000-0005-0000-0000-0000F57A0000}"/>
    <cellStyle name="20% - Accent1 4 2 2 2 2 2 3 4 2 2" xfId="31662" xr:uid="{00000000-0005-0000-0000-0000F67A0000}"/>
    <cellStyle name="20% - Accent1 4 2 2 2 2 2 3 4 2 2 2" xfId="31663" xr:uid="{00000000-0005-0000-0000-0000F77A0000}"/>
    <cellStyle name="20% - Accent1 4 2 2 2 2 2 3 4 2 3" xfId="31664" xr:uid="{00000000-0005-0000-0000-0000F87A0000}"/>
    <cellStyle name="20% - Accent1 4 2 2 2 2 2 3 4 3" xfId="31665" xr:uid="{00000000-0005-0000-0000-0000F97A0000}"/>
    <cellStyle name="20% - Accent1 4 2 2 2 2 2 3 4 3 2" xfId="31666" xr:uid="{00000000-0005-0000-0000-0000FA7A0000}"/>
    <cellStyle name="20% - Accent1 4 2 2 2 2 2 3 4 4" xfId="31667" xr:uid="{00000000-0005-0000-0000-0000FB7A0000}"/>
    <cellStyle name="20% - Accent1 4 2 2 2 2 2 3 5" xfId="31668" xr:uid="{00000000-0005-0000-0000-0000FC7A0000}"/>
    <cellStyle name="20% - Accent1 4 2 2 2 2 2 3 5 2" xfId="31669" xr:uid="{00000000-0005-0000-0000-0000FD7A0000}"/>
    <cellStyle name="20% - Accent1 4 2 2 2 2 2 3 5 2 2" xfId="31670" xr:uid="{00000000-0005-0000-0000-0000FE7A0000}"/>
    <cellStyle name="20% - Accent1 4 2 2 2 2 2 3 5 3" xfId="31671" xr:uid="{00000000-0005-0000-0000-0000FF7A0000}"/>
    <cellStyle name="20% - Accent1 4 2 2 2 2 2 3 6" xfId="31672" xr:uid="{00000000-0005-0000-0000-0000007B0000}"/>
    <cellStyle name="20% - Accent1 4 2 2 2 2 2 3 6 2" xfId="31673" xr:uid="{00000000-0005-0000-0000-0000017B0000}"/>
    <cellStyle name="20% - Accent1 4 2 2 2 2 2 3 6 2 2" xfId="31674" xr:uid="{00000000-0005-0000-0000-0000027B0000}"/>
    <cellStyle name="20% - Accent1 4 2 2 2 2 2 3 6 3" xfId="31675" xr:uid="{00000000-0005-0000-0000-0000037B0000}"/>
    <cellStyle name="20% - Accent1 4 2 2 2 2 2 3 7" xfId="31676" xr:uid="{00000000-0005-0000-0000-0000047B0000}"/>
    <cellStyle name="20% - Accent1 4 2 2 2 2 2 3 7 2" xfId="31677" xr:uid="{00000000-0005-0000-0000-0000057B0000}"/>
    <cellStyle name="20% - Accent1 4 2 2 2 2 2 3 8" xfId="31678" xr:uid="{00000000-0005-0000-0000-0000067B0000}"/>
    <cellStyle name="20% - Accent1 4 2 2 2 2 2 3 8 2" xfId="31679" xr:uid="{00000000-0005-0000-0000-0000077B0000}"/>
    <cellStyle name="20% - Accent1 4 2 2 2 2 2 3 9" xfId="31680" xr:uid="{00000000-0005-0000-0000-0000087B0000}"/>
    <cellStyle name="20% - Accent1 4 2 2 2 2 2 4" xfId="31681" xr:uid="{00000000-0005-0000-0000-0000097B0000}"/>
    <cellStyle name="20% - Accent1 4 2 2 2 2 2 4 2" xfId="31682" xr:uid="{00000000-0005-0000-0000-00000A7B0000}"/>
    <cellStyle name="20% - Accent1 4 2 2 2 2 2 4 2 2" xfId="31683" xr:uid="{00000000-0005-0000-0000-00000B7B0000}"/>
    <cellStyle name="20% - Accent1 4 2 2 2 2 2 4 2 2 2" xfId="31684" xr:uid="{00000000-0005-0000-0000-00000C7B0000}"/>
    <cellStyle name="20% - Accent1 4 2 2 2 2 2 4 2 3" xfId="31685" xr:uid="{00000000-0005-0000-0000-00000D7B0000}"/>
    <cellStyle name="20% - Accent1 4 2 2 2 2 2 4 3" xfId="31686" xr:uid="{00000000-0005-0000-0000-00000E7B0000}"/>
    <cellStyle name="20% - Accent1 4 2 2 2 2 2 4 3 2" xfId="31687" xr:uid="{00000000-0005-0000-0000-00000F7B0000}"/>
    <cellStyle name="20% - Accent1 4 2 2 2 2 2 4 4" xfId="31688" xr:uid="{00000000-0005-0000-0000-0000107B0000}"/>
    <cellStyle name="20% - Accent1 4 2 2 2 2 2 5" xfId="31689" xr:uid="{00000000-0005-0000-0000-0000117B0000}"/>
    <cellStyle name="20% - Accent1 4 2 2 2 2 2 5 2" xfId="31690" xr:uid="{00000000-0005-0000-0000-0000127B0000}"/>
    <cellStyle name="20% - Accent1 4 2 2 2 2 2 5 2 2" xfId="31691" xr:uid="{00000000-0005-0000-0000-0000137B0000}"/>
    <cellStyle name="20% - Accent1 4 2 2 2 2 2 5 2 2 2" xfId="31692" xr:uid="{00000000-0005-0000-0000-0000147B0000}"/>
    <cellStyle name="20% - Accent1 4 2 2 2 2 2 5 2 3" xfId="31693" xr:uid="{00000000-0005-0000-0000-0000157B0000}"/>
    <cellStyle name="20% - Accent1 4 2 2 2 2 2 5 3" xfId="31694" xr:uid="{00000000-0005-0000-0000-0000167B0000}"/>
    <cellStyle name="20% - Accent1 4 2 2 2 2 2 5 3 2" xfId="31695" xr:uid="{00000000-0005-0000-0000-0000177B0000}"/>
    <cellStyle name="20% - Accent1 4 2 2 2 2 2 5 4" xfId="31696" xr:uid="{00000000-0005-0000-0000-0000187B0000}"/>
    <cellStyle name="20% - Accent1 4 2 2 2 2 2 6" xfId="31697" xr:uid="{00000000-0005-0000-0000-0000197B0000}"/>
    <cellStyle name="20% - Accent1 4 2 2 2 2 2 6 2" xfId="31698" xr:uid="{00000000-0005-0000-0000-00001A7B0000}"/>
    <cellStyle name="20% - Accent1 4 2 2 2 2 2 6 2 2" xfId="31699" xr:uid="{00000000-0005-0000-0000-00001B7B0000}"/>
    <cellStyle name="20% - Accent1 4 2 2 2 2 2 6 2 2 2" xfId="31700" xr:uid="{00000000-0005-0000-0000-00001C7B0000}"/>
    <cellStyle name="20% - Accent1 4 2 2 2 2 2 6 2 3" xfId="31701" xr:uid="{00000000-0005-0000-0000-00001D7B0000}"/>
    <cellStyle name="20% - Accent1 4 2 2 2 2 2 6 3" xfId="31702" xr:uid="{00000000-0005-0000-0000-00001E7B0000}"/>
    <cellStyle name="20% - Accent1 4 2 2 2 2 2 6 3 2" xfId="31703" xr:uid="{00000000-0005-0000-0000-00001F7B0000}"/>
    <cellStyle name="20% - Accent1 4 2 2 2 2 2 6 4" xfId="31704" xr:uid="{00000000-0005-0000-0000-0000207B0000}"/>
    <cellStyle name="20% - Accent1 4 2 2 2 2 2 7" xfId="31705" xr:uid="{00000000-0005-0000-0000-0000217B0000}"/>
    <cellStyle name="20% - Accent1 4 2 2 2 2 2 7 2" xfId="31706" xr:uid="{00000000-0005-0000-0000-0000227B0000}"/>
    <cellStyle name="20% - Accent1 4 2 2 2 2 2 7 2 2" xfId="31707" xr:uid="{00000000-0005-0000-0000-0000237B0000}"/>
    <cellStyle name="20% - Accent1 4 2 2 2 2 2 7 3" xfId="31708" xr:uid="{00000000-0005-0000-0000-0000247B0000}"/>
    <cellStyle name="20% - Accent1 4 2 2 2 2 2 8" xfId="31709" xr:uid="{00000000-0005-0000-0000-0000257B0000}"/>
    <cellStyle name="20% - Accent1 4 2 2 2 2 2 8 2" xfId="31710" xr:uid="{00000000-0005-0000-0000-0000267B0000}"/>
    <cellStyle name="20% - Accent1 4 2 2 2 2 2 8 2 2" xfId="31711" xr:uid="{00000000-0005-0000-0000-0000277B0000}"/>
    <cellStyle name="20% - Accent1 4 2 2 2 2 2 8 3" xfId="31712" xr:uid="{00000000-0005-0000-0000-0000287B0000}"/>
    <cellStyle name="20% - Accent1 4 2 2 2 2 2 9" xfId="31713" xr:uid="{00000000-0005-0000-0000-0000297B0000}"/>
    <cellStyle name="20% - Accent1 4 2 2 2 2 2 9 2" xfId="31714" xr:uid="{00000000-0005-0000-0000-00002A7B0000}"/>
    <cellStyle name="20% - Accent1 4 2 2 2 2 3" xfId="31715" xr:uid="{00000000-0005-0000-0000-00002B7B0000}"/>
    <cellStyle name="20% - Accent1 4 2 2 2 2 3 10" xfId="31716" xr:uid="{00000000-0005-0000-0000-00002C7B0000}"/>
    <cellStyle name="20% - Accent1 4 2 2 2 2 3 10 2" xfId="31717" xr:uid="{00000000-0005-0000-0000-00002D7B0000}"/>
    <cellStyle name="20% - Accent1 4 2 2 2 2 3 11" xfId="31718" xr:uid="{00000000-0005-0000-0000-00002E7B0000}"/>
    <cellStyle name="20% - Accent1 4 2 2 2 2 3 2" xfId="31719" xr:uid="{00000000-0005-0000-0000-00002F7B0000}"/>
    <cellStyle name="20% - Accent1 4 2 2 2 2 3 2 2" xfId="31720" xr:uid="{00000000-0005-0000-0000-0000307B0000}"/>
    <cellStyle name="20% - Accent1 4 2 2 2 2 3 2 2 2" xfId="31721" xr:uid="{00000000-0005-0000-0000-0000317B0000}"/>
    <cellStyle name="20% - Accent1 4 2 2 2 2 3 2 2 2 2" xfId="31722" xr:uid="{00000000-0005-0000-0000-0000327B0000}"/>
    <cellStyle name="20% - Accent1 4 2 2 2 2 3 2 2 2 2 2" xfId="31723" xr:uid="{00000000-0005-0000-0000-0000337B0000}"/>
    <cellStyle name="20% - Accent1 4 2 2 2 2 3 2 2 2 3" xfId="31724" xr:uid="{00000000-0005-0000-0000-0000347B0000}"/>
    <cellStyle name="20% - Accent1 4 2 2 2 2 3 2 2 3" xfId="31725" xr:uid="{00000000-0005-0000-0000-0000357B0000}"/>
    <cellStyle name="20% - Accent1 4 2 2 2 2 3 2 2 3 2" xfId="31726" xr:uid="{00000000-0005-0000-0000-0000367B0000}"/>
    <cellStyle name="20% - Accent1 4 2 2 2 2 3 2 2 4" xfId="31727" xr:uid="{00000000-0005-0000-0000-0000377B0000}"/>
    <cellStyle name="20% - Accent1 4 2 2 2 2 3 2 3" xfId="31728" xr:uid="{00000000-0005-0000-0000-0000387B0000}"/>
    <cellStyle name="20% - Accent1 4 2 2 2 2 3 2 3 2" xfId="31729" xr:uid="{00000000-0005-0000-0000-0000397B0000}"/>
    <cellStyle name="20% - Accent1 4 2 2 2 2 3 2 3 2 2" xfId="31730" xr:uid="{00000000-0005-0000-0000-00003A7B0000}"/>
    <cellStyle name="20% - Accent1 4 2 2 2 2 3 2 3 2 2 2" xfId="31731" xr:uid="{00000000-0005-0000-0000-00003B7B0000}"/>
    <cellStyle name="20% - Accent1 4 2 2 2 2 3 2 3 2 3" xfId="31732" xr:uid="{00000000-0005-0000-0000-00003C7B0000}"/>
    <cellStyle name="20% - Accent1 4 2 2 2 2 3 2 3 3" xfId="31733" xr:uid="{00000000-0005-0000-0000-00003D7B0000}"/>
    <cellStyle name="20% - Accent1 4 2 2 2 2 3 2 3 3 2" xfId="31734" xr:uid="{00000000-0005-0000-0000-00003E7B0000}"/>
    <cellStyle name="20% - Accent1 4 2 2 2 2 3 2 3 4" xfId="31735" xr:uid="{00000000-0005-0000-0000-00003F7B0000}"/>
    <cellStyle name="20% - Accent1 4 2 2 2 2 3 2 4" xfId="31736" xr:uid="{00000000-0005-0000-0000-0000407B0000}"/>
    <cellStyle name="20% - Accent1 4 2 2 2 2 3 2 4 2" xfId="31737" xr:uid="{00000000-0005-0000-0000-0000417B0000}"/>
    <cellStyle name="20% - Accent1 4 2 2 2 2 3 2 4 2 2" xfId="31738" xr:uid="{00000000-0005-0000-0000-0000427B0000}"/>
    <cellStyle name="20% - Accent1 4 2 2 2 2 3 2 4 2 2 2" xfId="31739" xr:uid="{00000000-0005-0000-0000-0000437B0000}"/>
    <cellStyle name="20% - Accent1 4 2 2 2 2 3 2 4 2 3" xfId="31740" xr:uid="{00000000-0005-0000-0000-0000447B0000}"/>
    <cellStyle name="20% - Accent1 4 2 2 2 2 3 2 4 3" xfId="31741" xr:uid="{00000000-0005-0000-0000-0000457B0000}"/>
    <cellStyle name="20% - Accent1 4 2 2 2 2 3 2 4 3 2" xfId="31742" xr:uid="{00000000-0005-0000-0000-0000467B0000}"/>
    <cellStyle name="20% - Accent1 4 2 2 2 2 3 2 4 4" xfId="31743" xr:uid="{00000000-0005-0000-0000-0000477B0000}"/>
    <cellStyle name="20% - Accent1 4 2 2 2 2 3 2 5" xfId="31744" xr:uid="{00000000-0005-0000-0000-0000487B0000}"/>
    <cellStyle name="20% - Accent1 4 2 2 2 2 3 2 5 2" xfId="31745" xr:uid="{00000000-0005-0000-0000-0000497B0000}"/>
    <cellStyle name="20% - Accent1 4 2 2 2 2 3 2 5 2 2" xfId="31746" xr:uid="{00000000-0005-0000-0000-00004A7B0000}"/>
    <cellStyle name="20% - Accent1 4 2 2 2 2 3 2 5 3" xfId="31747" xr:uid="{00000000-0005-0000-0000-00004B7B0000}"/>
    <cellStyle name="20% - Accent1 4 2 2 2 2 3 2 6" xfId="31748" xr:uid="{00000000-0005-0000-0000-00004C7B0000}"/>
    <cellStyle name="20% - Accent1 4 2 2 2 2 3 2 6 2" xfId="31749" xr:uid="{00000000-0005-0000-0000-00004D7B0000}"/>
    <cellStyle name="20% - Accent1 4 2 2 2 2 3 2 6 2 2" xfId="31750" xr:uid="{00000000-0005-0000-0000-00004E7B0000}"/>
    <cellStyle name="20% - Accent1 4 2 2 2 2 3 2 6 3" xfId="31751" xr:uid="{00000000-0005-0000-0000-00004F7B0000}"/>
    <cellStyle name="20% - Accent1 4 2 2 2 2 3 2 7" xfId="31752" xr:uid="{00000000-0005-0000-0000-0000507B0000}"/>
    <cellStyle name="20% - Accent1 4 2 2 2 2 3 2 7 2" xfId="31753" xr:uid="{00000000-0005-0000-0000-0000517B0000}"/>
    <cellStyle name="20% - Accent1 4 2 2 2 2 3 2 8" xfId="31754" xr:uid="{00000000-0005-0000-0000-0000527B0000}"/>
    <cellStyle name="20% - Accent1 4 2 2 2 2 3 2 8 2" xfId="31755" xr:uid="{00000000-0005-0000-0000-0000537B0000}"/>
    <cellStyle name="20% - Accent1 4 2 2 2 2 3 2 9" xfId="31756" xr:uid="{00000000-0005-0000-0000-0000547B0000}"/>
    <cellStyle name="20% - Accent1 4 2 2 2 2 3 3" xfId="31757" xr:uid="{00000000-0005-0000-0000-0000557B0000}"/>
    <cellStyle name="20% - Accent1 4 2 2 2 2 3 3 2" xfId="31758" xr:uid="{00000000-0005-0000-0000-0000567B0000}"/>
    <cellStyle name="20% - Accent1 4 2 2 2 2 3 3 2 2" xfId="31759" xr:uid="{00000000-0005-0000-0000-0000577B0000}"/>
    <cellStyle name="20% - Accent1 4 2 2 2 2 3 3 2 2 2" xfId="31760" xr:uid="{00000000-0005-0000-0000-0000587B0000}"/>
    <cellStyle name="20% - Accent1 4 2 2 2 2 3 3 2 2 2 2" xfId="31761" xr:uid="{00000000-0005-0000-0000-0000597B0000}"/>
    <cellStyle name="20% - Accent1 4 2 2 2 2 3 3 2 2 3" xfId="31762" xr:uid="{00000000-0005-0000-0000-00005A7B0000}"/>
    <cellStyle name="20% - Accent1 4 2 2 2 2 3 3 2 3" xfId="31763" xr:uid="{00000000-0005-0000-0000-00005B7B0000}"/>
    <cellStyle name="20% - Accent1 4 2 2 2 2 3 3 2 3 2" xfId="31764" xr:uid="{00000000-0005-0000-0000-00005C7B0000}"/>
    <cellStyle name="20% - Accent1 4 2 2 2 2 3 3 2 4" xfId="31765" xr:uid="{00000000-0005-0000-0000-00005D7B0000}"/>
    <cellStyle name="20% - Accent1 4 2 2 2 2 3 3 3" xfId="31766" xr:uid="{00000000-0005-0000-0000-00005E7B0000}"/>
    <cellStyle name="20% - Accent1 4 2 2 2 2 3 3 3 2" xfId="31767" xr:uid="{00000000-0005-0000-0000-00005F7B0000}"/>
    <cellStyle name="20% - Accent1 4 2 2 2 2 3 3 3 2 2" xfId="31768" xr:uid="{00000000-0005-0000-0000-0000607B0000}"/>
    <cellStyle name="20% - Accent1 4 2 2 2 2 3 3 3 2 2 2" xfId="31769" xr:uid="{00000000-0005-0000-0000-0000617B0000}"/>
    <cellStyle name="20% - Accent1 4 2 2 2 2 3 3 3 2 3" xfId="31770" xr:uid="{00000000-0005-0000-0000-0000627B0000}"/>
    <cellStyle name="20% - Accent1 4 2 2 2 2 3 3 3 3" xfId="31771" xr:uid="{00000000-0005-0000-0000-0000637B0000}"/>
    <cellStyle name="20% - Accent1 4 2 2 2 2 3 3 3 3 2" xfId="31772" xr:uid="{00000000-0005-0000-0000-0000647B0000}"/>
    <cellStyle name="20% - Accent1 4 2 2 2 2 3 3 3 4" xfId="31773" xr:uid="{00000000-0005-0000-0000-0000657B0000}"/>
    <cellStyle name="20% - Accent1 4 2 2 2 2 3 3 4" xfId="31774" xr:uid="{00000000-0005-0000-0000-0000667B0000}"/>
    <cellStyle name="20% - Accent1 4 2 2 2 2 3 3 4 2" xfId="31775" xr:uid="{00000000-0005-0000-0000-0000677B0000}"/>
    <cellStyle name="20% - Accent1 4 2 2 2 2 3 3 4 2 2" xfId="31776" xr:uid="{00000000-0005-0000-0000-0000687B0000}"/>
    <cellStyle name="20% - Accent1 4 2 2 2 2 3 3 4 2 2 2" xfId="31777" xr:uid="{00000000-0005-0000-0000-0000697B0000}"/>
    <cellStyle name="20% - Accent1 4 2 2 2 2 3 3 4 2 3" xfId="31778" xr:uid="{00000000-0005-0000-0000-00006A7B0000}"/>
    <cellStyle name="20% - Accent1 4 2 2 2 2 3 3 4 3" xfId="31779" xr:uid="{00000000-0005-0000-0000-00006B7B0000}"/>
    <cellStyle name="20% - Accent1 4 2 2 2 2 3 3 4 3 2" xfId="31780" xr:uid="{00000000-0005-0000-0000-00006C7B0000}"/>
    <cellStyle name="20% - Accent1 4 2 2 2 2 3 3 4 4" xfId="31781" xr:uid="{00000000-0005-0000-0000-00006D7B0000}"/>
    <cellStyle name="20% - Accent1 4 2 2 2 2 3 3 5" xfId="31782" xr:uid="{00000000-0005-0000-0000-00006E7B0000}"/>
    <cellStyle name="20% - Accent1 4 2 2 2 2 3 3 5 2" xfId="31783" xr:uid="{00000000-0005-0000-0000-00006F7B0000}"/>
    <cellStyle name="20% - Accent1 4 2 2 2 2 3 3 5 2 2" xfId="31784" xr:uid="{00000000-0005-0000-0000-0000707B0000}"/>
    <cellStyle name="20% - Accent1 4 2 2 2 2 3 3 5 3" xfId="31785" xr:uid="{00000000-0005-0000-0000-0000717B0000}"/>
    <cellStyle name="20% - Accent1 4 2 2 2 2 3 3 6" xfId="31786" xr:uid="{00000000-0005-0000-0000-0000727B0000}"/>
    <cellStyle name="20% - Accent1 4 2 2 2 2 3 3 6 2" xfId="31787" xr:uid="{00000000-0005-0000-0000-0000737B0000}"/>
    <cellStyle name="20% - Accent1 4 2 2 2 2 3 3 6 2 2" xfId="31788" xr:uid="{00000000-0005-0000-0000-0000747B0000}"/>
    <cellStyle name="20% - Accent1 4 2 2 2 2 3 3 6 3" xfId="31789" xr:uid="{00000000-0005-0000-0000-0000757B0000}"/>
    <cellStyle name="20% - Accent1 4 2 2 2 2 3 3 7" xfId="31790" xr:uid="{00000000-0005-0000-0000-0000767B0000}"/>
    <cellStyle name="20% - Accent1 4 2 2 2 2 3 3 7 2" xfId="31791" xr:uid="{00000000-0005-0000-0000-0000777B0000}"/>
    <cellStyle name="20% - Accent1 4 2 2 2 2 3 3 8" xfId="31792" xr:uid="{00000000-0005-0000-0000-0000787B0000}"/>
    <cellStyle name="20% - Accent1 4 2 2 2 2 3 3 8 2" xfId="31793" xr:uid="{00000000-0005-0000-0000-0000797B0000}"/>
    <cellStyle name="20% - Accent1 4 2 2 2 2 3 3 9" xfId="31794" xr:uid="{00000000-0005-0000-0000-00007A7B0000}"/>
    <cellStyle name="20% - Accent1 4 2 2 2 2 3 4" xfId="31795" xr:uid="{00000000-0005-0000-0000-00007B7B0000}"/>
    <cellStyle name="20% - Accent1 4 2 2 2 2 3 4 2" xfId="31796" xr:uid="{00000000-0005-0000-0000-00007C7B0000}"/>
    <cellStyle name="20% - Accent1 4 2 2 2 2 3 4 2 2" xfId="31797" xr:uid="{00000000-0005-0000-0000-00007D7B0000}"/>
    <cellStyle name="20% - Accent1 4 2 2 2 2 3 4 2 2 2" xfId="31798" xr:uid="{00000000-0005-0000-0000-00007E7B0000}"/>
    <cellStyle name="20% - Accent1 4 2 2 2 2 3 4 2 3" xfId="31799" xr:uid="{00000000-0005-0000-0000-00007F7B0000}"/>
    <cellStyle name="20% - Accent1 4 2 2 2 2 3 4 3" xfId="31800" xr:uid="{00000000-0005-0000-0000-0000807B0000}"/>
    <cellStyle name="20% - Accent1 4 2 2 2 2 3 4 3 2" xfId="31801" xr:uid="{00000000-0005-0000-0000-0000817B0000}"/>
    <cellStyle name="20% - Accent1 4 2 2 2 2 3 4 4" xfId="31802" xr:uid="{00000000-0005-0000-0000-0000827B0000}"/>
    <cellStyle name="20% - Accent1 4 2 2 2 2 3 5" xfId="31803" xr:uid="{00000000-0005-0000-0000-0000837B0000}"/>
    <cellStyle name="20% - Accent1 4 2 2 2 2 3 5 2" xfId="31804" xr:uid="{00000000-0005-0000-0000-0000847B0000}"/>
    <cellStyle name="20% - Accent1 4 2 2 2 2 3 5 2 2" xfId="31805" xr:uid="{00000000-0005-0000-0000-0000857B0000}"/>
    <cellStyle name="20% - Accent1 4 2 2 2 2 3 5 2 2 2" xfId="31806" xr:uid="{00000000-0005-0000-0000-0000867B0000}"/>
    <cellStyle name="20% - Accent1 4 2 2 2 2 3 5 2 3" xfId="31807" xr:uid="{00000000-0005-0000-0000-0000877B0000}"/>
    <cellStyle name="20% - Accent1 4 2 2 2 2 3 5 3" xfId="31808" xr:uid="{00000000-0005-0000-0000-0000887B0000}"/>
    <cellStyle name="20% - Accent1 4 2 2 2 2 3 5 3 2" xfId="31809" xr:uid="{00000000-0005-0000-0000-0000897B0000}"/>
    <cellStyle name="20% - Accent1 4 2 2 2 2 3 5 4" xfId="31810" xr:uid="{00000000-0005-0000-0000-00008A7B0000}"/>
    <cellStyle name="20% - Accent1 4 2 2 2 2 3 6" xfId="31811" xr:uid="{00000000-0005-0000-0000-00008B7B0000}"/>
    <cellStyle name="20% - Accent1 4 2 2 2 2 3 6 2" xfId="31812" xr:uid="{00000000-0005-0000-0000-00008C7B0000}"/>
    <cellStyle name="20% - Accent1 4 2 2 2 2 3 6 2 2" xfId="31813" xr:uid="{00000000-0005-0000-0000-00008D7B0000}"/>
    <cellStyle name="20% - Accent1 4 2 2 2 2 3 6 2 2 2" xfId="31814" xr:uid="{00000000-0005-0000-0000-00008E7B0000}"/>
    <cellStyle name="20% - Accent1 4 2 2 2 2 3 6 2 3" xfId="31815" xr:uid="{00000000-0005-0000-0000-00008F7B0000}"/>
    <cellStyle name="20% - Accent1 4 2 2 2 2 3 6 3" xfId="31816" xr:uid="{00000000-0005-0000-0000-0000907B0000}"/>
    <cellStyle name="20% - Accent1 4 2 2 2 2 3 6 3 2" xfId="31817" xr:uid="{00000000-0005-0000-0000-0000917B0000}"/>
    <cellStyle name="20% - Accent1 4 2 2 2 2 3 6 4" xfId="31818" xr:uid="{00000000-0005-0000-0000-0000927B0000}"/>
    <cellStyle name="20% - Accent1 4 2 2 2 2 3 7" xfId="31819" xr:uid="{00000000-0005-0000-0000-0000937B0000}"/>
    <cellStyle name="20% - Accent1 4 2 2 2 2 3 7 2" xfId="31820" xr:uid="{00000000-0005-0000-0000-0000947B0000}"/>
    <cellStyle name="20% - Accent1 4 2 2 2 2 3 7 2 2" xfId="31821" xr:uid="{00000000-0005-0000-0000-0000957B0000}"/>
    <cellStyle name="20% - Accent1 4 2 2 2 2 3 7 3" xfId="31822" xr:uid="{00000000-0005-0000-0000-0000967B0000}"/>
    <cellStyle name="20% - Accent1 4 2 2 2 2 3 8" xfId="31823" xr:uid="{00000000-0005-0000-0000-0000977B0000}"/>
    <cellStyle name="20% - Accent1 4 2 2 2 2 3 8 2" xfId="31824" xr:uid="{00000000-0005-0000-0000-0000987B0000}"/>
    <cellStyle name="20% - Accent1 4 2 2 2 2 3 8 2 2" xfId="31825" xr:uid="{00000000-0005-0000-0000-0000997B0000}"/>
    <cellStyle name="20% - Accent1 4 2 2 2 2 3 8 3" xfId="31826" xr:uid="{00000000-0005-0000-0000-00009A7B0000}"/>
    <cellStyle name="20% - Accent1 4 2 2 2 2 3 9" xfId="31827" xr:uid="{00000000-0005-0000-0000-00009B7B0000}"/>
    <cellStyle name="20% - Accent1 4 2 2 2 2 3 9 2" xfId="31828" xr:uid="{00000000-0005-0000-0000-00009C7B0000}"/>
    <cellStyle name="20% - Accent1 4 2 2 2 2 4" xfId="31829" xr:uid="{00000000-0005-0000-0000-00009D7B0000}"/>
    <cellStyle name="20% - Accent1 4 2 2 2 2 4 10" xfId="31830" xr:uid="{00000000-0005-0000-0000-00009E7B0000}"/>
    <cellStyle name="20% - Accent1 4 2 2 2 2 4 10 2" xfId="31831" xr:uid="{00000000-0005-0000-0000-00009F7B0000}"/>
    <cellStyle name="20% - Accent1 4 2 2 2 2 4 11" xfId="31832" xr:uid="{00000000-0005-0000-0000-0000A07B0000}"/>
    <cellStyle name="20% - Accent1 4 2 2 2 2 4 2" xfId="31833" xr:uid="{00000000-0005-0000-0000-0000A17B0000}"/>
    <cellStyle name="20% - Accent1 4 2 2 2 2 4 2 2" xfId="31834" xr:uid="{00000000-0005-0000-0000-0000A27B0000}"/>
    <cellStyle name="20% - Accent1 4 2 2 2 2 4 2 2 2" xfId="31835" xr:uid="{00000000-0005-0000-0000-0000A37B0000}"/>
    <cellStyle name="20% - Accent1 4 2 2 2 2 4 2 2 2 2" xfId="31836" xr:uid="{00000000-0005-0000-0000-0000A47B0000}"/>
    <cellStyle name="20% - Accent1 4 2 2 2 2 4 2 2 2 2 2" xfId="31837" xr:uid="{00000000-0005-0000-0000-0000A57B0000}"/>
    <cellStyle name="20% - Accent1 4 2 2 2 2 4 2 2 2 3" xfId="31838" xr:uid="{00000000-0005-0000-0000-0000A67B0000}"/>
    <cellStyle name="20% - Accent1 4 2 2 2 2 4 2 2 3" xfId="31839" xr:uid="{00000000-0005-0000-0000-0000A77B0000}"/>
    <cellStyle name="20% - Accent1 4 2 2 2 2 4 2 2 3 2" xfId="31840" xr:uid="{00000000-0005-0000-0000-0000A87B0000}"/>
    <cellStyle name="20% - Accent1 4 2 2 2 2 4 2 2 4" xfId="31841" xr:uid="{00000000-0005-0000-0000-0000A97B0000}"/>
    <cellStyle name="20% - Accent1 4 2 2 2 2 4 2 3" xfId="31842" xr:uid="{00000000-0005-0000-0000-0000AA7B0000}"/>
    <cellStyle name="20% - Accent1 4 2 2 2 2 4 2 3 2" xfId="31843" xr:uid="{00000000-0005-0000-0000-0000AB7B0000}"/>
    <cellStyle name="20% - Accent1 4 2 2 2 2 4 2 3 2 2" xfId="31844" xr:uid="{00000000-0005-0000-0000-0000AC7B0000}"/>
    <cellStyle name="20% - Accent1 4 2 2 2 2 4 2 3 2 2 2" xfId="31845" xr:uid="{00000000-0005-0000-0000-0000AD7B0000}"/>
    <cellStyle name="20% - Accent1 4 2 2 2 2 4 2 3 2 3" xfId="31846" xr:uid="{00000000-0005-0000-0000-0000AE7B0000}"/>
    <cellStyle name="20% - Accent1 4 2 2 2 2 4 2 3 3" xfId="31847" xr:uid="{00000000-0005-0000-0000-0000AF7B0000}"/>
    <cellStyle name="20% - Accent1 4 2 2 2 2 4 2 3 3 2" xfId="31848" xr:uid="{00000000-0005-0000-0000-0000B07B0000}"/>
    <cellStyle name="20% - Accent1 4 2 2 2 2 4 2 3 4" xfId="31849" xr:uid="{00000000-0005-0000-0000-0000B17B0000}"/>
    <cellStyle name="20% - Accent1 4 2 2 2 2 4 2 4" xfId="31850" xr:uid="{00000000-0005-0000-0000-0000B27B0000}"/>
    <cellStyle name="20% - Accent1 4 2 2 2 2 4 2 4 2" xfId="31851" xr:uid="{00000000-0005-0000-0000-0000B37B0000}"/>
    <cellStyle name="20% - Accent1 4 2 2 2 2 4 2 4 2 2" xfId="31852" xr:uid="{00000000-0005-0000-0000-0000B47B0000}"/>
    <cellStyle name="20% - Accent1 4 2 2 2 2 4 2 4 2 2 2" xfId="31853" xr:uid="{00000000-0005-0000-0000-0000B57B0000}"/>
    <cellStyle name="20% - Accent1 4 2 2 2 2 4 2 4 2 3" xfId="31854" xr:uid="{00000000-0005-0000-0000-0000B67B0000}"/>
    <cellStyle name="20% - Accent1 4 2 2 2 2 4 2 4 3" xfId="31855" xr:uid="{00000000-0005-0000-0000-0000B77B0000}"/>
    <cellStyle name="20% - Accent1 4 2 2 2 2 4 2 4 3 2" xfId="31856" xr:uid="{00000000-0005-0000-0000-0000B87B0000}"/>
    <cellStyle name="20% - Accent1 4 2 2 2 2 4 2 4 4" xfId="31857" xr:uid="{00000000-0005-0000-0000-0000B97B0000}"/>
    <cellStyle name="20% - Accent1 4 2 2 2 2 4 2 5" xfId="31858" xr:uid="{00000000-0005-0000-0000-0000BA7B0000}"/>
    <cellStyle name="20% - Accent1 4 2 2 2 2 4 2 5 2" xfId="31859" xr:uid="{00000000-0005-0000-0000-0000BB7B0000}"/>
    <cellStyle name="20% - Accent1 4 2 2 2 2 4 2 5 2 2" xfId="31860" xr:uid="{00000000-0005-0000-0000-0000BC7B0000}"/>
    <cellStyle name="20% - Accent1 4 2 2 2 2 4 2 5 3" xfId="31861" xr:uid="{00000000-0005-0000-0000-0000BD7B0000}"/>
    <cellStyle name="20% - Accent1 4 2 2 2 2 4 2 6" xfId="31862" xr:uid="{00000000-0005-0000-0000-0000BE7B0000}"/>
    <cellStyle name="20% - Accent1 4 2 2 2 2 4 2 6 2" xfId="31863" xr:uid="{00000000-0005-0000-0000-0000BF7B0000}"/>
    <cellStyle name="20% - Accent1 4 2 2 2 2 4 2 6 2 2" xfId="31864" xr:uid="{00000000-0005-0000-0000-0000C07B0000}"/>
    <cellStyle name="20% - Accent1 4 2 2 2 2 4 2 6 3" xfId="31865" xr:uid="{00000000-0005-0000-0000-0000C17B0000}"/>
    <cellStyle name="20% - Accent1 4 2 2 2 2 4 2 7" xfId="31866" xr:uid="{00000000-0005-0000-0000-0000C27B0000}"/>
    <cellStyle name="20% - Accent1 4 2 2 2 2 4 2 7 2" xfId="31867" xr:uid="{00000000-0005-0000-0000-0000C37B0000}"/>
    <cellStyle name="20% - Accent1 4 2 2 2 2 4 2 8" xfId="31868" xr:uid="{00000000-0005-0000-0000-0000C47B0000}"/>
    <cellStyle name="20% - Accent1 4 2 2 2 2 4 2 8 2" xfId="31869" xr:uid="{00000000-0005-0000-0000-0000C57B0000}"/>
    <cellStyle name="20% - Accent1 4 2 2 2 2 4 2 9" xfId="31870" xr:uid="{00000000-0005-0000-0000-0000C67B0000}"/>
    <cellStyle name="20% - Accent1 4 2 2 2 2 4 3" xfId="31871" xr:uid="{00000000-0005-0000-0000-0000C77B0000}"/>
    <cellStyle name="20% - Accent1 4 2 2 2 2 4 3 2" xfId="31872" xr:uid="{00000000-0005-0000-0000-0000C87B0000}"/>
    <cellStyle name="20% - Accent1 4 2 2 2 2 4 3 2 2" xfId="31873" xr:uid="{00000000-0005-0000-0000-0000C97B0000}"/>
    <cellStyle name="20% - Accent1 4 2 2 2 2 4 3 2 2 2" xfId="31874" xr:uid="{00000000-0005-0000-0000-0000CA7B0000}"/>
    <cellStyle name="20% - Accent1 4 2 2 2 2 4 3 2 2 2 2" xfId="31875" xr:uid="{00000000-0005-0000-0000-0000CB7B0000}"/>
    <cellStyle name="20% - Accent1 4 2 2 2 2 4 3 2 2 3" xfId="31876" xr:uid="{00000000-0005-0000-0000-0000CC7B0000}"/>
    <cellStyle name="20% - Accent1 4 2 2 2 2 4 3 2 3" xfId="31877" xr:uid="{00000000-0005-0000-0000-0000CD7B0000}"/>
    <cellStyle name="20% - Accent1 4 2 2 2 2 4 3 2 3 2" xfId="31878" xr:uid="{00000000-0005-0000-0000-0000CE7B0000}"/>
    <cellStyle name="20% - Accent1 4 2 2 2 2 4 3 2 4" xfId="31879" xr:uid="{00000000-0005-0000-0000-0000CF7B0000}"/>
    <cellStyle name="20% - Accent1 4 2 2 2 2 4 3 3" xfId="31880" xr:uid="{00000000-0005-0000-0000-0000D07B0000}"/>
    <cellStyle name="20% - Accent1 4 2 2 2 2 4 3 3 2" xfId="31881" xr:uid="{00000000-0005-0000-0000-0000D17B0000}"/>
    <cellStyle name="20% - Accent1 4 2 2 2 2 4 3 3 2 2" xfId="31882" xr:uid="{00000000-0005-0000-0000-0000D27B0000}"/>
    <cellStyle name="20% - Accent1 4 2 2 2 2 4 3 3 2 2 2" xfId="31883" xr:uid="{00000000-0005-0000-0000-0000D37B0000}"/>
    <cellStyle name="20% - Accent1 4 2 2 2 2 4 3 3 2 3" xfId="31884" xr:uid="{00000000-0005-0000-0000-0000D47B0000}"/>
    <cellStyle name="20% - Accent1 4 2 2 2 2 4 3 3 3" xfId="31885" xr:uid="{00000000-0005-0000-0000-0000D57B0000}"/>
    <cellStyle name="20% - Accent1 4 2 2 2 2 4 3 3 3 2" xfId="31886" xr:uid="{00000000-0005-0000-0000-0000D67B0000}"/>
    <cellStyle name="20% - Accent1 4 2 2 2 2 4 3 3 4" xfId="31887" xr:uid="{00000000-0005-0000-0000-0000D77B0000}"/>
    <cellStyle name="20% - Accent1 4 2 2 2 2 4 3 4" xfId="31888" xr:uid="{00000000-0005-0000-0000-0000D87B0000}"/>
    <cellStyle name="20% - Accent1 4 2 2 2 2 4 3 4 2" xfId="31889" xr:uid="{00000000-0005-0000-0000-0000D97B0000}"/>
    <cellStyle name="20% - Accent1 4 2 2 2 2 4 3 4 2 2" xfId="31890" xr:uid="{00000000-0005-0000-0000-0000DA7B0000}"/>
    <cellStyle name="20% - Accent1 4 2 2 2 2 4 3 4 2 2 2" xfId="31891" xr:uid="{00000000-0005-0000-0000-0000DB7B0000}"/>
    <cellStyle name="20% - Accent1 4 2 2 2 2 4 3 4 2 3" xfId="31892" xr:uid="{00000000-0005-0000-0000-0000DC7B0000}"/>
    <cellStyle name="20% - Accent1 4 2 2 2 2 4 3 4 3" xfId="31893" xr:uid="{00000000-0005-0000-0000-0000DD7B0000}"/>
    <cellStyle name="20% - Accent1 4 2 2 2 2 4 3 4 3 2" xfId="31894" xr:uid="{00000000-0005-0000-0000-0000DE7B0000}"/>
    <cellStyle name="20% - Accent1 4 2 2 2 2 4 3 4 4" xfId="31895" xr:uid="{00000000-0005-0000-0000-0000DF7B0000}"/>
    <cellStyle name="20% - Accent1 4 2 2 2 2 4 3 5" xfId="31896" xr:uid="{00000000-0005-0000-0000-0000E07B0000}"/>
    <cellStyle name="20% - Accent1 4 2 2 2 2 4 3 5 2" xfId="31897" xr:uid="{00000000-0005-0000-0000-0000E17B0000}"/>
    <cellStyle name="20% - Accent1 4 2 2 2 2 4 3 5 2 2" xfId="31898" xr:uid="{00000000-0005-0000-0000-0000E27B0000}"/>
    <cellStyle name="20% - Accent1 4 2 2 2 2 4 3 5 3" xfId="31899" xr:uid="{00000000-0005-0000-0000-0000E37B0000}"/>
    <cellStyle name="20% - Accent1 4 2 2 2 2 4 3 6" xfId="31900" xr:uid="{00000000-0005-0000-0000-0000E47B0000}"/>
    <cellStyle name="20% - Accent1 4 2 2 2 2 4 3 6 2" xfId="31901" xr:uid="{00000000-0005-0000-0000-0000E57B0000}"/>
    <cellStyle name="20% - Accent1 4 2 2 2 2 4 3 6 2 2" xfId="31902" xr:uid="{00000000-0005-0000-0000-0000E67B0000}"/>
    <cellStyle name="20% - Accent1 4 2 2 2 2 4 3 6 3" xfId="31903" xr:uid="{00000000-0005-0000-0000-0000E77B0000}"/>
    <cellStyle name="20% - Accent1 4 2 2 2 2 4 3 7" xfId="31904" xr:uid="{00000000-0005-0000-0000-0000E87B0000}"/>
    <cellStyle name="20% - Accent1 4 2 2 2 2 4 3 7 2" xfId="31905" xr:uid="{00000000-0005-0000-0000-0000E97B0000}"/>
    <cellStyle name="20% - Accent1 4 2 2 2 2 4 3 8" xfId="31906" xr:uid="{00000000-0005-0000-0000-0000EA7B0000}"/>
    <cellStyle name="20% - Accent1 4 2 2 2 2 4 3 8 2" xfId="31907" xr:uid="{00000000-0005-0000-0000-0000EB7B0000}"/>
    <cellStyle name="20% - Accent1 4 2 2 2 2 4 3 9" xfId="31908" xr:uid="{00000000-0005-0000-0000-0000EC7B0000}"/>
    <cellStyle name="20% - Accent1 4 2 2 2 2 4 4" xfId="31909" xr:uid="{00000000-0005-0000-0000-0000ED7B0000}"/>
    <cellStyle name="20% - Accent1 4 2 2 2 2 4 4 2" xfId="31910" xr:uid="{00000000-0005-0000-0000-0000EE7B0000}"/>
    <cellStyle name="20% - Accent1 4 2 2 2 2 4 4 2 2" xfId="31911" xr:uid="{00000000-0005-0000-0000-0000EF7B0000}"/>
    <cellStyle name="20% - Accent1 4 2 2 2 2 4 4 2 2 2" xfId="31912" xr:uid="{00000000-0005-0000-0000-0000F07B0000}"/>
    <cellStyle name="20% - Accent1 4 2 2 2 2 4 4 2 3" xfId="31913" xr:uid="{00000000-0005-0000-0000-0000F17B0000}"/>
    <cellStyle name="20% - Accent1 4 2 2 2 2 4 4 3" xfId="31914" xr:uid="{00000000-0005-0000-0000-0000F27B0000}"/>
    <cellStyle name="20% - Accent1 4 2 2 2 2 4 4 3 2" xfId="31915" xr:uid="{00000000-0005-0000-0000-0000F37B0000}"/>
    <cellStyle name="20% - Accent1 4 2 2 2 2 4 4 4" xfId="31916" xr:uid="{00000000-0005-0000-0000-0000F47B0000}"/>
    <cellStyle name="20% - Accent1 4 2 2 2 2 4 5" xfId="31917" xr:uid="{00000000-0005-0000-0000-0000F57B0000}"/>
    <cellStyle name="20% - Accent1 4 2 2 2 2 4 5 2" xfId="31918" xr:uid="{00000000-0005-0000-0000-0000F67B0000}"/>
    <cellStyle name="20% - Accent1 4 2 2 2 2 4 5 2 2" xfId="31919" xr:uid="{00000000-0005-0000-0000-0000F77B0000}"/>
    <cellStyle name="20% - Accent1 4 2 2 2 2 4 5 2 2 2" xfId="31920" xr:uid="{00000000-0005-0000-0000-0000F87B0000}"/>
    <cellStyle name="20% - Accent1 4 2 2 2 2 4 5 2 3" xfId="31921" xr:uid="{00000000-0005-0000-0000-0000F97B0000}"/>
    <cellStyle name="20% - Accent1 4 2 2 2 2 4 5 3" xfId="31922" xr:uid="{00000000-0005-0000-0000-0000FA7B0000}"/>
    <cellStyle name="20% - Accent1 4 2 2 2 2 4 5 3 2" xfId="31923" xr:uid="{00000000-0005-0000-0000-0000FB7B0000}"/>
    <cellStyle name="20% - Accent1 4 2 2 2 2 4 5 4" xfId="31924" xr:uid="{00000000-0005-0000-0000-0000FC7B0000}"/>
    <cellStyle name="20% - Accent1 4 2 2 2 2 4 6" xfId="31925" xr:uid="{00000000-0005-0000-0000-0000FD7B0000}"/>
    <cellStyle name="20% - Accent1 4 2 2 2 2 4 6 2" xfId="31926" xr:uid="{00000000-0005-0000-0000-0000FE7B0000}"/>
    <cellStyle name="20% - Accent1 4 2 2 2 2 4 6 2 2" xfId="31927" xr:uid="{00000000-0005-0000-0000-0000FF7B0000}"/>
    <cellStyle name="20% - Accent1 4 2 2 2 2 4 6 2 2 2" xfId="31928" xr:uid="{00000000-0005-0000-0000-0000007C0000}"/>
    <cellStyle name="20% - Accent1 4 2 2 2 2 4 6 2 3" xfId="31929" xr:uid="{00000000-0005-0000-0000-0000017C0000}"/>
    <cellStyle name="20% - Accent1 4 2 2 2 2 4 6 3" xfId="31930" xr:uid="{00000000-0005-0000-0000-0000027C0000}"/>
    <cellStyle name="20% - Accent1 4 2 2 2 2 4 6 3 2" xfId="31931" xr:uid="{00000000-0005-0000-0000-0000037C0000}"/>
    <cellStyle name="20% - Accent1 4 2 2 2 2 4 6 4" xfId="31932" xr:uid="{00000000-0005-0000-0000-0000047C0000}"/>
    <cellStyle name="20% - Accent1 4 2 2 2 2 4 7" xfId="31933" xr:uid="{00000000-0005-0000-0000-0000057C0000}"/>
    <cellStyle name="20% - Accent1 4 2 2 2 2 4 7 2" xfId="31934" xr:uid="{00000000-0005-0000-0000-0000067C0000}"/>
    <cellStyle name="20% - Accent1 4 2 2 2 2 4 7 2 2" xfId="31935" xr:uid="{00000000-0005-0000-0000-0000077C0000}"/>
    <cellStyle name="20% - Accent1 4 2 2 2 2 4 7 3" xfId="31936" xr:uid="{00000000-0005-0000-0000-0000087C0000}"/>
    <cellStyle name="20% - Accent1 4 2 2 2 2 4 8" xfId="31937" xr:uid="{00000000-0005-0000-0000-0000097C0000}"/>
    <cellStyle name="20% - Accent1 4 2 2 2 2 4 8 2" xfId="31938" xr:uid="{00000000-0005-0000-0000-00000A7C0000}"/>
    <cellStyle name="20% - Accent1 4 2 2 2 2 4 8 2 2" xfId="31939" xr:uid="{00000000-0005-0000-0000-00000B7C0000}"/>
    <cellStyle name="20% - Accent1 4 2 2 2 2 4 8 3" xfId="31940" xr:uid="{00000000-0005-0000-0000-00000C7C0000}"/>
    <cellStyle name="20% - Accent1 4 2 2 2 2 4 9" xfId="31941" xr:uid="{00000000-0005-0000-0000-00000D7C0000}"/>
    <cellStyle name="20% - Accent1 4 2 2 2 2 4 9 2" xfId="31942" xr:uid="{00000000-0005-0000-0000-00000E7C0000}"/>
    <cellStyle name="20% - Accent1 4 2 2 2 2 5" xfId="31943" xr:uid="{00000000-0005-0000-0000-00000F7C0000}"/>
    <cellStyle name="20% - Accent1 4 2 2 2 2 5 2" xfId="31944" xr:uid="{00000000-0005-0000-0000-0000107C0000}"/>
    <cellStyle name="20% - Accent1 4 2 2 2 2 5 2 2" xfId="31945" xr:uid="{00000000-0005-0000-0000-0000117C0000}"/>
    <cellStyle name="20% - Accent1 4 2 2 2 2 5 2 2 2" xfId="31946" xr:uid="{00000000-0005-0000-0000-0000127C0000}"/>
    <cellStyle name="20% - Accent1 4 2 2 2 2 5 2 2 2 2" xfId="31947" xr:uid="{00000000-0005-0000-0000-0000137C0000}"/>
    <cellStyle name="20% - Accent1 4 2 2 2 2 5 2 2 3" xfId="31948" xr:uid="{00000000-0005-0000-0000-0000147C0000}"/>
    <cellStyle name="20% - Accent1 4 2 2 2 2 5 2 3" xfId="31949" xr:uid="{00000000-0005-0000-0000-0000157C0000}"/>
    <cellStyle name="20% - Accent1 4 2 2 2 2 5 2 3 2" xfId="31950" xr:uid="{00000000-0005-0000-0000-0000167C0000}"/>
    <cellStyle name="20% - Accent1 4 2 2 2 2 5 2 4" xfId="31951" xr:uid="{00000000-0005-0000-0000-0000177C0000}"/>
    <cellStyle name="20% - Accent1 4 2 2 2 2 5 3" xfId="31952" xr:uid="{00000000-0005-0000-0000-0000187C0000}"/>
    <cellStyle name="20% - Accent1 4 2 2 2 2 5 3 2" xfId="31953" xr:uid="{00000000-0005-0000-0000-0000197C0000}"/>
    <cellStyle name="20% - Accent1 4 2 2 2 2 5 3 2 2" xfId="31954" xr:uid="{00000000-0005-0000-0000-00001A7C0000}"/>
    <cellStyle name="20% - Accent1 4 2 2 2 2 5 3 2 2 2" xfId="31955" xr:uid="{00000000-0005-0000-0000-00001B7C0000}"/>
    <cellStyle name="20% - Accent1 4 2 2 2 2 5 3 2 3" xfId="31956" xr:uid="{00000000-0005-0000-0000-00001C7C0000}"/>
    <cellStyle name="20% - Accent1 4 2 2 2 2 5 3 3" xfId="31957" xr:uid="{00000000-0005-0000-0000-00001D7C0000}"/>
    <cellStyle name="20% - Accent1 4 2 2 2 2 5 3 3 2" xfId="31958" xr:uid="{00000000-0005-0000-0000-00001E7C0000}"/>
    <cellStyle name="20% - Accent1 4 2 2 2 2 5 3 4" xfId="31959" xr:uid="{00000000-0005-0000-0000-00001F7C0000}"/>
    <cellStyle name="20% - Accent1 4 2 2 2 2 5 4" xfId="31960" xr:uid="{00000000-0005-0000-0000-0000207C0000}"/>
    <cellStyle name="20% - Accent1 4 2 2 2 2 5 4 2" xfId="31961" xr:uid="{00000000-0005-0000-0000-0000217C0000}"/>
    <cellStyle name="20% - Accent1 4 2 2 2 2 5 4 2 2" xfId="31962" xr:uid="{00000000-0005-0000-0000-0000227C0000}"/>
    <cellStyle name="20% - Accent1 4 2 2 2 2 5 4 2 2 2" xfId="31963" xr:uid="{00000000-0005-0000-0000-0000237C0000}"/>
    <cellStyle name="20% - Accent1 4 2 2 2 2 5 4 2 3" xfId="31964" xr:uid="{00000000-0005-0000-0000-0000247C0000}"/>
    <cellStyle name="20% - Accent1 4 2 2 2 2 5 4 3" xfId="31965" xr:uid="{00000000-0005-0000-0000-0000257C0000}"/>
    <cellStyle name="20% - Accent1 4 2 2 2 2 5 4 3 2" xfId="31966" xr:uid="{00000000-0005-0000-0000-0000267C0000}"/>
    <cellStyle name="20% - Accent1 4 2 2 2 2 5 4 4" xfId="31967" xr:uid="{00000000-0005-0000-0000-0000277C0000}"/>
    <cellStyle name="20% - Accent1 4 2 2 2 2 5 5" xfId="31968" xr:uid="{00000000-0005-0000-0000-0000287C0000}"/>
    <cellStyle name="20% - Accent1 4 2 2 2 2 5 5 2" xfId="31969" xr:uid="{00000000-0005-0000-0000-0000297C0000}"/>
    <cellStyle name="20% - Accent1 4 2 2 2 2 5 5 2 2" xfId="31970" xr:uid="{00000000-0005-0000-0000-00002A7C0000}"/>
    <cellStyle name="20% - Accent1 4 2 2 2 2 5 5 3" xfId="31971" xr:uid="{00000000-0005-0000-0000-00002B7C0000}"/>
    <cellStyle name="20% - Accent1 4 2 2 2 2 5 6" xfId="31972" xr:uid="{00000000-0005-0000-0000-00002C7C0000}"/>
    <cellStyle name="20% - Accent1 4 2 2 2 2 5 6 2" xfId="31973" xr:uid="{00000000-0005-0000-0000-00002D7C0000}"/>
    <cellStyle name="20% - Accent1 4 2 2 2 2 5 6 2 2" xfId="31974" xr:uid="{00000000-0005-0000-0000-00002E7C0000}"/>
    <cellStyle name="20% - Accent1 4 2 2 2 2 5 6 3" xfId="31975" xr:uid="{00000000-0005-0000-0000-00002F7C0000}"/>
    <cellStyle name="20% - Accent1 4 2 2 2 2 5 7" xfId="31976" xr:uid="{00000000-0005-0000-0000-0000307C0000}"/>
    <cellStyle name="20% - Accent1 4 2 2 2 2 5 7 2" xfId="31977" xr:uid="{00000000-0005-0000-0000-0000317C0000}"/>
    <cellStyle name="20% - Accent1 4 2 2 2 2 5 8" xfId="31978" xr:uid="{00000000-0005-0000-0000-0000327C0000}"/>
    <cellStyle name="20% - Accent1 4 2 2 2 2 5 8 2" xfId="31979" xr:uid="{00000000-0005-0000-0000-0000337C0000}"/>
    <cellStyle name="20% - Accent1 4 2 2 2 2 5 9" xfId="31980" xr:uid="{00000000-0005-0000-0000-0000347C0000}"/>
    <cellStyle name="20% - Accent1 4 2 2 2 2 6" xfId="31981" xr:uid="{00000000-0005-0000-0000-0000357C0000}"/>
    <cellStyle name="20% - Accent1 4 2 2 2 2 6 2" xfId="31982" xr:uid="{00000000-0005-0000-0000-0000367C0000}"/>
    <cellStyle name="20% - Accent1 4 2 2 2 2 6 2 2" xfId="31983" xr:uid="{00000000-0005-0000-0000-0000377C0000}"/>
    <cellStyle name="20% - Accent1 4 2 2 2 2 6 2 2 2" xfId="31984" xr:uid="{00000000-0005-0000-0000-0000387C0000}"/>
    <cellStyle name="20% - Accent1 4 2 2 2 2 6 2 2 2 2" xfId="31985" xr:uid="{00000000-0005-0000-0000-0000397C0000}"/>
    <cellStyle name="20% - Accent1 4 2 2 2 2 6 2 2 3" xfId="31986" xr:uid="{00000000-0005-0000-0000-00003A7C0000}"/>
    <cellStyle name="20% - Accent1 4 2 2 2 2 6 2 3" xfId="31987" xr:uid="{00000000-0005-0000-0000-00003B7C0000}"/>
    <cellStyle name="20% - Accent1 4 2 2 2 2 6 2 3 2" xfId="31988" xr:uid="{00000000-0005-0000-0000-00003C7C0000}"/>
    <cellStyle name="20% - Accent1 4 2 2 2 2 6 2 4" xfId="31989" xr:uid="{00000000-0005-0000-0000-00003D7C0000}"/>
    <cellStyle name="20% - Accent1 4 2 2 2 2 6 3" xfId="31990" xr:uid="{00000000-0005-0000-0000-00003E7C0000}"/>
    <cellStyle name="20% - Accent1 4 2 2 2 2 6 3 2" xfId="31991" xr:uid="{00000000-0005-0000-0000-00003F7C0000}"/>
    <cellStyle name="20% - Accent1 4 2 2 2 2 6 3 2 2" xfId="31992" xr:uid="{00000000-0005-0000-0000-0000407C0000}"/>
    <cellStyle name="20% - Accent1 4 2 2 2 2 6 3 2 2 2" xfId="31993" xr:uid="{00000000-0005-0000-0000-0000417C0000}"/>
    <cellStyle name="20% - Accent1 4 2 2 2 2 6 3 2 3" xfId="31994" xr:uid="{00000000-0005-0000-0000-0000427C0000}"/>
    <cellStyle name="20% - Accent1 4 2 2 2 2 6 3 3" xfId="31995" xr:uid="{00000000-0005-0000-0000-0000437C0000}"/>
    <cellStyle name="20% - Accent1 4 2 2 2 2 6 3 3 2" xfId="31996" xr:uid="{00000000-0005-0000-0000-0000447C0000}"/>
    <cellStyle name="20% - Accent1 4 2 2 2 2 6 3 4" xfId="31997" xr:uid="{00000000-0005-0000-0000-0000457C0000}"/>
    <cellStyle name="20% - Accent1 4 2 2 2 2 6 4" xfId="31998" xr:uid="{00000000-0005-0000-0000-0000467C0000}"/>
    <cellStyle name="20% - Accent1 4 2 2 2 2 6 4 2" xfId="31999" xr:uid="{00000000-0005-0000-0000-0000477C0000}"/>
    <cellStyle name="20% - Accent1 4 2 2 2 2 6 4 2 2" xfId="32000" xr:uid="{00000000-0005-0000-0000-0000487C0000}"/>
    <cellStyle name="20% - Accent1 4 2 2 2 2 6 4 2 2 2" xfId="32001" xr:uid="{00000000-0005-0000-0000-0000497C0000}"/>
    <cellStyle name="20% - Accent1 4 2 2 2 2 6 4 2 3" xfId="32002" xr:uid="{00000000-0005-0000-0000-00004A7C0000}"/>
    <cellStyle name="20% - Accent1 4 2 2 2 2 6 4 3" xfId="32003" xr:uid="{00000000-0005-0000-0000-00004B7C0000}"/>
    <cellStyle name="20% - Accent1 4 2 2 2 2 6 4 3 2" xfId="32004" xr:uid="{00000000-0005-0000-0000-00004C7C0000}"/>
    <cellStyle name="20% - Accent1 4 2 2 2 2 6 4 4" xfId="32005" xr:uid="{00000000-0005-0000-0000-00004D7C0000}"/>
    <cellStyle name="20% - Accent1 4 2 2 2 2 6 5" xfId="32006" xr:uid="{00000000-0005-0000-0000-00004E7C0000}"/>
    <cellStyle name="20% - Accent1 4 2 2 2 2 6 5 2" xfId="32007" xr:uid="{00000000-0005-0000-0000-00004F7C0000}"/>
    <cellStyle name="20% - Accent1 4 2 2 2 2 6 5 2 2" xfId="32008" xr:uid="{00000000-0005-0000-0000-0000507C0000}"/>
    <cellStyle name="20% - Accent1 4 2 2 2 2 6 5 3" xfId="32009" xr:uid="{00000000-0005-0000-0000-0000517C0000}"/>
    <cellStyle name="20% - Accent1 4 2 2 2 2 6 6" xfId="32010" xr:uid="{00000000-0005-0000-0000-0000527C0000}"/>
    <cellStyle name="20% - Accent1 4 2 2 2 2 6 6 2" xfId="32011" xr:uid="{00000000-0005-0000-0000-0000537C0000}"/>
    <cellStyle name="20% - Accent1 4 2 2 2 2 6 6 2 2" xfId="32012" xr:uid="{00000000-0005-0000-0000-0000547C0000}"/>
    <cellStyle name="20% - Accent1 4 2 2 2 2 6 6 3" xfId="32013" xr:uid="{00000000-0005-0000-0000-0000557C0000}"/>
    <cellStyle name="20% - Accent1 4 2 2 2 2 6 7" xfId="32014" xr:uid="{00000000-0005-0000-0000-0000567C0000}"/>
    <cellStyle name="20% - Accent1 4 2 2 2 2 6 7 2" xfId="32015" xr:uid="{00000000-0005-0000-0000-0000577C0000}"/>
    <cellStyle name="20% - Accent1 4 2 2 2 2 6 8" xfId="32016" xr:uid="{00000000-0005-0000-0000-0000587C0000}"/>
    <cellStyle name="20% - Accent1 4 2 2 2 2 6 8 2" xfId="32017" xr:uid="{00000000-0005-0000-0000-0000597C0000}"/>
    <cellStyle name="20% - Accent1 4 2 2 2 2 6 9" xfId="32018" xr:uid="{00000000-0005-0000-0000-00005A7C0000}"/>
    <cellStyle name="20% - Accent1 4 2 2 2 2 7" xfId="32019" xr:uid="{00000000-0005-0000-0000-00005B7C0000}"/>
    <cellStyle name="20% - Accent1 4 2 2 2 2 7 2" xfId="32020" xr:uid="{00000000-0005-0000-0000-00005C7C0000}"/>
    <cellStyle name="20% - Accent1 4 2 2 2 2 7 2 2" xfId="32021" xr:uid="{00000000-0005-0000-0000-00005D7C0000}"/>
    <cellStyle name="20% - Accent1 4 2 2 2 2 7 2 2 2" xfId="32022" xr:uid="{00000000-0005-0000-0000-00005E7C0000}"/>
    <cellStyle name="20% - Accent1 4 2 2 2 2 7 2 3" xfId="32023" xr:uid="{00000000-0005-0000-0000-00005F7C0000}"/>
    <cellStyle name="20% - Accent1 4 2 2 2 2 7 3" xfId="32024" xr:uid="{00000000-0005-0000-0000-0000607C0000}"/>
    <cellStyle name="20% - Accent1 4 2 2 2 2 7 3 2" xfId="32025" xr:uid="{00000000-0005-0000-0000-0000617C0000}"/>
    <cellStyle name="20% - Accent1 4 2 2 2 2 7 4" xfId="32026" xr:uid="{00000000-0005-0000-0000-0000627C0000}"/>
    <cellStyle name="20% - Accent1 4 2 2 2 2 8" xfId="32027" xr:uid="{00000000-0005-0000-0000-0000637C0000}"/>
    <cellStyle name="20% - Accent1 4 2 2 2 2 8 2" xfId="32028" xr:uid="{00000000-0005-0000-0000-0000647C0000}"/>
    <cellStyle name="20% - Accent1 4 2 2 2 2 8 2 2" xfId="32029" xr:uid="{00000000-0005-0000-0000-0000657C0000}"/>
    <cellStyle name="20% - Accent1 4 2 2 2 2 8 2 2 2" xfId="32030" xr:uid="{00000000-0005-0000-0000-0000667C0000}"/>
    <cellStyle name="20% - Accent1 4 2 2 2 2 8 2 3" xfId="32031" xr:uid="{00000000-0005-0000-0000-0000677C0000}"/>
    <cellStyle name="20% - Accent1 4 2 2 2 2 8 3" xfId="32032" xr:uid="{00000000-0005-0000-0000-0000687C0000}"/>
    <cellStyle name="20% - Accent1 4 2 2 2 2 8 3 2" xfId="32033" xr:uid="{00000000-0005-0000-0000-0000697C0000}"/>
    <cellStyle name="20% - Accent1 4 2 2 2 2 8 4" xfId="32034" xr:uid="{00000000-0005-0000-0000-00006A7C0000}"/>
    <cellStyle name="20% - Accent1 4 2 2 2 2 9" xfId="32035" xr:uid="{00000000-0005-0000-0000-00006B7C0000}"/>
    <cellStyle name="20% - Accent1 4 2 2 2 2 9 2" xfId="32036" xr:uid="{00000000-0005-0000-0000-00006C7C0000}"/>
    <cellStyle name="20% - Accent1 4 2 2 2 2 9 2 2" xfId="32037" xr:uid="{00000000-0005-0000-0000-00006D7C0000}"/>
    <cellStyle name="20% - Accent1 4 2 2 2 2 9 2 2 2" xfId="32038" xr:uid="{00000000-0005-0000-0000-00006E7C0000}"/>
    <cellStyle name="20% - Accent1 4 2 2 2 2 9 2 3" xfId="32039" xr:uid="{00000000-0005-0000-0000-00006F7C0000}"/>
    <cellStyle name="20% - Accent1 4 2 2 2 2 9 3" xfId="32040" xr:uid="{00000000-0005-0000-0000-0000707C0000}"/>
    <cellStyle name="20% - Accent1 4 2 2 2 2 9 3 2" xfId="32041" xr:uid="{00000000-0005-0000-0000-0000717C0000}"/>
    <cellStyle name="20% - Accent1 4 2 2 2 2 9 4" xfId="32042" xr:uid="{00000000-0005-0000-0000-0000727C0000}"/>
    <cellStyle name="20% - Accent1 4 2 2 2 3" xfId="32043" xr:uid="{00000000-0005-0000-0000-0000737C0000}"/>
    <cellStyle name="20% - Accent1 4 2 2 2 3 10" xfId="32044" xr:uid="{00000000-0005-0000-0000-0000747C0000}"/>
    <cellStyle name="20% - Accent1 4 2 2 2 3 10 2" xfId="32045" xr:uid="{00000000-0005-0000-0000-0000757C0000}"/>
    <cellStyle name="20% - Accent1 4 2 2 2 3 11" xfId="32046" xr:uid="{00000000-0005-0000-0000-0000767C0000}"/>
    <cellStyle name="20% - Accent1 4 2 2 2 3 2" xfId="32047" xr:uid="{00000000-0005-0000-0000-0000777C0000}"/>
    <cellStyle name="20% - Accent1 4 2 2 2 3 2 2" xfId="32048" xr:uid="{00000000-0005-0000-0000-0000787C0000}"/>
    <cellStyle name="20% - Accent1 4 2 2 2 3 2 2 2" xfId="32049" xr:uid="{00000000-0005-0000-0000-0000797C0000}"/>
    <cellStyle name="20% - Accent1 4 2 2 2 3 2 2 2 2" xfId="32050" xr:uid="{00000000-0005-0000-0000-00007A7C0000}"/>
    <cellStyle name="20% - Accent1 4 2 2 2 3 2 2 2 2 2" xfId="32051" xr:uid="{00000000-0005-0000-0000-00007B7C0000}"/>
    <cellStyle name="20% - Accent1 4 2 2 2 3 2 2 2 3" xfId="32052" xr:uid="{00000000-0005-0000-0000-00007C7C0000}"/>
    <cellStyle name="20% - Accent1 4 2 2 2 3 2 2 3" xfId="32053" xr:uid="{00000000-0005-0000-0000-00007D7C0000}"/>
    <cellStyle name="20% - Accent1 4 2 2 2 3 2 2 3 2" xfId="32054" xr:uid="{00000000-0005-0000-0000-00007E7C0000}"/>
    <cellStyle name="20% - Accent1 4 2 2 2 3 2 2 4" xfId="32055" xr:uid="{00000000-0005-0000-0000-00007F7C0000}"/>
    <cellStyle name="20% - Accent1 4 2 2 2 3 2 3" xfId="32056" xr:uid="{00000000-0005-0000-0000-0000807C0000}"/>
    <cellStyle name="20% - Accent1 4 2 2 2 3 2 3 2" xfId="32057" xr:uid="{00000000-0005-0000-0000-0000817C0000}"/>
    <cellStyle name="20% - Accent1 4 2 2 2 3 2 3 2 2" xfId="32058" xr:uid="{00000000-0005-0000-0000-0000827C0000}"/>
    <cellStyle name="20% - Accent1 4 2 2 2 3 2 3 2 2 2" xfId="32059" xr:uid="{00000000-0005-0000-0000-0000837C0000}"/>
    <cellStyle name="20% - Accent1 4 2 2 2 3 2 3 2 3" xfId="32060" xr:uid="{00000000-0005-0000-0000-0000847C0000}"/>
    <cellStyle name="20% - Accent1 4 2 2 2 3 2 3 3" xfId="32061" xr:uid="{00000000-0005-0000-0000-0000857C0000}"/>
    <cellStyle name="20% - Accent1 4 2 2 2 3 2 3 3 2" xfId="32062" xr:uid="{00000000-0005-0000-0000-0000867C0000}"/>
    <cellStyle name="20% - Accent1 4 2 2 2 3 2 3 4" xfId="32063" xr:uid="{00000000-0005-0000-0000-0000877C0000}"/>
    <cellStyle name="20% - Accent1 4 2 2 2 3 2 4" xfId="32064" xr:uid="{00000000-0005-0000-0000-0000887C0000}"/>
    <cellStyle name="20% - Accent1 4 2 2 2 3 2 4 2" xfId="32065" xr:uid="{00000000-0005-0000-0000-0000897C0000}"/>
    <cellStyle name="20% - Accent1 4 2 2 2 3 2 4 2 2" xfId="32066" xr:uid="{00000000-0005-0000-0000-00008A7C0000}"/>
    <cellStyle name="20% - Accent1 4 2 2 2 3 2 4 2 2 2" xfId="32067" xr:uid="{00000000-0005-0000-0000-00008B7C0000}"/>
    <cellStyle name="20% - Accent1 4 2 2 2 3 2 4 2 3" xfId="32068" xr:uid="{00000000-0005-0000-0000-00008C7C0000}"/>
    <cellStyle name="20% - Accent1 4 2 2 2 3 2 4 3" xfId="32069" xr:uid="{00000000-0005-0000-0000-00008D7C0000}"/>
    <cellStyle name="20% - Accent1 4 2 2 2 3 2 4 3 2" xfId="32070" xr:uid="{00000000-0005-0000-0000-00008E7C0000}"/>
    <cellStyle name="20% - Accent1 4 2 2 2 3 2 4 4" xfId="32071" xr:uid="{00000000-0005-0000-0000-00008F7C0000}"/>
    <cellStyle name="20% - Accent1 4 2 2 2 3 2 5" xfId="32072" xr:uid="{00000000-0005-0000-0000-0000907C0000}"/>
    <cellStyle name="20% - Accent1 4 2 2 2 3 2 5 2" xfId="32073" xr:uid="{00000000-0005-0000-0000-0000917C0000}"/>
    <cellStyle name="20% - Accent1 4 2 2 2 3 2 5 2 2" xfId="32074" xr:uid="{00000000-0005-0000-0000-0000927C0000}"/>
    <cellStyle name="20% - Accent1 4 2 2 2 3 2 5 3" xfId="32075" xr:uid="{00000000-0005-0000-0000-0000937C0000}"/>
    <cellStyle name="20% - Accent1 4 2 2 2 3 2 6" xfId="32076" xr:uid="{00000000-0005-0000-0000-0000947C0000}"/>
    <cellStyle name="20% - Accent1 4 2 2 2 3 2 6 2" xfId="32077" xr:uid="{00000000-0005-0000-0000-0000957C0000}"/>
    <cellStyle name="20% - Accent1 4 2 2 2 3 2 6 2 2" xfId="32078" xr:uid="{00000000-0005-0000-0000-0000967C0000}"/>
    <cellStyle name="20% - Accent1 4 2 2 2 3 2 6 3" xfId="32079" xr:uid="{00000000-0005-0000-0000-0000977C0000}"/>
    <cellStyle name="20% - Accent1 4 2 2 2 3 2 7" xfId="32080" xr:uid="{00000000-0005-0000-0000-0000987C0000}"/>
    <cellStyle name="20% - Accent1 4 2 2 2 3 2 7 2" xfId="32081" xr:uid="{00000000-0005-0000-0000-0000997C0000}"/>
    <cellStyle name="20% - Accent1 4 2 2 2 3 2 8" xfId="32082" xr:uid="{00000000-0005-0000-0000-00009A7C0000}"/>
    <cellStyle name="20% - Accent1 4 2 2 2 3 2 8 2" xfId="32083" xr:uid="{00000000-0005-0000-0000-00009B7C0000}"/>
    <cellStyle name="20% - Accent1 4 2 2 2 3 2 9" xfId="32084" xr:uid="{00000000-0005-0000-0000-00009C7C0000}"/>
    <cellStyle name="20% - Accent1 4 2 2 2 3 3" xfId="32085" xr:uid="{00000000-0005-0000-0000-00009D7C0000}"/>
    <cellStyle name="20% - Accent1 4 2 2 2 3 3 2" xfId="32086" xr:uid="{00000000-0005-0000-0000-00009E7C0000}"/>
    <cellStyle name="20% - Accent1 4 2 2 2 3 3 2 2" xfId="32087" xr:uid="{00000000-0005-0000-0000-00009F7C0000}"/>
    <cellStyle name="20% - Accent1 4 2 2 2 3 3 2 2 2" xfId="32088" xr:uid="{00000000-0005-0000-0000-0000A07C0000}"/>
    <cellStyle name="20% - Accent1 4 2 2 2 3 3 2 2 2 2" xfId="32089" xr:uid="{00000000-0005-0000-0000-0000A17C0000}"/>
    <cellStyle name="20% - Accent1 4 2 2 2 3 3 2 2 3" xfId="32090" xr:uid="{00000000-0005-0000-0000-0000A27C0000}"/>
    <cellStyle name="20% - Accent1 4 2 2 2 3 3 2 3" xfId="32091" xr:uid="{00000000-0005-0000-0000-0000A37C0000}"/>
    <cellStyle name="20% - Accent1 4 2 2 2 3 3 2 3 2" xfId="32092" xr:uid="{00000000-0005-0000-0000-0000A47C0000}"/>
    <cellStyle name="20% - Accent1 4 2 2 2 3 3 2 4" xfId="32093" xr:uid="{00000000-0005-0000-0000-0000A57C0000}"/>
    <cellStyle name="20% - Accent1 4 2 2 2 3 3 3" xfId="32094" xr:uid="{00000000-0005-0000-0000-0000A67C0000}"/>
    <cellStyle name="20% - Accent1 4 2 2 2 3 3 3 2" xfId="32095" xr:uid="{00000000-0005-0000-0000-0000A77C0000}"/>
    <cellStyle name="20% - Accent1 4 2 2 2 3 3 3 2 2" xfId="32096" xr:uid="{00000000-0005-0000-0000-0000A87C0000}"/>
    <cellStyle name="20% - Accent1 4 2 2 2 3 3 3 2 2 2" xfId="32097" xr:uid="{00000000-0005-0000-0000-0000A97C0000}"/>
    <cellStyle name="20% - Accent1 4 2 2 2 3 3 3 2 3" xfId="32098" xr:uid="{00000000-0005-0000-0000-0000AA7C0000}"/>
    <cellStyle name="20% - Accent1 4 2 2 2 3 3 3 3" xfId="32099" xr:uid="{00000000-0005-0000-0000-0000AB7C0000}"/>
    <cellStyle name="20% - Accent1 4 2 2 2 3 3 3 3 2" xfId="32100" xr:uid="{00000000-0005-0000-0000-0000AC7C0000}"/>
    <cellStyle name="20% - Accent1 4 2 2 2 3 3 3 4" xfId="32101" xr:uid="{00000000-0005-0000-0000-0000AD7C0000}"/>
    <cellStyle name="20% - Accent1 4 2 2 2 3 3 4" xfId="32102" xr:uid="{00000000-0005-0000-0000-0000AE7C0000}"/>
    <cellStyle name="20% - Accent1 4 2 2 2 3 3 4 2" xfId="32103" xr:uid="{00000000-0005-0000-0000-0000AF7C0000}"/>
    <cellStyle name="20% - Accent1 4 2 2 2 3 3 4 2 2" xfId="32104" xr:uid="{00000000-0005-0000-0000-0000B07C0000}"/>
    <cellStyle name="20% - Accent1 4 2 2 2 3 3 4 2 2 2" xfId="32105" xr:uid="{00000000-0005-0000-0000-0000B17C0000}"/>
    <cellStyle name="20% - Accent1 4 2 2 2 3 3 4 2 3" xfId="32106" xr:uid="{00000000-0005-0000-0000-0000B27C0000}"/>
    <cellStyle name="20% - Accent1 4 2 2 2 3 3 4 3" xfId="32107" xr:uid="{00000000-0005-0000-0000-0000B37C0000}"/>
    <cellStyle name="20% - Accent1 4 2 2 2 3 3 4 3 2" xfId="32108" xr:uid="{00000000-0005-0000-0000-0000B47C0000}"/>
    <cellStyle name="20% - Accent1 4 2 2 2 3 3 4 4" xfId="32109" xr:uid="{00000000-0005-0000-0000-0000B57C0000}"/>
    <cellStyle name="20% - Accent1 4 2 2 2 3 3 5" xfId="32110" xr:uid="{00000000-0005-0000-0000-0000B67C0000}"/>
    <cellStyle name="20% - Accent1 4 2 2 2 3 3 5 2" xfId="32111" xr:uid="{00000000-0005-0000-0000-0000B77C0000}"/>
    <cellStyle name="20% - Accent1 4 2 2 2 3 3 5 2 2" xfId="32112" xr:uid="{00000000-0005-0000-0000-0000B87C0000}"/>
    <cellStyle name="20% - Accent1 4 2 2 2 3 3 5 3" xfId="32113" xr:uid="{00000000-0005-0000-0000-0000B97C0000}"/>
    <cellStyle name="20% - Accent1 4 2 2 2 3 3 6" xfId="32114" xr:uid="{00000000-0005-0000-0000-0000BA7C0000}"/>
    <cellStyle name="20% - Accent1 4 2 2 2 3 3 6 2" xfId="32115" xr:uid="{00000000-0005-0000-0000-0000BB7C0000}"/>
    <cellStyle name="20% - Accent1 4 2 2 2 3 3 6 2 2" xfId="32116" xr:uid="{00000000-0005-0000-0000-0000BC7C0000}"/>
    <cellStyle name="20% - Accent1 4 2 2 2 3 3 6 3" xfId="32117" xr:uid="{00000000-0005-0000-0000-0000BD7C0000}"/>
    <cellStyle name="20% - Accent1 4 2 2 2 3 3 7" xfId="32118" xr:uid="{00000000-0005-0000-0000-0000BE7C0000}"/>
    <cellStyle name="20% - Accent1 4 2 2 2 3 3 7 2" xfId="32119" xr:uid="{00000000-0005-0000-0000-0000BF7C0000}"/>
    <cellStyle name="20% - Accent1 4 2 2 2 3 3 8" xfId="32120" xr:uid="{00000000-0005-0000-0000-0000C07C0000}"/>
    <cellStyle name="20% - Accent1 4 2 2 2 3 3 8 2" xfId="32121" xr:uid="{00000000-0005-0000-0000-0000C17C0000}"/>
    <cellStyle name="20% - Accent1 4 2 2 2 3 3 9" xfId="32122" xr:uid="{00000000-0005-0000-0000-0000C27C0000}"/>
    <cellStyle name="20% - Accent1 4 2 2 2 3 4" xfId="32123" xr:uid="{00000000-0005-0000-0000-0000C37C0000}"/>
    <cellStyle name="20% - Accent1 4 2 2 2 3 4 2" xfId="32124" xr:uid="{00000000-0005-0000-0000-0000C47C0000}"/>
    <cellStyle name="20% - Accent1 4 2 2 2 3 4 2 2" xfId="32125" xr:uid="{00000000-0005-0000-0000-0000C57C0000}"/>
    <cellStyle name="20% - Accent1 4 2 2 2 3 4 2 2 2" xfId="32126" xr:uid="{00000000-0005-0000-0000-0000C67C0000}"/>
    <cellStyle name="20% - Accent1 4 2 2 2 3 4 2 3" xfId="32127" xr:uid="{00000000-0005-0000-0000-0000C77C0000}"/>
    <cellStyle name="20% - Accent1 4 2 2 2 3 4 3" xfId="32128" xr:uid="{00000000-0005-0000-0000-0000C87C0000}"/>
    <cellStyle name="20% - Accent1 4 2 2 2 3 4 3 2" xfId="32129" xr:uid="{00000000-0005-0000-0000-0000C97C0000}"/>
    <cellStyle name="20% - Accent1 4 2 2 2 3 4 4" xfId="32130" xr:uid="{00000000-0005-0000-0000-0000CA7C0000}"/>
    <cellStyle name="20% - Accent1 4 2 2 2 3 5" xfId="32131" xr:uid="{00000000-0005-0000-0000-0000CB7C0000}"/>
    <cellStyle name="20% - Accent1 4 2 2 2 3 5 2" xfId="32132" xr:uid="{00000000-0005-0000-0000-0000CC7C0000}"/>
    <cellStyle name="20% - Accent1 4 2 2 2 3 5 2 2" xfId="32133" xr:uid="{00000000-0005-0000-0000-0000CD7C0000}"/>
    <cellStyle name="20% - Accent1 4 2 2 2 3 5 2 2 2" xfId="32134" xr:uid="{00000000-0005-0000-0000-0000CE7C0000}"/>
    <cellStyle name="20% - Accent1 4 2 2 2 3 5 2 3" xfId="32135" xr:uid="{00000000-0005-0000-0000-0000CF7C0000}"/>
    <cellStyle name="20% - Accent1 4 2 2 2 3 5 3" xfId="32136" xr:uid="{00000000-0005-0000-0000-0000D07C0000}"/>
    <cellStyle name="20% - Accent1 4 2 2 2 3 5 3 2" xfId="32137" xr:uid="{00000000-0005-0000-0000-0000D17C0000}"/>
    <cellStyle name="20% - Accent1 4 2 2 2 3 5 4" xfId="32138" xr:uid="{00000000-0005-0000-0000-0000D27C0000}"/>
    <cellStyle name="20% - Accent1 4 2 2 2 3 6" xfId="32139" xr:uid="{00000000-0005-0000-0000-0000D37C0000}"/>
    <cellStyle name="20% - Accent1 4 2 2 2 3 6 2" xfId="32140" xr:uid="{00000000-0005-0000-0000-0000D47C0000}"/>
    <cellStyle name="20% - Accent1 4 2 2 2 3 6 2 2" xfId="32141" xr:uid="{00000000-0005-0000-0000-0000D57C0000}"/>
    <cellStyle name="20% - Accent1 4 2 2 2 3 6 2 2 2" xfId="32142" xr:uid="{00000000-0005-0000-0000-0000D67C0000}"/>
    <cellStyle name="20% - Accent1 4 2 2 2 3 6 2 3" xfId="32143" xr:uid="{00000000-0005-0000-0000-0000D77C0000}"/>
    <cellStyle name="20% - Accent1 4 2 2 2 3 6 3" xfId="32144" xr:uid="{00000000-0005-0000-0000-0000D87C0000}"/>
    <cellStyle name="20% - Accent1 4 2 2 2 3 6 3 2" xfId="32145" xr:uid="{00000000-0005-0000-0000-0000D97C0000}"/>
    <cellStyle name="20% - Accent1 4 2 2 2 3 6 4" xfId="32146" xr:uid="{00000000-0005-0000-0000-0000DA7C0000}"/>
    <cellStyle name="20% - Accent1 4 2 2 2 3 7" xfId="32147" xr:uid="{00000000-0005-0000-0000-0000DB7C0000}"/>
    <cellStyle name="20% - Accent1 4 2 2 2 3 7 2" xfId="32148" xr:uid="{00000000-0005-0000-0000-0000DC7C0000}"/>
    <cellStyle name="20% - Accent1 4 2 2 2 3 7 2 2" xfId="32149" xr:uid="{00000000-0005-0000-0000-0000DD7C0000}"/>
    <cellStyle name="20% - Accent1 4 2 2 2 3 7 3" xfId="32150" xr:uid="{00000000-0005-0000-0000-0000DE7C0000}"/>
    <cellStyle name="20% - Accent1 4 2 2 2 3 8" xfId="32151" xr:uid="{00000000-0005-0000-0000-0000DF7C0000}"/>
    <cellStyle name="20% - Accent1 4 2 2 2 3 8 2" xfId="32152" xr:uid="{00000000-0005-0000-0000-0000E07C0000}"/>
    <cellStyle name="20% - Accent1 4 2 2 2 3 8 2 2" xfId="32153" xr:uid="{00000000-0005-0000-0000-0000E17C0000}"/>
    <cellStyle name="20% - Accent1 4 2 2 2 3 8 3" xfId="32154" xr:uid="{00000000-0005-0000-0000-0000E27C0000}"/>
    <cellStyle name="20% - Accent1 4 2 2 2 3 9" xfId="32155" xr:uid="{00000000-0005-0000-0000-0000E37C0000}"/>
    <cellStyle name="20% - Accent1 4 2 2 2 3 9 2" xfId="32156" xr:uid="{00000000-0005-0000-0000-0000E47C0000}"/>
    <cellStyle name="20% - Accent1 4 2 2 2 4" xfId="32157" xr:uid="{00000000-0005-0000-0000-0000E57C0000}"/>
    <cellStyle name="20% - Accent1 4 2 2 2 4 10" xfId="32158" xr:uid="{00000000-0005-0000-0000-0000E67C0000}"/>
    <cellStyle name="20% - Accent1 4 2 2 2 4 10 2" xfId="32159" xr:uid="{00000000-0005-0000-0000-0000E77C0000}"/>
    <cellStyle name="20% - Accent1 4 2 2 2 4 11" xfId="32160" xr:uid="{00000000-0005-0000-0000-0000E87C0000}"/>
    <cellStyle name="20% - Accent1 4 2 2 2 4 2" xfId="32161" xr:uid="{00000000-0005-0000-0000-0000E97C0000}"/>
    <cellStyle name="20% - Accent1 4 2 2 2 4 2 2" xfId="32162" xr:uid="{00000000-0005-0000-0000-0000EA7C0000}"/>
    <cellStyle name="20% - Accent1 4 2 2 2 4 2 2 2" xfId="32163" xr:uid="{00000000-0005-0000-0000-0000EB7C0000}"/>
    <cellStyle name="20% - Accent1 4 2 2 2 4 2 2 2 2" xfId="32164" xr:uid="{00000000-0005-0000-0000-0000EC7C0000}"/>
    <cellStyle name="20% - Accent1 4 2 2 2 4 2 2 2 2 2" xfId="32165" xr:uid="{00000000-0005-0000-0000-0000ED7C0000}"/>
    <cellStyle name="20% - Accent1 4 2 2 2 4 2 2 2 3" xfId="32166" xr:uid="{00000000-0005-0000-0000-0000EE7C0000}"/>
    <cellStyle name="20% - Accent1 4 2 2 2 4 2 2 3" xfId="32167" xr:uid="{00000000-0005-0000-0000-0000EF7C0000}"/>
    <cellStyle name="20% - Accent1 4 2 2 2 4 2 2 3 2" xfId="32168" xr:uid="{00000000-0005-0000-0000-0000F07C0000}"/>
    <cellStyle name="20% - Accent1 4 2 2 2 4 2 2 4" xfId="32169" xr:uid="{00000000-0005-0000-0000-0000F17C0000}"/>
    <cellStyle name="20% - Accent1 4 2 2 2 4 2 3" xfId="32170" xr:uid="{00000000-0005-0000-0000-0000F27C0000}"/>
    <cellStyle name="20% - Accent1 4 2 2 2 4 2 3 2" xfId="32171" xr:uid="{00000000-0005-0000-0000-0000F37C0000}"/>
    <cellStyle name="20% - Accent1 4 2 2 2 4 2 3 2 2" xfId="32172" xr:uid="{00000000-0005-0000-0000-0000F47C0000}"/>
    <cellStyle name="20% - Accent1 4 2 2 2 4 2 3 2 2 2" xfId="32173" xr:uid="{00000000-0005-0000-0000-0000F57C0000}"/>
    <cellStyle name="20% - Accent1 4 2 2 2 4 2 3 2 3" xfId="32174" xr:uid="{00000000-0005-0000-0000-0000F67C0000}"/>
    <cellStyle name="20% - Accent1 4 2 2 2 4 2 3 3" xfId="32175" xr:uid="{00000000-0005-0000-0000-0000F77C0000}"/>
    <cellStyle name="20% - Accent1 4 2 2 2 4 2 3 3 2" xfId="32176" xr:uid="{00000000-0005-0000-0000-0000F87C0000}"/>
    <cellStyle name="20% - Accent1 4 2 2 2 4 2 3 4" xfId="32177" xr:uid="{00000000-0005-0000-0000-0000F97C0000}"/>
    <cellStyle name="20% - Accent1 4 2 2 2 4 2 4" xfId="32178" xr:uid="{00000000-0005-0000-0000-0000FA7C0000}"/>
    <cellStyle name="20% - Accent1 4 2 2 2 4 2 4 2" xfId="32179" xr:uid="{00000000-0005-0000-0000-0000FB7C0000}"/>
    <cellStyle name="20% - Accent1 4 2 2 2 4 2 4 2 2" xfId="32180" xr:uid="{00000000-0005-0000-0000-0000FC7C0000}"/>
    <cellStyle name="20% - Accent1 4 2 2 2 4 2 4 2 2 2" xfId="32181" xr:uid="{00000000-0005-0000-0000-0000FD7C0000}"/>
    <cellStyle name="20% - Accent1 4 2 2 2 4 2 4 2 3" xfId="32182" xr:uid="{00000000-0005-0000-0000-0000FE7C0000}"/>
    <cellStyle name="20% - Accent1 4 2 2 2 4 2 4 3" xfId="32183" xr:uid="{00000000-0005-0000-0000-0000FF7C0000}"/>
    <cellStyle name="20% - Accent1 4 2 2 2 4 2 4 3 2" xfId="32184" xr:uid="{00000000-0005-0000-0000-0000007D0000}"/>
    <cellStyle name="20% - Accent1 4 2 2 2 4 2 4 4" xfId="32185" xr:uid="{00000000-0005-0000-0000-0000017D0000}"/>
    <cellStyle name="20% - Accent1 4 2 2 2 4 2 5" xfId="32186" xr:uid="{00000000-0005-0000-0000-0000027D0000}"/>
    <cellStyle name="20% - Accent1 4 2 2 2 4 2 5 2" xfId="32187" xr:uid="{00000000-0005-0000-0000-0000037D0000}"/>
    <cellStyle name="20% - Accent1 4 2 2 2 4 2 5 2 2" xfId="32188" xr:uid="{00000000-0005-0000-0000-0000047D0000}"/>
    <cellStyle name="20% - Accent1 4 2 2 2 4 2 5 3" xfId="32189" xr:uid="{00000000-0005-0000-0000-0000057D0000}"/>
    <cellStyle name="20% - Accent1 4 2 2 2 4 2 6" xfId="32190" xr:uid="{00000000-0005-0000-0000-0000067D0000}"/>
    <cellStyle name="20% - Accent1 4 2 2 2 4 2 6 2" xfId="32191" xr:uid="{00000000-0005-0000-0000-0000077D0000}"/>
    <cellStyle name="20% - Accent1 4 2 2 2 4 2 6 2 2" xfId="32192" xr:uid="{00000000-0005-0000-0000-0000087D0000}"/>
    <cellStyle name="20% - Accent1 4 2 2 2 4 2 6 3" xfId="32193" xr:uid="{00000000-0005-0000-0000-0000097D0000}"/>
    <cellStyle name="20% - Accent1 4 2 2 2 4 2 7" xfId="32194" xr:uid="{00000000-0005-0000-0000-00000A7D0000}"/>
    <cellStyle name="20% - Accent1 4 2 2 2 4 2 7 2" xfId="32195" xr:uid="{00000000-0005-0000-0000-00000B7D0000}"/>
    <cellStyle name="20% - Accent1 4 2 2 2 4 2 8" xfId="32196" xr:uid="{00000000-0005-0000-0000-00000C7D0000}"/>
    <cellStyle name="20% - Accent1 4 2 2 2 4 2 8 2" xfId="32197" xr:uid="{00000000-0005-0000-0000-00000D7D0000}"/>
    <cellStyle name="20% - Accent1 4 2 2 2 4 2 9" xfId="32198" xr:uid="{00000000-0005-0000-0000-00000E7D0000}"/>
    <cellStyle name="20% - Accent1 4 2 2 2 4 3" xfId="32199" xr:uid="{00000000-0005-0000-0000-00000F7D0000}"/>
    <cellStyle name="20% - Accent1 4 2 2 2 4 3 2" xfId="32200" xr:uid="{00000000-0005-0000-0000-0000107D0000}"/>
    <cellStyle name="20% - Accent1 4 2 2 2 4 3 2 2" xfId="32201" xr:uid="{00000000-0005-0000-0000-0000117D0000}"/>
    <cellStyle name="20% - Accent1 4 2 2 2 4 3 2 2 2" xfId="32202" xr:uid="{00000000-0005-0000-0000-0000127D0000}"/>
    <cellStyle name="20% - Accent1 4 2 2 2 4 3 2 2 2 2" xfId="32203" xr:uid="{00000000-0005-0000-0000-0000137D0000}"/>
    <cellStyle name="20% - Accent1 4 2 2 2 4 3 2 2 3" xfId="32204" xr:uid="{00000000-0005-0000-0000-0000147D0000}"/>
    <cellStyle name="20% - Accent1 4 2 2 2 4 3 2 3" xfId="32205" xr:uid="{00000000-0005-0000-0000-0000157D0000}"/>
    <cellStyle name="20% - Accent1 4 2 2 2 4 3 2 3 2" xfId="32206" xr:uid="{00000000-0005-0000-0000-0000167D0000}"/>
    <cellStyle name="20% - Accent1 4 2 2 2 4 3 2 4" xfId="32207" xr:uid="{00000000-0005-0000-0000-0000177D0000}"/>
    <cellStyle name="20% - Accent1 4 2 2 2 4 3 3" xfId="32208" xr:uid="{00000000-0005-0000-0000-0000187D0000}"/>
    <cellStyle name="20% - Accent1 4 2 2 2 4 3 3 2" xfId="32209" xr:uid="{00000000-0005-0000-0000-0000197D0000}"/>
    <cellStyle name="20% - Accent1 4 2 2 2 4 3 3 2 2" xfId="32210" xr:uid="{00000000-0005-0000-0000-00001A7D0000}"/>
    <cellStyle name="20% - Accent1 4 2 2 2 4 3 3 2 2 2" xfId="32211" xr:uid="{00000000-0005-0000-0000-00001B7D0000}"/>
    <cellStyle name="20% - Accent1 4 2 2 2 4 3 3 2 3" xfId="32212" xr:uid="{00000000-0005-0000-0000-00001C7D0000}"/>
    <cellStyle name="20% - Accent1 4 2 2 2 4 3 3 3" xfId="32213" xr:uid="{00000000-0005-0000-0000-00001D7D0000}"/>
    <cellStyle name="20% - Accent1 4 2 2 2 4 3 3 3 2" xfId="32214" xr:uid="{00000000-0005-0000-0000-00001E7D0000}"/>
    <cellStyle name="20% - Accent1 4 2 2 2 4 3 3 4" xfId="32215" xr:uid="{00000000-0005-0000-0000-00001F7D0000}"/>
    <cellStyle name="20% - Accent1 4 2 2 2 4 3 4" xfId="32216" xr:uid="{00000000-0005-0000-0000-0000207D0000}"/>
    <cellStyle name="20% - Accent1 4 2 2 2 4 3 4 2" xfId="32217" xr:uid="{00000000-0005-0000-0000-0000217D0000}"/>
    <cellStyle name="20% - Accent1 4 2 2 2 4 3 4 2 2" xfId="32218" xr:uid="{00000000-0005-0000-0000-0000227D0000}"/>
    <cellStyle name="20% - Accent1 4 2 2 2 4 3 4 2 2 2" xfId="32219" xr:uid="{00000000-0005-0000-0000-0000237D0000}"/>
    <cellStyle name="20% - Accent1 4 2 2 2 4 3 4 2 3" xfId="32220" xr:uid="{00000000-0005-0000-0000-0000247D0000}"/>
    <cellStyle name="20% - Accent1 4 2 2 2 4 3 4 3" xfId="32221" xr:uid="{00000000-0005-0000-0000-0000257D0000}"/>
    <cellStyle name="20% - Accent1 4 2 2 2 4 3 4 3 2" xfId="32222" xr:uid="{00000000-0005-0000-0000-0000267D0000}"/>
    <cellStyle name="20% - Accent1 4 2 2 2 4 3 4 4" xfId="32223" xr:uid="{00000000-0005-0000-0000-0000277D0000}"/>
    <cellStyle name="20% - Accent1 4 2 2 2 4 3 5" xfId="32224" xr:uid="{00000000-0005-0000-0000-0000287D0000}"/>
    <cellStyle name="20% - Accent1 4 2 2 2 4 3 5 2" xfId="32225" xr:uid="{00000000-0005-0000-0000-0000297D0000}"/>
    <cellStyle name="20% - Accent1 4 2 2 2 4 3 5 2 2" xfId="32226" xr:uid="{00000000-0005-0000-0000-00002A7D0000}"/>
    <cellStyle name="20% - Accent1 4 2 2 2 4 3 5 3" xfId="32227" xr:uid="{00000000-0005-0000-0000-00002B7D0000}"/>
    <cellStyle name="20% - Accent1 4 2 2 2 4 3 6" xfId="32228" xr:uid="{00000000-0005-0000-0000-00002C7D0000}"/>
    <cellStyle name="20% - Accent1 4 2 2 2 4 3 6 2" xfId="32229" xr:uid="{00000000-0005-0000-0000-00002D7D0000}"/>
    <cellStyle name="20% - Accent1 4 2 2 2 4 3 6 2 2" xfId="32230" xr:uid="{00000000-0005-0000-0000-00002E7D0000}"/>
    <cellStyle name="20% - Accent1 4 2 2 2 4 3 6 3" xfId="32231" xr:uid="{00000000-0005-0000-0000-00002F7D0000}"/>
    <cellStyle name="20% - Accent1 4 2 2 2 4 3 7" xfId="32232" xr:uid="{00000000-0005-0000-0000-0000307D0000}"/>
    <cellStyle name="20% - Accent1 4 2 2 2 4 3 7 2" xfId="32233" xr:uid="{00000000-0005-0000-0000-0000317D0000}"/>
    <cellStyle name="20% - Accent1 4 2 2 2 4 3 8" xfId="32234" xr:uid="{00000000-0005-0000-0000-0000327D0000}"/>
    <cellStyle name="20% - Accent1 4 2 2 2 4 3 8 2" xfId="32235" xr:uid="{00000000-0005-0000-0000-0000337D0000}"/>
    <cellStyle name="20% - Accent1 4 2 2 2 4 3 9" xfId="32236" xr:uid="{00000000-0005-0000-0000-0000347D0000}"/>
    <cellStyle name="20% - Accent1 4 2 2 2 4 4" xfId="32237" xr:uid="{00000000-0005-0000-0000-0000357D0000}"/>
    <cellStyle name="20% - Accent1 4 2 2 2 4 4 2" xfId="32238" xr:uid="{00000000-0005-0000-0000-0000367D0000}"/>
    <cellStyle name="20% - Accent1 4 2 2 2 4 4 2 2" xfId="32239" xr:uid="{00000000-0005-0000-0000-0000377D0000}"/>
    <cellStyle name="20% - Accent1 4 2 2 2 4 4 2 2 2" xfId="32240" xr:uid="{00000000-0005-0000-0000-0000387D0000}"/>
    <cellStyle name="20% - Accent1 4 2 2 2 4 4 2 3" xfId="32241" xr:uid="{00000000-0005-0000-0000-0000397D0000}"/>
    <cellStyle name="20% - Accent1 4 2 2 2 4 4 3" xfId="32242" xr:uid="{00000000-0005-0000-0000-00003A7D0000}"/>
    <cellStyle name="20% - Accent1 4 2 2 2 4 4 3 2" xfId="32243" xr:uid="{00000000-0005-0000-0000-00003B7D0000}"/>
    <cellStyle name="20% - Accent1 4 2 2 2 4 4 4" xfId="32244" xr:uid="{00000000-0005-0000-0000-00003C7D0000}"/>
    <cellStyle name="20% - Accent1 4 2 2 2 4 5" xfId="32245" xr:uid="{00000000-0005-0000-0000-00003D7D0000}"/>
    <cellStyle name="20% - Accent1 4 2 2 2 4 5 2" xfId="32246" xr:uid="{00000000-0005-0000-0000-00003E7D0000}"/>
    <cellStyle name="20% - Accent1 4 2 2 2 4 5 2 2" xfId="32247" xr:uid="{00000000-0005-0000-0000-00003F7D0000}"/>
    <cellStyle name="20% - Accent1 4 2 2 2 4 5 2 2 2" xfId="32248" xr:uid="{00000000-0005-0000-0000-0000407D0000}"/>
    <cellStyle name="20% - Accent1 4 2 2 2 4 5 2 3" xfId="32249" xr:uid="{00000000-0005-0000-0000-0000417D0000}"/>
    <cellStyle name="20% - Accent1 4 2 2 2 4 5 3" xfId="32250" xr:uid="{00000000-0005-0000-0000-0000427D0000}"/>
    <cellStyle name="20% - Accent1 4 2 2 2 4 5 3 2" xfId="32251" xr:uid="{00000000-0005-0000-0000-0000437D0000}"/>
    <cellStyle name="20% - Accent1 4 2 2 2 4 5 4" xfId="32252" xr:uid="{00000000-0005-0000-0000-0000447D0000}"/>
    <cellStyle name="20% - Accent1 4 2 2 2 4 6" xfId="32253" xr:uid="{00000000-0005-0000-0000-0000457D0000}"/>
    <cellStyle name="20% - Accent1 4 2 2 2 4 6 2" xfId="32254" xr:uid="{00000000-0005-0000-0000-0000467D0000}"/>
    <cellStyle name="20% - Accent1 4 2 2 2 4 6 2 2" xfId="32255" xr:uid="{00000000-0005-0000-0000-0000477D0000}"/>
    <cellStyle name="20% - Accent1 4 2 2 2 4 6 2 2 2" xfId="32256" xr:uid="{00000000-0005-0000-0000-0000487D0000}"/>
    <cellStyle name="20% - Accent1 4 2 2 2 4 6 2 3" xfId="32257" xr:uid="{00000000-0005-0000-0000-0000497D0000}"/>
    <cellStyle name="20% - Accent1 4 2 2 2 4 6 3" xfId="32258" xr:uid="{00000000-0005-0000-0000-00004A7D0000}"/>
    <cellStyle name="20% - Accent1 4 2 2 2 4 6 3 2" xfId="32259" xr:uid="{00000000-0005-0000-0000-00004B7D0000}"/>
    <cellStyle name="20% - Accent1 4 2 2 2 4 6 4" xfId="32260" xr:uid="{00000000-0005-0000-0000-00004C7D0000}"/>
    <cellStyle name="20% - Accent1 4 2 2 2 4 7" xfId="32261" xr:uid="{00000000-0005-0000-0000-00004D7D0000}"/>
    <cellStyle name="20% - Accent1 4 2 2 2 4 7 2" xfId="32262" xr:uid="{00000000-0005-0000-0000-00004E7D0000}"/>
    <cellStyle name="20% - Accent1 4 2 2 2 4 7 2 2" xfId="32263" xr:uid="{00000000-0005-0000-0000-00004F7D0000}"/>
    <cellStyle name="20% - Accent1 4 2 2 2 4 7 3" xfId="32264" xr:uid="{00000000-0005-0000-0000-0000507D0000}"/>
    <cellStyle name="20% - Accent1 4 2 2 2 4 8" xfId="32265" xr:uid="{00000000-0005-0000-0000-0000517D0000}"/>
    <cellStyle name="20% - Accent1 4 2 2 2 4 8 2" xfId="32266" xr:uid="{00000000-0005-0000-0000-0000527D0000}"/>
    <cellStyle name="20% - Accent1 4 2 2 2 4 8 2 2" xfId="32267" xr:uid="{00000000-0005-0000-0000-0000537D0000}"/>
    <cellStyle name="20% - Accent1 4 2 2 2 4 8 3" xfId="32268" xr:uid="{00000000-0005-0000-0000-0000547D0000}"/>
    <cellStyle name="20% - Accent1 4 2 2 2 4 9" xfId="32269" xr:uid="{00000000-0005-0000-0000-0000557D0000}"/>
    <cellStyle name="20% - Accent1 4 2 2 2 4 9 2" xfId="32270" xr:uid="{00000000-0005-0000-0000-0000567D0000}"/>
    <cellStyle name="20% - Accent1 4 2 2 2 5" xfId="32271" xr:uid="{00000000-0005-0000-0000-0000577D0000}"/>
    <cellStyle name="20% - Accent1 4 2 2 2 5 10" xfId="32272" xr:uid="{00000000-0005-0000-0000-0000587D0000}"/>
    <cellStyle name="20% - Accent1 4 2 2 2 5 10 2" xfId="32273" xr:uid="{00000000-0005-0000-0000-0000597D0000}"/>
    <cellStyle name="20% - Accent1 4 2 2 2 5 11" xfId="32274" xr:uid="{00000000-0005-0000-0000-00005A7D0000}"/>
    <cellStyle name="20% - Accent1 4 2 2 2 5 2" xfId="32275" xr:uid="{00000000-0005-0000-0000-00005B7D0000}"/>
    <cellStyle name="20% - Accent1 4 2 2 2 5 2 2" xfId="32276" xr:uid="{00000000-0005-0000-0000-00005C7D0000}"/>
    <cellStyle name="20% - Accent1 4 2 2 2 5 2 2 2" xfId="32277" xr:uid="{00000000-0005-0000-0000-00005D7D0000}"/>
    <cellStyle name="20% - Accent1 4 2 2 2 5 2 2 2 2" xfId="32278" xr:uid="{00000000-0005-0000-0000-00005E7D0000}"/>
    <cellStyle name="20% - Accent1 4 2 2 2 5 2 2 2 2 2" xfId="32279" xr:uid="{00000000-0005-0000-0000-00005F7D0000}"/>
    <cellStyle name="20% - Accent1 4 2 2 2 5 2 2 2 3" xfId="32280" xr:uid="{00000000-0005-0000-0000-0000607D0000}"/>
    <cellStyle name="20% - Accent1 4 2 2 2 5 2 2 3" xfId="32281" xr:uid="{00000000-0005-0000-0000-0000617D0000}"/>
    <cellStyle name="20% - Accent1 4 2 2 2 5 2 2 3 2" xfId="32282" xr:uid="{00000000-0005-0000-0000-0000627D0000}"/>
    <cellStyle name="20% - Accent1 4 2 2 2 5 2 2 4" xfId="32283" xr:uid="{00000000-0005-0000-0000-0000637D0000}"/>
    <cellStyle name="20% - Accent1 4 2 2 2 5 2 3" xfId="32284" xr:uid="{00000000-0005-0000-0000-0000647D0000}"/>
    <cellStyle name="20% - Accent1 4 2 2 2 5 2 3 2" xfId="32285" xr:uid="{00000000-0005-0000-0000-0000657D0000}"/>
    <cellStyle name="20% - Accent1 4 2 2 2 5 2 3 2 2" xfId="32286" xr:uid="{00000000-0005-0000-0000-0000667D0000}"/>
    <cellStyle name="20% - Accent1 4 2 2 2 5 2 3 2 2 2" xfId="32287" xr:uid="{00000000-0005-0000-0000-0000677D0000}"/>
    <cellStyle name="20% - Accent1 4 2 2 2 5 2 3 2 3" xfId="32288" xr:uid="{00000000-0005-0000-0000-0000687D0000}"/>
    <cellStyle name="20% - Accent1 4 2 2 2 5 2 3 3" xfId="32289" xr:uid="{00000000-0005-0000-0000-0000697D0000}"/>
    <cellStyle name="20% - Accent1 4 2 2 2 5 2 3 3 2" xfId="32290" xr:uid="{00000000-0005-0000-0000-00006A7D0000}"/>
    <cellStyle name="20% - Accent1 4 2 2 2 5 2 3 4" xfId="32291" xr:uid="{00000000-0005-0000-0000-00006B7D0000}"/>
    <cellStyle name="20% - Accent1 4 2 2 2 5 2 4" xfId="32292" xr:uid="{00000000-0005-0000-0000-00006C7D0000}"/>
    <cellStyle name="20% - Accent1 4 2 2 2 5 2 4 2" xfId="32293" xr:uid="{00000000-0005-0000-0000-00006D7D0000}"/>
    <cellStyle name="20% - Accent1 4 2 2 2 5 2 4 2 2" xfId="32294" xr:uid="{00000000-0005-0000-0000-00006E7D0000}"/>
    <cellStyle name="20% - Accent1 4 2 2 2 5 2 4 2 2 2" xfId="32295" xr:uid="{00000000-0005-0000-0000-00006F7D0000}"/>
    <cellStyle name="20% - Accent1 4 2 2 2 5 2 4 2 3" xfId="32296" xr:uid="{00000000-0005-0000-0000-0000707D0000}"/>
    <cellStyle name="20% - Accent1 4 2 2 2 5 2 4 3" xfId="32297" xr:uid="{00000000-0005-0000-0000-0000717D0000}"/>
    <cellStyle name="20% - Accent1 4 2 2 2 5 2 4 3 2" xfId="32298" xr:uid="{00000000-0005-0000-0000-0000727D0000}"/>
    <cellStyle name="20% - Accent1 4 2 2 2 5 2 4 4" xfId="32299" xr:uid="{00000000-0005-0000-0000-0000737D0000}"/>
    <cellStyle name="20% - Accent1 4 2 2 2 5 2 5" xfId="32300" xr:uid="{00000000-0005-0000-0000-0000747D0000}"/>
    <cellStyle name="20% - Accent1 4 2 2 2 5 2 5 2" xfId="32301" xr:uid="{00000000-0005-0000-0000-0000757D0000}"/>
    <cellStyle name="20% - Accent1 4 2 2 2 5 2 5 2 2" xfId="32302" xr:uid="{00000000-0005-0000-0000-0000767D0000}"/>
    <cellStyle name="20% - Accent1 4 2 2 2 5 2 5 3" xfId="32303" xr:uid="{00000000-0005-0000-0000-0000777D0000}"/>
    <cellStyle name="20% - Accent1 4 2 2 2 5 2 6" xfId="32304" xr:uid="{00000000-0005-0000-0000-0000787D0000}"/>
    <cellStyle name="20% - Accent1 4 2 2 2 5 2 6 2" xfId="32305" xr:uid="{00000000-0005-0000-0000-0000797D0000}"/>
    <cellStyle name="20% - Accent1 4 2 2 2 5 2 6 2 2" xfId="32306" xr:uid="{00000000-0005-0000-0000-00007A7D0000}"/>
    <cellStyle name="20% - Accent1 4 2 2 2 5 2 6 3" xfId="32307" xr:uid="{00000000-0005-0000-0000-00007B7D0000}"/>
    <cellStyle name="20% - Accent1 4 2 2 2 5 2 7" xfId="32308" xr:uid="{00000000-0005-0000-0000-00007C7D0000}"/>
    <cellStyle name="20% - Accent1 4 2 2 2 5 2 7 2" xfId="32309" xr:uid="{00000000-0005-0000-0000-00007D7D0000}"/>
    <cellStyle name="20% - Accent1 4 2 2 2 5 2 8" xfId="32310" xr:uid="{00000000-0005-0000-0000-00007E7D0000}"/>
    <cellStyle name="20% - Accent1 4 2 2 2 5 2 8 2" xfId="32311" xr:uid="{00000000-0005-0000-0000-00007F7D0000}"/>
    <cellStyle name="20% - Accent1 4 2 2 2 5 2 9" xfId="32312" xr:uid="{00000000-0005-0000-0000-0000807D0000}"/>
    <cellStyle name="20% - Accent1 4 2 2 2 5 3" xfId="32313" xr:uid="{00000000-0005-0000-0000-0000817D0000}"/>
    <cellStyle name="20% - Accent1 4 2 2 2 5 3 2" xfId="32314" xr:uid="{00000000-0005-0000-0000-0000827D0000}"/>
    <cellStyle name="20% - Accent1 4 2 2 2 5 3 2 2" xfId="32315" xr:uid="{00000000-0005-0000-0000-0000837D0000}"/>
    <cellStyle name="20% - Accent1 4 2 2 2 5 3 2 2 2" xfId="32316" xr:uid="{00000000-0005-0000-0000-0000847D0000}"/>
    <cellStyle name="20% - Accent1 4 2 2 2 5 3 2 2 2 2" xfId="32317" xr:uid="{00000000-0005-0000-0000-0000857D0000}"/>
    <cellStyle name="20% - Accent1 4 2 2 2 5 3 2 2 3" xfId="32318" xr:uid="{00000000-0005-0000-0000-0000867D0000}"/>
    <cellStyle name="20% - Accent1 4 2 2 2 5 3 2 3" xfId="32319" xr:uid="{00000000-0005-0000-0000-0000877D0000}"/>
    <cellStyle name="20% - Accent1 4 2 2 2 5 3 2 3 2" xfId="32320" xr:uid="{00000000-0005-0000-0000-0000887D0000}"/>
    <cellStyle name="20% - Accent1 4 2 2 2 5 3 2 4" xfId="32321" xr:uid="{00000000-0005-0000-0000-0000897D0000}"/>
    <cellStyle name="20% - Accent1 4 2 2 2 5 3 3" xfId="32322" xr:uid="{00000000-0005-0000-0000-00008A7D0000}"/>
    <cellStyle name="20% - Accent1 4 2 2 2 5 3 3 2" xfId="32323" xr:uid="{00000000-0005-0000-0000-00008B7D0000}"/>
    <cellStyle name="20% - Accent1 4 2 2 2 5 3 3 2 2" xfId="32324" xr:uid="{00000000-0005-0000-0000-00008C7D0000}"/>
    <cellStyle name="20% - Accent1 4 2 2 2 5 3 3 2 2 2" xfId="32325" xr:uid="{00000000-0005-0000-0000-00008D7D0000}"/>
    <cellStyle name="20% - Accent1 4 2 2 2 5 3 3 2 3" xfId="32326" xr:uid="{00000000-0005-0000-0000-00008E7D0000}"/>
    <cellStyle name="20% - Accent1 4 2 2 2 5 3 3 3" xfId="32327" xr:uid="{00000000-0005-0000-0000-00008F7D0000}"/>
    <cellStyle name="20% - Accent1 4 2 2 2 5 3 3 3 2" xfId="32328" xr:uid="{00000000-0005-0000-0000-0000907D0000}"/>
    <cellStyle name="20% - Accent1 4 2 2 2 5 3 3 4" xfId="32329" xr:uid="{00000000-0005-0000-0000-0000917D0000}"/>
    <cellStyle name="20% - Accent1 4 2 2 2 5 3 4" xfId="32330" xr:uid="{00000000-0005-0000-0000-0000927D0000}"/>
    <cellStyle name="20% - Accent1 4 2 2 2 5 3 4 2" xfId="32331" xr:uid="{00000000-0005-0000-0000-0000937D0000}"/>
    <cellStyle name="20% - Accent1 4 2 2 2 5 3 4 2 2" xfId="32332" xr:uid="{00000000-0005-0000-0000-0000947D0000}"/>
    <cellStyle name="20% - Accent1 4 2 2 2 5 3 4 2 2 2" xfId="32333" xr:uid="{00000000-0005-0000-0000-0000957D0000}"/>
    <cellStyle name="20% - Accent1 4 2 2 2 5 3 4 2 3" xfId="32334" xr:uid="{00000000-0005-0000-0000-0000967D0000}"/>
    <cellStyle name="20% - Accent1 4 2 2 2 5 3 4 3" xfId="32335" xr:uid="{00000000-0005-0000-0000-0000977D0000}"/>
    <cellStyle name="20% - Accent1 4 2 2 2 5 3 4 3 2" xfId="32336" xr:uid="{00000000-0005-0000-0000-0000987D0000}"/>
    <cellStyle name="20% - Accent1 4 2 2 2 5 3 4 4" xfId="32337" xr:uid="{00000000-0005-0000-0000-0000997D0000}"/>
    <cellStyle name="20% - Accent1 4 2 2 2 5 3 5" xfId="32338" xr:uid="{00000000-0005-0000-0000-00009A7D0000}"/>
    <cellStyle name="20% - Accent1 4 2 2 2 5 3 5 2" xfId="32339" xr:uid="{00000000-0005-0000-0000-00009B7D0000}"/>
    <cellStyle name="20% - Accent1 4 2 2 2 5 3 5 2 2" xfId="32340" xr:uid="{00000000-0005-0000-0000-00009C7D0000}"/>
    <cellStyle name="20% - Accent1 4 2 2 2 5 3 5 3" xfId="32341" xr:uid="{00000000-0005-0000-0000-00009D7D0000}"/>
    <cellStyle name="20% - Accent1 4 2 2 2 5 3 6" xfId="32342" xr:uid="{00000000-0005-0000-0000-00009E7D0000}"/>
    <cellStyle name="20% - Accent1 4 2 2 2 5 3 6 2" xfId="32343" xr:uid="{00000000-0005-0000-0000-00009F7D0000}"/>
    <cellStyle name="20% - Accent1 4 2 2 2 5 3 6 2 2" xfId="32344" xr:uid="{00000000-0005-0000-0000-0000A07D0000}"/>
    <cellStyle name="20% - Accent1 4 2 2 2 5 3 6 3" xfId="32345" xr:uid="{00000000-0005-0000-0000-0000A17D0000}"/>
    <cellStyle name="20% - Accent1 4 2 2 2 5 3 7" xfId="32346" xr:uid="{00000000-0005-0000-0000-0000A27D0000}"/>
    <cellStyle name="20% - Accent1 4 2 2 2 5 3 7 2" xfId="32347" xr:uid="{00000000-0005-0000-0000-0000A37D0000}"/>
    <cellStyle name="20% - Accent1 4 2 2 2 5 3 8" xfId="32348" xr:uid="{00000000-0005-0000-0000-0000A47D0000}"/>
    <cellStyle name="20% - Accent1 4 2 2 2 5 3 8 2" xfId="32349" xr:uid="{00000000-0005-0000-0000-0000A57D0000}"/>
    <cellStyle name="20% - Accent1 4 2 2 2 5 3 9" xfId="32350" xr:uid="{00000000-0005-0000-0000-0000A67D0000}"/>
    <cellStyle name="20% - Accent1 4 2 2 2 5 4" xfId="32351" xr:uid="{00000000-0005-0000-0000-0000A77D0000}"/>
    <cellStyle name="20% - Accent1 4 2 2 2 5 4 2" xfId="32352" xr:uid="{00000000-0005-0000-0000-0000A87D0000}"/>
    <cellStyle name="20% - Accent1 4 2 2 2 5 4 2 2" xfId="32353" xr:uid="{00000000-0005-0000-0000-0000A97D0000}"/>
    <cellStyle name="20% - Accent1 4 2 2 2 5 4 2 2 2" xfId="32354" xr:uid="{00000000-0005-0000-0000-0000AA7D0000}"/>
    <cellStyle name="20% - Accent1 4 2 2 2 5 4 2 3" xfId="32355" xr:uid="{00000000-0005-0000-0000-0000AB7D0000}"/>
    <cellStyle name="20% - Accent1 4 2 2 2 5 4 3" xfId="32356" xr:uid="{00000000-0005-0000-0000-0000AC7D0000}"/>
    <cellStyle name="20% - Accent1 4 2 2 2 5 4 3 2" xfId="32357" xr:uid="{00000000-0005-0000-0000-0000AD7D0000}"/>
    <cellStyle name="20% - Accent1 4 2 2 2 5 4 4" xfId="32358" xr:uid="{00000000-0005-0000-0000-0000AE7D0000}"/>
    <cellStyle name="20% - Accent1 4 2 2 2 5 5" xfId="32359" xr:uid="{00000000-0005-0000-0000-0000AF7D0000}"/>
    <cellStyle name="20% - Accent1 4 2 2 2 5 5 2" xfId="32360" xr:uid="{00000000-0005-0000-0000-0000B07D0000}"/>
    <cellStyle name="20% - Accent1 4 2 2 2 5 5 2 2" xfId="32361" xr:uid="{00000000-0005-0000-0000-0000B17D0000}"/>
    <cellStyle name="20% - Accent1 4 2 2 2 5 5 2 2 2" xfId="32362" xr:uid="{00000000-0005-0000-0000-0000B27D0000}"/>
    <cellStyle name="20% - Accent1 4 2 2 2 5 5 2 3" xfId="32363" xr:uid="{00000000-0005-0000-0000-0000B37D0000}"/>
    <cellStyle name="20% - Accent1 4 2 2 2 5 5 3" xfId="32364" xr:uid="{00000000-0005-0000-0000-0000B47D0000}"/>
    <cellStyle name="20% - Accent1 4 2 2 2 5 5 3 2" xfId="32365" xr:uid="{00000000-0005-0000-0000-0000B57D0000}"/>
    <cellStyle name="20% - Accent1 4 2 2 2 5 5 4" xfId="32366" xr:uid="{00000000-0005-0000-0000-0000B67D0000}"/>
    <cellStyle name="20% - Accent1 4 2 2 2 5 6" xfId="32367" xr:uid="{00000000-0005-0000-0000-0000B77D0000}"/>
    <cellStyle name="20% - Accent1 4 2 2 2 5 6 2" xfId="32368" xr:uid="{00000000-0005-0000-0000-0000B87D0000}"/>
    <cellStyle name="20% - Accent1 4 2 2 2 5 6 2 2" xfId="32369" xr:uid="{00000000-0005-0000-0000-0000B97D0000}"/>
    <cellStyle name="20% - Accent1 4 2 2 2 5 6 2 2 2" xfId="32370" xr:uid="{00000000-0005-0000-0000-0000BA7D0000}"/>
    <cellStyle name="20% - Accent1 4 2 2 2 5 6 2 3" xfId="32371" xr:uid="{00000000-0005-0000-0000-0000BB7D0000}"/>
    <cellStyle name="20% - Accent1 4 2 2 2 5 6 3" xfId="32372" xr:uid="{00000000-0005-0000-0000-0000BC7D0000}"/>
    <cellStyle name="20% - Accent1 4 2 2 2 5 6 3 2" xfId="32373" xr:uid="{00000000-0005-0000-0000-0000BD7D0000}"/>
    <cellStyle name="20% - Accent1 4 2 2 2 5 6 4" xfId="32374" xr:uid="{00000000-0005-0000-0000-0000BE7D0000}"/>
    <cellStyle name="20% - Accent1 4 2 2 2 5 7" xfId="32375" xr:uid="{00000000-0005-0000-0000-0000BF7D0000}"/>
    <cellStyle name="20% - Accent1 4 2 2 2 5 7 2" xfId="32376" xr:uid="{00000000-0005-0000-0000-0000C07D0000}"/>
    <cellStyle name="20% - Accent1 4 2 2 2 5 7 2 2" xfId="32377" xr:uid="{00000000-0005-0000-0000-0000C17D0000}"/>
    <cellStyle name="20% - Accent1 4 2 2 2 5 7 3" xfId="32378" xr:uid="{00000000-0005-0000-0000-0000C27D0000}"/>
    <cellStyle name="20% - Accent1 4 2 2 2 5 8" xfId="32379" xr:uid="{00000000-0005-0000-0000-0000C37D0000}"/>
    <cellStyle name="20% - Accent1 4 2 2 2 5 8 2" xfId="32380" xr:uid="{00000000-0005-0000-0000-0000C47D0000}"/>
    <cellStyle name="20% - Accent1 4 2 2 2 5 8 2 2" xfId="32381" xr:uid="{00000000-0005-0000-0000-0000C57D0000}"/>
    <cellStyle name="20% - Accent1 4 2 2 2 5 8 3" xfId="32382" xr:uid="{00000000-0005-0000-0000-0000C67D0000}"/>
    <cellStyle name="20% - Accent1 4 2 2 2 5 9" xfId="32383" xr:uid="{00000000-0005-0000-0000-0000C77D0000}"/>
    <cellStyle name="20% - Accent1 4 2 2 2 5 9 2" xfId="32384" xr:uid="{00000000-0005-0000-0000-0000C87D0000}"/>
    <cellStyle name="20% - Accent1 4 2 2 2 6" xfId="32385" xr:uid="{00000000-0005-0000-0000-0000C97D0000}"/>
    <cellStyle name="20% - Accent1 4 2 2 2 6 2" xfId="32386" xr:uid="{00000000-0005-0000-0000-0000CA7D0000}"/>
    <cellStyle name="20% - Accent1 4 2 2 2 6 2 2" xfId="32387" xr:uid="{00000000-0005-0000-0000-0000CB7D0000}"/>
    <cellStyle name="20% - Accent1 4 2 2 2 6 2 2 2" xfId="32388" xr:uid="{00000000-0005-0000-0000-0000CC7D0000}"/>
    <cellStyle name="20% - Accent1 4 2 2 2 6 2 2 2 2" xfId="32389" xr:uid="{00000000-0005-0000-0000-0000CD7D0000}"/>
    <cellStyle name="20% - Accent1 4 2 2 2 6 2 2 3" xfId="32390" xr:uid="{00000000-0005-0000-0000-0000CE7D0000}"/>
    <cellStyle name="20% - Accent1 4 2 2 2 6 2 3" xfId="32391" xr:uid="{00000000-0005-0000-0000-0000CF7D0000}"/>
    <cellStyle name="20% - Accent1 4 2 2 2 6 2 3 2" xfId="32392" xr:uid="{00000000-0005-0000-0000-0000D07D0000}"/>
    <cellStyle name="20% - Accent1 4 2 2 2 6 2 4" xfId="32393" xr:uid="{00000000-0005-0000-0000-0000D17D0000}"/>
    <cellStyle name="20% - Accent1 4 2 2 2 6 3" xfId="32394" xr:uid="{00000000-0005-0000-0000-0000D27D0000}"/>
    <cellStyle name="20% - Accent1 4 2 2 2 6 3 2" xfId="32395" xr:uid="{00000000-0005-0000-0000-0000D37D0000}"/>
    <cellStyle name="20% - Accent1 4 2 2 2 6 3 2 2" xfId="32396" xr:uid="{00000000-0005-0000-0000-0000D47D0000}"/>
    <cellStyle name="20% - Accent1 4 2 2 2 6 3 2 2 2" xfId="32397" xr:uid="{00000000-0005-0000-0000-0000D57D0000}"/>
    <cellStyle name="20% - Accent1 4 2 2 2 6 3 2 3" xfId="32398" xr:uid="{00000000-0005-0000-0000-0000D67D0000}"/>
    <cellStyle name="20% - Accent1 4 2 2 2 6 3 3" xfId="32399" xr:uid="{00000000-0005-0000-0000-0000D77D0000}"/>
    <cellStyle name="20% - Accent1 4 2 2 2 6 3 3 2" xfId="32400" xr:uid="{00000000-0005-0000-0000-0000D87D0000}"/>
    <cellStyle name="20% - Accent1 4 2 2 2 6 3 4" xfId="32401" xr:uid="{00000000-0005-0000-0000-0000D97D0000}"/>
    <cellStyle name="20% - Accent1 4 2 2 2 6 4" xfId="32402" xr:uid="{00000000-0005-0000-0000-0000DA7D0000}"/>
    <cellStyle name="20% - Accent1 4 2 2 2 6 4 2" xfId="32403" xr:uid="{00000000-0005-0000-0000-0000DB7D0000}"/>
    <cellStyle name="20% - Accent1 4 2 2 2 6 4 2 2" xfId="32404" xr:uid="{00000000-0005-0000-0000-0000DC7D0000}"/>
    <cellStyle name="20% - Accent1 4 2 2 2 6 4 2 2 2" xfId="32405" xr:uid="{00000000-0005-0000-0000-0000DD7D0000}"/>
    <cellStyle name="20% - Accent1 4 2 2 2 6 4 2 3" xfId="32406" xr:uid="{00000000-0005-0000-0000-0000DE7D0000}"/>
    <cellStyle name="20% - Accent1 4 2 2 2 6 4 3" xfId="32407" xr:uid="{00000000-0005-0000-0000-0000DF7D0000}"/>
    <cellStyle name="20% - Accent1 4 2 2 2 6 4 3 2" xfId="32408" xr:uid="{00000000-0005-0000-0000-0000E07D0000}"/>
    <cellStyle name="20% - Accent1 4 2 2 2 6 4 4" xfId="32409" xr:uid="{00000000-0005-0000-0000-0000E17D0000}"/>
    <cellStyle name="20% - Accent1 4 2 2 2 6 5" xfId="32410" xr:uid="{00000000-0005-0000-0000-0000E27D0000}"/>
    <cellStyle name="20% - Accent1 4 2 2 2 6 5 2" xfId="32411" xr:uid="{00000000-0005-0000-0000-0000E37D0000}"/>
    <cellStyle name="20% - Accent1 4 2 2 2 6 5 2 2" xfId="32412" xr:uid="{00000000-0005-0000-0000-0000E47D0000}"/>
    <cellStyle name="20% - Accent1 4 2 2 2 6 5 3" xfId="32413" xr:uid="{00000000-0005-0000-0000-0000E57D0000}"/>
    <cellStyle name="20% - Accent1 4 2 2 2 6 6" xfId="32414" xr:uid="{00000000-0005-0000-0000-0000E67D0000}"/>
    <cellStyle name="20% - Accent1 4 2 2 2 6 6 2" xfId="32415" xr:uid="{00000000-0005-0000-0000-0000E77D0000}"/>
    <cellStyle name="20% - Accent1 4 2 2 2 6 6 2 2" xfId="32416" xr:uid="{00000000-0005-0000-0000-0000E87D0000}"/>
    <cellStyle name="20% - Accent1 4 2 2 2 6 6 3" xfId="32417" xr:uid="{00000000-0005-0000-0000-0000E97D0000}"/>
    <cellStyle name="20% - Accent1 4 2 2 2 6 7" xfId="32418" xr:uid="{00000000-0005-0000-0000-0000EA7D0000}"/>
    <cellStyle name="20% - Accent1 4 2 2 2 6 7 2" xfId="32419" xr:uid="{00000000-0005-0000-0000-0000EB7D0000}"/>
    <cellStyle name="20% - Accent1 4 2 2 2 6 8" xfId="32420" xr:uid="{00000000-0005-0000-0000-0000EC7D0000}"/>
    <cellStyle name="20% - Accent1 4 2 2 2 6 8 2" xfId="32421" xr:uid="{00000000-0005-0000-0000-0000ED7D0000}"/>
    <cellStyle name="20% - Accent1 4 2 2 2 6 9" xfId="32422" xr:uid="{00000000-0005-0000-0000-0000EE7D0000}"/>
    <cellStyle name="20% - Accent1 4 2 2 2 7" xfId="32423" xr:uid="{00000000-0005-0000-0000-0000EF7D0000}"/>
    <cellStyle name="20% - Accent1 4 2 2 2 7 2" xfId="32424" xr:uid="{00000000-0005-0000-0000-0000F07D0000}"/>
    <cellStyle name="20% - Accent1 4 2 2 2 7 2 2" xfId="32425" xr:uid="{00000000-0005-0000-0000-0000F17D0000}"/>
    <cellStyle name="20% - Accent1 4 2 2 2 7 2 2 2" xfId="32426" xr:uid="{00000000-0005-0000-0000-0000F27D0000}"/>
    <cellStyle name="20% - Accent1 4 2 2 2 7 2 2 2 2" xfId="32427" xr:uid="{00000000-0005-0000-0000-0000F37D0000}"/>
    <cellStyle name="20% - Accent1 4 2 2 2 7 2 2 3" xfId="32428" xr:uid="{00000000-0005-0000-0000-0000F47D0000}"/>
    <cellStyle name="20% - Accent1 4 2 2 2 7 2 3" xfId="32429" xr:uid="{00000000-0005-0000-0000-0000F57D0000}"/>
    <cellStyle name="20% - Accent1 4 2 2 2 7 2 3 2" xfId="32430" xr:uid="{00000000-0005-0000-0000-0000F67D0000}"/>
    <cellStyle name="20% - Accent1 4 2 2 2 7 2 4" xfId="32431" xr:uid="{00000000-0005-0000-0000-0000F77D0000}"/>
    <cellStyle name="20% - Accent1 4 2 2 2 7 3" xfId="32432" xr:uid="{00000000-0005-0000-0000-0000F87D0000}"/>
    <cellStyle name="20% - Accent1 4 2 2 2 7 3 2" xfId="32433" xr:uid="{00000000-0005-0000-0000-0000F97D0000}"/>
    <cellStyle name="20% - Accent1 4 2 2 2 7 3 2 2" xfId="32434" xr:uid="{00000000-0005-0000-0000-0000FA7D0000}"/>
    <cellStyle name="20% - Accent1 4 2 2 2 7 3 2 2 2" xfId="32435" xr:uid="{00000000-0005-0000-0000-0000FB7D0000}"/>
    <cellStyle name="20% - Accent1 4 2 2 2 7 3 2 3" xfId="32436" xr:uid="{00000000-0005-0000-0000-0000FC7D0000}"/>
    <cellStyle name="20% - Accent1 4 2 2 2 7 3 3" xfId="32437" xr:uid="{00000000-0005-0000-0000-0000FD7D0000}"/>
    <cellStyle name="20% - Accent1 4 2 2 2 7 3 3 2" xfId="32438" xr:uid="{00000000-0005-0000-0000-0000FE7D0000}"/>
    <cellStyle name="20% - Accent1 4 2 2 2 7 3 4" xfId="32439" xr:uid="{00000000-0005-0000-0000-0000FF7D0000}"/>
    <cellStyle name="20% - Accent1 4 2 2 2 7 4" xfId="32440" xr:uid="{00000000-0005-0000-0000-0000007E0000}"/>
    <cellStyle name="20% - Accent1 4 2 2 2 7 4 2" xfId="32441" xr:uid="{00000000-0005-0000-0000-0000017E0000}"/>
    <cellStyle name="20% - Accent1 4 2 2 2 7 4 2 2" xfId="32442" xr:uid="{00000000-0005-0000-0000-0000027E0000}"/>
    <cellStyle name="20% - Accent1 4 2 2 2 7 4 2 2 2" xfId="32443" xr:uid="{00000000-0005-0000-0000-0000037E0000}"/>
    <cellStyle name="20% - Accent1 4 2 2 2 7 4 2 3" xfId="32444" xr:uid="{00000000-0005-0000-0000-0000047E0000}"/>
    <cellStyle name="20% - Accent1 4 2 2 2 7 4 3" xfId="32445" xr:uid="{00000000-0005-0000-0000-0000057E0000}"/>
    <cellStyle name="20% - Accent1 4 2 2 2 7 4 3 2" xfId="32446" xr:uid="{00000000-0005-0000-0000-0000067E0000}"/>
    <cellStyle name="20% - Accent1 4 2 2 2 7 4 4" xfId="32447" xr:uid="{00000000-0005-0000-0000-0000077E0000}"/>
    <cellStyle name="20% - Accent1 4 2 2 2 7 5" xfId="32448" xr:uid="{00000000-0005-0000-0000-0000087E0000}"/>
    <cellStyle name="20% - Accent1 4 2 2 2 7 5 2" xfId="32449" xr:uid="{00000000-0005-0000-0000-0000097E0000}"/>
    <cellStyle name="20% - Accent1 4 2 2 2 7 5 2 2" xfId="32450" xr:uid="{00000000-0005-0000-0000-00000A7E0000}"/>
    <cellStyle name="20% - Accent1 4 2 2 2 7 5 3" xfId="32451" xr:uid="{00000000-0005-0000-0000-00000B7E0000}"/>
    <cellStyle name="20% - Accent1 4 2 2 2 7 6" xfId="32452" xr:uid="{00000000-0005-0000-0000-00000C7E0000}"/>
    <cellStyle name="20% - Accent1 4 2 2 2 7 6 2" xfId="32453" xr:uid="{00000000-0005-0000-0000-00000D7E0000}"/>
    <cellStyle name="20% - Accent1 4 2 2 2 7 6 2 2" xfId="32454" xr:uid="{00000000-0005-0000-0000-00000E7E0000}"/>
    <cellStyle name="20% - Accent1 4 2 2 2 7 6 3" xfId="32455" xr:uid="{00000000-0005-0000-0000-00000F7E0000}"/>
    <cellStyle name="20% - Accent1 4 2 2 2 7 7" xfId="32456" xr:uid="{00000000-0005-0000-0000-0000107E0000}"/>
    <cellStyle name="20% - Accent1 4 2 2 2 7 7 2" xfId="32457" xr:uid="{00000000-0005-0000-0000-0000117E0000}"/>
    <cellStyle name="20% - Accent1 4 2 2 2 7 8" xfId="32458" xr:uid="{00000000-0005-0000-0000-0000127E0000}"/>
    <cellStyle name="20% - Accent1 4 2 2 2 7 8 2" xfId="32459" xr:uid="{00000000-0005-0000-0000-0000137E0000}"/>
    <cellStyle name="20% - Accent1 4 2 2 2 7 9" xfId="32460" xr:uid="{00000000-0005-0000-0000-0000147E0000}"/>
    <cellStyle name="20% - Accent1 4 2 2 2 8" xfId="32461" xr:uid="{00000000-0005-0000-0000-0000157E0000}"/>
    <cellStyle name="20% - Accent1 4 2 2 2 8 2" xfId="32462" xr:uid="{00000000-0005-0000-0000-0000167E0000}"/>
    <cellStyle name="20% - Accent1 4 2 2 2 8 2 2" xfId="32463" xr:uid="{00000000-0005-0000-0000-0000177E0000}"/>
    <cellStyle name="20% - Accent1 4 2 2 2 8 2 2 2" xfId="32464" xr:uid="{00000000-0005-0000-0000-0000187E0000}"/>
    <cellStyle name="20% - Accent1 4 2 2 2 8 2 3" xfId="32465" xr:uid="{00000000-0005-0000-0000-0000197E0000}"/>
    <cellStyle name="20% - Accent1 4 2 2 2 8 3" xfId="32466" xr:uid="{00000000-0005-0000-0000-00001A7E0000}"/>
    <cellStyle name="20% - Accent1 4 2 2 2 8 3 2" xfId="32467" xr:uid="{00000000-0005-0000-0000-00001B7E0000}"/>
    <cellStyle name="20% - Accent1 4 2 2 2 8 4" xfId="32468" xr:uid="{00000000-0005-0000-0000-00001C7E0000}"/>
    <cellStyle name="20% - Accent1 4 2 2 2 9" xfId="32469" xr:uid="{00000000-0005-0000-0000-00001D7E0000}"/>
    <cellStyle name="20% - Accent1 4 2 2 2 9 2" xfId="32470" xr:uid="{00000000-0005-0000-0000-00001E7E0000}"/>
    <cellStyle name="20% - Accent1 4 2 2 2 9 2 2" xfId="32471" xr:uid="{00000000-0005-0000-0000-00001F7E0000}"/>
    <cellStyle name="20% - Accent1 4 2 2 2 9 2 2 2" xfId="32472" xr:uid="{00000000-0005-0000-0000-0000207E0000}"/>
    <cellStyle name="20% - Accent1 4 2 2 2 9 2 3" xfId="32473" xr:uid="{00000000-0005-0000-0000-0000217E0000}"/>
    <cellStyle name="20% - Accent1 4 2 2 2 9 3" xfId="32474" xr:uid="{00000000-0005-0000-0000-0000227E0000}"/>
    <cellStyle name="20% - Accent1 4 2 2 2 9 3 2" xfId="32475" xr:uid="{00000000-0005-0000-0000-0000237E0000}"/>
    <cellStyle name="20% - Accent1 4 2 2 2 9 4" xfId="32476" xr:uid="{00000000-0005-0000-0000-0000247E0000}"/>
    <cellStyle name="20% - Accent1 4 2 2 3" xfId="32477" xr:uid="{00000000-0005-0000-0000-0000257E0000}"/>
    <cellStyle name="20% - Accent1 4 2 2 3 10" xfId="32478" xr:uid="{00000000-0005-0000-0000-0000267E0000}"/>
    <cellStyle name="20% - Accent1 4 2 2 3 10 2" xfId="32479" xr:uid="{00000000-0005-0000-0000-0000277E0000}"/>
    <cellStyle name="20% - Accent1 4 2 2 3 10 2 2" xfId="32480" xr:uid="{00000000-0005-0000-0000-0000287E0000}"/>
    <cellStyle name="20% - Accent1 4 2 2 3 10 3" xfId="32481" xr:uid="{00000000-0005-0000-0000-0000297E0000}"/>
    <cellStyle name="20% - Accent1 4 2 2 3 11" xfId="32482" xr:uid="{00000000-0005-0000-0000-00002A7E0000}"/>
    <cellStyle name="20% - Accent1 4 2 2 3 11 2" xfId="32483" xr:uid="{00000000-0005-0000-0000-00002B7E0000}"/>
    <cellStyle name="20% - Accent1 4 2 2 3 11 2 2" xfId="32484" xr:uid="{00000000-0005-0000-0000-00002C7E0000}"/>
    <cellStyle name="20% - Accent1 4 2 2 3 11 3" xfId="32485" xr:uid="{00000000-0005-0000-0000-00002D7E0000}"/>
    <cellStyle name="20% - Accent1 4 2 2 3 12" xfId="32486" xr:uid="{00000000-0005-0000-0000-00002E7E0000}"/>
    <cellStyle name="20% - Accent1 4 2 2 3 12 2" xfId="32487" xr:uid="{00000000-0005-0000-0000-00002F7E0000}"/>
    <cellStyle name="20% - Accent1 4 2 2 3 13" xfId="32488" xr:uid="{00000000-0005-0000-0000-0000307E0000}"/>
    <cellStyle name="20% - Accent1 4 2 2 3 13 2" xfId="32489" xr:uid="{00000000-0005-0000-0000-0000317E0000}"/>
    <cellStyle name="20% - Accent1 4 2 2 3 14" xfId="32490" xr:uid="{00000000-0005-0000-0000-0000327E0000}"/>
    <cellStyle name="20% - Accent1 4 2 2 3 2" xfId="32491" xr:uid="{00000000-0005-0000-0000-0000337E0000}"/>
    <cellStyle name="20% - Accent1 4 2 2 3 2 10" xfId="32492" xr:uid="{00000000-0005-0000-0000-0000347E0000}"/>
    <cellStyle name="20% - Accent1 4 2 2 3 2 10 2" xfId="32493" xr:uid="{00000000-0005-0000-0000-0000357E0000}"/>
    <cellStyle name="20% - Accent1 4 2 2 3 2 11" xfId="32494" xr:uid="{00000000-0005-0000-0000-0000367E0000}"/>
    <cellStyle name="20% - Accent1 4 2 2 3 2 2" xfId="32495" xr:uid="{00000000-0005-0000-0000-0000377E0000}"/>
    <cellStyle name="20% - Accent1 4 2 2 3 2 2 2" xfId="32496" xr:uid="{00000000-0005-0000-0000-0000387E0000}"/>
    <cellStyle name="20% - Accent1 4 2 2 3 2 2 2 2" xfId="32497" xr:uid="{00000000-0005-0000-0000-0000397E0000}"/>
    <cellStyle name="20% - Accent1 4 2 2 3 2 2 2 2 2" xfId="32498" xr:uid="{00000000-0005-0000-0000-00003A7E0000}"/>
    <cellStyle name="20% - Accent1 4 2 2 3 2 2 2 2 2 2" xfId="32499" xr:uid="{00000000-0005-0000-0000-00003B7E0000}"/>
    <cellStyle name="20% - Accent1 4 2 2 3 2 2 2 2 3" xfId="32500" xr:uid="{00000000-0005-0000-0000-00003C7E0000}"/>
    <cellStyle name="20% - Accent1 4 2 2 3 2 2 2 3" xfId="32501" xr:uid="{00000000-0005-0000-0000-00003D7E0000}"/>
    <cellStyle name="20% - Accent1 4 2 2 3 2 2 2 3 2" xfId="32502" xr:uid="{00000000-0005-0000-0000-00003E7E0000}"/>
    <cellStyle name="20% - Accent1 4 2 2 3 2 2 2 4" xfId="32503" xr:uid="{00000000-0005-0000-0000-00003F7E0000}"/>
    <cellStyle name="20% - Accent1 4 2 2 3 2 2 3" xfId="32504" xr:uid="{00000000-0005-0000-0000-0000407E0000}"/>
    <cellStyle name="20% - Accent1 4 2 2 3 2 2 3 2" xfId="32505" xr:uid="{00000000-0005-0000-0000-0000417E0000}"/>
    <cellStyle name="20% - Accent1 4 2 2 3 2 2 3 2 2" xfId="32506" xr:uid="{00000000-0005-0000-0000-0000427E0000}"/>
    <cellStyle name="20% - Accent1 4 2 2 3 2 2 3 2 2 2" xfId="32507" xr:uid="{00000000-0005-0000-0000-0000437E0000}"/>
    <cellStyle name="20% - Accent1 4 2 2 3 2 2 3 2 3" xfId="32508" xr:uid="{00000000-0005-0000-0000-0000447E0000}"/>
    <cellStyle name="20% - Accent1 4 2 2 3 2 2 3 3" xfId="32509" xr:uid="{00000000-0005-0000-0000-0000457E0000}"/>
    <cellStyle name="20% - Accent1 4 2 2 3 2 2 3 3 2" xfId="32510" xr:uid="{00000000-0005-0000-0000-0000467E0000}"/>
    <cellStyle name="20% - Accent1 4 2 2 3 2 2 3 4" xfId="32511" xr:uid="{00000000-0005-0000-0000-0000477E0000}"/>
    <cellStyle name="20% - Accent1 4 2 2 3 2 2 4" xfId="32512" xr:uid="{00000000-0005-0000-0000-0000487E0000}"/>
    <cellStyle name="20% - Accent1 4 2 2 3 2 2 4 2" xfId="32513" xr:uid="{00000000-0005-0000-0000-0000497E0000}"/>
    <cellStyle name="20% - Accent1 4 2 2 3 2 2 4 2 2" xfId="32514" xr:uid="{00000000-0005-0000-0000-00004A7E0000}"/>
    <cellStyle name="20% - Accent1 4 2 2 3 2 2 4 2 2 2" xfId="32515" xr:uid="{00000000-0005-0000-0000-00004B7E0000}"/>
    <cellStyle name="20% - Accent1 4 2 2 3 2 2 4 2 3" xfId="32516" xr:uid="{00000000-0005-0000-0000-00004C7E0000}"/>
    <cellStyle name="20% - Accent1 4 2 2 3 2 2 4 3" xfId="32517" xr:uid="{00000000-0005-0000-0000-00004D7E0000}"/>
    <cellStyle name="20% - Accent1 4 2 2 3 2 2 4 3 2" xfId="32518" xr:uid="{00000000-0005-0000-0000-00004E7E0000}"/>
    <cellStyle name="20% - Accent1 4 2 2 3 2 2 4 4" xfId="32519" xr:uid="{00000000-0005-0000-0000-00004F7E0000}"/>
    <cellStyle name="20% - Accent1 4 2 2 3 2 2 5" xfId="32520" xr:uid="{00000000-0005-0000-0000-0000507E0000}"/>
    <cellStyle name="20% - Accent1 4 2 2 3 2 2 5 2" xfId="32521" xr:uid="{00000000-0005-0000-0000-0000517E0000}"/>
    <cellStyle name="20% - Accent1 4 2 2 3 2 2 5 2 2" xfId="32522" xr:uid="{00000000-0005-0000-0000-0000527E0000}"/>
    <cellStyle name="20% - Accent1 4 2 2 3 2 2 5 3" xfId="32523" xr:uid="{00000000-0005-0000-0000-0000537E0000}"/>
    <cellStyle name="20% - Accent1 4 2 2 3 2 2 6" xfId="32524" xr:uid="{00000000-0005-0000-0000-0000547E0000}"/>
    <cellStyle name="20% - Accent1 4 2 2 3 2 2 6 2" xfId="32525" xr:uid="{00000000-0005-0000-0000-0000557E0000}"/>
    <cellStyle name="20% - Accent1 4 2 2 3 2 2 6 2 2" xfId="32526" xr:uid="{00000000-0005-0000-0000-0000567E0000}"/>
    <cellStyle name="20% - Accent1 4 2 2 3 2 2 6 3" xfId="32527" xr:uid="{00000000-0005-0000-0000-0000577E0000}"/>
    <cellStyle name="20% - Accent1 4 2 2 3 2 2 7" xfId="32528" xr:uid="{00000000-0005-0000-0000-0000587E0000}"/>
    <cellStyle name="20% - Accent1 4 2 2 3 2 2 7 2" xfId="32529" xr:uid="{00000000-0005-0000-0000-0000597E0000}"/>
    <cellStyle name="20% - Accent1 4 2 2 3 2 2 8" xfId="32530" xr:uid="{00000000-0005-0000-0000-00005A7E0000}"/>
    <cellStyle name="20% - Accent1 4 2 2 3 2 2 8 2" xfId="32531" xr:uid="{00000000-0005-0000-0000-00005B7E0000}"/>
    <cellStyle name="20% - Accent1 4 2 2 3 2 2 9" xfId="32532" xr:uid="{00000000-0005-0000-0000-00005C7E0000}"/>
    <cellStyle name="20% - Accent1 4 2 2 3 2 3" xfId="32533" xr:uid="{00000000-0005-0000-0000-00005D7E0000}"/>
    <cellStyle name="20% - Accent1 4 2 2 3 2 3 2" xfId="32534" xr:uid="{00000000-0005-0000-0000-00005E7E0000}"/>
    <cellStyle name="20% - Accent1 4 2 2 3 2 3 2 2" xfId="32535" xr:uid="{00000000-0005-0000-0000-00005F7E0000}"/>
    <cellStyle name="20% - Accent1 4 2 2 3 2 3 2 2 2" xfId="32536" xr:uid="{00000000-0005-0000-0000-0000607E0000}"/>
    <cellStyle name="20% - Accent1 4 2 2 3 2 3 2 2 2 2" xfId="32537" xr:uid="{00000000-0005-0000-0000-0000617E0000}"/>
    <cellStyle name="20% - Accent1 4 2 2 3 2 3 2 2 3" xfId="32538" xr:uid="{00000000-0005-0000-0000-0000627E0000}"/>
    <cellStyle name="20% - Accent1 4 2 2 3 2 3 2 3" xfId="32539" xr:uid="{00000000-0005-0000-0000-0000637E0000}"/>
    <cellStyle name="20% - Accent1 4 2 2 3 2 3 2 3 2" xfId="32540" xr:uid="{00000000-0005-0000-0000-0000647E0000}"/>
    <cellStyle name="20% - Accent1 4 2 2 3 2 3 2 4" xfId="32541" xr:uid="{00000000-0005-0000-0000-0000657E0000}"/>
    <cellStyle name="20% - Accent1 4 2 2 3 2 3 3" xfId="32542" xr:uid="{00000000-0005-0000-0000-0000667E0000}"/>
    <cellStyle name="20% - Accent1 4 2 2 3 2 3 3 2" xfId="32543" xr:uid="{00000000-0005-0000-0000-0000677E0000}"/>
    <cellStyle name="20% - Accent1 4 2 2 3 2 3 3 2 2" xfId="32544" xr:uid="{00000000-0005-0000-0000-0000687E0000}"/>
    <cellStyle name="20% - Accent1 4 2 2 3 2 3 3 2 2 2" xfId="32545" xr:uid="{00000000-0005-0000-0000-0000697E0000}"/>
    <cellStyle name="20% - Accent1 4 2 2 3 2 3 3 2 3" xfId="32546" xr:uid="{00000000-0005-0000-0000-00006A7E0000}"/>
    <cellStyle name="20% - Accent1 4 2 2 3 2 3 3 3" xfId="32547" xr:uid="{00000000-0005-0000-0000-00006B7E0000}"/>
    <cellStyle name="20% - Accent1 4 2 2 3 2 3 3 3 2" xfId="32548" xr:uid="{00000000-0005-0000-0000-00006C7E0000}"/>
    <cellStyle name="20% - Accent1 4 2 2 3 2 3 3 4" xfId="32549" xr:uid="{00000000-0005-0000-0000-00006D7E0000}"/>
    <cellStyle name="20% - Accent1 4 2 2 3 2 3 4" xfId="32550" xr:uid="{00000000-0005-0000-0000-00006E7E0000}"/>
    <cellStyle name="20% - Accent1 4 2 2 3 2 3 4 2" xfId="32551" xr:uid="{00000000-0005-0000-0000-00006F7E0000}"/>
    <cellStyle name="20% - Accent1 4 2 2 3 2 3 4 2 2" xfId="32552" xr:uid="{00000000-0005-0000-0000-0000707E0000}"/>
    <cellStyle name="20% - Accent1 4 2 2 3 2 3 4 2 2 2" xfId="32553" xr:uid="{00000000-0005-0000-0000-0000717E0000}"/>
    <cellStyle name="20% - Accent1 4 2 2 3 2 3 4 2 3" xfId="32554" xr:uid="{00000000-0005-0000-0000-0000727E0000}"/>
    <cellStyle name="20% - Accent1 4 2 2 3 2 3 4 3" xfId="32555" xr:uid="{00000000-0005-0000-0000-0000737E0000}"/>
    <cellStyle name="20% - Accent1 4 2 2 3 2 3 4 3 2" xfId="32556" xr:uid="{00000000-0005-0000-0000-0000747E0000}"/>
    <cellStyle name="20% - Accent1 4 2 2 3 2 3 4 4" xfId="32557" xr:uid="{00000000-0005-0000-0000-0000757E0000}"/>
    <cellStyle name="20% - Accent1 4 2 2 3 2 3 5" xfId="32558" xr:uid="{00000000-0005-0000-0000-0000767E0000}"/>
    <cellStyle name="20% - Accent1 4 2 2 3 2 3 5 2" xfId="32559" xr:uid="{00000000-0005-0000-0000-0000777E0000}"/>
    <cellStyle name="20% - Accent1 4 2 2 3 2 3 5 2 2" xfId="32560" xr:uid="{00000000-0005-0000-0000-0000787E0000}"/>
    <cellStyle name="20% - Accent1 4 2 2 3 2 3 5 3" xfId="32561" xr:uid="{00000000-0005-0000-0000-0000797E0000}"/>
    <cellStyle name="20% - Accent1 4 2 2 3 2 3 6" xfId="32562" xr:uid="{00000000-0005-0000-0000-00007A7E0000}"/>
    <cellStyle name="20% - Accent1 4 2 2 3 2 3 6 2" xfId="32563" xr:uid="{00000000-0005-0000-0000-00007B7E0000}"/>
    <cellStyle name="20% - Accent1 4 2 2 3 2 3 6 2 2" xfId="32564" xr:uid="{00000000-0005-0000-0000-00007C7E0000}"/>
    <cellStyle name="20% - Accent1 4 2 2 3 2 3 6 3" xfId="32565" xr:uid="{00000000-0005-0000-0000-00007D7E0000}"/>
    <cellStyle name="20% - Accent1 4 2 2 3 2 3 7" xfId="32566" xr:uid="{00000000-0005-0000-0000-00007E7E0000}"/>
    <cellStyle name="20% - Accent1 4 2 2 3 2 3 7 2" xfId="32567" xr:uid="{00000000-0005-0000-0000-00007F7E0000}"/>
    <cellStyle name="20% - Accent1 4 2 2 3 2 3 8" xfId="32568" xr:uid="{00000000-0005-0000-0000-0000807E0000}"/>
    <cellStyle name="20% - Accent1 4 2 2 3 2 3 8 2" xfId="32569" xr:uid="{00000000-0005-0000-0000-0000817E0000}"/>
    <cellStyle name="20% - Accent1 4 2 2 3 2 3 9" xfId="32570" xr:uid="{00000000-0005-0000-0000-0000827E0000}"/>
    <cellStyle name="20% - Accent1 4 2 2 3 2 4" xfId="32571" xr:uid="{00000000-0005-0000-0000-0000837E0000}"/>
    <cellStyle name="20% - Accent1 4 2 2 3 2 4 2" xfId="32572" xr:uid="{00000000-0005-0000-0000-0000847E0000}"/>
    <cellStyle name="20% - Accent1 4 2 2 3 2 4 2 2" xfId="32573" xr:uid="{00000000-0005-0000-0000-0000857E0000}"/>
    <cellStyle name="20% - Accent1 4 2 2 3 2 4 2 2 2" xfId="32574" xr:uid="{00000000-0005-0000-0000-0000867E0000}"/>
    <cellStyle name="20% - Accent1 4 2 2 3 2 4 2 3" xfId="32575" xr:uid="{00000000-0005-0000-0000-0000877E0000}"/>
    <cellStyle name="20% - Accent1 4 2 2 3 2 4 3" xfId="32576" xr:uid="{00000000-0005-0000-0000-0000887E0000}"/>
    <cellStyle name="20% - Accent1 4 2 2 3 2 4 3 2" xfId="32577" xr:uid="{00000000-0005-0000-0000-0000897E0000}"/>
    <cellStyle name="20% - Accent1 4 2 2 3 2 4 4" xfId="32578" xr:uid="{00000000-0005-0000-0000-00008A7E0000}"/>
    <cellStyle name="20% - Accent1 4 2 2 3 2 5" xfId="32579" xr:uid="{00000000-0005-0000-0000-00008B7E0000}"/>
    <cellStyle name="20% - Accent1 4 2 2 3 2 5 2" xfId="32580" xr:uid="{00000000-0005-0000-0000-00008C7E0000}"/>
    <cellStyle name="20% - Accent1 4 2 2 3 2 5 2 2" xfId="32581" xr:uid="{00000000-0005-0000-0000-00008D7E0000}"/>
    <cellStyle name="20% - Accent1 4 2 2 3 2 5 2 2 2" xfId="32582" xr:uid="{00000000-0005-0000-0000-00008E7E0000}"/>
    <cellStyle name="20% - Accent1 4 2 2 3 2 5 2 3" xfId="32583" xr:uid="{00000000-0005-0000-0000-00008F7E0000}"/>
    <cellStyle name="20% - Accent1 4 2 2 3 2 5 3" xfId="32584" xr:uid="{00000000-0005-0000-0000-0000907E0000}"/>
    <cellStyle name="20% - Accent1 4 2 2 3 2 5 3 2" xfId="32585" xr:uid="{00000000-0005-0000-0000-0000917E0000}"/>
    <cellStyle name="20% - Accent1 4 2 2 3 2 5 4" xfId="32586" xr:uid="{00000000-0005-0000-0000-0000927E0000}"/>
    <cellStyle name="20% - Accent1 4 2 2 3 2 6" xfId="32587" xr:uid="{00000000-0005-0000-0000-0000937E0000}"/>
    <cellStyle name="20% - Accent1 4 2 2 3 2 6 2" xfId="32588" xr:uid="{00000000-0005-0000-0000-0000947E0000}"/>
    <cellStyle name="20% - Accent1 4 2 2 3 2 6 2 2" xfId="32589" xr:uid="{00000000-0005-0000-0000-0000957E0000}"/>
    <cellStyle name="20% - Accent1 4 2 2 3 2 6 2 2 2" xfId="32590" xr:uid="{00000000-0005-0000-0000-0000967E0000}"/>
    <cellStyle name="20% - Accent1 4 2 2 3 2 6 2 3" xfId="32591" xr:uid="{00000000-0005-0000-0000-0000977E0000}"/>
    <cellStyle name="20% - Accent1 4 2 2 3 2 6 3" xfId="32592" xr:uid="{00000000-0005-0000-0000-0000987E0000}"/>
    <cellStyle name="20% - Accent1 4 2 2 3 2 6 3 2" xfId="32593" xr:uid="{00000000-0005-0000-0000-0000997E0000}"/>
    <cellStyle name="20% - Accent1 4 2 2 3 2 6 4" xfId="32594" xr:uid="{00000000-0005-0000-0000-00009A7E0000}"/>
    <cellStyle name="20% - Accent1 4 2 2 3 2 7" xfId="32595" xr:uid="{00000000-0005-0000-0000-00009B7E0000}"/>
    <cellStyle name="20% - Accent1 4 2 2 3 2 7 2" xfId="32596" xr:uid="{00000000-0005-0000-0000-00009C7E0000}"/>
    <cellStyle name="20% - Accent1 4 2 2 3 2 7 2 2" xfId="32597" xr:uid="{00000000-0005-0000-0000-00009D7E0000}"/>
    <cellStyle name="20% - Accent1 4 2 2 3 2 7 3" xfId="32598" xr:uid="{00000000-0005-0000-0000-00009E7E0000}"/>
    <cellStyle name="20% - Accent1 4 2 2 3 2 8" xfId="32599" xr:uid="{00000000-0005-0000-0000-00009F7E0000}"/>
    <cellStyle name="20% - Accent1 4 2 2 3 2 8 2" xfId="32600" xr:uid="{00000000-0005-0000-0000-0000A07E0000}"/>
    <cellStyle name="20% - Accent1 4 2 2 3 2 8 2 2" xfId="32601" xr:uid="{00000000-0005-0000-0000-0000A17E0000}"/>
    <cellStyle name="20% - Accent1 4 2 2 3 2 8 3" xfId="32602" xr:uid="{00000000-0005-0000-0000-0000A27E0000}"/>
    <cellStyle name="20% - Accent1 4 2 2 3 2 9" xfId="32603" xr:uid="{00000000-0005-0000-0000-0000A37E0000}"/>
    <cellStyle name="20% - Accent1 4 2 2 3 2 9 2" xfId="32604" xr:uid="{00000000-0005-0000-0000-0000A47E0000}"/>
    <cellStyle name="20% - Accent1 4 2 2 3 3" xfId="32605" xr:uid="{00000000-0005-0000-0000-0000A57E0000}"/>
    <cellStyle name="20% - Accent1 4 2 2 3 3 10" xfId="32606" xr:uid="{00000000-0005-0000-0000-0000A67E0000}"/>
    <cellStyle name="20% - Accent1 4 2 2 3 3 10 2" xfId="32607" xr:uid="{00000000-0005-0000-0000-0000A77E0000}"/>
    <cellStyle name="20% - Accent1 4 2 2 3 3 11" xfId="32608" xr:uid="{00000000-0005-0000-0000-0000A87E0000}"/>
    <cellStyle name="20% - Accent1 4 2 2 3 3 2" xfId="32609" xr:uid="{00000000-0005-0000-0000-0000A97E0000}"/>
    <cellStyle name="20% - Accent1 4 2 2 3 3 2 2" xfId="32610" xr:uid="{00000000-0005-0000-0000-0000AA7E0000}"/>
    <cellStyle name="20% - Accent1 4 2 2 3 3 2 2 2" xfId="32611" xr:uid="{00000000-0005-0000-0000-0000AB7E0000}"/>
    <cellStyle name="20% - Accent1 4 2 2 3 3 2 2 2 2" xfId="32612" xr:uid="{00000000-0005-0000-0000-0000AC7E0000}"/>
    <cellStyle name="20% - Accent1 4 2 2 3 3 2 2 2 2 2" xfId="32613" xr:uid="{00000000-0005-0000-0000-0000AD7E0000}"/>
    <cellStyle name="20% - Accent1 4 2 2 3 3 2 2 2 3" xfId="32614" xr:uid="{00000000-0005-0000-0000-0000AE7E0000}"/>
    <cellStyle name="20% - Accent1 4 2 2 3 3 2 2 3" xfId="32615" xr:uid="{00000000-0005-0000-0000-0000AF7E0000}"/>
    <cellStyle name="20% - Accent1 4 2 2 3 3 2 2 3 2" xfId="32616" xr:uid="{00000000-0005-0000-0000-0000B07E0000}"/>
    <cellStyle name="20% - Accent1 4 2 2 3 3 2 2 4" xfId="32617" xr:uid="{00000000-0005-0000-0000-0000B17E0000}"/>
    <cellStyle name="20% - Accent1 4 2 2 3 3 2 3" xfId="32618" xr:uid="{00000000-0005-0000-0000-0000B27E0000}"/>
    <cellStyle name="20% - Accent1 4 2 2 3 3 2 3 2" xfId="32619" xr:uid="{00000000-0005-0000-0000-0000B37E0000}"/>
    <cellStyle name="20% - Accent1 4 2 2 3 3 2 3 2 2" xfId="32620" xr:uid="{00000000-0005-0000-0000-0000B47E0000}"/>
    <cellStyle name="20% - Accent1 4 2 2 3 3 2 3 2 2 2" xfId="32621" xr:uid="{00000000-0005-0000-0000-0000B57E0000}"/>
    <cellStyle name="20% - Accent1 4 2 2 3 3 2 3 2 3" xfId="32622" xr:uid="{00000000-0005-0000-0000-0000B67E0000}"/>
    <cellStyle name="20% - Accent1 4 2 2 3 3 2 3 3" xfId="32623" xr:uid="{00000000-0005-0000-0000-0000B77E0000}"/>
    <cellStyle name="20% - Accent1 4 2 2 3 3 2 3 3 2" xfId="32624" xr:uid="{00000000-0005-0000-0000-0000B87E0000}"/>
    <cellStyle name="20% - Accent1 4 2 2 3 3 2 3 4" xfId="32625" xr:uid="{00000000-0005-0000-0000-0000B97E0000}"/>
    <cellStyle name="20% - Accent1 4 2 2 3 3 2 4" xfId="32626" xr:uid="{00000000-0005-0000-0000-0000BA7E0000}"/>
    <cellStyle name="20% - Accent1 4 2 2 3 3 2 4 2" xfId="32627" xr:uid="{00000000-0005-0000-0000-0000BB7E0000}"/>
    <cellStyle name="20% - Accent1 4 2 2 3 3 2 4 2 2" xfId="32628" xr:uid="{00000000-0005-0000-0000-0000BC7E0000}"/>
    <cellStyle name="20% - Accent1 4 2 2 3 3 2 4 2 2 2" xfId="32629" xr:uid="{00000000-0005-0000-0000-0000BD7E0000}"/>
    <cellStyle name="20% - Accent1 4 2 2 3 3 2 4 2 3" xfId="32630" xr:uid="{00000000-0005-0000-0000-0000BE7E0000}"/>
    <cellStyle name="20% - Accent1 4 2 2 3 3 2 4 3" xfId="32631" xr:uid="{00000000-0005-0000-0000-0000BF7E0000}"/>
    <cellStyle name="20% - Accent1 4 2 2 3 3 2 4 3 2" xfId="32632" xr:uid="{00000000-0005-0000-0000-0000C07E0000}"/>
    <cellStyle name="20% - Accent1 4 2 2 3 3 2 4 4" xfId="32633" xr:uid="{00000000-0005-0000-0000-0000C17E0000}"/>
    <cellStyle name="20% - Accent1 4 2 2 3 3 2 5" xfId="32634" xr:uid="{00000000-0005-0000-0000-0000C27E0000}"/>
    <cellStyle name="20% - Accent1 4 2 2 3 3 2 5 2" xfId="32635" xr:uid="{00000000-0005-0000-0000-0000C37E0000}"/>
    <cellStyle name="20% - Accent1 4 2 2 3 3 2 5 2 2" xfId="32636" xr:uid="{00000000-0005-0000-0000-0000C47E0000}"/>
    <cellStyle name="20% - Accent1 4 2 2 3 3 2 5 3" xfId="32637" xr:uid="{00000000-0005-0000-0000-0000C57E0000}"/>
    <cellStyle name="20% - Accent1 4 2 2 3 3 2 6" xfId="32638" xr:uid="{00000000-0005-0000-0000-0000C67E0000}"/>
    <cellStyle name="20% - Accent1 4 2 2 3 3 2 6 2" xfId="32639" xr:uid="{00000000-0005-0000-0000-0000C77E0000}"/>
    <cellStyle name="20% - Accent1 4 2 2 3 3 2 6 2 2" xfId="32640" xr:uid="{00000000-0005-0000-0000-0000C87E0000}"/>
    <cellStyle name="20% - Accent1 4 2 2 3 3 2 6 3" xfId="32641" xr:uid="{00000000-0005-0000-0000-0000C97E0000}"/>
    <cellStyle name="20% - Accent1 4 2 2 3 3 2 7" xfId="32642" xr:uid="{00000000-0005-0000-0000-0000CA7E0000}"/>
    <cellStyle name="20% - Accent1 4 2 2 3 3 2 7 2" xfId="32643" xr:uid="{00000000-0005-0000-0000-0000CB7E0000}"/>
    <cellStyle name="20% - Accent1 4 2 2 3 3 2 8" xfId="32644" xr:uid="{00000000-0005-0000-0000-0000CC7E0000}"/>
    <cellStyle name="20% - Accent1 4 2 2 3 3 2 8 2" xfId="32645" xr:uid="{00000000-0005-0000-0000-0000CD7E0000}"/>
    <cellStyle name="20% - Accent1 4 2 2 3 3 2 9" xfId="32646" xr:uid="{00000000-0005-0000-0000-0000CE7E0000}"/>
    <cellStyle name="20% - Accent1 4 2 2 3 3 3" xfId="32647" xr:uid="{00000000-0005-0000-0000-0000CF7E0000}"/>
    <cellStyle name="20% - Accent1 4 2 2 3 3 3 2" xfId="32648" xr:uid="{00000000-0005-0000-0000-0000D07E0000}"/>
    <cellStyle name="20% - Accent1 4 2 2 3 3 3 2 2" xfId="32649" xr:uid="{00000000-0005-0000-0000-0000D17E0000}"/>
    <cellStyle name="20% - Accent1 4 2 2 3 3 3 2 2 2" xfId="32650" xr:uid="{00000000-0005-0000-0000-0000D27E0000}"/>
    <cellStyle name="20% - Accent1 4 2 2 3 3 3 2 2 2 2" xfId="32651" xr:uid="{00000000-0005-0000-0000-0000D37E0000}"/>
    <cellStyle name="20% - Accent1 4 2 2 3 3 3 2 2 3" xfId="32652" xr:uid="{00000000-0005-0000-0000-0000D47E0000}"/>
    <cellStyle name="20% - Accent1 4 2 2 3 3 3 2 3" xfId="32653" xr:uid="{00000000-0005-0000-0000-0000D57E0000}"/>
    <cellStyle name="20% - Accent1 4 2 2 3 3 3 2 3 2" xfId="32654" xr:uid="{00000000-0005-0000-0000-0000D67E0000}"/>
    <cellStyle name="20% - Accent1 4 2 2 3 3 3 2 4" xfId="32655" xr:uid="{00000000-0005-0000-0000-0000D77E0000}"/>
    <cellStyle name="20% - Accent1 4 2 2 3 3 3 3" xfId="32656" xr:uid="{00000000-0005-0000-0000-0000D87E0000}"/>
    <cellStyle name="20% - Accent1 4 2 2 3 3 3 3 2" xfId="32657" xr:uid="{00000000-0005-0000-0000-0000D97E0000}"/>
    <cellStyle name="20% - Accent1 4 2 2 3 3 3 3 2 2" xfId="32658" xr:uid="{00000000-0005-0000-0000-0000DA7E0000}"/>
    <cellStyle name="20% - Accent1 4 2 2 3 3 3 3 2 2 2" xfId="32659" xr:uid="{00000000-0005-0000-0000-0000DB7E0000}"/>
    <cellStyle name="20% - Accent1 4 2 2 3 3 3 3 2 3" xfId="32660" xr:uid="{00000000-0005-0000-0000-0000DC7E0000}"/>
    <cellStyle name="20% - Accent1 4 2 2 3 3 3 3 3" xfId="32661" xr:uid="{00000000-0005-0000-0000-0000DD7E0000}"/>
    <cellStyle name="20% - Accent1 4 2 2 3 3 3 3 3 2" xfId="32662" xr:uid="{00000000-0005-0000-0000-0000DE7E0000}"/>
    <cellStyle name="20% - Accent1 4 2 2 3 3 3 3 4" xfId="32663" xr:uid="{00000000-0005-0000-0000-0000DF7E0000}"/>
    <cellStyle name="20% - Accent1 4 2 2 3 3 3 4" xfId="32664" xr:uid="{00000000-0005-0000-0000-0000E07E0000}"/>
    <cellStyle name="20% - Accent1 4 2 2 3 3 3 4 2" xfId="32665" xr:uid="{00000000-0005-0000-0000-0000E17E0000}"/>
    <cellStyle name="20% - Accent1 4 2 2 3 3 3 4 2 2" xfId="32666" xr:uid="{00000000-0005-0000-0000-0000E27E0000}"/>
    <cellStyle name="20% - Accent1 4 2 2 3 3 3 4 2 2 2" xfId="32667" xr:uid="{00000000-0005-0000-0000-0000E37E0000}"/>
    <cellStyle name="20% - Accent1 4 2 2 3 3 3 4 2 3" xfId="32668" xr:uid="{00000000-0005-0000-0000-0000E47E0000}"/>
    <cellStyle name="20% - Accent1 4 2 2 3 3 3 4 3" xfId="32669" xr:uid="{00000000-0005-0000-0000-0000E57E0000}"/>
    <cellStyle name="20% - Accent1 4 2 2 3 3 3 4 3 2" xfId="32670" xr:uid="{00000000-0005-0000-0000-0000E67E0000}"/>
    <cellStyle name="20% - Accent1 4 2 2 3 3 3 4 4" xfId="32671" xr:uid="{00000000-0005-0000-0000-0000E77E0000}"/>
    <cellStyle name="20% - Accent1 4 2 2 3 3 3 5" xfId="32672" xr:uid="{00000000-0005-0000-0000-0000E87E0000}"/>
    <cellStyle name="20% - Accent1 4 2 2 3 3 3 5 2" xfId="32673" xr:uid="{00000000-0005-0000-0000-0000E97E0000}"/>
    <cellStyle name="20% - Accent1 4 2 2 3 3 3 5 2 2" xfId="32674" xr:uid="{00000000-0005-0000-0000-0000EA7E0000}"/>
    <cellStyle name="20% - Accent1 4 2 2 3 3 3 5 3" xfId="32675" xr:uid="{00000000-0005-0000-0000-0000EB7E0000}"/>
    <cellStyle name="20% - Accent1 4 2 2 3 3 3 6" xfId="32676" xr:uid="{00000000-0005-0000-0000-0000EC7E0000}"/>
    <cellStyle name="20% - Accent1 4 2 2 3 3 3 6 2" xfId="32677" xr:uid="{00000000-0005-0000-0000-0000ED7E0000}"/>
    <cellStyle name="20% - Accent1 4 2 2 3 3 3 6 2 2" xfId="32678" xr:uid="{00000000-0005-0000-0000-0000EE7E0000}"/>
    <cellStyle name="20% - Accent1 4 2 2 3 3 3 6 3" xfId="32679" xr:uid="{00000000-0005-0000-0000-0000EF7E0000}"/>
    <cellStyle name="20% - Accent1 4 2 2 3 3 3 7" xfId="32680" xr:uid="{00000000-0005-0000-0000-0000F07E0000}"/>
    <cellStyle name="20% - Accent1 4 2 2 3 3 3 7 2" xfId="32681" xr:uid="{00000000-0005-0000-0000-0000F17E0000}"/>
    <cellStyle name="20% - Accent1 4 2 2 3 3 3 8" xfId="32682" xr:uid="{00000000-0005-0000-0000-0000F27E0000}"/>
    <cellStyle name="20% - Accent1 4 2 2 3 3 3 8 2" xfId="32683" xr:uid="{00000000-0005-0000-0000-0000F37E0000}"/>
    <cellStyle name="20% - Accent1 4 2 2 3 3 3 9" xfId="32684" xr:uid="{00000000-0005-0000-0000-0000F47E0000}"/>
    <cellStyle name="20% - Accent1 4 2 2 3 3 4" xfId="32685" xr:uid="{00000000-0005-0000-0000-0000F57E0000}"/>
    <cellStyle name="20% - Accent1 4 2 2 3 3 4 2" xfId="32686" xr:uid="{00000000-0005-0000-0000-0000F67E0000}"/>
    <cellStyle name="20% - Accent1 4 2 2 3 3 4 2 2" xfId="32687" xr:uid="{00000000-0005-0000-0000-0000F77E0000}"/>
    <cellStyle name="20% - Accent1 4 2 2 3 3 4 2 2 2" xfId="32688" xr:uid="{00000000-0005-0000-0000-0000F87E0000}"/>
    <cellStyle name="20% - Accent1 4 2 2 3 3 4 2 3" xfId="32689" xr:uid="{00000000-0005-0000-0000-0000F97E0000}"/>
    <cellStyle name="20% - Accent1 4 2 2 3 3 4 3" xfId="32690" xr:uid="{00000000-0005-0000-0000-0000FA7E0000}"/>
    <cellStyle name="20% - Accent1 4 2 2 3 3 4 3 2" xfId="32691" xr:uid="{00000000-0005-0000-0000-0000FB7E0000}"/>
    <cellStyle name="20% - Accent1 4 2 2 3 3 4 4" xfId="32692" xr:uid="{00000000-0005-0000-0000-0000FC7E0000}"/>
    <cellStyle name="20% - Accent1 4 2 2 3 3 5" xfId="32693" xr:uid="{00000000-0005-0000-0000-0000FD7E0000}"/>
    <cellStyle name="20% - Accent1 4 2 2 3 3 5 2" xfId="32694" xr:uid="{00000000-0005-0000-0000-0000FE7E0000}"/>
    <cellStyle name="20% - Accent1 4 2 2 3 3 5 2 2" xfId="32695" xr:uid="{00000000-0005-0000-0000-0000FF7E0000}"/>
    <cellStyle name="20% - Accent1 4 2 2 3 3 5 2 2 2" xfId="32696" xr:uid="{00000000-0005-0000-0000-0000007F0000}"/>
    <cellStyle name="20% - Accent1 4 2 2 3 3 5 2 3" xfId="32697" xr:uid="{00000000-0005-0000-0000-0000017F0000}"/>
    <cellStyle name="20% - Accent1 4 2 2 3 3 5 3" xfId="32698" xr:uid="{00000000-0005-0000-0000-0000027F0000}"/>
    <cellStyle name="20% - Accent1 4 2 2 3 3 5 3 2" xfId="32699" xr:uid="{00000000-0005-0000-0000-0000037F0000}"/>
    <cellStyle name="20% - Accent1 4 2 2 3 3 5 4" xfId="32700" xr:uid="{00000000-0005-0000-0000-0000047F0000}"/>
    <cellStyle name="20% - Accent1 4 2 2 3 3 6" xfId="32701" xr:uid="{00000000-0005-0000-0000-0000057F0000}"/>
    <cellStyle name="20% - Accent1 4 2 2 3 3 6 2" xfId="32702" xr:uid="{00000000-0005-0000-0000-0000067F0000}"/>
    <cellStyle name="20% - Accent1 4 2 2 3 3 6 2 2" xfId="32703" xr:uid="{00000000-0005-0000-0000-0000077F0000}"/>
    <cellStyle name="20% - Accent1 4 2 2 3 3 6 2 2 2" xfId="32704" xr:uid="{00000000-0005-0000-0000-0000087F0000}"/>
    <cellStyle name="20% - Accent1 4 2 2 3 3 6 2 3" xfId="32705" xr:uid="{00000000-0005-0000-0000-0000097F0000}"/>
    <cellStyle name="20% - Accent1 4 2 2 3 3 6 3" xfId="32706" xr:uid="{00000000-0005-0000-0000-00000A7F0000}"/>
    <cellStyle name="20% - Accent1 4 2 2 3 3 6 3 2" xfId="32707" xr:uid="{00000000-0005-0000-0000-00000B7F0000}"/>
    <cellStyle name="20% - Accent1 4 2 2 3 3 6 4" xfId="32708" xr:uid="{00000000-0005-0000-0000-00000C7F0000}"/>
    <cellStyle name="20% - Accent1 4 2 2 3 3 7" xfId="32709" xr:uid="{00000000-0005-0000-0000-00000D7F0000}"/>
    <cellStyle name="20% - Accent1 4 2 2 3 3 7 2" xfId="32710" xr:uid="{00000000-0005-0000-0000-00000E7F0000}"/>
    <cellStyle name="20% - Accent1 4 2 2 3 3 7 2 2" xfId="32711" xr:uid="{00000000-0005-0000-0000-00000F7F0000}"/>
    <cellStyle name="20% - Accent1 4 2 2 3 3 7 3" xfId="32712" xr:uid="{00000000-0005-0000-0000-0000107F0000}"/>
    <cellStyle name="20% - Accent1 4 2 2 3 3 8" xfId="32713" xr:uid="{00000000-0005-0000-0000-0000117F0000}"/>
    <cellStyle name="20% - Accent1 4 2 2 3 3 8 2" xfId="32714" xr:uid="{00000000-0005-0000-0000-0000127F0000}"/>
    <cellStyle name="20% - Accent1 4 2 2 3 3 8 2 2" xfId="32715" xr:uid="{00000000-0005-0000-0000-0000137F0000}"/>
    <cellStyle name="20% - Accent1 4 2 2 3 3 8 3" xfId="32716" xr:uid="{00000000-0005-0000-0000-0000147F0000}"/>
    <cellStyle name="20% - Accent1 4 2 2 3 3 9" xfId="32717" xr:uid="{00000000-0005-0000-0000-0000157F0000}"/>
    <cellStyle name="20% - Accent1 4 2 2 3 3 9 2" xfId="32718" xr:uid="{00000000-0005-0000-0000-0000167F0000}"/>
    <cellStyle name="20% - Accent1 4 2 2 3 4" xfId="32719" xr:uid="{00000000-0005-0000-0000-0000177F0000}"/>
    <cellStyle name="20% - Accent1 4 2 2 3 4 10" xfId="32720" xr:uid="{00000000-0005-0000-0000-0000187F0000}"/>
    <cellStyle name="20% - Accent1 4 2 2 3 4 10 2" xfId="32721" xr:uid="{00000000-0005-0000-0000-0000197F0000}"/>
    <cellStyle name="20% - Accent1 4 2 2 3 4 11" xfId="32722" xr:uid="{00000000-0005-0000-0000-00001A7F0000}"/>
    <cellStyle name="20% - Accent1 4 2 2 3 4 2" xfId="32723" xr:uid="{00000000-0005-0000-0000-00001B7F0000}"/>
    <cellStyle name="20% - Accent1 4 2 2 3 4 2 2" xfId="32724" xr:uid="{00000000-0005-0000-0000-00001C7F0000}"/>
    <cellStyle name="20% - Accent1 4 2 2 3 4 2 2 2" xfId="32725" xr:uid="{00000000-0005-0000-0000-00001D7F0000}"/>
    <cellStyle name="20% - Accent1 4 2 2 3 4 2 2 2 2" xfId="32726" xr:uid="{00000000-0005-0000-0000-00001E7F0000}"/>
    <cellStyle name="20% - Accent1 4 2 2 3 4 2 2 2 2 2" xfId="32727" xr:uid="{00000000-0005-0000-0000-00001F7F0000}"/>
    <cellStyle name="20% - Accent1 4 2 2 3 4 2 2 2 3" xfId="32728" xr:uid="{00000000-0005-0000-0000-0000207F0000}"/>
    <cellStyle name="20% - Accent1 4 2 2 3 4 2 2 3" xfId="32729" xr:uid="{00000000-0005-0000-0000-0000217F0000}"/>
    <cellStyle name="20% - Accent1 4 2 2 3 4 2 2 3 2" xfId="32730" xr:uid="{00000000-0005-0000-0000-0000227F0000}"/>
    <cellStyle name="20% - Accent1 4 2 2 3 4 2 2 4" xfId="32731" xr:uid="{00000000-0005-0000-0000-0000237F0000}"/>
    <cellStyle name="20% - Accent1 4 2 2 3 4 2 3" xfId="32732" xr:uid="{00000000-0005-0000-0000-0000247F0000}"/>
    <cellStyle name="20% - Accent1 4 2 2 3 4 2 3 2" xfId="32733" xr:uid="{00000000-0005-0000-0000-0000257F0000}"/>
    <cellStyle name="20% - Accent1 4 2 2 3 4 2 3 2 2" xfId="32734" xr:uid="{00000000-0005-0000-0000-0000267F0000}"/>
    <cellStyle name="20% - Accent1 4 2 2 3 4 2 3 2 2 2" xfId="32735" xr:uid="{00000000-0005-0000-0000-0000277F0000}"/>
    <cellStyle name="20% - Accent1 4 2 2 3 4 2 3 2 3" xfId="32736" xr:uid="{00000000-0005-0000-0000-0000287F0000}"/>
    <cellStyle name="20% - Accent1 4 2 2 3 4 2 3 3" xfId="32737" xr:uid="{00000000-0005-0000-0000-0000297F0000}"/>
    <cellStyle name="20% - Accent1 4 2 2 3 4 2 3 3 2" xfId="32738" xr:uid="{00000000-0005-0000-0000-00002A7F0000}"/>
    <cellStyle name="20% - Accent1 4 2 2 3 4 2 3 4" xfId="32739" xr:uid="{00000000-0005-0000-0000-00002B7F0000}"/>
    <cellStyle name="20% - Accent1 4 2 2 3 4 2 4" xfId="32740" xr:uid="{00000000-0005-0000-0000-00002C7F0000}"/>
    <cellStyle name="20% - Accent1 4 2 2 3 4 2 4 2" xfId="32741" xr:uid="{00000000-0005-0000-0000-00002D7F0000}"/>
    <cellStyle name="20% - Accent1 4 2 2 3 4 2 4 2 2" xfId="32742" xr:uid="{00000000-0005-0000-0000-00002E7F0000}"/>
    <cellStyle name="20% - Accent1 4 2 2 3 4 2 4 2 2 2" xfId="32743" xr:uid="{00000000-0005-0000-0000-00002F7F0000}"/>
    <cellStyle name="20% - Accent1 4 2 2 3 4 2 4 2 3" xfId="32744" xr:uid="{00000000-0005-0000-0000-0000307F0000}"/>
    <cellStyle name="20% - Accent1 4 2 2 3 4 2 4 3" xfId="32745" xr:uid="{00000000-0005-0000-0000-0000317F0000}"/>
    <cellStyle name="20% - Accent1 4 2 2 3 4 2 4 3 2" xfId="32746" xr:uid="{00000000-0005-0000-0000-0000327F0000}"/>
    <cellStyle name="20% - Accent1 4 2 2 3 4 2 4 4" xfId="32747" xr:uid="{00000000-0005-0000-0000-0000337F0000}"/>
    <cellStyle name="20% - Accent1 4 2 2 3 4 2 5" xfId="32748" xr:uid="{00000000-0005-0000-0000-0000347F0000}"/>
    <cellStyle name="20% - Accent1 4 2 2 3 4 2 5 2" xfId="32749" xr:uid="{00000000-0005-0000-0000-0000357F0000}"/>
    <cellStyle name="20% - Accent1 4 2 2 3 4 2 5 2 2" xfId="32750" xr:uid="{00000000-0005-0000-0000-0000367F0000}"/>
    <cellStyle name="20% - Accent1 4 2 2 3 4 2 5 3" xfId="32751" xr:uid="{00000000-0005-0000-0000-0000377F0000}"/>
    <cellStyle name="20% - Accent1 4 2 2 3 4 2 6" xfId="32752" xr:uid="{00000000-0005-0000-0000-0000387F0000}"/>
    <cellStyle name="20% - Accent1 4 2 2 3 4 2 6 2" xfId="32753" xr:uid="{00000000-0005-0000-0000-0000397F0000}"/>
    <cellStyle name="20% - Accent1 4 2 2 3 4 2 6 2 2" xfId="32754" xr:uid="{00000000-0005-0000-0000-00003A7F0000}"/>
    <cellStyle name="20% - Accent1 4 2 2 3 4 2 6 3" xfId="32755" xr:uid="{00000000-0005-0000-0000-00003B7F0000}"/>
    <cellStyle name="20% - Accent1 4 2 2 3 4 2 7" xfId="32756" xr:uid="{00000000-0005-0000-0000-00003C7F0000}"/>
    <cellStyle name="20% - Accent1 4 2 2 3 4 2 7 2" xfId="32757" xr:uid="{00000000-0005-0000-0000-00003D7F0000}"/>
    <cellStyle name="20% - Accent1 4 2 2 3 4 2 8" xfId="32758" xr:uid="{00000000-0005-0000-0000-00003E7F0000}"/>
    <cellStyle name="20% - Accent1 4 2 2 3 4 2 8 2" xfId="32759" xr:uid="{00000000-0005-0000-0000-00003F7F0000}"/>
    <cellStyle name="20% - Accent1 4 2 2 3 4 2 9" xfId="32760" xr:uid="{00000000-0005-0000-0000-0000407F0000}"/>
    <cellStyle name="20% - Accent1 4 2 2 3 4 3" xfId="32761" xr:uid="{00000000-0005-0000-0000-0000417F0000}"/>
    <cellStyle name="20% - Accent1 4 2 2 3 4 3 2" xfId="32762" xr:uid="{00000000-0005-0000-0000-0000427F0000}"/>
    <cellStyle name="20% - Accent1 4 2 2 3 4 3 2 2" xfId="32763" xr:uid="{00000000-0005-0000-0000-0000437F0000}"/>
    <cellStyle name="20% - Accent1 4 2 2 3 4 3 2 2 2" xfId="32764" xr:uid="{00000000-0005-0000-0000-0000447F0000}"/>
    <cellStyle name="20% - Accent1 4 2 2 3 4 3 2 2 2 2" xfId="32765" xr:uid="{00000000-0005-0000-0000-0000457F0000}"/>
    <cellStyle name="20% - Accent1 4 2 2 3 4 3 2 2 3" xfId="32766" xr:uid="{00000000-0005-0000-0000-0000467F0000}"/>
    <cellStyle name="20% - Accent1 4 2 2 3 4 3 2 3" xfId="32767" xr:uid="{00000000-0005-0000-0000-0000477F0000}"/>
    <cellStyle name="20% - Accent1 4 2 2 3 4 3 2 3 2" xfId="32768" xr:uid="{00000000-0005-0000-0000-0000487F0000}"/>
    <cellStyle name="20% - Accent1 4 2 2 3 4 3 2 4" xfId="32769" xr:uid="{00000000-0005-0000-0000-0000497F0000}"/>
    <cellStyle name="20% - Accent1 4 2 2 3 4 3 3" xfId="32770" xr:uid="{00000000-0005-0000-0000-00004A7F0000}"/>
    <cellStyle name="20% - Accent1 4 2 2 3 4 3 3 2" xfId="32771" xr:uid="{00000000-0005-0000-0000-00004B7F0000}"/>
    <cellStyle name="20% - Accent1 4 2 2 3 4 3 3 2 2" xfId="32772" xr:uid="{00000000-0005-0000-0000-00004C7F0000}"/>
    <cellStyle name="20% - Accent1 4 2 2 3 4 3 3 2 2 2" xfId="32773" xr:uid="{00000000-0005-0000-0000-00004D7F0000}"/>
    <cellStyle name="20% - Accent1 4 2 2 3 4 3 3 2 3" xfId="32774" xr:uid="{00000000-0005-0000-0000-00004E7F0000}"/>
    <cellStyle name="20% - Accent1 4 2 2 3 4 3 3 3" xfId="32775" xr:uid="{00000000-0005-0000-0000-00004F7F0000}"/>
    <cellStyle name="20% - Accent1 4 2 2 3 4 3 3 3 2" xfId="32776" xr:uid="{00000000-0005-0000-0000-0000507F0000}"/>
    <cellStyle name="20% - Accent1 4 2 2 3 4 3 3 4" xfId="32777" xr:uid="{00000000-0005-0000-0000-0000517F0000}"/>
    <cellStyle name="20% - Accent1 4 2 2 3 4 3 4" xfId="32778" xr:uid="{00000000-0005-0000-0000-0000527F0000}"/>
    <cellStyle name="20% - Accent1 4 2 2 3 4 3 4 2" xfId="32779" xr:uid="{00000000-0005-0000-0000-0000537F0000}"/>
    <cellStyle name="20% - Accent1 4 2 2 3 4 3 4 2 2" xfId="32780" xr:uid="{00000000-0005-0000-0000-0000547F0000}"/>
    <cellStyle name="20% - Accent1 4 2 2 3 4 3 4 2 2 2" xfId="32781" xr:uid="{00000000-0005-0000-0000-0000557F0000}"/>
    <cellStyle name="20% - Accent1 4 2 2 3 4 3 4 2 3" xfId="32782" xr:uid="{00000000-0005-0000-0000-0000567F0000}"/>
    <cellStyle name="20% - Accent1 4 2 2 3 4 3 4 3" xfId="32783" xr:uid="{00000000-0005-0000-0000-0000577F0000}"/>
    <cellStyle name="20% - Accent1 4 2 2 3 4 3 4 3 2" xfId="32784" xr:uid="{00000000-0005-0000-0000-0000587F0000}"/>
    <cellStyle name="20% - Accent1 4 2 2 3 4 3 4 4" xfId="32785" xr:uid="{00000000-0005-0000-0000-0000597F0000}"/>
    <cellStyle name="20% - Accent1 4 2 2 3 4 3 5" xfId="32786" xr:uid="{00000000-0005-0000-0000-00005A7F0000}"/>
    <cellStyle name="20% - Accent1 4 2 2 3 4 3 5 2" xfId="32787" xr:uid="{00000000-0005-0000-0000-00005B7F0000}"/>
    <cellStyle name="20% - Accent1 4 2 2 3 4 3 5 2 2" xfId="32788" xr:uid="{00000000-0005-0000-0000-00005C7F0000}"/>
    <cellStyle name="20% - Accent1 4 2 2 3 4 3 5 3" xfId="32789" xr:uid="{00000000-0005-0000-0000-00005D7F0000}"/>
    <cellStyle name="20% - Accent1 4 2 2 3 4 3 6" xfId="32790" xr:uid="{00000000-0005-0000-0000-00005E7F0000}"/>
    <cellStyle name="20% - Accent1 4 2 2 3 4 3 6 2" xfId="32791" xr:uid="{00000000-0005-0000-0000-00005F7F0000}"/>
    <cellStyle name="20% - Accent1 4 2 2 3 4 3 6 2 2" xfId="32792" xr:uid="{00000000-0005-0000-0000-0000607F0000}"/>
    <cellStyle name="20% - Accent1 4 2 2 3 4 3 6 3" xfId="32793" xr:uid="{00000000-0005-0000-0000-0000617F0000}"/>
    <cellStyle name="20% - Accent1 4 2 2 3 4 3 7" xfId="32794" xr:uid="{00000000-0005-0000-0000-0000627F0000}"/>
    <cellStyle name="20% - Accent1 4 2 2 3 4 3 7 2" xfId="32795" xr:uid="{00000000-0005-0000-0000-0000637F0000}"/>
    <cellStyle name="20% - Accent1 4 2 2 3 4 3 8" xfId="32796" xr:uid="{00000000-0005-0000-0000-0000647F0000}"/>
    <cellStyle name="20% - Accent1 4 2 2 3 4 3 8 2" xfId="32797" xr:uid="{00000000-0005-0000-0000-0000657F0000}"/>
    <cellStyle name="20% - Accent1 4 2 2 3 4 3 9" xfId="32798" xr:uid="{00000000-0005-0000-0000-0000667F0000}"/>
    <cellStyle name="20% - Accent1 4 2 2 3 4 4" xfId="32799" xr:uid="{00000000-0005-0000-0000-0000677F0000}"/>
    <cellStyle name="20% - Accent1 4 2 2 3 4 4 2" xfId="32800" xr:uid="{00000000-0005-0000-0000-0000687F0000}"/>
    <cellStyle name="20% - Accent1 4 2 2 3 4 4 2 2" xfId="32801" xr:uid="{00000000-0005-0000-0000-0000697F0000}"/>
    <cellStyle name="20% - Accent1 4 2 2 3 4 4 2 2 2" xfId="32802" xr:uid="{00000000-0005-0000-0000-00006A7F0000}"/>
    <cellStyle name="20% - Accent1 4 2 2 3 4 4 2 3" xfId="32803" xr:uid="{00000000-0005-0000-0000-00006B7F0000}"/>
    <cellStyle name="20% - Accent1 4 2 2 3 4 4 3" xfId="32804" xr:uid="{00000000-0005-0000-0000-00006C7F0000}"/>
    <cellStyle name="20% - Accent1 4 2 2 3 4 4 3 2" xfId="32805" xr:uid="{00000000-0005-0000-0000-00006D7F0000}"/>
    <cellStyle name="20% - Accent1 4 2 2 3 4 4 4" xfId="32806" xr:uid="{00000000-0005-0000-0000-00006E7F0000}"/>
    <cellStyle name="20% - Accent1 4 2 2 3 4 5" xfId="32807" xr:uid="{00000000-0005-0000-0000-00006F7F0000}"/>
    <cellStyle name="20% - Accent1 4 2 2 3 4 5 2" xfId="32808" xr:uid="{00000000-0005-0000-0000-0000707F0000}"/>
    <cellStyle name="20% - Accent1 4 2 2 3 4 5 2 2" xfId="32809" xr:uid="{00000000-0005-0000-0000-0000717F0000}"/>
    <cellStyle name="20% - Accent1 4 2 2 3 4 5 2 2 2" xfId="32810" xr:uid="{00000000-0005-0000-0000-0000727F0000}"/>
    <cellStyle name="20% - Accent1 4 2 2 3 4 5 2 3" xfId="32811" xr:uid="{00000000-0005-0000-0000-0000737F0000}"/>
    <cellStyle name="20% - Accent1 4 2 2 3 4 5 3" xfId="32812" xr:uid="{00000000-0005-0000-0000-0000747F0000}"/>
    <cellStyle name="20% - Accent1 4 2 2 3 4 5 3 2" xfId="32813" xr:uid="{00000000-0005-0000-0000-0000757F0000}"/>
    <cellStyle name="20% - Accent1 4 2 2 3 4 5 4" xfId="32814" xr:uid="{00000000-0005-0000-0000-0000767F0000}"/>
    <cellStyle name="20% - Accent1 4 2 2 3 4 6" xfId="32815" xr:uid="{00000000-0005-0000-0000-0000777F0000}"/>
    <cellStyle name="20% - Accent1 4 2 2 3 4 6 2" xfId="32816" xr:uid="{00000000-0005-0000-0000-0000787F0000}"/>
    <cellStyle name="20% - Accent1 4 2 2 3 4 6 2 2" xfId="32817" xr:uid="{00000000-0005-0000-0000-0000797F0000}"/>
    <cellStyle name="20% - Accent1 4 2 2 3 4 6 2 2 2" xfId="32818" xr:uid="{00000000-0005-0000-0000-00007A7F0000}"/>
    <cellStyle name="20% - Accent1 4 2 2 3 4 6 2 3" xfId="32819" xr:uid="{00000000-0005-0000-0000-00007B7F0000}"/>
    <cellStyle name="20% - Accent1 4 2 2 3 4 6 3" xfId="32820" xr:uid="{00000000-0005-0000-0000-00007C7F0000}"/>
    <cellStyle name="20% - Accent1 4 2 2 3 4 6 3 2" xfId="32821" xr:uid="{00000000-0005-0000-0000-00007D7F0000}"/>
    <cellStyle name="20% - Accent1 4 2 2 3 4 6 4" xfId="32822" xr:uid="{00000000-0005-0000-0000-00007E7F0000}"/>
    <cellStyle name="20% - Accent1 4 2 2 3 4 7" xfId="32823" xr:uid="{00000000-0005-0000-0000-00007F7F0000}"/>
    <cellStyle name="20% - Accent1 4 2 2 3 4 7 2" xfId="32824" xr:uid="{00000000-0005-0000-0000-0000807F0000}"/>
    <cellStyle name="20% - Accent1 4 2 2 3 4 7 2 2" xfId="32825" xr:uid="{00000000-0005-0000-0000-0000817F0000}"/>
    <cellStyle name="20% - Accent1 4 2 2 3 4 7 3" xfId="32826" xr:uid="{00000000-0005-0000-0000-0000827F0000}"/>
    <cellStyle name="20% - Accent1 4 2 2 3 4 8" xfId="32827" xr:uid="{00000000-0005-0000-0000-0000837F0000}"/>
    <cellStyle name="20% - Accent1 4 2 2 3 4 8 2" xfId="32828" xr:uid="{00000000-0005-0000-0000-0000847F0000}"/>
    <cellStyle name="20% - Accent1 4 2 2 3 4 8 2 2" xfId="32829" xr:uid="{00000000-0005-0000-0000-0000857F0000}"/>
    <cellStyle name="20% - Accent1 4 2 2 3 4 8 3" xfId="32830" xr:uid="{00000000-0005-0000-0000-0000867F0000}"/>
    <cellStyle name="20% - Accent1 4 2 2 3 4 9" xfId="32831" xr:uid="{00000000-0005-0000-0000-0000877F0000}"/>
    <cellStyle name="20% - Accent1 4 2 2 3 4 9 2" xfId="32832" xr:uid="{00000000-0005-0000-0000-0000887F0000}"/>
    <cellStyle name="20% - Accent1 4 2 2 3 5" xfId="32833" xr:uid="{00000000-0005-0000-0000-0000897F0000}"/>
    <cellStyle name="20% - Accent1 4 2 2 3 5 2" xfId="32834" xr:uid="{00000000-0005-0000-0000-00008A7F0000}"/>
    <cellStyle name="20% - Accent1 4 2 2 3 5 2 2" xfId="32835" xr:uid="{00000000-0005-0000-0000-00008B7F0000}"/>
    <cellStyle name="20% - Accent1 4 2 2 3 5 2 2 2" xfId="32836" xr:uid="{00000000-0005-0000-0000-00008C7F0000}"/>
    <cellStyle name="20% - Accent1 4 2 2 3 5 2 2 2 2" xfId="32837" xr:uid="{00000000-0005-0000-0000-00008D7F0000}"/>
    <cellStyle name="20% - Accent1 4 2 2 3 5 2 2 3" xfId="32838" xr:uid="{00000000-0005-0000-0000-00008E7F0000}"/>
    <cellStyle name="20% - Accent1 4 2 2 3 5 2 3" xfId="32839" xr:uid="{00000000-0005-0000-0000-00008F7F0000}"/>
    <cellStyle name="20% - Accent1 4 2 2 3 5 2 3 2" xfId="32840" xr:uid="{00000000-0005-0000-0000-0000907F0000}"/>
    <cellStyle name="20% - Accent1 4 2 2 3 5 2 4" xfId="32841" xr:uid="{00000000-0005-0000-0000-0000917F0000}"/>
    <cellStyle name="20% - Accent1 4 2 2 3 5 3" xfId="32842" xr:uid="{00000000-0005-0000-0000-0000927F0000}"/>
    <cellStyle name="20% - Accent1 4 2 2 3 5 3 2" xfId="32843" xr:uid="{00000000-0005-0000-0000-0000937F0000}"/>
    <cellStyle name="20% - Accent1 4 2 2 3 5 3 2 2" xfId="32844" xr:uid="{00000000-0005-0000-0000-0000947F0000}"/>
    <cellStyle name="20% - Accent1 4 2 2 3 5 3 2 2 2" xfId="32845" xr:uid="{00000000-0005-0000-0000-0000957F0000}"/>
    <cellStyle name="20% - Accent1 4 2 2 3 5 3 2 3" xfId="32846" xr:uid="{00000000-0005-0000-0000-0000967F0000}"/>
    <cellStyle name="20% - Accent1 4 2 2 3 5 3 3" xfId="32847" xr:uid="{00000000-0005-0000-0000-0000977F0000}"/>
    <cellStyle name="20% - Accent1 4 2 2 3 5 3 3 2" xfId="32848" xr:uid="{00000000-0005-0000-0000-0000987F0000}"/>
    <cellStyle name="20% - Accent1 4 2 2 3 5 3 4" xfId="32849" xr:uid="{00000000-0005-0000-0000-0000997F0000}"/>
    <cellStyle name="20% - Accent1 4 2 2 3 5 4" xfId="32850" xr:uid="{00000000-0005-0000-0000-00009A7F0000}"/>
    <cellStyle name="20% - Accent1 4 2 2 3 5 4 2" xfId="32851" xr:uid="{00000000-0005-0000-0000-00009B7F0000}"/>
    <cellStyle name="20% - Accent1 4 2 2 3 5 4 2 2" xfId="32852" xr:uid="{00000000-0005-0000-0000-00009C7F0000}"/>
    <cellStyle name="20% - Accent1 4 2 2 3 5 4 2 2 2" xfId="32853" xr:uid="{00000000-0005-0000-0000-00009D7F0000}"/>
    <cellStyle name="20% - Accent1 4 2 2 3 5 4 2 3" xfId="32854" xr:uid="{00000000-0005-0000-0000-00009E7F0000}"/>
    <cellStyle name="20% - Accent1 4 2 2 3 5 4 3" xfId="32855" xr:uid="{00000000-0005-0000-0000-00009F7F0000}"/>
    <cellStyle name="20% - Accent1 4 2 2 3 5 4 3 2" xfId="32856" xr:uid="{00000000-0005-0000-0000-0000A07F0000}"/>
    <cellStyle name="20% - Accent1 4 2 2 3 5 4 4" xfId="32857" xr:uid="{00000000-0005-0000-0000-0000A17F0000}"/>
    <cellStyle name="20% - Accent1 4 2 2 3 5 5" xfId="32858" xr:uid="{00000000-0005-0000-0000-0000A27F0000}"/>
    <cellStyle name="20% - Accent1 4 2 2 3 5 5 2" xfId="32859" xr:uid="{00000000-0005-0000-0000-0000A37F0000}"/>
    <cellStyle name="20% - Accent1 4 2 2 3 5 5 2 2" xfId="32860" xr:uid="{00000000-0005-0000-0000-0000A47F0000}"/>
    <cellStyle name="20% - Accent1 4 2 2 3 5 5 3" xfId="32861" xr:uid="{00000000-0005-0000-0000-0000A57F0000}"/>
    <cellStyle name="20% - Accent1 4 2 2 3 5 6" xfId="32862" xr:uid="{00000000-0005-0000-0000-0000A67F0000}"/>
    <cellStyle name="20% - Accent1 4 2 2 3 5 6 2" xfId="32863" xr:uid="{00000000-0005-0000-0000-0000A77F0000}"/>
    <cellStyle name="20% - Accent1 4 2 2 3 5 6 2 2" xfId="32864" xr:uid="{00000000-0005-0000-0000-0000A87F0000}"/>
    <cellStyle name="20% - Accent1 4 2 2 3 5 6 3" xfId="32865" xr:uid="{00000000-0005-0000-0000-0000A97F0000}"/>
    <cellStyle name="20% - Accent1 4 2 2 3 5 7" xfId="32866" xr:uid="{00000000-0005-0000-0000-0000AA7F0000}"/>
    <cellStyle name="20% - Accent1 4 2 2 3 5 7 2" xfId="32867" xr:uid="{00000000-0005-0000-0000-0000AB7F0000}"/>
    <cellStyle name="20% - Accent1 4 2 2 3 5 8" xfId="32868" xr:uid="{00000000-0005-0000-0000-0000AC7F0000}"/>
    <cellStyle name="20% - Accent1 4 2 2 3 5 8 2" xfId="32869" xr:uid="{00000000-0005-0000-0000-0000AD7F0000}"/>
    <cellStyle name="20% - Accent1 4 2 2 3 5 9" xfId="32870" xr:uid="{00000000-0005-0000-0000-0000AE7F0000}"/>
    <cellStyle name="20% - Accent1 4 2 2 3 6" xfId="32871" xr:uid="{00000000-0005-0000-0000-0000AF7F0000}"/>
    <cellStyle name="20% - Accent1 4 2 2 3 6 2" xfId="32872" xr:uid="{00000000-0005-0000-0000-0000B07F0000}"/>
    <cellStyle name="20% - Accent1 4 2 2 3 6 2 2" xfId="32873" xr:uid="{00000000-0005-0000-0000-0000B17F0000}"/>
    <cellStyle name="20% - Accent1 4 2 2 3 6 2 2 2" xfId="32874" xr:uid="{00000000-0005-0000-0000-0000B27F0000}"/>
    <cellStyle name="20% - Accent1 4 2 2 3 6 2 2 2 2" xfId="32875" xr:uid="{00000000-0005-0000-0000-0000B37F0000}"/>
    <cellStyle name="20% - Accent1 4 2 2 3 6 2 2 3" xfId="32876" xr:uid="{00000000-0005-0000-0000-0000B47F0000}"/>
    <cellStyle name="20% - Accent1 4 2 2 3 6 2 3" xfId="32877" xr:uid="{00000000-0005-0000-0000-0000B57F0000}"/>
    <cellStyle name="20% - Accent1 4 2 2 3 6 2 3 2" xfId="32878" xr:uid="{00000000-0005-0000-0000-0000B67F0000}"/>
    <cellStyle name="20% - Accent1 4 2 2 3 6 2 4" xfId="32879" xr:uid="{00000000-0005-0000-0000-0000B77F0000}"/>
    <cellStyle name="20% - Accent1 4 2 2 3 6 3" xfId="32880" xr:uid="{00000000-0005-0000-0000-0000B87F0000}"/>
    <cellStyle name="20% - Accent1 4 2 2 3 6 3 2" xfId="32881" xr:uid="{00000000-0005-0000-0000-0000B97F0000}"/>
    <cellStyle name="20% - Accent1 4 2 2 3 6 3 2 2" xfId="32882" xr:uid="{00000000-0005-0000-0000-0000BA7F0000}"/>
    <cellStyle name="20% - Accent1 4 2 2 3 6 3 2 2 2" xfId="32883" xr:uid="{00000000-0005-0000-0000-0000BB7F0000}"/>
    <cellStyle name="20% - Accent1 4 2 2 3 6 3 2 3" xfId="32884" xr:uid="{00000000-0005-0000-0000-0000BC7F0000}"/>
    <cellStyle name="20% - Accent1 4 2 2 3 6 3 3" xfId="32885" xr:uid="{00000000-0005-0000-0000-0000BD7F0000}"/>
    <cellStyle name="20% - Accent1 4 2 2 3 6 3 3 2" xfId="32886" xr:uid="{00000000-0005-0000-0000-0000BE7F0000}"/>
    <cellStyle name="20% - Accent1 4 2 2 3 6 3 4" xfId="32887" xr:uid="{00000000-0005-0000-0000-0000BF7F0000}"/>
    <cellStyle name="20% - Accent1 4 2 2 3 6 4" xfId="32888" xr:uid="{00000000-0005-0000-0000-0000C07F0000}"/>
    <cellStyle name="20% - Accent1 4 2 2 3 6 4 2" xfId="32889" xr:uid="{00000000-0005-0000-0000-0000C17F0000}"/>
    <cellStyle name="20% - Accent1 4 2 2 3 6 4 2 2" xfId="32890" xr:uid="{00000000-0005-0000-0000-0000C27F0000}"/>
    <cellStyle name="20% - Accent1 4 2 2 3 6 4 2 2 2" xfId="32891" xr:uid="{00000000-0005-0000-0000-0000C37F0000}"/>
    <cellStyle name="20% - Accent1 4 2 2 3 6 4 2 3" xfId="32892" xr:uid="{00000000-0005-0000-0000-0000C47F0000}"/>
    <cellStyle name="20% - Accent1 4 2 2 3 6 4 3" xfId="32893" xr:uid="{00000000-0005-0000-0000-0000C57F0000}"/>
    <cellStyle name="20% - Accent1 4 2 2 3 6 4 3 2" xfId="32894" xr:uid="{00000000-0005-0000-0000-0000C67F0000}"/>
    <cellStyle name="20% - Accent1 4 2 2 3 6 4 4" xfId="32895" xr:uid="{00000000-0005-0000-0000-0000C77F0000}"/>
    <cellStyle name="20% - Accent1 4 2 2 3 6 5" xfId="32896" xr:uid="{00000000-0005-0000-0000-0000C87F0000}"/>
    <cellStyle name="20% - Accent1 4 2 2 3 6 5 2" xfId="32897" xr:uid="{00000000-0005-0000-0000-0000C97F0000}"/>
    <cellStyle name="20% - Accent1 4 2 2 3 6 5 2 2" xfId="32898" xr:uid="{00000000-0005-0000-0000-0000CA7F0000}"/>
    <cellStyle name="20% - Accent1 4 2 2 3 6 5 3" xfId="32899" xr:uid="{00000000-0005-0000-0000-0000CB7F0000}"/>
    <cellStyle name="20% - Accent1 4 2 2 3 6 6" xfId="32900" xr:uid="{00000000-0005-0000-0000-0000CC7F0000}"/>
    <cellStyle name="20% - Accent1 4 2 2 3 6 6 2" xfId="32901" xr:uid="{00000000-0005-0000-0000-0000CD7F0000}"/>
    <cellStyle name="20% - Accent1 4 2 2 3 6 6 2 2" xfId="32902" xr:uid="{00000000-0005-0000-0000-0000CE7F0000}"/>
    <cellStyle name="20% - Accent1 4 2 2 3 6 6 3" xfId="32903" xr:uid="{00000000-0005-0000-0000-0000CF7F0000}"/>
    <cellStyle name="20% - Accent1 4 2 2 3 6 7" xfId="32904" xr:uid="{00000000-0005-0000-0000-0000D07F0000}"/>
    <cellStyle name="20% - Accent1 4 2 2 3 6 7 2" xfId="32905" xr:uid="{00000000-0005-0000-0000-0000D17F0000}"/>
    <cellStyle name="20% - Accent1 4 2 2 3 6 8" xfId="32906" xr:uid="{00000000-0005-0000-0000-0000D27F0000}"/>
    <cellStyle name="20% - Accent1 4 2 2 3 6 8 2" xfId="32907" xr:uid="{00000000-0005-0000-0000-0000D37F0000}"/>
    <cellStyle name="20% - Accent1 4 2 2 3 6 9" xfId="32908" xr:uid="{00000000-0005-0000-0000-0000D47F0000}"/>
    <cellStyle name="20% - Accent1 4 2 2 3 7" xfId="32909" xr:uid="{00000000-0005-0000-0000-0000D57F0000}"/>
    <cellStyle name="20% - Accent1 4 2 2 3 7 2" xfId="32910" xr:uid="{00000000-0005-0000-0000-0000D67F0000}"/>
    <cellStyle name="20% - Accent1 4 2 2 3 7 2 2" xfId="32911" xr:uid="{00000000-0005-0000-0000-0000D77F0000}"/>
    <cellStyle name="20% - Accent1 4 2 2 3 7 2 2 2" xfId="32912" xr:uid="{00000000-0005-0000-0000-0000D87F0000}"/>
    <cellStyle name="20% - Accent1 4 2 2 3 7 2 3" xfId="32913" xr:uid="{00000000-0005-0000-0000-0000D97F0000}"/>
    <cellStyle name="20% - Accent1 4 2 2 3 7 3" xfId="32914" xr:uid="{00000000-0005-0000-0000-0000DA7F0000}"/>
    <cellStyle name="20% - Accent1 4 2 2 3 7 3 2" xfId="32915" xr:uid="{00000000-0005-0000-0000-0000DB7F0000}"/>
    <cellStyle name="20% - Accent1 4 2 2 3 7 4" xfId="32916" xr:uid="{00000000-0005-0000-0000-0000DC7F0000}"/>
    <cellStyle name="20% - Accent1 4 2 2 3 8" xfId="32917" xr:uid="{00000000-0005-0000-0000-0000DD7F0000}"/>
    <cellStyle name="20% - Accent1 4 2 2 3 8 2" xfId="32918" xr:uid="{00000000-0005-0000-0000-0000DE7F0000}"/>
    <cellStyle name="20% - Accent1 4 2 2 3 8 2 2" xfId="32919" xr:uid="{00000000-0005-0000-0000-0000DF7F0000}"/>
    <cellStyle name="20% - Accent1 4 2 2 3 8 2 2 2" xfId="32920" xr:uid="{00000000-0005-0000-0000-0000E07F0000}"/>
    <cellStyle name="20% - Accent1 4 2 2 3 8 2 3" xfId="32921" xr:uid="{00000000-0005-0000-0000-0000E17F0000}"/>
    <cellStyle name="20% - Accent1 4 2 2 3 8 3" xfId="32922" xr:uid="{00000000-0005-0000-0000-0000E27F0000}"/>
    <cellStyle name="20% - Accent1 4 2 2 3 8 3 2" xfId="32923" xr:uid="{00000000-0005-0000-0000-0000E37F0000}"/>
    <cellStyle name="20% - Accent1 4 2 2 3 8 4" xfId="32924" xr:uid="{00000000-0005-0000-0000-0000E47F0000}"/>
    <cellStyle name="20% - Accent1 4 2 2 3 9" xfId="32925" xr:uid="{00000000-0005-0000-0000-0000E57F0000}"/>
    <cellStyle name="20% - Accent1 4 2 2 3 9 2" xfId="32926" xr:uid="{00000000-0005-0000-0000-0000E67F0000}"/>
    <cellStyle name="20% - Accent1 4 2 2 3 9 2 2" xfId="32927" xr:uid="{00000000-0005-0000-0000-0000E77F0000}"/>
    <cellStyle name="20% - Accent1 4 2 2 3 9 2 2 2" xfId="32928" xr:uid="{00000000-0005-0000-0000-0000E87F0000}"/>
    <cellStyle name="20% - Accent1 4 2 2 3 9 2 3" xfId="32929" xr:uid="{00000000-0005-0000-0000-0000E97F0000}"/>
    <cellStyle name="20% - Accent1 4 2 2 3 9 3" xfId="32930" xr:uid="{00000000-0005-0000-0000-0000EA7F0000}"/>
    <cellStyle name="20% - Accent1 4 2 2 3 9 3 2" xfId="32931" xr:uid="{00000000-0005-0000-0000-0000EB7F0000}"/>
    <cellStyle name="20% - Accent1 4 2 2 3 9 4" xfId="32932" xr:uid="{00000000-0005-0000-0000-0000EC7F0000}"/>
    <cellStyle name="20% - Accent1 4 2 2 4" xfId="32933" xr:uid="{00000000-0005-0000-0000-0000ED7F0000}"/>
    <cellStyle name="20% - Accent1 4 2 2 4 10" xfId="32934" xr:uid="{00000000-0005-0000-0000-0000EE7F0000}"/>
    <cellStyle name="20% - Accent1 4 2 2 4 10 2" xfId="32935" xr:uid="{00000000-0005-0000-0000-0000EF7F0000}"/>
    <cellStyle name="20% - Accent1 4 2 2 4 11" xfId="32936" xr:uid="{00000000-0005-0000-0000-0000F07F0000}"/>
    <cellStyle name="20% - Accent1 4 2 2 4 2" xfId="32937" xr:uid="{00000000-0005-0000-0000-0000F17F0000}"/>
    <cellStyle name="20% - Accent1 4 2 2 4 2 2" xfId="32938" xr:uid="{00000000-0005-0000-0000-0000F27F0000}"/>
    <cellStyle name="20% - Accent1 4 2 2 4 2 2 2" xfId="32939" xr:uid="{00000000-0005-0000-0000-0000F37F0000}"/>
    <cellStyle name="20% - Accent1 4 2 2 4 2 2 2 2" xfId="32940" xr:uid="{00000000-0005-0000-0000-0000F47F0000}"/>
    <cellStyle name="20% - Accent1 4 2 2 4 2 2 2 2 2" xfId="32941" xr:uid="{00000000-0005-0000-0000-0000F57F0000}"/>
    <cellStyle name="20% - Accent1 4 2 2 4 2 2 2 3" xfId="32942" xr:uid="{00000000-0005-0000-0000-0000F67F0000}"/>
    <cellStyle name="20% - Accent1 4 2 2 4 2 2 3" xfId="32943" xr:uid="{00000000-0005-0000-0000-0000F77F0000}"/>
    <cellStyle name="20% - Accent1 4 2 2 4 2 2 3 2" xfId="32944" xr:uid="{00000000-0005-0000-0000-0000F87F0000}"/>
    <cellStyle name="20% - Accent1 4 2 2 4 2 2 4" xfId="32945" xr:uid="{00000000-0005-0000-0000-0000F97F0000}"/>
    <cellStyle name="20% - Accent1 4 2 2 4 2 3" xfId="32946" xr:uid="{00000000-0005-0000-0000-0000FA7F0000}"/>
    <cellStyle name="20% - Accent1 4 2 2 4 2 3 2" xfId="32947" xr:uid="{00000000-0005-0000-0000-0000FB7F0000}"/>
    <cellStyle name="20% - Accent1 4 2 2 4 2 3 2 2" xfId="32948" xr:uid="{00000000-0005-0000-0000-0000FC7F0000}"/>
    <cellStyle name="20% - Accent1 4 2 2 4 2 3 2 2 2" xfId="32949" xr:uid="{00000000-0005-0000-0000-0000FD7F0000}"/>
    <cellStyle name="20% - Accent1 4 2 2 4 2 3 2 3" xfId="32950" xr:uid="{00000000-0005-0000-0000-0000FE7F0000}"/>
    <cellStyle name="20% - Accent1 4 2 2 4 2 3 3" xfId="32951" xr:uid="{00000000-0005-0000-0000-0000FF7F0000}"/>
    <cellStyle name="20% - Accent1 4 2 2 4 2 3 3 2" xfId="32952" xr:uid="{00000000-0005-0000-0000-000000800000}"/>
    <cellStyle name="20% - Accent1 4 2 2 4 2 3 4" xfId="32953" xr:uid="{00000000-0005-0000-0000-000001800000}"/>
    <cellStyle name="20% - Accent1 4 2 2 4 2 4" xfId="32954" xr:uid="{00000000-0005-0000-0000-000002800000}"/>
    <cellStyle name="20% - Accent1 4 2 2 4 2 4 2" xfId="32955" xr:uid="{00000000-0005-0000-0000-000003800000}"/>
    <cellStyle name="20% - Accent1 4 2 2 4 2 4 2 2" xfId="32956" xr:uid="{00000000-0005-0000-0000-000004800000}"/>
    <cellStyle name="20% - Accent1 4 2 2 4 2 4 2 2 2" xfId="32957" xr:uid="{00000000-0005-0000-0000-000005800000}"/>
    <cellStyle name="20% - Accent1 4 2 2 4 2 4 2 3" xfId="32958" xr:uid="{00000000-0005-0000-0000-000006800000}"/>
    <cellStyle name="20% - Accent1 4 2 2 4 2 4 3" xfId="32959" xr:uid="{00000000-0005-0000-0000-000007800000}"/>
    <cellStyle name="20% - Accent1 4 2 2 4 2 4 3 2" xfId="32960" xr:uid="{00000000-0005-0000-0000-000008800000}"/>
    <cellStyle name="20% - Accent1 4 2 2 4 2 4 4" xfId="32961" xr:uid="{00000000-0005-0000-0000-000009800000}"/>
    <cellStyle name="20% - Accent1 4 2 2 4 2 5" xfId="32962" xr:uid="{00000000-0005-0000-0000-00000A800000}"/>
    <cellStyle name="20% - Accent1 4 2 2 4 2 5 2" xfId="32963" xr:uid="{00000000-0005-0000-0000-00000B800000}"/>
    <cellStyle name="20% - Accent1 4 2 2 4 2 5 2 2" xfId="32964" xr:uid="{00000000-0005-0000-0000-00000C800000}"/>
    <cellStyle name="20% - Accent1 4 2 2 4 2 5 3" xfId="32965" xr:uid="{00000000-0005-0000-0000-00000D800000}"/>
    <cellStyle name="20% - Accent1 4 2 2 4 2 6" xfId="32966" xr:uid="{00000000-0005-0000-0000-00000E800000}"/>
    <cellStyle name="20% - Accent1 4 2 2 4 2 6 2" xfId="32967" xr:uid="{00000000-0005-0000-0000-00000F800000}"/>
    <cellStyle name="20% - Accent1 4 2 2 4 2 6 2 2" xfId="32968" xr:uid="{00000000-0005-0000-0000-000010800000}"/>
    <cellStyle name="20% - Accent1 4 2 2 4 2 6 3" xfId="32969" xr:uid="{00000000-0005-0000-0000-000011800000}"/>
    <cellStyle name="20% - Accent1 4 2 2 4 2 7" xfId="32970" xr:uid="{00000000-0005-0000-0000-000012800000}"/>
    <cellStyle name="20% - Accent1 4 2 2 4 2 7 2" xfId="32971" xr:uid="{00000000-0005-0000-0000-000013800000}"/>
    <cellStyle name="20% - Accent1 4 2 2 4 2 8" xfId="32972" xr:uid="{00000000-0005-0000-0000-000014800000}"/>
    <cellStyle name="20% - Accent1 4 2 2 4 2 8 2" xfId="32973" xr:uid="{00000000-0005-0000-0000-000015800000}"/>
    <cellStyle name="20% - Accent1 4 2 2 4 2 9" xfId="32974" xr:uid="{00000000-0005-0000-0000-000016800000}"/>
    <cellStyle name="20% - Accent1 4 2 2 4 3" xfId="32975" xr:uid="{00000000-0005-0000-0000-000017800000}"/>
    <cellStyle name="20% - Accent1 4 2 2 4 3 2" xfId="32976" xr:uid="{00000000-0005-0000-0000-000018800000}"/>
    <cellStyle name="20% - Accent1 4 2 2 4 3 2 2" xfId="32977" xr:uid="{00000000-0005-0000-0000-000019800000}"/>
    <cellStyle name="20% - Accent1 4 2 2 4 3 2 2 2" xfId="32978" xr:uid="{00000000-0005-0000-0000-00001A800000}"/>
    <cellStyle name="20% - Accent1 4 2 2 4 3 2 2 2 2" xfId="32979" xr:uid="{00000000-0005-0000-0000-00001B800000}"/>
    <cellStyle name="20% - Accent1 4 2 2 4 3 2 2 3" xfId="32980" xr:uid="{00000000-0005-0000-0000-00001C800000}"/>
    <cellStyle name="20% - Accent1 4 2 2 4 3 2 3" xfId="32981" xr:uid="{00000000-0005-0000-0000-00001D800000}"/>
    <cellStyle name="20% - Accent1 4 2 2 4 3 2 3 2" xfId="32982" xr:uid="{00000000-0005-0000-0000-00001E800000}"/>
    <cellStyle name="20% - Accent1 4 2 2 4 3 2 4" xfId="32983" xr:uid="{00000000-0005-0000-0000-00001F800000}"/>
    <cellStyle name="20% - Accent1 4 2 2 4 3 3" xfId="32984" xr:uid="{00000000-0005-0000-0000-000020800000}"/>
    <cellStyle name="20% - Accent1 4 2 2 4 3 3 2" xfId="32985" xr:uid="{00000000-0005-0000-0000-000021800000}"/>
    <cellStyle name="20% - Accent1 4 2 2 4 3 3 2 2" xfId="32986" xr:uid="{00000000-0005-0000-0000-000022800000}"/>
    <cellStyle name="20% - Accent1 4 2 2 4 3 3 2 2 2" xfId="32987" xr:uid="{00000000-0005-0000-0000-000023800000}"/>
    <cellStyle name="20% - Accent1 4 2 2 4 3 3 2 3" xfId="32988" xr:uid="{00000000-0005-0000-0000-000024800000}"/>
    <cellStyle name="20% - Accent1 4 2 2 4 3 3 3" xfId="32989" xr:uid="{00000000-0005-0000-0000-000025800000}"/>
    <cellStyle name="20% - Accent1 4 2 2 4 3 3 3 2" xfId="32990" xr:uid="{00000000-0005-0000-0000-000026800000}"/>
    <cellStyle name="20% - Accent1 4 2 2 4 3 3 4" xfId="32991" xr:uid="{00000000-0005-0000-0000-000027800000}"/>
    <cellStyle name="20% - Accent1 4 2 2 4 3 4" xfId="32992" xr:uid="{00000000-0005-0000-0000-000028800000}"/>
    <cellStyle name="20% - Accent1 4 2 2 4 3 4 2" xfId="32993" xr:uid="{00000000-0005-0000-0000-000029800000}"/>
    <cellStyle name="20% - Accent1 4 2 2 4 3 4 2 2" xfId="32994" xr:uid="{00000000-0005-0000-0000-00002A800000}"/>
    <cellStyle name="20% - Accent1 4 2 2 4 3 4 2 2 2" xfId="32995" xr:uid="{00000000-0005-0000-0000-00002B800000}"/>
    <cellStyle name="20% - Accent1 4 2 2 4 3 4 2 3" xfId="32996" xr:uid="{00000000-0005-0000-0000-00002C800000}"/>
    <cellStyle name="20% - Accent1 4 2 2 4 3 4 3" xfId="32997" xr:uid="{00000000-0005-0000-0000-00002D800000}"/>
    <cellStyle name="20% - Accent1 4 2 2 4 3 4 3 2" xfId="32998" xr:uid="{00000000-0005-0000-0000-00002E800000}"/>
    <cellStyle name="20% - Accent1 4 2 2 4 3 4 4" xfId="32999" xr:uid="{00000000-0005-0000-0000-00002F800000}"/>
    <cellStyle name="20% - Accent1 4 2 2 4 3 5" xfId="33000" xr:uid="{00000000-0005-0000-0000-000030800000}"/>
    <cellStyle name="20% - Accent1 4 2 2 4 3 5 2" xfId="33001" xr:uid="{00000000-0005-0000-0000-000031800000}"/>
    <cellStyle name="20% - Accent1 4 2 2 4 3 5 2 2" xfId="33002" xr:uid="{00000000-0005-0000-0000-000032800000}"/>
    <cellStyle name="20% - Accent1 4 2 2 4 3 5 3" xfId="33003" xr:uid="{00000000-0005-0000-0000-000033800000}"/>
    <cellStyle name="20% - Accent1 4 2 2 4 3 6" xfId="33004" xr:uid="{00000000-0005-0000-0000-000034800000}"/>
    <cellStyle name="20% - Accent1 4 2 2 4 3 6 2" xfId="33005" xr:uid="{00000000-0005-0000-0000-000035800000}"/>
    <cellStyle name="20% - Accent1 4 2 2 4 3 6 2 2" xfId="33006" xr:uid="{00000000-0005-0000-0000-000036800000}"/>
    <cellStyle name="20% - Accent1 4 2 2 4 3 6 3" xfId="33007" xr:uid="{00000000-0005-0000-0000-000037800000}"/>
    <cellStyle name="20% - Accent1 4 2 2 4 3 7" xfId="33008" xr:uid="{00000000-0005-0000-0000-000038800000}"/>
    <cellStyle name="20% - Accent1 4 2 2 4 3 7 2" xfId="33009" xr:uid="{00000000-0005-0000-0000-000039800000}"/>
    <cellStyle name="20% - Accent1 4 2 2 4 3 8" xfId="33010" xr:uid="{00000000-0005-0000-0000-00003A800000}"/>
    <cellStyle name="20% - Accent1 4 2 2 4 3 8 2" xfId="33011" xr:uid="{00000000-0005-0000-0000-00003B800000}"/>
    <cellStyle name="20% - Accent1 4 2 2 4 3 9" xfId="33012" xr:uid="{00000000-0005-0000-0000-00003C800000}"/>
    <cellStyle name="20% - Accent1 4 2 2 4 4" xfId="33013" xr:uid="{00000000-0005-0000-0000-00003D800000}"/>
    <cellStyle name="20% - Accent1 4 2 2 4 4 2" xfId="33014" xr:uid="{00000000-0005-0000-0000-00003E800000}"/>
    <cellStyle name="20% - Accent1 4 2 2 4 4 2 2" xfId="33015" xr:uid="{00000000-0005-0000-0000-00003F800000}"/>
    <cellStyle name="20% - Accent1 4 2 2 4 4 2 2 2" xfId="33016" xr:uid="{00000000-0005-0000-0000-000040800000}"/>
    <cellStyle name="20% - Accent1 4 2 2 4 4 2 3" xfId="33017" xr:uid="{00000000-0005-0000-0000-000041800000}"/>
    <cellStyle name="20% - Accent1 4 2 2 4 4 3" xfId="33018" xr:uid="{00000000-0005-0000-0000-000042800000}"/>
    <cellStyle name="20% - Accent1 4 2 2 4 4 3 2" xfId="33019" xr:uid="{00000000-0005-0000-0000-000043800000}"/>
    <cellStyle name="20% - Accent1 4 2 2 4 4 4" xfId="33020" xr:uid="{00000000-0005-0000-0000-000044800000}"/>
    <cellStyle name="20% - Accent1 4 2 2 4 5" xfId="33021" xr:uid="{00000000-0005-0000-0000-000045800000}"/>
    <cellStyle name="20% - Accent1 4 2 2 4 5 2" xfId="33022" xr:uid="{00000000-0005-0000-0000-000046800000}"/>
    <cellStyle name="20% - Accent1 4 2 2 4 5 2 2" xfId="33023" xr:uid="{00000000-0005-0000-0000-000047800000}"/>
    <cellStyle name="20% - Accent1 4 2 2 4 5 2 2 2" xfId="33024" xr:uid="{00000000-0005-0000-0000-000048800000}"/>
    <cellStyle name="20% - Accent1 4 2 2 4 5 2 3" xfId="33025" xr:uid="{00000000-0005-0000-0000-000049800000}"/>
    <cellStyle name="20% - Accent1 4 2 2 4 5 3" xfId="33026" xr:uid="{00000000-0005-0000-0000-00004A800000}"/>
    <cellStyle name="20% - Accent1 4 2 2 4 5 3 2" xfId="33027" xr:uid="{00000000-0005-0000-0000-00004B800000}"/>
    <cellStyle name="20% - Accent1 4 2 2 4 5 4" xfId="33028" xr:uid="{00000000-0005-0000-0000-00004C800000}"/>
    <cellStyle name="20% - Accent1 4 2 2 4 6" xfId="33029" xr:uid="{00000000-0005-0000-0000-00004D800000}"/>
    <cellStyle name="20% - Accent1 4 2 2 4 6 2" xfId="33030" xr:uid="{00000000-0005-0000-0000-00004E800000}"/>
    <cellStyle name="20% - Accent1 4 2 2 4 6 2 2" xfId="33031" xr:uid="{00000000-0005-0000-0000-00004F800000}"/>
    <cellStyle name="20% - Accent1 4 2 2 4 6 2 2 2" xfId="33032" xr:uid="{00000000-0005-0000-0000-000050800000}"/>
    <cellStyle name="20% - Accent1 4 2 2 4 6 2 3" xfId="33033" xr:uid="{00000000-0005-0000-0000-000051800000}"/>
    <cellStyle name="20% - Accent1 4 2 2 4 6 3" xfId="33034" xr:uid="{00000000-0005-0000-0000-000052800000}"/>
    <cellStyle name="20% - Accent1 4 2 2 4 6 3 2" xfId="33035" xr:uid="{00000000-0005-0000-0000-000053800000}"/>
    <cellStyle name="20% - Accent1 4 2 2 4 6 4" xfId="33036" xr:uid="{00000000-0005-0000-0000-000054800000}"/>
    <cellStyle name="20% - Accent1 4 2 2 4 7" xfId="33037" xr:uid="{00000000-0005-0000-0000-000055800000}"/>
    <cellStyle name="20% - Accent1 4 2 2 4 7 2" xfId="33038" xr:uid="{00000000-0005-0000-0000-000056800000}"/>
    <cellStyle name="20% - Accent1 4 2 2 4 7 2 2" xfId="33039" xr:uid="{00000000-0005-0000-0000-000057800000}"/>
    <cellStyle name="20% - Accent1 4 2 2 4 7 3" xfId="33040" xr:uid="{00000000-0005-0000-0000-000058800000}"/>
    <cellStyle name="20% - Accent1 4 2 2 4 8" xfId="33041" xr:uid="{00000000-0005-0000-0000-000059800000}"/>
    <cellStyle name="20% - Accent1 4 2 2 4 8 2" xfId="33042" xr:uid="{00000000-0005-0000-0000-00005A800000}"/>
    <cellStyle name="20% - Accent1 4 2 2 4 8 2 2" xfId="33043" xr:uid="{00000000-0005-0000-0000-00005B800000}"/>
    <cellStyle name="20% - Accent1 4 2 2 4 8 3" xfId="33044" xr:uid="{00000000-0005-0000-0000-00005C800000}"/>
    <cellStyle name="20% - Accent1 4 2 2 4 9" xfId="33045" xr:uid="{00000000-0005-0000-0000-00005D800000}"/>
    <cellStyle name="20% - Accent1 4 2 2 4 9 2" xfId="33046" xr:uid="{00000000-0005-0000-0000-00005E800000}"/>
    <cellStyle name="20% - Accent1 4 2 2 5" xfId="33047" xr:uid="{00000000-0005-0000-0000-00005F800000}"/>
    <cellStyle name="20% - Accent1 4 2 2 5 10" xfId="33048" xr:uid="{00000000-0005-0000-0000-000060800000}"/>
    <cellStyle name="20% - Accent1 4 2 2 5 10 2" xfId="33049" xr:uid="{00000000-0005-0000-0000-000061800000}"/>
    <cellStyle name="20% - Accent1 4 2 2 5 11" xfId="33050" xr:uid="{00000000-0005-0000-0000-000062800000}"/>
    <cellStyle name="20% - Accent1 4 2 2 5 2" xfId="33051" xr:uid="{00000000-0005-0000-0000-000063800000}"/>
    <cellStyle name="20% - Accent1 4 2 2 5 2 2" xfId="33052" xr:uid="{00000000-0005-0000-0000-000064800000}"/>
    <cellStyle name="20% - Accent1 4 2 2 5 2 2 2" xfId="33053" xr:uid="{00000000-0005-0000-0000-000065800000}"/>
    <cellStyle name="20% - Accent1 4 2 2 5 2 2 2 2" xfId="33054" xr:uid="{00000000-0005-0000-0000-000066800000}"/>
    <cellStyle name="20% - Accent1 4 2 2 5 2 2 2 2 2" xfId="33055" xr:uid="{00000000-0005-0000-0000-000067800000}"/>
    <cellStyle name="20% - Accent1 4 2 2 5 2 2 2 3" xfId="33056" xr:uid="{00000000-0005-0000-0000-000068800000}"/>
    <cellStyle name="20% - Accent1 4 2 2 5 2 2 3" xfId="33057" xr:uid="{00000000-0005-0000-0000-000069800000}"/>
    <cellStyle name="20% - Accent1 4 2 2 5 2 2 3 2" xfId="33058" xr:uid="{00000000-0005-0000-0000-00006A800000}"/>
    <cellStyle name="20% - Accent1 4 2 2 5 2 2 4" xfId="33059" xr:uid="{00000000-0005-0000-0000-00006B800000}"/>
    <cellStyle name="20% - Accent1 4 2 2 5 2 3" xfId="33060" xr:uid="{00000000-0005-0000-0000-00006C800000}"/>
    <cellStyle name="20% - Accent1 4 2 2 5 2 3 2" xfId="33061" xr:uid="{00000000-0005-0000-0000-00006D800000}"/>
    <cellStyle name="20% - Accent1 4 2 2 5 2 3 2 2" xfId="33062" xr:uid="{00000000-0005-0000-0000-00006E800000}"/>
    <cellStyle name="20% - Accent1 4 2 2 5 2 3 2 2 2" xfId="33063" xr:uid="{00000000-0005-0000-0000-00006F800000}"/>
    <cellStyle name="20% - Accent1 4 2 2 5 2 3 2 3" xfId="33064" xr:uid="{00000000-0005-0000-0000-000070800000}"/>
    <cellStyle name="20% - Accent1 4 2 2 5 2 3 3" xfId="33065" xr:uid="{00000000-0005-0000-0000-000071800000}"/>
    <cellStyle name="20% - Accent1 4 2 2 5 2 3 3 2" xfId="33066" xr:uid="{00000000-0005-0000-0000-000072800000}"/>
    <cellStyle name="20% - Accent1 4 2 2 5 2 3 4" xfId="33067" xr:uid="{00000000-0005-0000-0000-000073800000}"/>
    <cellStyle name="20% - Accent1 4 2 2 5 2 4" xfId="33068" xr:uid="{00000000-0005-0000-0000-000074800000}"/>
    <cellStyle name="20% - Accent1 4 2 2 5 2 4 2" xfId="33069" xr:uid="{00000000-0005-0000-0000-000075800000}"/>
    <cellStyle name="20% - Accent1 4 2 2 5 2 4 2 2" xfId="33070" xr:uid="{00000000-0005-0000-0000-000076800000}"/>
    <cellStyle name="20% - Accent1 4 2 2 5 2 4 2 2 2" xfId="33071" xr:uid="{00000000-0005-0000-0000-000077800000}"/>
    <cellStyle name="20% - Accent1 4 2 2 5 2 4 2 3" xfId="33072" xr:uid="{00000000-0005-0000-0000-000078800000}"/>
    <cellStyle name="20% - Accent1 4 2 2 5 2 4 3" xfId="33073" xr:uid="{00000000-0005-0000-0000-000079800000}"/>
    <cellStyle name="20% - Accent1 4 2 2 5 2 4 3 2" xfId="33074" xr:uid="{00000000-0005-0000-0000-00007A800000}"/>
    <cellStyle name="20% - Accent1 4 2 2 5 2 4 4" xfId="33075" xr:uid="{00000000-0005-0000-0000-00007B800000}"/>
    <cellStyle name="20% - Accent1 4 2 2 5 2 5" xfId="33076" xr:uid="{00000000-0005-0000-0000-00007C800000}"/>
    <cellStyle name="20% - Accent1 4 2 2 5 2 5 2" xfId="33077" xr:uid="{00000000-0005-0000-0000-00007D800000}"/>
    <cellStyle name="20% - Accent1 4 2 2 5 2 5 2 2" xfId="33078" xr:uid="{00000000-0005-0000-0000-00007E800000}"/>
    <cellStyle name="20% - Accent1 4 2 2 5 2 5 3" xfId="33079" xr:uid="{00000000-0005-0000-0000-00007F800000}"/>
    <cellStyle name="20% - Accent1 4 2 2 5 2 6" xfId="33080" xr:uid="{00000000-0005-0000-0000-000080800000}"/>
    <cellStyle name="20% - Accent1 4 2 2 5 2 6 2" xfId="33081" xr:uid="{00000000-0005-0000-0000-000081800000}"/>
    <cellStyle name="20% - Accent1 4 2 2 5 2 6 2 2" xfId="33082" xr:uid="{00000000-0005-0000-0000-000082800000}"/>
    <cellStyle name="20% - Accent1 4 2 2 5 2 6 3" xfId="33083" xr:uid="{00000000-0005-0000-0000-000083800000}"/>
    <cellStyle name="20% - Accent1 4 2 2 5 2 7" xfId="33084" xr:uid="{00000000-0005-0000-0000-000084800000}"/>
    <cellStyle name="20% - Accent1 4 2 2 5 2 7 2" xfId="33085" xr:uid="{00000000-0005-0000-0000-000085800000}"/>
    <cellStyle name="20% - Accent1 4 2 2 5 2 8" xfId="33086" xr:uid="{00000000-0005-0000-0000-000086800000}"/>
    <cellStyle name="20% - Accent1 4 2 2 5 2 8 2" xfId="33087" xr:uid="{00000000-0005-0000-0000-000087800000}"/>
    <cellStyle name="20% - Accent1 4 2 2 5 2 9" xfId="33088" xr:uid="{00000000-0005-0000-0000-000088800000}"/>
    <cellStyle name="20% - Accent1 4 2 2 5 3" xfId="33089" xr:uid="{00000000-0005-0000-0000-000089800000}"/>
    <cellStyle name="20% - Accent1 4 2 2 5 3 2" xfId="33090" xr:uid="{00000000-0005-0000-0000-00008A800000}"/>
    <cellStyle name="20% - Accent1 4 2 2 5 3 2 2" xfId="33091" xr:uid="{00000000-0005-0000-0000-00008B800000}"/>
    <cellStyle name="20% - Accent1 4 2 2 5 3 2 2 2" xfId="33092" xr:uid="{00000000-0005-0000-0000-00008C800000}"/>
    <cellStyle name="20% - Accent1 4 2 2 5 3 2 2 2 2" xfId="33093" xr:uid="{00000000-0005-0000-0000-00008D800000}"/>
    <cellStyle name="20% - Accent1 4 2 2 5 3 2 2 3" xfId="33094" xr:uid="{00000000-0005-0000-0000-00008E800000}"/>
    <cellStyle name="20% - Accent1 4 2 2 5 3 2 3" xfId="33095" xr:uid="{00000000-0005-0000-0000-00008F800000}"/>
    <cellStyle name="20% - Accent1 4 2 2 5 3 2 3 2" xfId="33096" xr:uid="{00000000-0005-0000-0000-000090800000}"/>
    <cellStyle name="20% - Accent1 4 2 2 5 3 2 4" xfId="33097" xr:uid="{00000000-0005-0000-0000-000091800000}"/>
    <cellStyle name="20% - Accent1 4 2 2 5 3 3" xfId="33098" xr:uid="{00000000-0005-0000-0000-000092800000}"/>
    <cellStyle name="20% - Accent1 4 2 2 5 3 3 2" xfId="33099" xr:uid="{00000000-0005-0000-0000-000093800000}"/>
    <cellStyle name="20% - Accent1 4 2 2 5 3 3 2 2" xfId="33100" xr:uid="{00000000-0005-0000-0000-000094800000}"/>
    <cellStyle name="20% - Accent1 4 2 2 5 3 3 2 2 2" xfId="33101" xr:uid="{00000000-0005-0000-0000-000095800000}"/>
    <cellStyle name="20% - Accent1 4 2 2 5 3 3 2 3" xfId="33102" xr:uid="{00000000-0005-0000-0000-000096800000}"/>
    <cellStyle name="20% - Accent1 4 2 2 5 3 3 3" xfId="33103" xr:uid="{00000000-0005-0000-0000-000097800000}"/>
    <cellStyle name="20% - Accent1 4 2 2 5 3 3 3 2" xfId="33104" xr:uid="{00000000-0005-0000-0000-000098800000}"/>
    <cellStyle name="20% - Accent1 4 2 2 5 3 3 4" xfId="33105" xr:uid="{00000000-0005-0000-0000-000099800000}"/>
    <cellStyle name="20% - Accent1 4 2 2 5 3 4" xfId="33106" xr:uid="{00000000-0005-0000-0000-00009A800000}"/>
    <cellStyle name="20% - Accent1 4 2 2 5 3 4 2" xfId="33107" xr:uid="{00000000-0005-0000-0000-00009B800000}"/>
    <cellStyle name="20% - Accent1 4 2 2 5 3 4 2 2" xfId="33108" xr:uid="{00000000-0005-0000-0000-00009C800000}"/>
    <cellStyle name="20% - Accent1 4 2 2 5 3 4 2 2 2" xfId="33109" xr:uid="{00000000-0005-0000-0000-00009D800000}"/>
    <cellStyle name="20% - Accent1 4 2 2 5 3 4 2 3" xfId="33110" xr:uid="{00000000-0005-0000-0000-00009E800000}"/>
    <cellStyle name="20% - Accent1 4 2 2 5 3 4 3" xfId="33111" xr:uid="{00000000-0005-0000-0000-00009F800000}"/>
    <cellStyle name="20% - Accent1 4 2 2 5 3 4 3 2" xfId="33112" xr:uid="{00000000-0005-0000-0000-0000A0800000}"/>
    <cellStyle name="20% - Accent1 4 2 2 5 3 4 4" xfId="33113" xr:uid="{00000000-0005-0000-0000-0000A1800000}"/>
    <cellStyle name="20% - Accent1 4 2 2 5 3 5" xfId="33114" xr:uid="{00000000-0005-0000-0000-0000A2800000}"/>
    <cellStyle name="20% - Accent1 4 2 2 5 3 5 2" xfId="33115" xr:uid="{00000000-0005-0000-0000-0000A3800000}"/>
    <cellStyle name="20% - Accent1 4 2 2 5 3 5 2 2" xfId="33116" xr:uid="{00000000-0005-0000-0000-0000A4800000}"/>
    <cellStyle name="20% - Accent1 4 2 2 5 3 5 3" xfId="33117" xr:uid="{00000000-0005-0000-0000-0000A5800000}"/>
    <cellStyle name="20% - Accent1 4 2 2 5 3 6" xfId="33118" xr:uid="{00000000-0005-0000-0000-0000A6800000}"/>
    <cellStyle name="20% - Accent1 4 2 2 5 3 6 2" xfId="33119" xr:uid="{00000000-0005-0000-0000-0000A7800000}"/>
    <cellStyle name="20% - Accent1 4 2 2 5 3 6 2 2" xfId="33120" xr:uid="{00000000-0005-0000-0000-0000A8800000}"/>
    <cellStyle name="20% - Accent1 4 2 2 5 3 6 3" xfId="33121" xr:uid="{00000000-0005-0000-0000-0000A9800000}"/>
    <cellStyle name="20% - Accent1 4 2 2 5 3 7" xfId="33122" xr:uid="{00000000-0005-0000-0000-0000AA800000}"/>
    <cellStyle name="20% - Accent1 4 2 2 5 3 7 2" xfId="33123" xr:uid="{00000000-0005-0000-0000-0000AB800000}"/>
    <cellStyle name="20% - Accent1 4 2 2 5 3 8" xfId="33124" xr:uid="{00000000-0005-0000-0000-0000AC800000}"/>
    <cellStyle name="20% - Accent1 4 2 2 5 3 8 2" xfId="33125" xr:uid="{00000000-0005-0000-0000-0000AD800000}"/>
    <cellStyle name="20% - Accent1 4 2 2 5 3 9" xfId="33126" xr:uid="{00000000-0005-0000-0000-0000AE800000}"/>
    <cellStyle name="20% - Accent1 4 2 2 5 4" xfId="33127" xr:uid="{00000000-0005-0000-0000-0000AF800000}"/>
    <cellStyle name="20% - Accent1 4 2 2 5 4 2" xfId="33128" xr:uid="{00000000-0005-0000-0000-0000B0800000}"/>
    <cellStyle name="20% - Accent1 4 2 2 5 4 2 2" xfId="33129" xr:uid="{00000000-0005-0000-0000-0000B1800000}"/>
    <cellStyle name="20% - Accent1 4 2 2 5 4 2 2 2" xfId="33130" xr:uid="{00000000-0005-0000-0000-0000B2800000}"/>
    <cellStyle name="20% - Accent1 4 2 2 5 4 2 3" xfId="33131" xr:uid="{00000000-0005-0000-0000-0000B3800000}"/>
    <cellStyle name="20% - Accent1 4 2 2 5 4 3" xfId="33132" xr:uid="{00000000-0005-0000-0000-0000B4800000}"/>
    <cellStyle name="20% - Accent1 4 2 2 5 4 3 2" xfId="33133" xr:uid="{00000000-0005-0000-0000-0000B5800000}"/>
    <cellStyle name="20% - Accent1 4 2 2 5 4 4" xfId="33134" xr:uid="{00000000-0005-0000-0000-0000B6800000}"/>
    <cellStyle name="20% - Accent1 4 2 2 5 5" xfId="33135" xr:uid="{00000000-0005-0000-0000-0000B7800000}"/>
    <cellStyle name="20% - Accent1 4 2 2 5 5 2" xfId="33136" xr:uid="{00000000-0005-0000-0000-0000B8800000}"/>
    <cellStyle name="20% - Accent1 4 2 2 5 5 2 2" xfId="33137" xr:uid="{00000000-0005-0000-0000-0000B9800000}"/>
    <cellStyle name="20% - Accent1 4 2 2 5 5 2 2 2" xfId="33138" xr:uid="{00000000-0005-0000-0000-0000BA800000}"/>
    <cellStyle name="20% - Accent1 4 2 2 5 5 2 3" xfId="33139" xr:uid="{00000000-0005-0000-0000-0000BB800000}"/>
    <cellStyle name="20% - Accent1 4 2 2 5 5 3" xfId="33140" xr:uid="{00000000-0005-0000-0000-0000BC800000}"/>
    <cellStyle name="20% - Accent1 4 2 2 5 5 3 2" xfId="33141" xr:uid="{00000000-0005-0000-0000-0000BD800000}"/>
    <cellStyle name="20% - Accent1 4 2 2 5 5 4" xfId="33142" xr:uid="{00000000-0005-0000-0000-0000BE800000}"/>
    <cellStyle name="20% - Accent1 4 2 2 5 6" xfId="33143" xr:uid="{00000000-0005-0000-0000-0000BF800000}"/>
    <cellStyle name="20% - Accent1 4 2 2 5 6 2" xfId="33144" xr:uid="{00000000-0005-0000-0000-0000C0800000}"/>
    <cellStyle name="20% - Accent1 4 2 2 5 6 2 2" xfId="33145" xr:uid="{00000000-0005-0000-0000-0000C1800000}"/>
    <cellStyle name="20% - Accent1 4 2 2 5 6 2 2 2" xfId="33146" xr:uid="{00000000-0005-0000-0000-0000C2800000}"/>
    <cellStyle name="20% - Accent1 4 2 2 5 6 2 3" xfId="33147" xr:uid="{00000000-0005-0000-0000-0000C3800000}"/>
    <cellStyle name="20% - Accent1 4 2 2 5 6 3" xfId="33148" xr:uid="{00000000-0005-0000-0000-0000C4800000}"/>
    <cellStyle name="20% - Accent1 4 2 2 5 6 3 2" xfId="33149" xr:uid="{00000000-0005-0000-0000-0000C5800000}"/>
    <cellStyle name="20% - Accent1 4 2 2 5 6 4" xfId="33150" xr:uid="{00000000-0005-0000-0000-0000C6800000}"/>
    <cellStyle name="20% - Accent1 4 2 2 5 7" xfId="33151" xr:uid="{00000000-0005-0000-0000-0000C7800000}"/>
    <cellStyle name="20% - Accent1 4 2 2 5 7 2" xfId="33152" xr:uid="{00000000-0005-0000-0000-0000C8800000}"/>
    <cellStyle name="20% - Accent1 4 2 2 5 7 2 2" xfId="33153" xr:uid="{00000000-0005-0000-0000-0000C9800000}"/>
    <cellStyle name="20% - Accent1 4 2 2 5 7 3" xfId="33154" xr:uid="{00000000-0005-0000-0000-0000CA800000}"/>
    <cellStyle name="20% - Accent1 4 2 2 5 8" xfId="33155" xr:uid="{00000000-0005-0000-0000-0000CB800000}"/>
    <cellStyle name="20% - Accent1 4 2 2 5 8 2" xfId="33156" xr:uid="{00000000-0005-0000-0000-0000CC800000}"/>
    <cellStyle name="20% - Accent1 4 2 2 5 8 2 2" xfId="33157" xr:uid="{00000000-0005-0000-0000-0000CD800000}"/>
    <cellStyle name="20% - Accent1 4 2 2 5 8 3" xfId="33158" xr:uid="{00000000-0005-0000-0000-0000CE800000}"/>
    <cellStyle name="20% - Accent1 4 2 2 5 9" xfId="33159" xr:uid="{00000000-0005-0000-0000-0000CF800000}"/>
    <cellStyle name="20% - Accent1 4 2 2 5 9 2" xfId="33160" xr:uid="{00000000-0005-0000-0000-0000D0800000}"/>
    <cellStyle name="20% - Accent1 4 2 2 6" xfId="33161" xr:uid="{00000000-0005-0000-0000-0000D1800000}"/>
    <cellStyle name="20% - Accent1 4 2 2 6 10" xfId="33162" xr:uid="{00000000-0005-0000-0000-0000D2800000}"/>
    <cellStyle name="20% - Accent1 4 2 2 6 10 2" xfId="33163" xr:uid="{00000000-0005-0000-0000-0000D3800000}"/>
    <cellStyle name="20% - Accent1 4 2 2 6 11" xfId="33164" xr:uid="{00000000-0005-0000-0000-0000D4800000}"/>
    <cellStyle name="20% - Accent1 4 2 2 6 2" xfId="33165" xr:uid="{00000000-0005-0000-0000-0000D5800000}"/>
    <cellStyle name="20% - Accent1 4 2 2 6 2 2" xfId="33166" xr:uid="{00000000-0005-0000-0000-0000D6800000}"/>
    <cellStyle name="20% - Accent1 4 2 2 6 2 2 2" xfId="33167" xr:uid="{00000000-0005-0000-0000-0000D7800000}"/>
    <cellStyle name="20% - Accent1 4 2 2 6 2 2 2 2" xfId="33168" xr:uid="{00000000-0005-0000-0000-0000D8800000}"/>
    <cellStyle name="20% - Accent1 4 2 2 6 2 2 2 2 2" xfId="33169" xr:uid="{00000000-0005-0000-0000-0000D9800000}"/>
    <cellStyle name="20% - Accent1 4 2 2 6 2 2 2 3" xfId="33170" xr:uid="{00000000-0005-0000-0000-0000DA800000}"/>
    <cellStyle name="20% - Accent1 4 2 2 6 2 2 3" xfId="33171" xr:uid="{00000000-0005-0000-0000-0000DB800000}"/>
    <cellStyle name="20% - Accent1 4 2 2 6 2 2 3 2" xfId="33172" xr:uid="{00000000-0005-0000-0000-0000DC800000}"/>
    <cellStyle name="20% - Accent1 4 2 2 6 2 2 4" xfId="33173" xr:uid="{00000000-0005-0000-0000-0000DD800000}"/>
    <cellStyle name="20% - Accent1 4 2 2 6 2 3" xfId="33174" xr:uid="{00000000-0005-0000-0000-0000DE800000}"/>
    <cellStyle name="20% - Accent1 4 2 2 6 2 3 2" xfId="33175" xr:uid="{00000000-0005-0000-0000-0000DF800000}"/>
    <cellStyle name="20% - Accent1 4 2 2 6 2 3 2 2" xfId="33176" xr:uid="{00000000-0005-0000-0000-0000E0800000}"/>
    <cellStyle name="20% - Accent1 4 2 2 6 2 3 2 2 2" xfId="33177" xr:uid="{00000000-0005-0000-0000-0000E1800000}"/>
    <cellStyle name="20% - Accent1 4 2 2 6 2 3 2 3" xfId="33178" xr:uid="{00000000-0005-0000-0000-0000E2800000}"/>
    <cellStyle name="20% - Accent1 4 2 2 6 2 3 3" xfId="33179" xr:uid="{00000000-0005-0000-0000-0000E3800000}"/>
    <cellStyle name="20% - Accent1 4 2 2 6 2 3 3 2" xfId="33180" xr:uid="{00000000-0005-0000-0000-0000E4800000}"/>
    <cellStyle name="20% - Accent1 4 2 2 6 2 3 4" xfId="33181" xr:uid="{00000000-0005-0000-0000-0000E5800000}"/>
    <cellStyle name="20% - Accent1 4 2 2 6 2 4" xfId="33182" xr:uid="{00000000-0005-0000-0000-0000E6800000}"/>
    <cellStyle name="20% - Accent1 4 2 2 6 2 4 2" xfId="33183" xr:uid="{00000000-0005-0000-0000-0000E7800000}"/>
    <cellStyle name="20% - Accent1 4 2 2 6 2 4 2 2" xfId="33184" xr:uid="{00000000-0005-0000-0000-0000E8800000}"/>
    <cellStyle name="20% - Accent1 4 2 2 6 2 4 2 2 2" xfId="33185" xr:uid="{00000000-0005-0000-0000-0000E9800000}"/>
    <cellStyle name="20% - Accent1 4 2 2 6 2 4 2 3" xfId="33186" xr:uid="{00000000-0005-0000-0000-0000EA800000}"/>
    <cellStyle name="20% - Accent1 4 2 2 6 2 4 3" xfId="33187" xr:uid="{00000000-0005-0000-0000-0000EB800000}"/>
    <cellStyle name="20% - Accent1 4 2 2 6 2 4 3 2" xfId="33188" xr:uid="{00000000-0005-0000-0000-0000EC800000}"/>
    <cellStyle name="20% - Accent1 4 2 2 6 2 4 4" xfId="33189" xr:uid="{00000000-0005-0000-0000-0000ED800000}"/>
    <cellStyle name="20% - Accent1 4 2 2 6 2 5" xfId="33190" xr:uid="{00000000-0005-0000-0000-0000EE800000}"/>
    <cellStyle name="20% - Accent1 4 2 2 6 2 5 2" xfId="33191" xr:uid="{00000000-0005-0000-0000-0000EF800000}"/>
    <cellStyle name="20% - Accent1 4 2 2 6 2 5 2 2" xfId="33192" xr:uid="{00000000-0005-0000-0000-0000F0800000}"/>
    <cellStyle name="20% - Accent1 4 2 2 6 2 5 3" xfId="33193" xr:uid="{00000000-0005-0000-0000-0000F1800000}"/>
    <cellStyle name="20% - Accent1 4 2 2 6 2 6" xfId="33194" xr:uid="{00000000-0005-0000-0000-0000F2800000}"/>
    <cellStyle name="20% - Accent1 4 2 2 6 2 6 2" xfId="33195" xr:uid="{00000000-0005-0000-0000-0000F3800000}"/>
    <cellStyle name="20% - Accent1 4 2 2 6 2 6 2 2" xfId="33196" xr:uid="{00000000-0005-0000-0000-0000F4800000}"/>
    <cellStyle name="20% - Accent1 4 2 2 6 2 6 3" xfId="33197" xr:uid="{00000000-0005-0000-0000-0000F5800000}"/>
    <cellStyle name="20% - Accent1 4 2 2 6 2 7" xfId="33198" xr:uid="{00000000-0005-0000-0000-0000F6800000}"/>
    <cellStyle name="20% - Accent1 4 2 2 6 2 7 2" xfId="33199" xr:uid="{00000000-0005-0000-0000-0000F7800000}"/>
    <cellStyle name="20% - Accent1 4 2 2 6 2 8" xfId="33200" xr:uid="{00000000-0005-0000-0000-0000F8800000}"/>
    <cellStyle name="20% - Accent1 4 2 2 6 2 8 2" xfId="33201" xr:uid="{00000000-0005-0000-0000-0000F9800000}"/>
    <cellStyle name="20% - Accent1 4 2 2 6 2 9" xfId="33202" xr:uid="{00000000-0005-0000-0000-0000FA800000}"/>
    <cellStyle name="20% - Accent1 4 2 2 6 3" xfId="33203" xr:uid="{00000000-0005-0000-0000-0000FB800000}"/>
    <cellStyle name="20% - Accent1 4 2 2 6 3 2" xfId="33204" xr:uid="{00000000-0005-0000-0000-0000FC800000}"/>
    <cellStyle name="20% - Accent1 4 2 2 6 3 2 2" xfId="33205" xr:uid="{00000000-0005-0000-0000-0000FD800000}"/>
    <cellStyle name="20% - Accent1 4 2 2 6 3 2 2 2" xfId="33206" xr:uid="{00000000-0005-0000-0000-0000FE800000}"/>
    <cellStyle name="20% - Accent1 4 2 2 6 3 2 2 2 2" xfId="33207" xr:uid="{00000000-0005-0000-0000-0000FF800000}"/>
    <cellStyle name="20% - Accent1 4 2 2 6 3 2 2 3" xfId="33208" xr:uid="{00000000-0005-0000-0000-000000810000}"/>
    <cellStyle name="20% - Accent1 4 2 2 6 3 2 3" xfId="33209" xr:uid="{00000000-0005-0000-0000-000001810000}"/>
    <cellStyle name="20% - Accent1 4 2 2 6 3 2 3 2" xfId="33210" xr:uid="{00000000-0005-0000-0000-000002810000}"/>
    <cellStyle name="20% - Accent1 4 2 2 6 3 2 4" xfId="33211" xr:uid="{00000000-0005-0000-0000-000003810000}"/>
    <cellStyle name="20% - Accent1 4 2 2 6 3 3" xfId="33212" xr:uid="{00000000-0005-0000-0000-000004810000}"/>
    <cellStyle name="20% - Accent1 4 2 2 6 3 3 2" xfId="33213" xr:uid="{00000000-0005-0000-0000-000005810000}"/>
    <cellStyle name="20% - Accent1 4 2 2 6 3 3 2 2" xfId="33214" xr:uid="{00000000-0005-0000-0000-000006810000}"/>
    <cellStyle name="20% - Accent1 4 2 2 6 3 3 2 2 2" xfId="33215" xr:uid="{00000000-0005-0000-0000-000007810000}"/>
    <cellStyle name="20% - Accent1 4 2 2 6 3 3 2 3" xfId="33216" xr:uid="{00000000-0005-0000-0000-000008810000}"/>
    <cellStyle name="20% - Accent1 4 2 2 6 3 3 3" xfId="33217" xr:uid="{00000000-0005-0000-0000-000009810000}"/>
    <cellStyle name="20% - Accent1 4 2 2 6 3 3 3 2" xfId="33218" xr:uid="{00000000-0005-0000-0000-00000A810000}"/>
    <cellStyle name="20% - Accent1 4 2 2 6 3 3 4" xfId="33219" xr:uid="{00000000-0005-0000-0000-00000B810000}"/>
    <cellStyle name="20% - Accent1 4 2 2 6 3 4" xfId="33220" xr:uid="{00000000-0005-0000-0000-00000C810000}"/>
    <cellStyle name="20% - Accent1 4 2 2 6 3 4 2" xfId="33221" xr:uid="{00000000-0005-0000-0000-00000D810000}"/>
    <cellStyle name="20% - Accent1 4 2 2 6 3 4 2 2" xfId="33222" xr:uid="{00000000-0005-0000-0000-00000E810000}"/>
    <cellStyle name="20% - Accent1 4 2 2 6 3 4 2 2 2" xfId="33223" xr:uid="{00000000-0005-0000-0000-00000F810000}"/>
    <cellStyle name="20% - Accent1 4 2 2 6 3 4 2 3" xfId="33224" xr:uid="{00000000-0005-0000-0000-000010810000}"/>
    <cellStyle name="20% - Accent1 4 2 2 6 3 4 3" xfId="33225" xr:uid="{00000000-0005-0000-0000-000011810000}"/>
    <cellStyle name="20% - Accent1 4 2 2 6 3 4 3 2" xfId="33226" xr:uid="{00000000-0005-0000-0000-000012810000}"/>
    <cellStyle name="20% - Accent1 4 2 2 6 3 4 4" xfId="33227" xr:uid="{00000000-0005-0000-0000-000013810000}"/>
    <cellStyle name="20% - Accent1 4 2 2 6 3 5" xfId="33228" xr:uid="{00000000-0005-0000-0000-000014810000}"/>
    <cellStyle name="20% - Accent1 4 2 2 6 3 5 2" xfId="33229" xr:uid="{00000000-0005-0000-0000-000015810000}"/>
    <cellStyle name="20% - Accent1 4 2 2 6 3 5 2 2" xfId="33230" xr:uid="{00000000-0005-0000-0000-000016810000}"/>
    <cellStyle name="20% - Accent1 4 2 2 6 3 5 3" xfId="33231" xr:uid="{00000000-0005-0000-0000-000017810000}"/>
    <cellStyle name="20% - Accent1 4 2 2 6 3 6" xfId="33232" xr:uid="{00000000-0005-0000-0000-000018810000}"/>
    <cellStyle name="20% - Accent1 4 2 2 6 3 6 2" xfId="33233" xr:uid="{00000000-0005-0000-0000-000019810000}"/>
    <cellStyle name="20% - Accent1 4 2 2 6 3 6 2 2" xfId="33234" xr:uid="{00000000-0005-0000-0000-00001A810000}"/>
    <cellStyle name="20% - Accent1 4 2 2 6 3 6 3" xfId="33235" xr:uid="{00000000-0005-0000-0000-00001B810000}"/>
    <cellStyle name="20% - Accent1 4 2 2 6 3 7" xfId="33236" xr:uid="{00000000-0005-0000-0000-00001C810000}"/>
    <cellStyle name="20% - Accent1 4 2 2 6 3 7 2" xfId="33237" xr:uid="{00000000-0005-0000-0000-00001D810000}"/>
    <cellStyle name="20% - Accent1 4 2 2 6 3 8" xfId="33238" xr:uid="{00000000-0005-0000-0000-00001E810000}"/>
    <cellStyle name="20% - Accent1 4 2 2 6 3 8 2" xfId="33239" xr:uid="{00000000-0005-0000-0000-00001F810000}"/>
    <cellStyle name="20% - Accent1 4 2 2 6 3 9" xfId="33240" xr:uid="{00000000-0005-0000-0000-000020810000}"/>
    <cellStyle name="20% - Accent1 4 2 2 6 4" xfId="33241" xr:uid="{00000000-0005-0000-0000-000021810000}"/>
    <cellStyle name="20% - Accent1 4 2 2 6 4 2" xfId="33242" xr:uid="{00000000-0005-0000-0000-000022810000}"/>
    <cellStyle name="20% - Accent1 4 2 2 6 4 2 2" xfId="33243" xr:uid="{00000000-0005-0000-0000-000023810000}"/>
    <cellStyle name="20% - Accent1 4 2 2 6 4 2 2 2" xfId="33244" xr:uid="{00000000-0005-0000-0000-000024810000}"/>
    <cellStyle name="20% - Accent1 4 2 2 6 4 2 3" xfId="33245" xr:uid="{00000000-0005-0000-0000-000025810000}"/>
    <cellStyle name="20% - Accent1 4 2 2 6 4 3" xfId="33246" xr:uid="{00000000-0005-0000-0000-000026810000}"/>
    <cellStyle name="20% - Accent1 4 2 2 6 4 3 2" xfId="33247" xr:uid="{00000000-0005-0000-0000-000027810000}"/>
    <cellStyle name="20% - Accent1 4 2 2 6 4 4" xfId="33248" xr:uid="{00000000-0005-0000-0000-000028810000}"/>
    <cellStyle name="20% - Accent1 4 2 2 6 5" xfId="33249" xr:uid="{00000000-0005-0000-0000-000029810000}"/>
    <cellStyle name="20% - Accent1 4 2 2 6 5 2" xfId="33250" xr:uid="{00000000-0005-0000-0000-00002A810000}"/>
    <cellStyle name="20% - Accent1 4 2 2 6 5 2 2" xfId="33251" xr:uid="{00000000-0005-0000-0000-00002B810000}"/>
    <cellStyle name="20% - Accent1 4 2 2 6 5 2 2 2" xfId="33252" xr:uid="{00000000-0005-0000-0000-00002C810000}"/>
    <cellStyle name="20% - Accent1 4 2 2 6 5 2 3" xfId="33253" xr:uid="{00000000-0005-0000-0000-00002D810000}"/>
    <cellStyle name="20% - Accent1 4 2 2 6 5 3" xfId="33254" xr:uid="{00000000-0005-0000-0000-00002E810000}"/>
    <cellStyle name="20% - Accent1 4 2 2 6 5 3 2" xfId="33255" xr:uid="{00000000-0005-0000-0000-00002F810000}"/>
    <cellStyle name="20% - Accent1 4 2 2 6 5 4" xfId="33256" xr:uid="{00000000-0005-0000-0000-000030810000}"/>
    <cellStyle name="20% - Accent1 4 2 2 6 6" xfId="33257" xr:uid="{00000000-0005-0000-0000-000031810000}"/>
    <cellStyle name="20% - Accent1 4 2 2 6 6 2" xfId="33258" xr:uid="{00000000-0005-0000-0000-000032810000}"/>
    <cellStyle name="20% - Accent1 4 2 2 6 6 2 2" xfId="33259" xr:uid="{00000000-0005-0000-0000-000033810000}"/>
    <cellStyle name="20% - Accent1 4 2 2 6 6 2 2 2" xfId="33260" xr:uid="{00000000-0005-0000-0000-000034810000}"/>
    <cellStyle name="20% - Accent1 4 2 2 6 6 2 3" xfId="33261" xr:uid="{00000000-0005-0000-0000-000035810000}"/>
    <cellStyle name="20% - Accent1 4 2 2 6 6 3" xfId="33262" xr:uid="{00000000-0005-0000-0000-000036810000}"/>
    <cellStyle name="20% - Accent1 4 2 2 6 6 3 2" xfId="33263" xr:uid="{00000000-0005-0000-0000-000037810000}"/>
    <cellStyle name="20% - Accent1 4 2 2 6 6 4" xfId="33264" xr:uid="{00000000-0005-0000-0000-000038810000}"/>
    <cellStyle name="20% - Accent1 4 2 2 6 7" xfId="33265" xr:uid="{00000000-0005-0000-0000-000039810000}"/>
    <cellStyle name="20% - Accent1 4 2 2 6 7 2" xfId="33266" xr:uid="{00000000-0005-0000-0000-00003A810000}"/>
    <cellStyle name="20% - Accent1 4 2 2 6 7 2 2" xfId="33267" xr:uid="{00000000-0005-0000-0000-00003B810000}"/>
    <cellStyle name="20% - Accent1 4 2 2 6 7 3" xfId="33268" xr:uid="{00000000-0005-0000-0000-00003C810000}"/>
    <cellStyle name="20% - Accent1 4 2 2 6 8" xfId="33269" xr:uid="{00000000-0005-0000-0000-00003D810000}"/>
    <cellStyle name="20% - Accent1 4 2 2 6 8 2" xfId="33270" xr:uid="{00000000-0005-0000-0000-00003E810000}"/>
    <cellStyle name="20% - Accent1 4 2 2 6 8 2 2" xfId="33271" xr:uid="{00000000-0005-0000-0000-00003F810000}"/>
    <cellStyle name="20% - Accent1 4 2 2 6 8 3" xfId="33272" xr:uid="{00000000-0005-0000-0000-000040810000}"/>
    <cellStyle name="20% - Accent1 4 2 2 6 9" xfId="33273" xr:uid="{00000000-0005-0000-0000-000041810000}"/>
    <cellStyle name="20% - Accent1 4 2 2 6 9 2" xfId="33274" xr:uid="{00000000-0005-0000-0000-000042810000}"/>
    <cellStyle name="20% - Accent1 4 2 2 7" xfId="33275" xr:uid="{00000000-0005-0000-0000-000043810000}"/>
    <cellStyle name="20% - Accent1 4 2 2 7 2" xfId="33276" xr:uid="{00000000-0005-0000-0000-000044810000}"/>
    <cellStyle name="20% - Accent1 4 2 2 7 2 2" xfId="33277" xr:uid="{00000000-0005-0000-0000-000045810000}"/>
    <cellStyle name="20% - Accent1 4 2 2 7 2 2 2" xfId="33278" xr:uid="{00000000-0005-0000-0000-000046810000}"/>
    <cellStyle name="20% - Accent1 4 2 2 7 2 2 2 2" xfId="33279" xr:uid="{00000000-0005-0000-0000-000047810000}"/>
    <cellStyle name="20% - Accent1 4 2 2 7 2 2 3" xfId="33280" xr:uid="{00000000-0005-0000-0000-000048810000}"/>
    <cellStyle name="20% - Accent1 4 2 2 7 2 3" xfId="33281" xr:uid="{00000000-0005-0000-0000-000049810000}"/>
    <cellStyle name="20% - Accent1 4 2 2 7 2 3 2" xfId="33282" xr:uid="{00000000-0005-0000-0000-00004A810000}"/>
    <cellStyle name="20% - Accent1 4 2 2 7 2 4" xfId="33283" xr:uid="{00000000-0005-0000-0000-00004B810000}"/>
    <cellStyle name="20% - Accent1 4 2 2 7 3" xfId="33284" xr:uid="{00000000-0005-0000-0000-00004C810000}"/>
    <cellStyle name="20% - Accent1 4 2 2 7 3 2" xfId="33285" xr:uid="{00000000-0005-0000-0000-00004D810000}"/>
    <cellStyle name="20% - Accent1 4 2 2 7 3 2 2" xfId="33286" xr:uid="{00000000-0005-0000-0000-00004E810000}"/>
    <cellStyle name="20% - Accent1 4 2 2 7 3 2 2 2" xfId="33287" xr:uid="{00000000-0005-0000-0000-00004F810000}"/>
    <cellStyle name="20% - Accent1 4 2 2 7 3 2 3" xfId="33288" xr:uid="{00000000-0005-0000-0000-000050810000}"/>
    <cellStyle name="20% - Accent1 4 2 2 7 3 3" xfId="33289" xr:uid="{00000000-0005-0000-0000-000051810000}"/>
    <cellStyle name="20% - Accent1 4 2 2 7 3 3 2" xfId="33290" xr:uid="{00000000-0005-0000-0000-000052810000}"/>
    <cellStyle name="20% - Accent1 4 2 2 7 3 4" xfId="33291" xr:uid="{00000000-0005-0000-0000-000053810000}"/>
    <cellStyle name="20% - Accent1 4 2 2 7 4" xfId="33292" xr:uid="{00000000-0005-0000-0000-000054810000}"/>
    <cellStyle name="20% - Accent1 4 2 2 7 4 2" xfId="33293" xr:uid="{00000000-0005-0000-0000-000055810000}"/>
    <cellStyle name="20% - Accent1 4 2 2 7 4 2 2" xfId="33294" xr:uid="{00000000-0005-0000-0000-000056810000}"/>
    <cellStyle name="20% - Accent1 4 2 2 7 4 2 2 2" xfId="33295" xr:uid="{00000000-0005-0000-0000-000057810000}"/>
    <cellStyle name="20% - Accent1 4 2 2 7 4 2 3" xfId="33296" xr:uid="{00000000-0005-0000-0000-000058810000}"/>
    <cellStyle name="20% - Accent1 4 2 2 7 4 3" xfId="33297" xr:uid="{00000000-0005-0000-0000-000059810000}"/>
    <cellStyle name="20% - Accent1 4 2 2 7 4 3 2" xfId="33298" xr:uid="{00000000-0005-0000-0000-00005A810000}"/>
    <cellStyle name="20% - Accent1 4 2 2 7 4 4" xfId="33299" xr:uid="{00000000-0005-0000-0000-00005B810000}"/>
    <cellStyle name="20% - Accent1 4 2 2 7 5" xfId="33300" xr:uid="{00000000-0005-0000-0000-00005C810000}"/>
    <cellStyle name="20% - Accent1 4 2 2 7 5 2" xfId="33301" xr:uid="{00000000-0005-0000-0000-00005D810000}"/>
    <cellStyle name="20% - Accent1 4 2 2 7 5 2 2" xfId="33302" xr:uid="{00000000-0005-0000-0000-00005E810000}"/>
    <cellStyle name="20% - Accent1 4 2 2 7 5 3" xfId="33303" xr:uid="{00000000-0005-0000-0000-00005F810000}"/>
    <cellStyle name="20% - Accent1 4 2 2 7 6" xfId="33304" xr:uid="{00000000-0005-0000-0000-000060810000}"/>
    <cellStyle name="20% - Accent1 4 2 2 7 6 2" xfId="33305" xr:uid="{00000000-0005-0000-0000-000061810000}"/>
    <cellStyle name="20% - Accent1 4 2 2 7 6 2 2" xfId="33306" xr:uid="{00000000-0005-0000-0000-000062810000}"/>
    <cellStyle name="20% - Accent1 4 2 2 7 6 3" xfId="33307" xr:uid="{00000000-0005-0000-0000-000063810000}"/>
    <cellStyle name="20% - Accent1 4 2 2 7 7" xfId="33308" xr:uid="{00000000-0005-0000-0000-000064810000}"/>
    <cellStyle name="20% - Accent1 4 2 2 7 7 2" xfId="33309" xr:uid="{00000000-0005-0000-0000-000065810000}"/>
    <cellStyle name="20% - Accent1 4 2 2 7 8" xfId="33310" xr:uid="{00000000-0005-0000-0000-000066810000}"/>
    <cellStyle name="20% - Accent1 4 2 2 7 8 2" xfId="33311" xr:uid="{00000000-0005-0000-0000-000067810000}"/>
    <cellStyle name="20% - Accent1 4 2 2 7 9" xfId="33312" xr:uid="{00000000-0005-0000-0000-000068810000}"/>
    <cellStyle name="20% - Accent1 4 2 2 8" xfId="33313" xr:uid="{00000000-0005-0000-0000-000069810000}"/>
    <cellStyle name="20% - Accent1 4 2 2 8 2" xfId="33314" xr:uid="{00000000-0005-0000-0000-00006A810000}"/>
    <cellStyle name="20% - Accent1 4 2 2 8 2 2" xfId="33315" xr:uid="{00000000-0005-0000-0000-00006B810000}"/>
    <cellStyle name="20% - Accent1 4 2 2 8 2 2 2" xfId="33316" xr:uid="{00000000-0005-0000-0000-00006C810000}"/>
    <cellStyle name="20% - Accent1 4 2 2 8 2 2 2 2" xfId="33317" xr:uid="{00000000-0005-0000-0000-00006D810000}"/>
    <cellStyle name="20% - Accent1 4 2 2 8 2 2 3" xfId="33318" xr:uid="{00000000-0005-0000-0000-00006E810000}"/>
    <cellStyle name="20% - Accent1 4 2 2 8 2 3" xfId="33319" xr:uid="{00000000-0005-0000-0000-00006F810000}"/>
    <cellStyle name="20% - Accent1 4 2 2 8 2 3 2" xfId="33320" xr:uid="{00000000-0005-0000-0000-000070810000}"/>
    <cellStyle name="20% - Accent1 4 2 2 8 2 4" xfId="33321" xr:uid="{00000000-0005-0000-0000-000071810000}"/>
    <cellStyle name="20% - Accent1 4 2 2 8 3" xfId="33322" xr:uid="{00000000-0005-0000-0000-000072810000}"/>
    <cellStyle name="20% - Accent1 4 2 2 8 3 2" xfId="33323" xr:uid="{00000000-0005-0000-0000-000073810000}"/>
    <cellStyle name="20% - Accent1 4 2 2 8 3 2 2" xfId="33324" xr:uid="{00000000-0005-0000-0000-000074810000}"/>
    <cellStyle name="20% - Accent1 4 2 2 8 3 2 2 2" xfId="33325" xr:uid="{00000000-0005-0000-0000-000075810000}"/>
    <cellStyle name="20% - Accent1 4 2 2 8 3 2 3" xfId="33326" xr:uid="{00000000-0005-0000-0000-000076810000}"/>
    <cellStyle name="20% - Accent1 4 2 2 8 3 3" xfId="33327" xr:uid="{00000000-0005-0000-0000-000077810000}"/>
    <cellStyle name="20% - Accent1 4 2 2 8 3 3 2" xfId="33328" xr:uid="{00000000-0005-0000-0000-000078810000}"/>
    <cellStyle name="20% - Accent1 4 2 2 8 3 4" xfId="33329" xr:uid="{00000000-0005-0000-0000-000079810000}"/>
    <cellStyle name="20% - Accent1 4 2 2 8 4" xfId="33330" xr:uid="{00000000-0005-0000-0000-00007A810000}"/>
    <cellStyle name="20% - Accent1 4 2 2 8 4 2" xfId="33331" xr:uid="{00000000-0005-0000-0000-00007B810000}"/>
    <cellStyle name="20% - Accent1 4 2 2 8 4 2 2" xfId="33332" xr:uid="{00000000-0005-0000-0000-00007C810000}"/>
    <cellStyle name="20% - Accent1 4 2 2 8 4 2 2 2" xfId="33333" xr:uid="{00000000-0005-0000-0000-00007D810000}"/>
    <cellStyle name="20% - Accent1 4 2 2 8 4 2 3" xfId="33334" xr:uid="{00000000-0005-0000-0000-00007E810000}"/>
    <cellStyle name="20% - Accent1 4 2 2 8 4 3" xfId="33335" xr:uid="{00000000-0005-0000-0000-00007F810000}"/>
    <cellStyle name="20% - Accent1 4 2 2 8 4 3 2" xfId="33336" xr:uid="{00000000-0005-0000-0000-000080810000}"/>
    <cellStyle name="20% - Accent1 4 2 2 8 4 4" xfId="33337" xr:uid="{00000000-0005-0000-0000-000081810000}"/>
    <cellStyle name="20% - Accent1 4 2 2 8 5" xfId="33338" xr:uid="{00000000-0005-0000-0000-000082810000}"/>
    <cellStyle name="20% - Accent1 4 2 2 8 5 2" xfId="33339" xr:uid="{00000000-0005-0000-0000-000083810000}"/>
    <cellStyle name="20% - Accent1 4 2 2 8 5 2 2" xfId="33340" xr:uid="{00000000-0005-0000-0000-000084810000}"/>
    <cellStyle name="20% - Accent1 4 2 2 8 5 3" xfId="33341" xr:uid="{00000000-0005-0000-0000-000085810000}"/>
    <cellStyle name="20% - Accent1 4 2 2 8 6" xfId="33342" xr:uid="{00000000-0005-0000-0000-000086810000}"/>
    <cellStyle name="20% - Accent1 4 2 2 8 6 2" xfId="33343" xr:uid="{00000000-0005-0000-0000-000087810000}"/>
    <cellStyle name="20% - Accent1 4 2 2 8 6 2 2" xfId="33344" xr:uid="{00000000-0005-0000-0000-000088810000}"/>
    <cellStyle name="20% - Accent1 4 2 2 8 6 3" xfId="33345" xr:uid="{00000000-0005-0000-0000-000089810000}"/>
    <cellStyle name="20% - Accent1 4 2 2 8 7" xfId="33346" xr:uid="{00000000-0005-0000-0000-00008A810000}"/>
    <cellStyle name="20% - Accent1 4 2 2 8 7 2" xfId="33347" xr:uid="{00000000-0005-0000-0000-00008B810000}"/>
    <cellStyle name="20% - Accent1 4 2 2 8 8" xfId="33348" xr:uid="{00000000-0005-0000-0000-00008C810000}"/>
    <cellStyle name="20% - Accent1 4 2 2 8 8 2" xfId="33349" xr:uid="{00000000-0005-0000-0000-00008D810000}"/>
    <cellStyle name="20% - Accent1 4 2 2 8 9" xfId="33350" xr:uid="{00000000-0005-0000-0000-00008E810000}"/>
    <cellStyle name="20% - Accent1 4 2 2 9" xfId="33351" xr:uid="{00000000-0005-0000-0000-00008F810000}"/>
    <cellStyle name="20% - Accent1 4 2 2 9 2" xfId="33352" xr:uid="{00000000-0005-0000-0000-000090810000}"/>
    <cellStyle name="20% - Accent1 4 2 2 9 2 2" xfId="33353" xr:uid="{00000000-0005-0000-0000-000091810000}"/>
    <cellStyle name="20% - Accent1 4 2 2 9 2 2 2" xfId="33354" xr:uid="{00000000-0005-0000-0000-000092810000}"/>
    <cellStyle name="20% - Accent1 4 2 2 9 2 3" xfId="33355" xr:uid="{00000000-0005-0000-0000-000093810000}"/>
    <cellStyle name="20% - Accent1 4 2 2 9 3" xfId="33356" xr:uid="{00000000-0005-0000-0000-000094810000}"/>
    <cellStyle name="20% - Accent1 4 2 2 9 3 2" xfId="33357" xr:uid="{00000000-0005-0000-0000-000095810000}"/>
    <cellStyle name="20% - Accent1 4 2 2 9 4" xfId="33358" xr:uid="{00000000-0005-0000-0000-000096810000}"/>
    <cellStyle name="20% - Accent1 4 2 20" xfId="33359" xr:uid="{00000000-0005-0000-0000-000097810000}"/>
    <cellStyle name="20% - Accent1 4 2 3" xfId="33360" xr:uid="{00000000-0005-0000-0000-000098810000}"/>
    <cellStyle name="20% - Accent1 4 2 3 10" xfId="33361" xr:uid="{00000000-0005-0000-0000-000099810000}"/>
    <cellStyle name="20% - Accent1 4 2 3 10 2" xfId="33362" xr:uid="{00000000-0005-0000-0000-00009A810000}"/>
    <cellStyle name="20% - Accent1 4 2 3 10 2 2" xfId="33363" xr:uid="{00000000-0005-0000-0000-00009B810000}"/>
    <cellStyle name="20% - Accent1 4 2 3 10 2 2 2" xfId="33364" xr:uid="{00000000-0005-0000-0000-00009C810000}"/>
    <cellStyle name="20% - Accent1 4 2 3 10 2 3" xfId="33365" xr:uid="{00000000-0005-0000-0000-00009D810000}"/>
    <cellStyle name="20% - Accent1 4 2 3 10 3" xfId="33366" xr:uid="{00000000-0005-0000-0000-00009E810000}"/>
    <cellStyle name="20% - Accent1 4 2 3 10 3 2" xfId="33367" xr:uid="{00000000-0005-0000-0000-00009F810000}"/>
    <cellStyle name="20% - Accent1 4 2 3 10 4" xfId="33368" xr:uid="{00000000-0005-0000-0000-0000A0810000}"/>
    <cellStyle name="20% - Accent1 4 2 3 11" xfId="33369" xr:uid="{00000000-0005-0000-0000-0000A1810000}"/>
    <cellStyle name="20% - Accent1 4 2 3 11 2" xfId="33370" xr:uid="{00000000-0005-0000-0000-0000A2810000}"/>
    <cellStyle name="20% - Accent1 4 2 3 11 2 2" xfId="33371" xr:uid="{00000000-0005-0000-0000-0000A3810000}"/>
    <cellStyle name="20% - Accent1 4 2 3 11 2 2 2" xfId="33372" xr:uid="{00000000-0005-0000-0000-0000A4810000}"/>
    <cellStyle name="20% - Accent1 4 2 3 11 2 3" xfId="33373" xr:uid="{00000000-0005-0000-0000-0000A5810000}"/>
    <cellStyle name="20% - Accent1 4 2 3 11 3" xfId="33374" xr:uid="{00000000-0005-0000-0000-0000A6810000}"/>
    <cellStyle name="20% - Accent1 4 2 3 11 3 2" xfId="33375" xr:uid="{00000000-0005-0000-0000-0000A7810000}"/>
    <cellStyle name="20% - Accent1 4 2 3 11 4" xfId="33376" xr:uid="{00000000-0005-0000-0000-0000A8810000}"/>
    <cellStyle name="20% - Accent1 4 2 3 12" xfId="33377" xr:uid="{00000000-0005-0000-0000-0000A9810000}"/>
    <cellStyle name="20% - Accent1 4 2 3 12 2" xfId="33378" xr:uid="{00000000-0005-0000-0000-0000AA810000}"/>
    <cellStyle name="20% - Accent1 4 2 3 12 2 2" xfId="33379" xr:uid="{00000000-0005-0000-0000-0000AB810000}"/>
    <cellStyle name="20% - Accent1 4 2 3 12 3" xfId="33380" xr:uid="{00000000-0005-0000-0000-0000AC810000}"/>
    <cellStyle name="20% - Accent1 4 2 3 13" xfId="33381" xr:uid="{00000000-0005-0000-0000-0000AD810000}"/>
    <cellStyle name="20% - Accent1 4 2 3 13 2" xfId="33382" xr:uid="{00000000-0005-0000-0000-0000AE810000}"/>
    <cellStyle name="20% - Accent1 4 2 3 13 2 2" xfId="33383" xr:uid="{00000000-0005-0000-0000-0000AF810000}"/>
    <cellStyle name="20% - Accent1 4 2 3 13 3" xfId="33384" xr:uid="{00000000-0005-0000-0000-0000B0810000}"/>
    <cellStyle name="20% - Accent1 4 2 3 14" xfId="33385" xr:uid="{00000000-0005-0000-0000-0000B1810000}"/>
    <cellStyle name="20% - Accent1 4 2 3 14 2" xfId="33386" xr:uid="{00000000-0005-0000-0000-0000B2810000}"/>
    <cellStyle name="20% - Accent1 4 2 3 15" xfId="33387" xr:uid="{00000000-0005-0000-0000-0000B3810000}"/>
    <cellStyle name="20% - Accent1 4 2 3 15 2" xfId="33388" xr:uid="{00000000-0005-0000-0000-0000B4810000}"/>
    <cellStyle name="20% - Accent1 4 2 3 16" xfId="33389" xr:uid="{00000000-0005-0000-0000-0000B5810000}"/>
    <cellStyle name="20% - Accent1 4 2 3 2" xfId="33390" xr:uid="{00000000-0005-0000-0000-0000B6810000}"/>
    <cellStyle name="20% - Accent1 4 2 3 2 10" xfId="33391" xr:uid="{00000000-0005-0000-0000-0000B7810000}"/>
    <cellStyle name="20% - Accent1 4 2 3 2 10 2" xfId="33392" xr:uid="{00000000-0005-0000-0000-0000B8810000}"/>
    <cellStyle name="20% - Accent1 4 2 3 2 10 2 2" xfId="33393" xr:uid="{00000000-0005-0000-0000-0000B9810000}"/>
    <cellStyle name="20% - Accent1 4 2 3 2 10 2 2 2" xfId="33394" xr:uid="{00000000-0005-0000-0000-0000BA810000}"/>
    <cellStyle name="20% - Accent1 4 2 3 2 10 2 3" xfId="33395" xr:uid="{00000000-0005-0000-0000-0000BB810000}"/>
    <cellStyle name="20% - Accent1 4 2 3 2 10 3" xfId="33396" xr:uid="{00000000-0005-0000-0000-0000BC810000}"/>
    <cellStyle name="20% - Accent1 4 2 3 2 10 3 2" xfId="33397" xr:uid="{00000000-0005-0000-0000-0000BD810000}"/>
    <cellStyle name="20% - Accent1 4 2 3 2 10 4" xfId="33398" xr:uid="{00000000-0005-0000-0000-0000BE810000}"/>
    <cellStyle name="20% - Accent1 4 2 3 2 11" xfId="33399" xr:uid="{00000000-0005-0000-0000-0000BF810000}"/>
    <cellStyle name="20% - Accent1 4 2 3 2 11 2" xfId="33400" xr:uid="{00000000-0005-0000-0000-0000C0810000}"/>
    <cellStyle name="20% - Accent1 4 2 3 2 11 2 2" xfId="33401" xr:uid="{00000000-0005-0000-0000-0000C1810000}"/>
    <cellStyle name="20% - Accent1 4 2 3 2 11 3" xfId="33402" xr:uid="{00000000-0005-0000-0000-0000C2810000}"/>
    <cellStyle name="20% - Accent1 4 2 3 2 12" xfId="33403" xr:uid="{00000000-0005-0000-0000-0000C3810000}"/>
    <cellStyle name="20% - Accent1 4 2 3 2 12 2" xfId="33404" xr:uid="{00000000-0005-0000-0000-0000C4810000}"/>
    <cellStyle name="20% - Accent1 4 2 3 2 12 2 2" xfId="33405" xr:uid="{00000000-0005-0000-0000-0000C5810000}"/>
    <cellStyle name="20% - Accent1 4 2 3 2 12 3" xfId="33406" xr:uid="{00000000-0005-0000-0000-0000C6810000}"/>
    <cellStyle name="20% - Accent1 4 2 3 2 13" xfId="33407" xr:uid="{00000000-0005-0000-0000-0000C7810000}"/>
    <cellStyle name="20% - Accent1 4 2 3 2 13 2" xfId="33408" xr:uid="{00000000-0005-0000-0000-0000C8810000}"/>
    <cellStyle name="20% - Accent1 4 2 3 2 14" xfId="33409" xr:uid="{00000000-0005-0000-0000-0000C9810000}"/>
    <cellStyle name="20% - Accent1 4 2 3 2 14 2" xfId="33410" xr:uid="{00000000-0005-0000-0000-0000CA810000}"/>
    <cellStyle name="20% - Accent1 4 2 3 2 15" xfId="33411" xr:uid="{00000000-0005-0000-0000-0000CB810000}"/>
    <cellStyle name="20% - Accent1 4 2 3 2 2" xfId="33412" xr:uid="{00000000-0005-0000-0000-0000CC810000}"/>
    <cellStyle name="20% - Accent1 4 2 3 2 2 10" xfId="33413" xr:uid="{00000000-0005-0000-0000-0000CD810000}"/>
    <cellStyle name="20% - Accent1 4 2 3 2 2 10 2" xfId="33414" xr:uid="{00000000-0005-0000-0000-0000CE810000}"/>
    <cellStyle name="20% - Accent1 4 2 3 2 2 10 2 2" xfId="33415" xr:uid="{00000000-0005-0000-0000-0000CF810000}"/>
    <cellStyle name="20% - Accent1 4 2 3 2 2 10 3" xfId="33416" xr:uid="{00000000-0005-0000-0000-0000D0810000}"/>
    <cellStyle name="20% - Accent1 4 2 3 2 2 11" xfId="33417" xr:uid="{00000000-0005-0000-0000-0000D1810000}"/>
    <cellStyle name="20% - Accent1 4 2 3 2 2 11 2" xfId="33418" xr:uid="{00000000-0005-0000-0000-0000D2810000}"/>
    <cellStyle name="20% - Accent1 4 2 3 2 2 11 2 2" xfId="33419" xr:uid="{00000000-0005-0000-0000-0000D3810000}"/>
    <cellStyle name="20% - Accent1 4 2 3 2 2 11 3" xfId="33420" xr:uid="{00000000-0005-0000-0000-0000D4810000}"/>
    <cellStyle name="20% - Accent1 4 2 3 2 2 12" xfId="33421" xr:uid="{00000000-0005-0000-0000-0000D5810000}"/>
    <cellStyle name="20% - Accent1 4 2 3 2 2 12 2" xfId="33422" xr:uid="{00000000-0005-0000-0000-0000D6810000}"/>
    <cellStyle name="20% - Accent1 4 2 3 2 2 13" xfId="33423" xr:uid="{00000000-0005-0000-0000-0000D7810000}"/>
    <cellStyle name="20% - Accent1 4 2 3 2 2 13 2" xfId="33424" xr:uid="{00000000-0005-0000-0000-0000D8810000}"/>
    <cellStyle name="20% - Accent1 4 2 3 2 2 14" xfId="33425" xr:uid="{00000000-0005-0000-0000-0000D9810000}"/>
    <cellStyle name="20% - Accent1 4 2 3 2 2 2" xfId="33426" xr:uid="{00000000-0005-0000-0000-0000DA810000}"/>
    <cellStyle name="20% - Accent1 4 2 3 2 2 2 10" xfId="33427" xr:uid="{00000000-0005-0000-0000-0000DB810000}"/>
    <cellStyle name="20% - Accent1 4 2 3 2 2 2 10 2" xfId="33428" xr:uid="{00000000-0005-0000-0000-0000DC810000}"/>
    <cellStyle name="20% - Accent1 4 2 3 2 2 2 11" xfId="33429" xr:uid="{00000000-0005-0000-0000-0000DD810000}"/>
    <cellStyle name="20% - Accent1 4 2 3 2 2 2 2" xfId="33430" xr:uid="{00000000-0005-0000-0000-0000DE810000}"/>
    <cellStyle name="20% - Accent1 4 2 3 2 2 2 2 2" xfId="33431" xr:uid="{00000000-0005-0000-0000-0000DF810000}"/>
    <cellStyle name="20% - Accent1 4 2 3 2 2 2 2 2 2" xfId="33432" xr:uid="{00000000-0005-0000-0000-0000E0810000}"/>
    <cellStyle name="20% - Accent1 4 2 3 2 2 2 2 2 2 2" xfId="33433" xr:uid="{00000000-0005-0000-0000-0000E1810000}"/>
    <cellStyle name="20% - Accent1 4 2 3 2 2 2 2 2 2 2 2" xfId="33434" xr:uid="{00000000-0005-0000-0000-0000E2810000}"/>
    <cellStyle name="20% - Accent1 4 2 3 2 2 2 2 2 2 3" xfId="33435" xr:uid="{00000000-0005-0000-0000-0000E3810000}"/>
    <cellStyle name="20% - Accent1 4 2 3 2 2 2 2 2 3" xfId="33436" xr:uid="{00000000-0005-0000-0000-0000E4810000}"/>
    <cellStyle name="20% - Accent1 4 2 3 2 2 2 2 2 3 2" xfId="33437" xr:uid="{00000000-0005-0000-0000-0000E5810000}"/>
    <cellStyle name="20% - Accent1 4 2 3 2 2 2 2 2 4" xfId="33438" xr:uid="{00000000-0005-0000-0000-0000E6810000}"/>
    <cellStyle name="20% - Accent1 4 2 3 2 2 2 2 3" xfId="33439" xr:uid="{00000000-0005-0000-0000-0000E7810000}"/>
    <cellStyle name="20% - Accent1 4 2 3 2 2 2 2 3 2" xfId="33440" xr:uid="{00000000-0005-0000-0000-0000E8810000}"/>
    <cellStyle name="20% - Accent1 4 2 3 2 2 2 2 3 2 2" xfId="33441" xr:uid="{00000000-0005-0000-0000-0000E9810000}"/>
    <cellStyle name="20% - Accent1 4 2 3 2 2 2 2 3 2 2 2" xfId="33442" xr:uid="{00000000-0005-0000-0000-0000EA810000}"/>
    <cellStyle name="20% - Accent1 4 2 3 2 2 2 2 3 2 3" xfId="33443" xr:uid="{00000000-0005-0000-0000-0000EB810000}"/>
    <cellStyle name="20% - Accent1 4 2 3 2 2 2 2 3 3" xfId="33444" xr:uid="{00000000-0005-0000-0000-0000EC810000}"/>
    <cellStyle name="20% - Accent1 4 2 3 2 2 2 2 3 3 2" xfId="33445" xr:uid="{00000000-0005-0000-0000-0000ED810000}"/>
    <cellStyle name="20% - Accent1 4 2 3 2 2 2 2 3 4" xfId="33446" xr:uid="{00000000-0005-0000-0000-0000EE810000}"/>
    <cellStyle name="20% - Accent1 4 2 3 2 2 2 2 4" xfId="33447" xr:uid="{00000000-0005-0000-0000-0000EF810000}"/>
    <cellStyle name="20% - Accent1 4 2 3 2 2 2 2 4 2" xfId="33448" xr:uid="{00000000-0005-0000-0000-0000F0810000}"/>
    <cellStyle name="20% - Accent1 4 2 3 2 2 2 2 4 2 2" xfId="33449" xr:uid="{00000000-0005-0000-0000-0000F1810000}"/>
    <cellStyle name="20% - Accent1 4 2 3 2 2 2 2 4 2 2 2" xfId="33450" xr:uid="{00000000-0005-0000-0000-0000F2810000}"/>
    <cellStyle name="20% - Accent1 4 2 3 2 2 2 2 4 2 3" xfId="33451" xr:uid="{00000000-0005-0000-0000-0000F3810000}"/>
    <cellStyle name="20% - Accent1 4 2 3 2 2 2 2 4 3" xfId="33452" xr:uid="{00000000-0005-0000-0000-0000F4810000}"/>
    <cellStyle name="20% - Accent1 4 2 3 2 2 2 2 4 3 2" xfId="33453" xr:uid="{00000000-0005-0000-0000-0000F5810000}"/>
    <cellStyle name="20% - Accent1 4 2 3 2 2 2 2 4 4" xfId="33454" xr:uid="{00000000-0005-0000-0000-0000F6810000}"/>
    <cellStyle name="20% - Accent1 4 2 3 2 2 2 2 5" xfId="33455" xr:uid="{00000000-0005-0000-0000-0000F7810000}"/>
    <cellStyle name="20% - Accent1 4 2 3 2 2 2 2 5 2" xfId="33456" xr:uid="{00000000-0005-0000-0000-0000F8810000}"/>
    <cellStyle name="20% - Accent1 4 2 3 2 2 2 2 5 2 2" xfId="33457" xr:uid="{00000000-0005-0000-0000-0000F9810000}"/>
    <cellStyle name="20% - Accent1 4 2 3 2 2 2 2 5 3" xfId="33458" xr:uid="{00000000-0005-0000-0000-0000FA810000}"/>
    <cellStyle name="20% - Accent1 4 2 3 2 2 2 2 6" xfId="33459" xr:uid="{00000000-0005-0000-0000-0000FB810000}"/>
    <cellStyle name="20% - Accent1 4 2 3 2 2 2 2 6 2" xfId="33460" xr:uid="{00000000-0005-0000-0000-0000FC810000}"/>
    <cellStyle name="20% - Accent1 4 2 3 2 2 2 2 6 2 2" xfId="33461" xr:uid="{00000000-0005-0000-0000-0000FD810000}"/>
    <cellStyle name="20% - Accent1 4 2 3 2 2 2 2 6 3" xfId="33462" xr:uid="{00000000-0005-0000-0000-0000FE810000}"/>
    <cellStyle name="20% - Accent1 4 2 3 2 2 2 2 7" xfId="33463" xr:uid="{00000000-0005-0000-0000-0000FF810000}"/>
    <cellStyle name="20% - Accent1 4 2 3 2 2 2 2 7 2" xfId="33464" xr:uid="{00000000-0005-0000-0000-000000820000}"/>
    <cellStyle name="20% - Accent1 4 2 3 2 2 2 2 8" xfId="33465" xr:uid="{00000000-0005-0000-0000-000001820000}"/>
    <cellStyle name="20% - Accent1 4 2 3 2 2 2 2 8 2" xfId="33466" xr:uid="{00000000-0005-0000-0000-000002820000}"/>
    <cellStyle name="20% - Accent1 4 2 3 2 2 2 2 9" xfId="33467" xr:uid="{00000000-0005-0000-0000-000003820000}"/>
    <cellStyle name="20% - Accent1 4 2 3 2 2 2 3" xfId="33468" xr:uid="{00000000-0005-0000-0000-000004820000}"/>
    <cellStyle name="20% - Accent1 4 2 3 2 2 2 3 2" xfId="33469" xr:uid="{00000000-0005-0000-0000-000005820000}"/>
    <cellStyle name="20% - Accent1 4 2 3 2 2 2 3 2 2" xfId="33470" xr:uid="{00000000-0005-0000-0000-000006820000}"/>
    <cellStyle name="20% - Accent1 4 2 3 2 2 2 3 2 2 2" xfId="33471" xr:uid="{00000000-0005-0000-0000-000007820000}"/>
    <cellStyle name="20% - Accent1 4 2 3 2 2 2 3 2 2 2 2" xfId="33472" xr:uid="{00000000-0005-0000-0000-000008820000}"/>
    <cellStyle name="20% - Accent1 4 2 3 2 2 2 3 2 2 3" xfId="33473" xr:uid="{00000000-0005-0000-0000-000009820000}"/>
    <cellStyle name="20% - Accent1 4 2 3 2 2 2 3 2 3" xfId="33474" xr:uid="{00000000-0005-0000-0000-00000A820000}"/>
    <cellStyle name="20% - Accent1 4 2 3 2 2 2 3 2 3 2" xfId="33475" xr:uid="{00000000-0005-0000-0000-00000B820000}"/>
    <cellStyle name="20% - Accent1 4 2 3 2 2 2 3 2 4" xfId="33476" xr:uid="{00000000-0005-0000-0000-00000C820000}"/>
    <cellStyle name="20% - Accent1 4 2 3 2 2 2 3 3" xfId="33477" xr:uid="{00000000-0005-0000-0000-00000D820000}"/>
    <cellStyle name="20% - Accent1 4 2 3 2 2 2 3 3 2" xfId="33478" xr:uid="{00000000-0005-0000-0000-00000E820000}"/>
    <cellStyle name="20% - Accent1 4 2 3 2 2 2 3 3 2 2" xfId="33479" xr:uid="{00000000-0005-0000-0000-00000F820000}"/>
    <cellStyle name="20% - Accent1 4 2 3 2 2 2 3 3 2 2 2" xfId="33480" xr:uid="{00000000-0005-0000-0000-000010820000}"/>
    <cellStyle name="20% - Accent1 4 2 3 2 2 2 3 3 2 3" xfId="33481" xr:uid="{00000000-0005-0000-0000-000011820000}"/>
    <cellStyle name="20% - Accent1 4 2 3 2 2 2 3 3 3" xfId="33482" xr:uid="{00000000-0005-0000-0000-000012820000}"/>
    <cellStyle name="20% - Accent1 4 2 3 2 2 2 3 3 3 2" xfId="33483" xr:uid="{00000000-0005-0000-0000-000013820000}"/>
    <cellStyle name="20% - Accent1 4 2 3 2 2 2 3 3 4" xfId="33484" xr:uid="{00000000-0005-0000-0000-000014820000}"/>
    <cellStyle name="20% - Accent1 4 2 3 2 2 2 3 4" xfId="33485" xr:uid="{00000000-0005-0000-0000-000015820000}"/>
    <cellStyle name="20% - Accent1 4 2 3 2 2 2 3 4 2" xfId="33486" xr:uid="{00000000-0005-0000-0000-000016820000}"/>
    <cellStyle name="20% - Accent1 4 2 3 2 2 2 3 4 2 2" xfId="33487" xr:uid="{00000000-0005-0000-0000-000017820000}"/>
    <cellStyle name="20% - Accent1 4 2 3 2 2 2 3 4 2 2 2" xfId="33488" xr:uid="{00000000-0005-0000-0000-000018820000}"/>
    <cellStyle name="20% - Accent1 4 2 3 2 2 2 3 4 2 3" xfId="33489" xr:uid="{00000000-0005-0000-0000-000019820000}"/>
    <cellStyle name="20% - Accent1 4 2 3 2 2 2 3 4 3" xfId="33490" xr:uid="{00000000-0005-0000-0000-00001A820000}"/>
    <cellStyle name="20% - Accent1 4 2 3 2 2 2 3 4 3 2" xfId="33491" xr:uid="{00000000-0005-0000-0000-00001B820000}"/>
    <cellStyle name="20% - Accent1 4 2 3 2 2 2 3 4 4" xfId="33492" xr:uid="{00000000-0005-0000-0000-00001C820000}"/>
    <cellStyle name="20% - Accent1 4 2 3 2 2 2 3 5" xfId="33493" xr:uid="{00000000-0005-0000-0000-00001D820000}"/>
    <cellStyle name="20% - Accent1 4 2 3 2 2 2 3 5 2" xfId="33494" xr:uid="{00000000-0005-0000-0000-00001E820000}"/>
    <cellStyle name="20% - Accent1 4 2 3 2 2 2 3 5 2 2" xfId="33495" xr:uid="{00000000-0005-0000-0000-00001F820000}"/>
    <cellStyle name="20% - Accent1 4 2 3 2 2 2 3 5 3" xfId="33496" xr:uid="{00000000-0005-0000-0000-000020820000}"/>
    <cellStyle name="20% - Accent1 4 2 3 2 2 2 3 6" xfId="33497" xr:uid="{00000000-0005-0000-0000-000021820000}"/>
    <cellStyle name="20% - Accent1 4 2 3 2 2 2 3 6 2" xfId="33498" xr:uid="{00000000-0005-0000-0000-000022820000}"/>
    <cellStyle name="20% - Accent1 4 2 3 2 2 2 3 6 2 2" xfId="33499" xr:uid="{00000000-0005-0000-0000-000023820000}"/>
    <cellStyle name="20% - Accent1 4 2 3 2 2 2 3 6 3" xfId="33500" xr:uid="{00000000-0005-0000-0000-000024820000}"/>
    <cellStyle name="20% - Accent1 4 2 3 2 2 2 3 7" xfId="33501" xr:uid="{00000000-0005-0000-0000-000025820000}"/>
    <cellStyle name="20% - Accent1 4 2 3 2 2 2 3 7 2" xfId="33502" xr:uid="{00000000-0005-0000-0000-000026820000}"/>
    <cellStyle name="20% - Accent1 4 2 3 2 2 2 3 8" xfId="33503" xr:uid="{00000000-0005-0000-0000-000027820000}"/>
    <cellStyle name="20% - Accent1 4 2 3 2 2 2 3 8 2" xfId="33504" xr:uid="{00000000-0005-0000-0000-000028820000}"/>
    <cellStyle name="20% - Accent1 4 2 3 2 2 2 3 9" xfId="33505" xr:uid="{00000000-0005-0000-0000-000029820000}"/>
    <cellStyle name="20% - Accent1 4 2 3 2 2 2 4" xfId="33506" xr:uid="{00000000-0005-0000-0000-00002A820000}"/>
    <cellStyle name="20% - Accent1 4 2 3 2 2 2 4 2" xfId="33507" xr:uid="{00000000-0005-0000-0000-00002B820000}"/>
    <cellStyle name="20% - Accent1 4 2 3 2 2 2 4 2 2" xfId="33508" xr:uid="{00000000-0005-0000-0000-00002C820000}"/>
    <cellStyle name="20% - Accent1 4 2 3 2 2 2 4 2 2 2" xfId="33509" xr:uid="{00000000-0005-0000-0000-00002D820000}"/>
    <cellStyle name="20% - Accent1 4 2 3 2 2 2 4 2 3" xfId="33510" xr:uid="{00000000-0005-0000-0000-00002E820000}"/>
    <cellStyle name="20% - Accent1 4 2 3 2 2 2 4 3" xfId="33511" xr:uid="{00000000-0005-0000-0000-00002F820000}"/>
    <cellStyle name="20% - Accent1 4 2 3 2 2 2 4 3 2" xfId="33512" xr:uid="{00000000-0005-0000-0000-000030820000}"/>
    <cellStyle name="20% - Accent1 4 2 3 2 2 2 4 4" xfId="33513" xr:uid="{00000000-0005-0000-0000-000031820000}"/>
    <cellStyle name="20% - Accent1 4 2 3 2 2 2 5" xfId="33514" xr:uid="{00000000-0005-0000-0000-000032820000}"/>
    <cellStyle name="20% - Accent1 4 2 3 2 2 2 5 2" xfId="33515" xr:uid="{00000000-0005-0000-0000-000033820000}"/>
    <cellStyle name="20% - Accent1 4 2 3 2 2 2 5 2 2" xfId="33516" xr:uid="{00000000-0005-0000-0000-000034820000}"/>
    <cellStyle name="20% - Accent1 4 2 3 2 2 2 5 2 2 2" xfId="33517" xr:uid="{00000000-0005-0000-0000-000035820000}"/>
    <cellStyle name="20% - Accent1 4 2 3 2 2 2 5 2 3" xfId="33518" xr:uid="{00000000-0005-0000-0000-000036820000}"/>
    <cellStyle name="20% - Accent1 4 2 3 2 2 2 5 3" xfId="33519" xr:uid="{00000000-0005-0000-0000-000037820000}"/>
    <cellStyle name="20% - Accent1 4 2 3 2 2 2 5 3 2" xfId="33520" xr:uid="{00000000-0005-0000-0000-000038820000}"/>
    <cellStyle name="20% - Accent1 4 2 3 2 2 2 5 4" xfId="33521" xr:uid="{00000000-0005-0000-0000-000039820000}"/>
    <cellStyle name="20% - Accent1 4 2 3 2 2 2 6" xfId="33522" xr:uid="{00000000-0005-0000-0000-00003A820000}"/>
    <cellStyle name="20% - Accent1 4 2 3 2 2 2 6 2" xfId="33523" xr:uid="{00000000-0005-0000-0000-00003B820000}"/>
    <cellStyle name="20% - Accent1 4 2 3 2 2 2 6 2 2" xfId="33524" xr:uid="{00000000-0005-0000-0000-00003C820000}"/>
    <cellStyle name="20% - Accent1 4 2 3 2 2 2 6 2 2 2" xfId="33525" xr:uid="{00000000-0005-0000-0000-00003D820000}"/>
    <cellStyle name="20% - Accent1 4 2 3 2 2 2 6 2 3" xfId="33526" xr:uid="{00000000-0005-0000-0000-00003E820000}"/>
    <cellStyle name="20% - Accent1 4 2 3 2 2 2 6 3" xfId="33527" xr:uid="{00000000-0005-0000-0000-00003F820000}"/>
    <cellStyle name="20% - Accent1 4 2 3 2 2 2 6 3 2" xfId="33528" xr:uid="{00000000-0005-0000-0000-000040820000}"/>
    <cellStyle name="20% - Accent1 4 2 3 2 2 2 6 4" xfId="33529" xr:uid="{00000000-0005-0000-0000-000041820000}"/>
    <cellStyle name="20% - Accent1 4 2 3 2 2 2 7" xfId="33530" xr:uid="{00000000-0005-0000-0000-000042820000}"/>
    <cellStyle name="20% - Accent1 4 2 3 2 2 2 7 2" xfId="33531" xr:uid="{00000000-0005-0000-0000-000043820000}"/>
    <cellStyle name="20% - Accent1 4 2 3 2 2 2 7 2 2" xfId="33532" xr:uid="{00000000-0005-0000-0000-000044820000}"/>
    <cellStyle name="20% - Accent1 4 2 3 2 2 2 7 3" xfId="33533" xr:uid="{00000000-0005-0000-0000-000045820000}"/>
    <cellStyle name="20% - Accent1 4 2 3 2 2 2 8" xfId="33534" xr:uid="{00000000-0005-0000-0000-000046820000}"/>
    <cellStyle name="20% - Accent1 4 2 3 2 2 2 8 2" xfId="33535" xr:uid="{00000000-0005-0000-0000-000047820000}"/>
    <cellStyle name="20% - Accent1 4 2 3 2 2 2 8 2 2" xfId="33536" xr:uid="{00000000-0005-0000-0000-000048820000}"/>
    <cellStyle name="20% - Accent1 4 2 3 2 2 2 8 3" xfId="33537" xr:uid="{00000000-0005-0000-0000-000049820000}"/>
    <cellStyle name="20% - Accent1 4 2 3 2 2 2 9" xfId="33538" xr:uid="{00000000-0005-0000-0000-00004A820000}"/>
    <cellStyle name="20% - Accent1 4 2 3 2 2 2 9 2" xfId="33539" xr:uid="{00000000-0005-0000-0000-00004B820000}"/>
    <cellStyle name="20% - Accent1 4 2 3 2 2 3" xfId="33540" xr:uid="{00000000-0005-0000-0000-00004C820000}"/>
    <cellStyle name="20% - Accent1 4 2 3 2 2 3 10" xfId="33541" xr:uid="{00000000-0005-0000-0000-00004D820000}"/>
    <cellStyle name="20% - Accent1 4 2 3 2 2 3 10 2" xfId="33542" xr:uid="{00000000-0005-0000-0000-00004E820000}"/>
    <cellStyle name="20% - Accent1 4 2 3 2 2 3 11" xfId="33543" xr:uid="{00000000-0005-0000-0000-00004F820000}"/>
    <cellStyle name="20% - Accent1 4 2 3 2 2 3 2" xfId="33544" xr:uid="{00000000-0005-0000-0000-000050820000}"/>
    <cellStyle name="20% - Accent1 4 2 3 2 2 3 2 2" xfId="33545" xr:uid="{00000000-0005-0000-0000-000051820000}"/>
    <cellStyle name="20% - Accent1 4 2 3 2 2 3 2 2 2" xfId="33546" xr:uid="{00000000-0005-0000-0000-000052820000}"/>
    <cellStyle name="20% - Accent1 4 2 3 2 2 3 2 2 2 2" xfId="33547" xr:uid="{00000000-0005-0000-0000-000053820000}"/>
    <cellStyle name="20% - Accent1 4 2 3 2 2 3 2 2 2 2 2" xfId="33548" xr:uid="{00000000-0005-0000-0000-000054820000}"/>
    <cellStyle name="20% - Accent1 4 2 3 2 2 3 2 2 2 3" xfId="33549" xr:uid="{00000000-0005-0000-0000-000055820000}"/>
    <cellStyle name="20% - Accent1 4 2 3 2 2 3 2 2 3" xfId="33550" xr:uid="{00000000-0005-0000-0000-000056820000}"/>
    <cellStyle name="20% - Accent1 4 2 3 2 2 3 2 2 3 2" xfId="33551" xr:uid="{00000000-0005-0000-0000-000057820000}"/>
    <cellStyle name="20% - Accent1 4 2 3 2 2 3 2 2 4" xfId="33552" xr:uid="{00000000-0005-0000-0000-000058820000}"/>
    <cellStyle name="20% - Accent1 4 2 3 2 2 3 2 3" xfId="33553" xr:uid="{00000000-0005-0000-0000-000059820000}"/>
    <cellStyle name="20% - Accent1 4 2 3 2 2 3 2 3 2" xfId="33554" xr:uid="{00000000-0005-0000-0000-00005A820000}"/>
    <cellStyle name="20% - Accent1 4 2 3 2 2 3 2 3 2 2" xfId="33555" xr:uid="{00000000-0005-0000-0000-00005B820000}"/>
    <cellStyle name="20% - Accent1 4 2 3 2 2 3 2 3 2 2 2" xfId="33556" xr:uid="{00000000-0005-0000-0000-00005C820000}"/>
    <cellStyle name="20% - Accent1 4 2 3 2 2 3 2 3 2 3" xfId="33557" xr:uid="{00000000-0005-0000-0000-00005D820000}"/>
    <cellStyle name="20% - Accent1 4 2 3 2 2 3 2 3 3" xfId="33558" xr:uid="{00000000-0005-0000-0000-00005E820000}"/>
    <cellStyle name="20% - Accent1 4 2 3 2 2 3 2 3 3 2" xfId="33559" xr:uid="{00000000-0005-0000-0000-00005F820000}"/>
    <cellStyle name="20% - Accent1 4 2 3 2 2 3 2 3 4" xfId="33560" xr:uid="{00000000-0005-0000-0000-000060820000}"/>
    <cellStyle name="20% - Accent1 4 2 3 2 2 3 2 4" xfId="33561" xr:uid="{00000000-0005-0000-0000-000061820000}"/>
    <cellStyle name="20% - Accent1 4 2 3 2 2 3 2 4 2" xfId="33562" xr:uid="{00000000-0005-0000-0000-000062820000}"/>
    <cellStyle name="20% - Accent1 4 2 3 2 2 3 2 4 2 2" xfId="33563" xr:uid="{00000000-0005-0000-0000-000063820000}"/>
    <cellStyle name="20% - Accent1 4 2 3 2 2 3 2 4 2 2 2" xfId="33564" xr:uid="{00000000-0005-0000-0000-000064820000}"/>
    <cellStyle name="20% - Accent1 4 2 3 2 2 3 2 4 2 3" xfId="33565" xr:uid="{00000000-0005-0000-0000-000065820000}"/>
    <cellStyle name="20% - Accent1 4 2 3 2 2 3 2 4 3" xfId="33566" xr:uid="{00000000-0005-0000-0000-000066820000}"/>
    <cellStyle name="20% - Accent1 4 2 3 2 2 3 2 4 3 2" xfId="33567" xr:uid="{00000000-0005-0000-0000-000067820000}"/>
    <cellStyle name="20% - Accent1 4 2 3 2 2 3 2 4 4" xfId="33568" xr:uid="{00000000-0005-0000-0000-000068820000}"/>
    <cellStyle name="20% - Accent1 4 2 3 2 2 3 2 5" xfId="33569" xr:uid="{00000000-0005-0000-0000-000069820000}"/>
    <cellStyle name="20% - Accent1 4 2 3 2 2 3 2 5 2" xfId="33570" xr:uid="{00000000-0005-0000-0000-00006A820000}"/>
    <cellStyle name="20% - Accent1 4 2 3 2 2 3 2 5 2 2" xfId="33571" xr:uid="{00000000-0005-0000-0000-00006B820000}"/>
    <cellStyle name="20% - Accent1 4 2 3 2 2 3 2 5 3" xfId="33572" xr:uid="{00000000-0005-0000-0000-00006C820000}"/>
    <cellStyle name="20% - Accent1 4 2 3 2 2 3 2 6" xfId="33573" xr:uid="{00000000-0005-0000-0000-00006D820000}"/>
    <cellStyle name="20% - Accent1 4 2 3 2 2 3 2 6 2" xfId="33574" xr:uid="{00000000-0005-0000-0000-00006E820000}"/>
    <cellStyle name="20% - Accent1 4 2 3 2 2 3 2 6 2 2" xfId="33575" xr:uid="{00000000-0005-0000-0000-00006F820000}"/>
    <cellStyle name="20% - Accent1 4 2 3 2 2 3 2 6 3" xfId="33576" xr:uid="{00000000-0005-0000-0000-000070820000}"/>
    <cellStyle name="20% - Accent1 4 2 3 2 2 3 2 7" xfId="33577" xr:uid="{00000000-0005-0000-0000-000071820000}"/>
    <cellStyle name="20% - Accent1 4 2 3 2 2 3 2 7 2" xfId="33578" xr:uid="{00000000-0005-0000-0000-000072820000}"/>
    <cellStyle name="20% - Accent1 4 2 3 2 2 3 2 8" xfId="33579" xr:uid="{00000000-0005-0000-0000-000073820000}"/>
    <cellStyle name="20% - Accent1 4 2 3 2 2 3 2 8 2" xfId="33580" xr:uid="{00000000-0005-0000-0000-000074820000}"/>
    <cellStyle name="20% - Accent1 4 2 3 2 2 3 2 9" xfId="33581" xr:uid="{00000000-0005-0000-0000-000075820000}"/>
    <cellStyle name="20% - Accent1 4 2 3 2 2 3 3" xfId="33582" xr:uid="{00000000-0005-0000-0000-000076820000}"/>
    <cellStyle name="20% - Accent1 4 2 3 2 2 3 3 2" xfId="33583" xr:uid="{00000000-0005-0000-0000-000077820000}"/>
    <cellStyle name="20% - Accent1 4 2 3 2 2 3 3 2 2" xfId="33584" xr:uid="{00000000-0005-0000-0000-000078820000}"/>
    <cellStyle name="20% - Accent1 4 2 3 2 2 3 3 2 2 2" xfId="33585" xr:uid="{00000000-0005-0000-0000-000079820000}"/>
    <cellStyle name="20% - Accent1 4 2 3 2 2 3 3 2 2 2 2" xfId="33586" xr:uid="{00000000-0005-0000-0000-00007A820000}"/>
    <cellStyle name="20% - Accent1 4 2 3 2 2 3 3 2 2 3" xfId="33587" xr:uid="{00000000-0005-0000-0000-00007B820000}"/>
    <cellStyle name="20% - Accent1 4 2 3 2 2 3 3 2 3" xfId="33588" xr:uid="{00000000-0005-0000-0000-00007C820000}"/>
    <cellStyle name="20% - Accent1 4 2 3 2 2 3 3 2 3 2" xfId="33589" xr:uid="{00000000-0005-0000-0000-00007D820000}"/>
    <cellStyle name="20% - Accent1 4 2 3 2 2 3 3 2 4" xfId="33590" xr:uid="{00000000-0005-0000-0000-00007E820000}"/>
    <cellStyle name="20% - Accent1 4 2 3 2 2 3 3 3" xfId="33591" xr:uid="{00000000-0005-0000-0000-00007F820000}"/>
    <cellStyle name="20% - Accent1 4 2 3 2 2 3 3 3 2" xfId="33592" xr:uid="{00000000-0005-0000-0000-000080820000}"/>
    <cellStyle name="20% - Accent1 4 2 3 2 2 3 3 3 2 2" xfId="33593" xr:uid="{00000000-0005-0000-0000-000081820000}"/>
    <cellStyle name="20% - Accent1 4 2 3 2 2 3 3 3 2 2 2" xfId="33594" xr:uid="{00000000-0005-0000-0000-000082820000}"/>
    <cellStyle name="20% - Accent1 4 2 3 2 2 3 3 3 2 3" xfId="33595" xr:uid="{00000000-0005-0000-0000-000083820000}"/>
    <cellStyle name="20% - Accent1 4 2 3 2 2 3 3 3 3" xfId="33596" xr:uid="{00000000-0005-0000-0000-000084820000}"/>
    <cellStyle name="20% - Accent1 4 2 3 2 2 3 3 3 3 2" xfId="33597" xr:uid="{00000000-0005-0000-0000-000085820000}"/>
    <cellStyle name="20% - Accent1 4 2 3 2 2 3 3 3 4" xfId="33598" xr:uid="{00000000-0005-0000-0000-000086820000}"/>
    <cellStyle name="20% - Accent1 4 2 3 2 2 3 3 4" xfId="33599" xr:uid="{00000000-0005-0000-0000-000087820000}"/>
    <cellStyle name="20% - Accent1 4 2 3 2 2 3 3 4 2" xfId="33600" xr:uid="{00000000-0005-0000-0000-000088820000}"/>
    <cellStyle name="20% - Accent1 4 2 3 2 2 3 3 4 2 2" xfId="33601" xr:uid="{00000000-0005-0000-0000-000089820000}"/>
    <cellStyle name="20% - Accent1 4 2 3 2 2 3 3 4 2 2 2" xfId="33602" xr:uid="{00000000-0005-0000-0000-00008A820000}"/>
    <cellStyle name="20% - Accent1 4 2 3 2 2 3 3 4 2 3" xfId="33603" xr:uid="{00000000-0005-0000-0000-00008B820000}"/>
    <cellStyle name="20% - Accent1 4 2 3 2 2 3 3 4 3" xfId="33604" xr:uid="{00000000-0005-0000-0000-00008C820000}"/>
    <cellStyle name="20% - Accent1 4 2 3 2 2 3 3 4 3 2" xfId="33605" xr:uid="{00000000-0005-0000-0000-00008D820000}"/>
    <cellStyle name="20% - Accent1 4 2 3 2 2 3 3 4 4" xfId="33606" xr:uid="{00000000-0005-0000-0000-00008E820000}"/>
    <cellStyle name="20% - Accent1 4 2 3 2 2 3 3 5" xfId="33607" xr:uid="{00000000-0005-0000-0000-00008F820000}"/>
    <cellStyle name="20% - Accent1 4 2 3 2 2 3 3 5 2" xfId="33608" xr:uid="{00000000-0005-0000-0000-000090820000}"/>
    <cellStyle name="20% - Accent1 4 2 3 2 2 3 3 5 2 2" xfId="33609" xr:uid="{00000000-0005-0000-0000-000091820000}"/>
    <cellStyle name="20% - Accent1 4 2 3 2 2 3 3 5 3" xfId="33610" xr:uid="{00000000-0005-0000-0000-000092820000}"/>
    <cellStyle name="20% - Accent1 4 2 3 2 2 3 3 6" xfId="33611" xr:uid="{00000000-0005-0000-0000-000093820000}"/>
    <cellStyle name="20% - Accent1 4 2 3 2 2 3 3 6 2" xfId="33612" xr:uid="{00000000-0005-0000-0000-000094820000}"/>
    <cellStyle name="20% - Accent1 4 2 3 2 2 3 3 6 2 2" xfId="33613" xr:uid="{00000000-0005-0000-0000-000095820000}"/>
    <cellStyle name="20% - Accent1 4 2 3 2 2 3 3 6 3" xfId="33614" xr:uid="{00000000-0005-0000-0000-000096820000}"/>
    <cellStyle name="20% - Accent1 4 2 3 2 2 3 3 7" xfId="33615" xr:uid="{00000000-0005-0000-0000-000097820000}"/>
    <cellStyle name="20% - Accent1 4 2 3 2 2 3 3 7 2" xfId="33616" xr:uid="{00000000-0005-0000-0000-000098820000}"/>
    <cellStyle name="20% - Accent1 4 2 3 2 2 3 3 8" xfId="33617" xr:uid="{00000000-0005-0000-0000-000099820000}"/>
    <cellStyle name="20% - Accent1 4 2 3 2 2 3 3 8 2" xfId="33618" xr:uid="{00000000-0005-0000-0000-00009A820000}"/>
    <cellStyle name="20% - Accent1 4 2 3 2 2 3 3 9" xfId="33619" xr:uid="{00000000-0005-0000-0000-00009B820000}"/>
    <cellStyle name="20% - Accent1 4 2 3 2 2 3 4" xfId="33620" xr:uid="{00000000-0005-0000-0000-00009C820000}"/>
    <cellStyle name="20% - Accent1 4 2 3 2 2 3 4 2" xfId="33621" xr:uid="{00000000-0005-0000-0000-00009D820000}"/>
    <cellStyle name="20% - Accent1 4 2 3 2 2 3 4 2 2" xfId="33622" xr:uid="{00000000-0005-0000-0000-00009E820000}"/>
    <cellStyle name="20% - Accent1 4 2 3 2 2 3 4 2 2 2" xfId="33623" xr:uid="{00000000-0005-0000-0000-00009F820000}"/>
    <cellStyle name="20% - Accent1 4 2 3 2 2 3 4 2 3" xfId="33624" xr:uid="{00000000-0005-0000-0000-0000A0820000}"/>
    <cellStyle name="20% - Accent1 4 2 3 2 2 3 4 3" xfId="33625" xr:uid="{00000000-0005-0000-0000-0000A1820000}"/>
    <cellStyle name="20% - Accent1 4 2 3 2 2 3 4 3 2" xfId="33626" xr:uid="{00000000-0005-0000-0000-0000A2820000}"/>
    <cellStyle name="20% - Accent1 4 2 3 2 2 3 4 4" xfId="33627" xr:uid="{00000000-0005-0000-0000-0000A3820000}"/>
    <cellStyle name="20% - Accent1 4 2 3 2 2 3 5" xfId="33628" xr:uid="{00000000-0005-0000-0000-0000A4820000}"/>
    <cellStyle name="20% - Accent1 4 2 3 2 2 3 5 2" xfId="33629" xr:uid="{00000000-0005-0000-0000-0000A5820000}"/>
    <cellStyle name="20% - Accent1 4 2 3 2 2 3 5 2 2" xfId="33630" xr:uid="{00000000-0005-0000-0000-0000A6820000}"/>
    <cellStyle name="20% - Accent1 4 2 3 2 2 3 5 2 2 2" xfId="33631" xr:uid="{00000000-0005-0000-0000-0000A7820000}"/>
    <cellStyle name="20% - Accent1 4 2 3 2 2 3 5 2 3" xfId="33632" xr:uid="{00000000-0005-0000-0000-0000A8820000}"/>
    <cellStyle name="20% - Accent1 4 2 3 2 2 3 5 3" xfId="33633" xr:uid="{00000000-0005-0000-0000-0000A9820000}"/>
    <cellStyle name="20% - Accent1 4 2 3 2 2 3 5 3 2" xfId="33634" xr:uid="{00000000-0005-0000-0000-0000AA820000}"/>
    <cellStyle name="20% - Accent1 4 2 3 2 2 3 5 4" xfId="33635" xr:uid="{00000000-0005-0000-0000-0000AB820000}"/>
    <cellStyle name="20% - Accent1 4 2 3 2 2 3 6" xfId="33636" xr:uid="{00000000-0005-0000-0000-0000AC820000}"/>
    <cellStyle name="20% - Accent1 4 2 3 2 2 3 6 2" xfId="33637" xr:uid="{00000000-0005-0000-0000-0000AD820000}"/>
    <cellStyle name="20% - Accent1 4 2 3 2 2 3 6 2 2" xfId="33638" xr:uid="{00000000-0005-0000-0000-0000AE820000}"/>
    <cellStyle name="20% - Accent1 4 2 3 2 2 3 6 2 2 2" xfId="33639" xr:uid="{00000000-0005-0000-0000-0000AF820000}"/>
    <cellStyle name="20% - Accent1 4 2 3 2 2 3 6 2 3" xfId="33640" xr:uid="{00000000-0005-0000-0000-0000B0820000}"/>
    <cellStyle name="20% - Accent1 4 2 3 2 2 3 6 3" xfId="33641" xr:uid="{00000000-0005-0000-0000-0000B1820000}"/>
    <cellStyle name="20% - Accent1 4 2 3 2 2 3 6 3 2" xfId="33642" xr:uid="{00000000-0005-0000-0000-0000B2820000}"/>
    <cellStyle name="20% - Accent1 4 2 3 2 2 3 6 4" xfId="33643" xr:uid="{00000000-0005-0000-0000-0000B3820000}"/>
    <cellStyle name="20% - Accent1 4 2 3 2 2 3 7" xfId="33644" xr:uid="{00000000-0005-0000-0000-0000B4820000}"/>
    <cellStyle name="20% - Accent1 4 2 3 2 2 3 7 2" xfId="33645" xr:uid="{00000000-0005-0000-0000-0000B5820000}"/>
    <cellStyle name="20% - Accent1 4 2 3 2 2 3 7 2 2" xfId="33646" xr:uid="{00000000-0005-0000-0000-0000B6820000}"/>
    <cellStyle name="20% - Accent1 4 2 3 2 2 3 7 3" xfId="33647" xr:uid="{00000000-0005-0000-0000-0000B7820000}"/>
    <cellStyle name="20% - Accent1 4 2 3 2 2 3 8" xfId="33648" xr:uid="{00000000-0005-0000-0000-0000B8820000}"/>
    <cellStyle name="20% - Accent1 4 2 3 2 2 3 8 2" xfId="33649" xr:uid="{00000000-0005-0000-0000-0000B9820000}"/>
    <cellStyle name="20% - Accent1 4 2 3 2 2 3 8 2 2" xfId="33650" xr:uid="{00000000-0005-0000-0000-0000BA820000}"/>
    <cellStyle name="20% - Accent1 4 2 3 2 2 3 8 3" xfId="33651" xr:uid="{00000000-0005-0000-0000-0000BB820000}"/>
    <cellStyle name="20% - Accent1 4 2 3 2 2 3 9" xfId="33652" xr:uid="{00000000-0005-0000-0000-0000BC820000}"/>
    <cellStyle name="20% - Accent1 4 2 3 2 2 3 9 2" xfId="33653" xr:uid="{00000000-0005-0000-0000-0000BD820000}"/>
    <cellStyle name="20% - Accent1 4 2 3 2 2 4" xfId="33654" xr:uid="{00000000-0005-0000-0000-0000BE820000}"/>
    <cellStyle name="20% - Accent1 4 2 3 2 2 4 10" xfId="33655" xr:uid="{00000000-0005-0000-0000-0000BF820000}"/>
    <cellStyle name="20% - Accent1 4 2 3 2 2 4 10 2" xfId="33656" xr:uid="{00000000-0005-0000-0000-0000C0820000}"/>
    <cellStyle name="20% - Accent1 4 2 3 2 2 4 11" xfId="33657" xr:uid="{00000000-0005-0000-0000-0000C1820000}"/>
    <cellStyle name="20% - Accent1 4 2 3 2 2 4 2" xfId="33658" xr:uid="{00000000-0005-0000-0000-0000C2820000}"/>
    <cellStyle name="20% - Accent1 4 2 3 2 2 4 2 2" xfId="33659" xr:uid="{00000000-0005-0000-0000-0000C3820000}"/>
    <cellStyle name="20% - Accent1 4 2 3 2 2 4 2 2 2" xfId="33660" xr:uid="{00000000-0005-0000-0000-0000C4820000}"/>
    <cellStyle name="20% - Accent1 4 2 3 2 2 4 2 2 2 2" xfId="33661" xr:uid="{00000000-0005-0000-0000-0000C5820000}"/>
    <cellStyle name="20% - Accent1 4 2 3 2 2 4 2 2 2 2 2" xfId="33662" xr:uid="{00000000-0005-0000-0000-0000C6820000}"/>
    <cellStyle name="20% - Accent1 4 2 3 2 2 4 2 2 2 3" xfId="33663" xr:uid="{00000000-0005-0000-0000-0000C7820000}"/>
    <cellStyle name="20% - Accent1 4 2 3 2 2 4 2 2 3" xfId="33664" xr:uid="{00000000-0005-0000-0000-0000C8820000}"/>
    <cellStyle name="20% - Accent1 4 2 3 2 2 4 2 2 3 2" xfId="33665" xr:uid="{00000000-0005-0000-0000-0000C9820000}"/>
    <cellStyle name="20% - Accent1 4 2 3 2 2 4 2 2 4" xfId="33666" xr:uid="{00000000-0005-0000-0000-0000CA820000}"/>
    <cellStyle name="20% - Accent1 4 2 3 2 2 4 2 3" xfId="33667" xr:uid="{00000000-0005-0000-0000-0000CB820000}"/>
    <cellStyle name="20% - Accent1 4 2 3 2 2 4 2 3 2" xfId="33668" xr:uid="{00000000-0005-0000-0000-0000CC820000}"/>
    <cellStyle name="20% - Accent1 4 2 3 2 2 4 2 3 2 2" xfId="33669" xr:uid="{00000000-0005-0000-0000-0000CD820000}"/>
    <cellStyle name="20% - Accent1 4 2 3 2 2 4 2 3 2 2 2" xfId="33670" xr:uid="{00000000-0005-0000-0000-0000CE820000}"/>
    <cellStyle name="20% - Accent1 4 2 3 2 2 4 2 3 2 3" xfId="33671" xr:uid="{00000000-0005-0000-0000-0000CF820000}"/>
    <cellStyle name="20% - Accent1 4 2 3 2 2 4 2 3 3" xfId="33672" xr:uid="{00000000-0005-0000-0000-0000D0820000}"/>
    <cellStyle name="20% - Accent1 4 2 3 2 2 4 2 3 3 2" xfId="33673" xr:uid="{00000000-0005-0000-0000-0000D1820000}"/>
    <cellStyle name="20% - Accent1 4 2 3 2 2 4 2 3 4" xfId="33674" xr:uid="{00000000-0005-0000-0000-0000D2820000}"/>
    <cellStyle name="20% - Accent1 4 2 3 2 2 4 2 4" xfId="33675" xr:uid="{00000000-0005-0000-0000-0000D3820000}"/>
    <cellStyle name="20% - Accent1 4 2 3 2 2 4 2 4 2" xfId="33676" xr:uid="{00000000-0005-0000-0000-0000D4820000}"/>
    <cellStyle name="20% - Accent1 4 2 3 2 2 4 2 4 2 2" xfId="33677" xr:uid="{00000000-0005-0000-0000-0000D5820000}"/>
    <cellStyle name="20% - Accent1 4 2 3 2 2 4 2 4 2 2 2" xfId="33678" xr:uid="{00000000-0005-0000-0000-0000D6820000}"/>
    <cellStyle name="20% - Accent1 4 2 3 2 2 4 2 4 2 3" xfId="33679" xr:uid="{00000000-0005-0000-0000-0000D7820000}"/>
    <cellStyle name="20% - Accent1 4 2 3 2 2 4 2 4 3" xfId="33680" xr:uid="{00000000-0005-0000-0000-0000D8820000}"/>
    <cellStyle name="20% - Accent1 4 2 3 2 2 4 2 4 3 2" xfId="33681" xr:uid="{00000000-0005-0000-0000-0000D9820000}"/>
    <cellStyle name="20% - Accent1 4 2 3 2 2 4 2 4 4" xfId="33682" xr:uid="{00000000-0005-0000-0000-0000DA820000}"/>
    <cellStyle name="20% - Accent1 4 2 3 2 2 4 2 5" xfId="33683" xr:uid="{00000000-0005-0000-0000-0000DB820000}"/>
    <cellStyle name="20% - Accent1 4 2 3 2 2 4 2 5 2" xfId="33684" xr:uid="{00000000-0005-0000-0000-0000DC820000}"/>
    <cellStyle name="20% - Accent1 4 2 3 2 2 4 2 5 2 2" xfId="33685" xr:uid="{00000000-0005-0000-0000-0000DD820000}"/>
    <cellStyle name="20% - Accent1 4 2 3 2 2 4 2 5 3" xfId="33686" xr:uid="{00000000-0005-0000-0000-0000DE820000}"/>
    <cellStyle name="20% - Accent1 4 2 3 2 2 4 2 6" xfId="33687" xr:uid="{00000000-0005-0000-0000-0000DF820000}"/>
    <cellStyle name="20% - Accent1 4 2 3 2 2 4 2 6 2" xfId="33688" xr:uid="{00000000-0005-0000-0000-0000E0820000}"/>
    <cellStyle name="20% - Accent1 4 2 3 2 2 4 2 6 2 2" xfId="33689" xr:uid="{00000000-0005-0000-0000-0000E1820000}"/>
    <cellStyle name="20% - Accent1 4 2 3 2 2 4 2 6 3" xfId="33690" xr:uid="{00000000-0005-0000-0000-0000E2820000}"/>
    <cellStyle name="20% - Accent1 4 2 3 2 2 4 2 7" xfId="33691" xr:uid="{00000000-0005-0000-0000-0000E3820000}"/>
    <cellStyle name="20% - Accent1 4 2 3 2 2 4 2 7 2" xfId="33692" xr:uid="{00000000-0005-0000-0000-0000E4820000}"/>
    <cellStyle name="20% - Accent1 4 2 3 2 2 4 2 8" xfId="33693" xr:uid="{00000000-0005-0000-0000-0000E5820000}"/>
    <cellStyle name="20% - Accent1 4 2 3 2 2 4 2 8 2" xfId="33694" xr:uid="{00000000-0005-0000-0000-0000E6820000}"/>
    <cellStyle name="20% - Accent1 4 2 3 2 2 4 2 9" xfId="33695" xr:uid="{00000000-0005-0000-0000-0000E7820000}"/>
    <cellStyle name="20% - Accent1 4 2 3 2 2 4 3" xfId="33696" xr:uid="{00000000-0005-0000-0000-0000E8820000}"/>
    <cellStyle name="20% - Accent1 4 2 3 2 2 4 3 2" xfId="33697" xr:uid="{00000000-0005-0000-0000-0000E9820000}"/>
    <cellStyle name="20% - Accent1 4 2 3 2 2 4 3 2 2" xfId="33698" xr:uid="{00000000-0005-0000-0000-0000EA820000}"/>
    <cellStyle name="20% - Accent1 4 2 3 2 2 4 3 2 2 2" xfId="33699" xr:uid="{00000000-0005-0000-0000-0000EB820000}"/>
    <cellStyle name="20% - Accent1 4 2 3 2 2 4 3 2 2 2 2" xfId="33700" xr:uid="{00000000-0005-0000-0000-0000EC820000}"/>
    <cellStyle name="20% - Accent1 4 2 3 2 2 4 3 2 2 3" xfId="33701" xr:uid="{00000000-0005-0000-0000-0000ED820000}"/>
    <cellStyle name="20% - Accent1 4 2 3 2 2 4 3 2 3" xfId="33702" xr:uid="{00000000-0005-0000-0000-0000EE820000}"/>
    <cellStyle name="20% - Accent1 4 2 3 2 2 4 3 2 3 2" xfId="33703" xr:uid="{00000000-0005-0000-0000-0000EF820000}"/>
    <cellStyle name="20% - Accent1 4 2 3 2 2 4 3 2 4" xfId="33704" xr:uid="{00000000-0005-0000-0000-0000F0820000}"/>
    <cellStyle name="20% - Accent1 4 2 3 2 2 4 3 3" xfId="33705" xr:uid="{00000000-0005-0000-0000-0000F1820000}"/>
    <cellStyle name="20% - Accent1 4 2 3 2 2 4 3 3 2" xfId="33706" xr:uid="{00000000-0005-0000-0000-0000F2820000}"/>
    <cellStyle name="20% - Accent1 4 2 3 2 2 4 3 3 2 2" xfId="33707" xr:uid="{00000000-0005-0000-0000-0000F3820000}"/>
    <cellStyle name="20% - Accent1 4 2 3 2 2 4 3 3 2 2 2" xfId="33708" xr:uid="{00000000-0005-0000-0000-0000F4820000}"/>
    <cellStyle name="20% - Accent1 4 2 3 2 2 4 3 3 2 3" xfId="33709" xr:uid="{00000000-0005-0000-0000-0000F5820000}"/>
    <cellStyle name="20% - Accent1 4 2 3 2 2 4 3 3 3" xfId="33710" xr:uid="{00000000-0005-0000-0000-0000F6820000}"/>
    <cellStyle name="20% - Accent1 4 2 3 2 2 4 3 3 3 2" xfId="33711" xr:uid="{00000000-0005-0000-0000-0000F7820000}"/>
    <cellStyle name="20% - Accent1 4 2 3 2 2 4 3 3 4" xfId="33712" xr:uid="{00000000-0005-0000-0000-0000F8820000}"/>
    <cellStyle name="20% - Accent1 4 2 3 2 2 4 3 4" xfId="33713" xr:uid="{00000000-0005-0000-0000-0000F9820000}"/>
    <cellStyle name="20% - Accent1 4 2 3 2 2 4 3 4 2" xfId="33714" xr:uid="{00000000-0005-0000-0000-0000FA820000}"/>
    <cellStyle name="20% - Accent1 4 2 3 2 2 4 3 4 2 2" xfId="33715" xr:uid="{00000000-0005-0000-0000-0000FB820000}"/>
    <cellStyle name="20% - Accent1 4 2 3 2 2 4 3 4 2 2 2" xfId="33716" xr:uid="{00000000-0005-0000-0000-0000FC820000}"/>
    <cellStyle name="20% - Accent1 4 2 3 2 2 4 3 4 2 3" xfId="33717" xr:uid="{00000000-0005-0000-0000-0000FD820000}"/>
    <cellStyle name="20% - Accent1 4 2 3 2 2 4 3 4 3" xfId="33718" xr:uid="{00000000-0005-0000-0000-0000FE820000}"/>
    <cellStyle name="20% - Accent1 4 2 3 2 2 4 3 4 3 2" xfId="33719" xr:uid="{00000000-0005-0000-0000-0000FF820000}"/>
    <cellStyle name="20% - Accent1 4 2 3 2 2 4 3 4 4" xfId="33720" xr:uid="{00000000-0005-0000-0000-000000830000}"/>
    <cellStyle name="20% - Accent1 4 2 3 2 2 4 3 5" xfId="33721" xr:uid="{00000000-0005-0000-0000-000001830000}"/>
    <cellStyle name="20% - Accent1 4 2 3 2 2 4 3 5 2" xfId="33722" xr:uid="{00000000-0005-0000-0000-000002830000}"/>
    <cellStyle name="20% - Accent1 4 2 3 2 2 4 3 5 2 2" xfId="33723" xr:uid="{00000000-0005-0000-0000-000003830000}"/>
    <cellStyle name="20% - Accent1 4 2 3 2 2 4 3 5 3" xfId="33724" xr:uid="{00000000-0005-0000-0000-000004830000}"/>
    <cellStyle name="20% - Accent1 4 2 3 2 2 4 3 6" xfId="33725" xr:uid="{00000000-0005-0000-0000-000005830000}"/>
    <cellStyle name="20% - Accent1 4 2 3 2 2 4 3 6 2" xfId="33726" xr:uid="{00000000-0005-0000-0000-000006830000}"/>
    <cellStyle name="20% - Accent1 4 2 3 2 2 4 3 6 2 2" xfId="33727" xr:uid="{00000000-0005-0000-0000-000007830000}"/>
    <cellStyle name="20% - Accent1 4 2 3 2 2 4 3 6 3" xfId="33728" xr:uid="{00000000-0005-0000-0000-000008830000}"/>
    <cellStyle name="20% - Accent1 4 2 3 2 2 4 3 7" xfId="33729" xr:uid="{00000000-0005-0000-0000-000009830000}"/>
    <cellStyle name="20% - Accent1 4 2 3 2 2 4 3 7 2" xfId="33730" xr:uid="{00000000-0005-0000-0000-00000A830000}"/>
    <cellStyle name="20% - Accent1 4 2 3 2 2 4 3 8" xfId="33731" xr:uid="{00000000-0005-0000-0000-00000B830000}"/>
    <cellStyle name="20% - Accent1 4 2 3 2 2 4 3 8 2" xfId="33732" xr:uid="{00000000-0005-0000-0000-00000C830000}"/>
    <cellStyle name="20% - Accent1 4 2 3 2 2 4 3 9" xfId="33733" xr:uid="{00000000-0005-0000-0000-00000D830000}"/>
    <cellStyle name="20% - Accent1 4 2 3 2 2 4 4" xfId="33734" xr:uid="{00000000-0005-0000-0000-00000E830000}"/>
    <cellStyle name="20% - Accent1 4 2 3 2 2 4 4 2" xfId="33735" xr:uid="{00000000-0005-0000-0000-00000F830000}"/>
    <cellStyle name="20% - Accent1 4 2 3 2 2 4 4 2 2" xfId="33736" xr:uid="{00000000-0005-0000-0000-000010830000}"/>
    <cellStyle name="20% - Accent1 4 2 3 2 2 4 4 2 2 2" xfId="33737" xr:uid="{00000000-0005-0000-0000-000011830000}"/>
    <cellStyle name="20% - Accent1 4 2 3 2 2 4 4 2 3" xfId="33738" xr:uid="{00000000-0005-0000-0000-000012830000}"/>
    <cellStyle name="20% - Accent1 4 2 3 2 2 4 4 3" xfId="33739" xr:uid="{00000000-0005-0000-0000-000013830000}"/>
    <cellStyle name="20% - Accent1 4 2 3 2 2 4 4 3 2" xfId="33740" xr:uid="{00000000-0005-0000-0000-000014830000}"/>
    <cellStyle name="20% - Accent1 4 2 3 2 2 4 4 4" xfId="33741" xr:uid="{00000000-0005-0000-0000-000015830000}"/>
    <cellStyle name="20% - Accent1 4 2 3 2 2 4 5" xfId="33742" xr:uid="{00000000-0005-0000-0000-000016830000}"/>
    <cellStyle name="20% - Accent1 4 2 3 2 2 4 5 2" xfId="33743" xr:uid="{00000000-0005-0000-0000-000017830000}"/>
    <cellStyle name="20% - Accent1 4 2 3 2 2 4 5 2 2" xfId="33744" xr:uid="{00000000-0005-0000-0000-000018830000}"/>
    <cellStyle name="20% - Accent1 4 2 3 2 2 4 5 2 2 2" xfId="33745" xr:uid="{00000000-0005-0000-0000-000019830000}"/>
    <cellStyle name="20% - Accent1 4 2 3 2 2 4 5 2 3" xfId="33746" xr:uid="{00000000-0005-0000-0000-00001A830000}"/>
    <cellStyle name="20% - Accent1 4 2 3 2 2 4 5 3" xfId="33747" xr:uid="{00000000-0005-0000-0000-00001B830000}"/>
    <cellStyle name="20% - Accent1 4 2 3 2 2 4 5 3 2" xfId="33748" xr:uid="{00000000-0005-0000-0000-00001C830000}"/>
    <cellStyle name="20% - Accent1 4 2 3 2 2 4 5 4" xfId="33749" xr:uid="{00000000-0005-0000-0000-00001D830000}"/>
    <cellStyle name="20% - Accent1 4 2 3 2 2 4 6" xfId="33750" xr:uid="{00000000-0005-0000-0000-00001E830000}"/>
    <cellStyle name="20% - Accent1 4 2 3 2 2 4 6 2" xfId="33751" xr:uid="{00000000-0005-0000-0000-00001F830000}"/>
    <cellStyle name="20% - Accent1 4 2 3 2 2 4 6 2 2" xfId="33752" xr:uid="{00000000-0005-0000-0000-000020830000}"/>
    <cellStyle name="20% - Accent1 4 2 3 2 2 4 6 2 2 2" xfId="33753" xr:uid="{00000000-0005-0000-0000-000021830000}"/>
    <cellStyle name="20% - Accent1 4 2 3 2 2 4 6 2 3" xfId="33754" xr:uid="{00000000-0005-0000-0000-000022830000}"/>
    <cellStyle name="20% - Accent1 4 2 3 2 2 4 6 3" xfId="33755" xr:uid="{00000000-0005-0000-0000-000023830000}"/>
    <cellStyle name="20% - Accent1 4 2 3 2 2 4 6 3 2" xfId="33756" xr:uid="{00000000-0005-0000-0000-000024830000}"/>
    <cellStyle name="20% - Accent1 4 2 3 2 2 4 6 4" xfId="33757" xr:uid="{00000000-0005-0000-0000-000025830000}"/>
    <cellStyle name="20% - Accent1 4 2 3 2 2 4 7" xfId="33758" xr:uid="{00000000-0005-0000-0000-000026830000}"/>
    <cellStyle name="20% - Accent1 4 2 3 2 2 4 7 2" xfId="33759" xr:uid="{00000000-0005-0000-0000-000027830000}"/>
    <cellStyle name="20% - Accent1 4 2 3 2 2 4 7 2 2" xfId="33760" xr:uid="{00000000-0005-0000-0000-000028830000}"/>
    <cellStyle name="20% - Accent1 4 2 3 2 2 4 7 3" xfId="33761" xr:uid="{00000000-0005-0000-0000-000029830000}"/>
    <cellStyle name="20% - Accent1 4 2 3 2 2 4 8" xfId="33762" xr:uid="{00000000-0005-0000-0000-00002A830000}"/>
    <cellStyle name="20% - Accent1 4 2 3 2 2 4 8 2" xfId="33763" xr:uid="{00000000-0005-0000-0000-00002B830000}"/>
    <cellStyle name="20% - Accent1 4 2 3 2 2 4 8 2 2" xfId="33764" xr:uid="{00000000-0005-0000-0000-00002C830000}"/>
    <cellStyle name="20% - Accent1 4 2 3 2 2 4 8 3" xfId="33765" xr:uid="{00000000-0005-0000-0000-00002D830000}"/>
    <cellStyle name="20% - Accent1 4 2 3 2 2 4 9" xfId="33766" xr:uid="{00000000-0005-0000-0000-00002E830000}"/>
    <cellStyle name="20% - Accent1 4 2 3 2 2 4 9 2" xfId="33767" xr:uid="{00000000-0005-0000-0000-00002F830000}"/>
    <cellStyle name="20% - Accent1 4 2 3 2 2 5" xfId="33768" xr:uid="{00000000-0005-0000-0000-000030830000}"/>
    <cellStyle name="20% - Accent1 4 2 3 2 2 5 2" xfId="33769" xr:uid="{00000000-0005-0000-0000-000031830000}"/>
    <cellStyle name="20% - Accent1 4 2 3 2 2 5 2 2" xfId="33770" xr:uid="{00000000-0005-0000-0000-000032830000}"/>
    <cellStyle name="20% - Accent1 4 2 3 2 2 5 2 2 2" xfId="33771" xr:uid="{00000000-0005-0000-0000-000033830000}"/>
    <cellStyle name="20% - Accent1 4 2 3 2 2 5 2 2 2 2" xfId="33772" xr:uid="{00000000-0005-0000-0000-000034830000}"/>
    <cellStyle name="20% - Accent1 4 2 3 2 2 5 2 2 3" xfId="33773" xr:uid="{00000000-0005-0000-0000-000035830000}"/>
    <cellStyle name="20% - Accent1 4 2 3 2 2 5 2 3" xfId="33774" xr:uid="{00000000-0005-0000-0000-000036830000}"/>
    <cellStyle name="20% - Accent1 4 2 3 2 2 5 2 3 2" xfId="33775" xr:uid="{00000000-0005-0000-0000-000037830000}"/>
    <cellStyle name="20% - Accent1 4 2 3 2 2 5 2 4" xfId="33776" xr:uid="{00000000-0005-0000-0000-000038830000}"/>
    <cellStyle name="20% - Accent1 4 2 3 2 2 5 3" xfId="33777" xr:uid="{00000000-0005-0000-0000-000039830000}"/>
    <cellStyle name="20% - Accent1 4 2 3 2 2 5 3 2" xfId="33778" xr:uid="{00000000-0005-0000-0000-00003A830000}"/>
    <cellStyle name="20% - Accent1 4 2 3 2 2 5 3 2 2" xfId="33779" xr:uid="{00000000-0005-0000-0000-00003B830000}"/>
    <cellStyle name="20% - Accent1 4 2 3 2 2 5 3 2 2 2" xfId="33780" xr:uid="{00000000-0005-0000-0000-00003C830000}"/>
    <cellStyle name="20% - Accent1 4 2 3 2 2 5 3 2 3" xfId="33781" xr:uid="{00000000-0005-0000-0000-00003D830000}"/>
    <cellStyle name="20% - Accent1 4 2 3 2 2 5 3 3" xfId="33782" xr:uid="{00000000-0005-0000-0000-00003E830000}"/>
    <cellStyle name="20% - Accent1 4 2 3 2 2 5 3 3 2" xfId="33783" xr:uid="{00000000-0005-0000-0000-00003F830000}"/>
    <cellStyle name="20% - Accent1 4 2 3 2 2 5 3 4" xfId="33784" xr:uid="{00000000-0005-0000-0000-000040830000}"/>
    <cellStyle name="20% - Accent1 4 2 3 2 2 5 4" xfId="33785" xr:uid="{00000000-0005-0000-0000-000041830000}"/>
    <cellStyle name="20% - Accent1 4 2 3 2 2 5 4 2" xfId="33786" xr:uid="{00000000-0005-0000-0000-000042830000}"/>
    <cellStyle name="20% - Accent1 4 2 3 2 2 5 4 2 2" xfId="33787" xr:uid="{00000000-0005-0000-0000-000043830000}"/>
    <cellStyle name="20% - Accent1 4 2 3 2 2 5 4 2 2 2" xfId="33788" xr:uid="{00000000-0005-0000-0000-000044830000}"/>
    <cellStyle name="20% - Accent1 4 2 3 2 2 5 4 2 3" xfId="33789" xr:uid="{00000000-0005-0000-0000-000045830000}"/>
    <cellStyle name="20% - Accent1 4 2 3 2 2 5 4 3" xfId="33790" xr:uid="{00000000-0005-0000-0000-000046830000}"/>
    <cellStyle name="20% - Accent1 4 2 3 2 2 5 4 3 2" xfId="33791" xr:uid="{00000000-0005-0000-0000-000047830000}"/>
    <cellStyle name="20% - Accent1 4 2 3 2 2 5 4 4" xfId="33792" xr:uid="{00000000-0005-0000-0000-000048830000}"/>
    <cellStyle name="20% - Accent1 4 2 3 2 2 5 5" xfId="33793" xr:uid="{00000000-0005-0000-0000-000049830000}"/>
    <cellStyle name="20% - Accent1 4 2 3 2 2 5 5 2" xfId="33794" xr:uid="{00000000-0005-0000-0000-00004A830000}"/>
    <cellStyle name="20% - Accent1 4 2 3 2 2 5 5 2 2" xfId="33795" xr:uid="{00000000-0005-0000-0000-00004B830000}"/>
    <cellStyle name="20% - Accent1 4 2 3 2 2 5 5 3" xfId="33796" xr:uid="{00000000-0005-0000-0000-00004C830000}"/>
    <cellStyle name="20% - Accent1 4 2 3 2 2 5 6" xfId="33797" xr:uid="{00000000-0005-0000-0000-00004D830000}"/>
    <cellStyle name="20% - Accent1 4 2 3 2 2 5 6 2" xfId="33798" xr:uid="{00000000-0005-0000-0000-00004E830000}"/>
    <cellStyle name="20% - Accent1 4 2 3 2 2 5 6 2 2" xfId="33799" xr:uid="{00000000-0005-0000-0000-00004F830000}"/>
    <cellStyle name="20% - Accent1 4 2 3 2 2 5 6 3" xfId="33800" xr:uid="{00000000-0005-0000-0000-000050830000}"/>
    <cellStyle name="20% - Accent1 4 2 3 2 2 5 7" xfId="33801" xr:uid="{00000000-0005-0000-0000-000051830000}"/>
    <cellStyle name="20% - Accent1 4 2 3 2 2 5 7 2" xfId="33802" xr:uid="{00000000-0005-0000-0000-000052830000}"/>
    <cellStyle name="20% - Accent1 4 2 3 2 2 5 8" xfId="33803" xr:uid="{00000000-0005-0000-0000-000053830000}"/>
    <cellStyle name="20% - Accent1 4 2 3 2 2 5 8 2" xfId="33804" xr:uid="{00000000-0005-0000-0000-000054830000}"/>
    <cellStyle name="20% - Accent1 4 2 3 2 2 5 9" xfId="33805" xr:uid="{00000000-0005-0000-0000-000055830000}"/>
    <cellStyle name="20% - Accent1 4 2 3 2 2 6" xfId="33806" xr:uid="{00000000-0005-0000-0000-000056830000}"/>
    <cellStyle name="20% - Accent1 4 2 3 2 2 6 2" xfId="33807" xr:uid="{00000000-0005-0000-0000-000057830000}"/>
    <cellStyle name="20% - Accent1 4 2 3 2 2 6 2 2" xfId="33808" xr:uid="{00000000-0005-0000-0000-000058830000}"/>
    <cellStyle name="20% - Accent1 4 2 3 2 2 6 2 2 2" xfId="33809" xr:uid="{00000000-0005-0000-0000-000059830000}"/>
    <cellStyle name="20% - Accent1 4 2 3 2 2 6 2 2 2 2" xfId="33810" xr:uid="{00000000-0005-0000-0000-00005A830000}"/>
    <cellStyle name="20% - Accent1 4 2 3 2 2 6 2 2 3" xfId="33811" xr:uid="{00000000-0005-0000-0000-00005B830000}"/>
    <cellStyle name="20% - Accent1 4 2 3 2 2 6 2 3" xfId="33812" xr:uid="{00000000-0005-0000-0000-00005C830000}"/>
    <cellStyle name="20% - Accent1 4 2 3 2 2 6 2 3 2" xfId="33813" xr:uid="{00000000-0005-0000-0000-00005D830000}"/>
    <cellStyle name="20% - Accent1 4 2 3 2 2 6 2 4" xfId="33814" xr:uid="{00000000-0005-0000-0000-00005E830000}"/>
    <cellStyle name="20% - Accent1 4 2 3 2 2 6 3" xfId="33815" xr:uid="{00000000-0005-0000-0000-00005F830000}"/>
    <cellStyle name="20% - Accent1 4 2 3 2 2 6 3 2" xfId="33816" xr:uid="{00000000-0005-0000-0000-000060830000}"/>
    <cellStyle name="20% - Accent1 4 2 3 2 2 6 3 2 2" xfId="33817" xr:uid="{00000000-0005-0000-0000-000061830000}"/>
    <cellStyle name="20% - Accent1 4 2 3 2 2 6 3 2 2 2" xfId="33818" xr:uid="{00000000-0005-0000-0000-000062830000}"/>
    <cellStyle name="20% - Accent1 4 2 3 2 2 6 3 2 3" xfId="33819" xr:uid="{00000000-0005-0000-0000-000063830000}"/>
    <cellStyle name="20% - Accent1 4 2 3 2 2 6 3 3" xfId="33820" xr:uid="{00000000-0005-0000-0000-000064830000}"/>
    <cellStyle name="20% - Accent1 4 2 3 2 2 6 3 3 2" xfId="33821" xr:uid="{00000000-0005-0000-0000-000065830000}"/>
    <cellStyle name="20% - Accent1 4 2 3 2 2 6 3 4" xfId="33822" xr:uid="{00000000-0005-0000-0000-000066830000}"/>
    <cellStyle name="20% - Accent1 4 2 3 2 2 6 4" xfId="33823" xr:uid="{00000000-0005-0000-0000-000067830000}"/>
    <cellStyle name="20% - Accent1 4 2 3 2 2 6 4 2" xfId="33824" xr:uid="{00000000-0005-0000-0000-000068830000}"/>
    <cellStyle name="20% - Accent1 4 2 3 2 2 6 4 2 2" xfId="33825" xr:uid="{00000000-0005-0000-0000-000069830000}"/>
    <cellStyle name="20% - Accent1 4 2 3 2 2 6 4 2 2 2" xfId="33826" xr:uid="{00000000-0005-0000-0000-00006A830000}"/>
    <cellStyle name="20% - Accent1 4 2 3 2 2 6 4 2 3" xfId="33827" xr:uid="{00000000-0005-0000-0000-00006B830000}"/>
    <cellStyle name="20% - Accent1 4 2 3 2 2 6 4 3" xfId="33828" xr:uid="{00000000-0005-0000-0000-00006C830000}"/>
    <cellStyle name="20% - Accent1 4 2 3 2 2 6 4 3 2" xfId="33829" xr:uid="{00000000-0005-0000-0000-00006D830000}"/>
    <cellStyle name="20% - Accent1 4 2 3 2 2 6 4 4" xfId="33830" xr:uid="{00000000-0005-0000-0000-00006E830000}"/>
    <cellStyle name="20% - Accent1 4 2 3 2 2 6 5" xfId="33831" xr:uid="{00000000-0005-0000-0000-00006F830000}"/>
    <cellStyle name="20% - Accent1 4 2 3 2 2 6 5 2" xfId="33832" xr:uid="{00000000-0005-0000-0000-000070830000}"/>
    <cellStyle name="20% - Accent1 4 2 3 2 2 6 5 2 2" xfId="33833" xr:uid="{00000000-0005-0000-0000-000071830000}"/>
    <cellStyle name="20% - Accent1 4 2 3 2 2 6 5 3" xfId="33834" xr:uid="{00000000-0005-0000-0000-000072830000}"/>
    <cellStyle name="20% - Accent1 4 2 3 2 2 6 6" xfId="33835" xr:uid="{00000000-0005-0000-0000-000073830000}"/>
    <cellStyle name="20% - Accent1 4 2 3 2 2 6 6 2" xfId="33836" xr:uid="{00000000-0005-0000-0000-000074830000}"/>
    <cellStyle name="20% - Accent1 4 2 3 2 2 6 6 2 2" xfId="33837" xr:uid="{00000000-0005-0000-0000-000075830000}"/>
    <cellStyle name="20% - Accent1 4 2 3 2 2 6 6 3" xfId="33838" xr:uid="{00000000-0005-0000-0000-000076830000}"/>
    <cellStyle name="20% - Accent1 4 2 3 2 2 6 7" xfId="33839" xr:uid="{00000000-0005-0000-0000-000077830000}"/>
    <cellStyle name="20% - Accent1 4 2 3 2 2 6 7 2" xfId="33840" xr:uid="{00000000-0005-0000-0000-000078830000}"/>
    <cellStyle name="20% - Accent1 4 2 3 2 2 6 8" xfId="33841" xr:uid="{00000000-0005-0000-0000-000079830000}"/>
    <cellStyle name="20% - Accent1 4 2 3 2 2 6 8 2" xfId="33842" xr:uid="{00000000-0005-0000-0000-00007A830000}"/>
    <cellStyle name="20% - Accent1 4 2 3 2 2 6 9" xfId="33843" xr:uid="{00000000-0005-0000-0000-00007B830000}"/>
    <cellStyle name="20% - Accent1 4 2 3 2 2 7" xfId="33844" xr:uid="{00000000-0005-0000-0000-00007C830000}"/>
    <cellStyle name="20% - Accent1 4 2 3 2 2 7 2" xfId="33845" xr:uid="{00000000-0005-0000-0000-00007D830000}"/>
    <cellStyle name="20% - Accent1 4 2 3 2 2 7 2 2" xfId="33846" xr:uid="{00000000-0005-0000-0000-00007E830000}"/>
    <cellStyle name="20% - Accent1 4 2 3 2 2 7 2 2 2" xfId="33847" xr:uid="{00000000-0005-0000-0000-00007F830000}"/>
    <cellStyle name="20% - Accent1 4 2 3 2 2 7 2 3" xfId="33848" xr:uid="{00000000-0005-0000-0000-000080830000}"/>
    <cellStyle name="20% - Accent1 4 2 3 2 2 7 3" xfId="33849" xr:uid="{00000000-0005-0000-0000-000081830000}"/>
    <cellStyle name="20% - Accent1 4 2 3 2 2 7 3 2" xfId="33850" xr:uid="{00000000-0005-0000-0000-000082830000}"/>
    <cellStyle name="20% - Accent1 4 2 3 2 2 7 4" xfId="33851" xr:uid="{00000000-0005-0000-0000-000083830000}"/>
    <cellStyle name="20% - Accent1 4 2 3 2 2 8" xfId="33852" xr:uid="{00000000-0005-0000-0000-000084830000}"/>
    <cellStyle name="20% - Accent1 4 2 3 2 2 8 2" xfId="33853" xr:uid="{00000000-0005-0000-0000-000085830000}"/>
    <cellStyle name="20% - Accent1 4 2 3 2 2 8 2 2" xfId="33854" xr:uid="{00000000-0005-0000-0000-000086830000}"/>
    <cellStyle name="20% - Accent1 4 2 3 2 2 8 2 2 2" xfId="33855" xr:uid="{00000000-0005-0000-0000-000087830000}"/>
    <cellStyle name="20% - Accent1 4 2 3 2 2 8 2 3" xfId="33856" xr:uid="{00000000-0005-0000-0000-000088830000}"/>
    <cellStyle name="20% - Accent1 4 2 3 2 2 8 3" xfId="33857" xr:uid="{00000000-0005-0000-0000-000089830000}"/>
    <cellStyle name="20% - Accent1 4 2 3 2 2 8 3 2" xfId="33858" xr:uid="{00000000-0005-0000-0000-00008A830000}"/>
    <cellStyle name="20% - Accent1 4 2 3 2 2 8 4" xfId="33859" xr:uid="{00000000-0005-0000-0000-00008B830000}"/>
    <cellStyle name="20% - Accent1 4 2 3 2 2 9" xfId="33860" xr:uid="{00000000-0005-0000-0000-00008C830000}"/>
    <cellStyle name="20% - Accent1 4 2 3 2 2 9 2" xfId="33861" xr:uid="{00000000-0005-0000-0000-00008D830000}"/>
    <cellStyle name="20% - Accent1 4 2 3 2 2 9 2 2" xfId="33862" xr:uid="{00000000-0005-0000-0000-00008E830000}"/>
    <cellStyle name="20% - Accent1 4 2 3 2 2 9 2 2 2" xfId="33863" xr:uid="{00000000-0005-0000-0000-00008F830000}"/>
    <cellStyle name="20% - Accent1 4 2 3 2 2 9 2 3" xfId="33864" xr:uid="{00000000-0005-0000-0000-000090830000}"/>
    <cellStyle name="20% - Accent1 4 2 3 2 2 9 3" xfId="33865" xr:uid="{00000000-0005-0000-0000-000091830000}"/>
    <cellStyle name="20% - Accent1 4 2 3 2 2 9 3 2" xfId="33866" xr:uid="{00000000-0005-0000-0000-000092830000}"/>
    <cellStyle name="20% - Accent1 4 2 3 2 2 9 4" xfId="33867" xr:uid="{00000000-0005-0000-0000-000093830000}"/>
    <cellStyle name="20% - Accent1 4 2 3 2 3" xfId="33868" xr:uid="{00000000-0005-0000-0000-000094830000}"/>
    <cellStyle name="20% - Accent1 4 2 3 2 3 10" xfId="33869" xr:uid="{00000000-0005-0000-0000-000095830000}"/>
    <cellStyle name="20% - Accent1 4 2 3 2 3 10 2" xfId="33870" xr:uid="{00000000-0005-0000-0000-000096830000}"/>
    <cellStyle name="20% - Accent1 4 2 3 2 3 11" xfId="33871" xr:uid="{00000000-0005-0000-0000-000097830000}"/>
    <cellStyle name="20% - Accent1 4 2 3 2 3 2" xfId="33872" xr:uid="{00000000-0005-0000-0000-000098830000}"/>
    <cellStyle name="20% - Accent1 4 2 3 2 3 2 2" xfId="33873" xr:uid="{00000000-0005-0000-0000-000099830000}"/>
    <cellStyle name="20% - Accent1 4 2 3 2 3 2 2 2" xfId="33874" xr:uid="{00000000-0005-0000-0000-00009A830000}"/>
    <cellStyle name="20% - Accent1 4 2 3 2 3 2 2 2 2" xfId="33875" xr:uid="{00000000-0005-0000-0000-00009B830000}"/>
    <cellStyle name="20% - Accent1 4 2 3 2 3 2 2 2 2 2" xfId="33876" xr:uid="{00000000-0005-0000-0000-00009C830000}"/>
    <cellStyle name="20% - Accent1 4 2 3 2 3 2 2 2 3" xfId="33877" xr:uid="{00000000-0005-0000-0000-00009D830000}"/>
    <cellStyle name="20% - Accent1 4 2 3 2 3 2 2 3" xfId="33878" xr:uid="{00000000-0005-0000-0000-00009E830000}"/>
    <cellStyle name="20% - Accent1 4 2 3 2 3 2 2 3 2" xfId="33879" xr:uid="{00000000-0005-0000-0000-00009F830000}"/>
    <cellStyle name="20% - Accent1 4 2 3 2 3 2 2 4" xfId="33880" xr:uid="{00000000-0005-0000-0000-0000A0830000}"/>
    <cellStyle name="20% - Accent1 4 2 3 2 3 2 3" xfId="33881" xr:uid="{00000000-0005-0000-0000-0000A1830000}"/>
    <cellStyle name="20% - Accent1 4 2 3 2 3 2 3 2" xfId="33882" xr:uid="{00000000-0005-0000-0000-0000A2830000}"/>
    <cellStyle name="20% - Accent1 4 2 3 2 3 2 3 2 2" xfId="33883" xr:uid="{00000000-0005-0000-0000-0000A3830000}"/>
    <cellStyle name="20% - Accent1 4 2 3 2 3 2 3 2 2 2" xfId="33884" xr:uid="{00000000-0005-0000-0000-0000A4830000}"/>
    <cellStyle name="20% - Accent1 4 2 3 2 3 2 3 2 3" xfId="33885" xr:uid="{00000000-0005-0000-0000-0000A5830000}"/>
    <cellStyle name="20% - Accent1 4 2 3 2 3 2 3 3" xfId="33886" xr:uid="{00000000-0005-0000-0000-0000A6830000}"/>
    <cellStyle name="20% - Accent1 4 2 3 2 3 2 3 3 2" xfId="33887" xr:uid="{00000000-0005-0000-0000-0000A7830000}"/>
    <cellStyle name="20% - Accent1 4 2 3 2 3 2 3 4" xfId="33888" xr:uid="{00000000-0005-0000-0000-0000A8830000}"/>
    <cellStyle name="20% - Accent1 4 2 3 2 3 2 4" xfId="33889" xr:uid="{00000000-0005-0000-0000-0000A9830000}"/>
    <cellStyle name="20% - Accent1 4 2 3 2 3 2 4 2" xfId="33890" xr:uid="{00000000-0005-0000-0000-0000AA830000}"/>
    <cellStyle name="20% - Accent1 4 2 3 2 3 2 4 2 2" xfId="33891" xr:uid="{00000000-0005-0000-0000-0000AB830000}"/>
    <cellStyle name="20% - Accent1 4 2 3 2 3 2 4 2 2 2" xfId="33892" xr:uid="{00000000-0005-0000-0000-0000AC830000}"/>
    <cellStyle name="20% - Accent1 4 2 3 2 3 2 4 2 3" xfId="33893" xr:uid="{00000000-0005-0000-0000-0000AD830000}"/>
    <cellStyle name="20% - Accent1 4 2 3 2 3 2 4 3" xfId="33894" xr:uid="{00000000-0005-0000-0000-0000AE830000}"/>
    <cellStyle name="20% - Accent1 4 2 3 2 3 2 4 3 2" xfId="33895" xr:uid="{00000000-0005-0000-0000-0000AF830000}"/>
    <cellStyle name="20% - Accent1 4 2 3 2 3 2 4 4" xfId="33896" xr:uid="{00000000-0005-0000-0000-0000B0830000}"/>
    <cellStyle name="20% - Accent1 4 2 3 2 3 2 5" xfId="33897" xr:uid="{00000000-0005-0000-0000-0000B1830000}"/>
    <cellStyle name="20% - Accent1 4 2 3 2 3 2 5 2" xfId="33898" xr:uid="{00000000-0005-0000-0000-0000B2830000}"/>
    <cellStyle name="20% - Accent1 4 2 3 2 3 2 5 2 2" xfId="33899" xr:uid="{00000000-0005-0000-0000-0000B3830000}"/>
    <cellStyle name="20% - Accent1 4 2 3 2 3 2 5 3" xfId="33900" xr:uid="{00000000-0005-0000-0000-0000B4830000}"/>
    <cellStyle name="20% - Accent1 4 2 3 2 3 2 6" xfId="33901" xr:uid="{00000000-0005-0000-0000-0000B5830000}"/>
    <cellStyle name="20% - Accent1 4 2 3 2 3 2 6 2" xfId="33902" xr:uid="{00000000-0005-0000-0000-0000B6830000}"/>
    <cellStyle name="20% - Accent1 4 2 3 2 3 2 6 2 2" xfId="33903" xr:uid="{00000000-0005-0000-0000-0000B7830000}"/>
    <cellStyle name="20% - Accent1 4 2 3 2 3 2 6 3" xfId="33904" xr:uid="{00000000-0005-0000-0000-0000B8830000}"/>
    <cellStyle name="20% - Accent1 4 2 3 2 3 2 7" xfId="33905" xr:uid="{00000000-0005-0000-0000-0000B9830000}"/>
    <cellStyle name="20% - Accent1 4 2 3 2 3 2 7 2" xfId="33906" xr:uid="{00000000-0005-0000-0000-0000BA830000}"/>
    <cellStyle name="20% - Accent1 4 2 3 2 3 2 8" xfId="33907" xr:uid="{00000000-0005-0000-0000-0000BB830000}"/>
    <cellStyle name="20% - Accent1 4 2 3 2 3 2 8 2" xfId="33908" xr:uid="{00000000-0005-0000-0000-0000BC830000}"/>
    <cellStyle name="20% - Accent1 4 2 3 2 3 2 9" xfId="33909" xr:uid="{00000000-0005-0000-0000-0000BD830000}"/>
    <cellStyle name="20% - Accent1 4 2 3 2 3 3" xfId="33910" xr:uid="{00000000-0005-0000-0000-0000BE830000}"/>
    <cellStyle name="20% - Accent1 4 2 3 2 3 3 2" xfId="33911" xr:uid="{00000000-0005-0000-0000-0000BF830000}"/>
    <cellStyle name="20% - Accent1 4 2 3 2 3 3 2 2" xfId="33912" xr:uid="{00000000-0005-0000-0000-0000C0830000}"/>
    <cellStyle name="20% - Accent1 4 2 3 2 3 3 2 2 2" xfId="33913" xr:uid="{00000000-0005-0000-0000-0000C1830000}"/>
    <cellStyle name="20% - Accent1 4 2 3 2 3 3 2 2 2 2" xfId="33914" xr:uid="{00000000-0005-0000-0000-0000C2830000}"/>
    <cellStyle name="20% - Accent1 4 2 3 2 3 3 2 2 3" xfId="33915" xr:uid="{00000000-0005-0000-0000-0000C3830000}"/>
    <cellStyle name="20% - Accent1 4 2 3 2 3 3 2 3" xfId="33916" xr:uid="{00000000-0005-0000-0000-0000C4830000}"/>
    <cellStyle name="20% - Accent1 4 2 3 2 3 3 2 3 2" xfId="33917" xr:uid="{00000000-0005-0000-0000-0000C5830000}"/>
    <cellStyle name="20% - Accent1 4 2 3 2 3 3 2 4" xfId="33918" xr:uid="{00000000-0005-0000-0000-0000C6830000}"/>
    <cellStyle name="20% - Accent1 4 2 3 2 3 3 3" xfId="33919" xr:uid="{00000000-0005-0000-0000-0000C7830000}"/>
    <cellStyle name="20% - Accent1 4 2 3 2 3 3 3 2" xfId="33920" xr:uid="{00000000-0005-0000-0000-0000C8830000}"/>
    <cellStyle name="20% - Accent1 4 2 3 2 3 3 3 2 2" xfId="33921" xr:uid="{00000000-0005-0000-0000-0000C9830000}"/>
    <cellStyle name="20% - Accent1 4 2 3 2 3 3 3 2 2 2" xfId="33922" xr:uid="{00000000-0005-0000-0000-0000CA830000}"/>
    <cellStyle name="20% - Accent1 4 2 3 2 3 3 3 2 3" xfId="33923" xr:uid="{00000000-0005-0000-0000-0000CB830000}"/>
    <cellStyle name="20% - Accent1 4 2 3 2 3 3 3 3" xfId="33924" xr:uid="{00000000-0005-0000-0000-0000CC830000}"/>
    <cellStyle name="20% - Accent1 4 2 3 2 3 3 3 3 2" xfId="33925" xr:uid="{00000000-0005-0000-0000-0000CD830000}"/>
    <cellStyle name="20% - Accent1 4 2 3 2 3 3 3 4" xfId="33926" xr:uid="{00000000-0005-0000-0000-0000CE830000}"/>
    <cellStyle name="20% - Accent1 4 2 3 2 3 3 4" xfId="33927" xr:uid="{00000000-0005-0000-0000-0000CF830000}"/>
    <cellStyle name="20% - Accent1 4 2 3 2 3 3 4 2" xfId="33928" xr:uid="{00000000-0005-0000-0000-0000D0830000}"/>
    <cellStyle name="20% - Accent1 4 2 3 2 3 3 4 2 2" xfId="33929" xr:uid="{00000000-0005-0000-0000-0000D1830000}"/>
    <cellStyle name="20% - Accent1 4 2 3 2 3 3 4 2 2 2" xfId="33930" xr:uid="{00000000-0005-0000-0000-0000D2830000}"/>
    <cellStyle name="20% - Accent1 4 2 3 2 3 3 4 2 3" xfId="33931" xr:uid="{00000000-0005-0000-0000-0000D3830000}"/>
    <cellStyle name="20% - Accent1 4 2 3 2 3 3 4 3" xfId="33932" xr:uid="{00000000-0005-0000-0000-0000D4830000}"/>
    <cellStyle name="20% - Accent1 4 2 3 2 3 3 4 3 2" xfId="33933" xr:uid="{00000000-0005-0000-0000-0000D5830000}"/>
    <cellStyle name="20% - Accent1 4 2 3 2 3 3 4 4" xfId="33934" xr:uid="{00000000-0005-0000-0000-0000D6830000}"/>
    <cellStyle name="20% - Accent1 4 2 3 2 3 3 5" xfId="33935" xr:uid="{00000000-0005-0000-0000-0000D7830000}"/>
    <cellStyle name="20% - Accent1 4 2 3 2 3 3 5 2" xfId="33936" xr:uid="{00000000-0005-0000-0000-0000D8830000}"/>
    <cellStyle name="20% - Accent1 4 2 3 2 3 3 5 2 2" xfId="33937" xr:uid="{00000000-0005-0000-0000-0000D9830000}"/>
    <cellStyle name="20% - Accent1 4 2 3 2 3 3 5 3" xfId="33938" xr:uid="{00000000-0005-0000-0000-0000DA830000}"/>
    <cellStyle name="20% - Accent1 4 2 3 2 3 3 6" xfId="33939" xr:uid="{00000000-0005-0000-0000-0000DB830000}"/>
    <cellStyle name="20% - Accent1 4 2 3 2 3 3 6 2" xfId="33940" xr:uid="{00000000-0005-0000-0000-0000DC830000}"/>
    <cellStyle name="20% - Accent1 4 2 3 2 3 3 6 2 2" xfId="33941" xr:uid="{00000000-0005-0000-0000-0000DD830000}"/>
    <cellStyle name="20% - Accent1 4 2 3 2 3 3 6 3" xfId="33942" xr:uid="{00000000-0005-0000-0000-0000DE830000}"/>
    <cellStyle name="20% - Accent1 4 2 3 2 3 3 7" xfId="33943" xr:uid="{00000000-0005-0000-0000-0000DF830000}"/>
    <cellStyle name="20% - Accent1 4 2 3 2 3 3 7 2" xfId="33944" xr:uid="{00000000-0005-0000-0000-0000E0830000}"/>
    <cellStyle name="20% - Accent1 4 2 3 2 3 3 8" xfId="33945" xr:uid="{00000000-0005-0000-0000-0000E1830000}"/>
    <cellStyle name="20% - Accent1 4 2 3 2 3 3 8 2" xfId="33946" xr:uid="{00000000-0005-0000-0000-0000E2830000}"/>
    <cellStyle name="20% - Accent1 4 2 3 2 3 3 9" xfId="33947" xr:uid="{00000000-0005-0000-0000-0000E3830000}"/>
    <cellStyle name="20% - Accent1 4 2 3 2 3 4" xfId="33948" xr:uid="{00000000-0005-0000-0000-0000E4830000}"/>
    <cellStyle name="20% - Accent1 4 2 3 2 3 4 2" xfId="33949" xr:uid="{00000000-0005-0000-0000-0000E5830000}"/>
    <cellStyle name="20% - Accent1 4 2 3 2 3 4 2 2" xfId="33950" xr:uid="{00000000-0005-0000-0000-0000E6830000}"/>
    <cellStyle name="20% - Accent1 4 2 3 2 3 4 2 2 2" xfId="33951" xr:uid="{00000000-0005-0000-0000-0000E7830000}"/>
    <cellStyle name="20% - Accent1 4 2 3 2 3 4 2 3" xfId="33952" xr:uid="{00000000-0005-0000-0000-0000E8830000}"/>
    <cellStyle name="20% - Accent1 4 2 3 2 3 4 3" xfId="33953" xr:uid="{00000000-0005-0000-0000-0000E9830000}"/>
    <cellStyle name="20% - Accent1 4 2 3 2 3 4 3 2" xfId="33954" xr:uid="{00000000-0005-0000-0000-0000EA830000}"/>
    <cellStyle name="20% - Accent1 4 2 3 2 3 4 4" xfId="33955" xr:uid="{00000000-0005-0000-0000-0000EB830000}"/>
    <cellStyle name="20% - Accent1 4 2 3 2 3 5" xfId="33956" xr:uid="{00000000-0005-0000-0000-0000EC830000}"/>
    <cellStyle name="20% - Accent1 4 2 3 2 3 5 2" xfId="33957" xr:uid="{00000000-0005-0000-0000-0000ED830000}"/>
    <cellStyle name="20% - Accent1 4 2 3 2 3 5 2 2" xfId="33958" xr:uid="{00000000-0005-0000-0000-0000EE830000}"/>
    <cellStyle name="20% - Accent1 4 2 3 2 3 5 2 2 2" xfId="33959" xr:uid="{00000000-0005-0000-0000-0000EF830000}"/>
    <cellStyle name="20% - Accent1 4 2 3 2 3 5 2 3" xfId="33960" xr:uid="{00000000-0005-0000-0000-0000F0830000}"/>
    <cellStyle name="20% - Accent1 4 2 3 2 3 5 3" xfId="33961" xr:uid="{00000000-0005-0000-0000-0000F1830000}"/>
    <cellStyle name="20% - Accent1 4 2 3 2 3 5 3 2" xfId="33962" xr:uid="{00000000-0005-0000-0000-0000F2830000}"/>
    <cellStyle name="20% - Accent1 4 2 3 2 3 5 4" xfId="33963" xr:uid="{00000000-0005-0000-0000-0000F3830000}"/>
    <cellStyle name="20% - Accent1 4 2 3 2 3 6" xfId="33964" xr:uid="{00000000-0005-0000-0000-0000F4830000}"/>
    <cellStyle name="20% - Accent1 4 2 3 2 3 6 2" xfId="33965" xr:uid="{00000000-0005-0000-0000-0000F5830000}"/>
    <cellStyle name="20% - Accent1 4 2 3 2 3 6 2 2" xfId="33966" xr:uid="{00000000-0005-0000-0000-0000F6830000}"/>
    <cellStyle name="20% - Accent1 4 2 3 2 3 6 2 2 2" xfId="33967" xr:uid="{00000000-0005-0000-0000-0000F7830000}"/>
    <cellStyle name="20% - Accent1 4 2 3 2 3 6 2 3" xfId="33968" xr:uid="{00000000-0005-0000-0000-0000F8830000}"/>
    <cellStyle name="20% - Accent1 4 2 3 2 3 6 3" xfId="33969" xr:uid="{00000000-0005-0000-0000-0000F9830000}"/>
    <cellStyle name="20% - Accent1 4 2 3 2 3 6 3 2" xfId="33970" xr:uid="{00000000-0005-0000-0000-0000FA830000}"/>
    <cellStyle name="20% - Accent1 4 2 3 2 3 6 4" xfId="33971" xr:uid="{00000000-0005-0000-0000-0000FB830000}"/>
    <cellStyle name="20% - Accent1 4 2 3 2 3 7" xfId="33972" xr:uid="{00000000-0005-0000-0000-0000FC830000}"/>
    <cellStyle name="20% - Accent1 4 2 3 2 3 7 2" xfId="33973" xr:uid="{00000000-0005-0000-0000-0000FD830000}"/>
    <cellStyle name="20% - Accent1 4 2 3 2 3 7 2 2" xfId="33974" xr:uid="{00000000-0005-0000-0000-0000FE830000}"/>
    <cellStyle name="20% - Accent1 4 2 3 2 3 7 3" xfId="33975" xr:uid="{00000000-0005-0000-0000-0000FF830000}"/>
    <cellStyle name="20% - Accent1 4 2 3 2 3 8" xfId="33976" xr:uid="{00000000-0005-0000-0000-000000840000}"/>
    <cellStyle name="20% - Accent1 4 2 3 2 3 8 2" xfId="33977" xr:uid="{00000000-0005-0000-0000-000001840000}"/>
    <cellStyle name="20% - Accent1 4 2 3 2 3 8 2 2" xfId="33978" xr:uid="{00000000-0005-0000-0000-000002840000}"/>
    <cellStyle name="20% - Accent1 4 2 3 2 3 8 3" xfId="33979" xr:uid="{00000000-0005-0000-0000-000003840000}"/>
    <cellStyle name="20% - Accent1 4 2 3 2 3 9" xfId="33980" xr:uid="{00000000-0005-0000-0000-000004840000}"/>
    <cellStyle name="20% - Accent1 4 2 3 2 3 9 2" xfId="33981" xr:uid="{00000000-0005-0000-0000-000005840000}"/>
    <cellStyle name="20% - Accent1 4 2 3 2 4" xfId="33982" xr:uid="{00000000-0005-0000-0000-000006840000}"/>
    <cellStyle name="20% - Accent1 4 2 3 2 4 10" xfId="33983" xr:uid="{00000000-0005-0000-0000-000007840000}"/>
    <cellStyle name="20% - Accent1 4 2 3 2 4 10 2" xfId="33984" xr:uid="{00000000-0005-0000-0000-000008840000}"/>
    <cellStyle name="20% - Accent1 4 2 3 2 4 11" xfId="33985" xr:uid="{00000000-0005-0000-0000-000009840000}"/>
    <cellStyle name="20% - Accent1 4 2 3 2 4 2" xfId="33986" xr:uid="{00000000-0005-0000-0000-00000A840000}"/>
    <cellStyle name="20% - Accent1 4 2 3 2 4 2 2" xfId="33987" xr:uid="{00000000-0005-0000-0000-00000B840000}"/>
    <cellStyle name="20% - Accent1 4 2 3 2 4 2 2 2" xfId="33988" xr:uid="{00000000-0005-0000-0000-00000C840000}"/>
    <cellStyle name="20% - Accent1 4 2 3 2 4 2 2 2 2" xfId="33989" xr:uid="{00000000-0005-0000-0000-00000D840000}"/>
    <cellStyle name="20% - Accent1 4 2 3 2 4 2 2 2 2 2" xfId="33990" xr:uid="{00000000-0005-0000-0000-00000E840000}"/>
    <cellStyle name="20% - Accent1 4 2 3 2 4 2 2 2 3" xfId="33991" xr:uid="{00000000-0005-0000-0000-00000F840000}"/>
    <cellStyle name="20% - Accent1 4 2 3 2 4 2 2 3" xfId="33992" xr:uid="{00000000-0005-0000-0000-000010840000}"/>
    <cellStyle name="20% - Accent1 4 2 3 2 4 2 2 3 2" xfId="33993" xr:uid="{00000000-0005-0000-0000-000011840000}"/>
    <cellStyle name="20% - Accent1 4 2 3 2 4 2 2 4" xfId="33994" xr:uid="{00000000-0005-0000-0000-000012840000}"/>
    <cellStyle name="20% - Accent1 4 2 3 2 4 2 3" xfId="33995" xr:uid="{00000000-0005-0000-0000-000013840000}"/>
    <cellStyle name="20% - Accent1 4 2 3 2 4 2 3 2" xfId="33996" xr:uid="{00000000-0005-0000-0000-000014840000}"/>
    <cellStyle name="20% - Accent1 4 2 3 2 4 2 3 2 2" xfId="33997" xr:uid="{00000000-0005-0000-0000-000015840000}"/>
    <cellStyle name="20% - Accent1 4 2 3 2 4 2 3 2 2 2" xfId="33998" xr:uid="{00000000-0005-0000-0000-000016840000}"/>
    <cellStyle name="20% - Accent1 4 2 3 2 4 2 3 2 3" xfId="33999" xr:uid="{00000000-0005-0000-0000-000017840000}"/>
    <cellStyle name="20% - Accent1 4 2 3 2 4 2 3 3" xfId="34000" xr:uid="{00000000-0005-0000-0000-000018840000}"/>
    <cellStyle name="20% - Accent1 4 2 3 2 4 2 3 3 2" xfId="34001" xr:uid="{00000000-0005-0000-0000-000019840000}"/>
    <cellStyle name="20% - Accent1 4 2 3 2 4 2 3 4" xfId="34002" xr:uid="{00000000-0005-0000-0000-00001A840000}"/>
    <cellStyle name="20% - Accent1 4 2 3 2 4 2 4" xfId="34003" xr:uid="{00000000-0005-0000-0000-00001B840000}"/>
    <cellStyle name="20% - Accent1 4 2 3 2 4 2 4 2" xfId="34004" xr:uid="{00000000-0005-0000-0000-00001C840000}"/>
    <cellStyle name="20% - Accent1 4 2 3 2 4 2 4 2 2" xfId="34005" xr:uid="{00000000-0005-0000-0000-00001D840000}"/>
    <cellStyle name="20% - Accent1 4 2 3 2 4 2 4 2 2 2" xfId="34006" xr:uid="{00000000-0005-0000-0000-00001E840000}"/>
    <cellStyle name="20% - Accent1 4 2 3 2 4 2 4 2 3" xfId="34007" xr:uid="{00000000-0005-0000-0000-00001F840000}"/>
    <cellStyle name="20% - Accent1 4 2 3 2 4 2 4 3" xfId="34008" xr:uid="{00000000-0005-0000-0000-000020840000}"/>
    <cellStyle name="20% - Accent1 4 2 3 2 4 2 4 3 2" xfId="34009" xr:uid="{00000000-0005-0000-0000-000021840000}"/>
    <cellStyle name="20% - Accent1 4 2 3 2 4 2 4 4" xfId="34010" xr:uid="{00000000-0005-0000-0000-000022840000}"/>
    <cellStyle name="20% - Accent1 4 2 3 2 4 2 5" xfId="34011" xr:uid="{00000000-0005-0000-0000-000023840000}"/>
    <cellStyle name="20% - Accent1 4 2 3 2 4 2 5 2" xfId="34012" xr:uid="{00000000-0005-0000-0000-000024840000}"/>
    <cellStyle name="20% - Accent1 4 2 3 2 4 2 5 2 2" xfId="34013" xr:uid="{00000000-0005-0000-0000-000025840000}"/>
    <cellStyle name="20% - Accent1 4 2 3 2 4 2 5 3" xfId="34014" xr:uid="{00000000-0005-0000-0000-000026840000}"/>
    <cellStyle name="20% - Accent1 4 2 3 2 4 2 6" xfId="34015" xr:uid="{00000000-0005-0000-0000-000027840000}"/>
    <cellStyle name="20% - Accent1 4 2 3 2 4 2 6 2" xfId="34016" xr:uid="{00000000-0005-0000-0000-000028840000}"/>
    <cellStyle name="20% - Accent1 4 2 3 2 4 2 6 2 2" xfId="34017" xr:uid="{00000000-0005-0000-0000-000029840000}"/>
    <cellStyle name="20% - Accent1 4 2 3 2 4 2 6 3" xfId="34018" xr:uid="{00000000-0005-0000-0000-00002A840000}"/>
    <cellStyle name="20% - Accent1 4 2 3 2 4 2 7" xfId="34019" xr:uid="{00000000-0005-0000-0000-00002B840000}"/>
    <cellStyle name="20% - Accent1 4 2 3 2 4 2 7 2" xfId="34020" xr:uid="{00000000-0005-0000-0000-00002C840000}"/>
    <cellStyle name="20% - Accent1 4 2 3 2 4 2 8" xfId="34021" xr:uid="{00000000-0005-0000-0000-00002D840000}"/>
    <cellStyle name="20% - Accent1 4 2 3 2 4 2 8 2" xfId="34022" xr:uid="{00000000-0005-0000-0000-00002E840000}"/>
    <cellStyle name="20% - Accent1 4 2 3 2 4 2 9" xfId="34023" xr:uid="{00000000-0005-0000-0000-00002F840000}"/>
    <cellStyle name="20% - Accent1 4 2 3 2 4 3" xfId="34024" xr:uid="{00000000-0005-0000-0000-000030840000}"/>
    <cellStyle name="20% - Accent1 4 2 3 2 4 3 2" xfId="34025" xr:uid="{00000000-0005-0000-0000-000031840000}"/>
    <cellStyle name="20% - Accent1 4 2 3 2 4 3 2 2" xfId="34026" xr:uid="{00000000-0005-0000-0000-000032840000}"/>
    <cellStyle name="20% - Accent1 4 2 3 2 4 3 2 2 2" xfId="34027" xr:uid="{00000000-0005-0000-0000-000033840000}"/>
    <cellStyle name="20% - Accent1 4 2 3 2 4 3 2 2 2 2" xfId="34028" xr:uid="{00000000-0005-0000-0000-000034840000}"/>
    <cellStyle name="20% - Accent1 4 2 3 2 4 3 2 2 3" xfId="34029" xr:uid="{00000000-0005-0000-0000-000035840000}"/>
    <cellStyle name="20% - Accent1 4 2 3 2 4 3 2 3" xfId="34030" xr:uid="{00000000-0005-0000-0000-000036840000}"/>
    <cellStyle name="20% - Accent1 4 2 3 2 4 3 2 3 2" xfId="34031" xr:uid="{00000000-0005-0000-0000-000037840000}"/>
    <cellStyle name="20% - Accent1 4 2 3 2 4 3 2 4" xfId="34032" xr:uid="{00000000-0005-0000-0000-000038840000}"/>
    <cellStyle name="20% - Accent1 4 2 3 2 4 3 3" xfId="34033" xr:uid="{00000000-0005-0000-0000-000039840000}"/>
    <cellStyle name="20% - Accent1 4 2 3 2 4 3 3 2" xfId="34034" xr:uid="{00000000-0005-0000-0000-00003A840000}"/>
    <cellStyle name="20% - Accent1 4 2 3 2 4 3 3 2 2" xfId="34035" xr:uid="{00000000-0005-0000-0000-00003B840000}"/>
    <cellStyle name="20% - Accent1 4 2 3 2 4 3 3 2 2 2" xfId="34036" xr:uid="{00000000-0005-0000-0000-00003C840000}"/>
    <cellStyle name="20% - Accent1 4 2 3 2 4 3 3 2 3" xfId="34037" xr:uid="{00000000-0005-0000-0000-00003D840000}"/>
    <cellStyle name="20% - Accent1 4 2 3 2 4 3 3 3" xfId="34038" xr:uid="{00000000-0005-0000-0000-00003E840000}"/>
    <cellStyle name="20% - Accent1 4 2 3 2 4 3 3 3 2" xfId="34039" xr:uid="{00000000-0005-0000-0000-00003F840000}"/>
    <cellStyle name="20% - Accent1 4 2 3 2 4 3 3 4" xfId="34040" xr:uid="{00000000-0005-0000-0000-000040840000}"/>
    <cellStyle name="20% - Accent1 4 2 3 2 4 3 4" xfId="34041" xr:uid="{00000000-0005-0000-0000-000041840000}"/>
    <cellStyle name="20% - Accent1 4 2 3 2 4 3 4 2" xfId="34042" xr:uid="{00000000-0005-0000-0000-000042840000}"/>
    <cellStyle name="20% - Accent1 4 2 3 2 4 3 4 2 2" xfId="34043" xr:uid="{00000000-0005-0000-0000-000043840000}"/>
    <cellStyle name="20% - Accent1 4 2 3 2 4 3 4 2 2 2" xfId="34044" xr:uid="{00000000-0005-0000-0000-000044840000}"/>
    <cellStyle name="20% - Accent1 4 2 3 2 4 3 4 2 3" xfId="34045" xr:uid="{00000000-0005-0000-0000-000045840000}"/>
    <cellStyle name="20% - Accent1 4 2 3 2 4 3 4 3" xfId="34046" xr:uid="{00000000-0005-0000-0000-000046840000}"/>
    <cellStyle name="20% - Accent1 4 2 3 2 4 3 4 3 2" xfId="34047" xr:uid="{00000000-0005-0000-0000-000047840000}"/>
    <cellStyle name="20% - Accent1 4 2 3 2 4 3 4 4" xfId="34048" xr:uid="{00000000-0005-0000-0000-000048840000}"/>
    <cellStyle name="20% - Accent1 4 2 3 2 4 3 5" xfId="34049" xr:uid="{00000000-0005-0000-0000-000049840000}"/>
    <cellStyle name="20% - Accent1 4 2 3 2 4 3 5 2" xfId="34050" xr:uid="{00000000-0005-0000-0000-00004A840000}"/>
    <cellStyle name="20% - Accent1 4 2 3 2 4 3 5 2 2" xfId="34051" xr:uid="{00000000-0005-0000-0000-00004B840000}"/>
    <cellStyle name="20% - Accent1 4 2 3 2 4 3 5 3" xfId="34052" xr:uid="{00000000-0005-0000-0000-00004C840000}"/>
    <cellStyle name="20% - Accent1 4 2 3 2 4 3 6" xfId="34053" xr:uid="{00000000-0005-0000-0000-00004D840000}"/>
    <cellStyle name="20% - Accent1 4 2 3 2 4 3 6 2" xfId="34054" xr:uid="{00000000-0005-0000-0000-00004E840000}"/>
    <cellStyle name="20% - Accent1 4 2 3 2 4 3 6 2 2" xfId="34055" xr:uid="{00000000-0005-0000-0000-00004F840000}"/>
    <cellStyle name="20% - Accent1 4 2 3 2 4 3 6 3" xfId="34056" xr:uid="{00000000-0005-0000-0000-000050840000}"/>
    <cellStyle name="20% - Accent1 4 2 3 2 4 3 7" xfId="34057" xr:uid="{00000000-0005-0000-0000-000051840000}"/>
    <cellStyle name="20% - Accent1 4 2 3 2 4 3 7 2" xfId="34058" xr:uid="{00000000-0005-0000-0000-000052840000}"/>
    <cellStyle name="20% - Accent1 4 2 3 2 4 3 8" xfId="34059" xr:uid="{00000000-0005-0000-0000-000053840000}"/>
    <cellStyle name="20% - Accent1 4 2 3 2 4 3 8 2" xfId="34060" xr:uid="{00000000-0005-0000-0000-000054840000}"/>
    <cellStyle name="20% - Accent1 4 2 3 2 4 3 9" xfId="34061" xr:uid="{00000000-0005-0000-0000-000055840000}"/>
    <cellStyle name="20% - Accent1 4 2 3 2 4 4" xfId="34062" xr:uid="{00000000-0005-0000-0000-000056840000}"/>
    <cellStyle name="20% - Accent1 4 2 3 2 4 4 2" xfId="34063" xr:uid="{00000000-0005-0000-0000-000057840000}"/>
    <cellStyle name="20% - Accent1 4 2 3 2 4 4 2 2" xfId="34064" xr:uid="{00000000-0005-0000-0000-000058840000}"/>
    <cellStyle name="20% - Accent1 4 2 3 2 4 4 2 2 2" xfId="34065" xr:uid="{00000000-0005-0000-0000-000059840000}"/>
    <cellStyle name="20% - Accent1 4 2 3 2 4 4 2 3" xfId="34066" xr:uid="{00000000-0005-0000-0000-00005A840000}"/>
    <cellStyle name="20% - Accent1 4 2 3 2 4 4 3" xfId="34067" xr:uid="{00000000-0005-0000-0000-00005B840000}"/>
    <cellStyle name="20% - Accent1 4 2 3 2 4 4 3 2" xfId="34068" xr:uid="{00000000-0005-0000-0000-00005C840000}"/>
    <cellStyle name="20% - Accent1 4 2 3 2 4 4 4" xfId="34069" xr:uid="{00000000-0005-0000-0000-00005D840000}"/>
    <cellStyle name="20% - Accent1 4 2 3 2 4 5" xfId="34070" xr:uid="{00000000-0005-0000-0000-00005E840000}"/>
    <cellStyle name="20% - Accent1 4 2 3 2 4 5 2" xfId="34071" xr:uid="{00000000-0005-0000-0000-00005F840000}"/>
    <cellStyle name="20% - Accent1 4 2 3 2 4 5 2 2" xfId="34072" xr:uid="{00000000-0005-0000-0000-000060840000}"/>
    <cellStyle name="20% - Accent1 4 2 3 2 4 5 2 2 2" xfId="34073" xr:uid="{00000000-0005-0000-0000-000061840000}"/>
    <cellStyle name="20% - Accent1 4 2 3 2 4 5 2 3" xfId="34074" xr:uid="{00000000-0005-0000-0000-000062840000}"/>
    <cellStyle name="20% - Accent1 4 2 3 2 4 5 3" xfId="34075" xr:uid="{00000000-0005-0000-0000-000063840000}"/>
    <cellStyle name="20% - Accent1 4 2 3 2 4 5 3 2" xfId="34076" xr:uid="{00000000-0005-0000-0000-000064840000}"/>
    <cellStyle name="20% - Accent1 4 2 3 2 4 5 4" xfId="34077" xr:uid="{00000000-0005-0000-0000-000065840000}"/>
    <cellStyle name="20% - Accent1 4 2 3 2 4 6" xfId="34078" xr:uid="{00000000-0005-0000-0000-000066840000}"/>
    <cellStyle name="20% - Accent1 4 2 3 2 4 6 2" xfId="34079" xr:uid="{00000000-0005-0000-0000-000067840000}"/>
    <cellStyle name="20% - Accent1 4 2 3 2 4 6 2 2" xfId="34080" xr:uid="{00000000-0005-0000-0000-000068840000}"/>
    <cellStyle name="20% - Accent1 4 2 3 2 4 6 2 2 2" xfId="34081" xr:uid="{00000000-0005-0000-0000-000069840000}"/>
    <cellStyle name="20% - Accent1 4 2 3 2 4 6 2 3" xfId="34082" xr:uid="{00000000-0005-0000-0000-00006A840000}"/>
    <cellStyle name="20% - Accent1 4 2 3 2 4 6 3" xfId="34083" xr:uid="{00000000-0005-0000-0000-00006B840000}"/>
    <cellStyle name="20% - Accent1 4 2 3 2 4 6 3 2" xfId="34084" xr:uid="{00000000-0005-0000-0000-00006C840000}"/>
    <cellStyle name="20% - Accent1 4 2 3 2 4 6 4" xfId="34085" xr:uid="{00000000-0005-0000-0000-00006D840000}"/>
    <cellStyle name="20% - Accent1 4 2 3 2 4 7" xfId="34086" xr:uid="{00000000-0005-0000-0000-00006E840000}"/>
    <cellStyle name="20% - Accent1 4 2 3 2 4 7 2" xfId="34087" xr:uid="{00000000-0005-0000-0000-00006F840000}"/>
    <cellStyle name="20% - Accent1 4 2 3 2 4 7 2 2" xfId="34088" xr:uid="{00000000-0005-0000-0000-000070840000}"/>
    <cellStyle name="20% - Accent1 4 2 3 2 4 7 3" xfId="34089" xr:uid="{00000000-0005-0000-0000-000071840000}"/>
    <cellStyle name="20% - Accent1 4 2 3 2 4 8" xfId="34090" xr:uid="{00000000-0005-0000-0000-000072840000}"/>
    <cellStyle name="20% - Accent1 4 2 3 2 4 8 2" xfId="34091" xr:uid="{00000000-0005-0000-0000-000073840000}"/>
    <cellStyle name="20% - Accent1 4 2 3 2 4 8 2 2" xfId="34092" xr:uid="{00000000-0005-0000-0000-000074840000}"/>
    <cellStyle name="20% - Accent1 4 2 3 2 4 8 3" xfId="34093" xr:uid="{00000000-0005-0000-0000-000075840000}"/>
    <cellStyle name="20% - Accent1 4 2 3 2 4 9" xfId="34094" xr:uid="{00000000-0005-0000-0000-000076840000}"/>
    <cellStyle name="20% - Accent1 4 2 3 2 4 9 2" xfId="34095" xr:uid="{00000000-0005-0000-0000-000077840000}"/>
    <cellStyle name="20% - Accent1 4 2 3 2 5" xfId="34096" xr:uid="{00000000-0005-0000-0000-000078840000}"/>
    <cellStyle name="20% - Accent1 4 2 3 2 5 10" xfId="34097" xr:uid="{00000000-0005-0000-0000-000079840000}"/>
    <cellStyle name="20% - Accent1 4 2 3 2 5 10 2" xfId="34098" xr:uid="{00000000-0005-0000-0000-00007A840000}"/>
    <cellStyle name="20% - Accent1 4 2 3 2 5 11" xfId="34099" xr:uid="{00000000-0005-0000-0000-00007B840000}"/>
    <cellStyle name="20% - Accent1 4 2 3 2 5 2" xfId="34100" xr:uid="{00000000-0005-0000-0000-00007C840000}"/>
    <cellStyle name="20% - Accent1 4 2 3 2 5 2 2" xfId="34101" xr:uid="{00000000-0005-0000-0000-00007D840000}"/>
    <cellStyle name="20% - Accent1 4 2 3 2 5 2 2 2" xfId="34102" xr:uid="{00000000-0005-0000-0000-00007E840000}"/>
    <cellStyle name="20% - Accent1 4 2 3 2 5 2 2 2 2" xfId="34103" xr:uid="{00000000-0005-0000-0000-00007F840000}"/>
    <cellStyle name="20% - Accent1 4 2 3 2 5 2 2 2 2 2" xfId="34104" xr:uid="{00000000-0005-0000-0000-000080840000}"/>
    <cellStyle name="20% - Accent1 4 2 3 2 5 2 2 2 3" xfId="34105" xr:uid="{00000000-0005-0000-0000-000081840000}"/>
    <cellStyle name="20% - Accent1 4 2 3 2 5 2 2 3" xfId="34106" xr:uid="{00000000-0005-0000-0000-000082840000}"/>
    <cellStyle name="20% - Accent1 4 2 3 2 5 2 2 3 2" xfId="34107" xr:uid="{00000000-0005-0000-0000-000083840000}"/>
    <cellStyle name="20% - Accent1 4 2 3 2 5 2 2 4" xfId="34108" xr:uid="{00000000-0005-0000-0000-000084840000}"/>
    <cellStyle name="20% - Accent1 4 2 3 2 5 2 3" xfId="34109" xr:uid="{00000000-0005-0000-0000-000085840000}"/>
    <cellStyle name="20% - Accent1 4 2 3 2 5 2 3 2" xfId="34110" xr:uid="{00000000-0005-0000-0000-000086840000}"/>
    <cellStyle name="20% - Accent1 4 2 3 2 5 2 3 2 2" xfId="34111" xr:uid="{00000000-0005-0000-0000-000087840000}"/>
    <cellStyle name="20% - Accent1 4 2 3 2 5 2 3 2 2 2" xfId="34112" xr:uid="{00000000-0005-0000-0000-000088840000}"/>
    <cellStyle name="20% - Accent1 4 2 3 2 5 2 3 2 3" xfId="34113" xr:uid="{00000000-0005-0000-0000-000089840000}"/>
    <cellStyle name="20% - Accent1 4 2 3 2 5 2 3 3" xfId="34114" xr:uid="{00000000-0005-0000-0000-00008A840000}"/>
    <cellStyle name="20% - Accent1 4 2 3 2 5 2 3 3 2" xfId="34115" xr:uid="{00000000-0005-0000-0000-00008B840000}"/>
    <cellStyle name="20% - Accent1 4 2 3 2 5 2 3 4" xfId="34116" xr:uid="{00000000-0005-0000-0000-00008C840000}"/>
    <cellStyle name="20% - Accent1 4 2 3 2 5 2 4" xfId="34117" xr:uid="{00000000-0005-0000-0000-00008D840000}"/>
    <cellStyle name="20% - Accent1 4 2 3 2 5 2 4 2" xfId="34118" xr:uid="{00000000-0005-0000-0000-00008E840000}"/>
    <cellStyle name="20% - Accent1 4 2 3 2 5 2 4 2 2" xfId="34119" xr:uid="{00000000-0005-0000-0000-00008F840000}"/>
    <cellStyle name="20% - Accent1 4 2 3 2 5 2 4 2 2 2" xfId="34120" xr:uid="{00000000-0005-0000-0000-000090840000}"/>
    <cellStyle name="20% - Accent1 4 2 3 2 5 2 4 2 3" xfId="34121" xr:uid="{00000000-0005-0000-0000-000091840000}"/>
    <cellStyle name="20% - Accent1 4 2 3 2 5 2 4 3" xfId="34122" xr:uid="{00000000-0005-0000-0000-000092840000}"/>
    <cellStyle name="20% - Accent1 4 2 3 2 5 2 4 3 2" xfId="34123" xr:uid="{00000000-0005-0000-0000-000093840000}"/>
    <cellStyle name="20% - Accent1 4 2 3 2 5 2 4 4" xfId="34124" xr:uid="{00000000-0005-0000-0000-000094840000}"/>
    <cellStyle name="20% - Accent1 4 2 3 2 5 2 5" xfId="34125" xr:uid="{00000000-0005-0000-0000-000095840000}"/>
    <cellStyle name="20% - Accent1 4 2 3 2 5 2 5 2" xfId="34126" xr:uid="{00000000-0005-0000-0000-000096840000}"/>
    <cellStyle name="20% - Accent1 4 2 3 2 5 2 5 2 2" xfId="34127" xr:uid="{00000000-0005-0000-0000-000097840000}"/>
    <cellStyle name="20% - Accent1 4 2 3 2 5 2 5 3" xfId="34128" xr:uid="{00000000-0005-0000-0000-000098840000}"/>
    <cellStyle name="20% - Accent1 4 2 3 2 5 2 6" xfId="34129" xr:uid="{00000000-0005-0000-0000-000099840000}"/>
    <cellStyle name="20% - Accent1 4 2 3 2 5 2 6 2" xfId="34130" xr:uid="{00000000-0005-0000-0000-00009A840000}"/>
    <cellStyle name="20% - Accent1 4 2 3 2 5 2 6 2 2" xfId="34131" xr:uid="{00000000-0005-0000-0000-00009B840000}"/>
    <cellStyle name="20% - Accent1 4 2 3 2 5 2 6 3" xfId="34132" xr:uid="{00000000-0005-0000-0000-00009C840000}"/>
    <cellStyle name="20% - Accent1 4 2 3 2 5 2 7" xfId="34133" xr:uid="{00000000-0005-0000-0000-00009D840000}"/>
    <cellStyle name="20% - Accent1 4 2 3 2 5 2 7 2" xfId="34134" xr:uid="{00000000-0005-0000-0000-00009E840000}"/>
    <cellStyle name="20% - Accent1 4 2 3 2 5 2 8" xfId="34135" xr:uid="{00000000-0005-0000-0000-00009F840000}"/>
    <cellStyle name="20% - Accent1 4 2 3 2 5 2 8 2" xfId="34136" xr:uid="{00000000-0005-0000-0000-0000A0840000}"/>
    <cellStyle name="20% - Accent1 4 2 3 2 5 2 9" xfId="34137" xr:uid="{00000000-0005-0000-0000-0000A1840000}"/>
    <cellStyle name="20% - Accent1 4 2 3 2 5 3" xfId="34138" xr:uid="{00000000-0005-0000-0000-0000A2840000}"/>
    <cellStyle name="20% - Accent1 4 2 3 2 5 3 2" xfId="34139" xr:uid="{00000000-0005-0000-0000-0000A3840000}"/>
    <cellStyle name="20% - Accent1 4 2 3 2 5 3 2 2" xfId="34140" xr:uid="{00000000-0005-0000-0000-0000A4840000}"/>
    <cellStyle name="20% - Accent1 4 2 3 2 5 3 2 2 2" xfId="34141" xr:uid="{00000000-0005-0000-0000-0000A5840000}"/>
    <cellStyle name="20% - Accent1 4 2 3 2 5 3 2 2 2 2" xfId="34142" xr:uid="{00000000-0005-0000-0000-0000A6840000}"/>
    <cellStyle name="20% - Accent1 4 2 3 2 5 3 2 2 3" xfId="34143" xr:uid="{00000000-0005-0000-0000-0000A7840000}"/>
    <cellStyle name="20% - Accent1 4 2 3 2 5 3 2 3" xfId="34144" xr:uid="{00000000-0005-0000-0000-0000A8840000}"/>
    <cellStyle name="20% - Accent1 4 2 3 2 5 3 2 3 2" xfId="34145" xr:uid="{00000000-0005-0000-0000-0000A9840000}"/>
    <cellStyle name="20% - Accent1 4 2 3 2 5 3 2 4" xfId="34146" xr:uid="{00000000-0005-0000-0000-0000AA840000}"/>
    <cellStyle name="20% - Accent1 4 2 3 2 5 3 3" xfId="34147" xr:uid="{00000000-0005-0000-0000-0000AB840000}"/>
    <cellStyle name="20% - Accent1 4 2 3 2 5 3 3 2" xfId="34148" xr:uid="{00000000-0005-0000-0000-0000AC840000}"/>
    <cellStyle name="20% - Accent1 4 2 3 2 5 3 3 2 2" xfId="34149" xr:uid="{00000000-0005-0000-0000-0000AD840000}"/>
    <cellStyle name="20% - Accent1 4 2 3 2 5 3 3 2 2 2" xfId="34150" xr:uid="{00000000-0005-0000-0000-0000AE840000}"/>
    <cellStyle name="20% - Accent1 4 2 3 2 5 3 3 2 3" xfId="34151" xr:uid="{00000000-0005-0000-0000-0000AF840000}"/>
    <cellStyle name="20% - Accent1 4 2 3 2 5 3 3 3" xfId="34152" xr:uid="{00000000-0005-0000-0000-0000B0840000}"/>
    <cellStyle name="20% - Accent1 4 2 3 2 5 3 3 3 2" xfId="34153" xr:uid="{00000000-0005-0000-0000-0000B1840000}"/>
    <cellStyle name="20% - Accent1 4 2 3 2 5 3 3 4" xfId="34154" xr:uid="{00000000-0005-0000-0000-0000B2840000}"/>
    <cellStyle name="20% - Accent1 4 2 3 2 5 3 4" xfId="34155" xr:uid="{00000000-0005-0000-0000-0000B3840000}"/>
    <cellStyle name="20% - Accent1 4 2 3 2 5 3 4 2" xfId="34156" xr:uid="{00000000-0005-0000-0000-0000B4840000}"/>
    <cellStyle name="20% - Accent1 4 2 3 2 5 3 4 2 2" xfId="34157" xr:uid="{00000000-0005-0000-0000-0000B5840000}"/>
    <cellStyle name="20% - Accent1 4 2 3 2 5 3 4 2 2 2" xfId="34158" xr:uid="{00000000-0005-0000-0000-0000B6840000}"/>
    <cellStyle name="20% - Accent1 4 2 3 2 5 3 4 2 3" xfId="34159" xr:uid="{00000000-0005-0000-0000-0000B7840000}"/>
    <cellStyle name="20% - Accent1 4 2 3 2 5 3 4 3" xfId="34160" xr:uid="{00000000-0005-0000-0000-0000B8840000}"/>
    <cellStyle name="20% - Accent1 4 2 3 2 5 3 4 3 2" xfId="34161" xr:uid="{00000000-0005-0000-0000-0000B9840000}"/>
    <cellStyle name="20% - Accent1 4 2 3 2 5 3 4 4" xfId="34162" xr:uid="{00000000-0005-0000-0000-0000BA840000}"/>
    <cellStyle name="20% - Accent1 4 2 3 2 5 3 5" xfId="34163" xr:uid="{00000000-0005-0000-0000-0000BB840000}"/>
    <cellStyle name="20% - Accent1 4 2 3 2 5 3 5 2" xfId="34164" xr:uid="{00000000-0005-0000-0000-0000BC840000}"/>
    <cellStyle name="20% - Accent1 4 2 3 2 5 3 5 2 2" xfId="34165" xr:uid="{00000000-0005-0000-0000-0000BD840000}"/>
    <cellStyle name="20% - Accent1 4 2 3 2 5 3 5 3" xfId="34166" xr:uid="{00000000-0005-0000-0000-0000BE840000}"/>
    <cellStyle name="20% - Accent1 4 2 3 2 5 3 6" xfId="34167" xr:uid="{00000000-0005-0000-0000-0000BF840000}"/>
    <cellStyle name="20% - Accent1 4 2 3 2 5 3 6 2" xfId="34168" xr:uid="{00000000-0005-0000-0000-0000C0840000}"/>
    <cellStyle name="20% - Accent1 4 2 3 2 5 3 6 2 2" xfId="34169" xr:uid="{00000000-0005-0000-0000-0000C1840000}"/>
    <cellStyle name="20% - Accent1 4 2 3 2 5 3 6 3" xfId="34170" xr:uid="{00000000-0005-0000-0000-0000C2840000}"/>
    <cellStyle name="20% - Accent1 4 2 3 2 5 3 7" xfId="34171" xr:uid="{00000000-0005-0000-0000-0000C3840000}"/>
    <cellStyle name="20% - Accent1 4 2 3 2 5 3 7 2" xfId="34172" xr:uid="{00000000-0005-0000-0000-0000C4840000}"/>
    <cellStyle name="20% - Accent1 4 2 3 2 5 3 8" xfId="34173" xr:uid="{00000000-0005-0000-0000-0000C5840000}"/>
    <cellStyle name="20% - Accent1 4 2 3 2 5 3 8 2" xfId="34174" xr:uid="{00000000-0005-0000-0000-0000C6840000}"/>
    <cellStyle name="20% - Accent1 4 2 3 2 5 3 9" xfId="34175" xr:uid="{00000000-0005-0000-0000-0000C7840000}"/>
    <cellStyle name="20% - Accent1 4 2 3 2 5 4" xfId="34176" xr:uid="{00000000-0005-0000-0000-0000C8840000}"/>
    <cellStyle name="20% - Accent1 4 2 3 2 5 4 2" xfId="34177" xr:uid="{00000000-0005-0000-0000-0000C9840000}"/>
    <cellStyle name="20% - Accent1 4 2 3 2 5 4 2 2" xfId="34178" xr:uid="{00000000-0005-0000-0000-0000CA840000}"/>
    <cellStyle name="20% - Accent1 4 2 3 2 5 4 2 2 2" xfId="34179" xr:uid="{00000000-0005-0000-0000-0000CB840000}"/>
    <cellStyle name="20% - Accent1 4 2 3 2 5 4 2 3" xfId="34180" xr:uid="{00000000-0005-0000-0000-0000CC840000}"/>
    <cellStyle name="20% - Accent1 4 2 3 2 5 4 3" xfId="34181" xr:uid="{00000000-0005-0000-0000-0000CD840000}"/>
    <cellStyle name="20% - Accent1 4 2 3 2 5 4 3 2" xfId="34182" xr:uid="{00000000-0005-0000-0000-0000CE840000}"/>
    <cellStyle name="20% - Accent1 4 2 3 2 5 4 4" xfId="34183" xr:uid="{00000000-0005-0000-0000-0000CF840000}"/>
    <cellStyle name="20% - Accent1 4 2 3 2 5 5" xfId="34184" xr:uid="{00000000-0005-0000-0000-0000D0840000}"/>
    <cellStyle name="20% - Accent1 4 2 3 2 5 5 2" xfId="34185" xr:uid="{00000000-0005-0000-0000-0000D1840000}"/>
    <cellStyle name="20% - Accent1 4 2 3 2 5 5 2 2" xfId="34186" xr:uid="{00000000-0005-0000-0000-0000D2840000}"/>
    <cellStyle name="20% - Accent1 4 2 3 2 5 5 2 2 2" xfId="34187" xr:uid="{00000000-0005-0000-0000-0000D3840000}"/>
    <cellStyle name="20% - Accent1 4 2 3 2 5 5 2 3" xfId="34188" xr:uid="{00000000-0005-0000-0000-0000D4840000}"/>
    <cellStyle name="20% - Accent1 4 2 3 2 5 5 3" xfId="34189" xr:uid="{00000000-0005-0000-0000-0000D5840000}"/>
    <cellStyle name="20% - Accent1 4 2 3 2 5 5 3 2" xfId="34190" xr:uid="{00000000-0005-0000-0000-0000D6840000}"/>
    <cellStyle name="20% - Accent1 4 2 3 2 5 5 4" xfId="34191" xr:uid="{00000000-0005-0000-0000-0000D7840000}"/>
    <cellStyle name="20% - Accent1 4 2 3 2 5 6" xfId="34192" xr:uid="{00000000-0005-0000-0000-0000D8840000}"/>
    <cellStyle name="20% - Accent1 4 2 3 2 5 6 2" xfId="34193" xr:uid="{00000000-0005-0000-0000-0000D9840000}"/>
    <cellStyle name="20% - Accent1 4 2 3 2 5 6 2 2" xfId="34194" xr:uid="{00000000-0005-0000-0000-0000DA840000}"/>
    <cellStyle name="20% - Accent1 4 2 3 2 5 6 2 2 2" xfId="34195" xr:uid="{00000000-0005-0000-0000-0000DB840000}"/>
    <cellStyle name="20% - Accent1 4 2 3 2 5 6 2 3" xfId="34196" xr:uid="{00000000-0005-0000-0000-0000DC840000}"/>
    <cellStyle name="20% - Accent1 4 2 3 2 5 6 3" xfId="34197" xr:uid="{00000000-0005-0000-0000-0000DD840000}"/>
    <cellStyle name="20% - Accent1 4 2 3 2 5 6 3 2" xfId="34198" xr:uid="{00000000-0005-0000-0000-0000DE840000}"/>
    <cellStyle name="20% - Accent1 4 2 3 2 5 6 4" xfId="34199" xr:uid="{00000000-0005-0000-0000-0000DF840000}"/>
    <cellStyle name="20% - Accent1 4 2 3 2 5 7" xfId="34200" xr:uid="{00000000-0005-0000-0000-0000E0840000}"/>
    <cellStyle name="20% - Accent1 4 2 3 2 5 7 2" xfId="34201" xr:uid="{00000000-0005-0000-0000-0000E1840000}"/>
    <cellStyle name="20% - Accent1 4 2 3 2 5 7 2 2" xfId="34202" xr:uid="{00000000-0005-0000-0000-0000E2840000}"/>
    <cellStyle name="20% - Accent1 4 2 3 2 5 7 3" xfId="34203" xr:uid="{00000000-0005-0000-0000-0000E3840000}"/>
    <cellStyle name="20% - Accent1 4 2 3 2 5 8" xfId="34204" xr:uid="{00000000-0005-0000-0000-0000E4840000}"/>
    <cellStyle name="20% - Accent1 4 2 3 2 5 8 2" xfId="34205" xr:uid="{00000000-0005-0000-0000-0000E5840000}"/>
    <cellStyle name="20% - Accent1 4 2 3 2 5 8 2 2" xfId="34206" xr:uid="{00000000-0005-0000-0000-0000E6840000}"/>
    <cellStyle name="20% - Accent1 4 2 3 2 5 8 3" xfId="34207" xr:uid="{00000000-0005-0000-0000-0000E7840000}"/>
    <cellStyle name="20% - Accent1 4 2 3 2 5 9" xfId="34208" xr:uid="{00000000-0005-0000-0000-0000E8840000}"/>
    <cellStyle name="20% - Accent1 4 2 3 2 5 9 2" xfId="34209" xr:uid="{00000000-0005-0000-0000-0000E9840000}"/>
    <cellStyle name="20% - Accent1 4 2 3 2 6" xfId="34210" xr:uid="{00000000-0005-0000-0000-0000EA840000}"/>
    <cellStyle name="20% - Accent1 4 2 3 2 6 2" xfId="34211" xr:uid="{00000000-0005-0000-0000-0000EB840000}"/>
    <cellStyle name="20% - Accent1 4 2 3 2 6 2 2" xfId="34212" xr:uid="{00000000-0005-0000-0000-0000EC840000}"/>
    <cellStyle name="20% - Accent1 4 2 3 2 6 2 2 2" xfId="34213" xr:uid="{00000000-0005-0000-0000-0000ED840000}"/>
    <cellStyle name="20% - Accent1 4 2 3 2 6 2 2 2 2" xfId="34214" xr:uid="{00000000-0005-0000-0000-0000EE840000}"/>
    <cellStyle name="20% - Accent1 4 2 3 2 6 2 2 3" xfId="34215" xr:uid="{00000000-0005-0000-0000-0000EF840000}"/>
    <cellStyle name="20% - Accent1 4 2 3 2 6 2 3" xfId="34216" xr:uid="{00000000-0005-0000-0000-0000F0840000}"/>
    <cellStyle name="20% - Accent1 4 2 3 2 6 2 3 2" xfId="34217" xr:uid="{00000000-0005-0000-0000-0000F1840000}"/>
    <cellStyle name="20% - Accent1 4 2 3 2 6 2 4" xfId="34218" xr:uid="{00000000-0005-0000-0000-0000F2840000}"/>
    <cellStyle name="20% - Accent1 4 2 3 2 6 3" xfId="34219" xr:uid="{00000000-0005-0000-0000-0000F3840000}"/>
    <cellStyle name="20% - Accent1 4 2 3 2 6 3 2" xfId="34220" xr:uid="{00000000-0005-0000-0000-0000F4840000}"/>
    <cellStyle name="20% - Accent1 4 2 3 2 6 3 2 2" xfId="34221" xr:uid="{00000000-0005-0000-0000-0000F5840000}"/>
    <cellStyle name="20% - Accent1 4 2 3 2 6 3 2 2 2" xfId="34222" xr:uid="{00000000-0005-0000-0000-0000F6840000}"/>
    <cellStyle name="20% - Accent1 4 2 3 2 6 3 2 3" xfId="34223" xr:uid="{00000000-0005-0000-0000-0000F7840000}"/>
    <cellStyle name="20% - Accent1 4 2 3 2 6 3 3" xfId="34224" xr:uid="{00000000-0005-0000-0000-0000F8840000}"/>
    <cellStyle name="20% - Accent1 4 2 3 2 6 3 3 2" xfId="34225" xr:uid="{00000000-0005-0000-0000-0000F9840000}"/>
    <cellStyle name="20% - Accent1 4 2 3 2 6 3 4" xfId="34226" xr:uid="{00000000-0005-0000-0000-0000FA840000}"/>
    <cellStyle name="20% - Accent1 4 2 3 2 6 4" xfId="34227" xr:uid="{00000000-0005-0000-0000-0000FB840000}"/>
    <cellStyle name="20% - Accent1 4 2 3 2 6 4 2" xfId="34228" xr:uid="{00000000-0005-0000-0000-0000FC840000}"/>
    <cellStyle name="20% - Accent1 4 2 3 2 6 4 2 2" xfId="34229" xr:uid="{00000000-0005-0000-0000-0000FD840000}"/>
    <cellStyle name="20% - Accent1 4 2 3 2 6 4 2 2 2" xfId="34230" xr:uid="{00000000-0005-0000-0000-0000FE840000}"/>
    <cellStyle name="20% - Accent1 4 2 3 2 6 4 2 3" xfId="34231" xr:uid="{00000000-0005-0000-0000-0000FF840000}"/>
    <cellStyle name="20% - Accent1 4 2 3 2 6 4 3" xfId="34232" xr:uid="{00000000-0005-0000-0000-000000850000}"/>
    <cellStyle name="20% - Accent1 4 2 3 2 6 4 3 2" xfId="34233" xr:uid="{00000000-0005-0000-0000-000001850000}"/>
    <cellStyle name="20% - Accent1 4 2 3 2 6 4 4" xfId="34234" xr:uid="{00000000-0005-0000-0000-000002850000}"/>
    <cellStyle name="20% - Accent1 4 2 3 2 6 5" xfId="34235" xr:uid="{00000000-0005-0000-0000-000003850000}"/>
    <cellStyle name="20% - Accent1 4 2 3 2 6 5 2" xfId="34236" xr:uid="{00000000-0005-0000-0000-000004850000}"/>
    <cellStyle name="20% - Accent1 4 2 3 2 6 5 2 2" xfId="34237" xr:uid="{00000000-0005-0000-0000-000005850000}"/>
    <cellStyle name="20% - Accent1 4 2 3 2 6 5 3" xfId="34238" xr:uid="{00000000-0005-0000-0000-000006850000}"/>
    <cellStyle name="20% - Accent1 4 2 3 2 6 6" xfId="34239" xr:uid="{00000000-0005-0000-0000-000007850000}"/>
    <cellStyle name="20% - Accent1 4 2 3 2 6 6 2" xfId="34240" xr:uid="{00000000-0005-0000-0000-000008850000}"/>
    <cellStyle name="20% - Accent1 4 2 3 2 6 6 2 2" xfId="34241" xr:uid="{00000000-0005-0000-0000-000009850000}"/>
    <cellStyle name="20% - Accent1 4 2 3 2 6 6 3" xfId="34242" xr:uid="{00000000-0005-0000-0000-00000A850000}"/>
    <cellStyle name="20% - Accent1 4 2 3 2 6 7" xfId="34243" xr:uid="{00000000-0005-0000-0000-00000B850000}"/>
    <cellStyle name="20% - Accent1 4 2 3 2 6 7 2" xfId="34244" xr:uid="{00000000-0005-0000-0000-00000C850000}"/>
    <cellStyle name="20% - Accent1 4 2 3 2 6 8" xfId="34245" xr:uid="{00000000-0005-0000-0000-00000D850000}"/>
    <cellStyle name="20% - Accent1 4 2 3 2 6 8 2" xfId="34246" xr:uid="{00000000-0005-0000-0000-00000E850000}"/>
    <cellStyle name="20% - Accent1 4 2 3 2 6 9" xfId="34247" xr:uid="{00000000-0005-0000-0000-00000F850000}"/>
    <cellStyle name="20% - Accent1 4 2 3 2 7" xfId="34248" xr:uid="{00000000-0005-0000-0000-000010850000}"/>
    <cellStyle name="20% - Accent1 4 2 3 2 7 2" xfId="34249" xr:uid="{00000000-0005-0000-0000-000011850000}"/>
    <cellStyle name="20% - Accent1 4 2 3 2 7 2 2" xfId="34250" xr:uid="{00000000-0005-0000-0000-000012850000}"/>
    <cellStyle name="20% - Accent1 4 2 3 2 7 2 2 2" xfId="34251" xr:uid="{00000000-0005-0000-0000-000013850000}"/>
    <cellStyle name="20% - Accent1 4 2 3 2 7 2 2 2 2" xfId="34252" xr:uid="{00000000-0005-0000-0000-000014850000}"/>
    <cellStyle name="20% - Accent1 4 2 3 2 7 2 2 3" xfId="34253" xr:uid="{00000000-0005-0000-0000-000015850000}"/>
    <cellStyle name="20% - Accent1 4 2 3 2 7 2 3" xfId="34254" xr:uid="{00000000-0005-0000-0000-000016850000}"/>
    <cellStyle name="20% - Accent1 4 2 3 2 7 2 3 2" xfId="34255" xr:uid="{00000000-0005-0000-0000-000017850000}"/>
    <cellStyle name="20% - Accent1 4 2 3 2 7 2 4" xfId="34256" xr:uid="{00000000-0005-0000-0000-000018850000}"/>
    <cellStyle name="20% - Accent1 4 2 3 2 7 3" xfId="34257" xr:uid="{00000000-0005-0000-0000-000019850000}"/>
    <cellStyle name="20% - Accent1 4 2 3 2 7 3 2" xfId="34258" xr:uid="{00000000-0005-0000-0000-00001A850000}"/>
    <cellStyle name="20% - Accent1 4 2 3 2 7 3 2 2" xfId="34259" xr:uid="{00000000-0005-0000-0000-00001B850000}"/>
    <cellStyle name="20% - Accent1 4 2 3 2 7 3 2 2 2" xfId="34260" xr:uid="{00000000-0005-0000-0000-00001C850000}"/>
    <cellStyle name="20% - Accent1 4 2 3 2 7 3 2 3" xfId="34261" xr:uid="{00000000-0005-0000-0000-00001D850000}"/>
    <cellStyle name="20% - Accent1 4 2 3 2 7 3 3" xfId="34262" xr:uid="{00000000-0005-0000-0000-00001E850000}"/>
    <cellStyle name="20% - Accent1 4 2 3 2 7 3 3 2" xfId="34263" xr:uid="{00000000-0005-0000-0000-00001F850000}"/>
    <cellStyle name="20% - Accent1 4 2 3 2 7 3 4" xfId="34264" xr:uid="{00000000-0005-0000-0000-000020850000}"/>
    <cellStyle name="20% - Accent1 4 2 3 2 7 4" xfId="34265" xr:uid="{00000000-0005-0000-0000-000021850000}"/>
    <cellStyle name="20% - Accent1 4 2 3 2 7 4 2" xfId="34266" xr:uid="{00000000-0005-0000-0000-000022850000}"/>
    <cellStyle name="20% - Accent1 4 2 3 2 7 4 2 2" xfId="34267" xr:uid="{00000000-0005-0000-0000-000023850000}"/>
    <cellStyle name="20% - Accent1 4 2 3 2 7 4 2 2 2" xfId="34268" xr:uid="{00000000-0005-0000-0000-000024850000}"/>
    <cellStyle name="20% - Accent1 4 2 3 2 7 4 2 3" xfId="34269" xr:uid="{00000000-0005-0000-0000-000025850000}"/>
    <cellStyle name="20% - Accent1 4 2 3 2 7 4 3" xfId="34270" xr:uid="{00000000-0005-0000-0000-000026850000}"/>
    <cellStyle name="20% - Accent1 4 2 3 2 7 4 3 2" xfId="34271" xr:uid="{00000000-0005-0000-0000-000027850000}"/>
    <cellStyle name="20% - Accent1 4 2 3 2 7 4 4" xfId="34272" xr:uid="{00000000-0005-0000-0000-000028850000}"/>
    <cellStyle name="20% - Accent1 4 2 3 2 7 5" xfId="34273" xr:uid="{00000000-0005-0000-0000-000029850000}"/>
    <cellStyle name="20% - Accent1 4 2 3 2 7 5 2" xfId="34274" xr:uid="{00000000-0005-0000-0000-00002A850000}"/>
    <cellStyle name="20% - Accent1 4 2 3 2 7 5 2 2" xfId="34275" xr:uid="{00000000-0005-0000-0000-00002B850000}"/>
    <cellStyle name="20% - Accent1 4 2 3 2 7 5 3" xfId="34276" xr:uid="{00000000-0005-0000-0000-00002C850000}"/>
    <cellStyle name="20% - Accent1 4 2 3 2 7 6" xfId="34277" xr:uid="{00000000-0005-0000-0000-00002D850000}"/>
    <cellStyle name="20% - Accent1 4 2 3 2 7 6 2" xfId="34278" xr:uid="{00000000-0005-0000-0000-00002E850000}"/>
    <cellStyle name="20% - Accent1 4 2 3 2 7 6 2 2" xfId="34279" xr:uid="{00000000-0005-0000-0000-00002F850000}"/>
    <cellStyle name="20% - Accent1 4 2 3 2 7 6 3" xfId="34280" xr:uid="{00000000-0005-0000-0000-000030850000}"/>
    <cellStyle name="20% - Accent1 4 2 3 2 7 7" xfId="34281" xr:uid="{00000000-0005-0000-0000-000031850000}"/>
    <cellStyle name="20% - Accent1 4 2 3 2 7 7 2" xfId="34282" xr:uid="{00000000-0005-0000-0000-000032850000}"/>
    <cellStyle name="20% - Accent1 4 2 3 2 7 8" xfId="34283" xr:uid="{00000000-0005-0000-0000-000033850000}"/>
    <cellStyle name="20% - Accent1 4 2 3 2 7 8 2" xfId="34284" xr:uid="{00000000-0005-0000-0000-000034850000}"/>
    <cellStyle name="20% - Accent1 4 2 3 2 7 9" xfId="34285" xr:uid="{00000000-0005-0000-0000-000035850000}"/>
    <cellStyle name="20% - Accent1 4 2 3 2 8" xfId="34286" xr:uid="{00000000-0005-0000-0000-000036850000}"/>
    <cellStyle name="20% - Accent1 4 2 3 2 8 2" xfId="34287" xr:uid="{00000000-0005-0000-0000-000037850000}"/>
    <cellStyle name="20% - Accent1 4 2 3 2 8 2 2" xfId="34288" xr:uid="{00000000-0005-0000-0000-000038850000}"/>
    <cellStyle name="20% - Accent1 4 2 3 2 8 2 2 2" xfId="34289" xr:uid="{00000000-0005-0000-0000-000039850000}"/>
    <cellStyle name="20% - Accent1 4 2 3 2 8 2 3" xfId="34290" xr:uid="{00000000-0005-0000-0000-00003A850000}"/>
    <cellStyle name="20% - Accent1 4 2 3 2 8 3" xfId="34291" xr:uid="{00000000-0005-0000-0000-00003B850000}"/>
    <cellStyle name="20% - Accent1 4 2 3 2 8 3 2" xfId="34292" xr:uid="{00000000-0005-0000-0000-00003C850000}"/>
    <cellStyle name="20% - Accent1 4 2 3 2 8 4" xfId="34293" xr:uid="{00000000-0005-0000-0000-00003D850000}"/>
    <cellStyle name="20% - Accent1 4 2 3 2 9" xfId="34294" xr:uid="{00000000-0005-0000-0000-00003E850000}"/>
    <cellStyle name="20% - Accent1 4 2 3 2 9 2" xfId="34295" xr:uid="{00000000-0005-0000-0000-00003F850000}"/>
    <cellStyle name="20% - Accent1 4 2 3 2 9 2 2" xfId="34296" xr:uid="{00000000-0005-0000-0000-000040850000}"/>
    <cellStyle name="20% - Accent1 4 2 3 2 9 2 2 2" xfId="34297" xr:uid="{00000000-0005-0000-0000-000041850000}"/>
    <cellStyle name="20% - Accent1 4 2 3 2 9 2 3" xfId="34298" xr:uid="{00000000-0005-0000-0000-000042850000}"/>
    <cellStyle name="20% - Accent1 4 2 3 2 9 3" xfId="34299" xr:uid="{00000000-0005-0000-0000-000043850000}"/>
    <cellStyle name="20% - Accent1 4 2 3 2 9 3 2" xfId="34300" xr:uid="{00000000-0005-0000-0000-000044850000}"/>
    <cellStyle name="20% - Accent1 4 2 3 2 9 4" xfId="34301" xr:uid="{00000000-0005-0000-0000-000045850000}"/>
    <cellStyle name="20% - Accent1 4 2 3 3" xfId="34302" xr:uid="{00000000-0005-0000-0000-000046850000}"/>
    <cellStyle name="20% - Accent1 4 2 3 3 10" xfId="34303" xr:uid="{00000000-0005-0000-0000-000047850000}"/>
    <cellStyle name="20% - Accent1 4 2 3 3 10 2" xfId="34304" xr:uid="{00000000-0005-0000-0000-000048850000}"/>
    <cellStyle name="20% - Accent1 4 2 3 3 10 2 2" xfId="34305" xr:uid="{00000000-0005-0000-0000-000049850000}"/>
    <cellStyle name="20% - Accent1 4 2 3 3 10 3" xfId="34306" xr:uid="{00000000-0005-0000-0000-00004A850000}"/>
    <cellStyle name="20% - Accent1 4 2 3 3 11" xfId="34307" xr:uid="{00000000-0005-0000-0000-00004B850000}"/>
    <cellStyle name="20% - Accent1 4 2 3 3 11 2" xfId="34308" xr:uid="{00000000-0005-0000-0000-00004C850000}"/>
    <cellStyle name="20% - Accent1 4 2 3 3 11 2 2" xfId="34309" xr:uid="{00000000-0005-0000-0000-00004D850000}"/>
    <cellStyle name="20% - Accent1 4 2 3 3 11 3" xfId="34310" xr:uid="{00000000-0005-0000-0000-00004E850000}"/>
    <cellStyle name="20% - Accent1 4 2 3 3 12" xfId="34311" xr:uid="{00000000-0005-0000-0000-00004F850000}"/>
    <cellStyle name="20% - Accent1 4 2 3 3 12 2" xfId="34312" xr:uid="{00000000-0005-0000-0000-000050850000}"/>
    <cellStyle name="20% - Accent1 4 2 3 3 13" xfId="34313" xr:uid="{00000000-0005-0000-0000-000051850000}"/>
    <cellStyle name="20% - Accent1 4 2 3 3 13 2" xfId="34314" xr:uid="{00000000-0005-0000-0000-000052850000}"/>
    <cellStyle name="20% - Accent1 4 2 3 3 14" xfId="34315" xr:uid="{00000000-0005-0000-0000-000053850000}"/>
    <cellStyle name="20% - Accent1 4 2 3 3 2" xfId="34316" xr:uid="{00000000-0005-0000-0000-000054850000}"/>
    <cellStyle name="20% - Accent1 4 2 3 3 2 10" xfId="34317" xr:uid="{00000000-0005-0000-0000-000055850000}"/>
    <cellStyle name="20% - Accent1 4 2 3 3 2 10 2" xfId="34318" xr:uid="{00000000-0005-0000-0000-000056850000}"/>
    <cellStyle name="20% - Accent1 4 2 3 3 2 11" xfId="34319" xr:uid="{00000000-0005-0000-0000-000057850000}"/>
    <cellStyle name="20% - Accent1 4 2 3 3 2 2" xfId="34320" xr:uid="{00000000-0005-0000-0000-000058850000}"/>
    <cellStyle name="20% - Accent1 4 2 3 3 2 2 2" xfId="34321" xr:uid="{00000000-0005-0000-0000-000059850000}"/>
    <cellStyle name="20% - Accent1 4 2 3 3 2 2 2 2" xfId="34322" xr:uid="{00000000-0005-0000-0000-00005A850000}"/>
    <cellStyle name="20% - Accent1 4 2 3 3 2 2 2 2 2" xfId="34323" xr:uid="{00000000-0005-0000-0000-00005B850000}"/>
    <cellStyle name="20% - Accent1 4 2 3 3 2 2 2 2 2 2" xfId="34324" xr:uid="{00000000-0005-0000-0000-00005C850000}"/>
    <cellStyle name="20% - Accent1 4 2 3 3 2 2 2 2 3" xfId="34325" xr:uid="{00000000-0005-0000-0000-00005D850000}"/>
    <cellStyle name="20% - Accent1 4 2 3 3 2 2 2 3" xfId="34326" xr:uid="{00000000-0005-0000-0000-00005E850000}"/>
    <cellStyle name="20% - Accent1 4 2 3 3 2 2 2 3 2" xfId="34327" xr:uid="{00000000-0005-0000-0000-00005F850000}"/>
    <cellStyle name="20% - Accent1 4 2 3 3 2 2 2 4" xfId="34328" xr:uid="{00000000-0005-0000-0000-000060850000}"/>
    <cellStyle name="20% - Accent1 4 2 3 3 2 2 3" xfId="34329" xr:uid="{00000000-0005-0000-0000-000061850000}"/>
    <cellStyle name="20% - Accent1 4 2 3 3 2 2 3 2" xfId="34330" xr:uid="{00000000-0005-0000-0000-000062850000}"/>
    <cellStyle name="20% - Accent1 4 2 3 3 2 2 3 2 2" xfId="34331" xr:uid="{00000000-0005-0000-0000-000063850000}"/>
    <cellStyle name="20% - Accent1 4 2 3 3 2 2 3 2 2 2" xfId="34332" xr:uid="{00000000-0005-0000-0000-000064850000}"/>
    <cellStyle name="20% - Accent1 4 2 3 3 2 2 3 2 3" xfId="34333" xr:uid="{00000000-0005-0000-0000-000065850000}"/>
    <cellStyle name="20% - Accent1 4 2 3 3 2 2 3 3" xfId="34334" xr:uid="{00000000-0005-0000-0000-000066850000}"/>
    <cellStyle name="20% - Accent1 4 2 3 3 2 2 3 3 2" xfId="34335" xr:uid="{00000000-0005-0000-0000-000067850000}"/>
    <cellStyle name="20% - Accent1 4 2 3 3 2 2 3 4" xfId="34336" xr:uid="{00000000-0005-0000-0000-000068850000}"/>
    <cellStyle name="20% - Accent1 4 2 3 3 2 2 4" xfId="34337" xr:uid="{00000000-0005-0000-0000-000069850000}"/>
    <cellStyle name="20% - Accent1 4 2 3 3 2 2 4 2" xfId="34338" xr:uid="{00000000-0005-0000-0000-00006A850000}"/>
    <cellStyle name="20% - Accent1 4 2 3 3 2 2 4 2 2" xfId="34339" xr:uid="{00000000-0005-0000-0000-00006B850000}"/>
    <cellStyle name="20% - Accent1 4 2 3 3 2 2 4 2 2 2" xfId="34340" xr:uid="{00000000-0005-0000-0000-00006C850000}"/>
    <cellStyle name="20% - Accent1 4 2 3 3 2 2 4 2 3" xfId="34341" xr:uid="{00000000-0005-0000-0000-00006D850000}"/>
    <cellStyle name="20% - Accent1 4 2 3 3 2 2 4 3" xfId="34342" xr:uid="{00000000-0005-0000-0000-00006E850000}"/>
    <cellStyle name="20% - Accent1 4 2 3 3 2 2 4 3 2" xfId="34343" xr:uid="{00000000-0005-0000-0000-00006F850000}"/>
    <cellStyle name="20% - Accent1 4 2 3 3 2 2 4 4" xfId="34344" xr:uid="{00000000-0005-0000-0000-000070850000}"/>
    <cellStyle name="20% - Accent1 4 2 3 3 2 2 5" xfId="34345" xr:uid="{00000000-0005-0000-0000-000071850000}"/>
    <cellStyle name="20% - Accent1 4 2 3 3 2 2 5 2" xfId="34346" xr:uid="{00000000-0005-0000-0000-000072850000}"/>
    <cellStyle name="20% - Accent1 4 2 3 3 2 2 5 2 2" xfId="34347" xr:uid="{00000000-0005-0000-0000-000073850000}"/>
    <cellStyle name="20% - Accent1 4 2 3 3 2 2 5 3" xfId="34348" xr:uid="{00000000-0005-0000-0000-000074850000}"/>
    <cellStyle name="20% - Accent1 4 2 3 3 2 2 6" xfId="34349" xr:uid="{00000000-0005-0000-0000-000075850000}"/>
    <cellStyle name="20% - Accent1 4 2 3 3 2 2 6 2" xfId="34350" xr:uid="{00000000-0005-0000-0000-000076850000}"/>
    <cellStyle name="20% - Accent1 4 2 3 3 2 2 6 2 2" xfId="34351" xr:uid="{00000000-0005-0000-0000-000077850000}"/>
    <cellStyle name="20% - Accent1 4 2 3 3 2 2 6 3" xfId="34352" xr:uid="{00000000-0005-0000-0000-000078850000}"/>
    <cellStyle name="20% - Accent1 4 2 3 3 2 2 7" xfId="34353" xr:uid="{00000000-0005-0000-0000-000079850000}"/>
    <cellStyle name="20% - Accent1 4 2 3 3 2 2 7 2" xfId="34354" xr:uid="{00000000-0005-0000-0000-00007A850000}"/>
    <cellStyle name="20% - Accent1 4 2 3 3 2 2 8" xfId="34355" xr:uid="{00000000-0005-0000-0000-00007B850000}"/>
    <cellStyle name="20% - Accent1 4 2 3 3 2 2 8 2" xfId="34356" xr:uid="{00000000-0005-0000-0000-00007C850000}"/>
    <cellStyle name="20% - Accent1 4 2 3 3 2 2 9" xfId="34357" xr:uid="{00000000-0005-0000-0000-00007D850000}"/>
    <cellStyle name="20% - Accent1 4 2 3 3 2 3" xfId="34358" xr:uid="{00000000-0005-0000-0000-00007E850000}"/>
    <cellStyle name="20% - Accent1 4 2 3 3 2 3 2" xfId="34359" xr:uid="{00000000-0005-0000-0000-00007F850000}"/>
    <cellStyle name="20% - Accent1 4 2 3 3 2 3 2 2" xfId="34360" xr:uid="{00000000-0005-0000-0000-000080850000}"/>
    <cellStyle name="20% - Accent1 4 2 3 3 2 3 2 2 2" xfId="34361" xr:uid="{00000000-0005-0000-0000-000081850000}"/>
    <cellStyle name="20% - Accent1 4 2 3 3 2 3 2 2 2 2" xfId="34362" xr:uid="{00000000-0005-0000-0000-000082850000}"/>
    <cellStyle name="20% - Accent1 4 2 3 3 2 3 2 2 3" xfId="34363" xr:uid="{00000000-0005-0000-0000-000083850000}"/>
    <cellStyle name="20% - Accent1 4 2 3 3 2 3 2 3" xfId="34364" xr:uid="{00000000-0005-0000-0000-000084850000}"/>
    <cellStyle name="20% - Accent1 4 2 3 3 2 3 2 3 2" xfId="34365" xr:uid="{00000000-0005-0000-0000-000085850000}"/>
    <cellStyle name="20% - Accent1 4 2 3 3 2 3 2 4" xfId="34366" xr:uid="{00000000-0005-0000-0000-000086850000}"/>
    <cellStyle name="20% - Accent1 4 2 3 3 2 3 3" xfId="34367" xr:uid="{00000000-0005-0000-0000-000087850000}"/>
    <cellStyle name="20% - Accent1 4 2 3 3 2 3 3 2" xfId="34368" xr:uid="{00000000-0005-0000-0000-000088850000}"/>
    <cellStyle name="20% - Accent1 4 2 3 3 2 3 3 2 2" xfId="34369" xr:uid="{00000000-0005-0000-0000-000089850000}"/>
    <cellStyle name="20% - Accent1 4 2 3 3 2 3 3 2 2 2" xfId="34370" xr:uid="{00000000-0005-0000-0000-00008A850000}"/>
    <cellStyle name="20% - Accent1 4 2 3 3 2 3 3 2 3" xfId="34371" xr:uid="{00000000-0005-0000-0000-00008B850000}"/>
    <cellStyle name="20% - Accent1 4 2 3 3 2 3 3 3" xfId="34372" xr:uid="{00000000-0005-0000-0000-00008C850000}"/>
    <cellStyle name="20% - Accent1 4 2 3 3 2 3 3 3 2" xfId="34373" xr:uid="{00000000-0005-0000-0000-00008D850000}"/>
    <cellStyle name="20% - Accent1 4 2 3 3 2 3 3 4" xfId="34374" xr:uid="{00000000-0005-0000-0000-00008E850000}"/>
    <cellStyle name="20% - Accent1 4 2 3 3 2 3 4" xfId="34375" xr:uid="{00000000-0005-0000-0000-00008F850000}"/>
    <cellStyle name="20% - Accent1 4 2 3 3 2 3 4 2" xfId="34376" xr:uid="{00000000-0005-0000-0000-000090850000}"/>
    <cellStyle name="20% - Accent1 4 2 3 3 2 3 4 2 2" xfId="34377" xr:uid="{00000000-0005-0000-0000-000091850000}"/>
    <cellStyle name="20% - Accent1 4 2 3 3 2 3 4 2 2 2" xfId="34378" xr:uid="{00000000-0005-0000-0000-000092850000}"/>
    <cellStyle name="20% - Accent1 4 2 3 3 2 3 4 2 3" xfId="34379" xr:uid="{00000000-0005-0000-0000-000093850000}"/>
    <cellStyle name="20% - Accent1 4 2 3 3 2 3 4 3" xfId="34380" xr:uid="{00000000-0005-0000-0000-000094850000}"/>
    <cellStyle name="20% - Accent1 4 2 3 3 2 3 4 3 2" xfId="34381" xr:uid="{00000000-0005-0000-0000-000095850000}"/>
    <cellStyle name="20% - Accent1 4 2 3 3 2 3 4 4" xfId="34382" xr:uid="{00000000-0005-0000-0000-000096850000}"/>
    <cellStyle name="20% - Accent1 4 2 3 3 2 3 5" xfId="34383" xr:uid="{00000000-0005-0000-0000-000097850000}"/>
    <cellStyle name="20% - Accent1 4 2 3 3 2 3 5 2" xfId="34384" xr:uid="{00000000-0005-0000-0000-000098850000}"/>
    <cellStyle name="20% - Accent1 4 2 3 3 2 3 5 2 2" xfId="34385" xr:uid="{00000000-0005-0000-0000-000099850000}"/>
    <cellStyle name="20% - Accent1 4 2 3 3 2 3 5 3" xfId="34386" xr:uid="{00000000-0005-0000-0000-00009A850000}"/>
    <cellStyle name="20% - Accent1 4 2 3 3 2 3 6" xfId="34387" xr:uid="{00000000-0005-0000-0000-00009B850000}"/>
    <cellStyle name="20% - Accent1 4 2 3 3 2 3 6 2" xfId="34388" xr:uid="{00000000-0005-0000-0000-00009C850000}"/>
    <cellStyle name="20% - Accent1 4 2 3 3 2 3 6 2 2" xfId="34389" xr:uid="{00000000-0005-0000-0000-00009D850000}"/>
    <cellStyle name="20% - Accent1 4 2 3 3 2 3 6 3" xfId="34390" xr:uid="{00000000-0005-0000-0000-00009E850000}"/>
    <cellStyle name="20% - Accent1 4 2 3 3 2 3 7" xfId="34391" xr:uid="{00000000-0005-0000-0000-00009F850000}"/>
    <cellStyle name="20% - Accent1 4 2 3 3 2 3 7 2" xfId="34392" xr:uid="{00000000-0005-0000-0000-0000A0850000}"/>
    <cellStyle name="20% - Accent1 4 2 3 3 2 3 8" xfId="34393" xr:uid="{00000000-0005-0000-0000-0000A1850000}"/>
    <cellStyle name="20% - Accent1 4 2 3 3 2 3 8 2" xfId="34394" xr:uid="{00000000-0005-0000-0000-0000A2850000}"/>
    <cellStyle name="20% - Accent1 4 2 3 3 2 3 9" xfId="34395" xr:uid="{00000000-0005-0000-0000-0000A3850000}"/>
    <cellStyle name="20% - Accent1 4 2 3 3 2 4" xfId="34396" xr:uid="{00000000-0005-0000-0000-0000A4850000}"/>
    <cellStyle name="20% - Accent1 4 2 3 3 2 4 2" xfId="34397" xr:uid="{00000000-0005-0000-0000-0000A5850000}"/>
    <cellStyle name="20% - Accent1 4 2 3 3 2 4 2 2" xfId="34398" xr:uid="{00000000-0005-0000-0000-0000A6850000}"/>
    <cellStyle name="20% - Accent1 4 2 3 3 2 4 2 2 2" xfId="34399" xr:uid="{00000000-0005-0000-0000-0000A7850000}"/>
    <cellStyle name="20% - Accent1 4 2 3 3 2 4 2 3" xfId="34400" xr:uid="{00000000-0005-0000-0000-0000A8850000}"/>
    <cellStyle name="20% - Accent1 4 2 3 3 2 4 3" xfId="34401" xr:uid="{00000000-0005-0000-0000-0000A9850000}"/>
    <cellStyle name="20% - Accent1 4 2 3 3 2 4 3 2" xfId="34402" xr:uid="{00000000-0005-0000-0000-0000AA850000}"/>
    <cellStyle name="20% - Accent1 4 2 3 3 2 4 4" xfId="34403" xr:uid="{00000000-0005-0000-0000-0000AB850000}"/>
    <cellStyle name="20% - Accent1 4 2 3 3 2 5" xfId="34404" xr:uid="{00000000-0005-0000-0000-0000AC850000}"/>
    <cellStyle name="20% - Accent1 4 2 3 3 2 5 2" xfId="34405" xr:uid="{00000000-0005-0000-0000-0000AD850000}"/>
    <cellStyle name="20% - Accent1 4 2 3 3 2 5 2 2" xfId="34406" xr:uid="{00000000-0005-0000-0000-0000AE850000}"/>
    <cellStyle name="20% - Accent1 4 2 3 3 2 5 2 2 2" xfId="34407" xr:uid="{00000000-0005-0000-0000-0000AF850000}"/>
    <cellStyle name="20% - Accent1 4 2 3 3 2 5 2 3" xfId="34408" xr:uid="{00000000-0005-0000-0000-0000B0850000}"/>
    <cellStyle name="20% - Accent1 4 2 3 3 2 5 3" xfId="34409" xr:uid="{00000000-0005-0000-0000-0000B1850000}"/>
    <cellStyle name="20% - Accent1 4 2 3 3 2 5 3 2" xfId="34410" xr:uid="{00000000-0005-0000-0000-0000B2850000}"/>
    <cellStyle name="20% - Accent1 4 2 3 3 2 5 4" xfId="34411" xr:uid="{00000000-0005-0000-0000-0000B3850000}"/>
    <cellStyle name="20% - Accent1 4 2 3 3 2 6" xfId="34412" xr:uid="{00000000-0005-0000-0000-0000B4850000}"/>
    <cellStyle name="20% - Accent1 4 2 3 3 2 6 2" xfId="34413" xr:uid="{00000000-0005-0000-0000-0000B5850000}"/>
    <cellStyle name="20% - Accent1 4 2 3 3 2 6 2 2" xfId="34414" xr:uid="{00000000-0005-0000-0000-0000B6850000}"/>
    <cellStyle name="20% - Accent1 4 2 3 3 2 6 2 2 2" xfId="34415" xr:uid="{00000000-0005-0000-0000-0000B7850000}"/>
    <cellStyle name="20% - Accent1 4 2 3 3 2 6 2 3" xfId="34416" xr:uid="{00000000-0005-0000-0000-0000B8850000}"/>
    <cellStyle name="20% - Accent1 4 2 3 3 2 6 3" xfId="34417" xr:uid="{00000000-0005-0000-0000-0000B9850000}"/>
    <cellStyle name="20% - Accent1 4 2 3 3 2 6 3 2" xfId="34418" xr:uid="{00000000-0005-0000-0000-0000BA850000}"/>
    <cellStyle name="20% - Accent1 4 2 3 3 2 6 4" xfId="34419" xr:uid="{00000000-0005-0000-0000-0000BB850000}"/>
    <cellStyle name="20% - Accent1 4 2 3 3 2 7" xfId="34420" xr:uid="{00000000-0005-0000-0000-0000BC850000}"/>
    <cellStyle name="20% - Accent1 4 2 3 3 2 7 2" xfId="34421" xr:uid="{00000000-0005-0000-0000-0000BD850000}"/>
    <cellStyle name="20% - Accent1 4 2 3 3 2 7 2 2" xfId="34422" xr:uid="{00000000-0005-0000-0000-0000BE850000}"/>
    <cellStyle name="20% - Accent1 4 2 3 3 2 7 3" xfId="34423" xr:uid="{00000000-0005-0000-0000-0000BF850000}"/>
    <cellStyle name="20% - Accent1 4 2 3 3 2 8" xfId="34424" xr:uid="{00000000-0005-0000-0000-0000C0850000}"/>
    <cellStyle name="20% - Accent1 4 2 3 3 2 8 2" xfId="34425" xr:uid="{00000000-0005-0000-0000-0000C1850000}"/>
    <cellStyle name="20% - Accent1 4 2 3 3 2 8 2 2" xfId="34426" xr:uid="{00000000-0005-0000-0000-0000C2850000}"/>
    <cellStyle name="20% - Accent1 4 2 3 3 2 8 3" xfId="34427" xr:uid="{00000000-0005-0000-0000-0000C3850000}"/>
    <cellStyle name="20% - Accent1 4 2 3 3 2 9" xfId="34428" xr:uid="{00000000-0005-0000-0000-0000C4850000}"/>
    <cellStyle name="20% - Accent1 4 2 3 3 2 9 2" xfId="34429" xr:uid="{00000000-0005-0000-0000-0000C5850000}"/>
    <cellStyle name="20% - Accent1 4 2 3 3 3" xfId="34430" xr:uid="{00000000-0005-0000-0000-0000C6850000}"/>
    <cellStyle name="20% - Accent1 4 2 3 3 3 10" xfId="34431" xr:uid="{00000000-0005-0000-0000-0000C7850000}"/>
    <cellStyle name="20% - Accent1 4 2 3 3 3 10 2" xfId="34432" xr:uid="{00000000-0005-0000-0000-0000C8850000}"/>
    <cellStyle name="20% - Accent1 4 2 3 3 3 11" xfId="34433" xr:uid="{00000000-0005-0000-0000-0000C9850000}"/>
    <cellStyle name="20% - Accent1 4 2 3 3 3 2" xfId="34434" xr:uid="{00000000-0005-0000-0000-0000CA850000}"/>
    <cellStyle name="20% - Accent1 4 2 3 3 3 2 2" xfId="34435" xr:uid="{00000000-0005-0000-0000-0000CB850000}"/>
    <cellStyle name="20% - Accent1 4 2 3 3 3 2 2 2" xfId="34436" xr:uid="{00000000-0005-0000-0000-0000CC850000}"/>
    <cellStyle name="20% - Accent1 4 2 3 3 3 2 2 2 2" xfId="34437" xr:uid="{00000000-0005-0000-0000-0000CD850000}"/>
    <cellStyle name="20% - Accent1 4 2 3 3 3 2 2 2 2 2" xfId="34438" xr:uid="{00000000-0005-0000-0000-0000CE850000}"/>
    <cellStyle name="20% - Accent1 4 2 3 3 3 2 2 2 3" xfId="34439" xr:uid="{00000000-0005-0000-0000-0000CF850000}"/>
    <cellStyle name="20% - Accent1 4 2 3 3 3 2 2 3" xfId="34440" xr:uid="{00000000-0005-0000-0000-0000D0850000}"/>
    <cellStyle name="20% - Accent1 4 2 3 3 3 2 2 3 2" xfId="34441" xr:uid="{00000000-0005-0000-0000-0000D1850000}"/>
    <cellStyle name="20% - Accent1 4 2 3 3 3 2 2 4" xfId="34442" xr:uid="{00000000-0005-0000-0000-0000D2850000}"/>
    <cellStyle name="20% - Accent1 4 2 3 3 3 2 3" xfId="34443" xr:uid="{00000000-0005-0000-0000-0000D3850000}"/>
    <cellStyle name="20% - Accent1 4 2 3 3 3 2 3 2" xfId="34444" xr:uid="{00000000-0005-0000-0000-0000D4850000}"/>
    <cellStyle name="20% - Accent1 4 2 3 3 3 2 3 2 2" xfId="34445" xr:uid="{00000000-0005-0000-0000-0000D5850000}"/>
    <cellStyle name="20% - Accent1 4 2 3 3 3 2 3 2 2 2" xfId="34446" xr:uid="{00000000-0005-0000-0000-0000D6850000}"/>
    <cellStyle name="20% - Accent1 4 2 3 3 3 2 3 2 3" xfId="34447" xr:uid="{00000000-0005-0000-0000-0000D7850000}"/>
    <cellStyle name="20% - Accent1 4 2 3 3 3 2 3 3" xfId="34448" xr:uid="{00000000-0005-0000-0000-0000D8850000}"/>
    <cellStyle name="20% - Accent1 4 2 3 3 3 2 3 3 2" xfId="34449" xr:uid="{00000000-0005-0000-0000-0000D9850000}"/>
    <cellStyle name="20% - Accent1 4 2 3 3 3 2 3 4" xfId="34450" xr:uid="{00000000-0005-0000-0000-0000DA850000}"/>
    <cellStyle name="20% - Accent1 4 2 3 3 3 2 4" xfId="34451" xr:uid="{00000000-0005-0000-0000-0000DB850000}"/>
    <cellStyle name="20% - Accent1 4 2 3 3 3 2 4 2" xfId="34452" xr:uid="{00000000-0005-0000-0000-0000DC850000}"/>
    <cellStyle name="20% - Accent1 4 2 3 3 3 2 4 2 2" xfId="34453" xr:uid="{00000000-0005-0000-0000-0000DD850000}"/>
    <cellStyle name="20% - Accent1 4 2 3 3 3 2 4 2 2 2" xfId="34454" xr:uid="{00000000-0005-0000-0000-0000DE850000}"/>
    <cellStyle name="20% - Accent1 4 2 3 3 3 2 4 2 3" xfId="34455" xr:uid="{00000000-0005-0000-0000-0000DF850000}"/>
    <cellStyle name="20% - Accent1 4 2 3 3 3 2 4 3" xfId="34456" xr:uid="{00000000-0005-0000-0000-0000E0850000}"/>
    <cellStyle name="20% - Accent1 4 2 3 3 3 2 4 3 2" xfId="34457" xr:uid="{00000000-0005-0000-0000-0000E1850000}"/>
    <cellStyle name="20% - Accent1 4 2 3 3 3 2 4 4" xfId="34458" xr:uid="{00000000-0005-0000-0000-0000E2850000}"/>
    <cellStyle name="20% - Accent1 4 2 3 3 3 2 5" xfId="34459" xr:uid="{00000000-0005-0000-0000-0000E3850000}"/>
    <cellStyle name="20% - Accent1 4 2 3 3 3 2 5 2" xfId="34460" xr:uid="{00000000-0005-0000-0000-0000E4850000}"/>
    <cellStyle name="20% - Accent1 4 2 3 3 3 2 5 2 2" xfId="34461" xr:uid="{00000000-0005-0000-0000-0000E5850000}"/>
    <cellStyle name="20% - Accent1 4 2 3 3 3 2 5 3" xfId="34462" xr:uid="{00000000-0005-0000-0000-0000E6850000}"/>
    <cellStyle name="20% - Accent1 4 2 3 3 3 2 6" xfId="34463" xr:uid="{00000000-0005-0000-0000-0000E7850000}"/>
    <cellStyle name="20% - Accent1 4 2 3 3 3 2 6 2" xfId="34464" xr:uid="{00000000-0005-0000-0000-0000E8850000}"/>
    <cellStyle name="20% - Accent1 4 2 3 3 3 2 6 2 2" xfId="34465" xr:uid="{00000000-0005-0000-0000-0000E9850000}"/>
    <cellStyle name="20% - Accent1 4 2 3 3 3 2 6 3" xfId="34466" xr:uid="{00000000-0005-0000-0000-0000EA850000}"/>
    <cellStyle name="20% - Accent1 4 2 3 3 3 2 7" xfId="34467" xr:uid="{00000000-0005-0000-0000-0000EB850000}"/>
    <cellStyle name="20% - Accent1 4 2 3 3 3 2 7 2" xfId="34468" xr:uid="{00000000-0005-0000-0000-0000EC850000}"/>
    <cellStyle name="20% - Accent1 4 2 3 3 3 2 8" xfId="34469" xr:uid="{00000000-0005-0000-0000-0000ED850000}"/>
    <cellStyle name="20% - Accent1 4 2 3 3 3 2 8 2" xfId="34470" xr:uid="{00000000-0005-0000-0000-0000EE850000}"/>
    <cellStyle name="20% - Accent1 4 2 3 3 3 2 9" xfId="34471" xr:uid="{00000000-0005-0000-0000-0000EF850000}"/>
    <cellStyle name="20% - Accent1 4 2 3 3 3 3" xfId="34472" xr:uid="{00000000-0005-0000-0000-0000F0850000}"/>
    <cellStyle name="20% - Accent1 4 2 3 3 3 3 2" xfId="34473" xr:uid="{00000000-0005-0000-0000-0000F1850000}"/>
    <cellStyle name="20% - Accent1 4 2 3 3 3 3 2 2" xfId="34474" xr:uid="{00000000-0005-0000-0000-0000F2850000}"/>
    <cellStyle name="20% - Accent1 4 2 3 3 3 3 2 2 2" xfId="34475" xr:uid="{00000000-0005-0000-0000-0000F3850000}"/>
    <cellStyle name="20% - Accent1 4 2 3 3 3 3 2 2 2 2" xfId="34476" xr:uid="{00000000-0005-0000-0000-0000F4850000}"/>
    <cellStyle name="20% - Accent1 4 2 3 3 3 3 2 2 3" xfId="34477" xr:uid="{00000000-0005-0000-0000-0000F5850000}"/>
    <cellStyle name="20% - Accent1 4 2 3 3 3 3 2 3" xfId="34478" xr:uid="{00000000-0005-0000-0000-0000F6850000}"/>
    <cellStyle name="20% - Accent1 4 2 3 3 3 3 2 3 2" xfId="34479" xr:uid="{00000000-0005-0000-0000-0000F7850000}"/>
    <cellStyle name="20% - Accent1 4 2 3 3 3 3 2 4" xfId="34480" xr:uid="{00000000-0005-0000-0000-0000F8850000}"/>
    <cellStyle name="20% - Accent1 4 2 3 3 3 3 3" xfId="34481" xr:uid="{00000000-0005-0000-0000-0000F9850000}"/>
    <cellStyle name="20% - Accent1 4 2 3 3 3 3 3 2" xfId="34482" xr:uid="{00000000-0005-0000-0000-0000FA850000}"/>
    <cellStyle name="20% - Accent1 4 2 3 3 3 3 3 2 2" xfId="34483" xr:uid="{00000000-0005-0000-0000-0000FB850000}"/>
    <cellStyle name="20% - Accent1 4 2 3 3 3 3 3 2 2 2" xfId="34484" xr:uid="{00000000-0005-0000-0000-0000FC850000}"/>
    <cellStyle name="20% - Accent1 4 2 3 3 3 3 3 2 3" xfId="34485" xr:uid="{00000000-0005-0000-0000-0000FD850000}"/>
    <cellStyle name="20% - Accent1 4 2 3 3 3 3 3 3" xfId="34486" xr:uid="{00000000-0005-0000-0000-0000FE850000}"/>
    <cellStyle name="20% - Accent1 4 2 3 3 3 3 3 3 2" xfId="34487" xr:uid="{00000000-0005-0000-0000-0000FF850000}"/>
    <cellStyle name="20% - Accent1 4 2 3 3 3 3 3 4" xfId="34488" xr:uid="{00000000-0005-0000-0000-000000860000}"/>
    <cellStyle name="20% - Accent1 4 2 3 3 3 3 4" xfId="34489" xr:uid="{00000000-0005-0000-0000-000001860000}"/>
    <cellStyle name="20% - Accent1 4 2 3 3 3 3 4 2" xfId="34490" xr:uid="{00000000-0005-0000-0000-000002860000}"/>
    <cellStyle name="20% - Accent1 4 2 3 3 3 3 4 2 2" xfId="34491" xr:uid="{00000000-0005-0000-0000-000003860000}"/>
    <cellStyle name="20% - Accent1 4 2 3 3 3 3 4 2 2 2" xfId="34492" xr:uid="{00000000-0005-0000-0000-000004860000}"/>
    <cellStyle name="20% - Accent1 4 2 3 3 3 3 4 2 3" xfId="34493" xr:uid="{00000000-0005-0000-0000-000005860000}"/>
    <cellStyle name="20% - Accent1 4 2 3 3 3 3 4 3" xfId="34494" xr:uid="{00000000-0005-0000-0000-000006860000}"/>
    <cellStyle name="20% - Accent1 4 2 3 3 3 3 4 3 2" xfId="34495" xr:uid="{00000000-0005-0000-0000-000007860000}"/>
    <cellStyle name="20% - Accent1 4 2 3 3 3 3 4 4" xfId="34496" xr:uid="{00000000-0005-0000-0000-000008860000}"/>
    <cellStyle name="20% - Accent1 4 2 3 3 3 3 5" xfId="34497" xr:uid="{00000000-0005-0000-0000-000009860000}"/>
    <cellStyle name="20% - Accent1 4 2 3 3 3 3 5 2" xfId="34498" xr:uid="{00000000-0005-0000-0000-00000A860000}"/>
    <cellStyle name="20% - Accent1 4 2 3 3 3 3 5 2 2" xfId="34499" xr:uid="{00000000-0005-0000-0000-00000B860000}"/>
    <cellStyle name="20% - Accent1 4 2 3 3 3 3 5 3" xfId="34500" xr:uid="{00000000-0005-0000-0000-00000C860000}"/>
    <cellStyle name="20% - Accent1 4 2 3 3 3 3 6" xfId="34501" xr:uid="{00000000-0005-0000-0000-00000D860000}"/>
    <cellStyle name="20% - Accent1 4 2 3 3 3 3 6 2" xfId="34502" xr:uid="{00000000-0005-0000-0000-00000E860000}"/>
    <cellStyle name="20% - Accent1 4 2 3 3 3 3 6 2 2" xfId="34503" xr:uid="{00000000-0005-0000-0000-00000F860000}"/>
    <cellStyle name="20% - Accent1 4 2 3 3 3 3 6 3" xfId="34504" xr:uid="{00000000-0005-0000-0000-000010860000}"/>
    <cellStyle name="20% - Accent1 4 2 3 3 3 3 7" xfId="34505" xr:uid="{00000000-0005-0000-0000-000011860000}"/>
    <cellStyle name="20% - Accent1 4 2 3 3 3 3 7 2" xfId="34506" xr:uid="{00000000-0005-0000-0000-000012860000}"/>
    <cellStyle name="20% - Accent1 4 2 3 3 3 3 8" xfId="34507" xr:uid="{00000000-0005-0000-0000-000013860000}"/>
    <cellStyle name="20% - Accent1 4 2 3 3 3 3 8 2" xfId="34508" xr:uid="{00000000-0005-0000-0000-000014860000}"/>
    <cellStyle name="20% - Accent1 4 2 3 3 3 3 9" xfId="34509" xr:uid="{00000000-0005-0000-0000-000015860000}"/>
    <cellStyle name="20% - Accent1 4 2 3 3 3 4" xfId="34510" xr:uid="{00000000-0005-0000-0000-000016860000}"/>
    <cellStyle name="20% - Accent1 4 2 3 3 3 4 2" xfId="34511" xr:uid="{00000000-0005-0000-0000-000017860000}"/>
    <cellStyle name="20% - Accent1 4 2 3 3 3 4 2 2" xfId="34512" xr:uid="{00000000-0005-0000-0000-000018860000}"/>
    <cellStyle name="20% - Accent1 4 2 3 3 3 4 2 2 2" xfId="34513" xr:uid="{00000000-0005-0000-0000-000019860000}"/>
    <cellStyle name="20% - Accent1 4 2 3 3 3 4 2 3" xfId="34514" xr:uid="{00000000-0005-0000-0000-00001A860000}"/>
    <cellStyle name="20% - Accent1 4 2 3 3 3 4 3" xfId="34515" xr:uid="{00000000-0005-0000-0000-00001B860000}"/>
    <cellStyle name="20% - Accent1 4 2 3 3 3 4 3 2" xfId="34516" xr:uid="{00000000-0005-0000-0000-00001C860000}"/>
    <cellStyle name="20% - Accent1 4 2 3 3 3 4 4" xfId="34517" xr:uid="{00000000-0005-0000-0000-00001D860000}"/>
    <cellStyle name="20% - Accent1 4 2 3 3 3 5" xfId="34518" xr:uid="{00000000-0005-0000-0000-00001E860000}"/>
    <cellStyle name="20% - Accent1 4 2 3 3 3 5 2" xfId="34519" xr:uid="{00000000-0005-0000-0000-00001F860000}"/>
    <cellStyle name="20% - Accent1 4 2 3 3 3 5 2 2" xfId="34520" xr:uid="{00000000-0005-0000-0000-000020860000}"/>
    <cellStyle name="20% - Accent1 4 2 3 3 3 5 2 2 2" xfId="34521" xr:uid="{00000000-0005-0000-0000-000021860000}"/>
    <cellStyle name="20% - Accent1 4 2 3 3 3 5 2 3" xfId="34522" xr:uid="{00000000-0005-0000-0000-000022860000}"/>
    <cellStyle name="20% - Accent1 4 2 3 3 3 5 3" xfId="34523" xr:uid="{00000000-0005-0000-0000-000023860000}"/>
    <cellStyle name="20% - Accent1 4 2 3 3 3 5 3 2" xfId="34524" xr:uid="{00000000-0005-0000-0000-000024860000}"/>
    <cellStyle name="20% - Accent1 4 2 3 3 3 5 4" xfId="34525" xr:uid="{00000000-0005-0000-0000-000025860000}"/>
    <cellStyle name="20% - Accent1 4 2 3 3 3 6" xfId="34526" xr:uid="{00000000-0005-0000-0000-000026860000}"/>
    <cellStyle name="20% - Accent1 4 2 3 3 3 6 2" xfId="34527" xr:uid="{00000000-0005-0000-0000-000027860000}"/>
    <cellStyle name="20% - Accent1 4 2 3 3 3 6 2 2" xfId="34528" xr:uid="{00000000-0005-0000-0000-000028860000}"/>
    <cellStyle name="20% - Accent1 4 2 3 3 3 6 2 2 2" xfId="34529" xr:uid="{00000000-0005-0000-0000-000029860000}"/>
    <cellStyle name="20% - Accent1 4 2 3 3 3 6 2 3" xfId="34530" xr:uid="{00000000-0005-0000-0000-00002A860000}"/>
    <cellStyle name="20% - Accent1 4 2 3 3 3 6 3" xfId="34531" xr:uid="{00000000-0005-0000-0000-00002B860000}"/>
    <cellStyle name="20% - Accent1 4 2 3 3 3 6 3 2" xfId="34532" xr:uid="{00000000-0005-0000-0000-00002C860000}"/>
    <cellStyle name="20% - Accent1 4 2 3 3 3 6 4" xfId="34533" xr:uid="{00000000-0005-0000-0000-00002D860000}"/>
    <cellStyle name="20% - Accent1 4 2 3 3 3 7" xfId="34534" xr:uid="{00000000-0005-0000-0000-00002E860000}"/>
    <cellStyle name="20% - Accent1 4 2 3 3 3 7 2" xfId="34535" xr:uid="{00000000-0005-0000-0000-00002F860000}"/>
    <cellStyle name="20% - Accent1 4 2 3 3 3 7 2 2" xfId="34536" xr:uid="{00000000-0005-0000-0000-000030860000}"/>
    <cellStyle name="20% - Accent1 4 2 3 3 3 7 3" xfId="34537" xr:uid="{00000000-0005-0000-0000-000031860000}"/>
    <cellStyle name="20% - Accent1 4 2 3 3 3 8" xfId="34538" xr:uid="{00000000-0005-0000-0000-000032860000}"/>
    <cellStyle name="20% - Accent1 4 2 3 3 3 8 2" xfId="34539" xr:uid="{00000000-0005-0000-0000-000033860000}"/>
    <cellStyle name="20% - Accent1 4 2 3 3 3 8 2 2" xfId="34540" xr:uid="{00000000-0005-0000-0000-000034860000}"/>
    <cellStyle name="20% - Accent1 4 2 3 3 3 8 3" xfId="34541" xr:uid="{00000000-0005-0000-0000-000035860000}"/>
    <cellStyle name="20% - Accent1 4 2 3 3 3 9" xfId="34542" xr:uid="{00000000-0005-0000-0000-000036860000}"/>
    <cellStyle name="20% - Accent1 4 2 3 3 3 9 2" xfId="34543" xr:uid="{00000000-0005-0000-0000-000037860000}"/>
    <cellStyle name="20% - Accent1 4 2 3 3 4" xfId="34544" xr:uid="{00000000-0005-0000-0000-000038860000}"/>
    <cellStyle name="20% - Accent1 4 2 3 3 4 10" xfId="34545" xr:uid="{00000000-0005-0000-0000-000039860000}"/>
    <cellStyle name="20% - Accent1 4 2 3 3 4 10 2" xfId="34546" xr:uid="{00000000-0005-0000-0000-00003A860000}"/>
    <cellStyle name="20% - Accent1 4 2 3 3 4 11" xfId="34547" xr:uid="{00000000-0005-0000-0000-00003B860000}"/>
    <cellStyle name="20% - Accent1 4 2 3 3 4 2" xfId="34548" xr:uid="{00000000-0005-0000-0000-00003C860000}"/>
    <cellStyle name="20% - Accent1 4 2 3 3 4 2 2" xfId="34549" xr:uid="{00000000-0005-0000-0000-00003D860000}"/>
    <cellStyle name="20% - Accent1 4 2 3 3 4 2 2 2" xfId="34550" xr:uid="{00000000-0005-0000-0000-00003E860000}"/>
    <cellStyle name="20% - Accent1 4 2 3 3 4 2 2 2 2" xfId="34551" xr:uid="{00000000-0005-0000-0000-00003F860000}"/>
    <cellStyle name="20% - Accent1 4 2 3 3 4 2 2 2 2 2" xfId="34552" xr:uid="{00000000-0005-0000-0000-000040860000}"/>
    <cellStyle name="20% - Accent1 4 2 3 3 4 2 2 2 3" xfId="34553" xr:uid="{00000000-0005-0000-0000-000041860000}"/>
    <cellStyle name="20% - Accent1 4 2 3 3 4 2 2 3" xfId="34554" xr:uid="{00000000-0005-0000-0000-000042860000}"/>
    <cellStyle name="20% - Accent1 4 2 3 3 4 2 2 3 2" xfId="34555" xr:uid="{00000000-0005-0000-0000-000043860000}"/>
    <cellStyle name="20% - Accent1 4 2 3 3 4 2 2 4" xfId="34556" xr:uid="{00000000-0005-0000-0000-000044860000}"/>
    <cellStyle name="20% - Accent1 4 2 3 3 4 2 3" xfId="34557" xr:uid="{00000000-0005-0000-0000-000045860000}"/>
    <cellStyle name="20% - Accent1 4 2 3 3 4 2 3 2" xfId="34558" xr:uid="{00000000-0005-0000-0000-000046860000}"/>
    <cellStyle name="20% - Accent1 4 2 3 3 4 2 3 2 2" xfId="34559" xr:uid="{00000000-0005-0000-0000-000047860000}"/>
    <cellStyle name="20% - Accent1 4 2 3 3 4 2 3 2 2 2" xfId="34560" xr:uid="{00000000-0005-0000-0000-000048860000}"/>
    <cellStyle name="20% - Accent1 4 2 3 3 4 2 3 2 3" xfId="34561" xr:uid="{00000000-0005-0000-0000-000049860000}"/>
    <cellStyle name="20% - Accent1 4 2 3 3 4 2 3 3" xfId="34562" xr:uid="{00000000-0005-0000-0000-00004A860000}"/>
    <cellStyle name="20% - Accent1 4 2 3 3 4 2 3 3 2" xfId="34563" xr:uid="{00000000-0005-0000-0000-00004B860000}"/>
    <cellStyle name="20% - Accent1 4 2 3 3 4 2 3 4" xfId="34564" xr:uid="{00000000-0005-0000-0000-00004C860000}"/>
    <cellStyle name="20% - Accent1 4 2 3 3 4 2 4" xfId="34565" xr:uid="{00000000-0005-0000-0000-00004D860000}"/>
    <cellStyle name="20% - Accent1 4 2 3 3 4 2 4 2" xfId="34566" xr:uid="{00000000-0005-0000-0000-00004E860000}"/>
    <cellStyle name="20% - Accent1 4 2 3 3 4 2 4 2 2" xfId="34567" xr:uid="{00000000-0005-0000-0000-00004F860000}"/>
    <cellStyle name="20% - Accent1 4 2 3 3 4 2 4 2 2 2" xfId="34568" xr:uid="{00000000-0005-0000-0000-000050860000}"/>
    <cellStyle name="20% - Accent1 4 2 3 3 4 2 4 2 3" xfId="34569" xr:uid="{00000000-0005-0000-0000-000051860000}"/>
    <cellStyle name="20% - Accent1 4 2 3 3 4 2 4 3" xfId="34570" xr:uid="{00000000-0005-0000-0000-000052860000}"/>
    <cellStyle name="20% - Accent1 4 2 3 3 4 2 4 3 2" xfId="34571" xr:uid="{00000000-0005-0000-0000-000053860000}"/>
    <cellStyle name="20% - Accent1 4 2 3 3 4 2 4 4" xfId="34572" xr:uid="{00000000-0005-0000-0000-000054860000}"/>
    <cellStyle name="20% - Accent1 4 2 3 3 4 2 5" xfId="34573" xr:uid="{00000000-0005-0000-0000-000055860000}"/>
    <cellStyle name="20% - Accent1 4 2 3 3 4 2 5 2" xfId="34574" xr:uid="{00000000-0005-0000-0000-000056860000}"/>
    <cellStyle name="20% - Accent1 4 2 3 3 4 2 5 2 2" xfId="34575" xr:uid="{00000000-0005-0000-0000-000057860000}"/>
    <cellStyle name="20% - Accent1 4 2 3 3 4 2 5 3" xfId="34576" xr:uid="{00000000-0005-0000-0000-000058860000}"/>
    <cellStyle name="20% - Accent1 4 2 3 3 4 2 6" xfId="34577" xr:uid="{00000000-0005-0000-0000-000059860000}"/>
    <cellStyle name="20% - Accent1 4 2 3 3 4 2 6 2" xfId="34578" xr:uid="{00000000-0005-0000-0000-00005A860000}"/>
    <cellStyle name="20% - Accent1 4 2 3 3 4 2 6 2 2" xfId="34579" xr:uid="{00000000-0005-0000-0000-00005B860000}"/>
    <cellStyle name="20% - Accent1 4 2 3 3 4 2 6 3" xfId="34580" xr:uid="{00000000-0005-0000-0000-00005C860000}"/>
    <cellStyle name="20% - Accent1 4 2 3 3 4 2 7" xfId="34581" xr:uid="{00000000-0005-0000-0000-00005D860000}"/>
    <cellStyle name="20% - Accent1 4 2 3 3 4 2 7 2" xfId="34582" xr:uid="{00000000-0005-0000-0000-00005E860000}"/>
    <cellStyle name="20% - Accent1 4 2 3 3 4 2 8" xfId="34583" xr:uid="{00000000-0005-0000-0000-00005F860000}"/>
    <cellStyle name="20% - Accent1 4 2 3 3 4 2 8 2" xfId="34584" xr:uid="{00000000-0005-0000-0000-000060860000}"/>
    <cellStyle name="20% - Accent1 4 2 3 3 4 2 9" xfId="34585" xr:uid="{00000000-0005-0000-0000-000061860000}"/>
    <cellStyle name="20% - Accent1 4 2 3 3 4 3" xfId="34586" xr:uid="{00000000-0005-0000-0000-000062860000}"/>
    <cellStyle name="20% - Accent1 4 2 3 3 4 3 2" xfId="34587" xr:uid="{00000000-0005-0000-0000-000063860000}"/>
    <cellStyle name="20% - Accent1 4 2 3 3 4 3 2 2" xfId="34588" xr:uid="{00000000-0005-0000-0000-000064860000}"/>
    <cellStyle name="20% - Accent1 4 2 3 3 4 3 2 2 2" xfId="34589" xr:uid="{00000000-0005-0000-0000-000065860000}"/>
    <cellStyle name="20% - Accent1 4 2 3 3 4 3 2 2 2 2" xfId="34590" xr:uid="{00000000-0005-0000-0000-000066860000}"/>
    <cellStyle name="20% - Accent1 4 2 3 3 4 3 2 2 3" xfId="34591" xr:uid="{00000000-0005-0000-0000-000067860000}"/>
    <cellStyle name="20% - Accent1 4 2 3 3 4 3 2 3" xfId="34592" xr:uid="{00000000-0005-0000-0000-000068860000}"/>
    <cellStyle name="20% - Accent1 4 2 3 3 4 3 2 3 2" xfId="34593" xr:uid="{00000000-0005-0000-0000-000069860000}"/>
    <cellStyle name="20% - Accent1 4 2 3 3 4 3 2 4" xfId="34594" xr:uid="{00000000-0005-0000-0000-00006A860000}"/>
    <cellStyle name="20% - Accent1 4 2 3 3 4 3 3" xfId="34595" xr:uid="{00000000-0005-0000-0000-00006B860000}"/>
    <cellStyle name="20% - Accent1 4 2 3 3 4 3 3 2" xfId="34596" xr:uid="{00000000-0005-0000-0000-00006C860000}"/>
    <cellStyle name="20% - Accent1 4 2 3 3 4 3 3 2 2" xfId="34597" xr:uid="{00000000-0005-0000-0000-00006D860000}"/>
    <cellStyle name="20% - Accent1 4 2 3 3 4 3 3 2 2 2" xfId="34598" xr:uid="{00000000-0005-0000-0000-00006E860000}"/>
    <cellStyle name="20% - Accent1 4 2 3 3 4 3 3 2 3" xfId="34599" xr:uid="{00000000-0005-0000-0000-00006F860000}"/>
    <cellStyle name="20% - Accent1 4 2 3 3 4 3 3 3" xfId="34600" xr:uid="{00000000-0005-0000-0000-000070860000}"/>
    <cellStyle name="20% - Accent1 4 2 3 3 4 3 3 3 2" xfId="34601" xr:uid="{00000000-0005-0000-0000-000071860000}"/>
    <cellStyle name="20% - Accent1 4 2 3 3 4 3 3 4" xfId="34602" xr:uid="{00000000-0005-0000-0000-000072860000}"/>
    <cellStyle name="20% - Accent1 4 2 3 3 4 3 4" xfId="34603" xr:uid="{00000000-0005-0000-0000-000073860000}"/>
    <cellStyle name="20% - Accent1 4 2 3 3 4 3 4 2" xfId="34604" xr:uid="{00000000-0005-0000-0000-000074860000}"/>
    <cellStyle name="20% - Accent1 4 2 3 3 4 3 4 2 2" xfId="34605" xr:uid="{00000000-0005-0000-0000-000075860000}"/>
    <cellStyle name="20% - Accent1 4 2 3 3 4 3 4 2 2 2" xfId="34606" xr:uid="{00000000-0005-0000-0000-000076860000}"/>
    <cellStyle name="20% - Accent1 4 2 3 3 4 3 4 2 3" xfId="34607" xr:uid="{00000000-0005-0000-0000-000077860000}"/>
    <cellStyle name="20% - Accent1 4 2 3 3 4 3 4 3" xfId="34608" xr:uid="{00000000-0005-0000-0000-000078860000}"/>
    <cellStyle name="20% - Accent1 4 2 3 3 4 3 4 3 2" xfId="34609" xr:uid="{00000000-0005-0000-0000-000079860000}"/>
    <cellStyle name="20% - Accent1 4 2 3 3 4 3 4 4" xfId="34610" xr:uid="{00000000-0005-0000-0000-00007A860000}"/>
    <cellStyle name="20% - Accent1 4 2 3 3 4 3 5" xfId="34611" xr:uid="{00000000-0005-0000-0000-00007B860000}"/>
    <cellStyle name="20% - Accent1 4 2 3 3 4 3 5 2" xfId="34612" xr:uid="{00000000-0005-0000-0000-00007C860000}"/>
    <cellStyle name="20% - Accent1 4 2 3 3 4 3 5 2 2" xfId="34613" xr:uid="{00000000-0005-0000-0000-00007D860000}"/>
    <cellStyle name="20% - Accent1 4 2 3 3 4 3 5 3" xfId="34614" xr:uid="{00000000-0005-0000-0000-00007E860000}"/>
    <cellStyle name="20% - Accent1 4 2 3 3 4 3 6" xfId="34615" xr:uid="{00000000-0005-0000-0000-00007F860000}"/>
    <cellStyle name="20% - Accent1 4 2 3 3 4 3 6 2" xfId="34616" xr:uid="{00000000-0005-0000-0000-000080860000}"/>
    <cellStyle name="20% - Accent1 4 2 3 3 4 3 6 2 2" xfId="34617" xr:uid="{00000000-0005-0000-0000-000081860000}"/>
    <cellStyle name="20% - Accent1 4 2 3 3 4 3 6 3" xfId="34618" xr:uid="{00000000-0005-0000-0000-000082860000}"/>
    <cellStyle name="20% - Accent1 4 2 3 3 4 3 7" xfId="34619" xr:uid="{00000000-0005-0000-0000-000083860000}"/>
    <cellStyle name="20% - Accent1 4 2 3 3 4 3 7 2" xfId="34620" xr:uid="{00000000-0005-0000-0000-000084860000}"/>
    <cellStyle name="20% - Accent1 4 2 3 3 4 3 8" xfId="34621" xr:uid="{00000000-0005-0000-0000-000085860000}"/>
    <cellStyle name="20% - Accent1 4 2 3 3 4 3 8 2" xfId="34622" xr:uid="{00000000-0005-0000-0000-000086860000}"/>
    <cellStyle name="20% - Accent1 4 2 3 3 4 3 9" xfId="34623" xr:uid="{00000000-0005-0000-0000-000087860000}"/>
    <cellStyle name="20% - Accent1 4 2 3 3 4 4" xfId="34624" xr:uid="{00000000-0005-0000-0000-000088860000}"/>
    <cellStyle name="20% - Accent1 4 2 3 3 4 4 2" xfId="34625" xr:uid="{00000000-0005-0000-0000-000089860000}"/>
    <cellStyle name="20% - Accent1 4 2 3 3 4 4 2 2" xfId="34626" xr:uid="{00000000-0005-0000-0000-00008A860000}"/>
    <cellStyle name="20% - Accent1 4 2 3 3 4 4 2 2 2" xfId="34627" xr:uid="{00000000-0005-0000-0000-00008B860000}"/>
    <cellStyle name="20% - Accent1 4 2 3 3 4 4 2 3" xfId="34628" xr:uid="{00000000-0005-0000-0000-00008C860000}"/>
    <cellStyle name="20% - Accent1 4 2 3 3 4 4 3" xfId="34629" xr:uid="{00000000-0005-0000-0000-00008D860000}"/>
    <cellStyle name="20% - Accent1 4 2 3 3 4 4 3 2" xfId="34630" xr:uid="{00000000-0005-0000-0000-00008E860000}"/>
    <cellStyle name="20% - Accent1 4 2 3 3 4 4 4" xfId="34631" xr:uid="{00000000-0005-0000-0000-00008F860000}"/>
    <cellStyle name="20% - Accent1 4 2 3 3 4 5" xfId="34632" xr:uid="{00000000-0005-0000-0000-000090860000}"/>
    <cellStyle name="20% - Accent1 4 2 3 3 4 5 2" xfId="34633" xr:uid="{00000000-0005-0000-0000-000091860000}"/>
    <cellStyle name="20% - Accent1 4 2 3 3 4 5 2 2" xfId="34634" xr:uid="{00000000-0005-0000-0000-000092860000}"/>
    <cellStyle name="20% - Accent1 4 2 3 3 4 5 2 2 2" xfId="34635" xr:uid="{00000000-0005-0000-0000-000093860000}"/>
    <cellStyle name="20% - Accent1 4 2 3 3 4 5 2 3" xfId="34636" xr:uid="{00000000-0005-0000-0000-000094860000}"/>
    <cellStyle name="20% - Accent1 4 2 3 3 4 5 3" xfId="34637" xr:uid="{00000000-0005-0000-0000-000095860000}"/>
    <cellStyle name="20% - Accent1 4 2 3 3 4 5 3 2" xfId="34638" xr:uid="{00000000-0005-0000-0000-000096860000}"/>
    <cellStyle name="20% - Accent1 4 2 3 3 4 5 4" xfId="34639" xr:uid="{00000000-0005-0000-0000-000097860000}"/>
    <cellStyle name="20% - Accent1 4 2 3 3 4 6" xfId="34640" xr:uid="{00000000-0005-0000-0000-000098860000}"/>
    <cellStyle name="20% - Accent1 4 2 3 3 4 6 2" xfId="34641" xr:uid="{00000000-0005-0000-0000-000099860000}"/>
    <cellStyle name="20% - Accent1 4 2 3 3 4 6 2 2" xfId="34642" xr:uid="{00000000-0005-0000-0000-00009A860000}"/>
    <cellStyle name="20% - Accent1 4 2 3 3 4 6 2 2 2" xfId="34643" xr:uid="{00000000-0005-0000-0000-00009B860000}"/>
    <cellStyle name="20% - Accent1 4 2 3 3 4 6 2 3" xfId="34644" xr:uid="{00000000-0005-0000-0000-00009C860000}"/>
    <cellStyle name="20% - Accent1 4 2 3 3 4 6 3" xfId="34645" xr:uid="{00000000-0005-0000-0000-00009D860000}"/>
    <cellStyle name="20% - Accent1 4 2 3 3 4 6 3 2" xfId="34646" xr:uid="{00000000-0005-0000-0000-00009E860000}"/>
    <cellStyle name="20% - Accent1 4 2 3 3 4 6 4" xfId="34647" xr:uid="{00000000-0005-0000-0000-00009F860000}"/>
    <cellStyle name="20% - Accent1 4 2 3 3 4 7" xfId="34648" xr:uid="{00000000-0005-0000-0000-0000A0860000}"/>
    <cellStyle name="20% - Accent1 4 2 3 3 4 7 2" xfId="34649" xr:uid="{00000000-0005-0000-0000-0000A1860000}"/>
    <cellStyle name="20% - Accent1 4 2 3 3 4 7 2 2" xfId="34650" xr:uid="{00000000-0005-0000-0000-0000A2860000}"/>
    <cellStyle name="20% - Accent1 4 2 3 3 4 7 3" xfId="34651" xr:uid="{00000000-0005-0000-0000-0000A3860000}"/>
    <cellStyle name="20% - Accent1 4 2 3 3 4 8" xfId="34652" xr:uid="{00000000-0005-0000-0000-0000A4860000}"/>
    <cellStyle name="20% - Accent1 4 2 3 3 4 8 2" xfId="34653" xr:uid="{00000000-0005-0000-0000-0000A5860000}"/>
    <cellStyle name="20% - Accent1 4 2 3 3 4 8 2 2" xfId="34654" xr:uid="{00000000-0005-0000-0000-0000A6860000}"/>
    <cellStyle name="20% - Accent1 4 2 3 3 4 8 3" xfId="34655" xr:uid="{00000000-0005-0000-0000-0000A7860000}"/>
    <cellStyle name="20% - Accent1 4 2 3 3 4 9" xfId="34656" xr:uid="{00000000-0005-0000-0000-0000A8860000}"/>
    <cellStyle name="20% - Accent1 4 2 3 3 4 9 2" xfId="34657" xr:uid="{00000000-0005-0000-0000-0000A9860000}"/>
    <cellStyle name="20% - Accent1 4 2 3 3 5" xfId="34658" xr:uid="{00000000-0005-0000-0000-0000AA860000}"/>
    <cellStyle name="20% - Accent1 4 2 3 3 5 2" xfId="34659" xr:uid="{00000000-0005-0000-0000-0000AB860000}"/>
    <cellStyle name="20% - Accent1 4 2 3 3 5 2 2" xfId="34660" xr:uid="{00000000-0005-0000-0000-0000AC860000}"/>
    <cellStyle name="20% - Accent1 4 2 3 3 5 2 2 2" xfId="34661" xr:uid="{00000000-0005-0000-0000-0000AD860000}"/>
    <cellStyle name="20% - Accent1 4 2 3 3 5 2 2 2 2" xfId="34662" xr:uid="{00000000-0005-0000-0000-0000AE860000}"/>
    <cellStyle name="20% - Accent1 4 2 3 3 5 2 2 3" xfId="34663" xr:uid="{00000000-0005-0000-0000-0000AF860000}"/>
    <cellStyle name="20% - Accent1 4 2 3 3 5 2 3" xfId="34664" xr:uid="{00000000-0005-0000-0000-0000B0860000}"/>
    <cellStyle name="20% - Accent1 4 2 3 3 5 2 3 2" xfId="34665" xr:uid="{00000000-0005-0000-0000-0000B1860000}"/>
    <cellStyle name="20% - Accent1 4 2 3 3 5 2 4" xfId="34666" xr:uid="{00000000-0005-0000-0000-0000B2860000}"/>
    <cellStyle name="20% - Accent1 4 2 3 3 5 3" xfId="34667" xr:uid="{00000000-0005-0000-0000-0000B3860000}"/>
    <cellStyle name="20% - Accent1 4 2 3 3 5 3 2" xfId="34668" xr:uid="{00000000-0005-0000-0000-0000B4860000}"/>
    <cellStyle name="20% - Accent1 4 2 3 3 5 3 2 2" xfId="34669" xr:uid="{00000000-0005-0000-0000-0000B5860000}"/>
    <cellStyle name="20% - Accent1 4 2 3 3 5 3 2 2 2" xfId="34670" xr:uid="{00000000-0005-0000-0000-0000B6860000}"/>
    <cellStyle name="20% - Accent1 4 2 3 3 5 3 2 3" xfId="34671" xr:uid="{00000000-0005-0000-0000-0000B7860000}"/>
    <cellStyle name="20% - Accent1 4 2 3 3 5 3 3" xfId="34672" xr:uid="{00000000-0005-0000-0000-0000B8860000}"/>
    <cellStyle name="20% - Accent1 4 2 3 3 5 3 3 2" xfId="34673" xr:uid="{00000000-0005-0000-0000-0000B9860000}"/>
    <cellStyle name="20% - Accent1 4 2 3 3 5 3 4" xfId="34674" xr:uid="{00000000-0005-0000-0000-0000BA860000}"/>
    <cellStyle name="20% - Accent1 4 2 3 3 5 4" xfId="34675" xr:uid="{00000000-0005-0000-0000-0000BB860000}"/>
    <cellStyle name="20% - Accent1 4 2 3 3 5 4 2" xfId="34676" xr:uid="{00000000-0005-0000-0000-0000BC860000}"/>
    <cellStyle name="20% - Accent1 4 2 3 3 5 4 2 2" xfId="34677" xr:uid="{00000000-0005-0000-0000-0000BD860000}"/>
    <cellStyle name="20% - Accent1 4 2 3 3 5 4 2 2 2" xfId="34678" xr:uid="{00000000-0005-0000-0000-0000BE860000}"/>
    <cellStyle name="20% - Accent1 4 2 3 3 5 4 2 3" xfId="34679" xr:uid="{00000000-0005-0000-0000-0000BF860000}"/>
    <cellStyle name="20% - Accent1 4 2 3 3 5 4 3" xfId="34680" xr:uid="{00000000-0005-0000-0000-0000C0860000}"/>
    <cellStyle name="20% - Accent1 4 2 3 3 5 4 3 2" xfId="34681" xr:uid="{00000000-0005-0000-0000-0000C1860000}"/>
    <cellStyle name="20% - Accent1 4 2 3 3 5 4 4" xfId="34682" xr:uid="{00000000-0005-0000-0000-0000C2860000}"/>
    <cellStyle name="20% - Accent1 4 2 3 3 5 5" xfId="34683" xr:uid="{00000000-0005-0000-0000-0000C3860000}"/>
    <cellStyle name="20% - Accent1 4 2 3 3 5 5 2" xfId="34684" xr:uid="{00000000-0005-0000-0000-0000C4860000}"/>
    <cellStyle name="20% - Accent1 4 2 3 3 5 5 2 2" xfId="34685" xr:uid="{00000000-0005-0000-0000-0000C5860000}"/>
    <cellStyle name="20% - Accent1 4 2 3 3 5 5 3" xfId="34686" xr:uid="{00000000-0005-0000-0000-0000C6860000}"/>
    <cellStyle name="20% - Accent1 4 2 3 3 5 6" xfId="34687" xr:uid="{00000000-0005-0000-0000-0000C7860000}"/>
    <cellStyle name="20% - Accent1 4 2 3 3 5 6 2" xfId="34688" xr:uid="{00000000-0005-0000-0000-0000C8860000}"/>
    <cellStyle name="20% - Accent1 4 2 3 3 5 6 2 2" xfId="34689" xr:uid="{00000000-0005-0000-0000-0000C9860000}"/>
    <cellStyle name="20% - Accent1 4 2 3 3 5 6 3" xfId="34690" xr:uid="{00000000-0005-0000-0000-0000CA860000}"/>
    <cellStyle name="20% - Accent1 4 2 3 3 5 7" xfId="34691" xr:uid="{00000000-0005-0000-0000-0000CB860000}"/>
    <cellStyle name="20% - Accent1 4 2 3 3 5 7 2" xfId="34692" xr:uid="{00000000-0005-0000-0000-0000CC860000}"/>
    <cellStyle name="20% - Accent1 4 2 3 3 5 8" xfId="34693" xr:uid="{00000000-0005-0000-0000-0000CD860000}"/>
    <cellStyle name="20% - Accent1 4 2 3 3 5 8 2" xfId="34694" xr:uid="{00000000-0005-0000-0000-0000CE860000}"/>
    <cellStyle name="20% - Accent1 4 2 3 3 5 9" xfId="34695" xr:uid="{00000000-0005-0000-0000-0000CF860000}"/>
    <cellStyle name="20% - Accent1 4 2 3 3 6" xfId="34696" xr:uid="{00000000-0005-0000-0000-0000D0860000}"/>
    <cellStyle name="20% - Accent1 4 2 3 3 6 2" xfId="34697" xr:uid="{00000000-0005-0000-0000-0000D1860000}"/>
    <cellStyle name="20% - Accent1 4 2 3 3 6 2 2" xfId="34698" xr:uid="{00000000-0005-0000-0000-0000D2860000}"/>
    <cellStyle name="20% - Accent1 4 2 3 3 6 2 2 2" xfId="34699" xr:uid="{00000000-0005-0000-0000-0000D3860000}"/>
    <cellStyle name="20% - Accent1 4 2 3 3 6 2 2 2 2" xfId="34700" xr:uid="{00000000-0005-0000-0000-0000D4860000}"/>
    <cellStyle name="20% - Accent1 4 2 3 3 6 2 2 3" xfId="34701" xr:uid="{00000000-0005-0000-0000-0000D5860000}"/>
    <cellStyle name="20% - Accent1 4 2 3 3 6 2 3" xfId="34702" xr:uid="{00000000-0005-0000-0000-0000D6860000}"/>
    <cellStyle name="20% - Accent1 4 2 3 3 6 2 3 2" xfId="34703" xr:uid="{00000000-0005-0000-0000-0000D7860000}"/>
    <cellStyle name="20% - Accent1 4 2 3 3 6 2 4" xfId="34704" xr:uid="{00000000-0005-0000-0000-0000D8860000}"/>
    <cellStyle name="20% - Accent1 4 2 3 3 6 3" xfId="34705" xr:uid="{00000000-0005-0000-0000-0000D9860000}"/>
    <cellStyle name="20% - Accent1 4 2 3 3 6 3 2" xfId="34706" xr:uid="{00000000-0005-0000-0000-0000DA860000}"/>
    <cellStyle name="20% - Accent1 4 2 3 3 6 3 2 2" xfId="34707" xr:uid="{00000000-0005-0000-0000-0000DB860000}"/>
    <cellStyle name="20% - Accent1 4 2 3 3 6 3 2 2 2" xfId="34708" xr:uid="{00000000-0005-0000-0000-0000DC860000}"/>
    <cellStyle name="20% - Accent1 4 2 3 3 6 3 2 3" xfId="34709" xr:uid="{00000000-0005-0000-0000-0000DD860000}"/>
    <cellStyle name="20% - Accent1 4 2 3 3 6 3 3" xfId="34710" xr:uid="{00000000-0005-0000-0000-0000DE860000}"/>
    <cellStyle name="20% - Accent1 4 2 3 3 6 3 3 2" xfId="34711" xr:uid="{00000000-0005-0000-0000-0000DF860000}"/>
    <cellStyle name="20% - Accent1 4 2 3 3 6 3 4" xfId="34712" xr:uid="{00000000-0005-0000-0000-0000E0860000}"/>
    <cellStyle name="20% - Accent1 4 2 3 3 6 4" xfId="34713" xr:uid="{00000000-0005-0000-0000-0000E1860000}"/>
    <cellStyle name="20% - Accent1 4 2 3 3 6 4 2" xfId="34714" xr:uid="{00000000-0005-0000-0000-0000E2860000}"/>
    <cellStyle name="20% - Accent1 4 2 3 3 6 4 2 2" xfId="34715" xr:uid="{00000000-0005-0000-0000-0000E3860000}"/>
    <cellStyle name="20% - Accent1 4 2 3 3 6 4 2 2 2" xfId="34716" xr:uid="{00000000-0005-0000-0000-0000E4860000}"/>
    <cellStyle name="20% - Accent1 4 2 3 3 6 4 2 3" xfId="34717" xr:uid="{00000000-0005-0000-0000-0000E5860000}"/>
    <cellStyle name="20% - Accent1 4 2 3 3 6 4 3" xfId="34718" xr:uid="{00000000-0005-0000-0000-0000E6860000}"/>
    <cellStyle name="20% - Accent1 4 2 3 3 6 4 3 2" xfId="34719" xr:uid="{00000000-0005-0000-0000-0000E7860000}"/>
    <cellStyle name="20% - Accent1 4 2 3 3 6 4 4" xfId="34720" xr:uid="{00000000-0005-0000-0000-0000E8860000}"/>
    <cellStyle name="20% - Accent1 4 2 3 3 6 5" xfId="34721" xr:uid="{00000000-0005-0000-0000-0000E9860000}"/>
    <cellStyle name="20% - Accent1 4 2 3 3 6 5 2" xfId="34722" xr:uid="{00000000-0005-0000-0000-0000EA860000}"/>
    <cellStyle name="20% - Accent1 4 2 3 3 6 5 2 2" xfId="34723" xr:uid="{00000000-0005-0000-0000-0000EB860000}"/>
    <cellStyle name="20% - Accent1 4 2 3 3 6 5 3" xfId="34724" xr:uid="{00000000-0005-0000-0000-0000EC860000}"/>
    <cellStyle name="20% - Accent1 4 2 3 3 6 6" xfId="34725" xr:uid="{00000000-0005-0000-0000-0000ED860000}"/>
    <cellStyle name="20% - Accent1 4 2 3 3 6 6 2" xfId="34726" xr:uid="{00000000-0005-0000-0000-0000EE860000}"/>
    <cellStyle name="20% - Accent1 4 2 3 3 6 6 2 2" xfId="34727" xr:uid="{00000000-0005-0000-0000-0000EF860000}"/>
    <cellStyle name="20% - Accent1 4 2 3 3 6 6 3" xfId="34728" xr:uid="{00000000-0005-0000-0000-0000F0860000}"/>
    <cellStyle name="20% - Accent1 4 2 3 3 6 7" xfId="34729" xr:uid="{00000000-0005-0000-0000-0000F1860000}"/>
    <cellStyle name="20% - Accent1 4 2 3 3 6 7 2" xfId="34730" xr:uid="{00000000-0005-0000-0000-0000F2860000}"/>
    <cellStyle name="20% - Accent1 4 2 3 3 6 8" xfId="34731" xr:uid="{00000000-0005-0000-0000-0000F3860000}"/>
    <cellStyle name="20% - Accent1 4 2 3 3 6 8 2" xfId="34732" xr:uid="{00000000-0005-0000-0000-0000F4860000}"/>
    <cellStyle name="20% - Accent1 4 2 3 3 6 9" xfId="34733" xr:uid="{00000000-0005-0000-0000-0000F5860000}"/>
    <cellStyle name="20% - Accent1 4 2 3 3 7" xfId="34734" xr:uid="{00000000-0005-0000-0000-0000F6860000}"/>
    <cellStyle name="20% - Accent1 4 2 3 3 7 2" xfId="34735" xr:uid="{00000000-0005-0000-0000-0000F7860000}"/>
    <cellStyle name="20% - Accent1 4 2 3 3 7 2 2" xfId="34736" xr:uid="{00000000-0005-0000-0000-0000F8860000}"/>
    <cellStyle name="20% - Accent1 4 2 3 3 7 2 2 2" xfId="34737" xr:uid="{00000000-0005-0000-0000-0000F9860000}"/>
    <cellStyle name="20% - Accent1 4 2 3 3 7 2 3" xfId="34738" xr:uid="{00000000-0005-0000-0000-0000FA860000}"/>
    <cellStyle name="20% - Accent1 4 2 3 3 7 3" xfId="34739" xr:uid="{00000000-0005-0000-0000-0000FB860000}"/>
    <cellStyle name="20% - Accent1 4 2 3 3 7 3 2" xfId="34740" xr:uid="{00000000-0005-0000-0000-0000FC860000}"/>
    <cellStyle name="20% - Accent1 4 2 3 3 7 4" xfId="34741" xr:uid="{00000000-0005-0000-0000-0000FD860000}"/>
    <cellStyle name="20% - Accent1 4 2 3 3 8" xfId="34742" xr:uid="{00000000-0005-0000-0000-0000FE860000}"/>
    <cellStyle name="20% - Accent1 4 2 3 3 8 2" xfId="34743" xr:uid="{00000000-0005-0000-0000-0000FF860000}"/>
    <cellStyle name="20% - Accent1 4 2 3 3 8 2 2" xfId="34744" xr:uid="{00000000-0005-0000-0000-000000870000}"/>
    <cellStyle name="20% - Accent1 4 2 3 3 8 2 2 2" xfId="34745" xr:uid="{00000000-0005-0000-0000-000001870000}"/>
    <cellStyle name="20% - Accent1 4 2 3 3 8 2 3" xfId="34746" xr:uid="{00000000-0005-0000-0000-000002870000}"/>
    <cellStyle name="20% - Accent1 4 2 3 3 8 3" xfId="34747" xr:uid="{00000000-0005-0000-0000-000003870000}"/>
    <cellStyle name="20% - Accent1 4 2 3 3 8 3 2" xfId="34748" xr:uid="{00000000-0005-0000-0000-000004870000}"/>
    <cellStyle name="20% - Accent1 4 2 3 3 8 4" xfId="34749" xr:uid="{00000000-0005-0000-0000-000005870000}"/>
    <cellStyle name="20% - Accent1 4 2 3 3 9" xfId="34750" xr:uid="{00000000-0005-0000-0000-000006870000}"/>
    <cellStyle name="20% - Accent1 4 2 3 3 9 2" xfId="34751" xr:uid="{00000000-0005-0000-0000-000007870000}"/>
    <cellStyle name="20% - Accent1 4 2 3 3 9 2 2" xfId="34752" xr:uid="{00000000-0005-0000-0000-000008870000}"/>
    <cellStyle name="20% - Accent1 4 2 3 3 9 2 2 2" xfId="34753" xr:uid="{00000000-0005-0000-0000-000009870000}"/>
    <cellStyle name="20% - Accent1 4 2 3 3 9 2 3" xfId="34754" xr:uid="{00000000-0005-0000-0000-00000A870000}"/>
    <cellStyle name="20% - Accent1 4 2 3 3 9 3" xfId="34755" xr:uid="{00000000-0005-0000-0000-00000B870000}"/>
    <cellStyle name="20% - Accent1 4 2 3 3 9 3 2" xfId="34756" xr:uid="{00000000-0005-0000-0000-00000C870000}"/>
    <cellStyle name="20% - Accent1 4 2 3 3 9 4" xfId="34757" xr:uid="{00000000-0005-0000-0000-00000D870000}"/>
    <cellStyle name="20% - Accent1 4 2 3 4" xfId="34758" xr:uid="{00000000-0005-0000-0000-00000E870000}"/>
    <cellStyle name="20% - Accent1 4 2 3 4 10" xfId="34759" xr:uid="{00000000-0005-0000-0000-00000F870000}"/>
    <cellStyle name="20% - Accent1 4 2 3 4 10 2" xfId="34760" xr:uid="{00000000-0005-0000-0000-000010870000}"/>
    <cellStyle name="20% - Accent1 4 2 3 4 11" xfId="34761" xr:uid="{00000000-0005-0000-0000-000011870000}"/>
    <cellStyle name="20% - Accent1 4 2 3 4 2" xfId="34762" xr:uid="{00000000-0005-0000-0000-000012870000}"/>
    <cellStyle name="20% - Accent1 4 2 3 4 2 2" xfId="34763" xr:uid="{00000000-0005-0000-0000-000013870000}"/>
    <cellStyle name="20% - Accent1 4 2 3 4 2 2 2" xfId="34764" xr:uid="{00000000-0005-0000-0000-000014870000}"/>
    <cellStyle name="20% - Accent1 4 2 3 4 2 2 2 2" xfId="34765" xr:uid="{00000000-0005-0000-0000-000015870000}"/>
    <cellStyle name="20% - Accent1 4 2 3 4 2 2 2 2 2" xfId="34766" xr:uid="{00000000-0005-0000-0000-000016870000}"/>
    <cellStyle name="20% - Accent1 4 2 3 4 2 2 2 3" xfId="34767" xr:uid="{00000000-0005-0000-0000-000017870000}"/>
    <cellStyle name="20% - Accent1 4 2 3 4 2 2 3" xfId="34768" xr:uid="{00000000-0005-0000-0000-000018870000}"/>
    <cellStyle name="20% - Accent1 4 2 3 4 2 2 3 2" xfId="34769" xr:uid="{00000000-0005-0000-0000-000019870000}"/>
    <cellStyle name="20% - Accent1 4 2 3 4 2 2 4" xfId="34770" xr:uid="{00000000-0005-0000-0000-00001A870000}"/>
    <cellStyle name="20% - Accent1 4 2 3 4 2 3" xfId="34771" xr:uid="{00000000-0005-0000-0000-00001B870000}"/>
    <cellStyle name="20% - Accent1 4 2 3 4 2 3 2" xfId="34772" xr:uid="{00000000-0005-0000-0000-00001C870000}"/>
    <cellStyle name="20% - Accent1 4 2 3 4 2 3 2 2" xfId="34773" xr:uid="{00000000-0005-0000-0000-00001D870000}"/>
    <cellStyle name="20% - Accent1 4 2 3 4 2 3 2 2 2" xfId="34774" xr:uid="{00000000-0005-0000-0000-00001E870000}"/>
    <cellStyle name="20% - Accent1 4 2 3 4 2 3 2 3" xfId="34775" xr:uid="{00000000-0005-0000-0000-00001F870000}"/>
    <cellStyle name="20% - Accent1 4 2 3 4 2 3 3" xfId="34776" xr:uid="{00000000-0005-0000-0000-000020870000}"/>
    <cellStyle name="20% - Accent1 4 2 3 4 2 3 3 2" xfId="34777" xr:uid="{00000000-0005-0000-0000-000021870000}"/>
    <cellStyle name="20% - Accent1 4 2 3 4 2 3 4" xfId="34778" xr:uid="{00000000-0005-0000-0000-000022870000}"/>
    <cellStyle name="20% - Accent1 4 2 3 4 2 4" xfId="34779" xr:uid="{00000000-0005-0000-0000-000023870000}"/>
    <cellStyle name="20% - Accent1 4 2 3 4 2 4 2" xfId="34780" xr:uid="{00000000-0005-0000-0000-000024870000}"/>
    <cellStyle name="20% - Accent1 4 2 3 4 2 4 2 2" xfId="34781" xr:uid="{00000000-0005-0000-0000-000025870000}"/>
    <cellStyle name="20% - Accent1 4 2 3 4 2 4 2 2 2" xfId="34782" xr:uid="{00000000-0005-0000-0000-000026870000}"/>
    <cellStyle name="20% - Accent1 4 2 3 4 2 4 2 3" xfId="34783" xr:uid="{00000000-0005-0000-0000-000027870000}"/>
    <cellStyle name="20% - Accent1 4 2 3 4 2 4 3" xfId="34784" xr:uid="{00000000-0005-0000-0000-000028870000}"/>
    <cellStyle name="20% - Accent1 4 2 3 4 2 4 3 2" xfId="34785" xr:uid="{00000000-0005-0000-0000-000029870000}"/>
    <cellStyle name="20% - Accent1 4 2 3 4 2 4 4" xfId="34786" xr:uid="{00000000-0005-0000-0000-00002A870000}"/>
    <cellStyle name="20% - Accent1 4 2 3 4 2 5" xfId="34787" xr:uid="{00000000-0005-0000-0000-00002B870000}"/>
    <cellStyle name="20% - Accent1 4 2 3 4 2 5 2" xfId="34788" xr:uid="{00000000-0005-0000-0000-00002C870000}"/>
    <cellStyle name="20% - Accent1 4 2 3 4 2 5 2 2" xfId="34789" xr:uid="{00000000-0005-0000-0000-00002D870000}"/>
    <cellStyle name="20% - Accent1 4 2 3 4 2 5 3" xfId="34790" xr:uid="{00000000-0005-0000-0000-00002E870000}"/>
    <cellStyle name="20% - Accent1 4 2 3 4 2 6" xfId="34791" xr:uid="{00000000-0005-0000-0000-00002F870000}"/>
    <cellStyle name="20% - Accent1 4 2 3 4 2 6 2" xfId="34792" xr:uid="{00000000-0005-0000-0000-000030870000}"/>
    <cellStyle name="20% - Accent1 4 2 3 4 2 6 2 2" xfId="34793" xr:uid="{00000000-0005-0000-0000-000031870000}"/>
    <cellStyle name="20% - Accent1 4 2 3 4 2 6 3" xfId="34794" xr:uid="{00000000-0005-0000-0000-000032870000}"/>
    <cellStyle name="20% - Accent1 4 2 3 4 2 7" xfId="34795" xr:uid="{00000000-0005-0000-0000-000033870000}"/>
    <cellStyle name="20% - Accent1 4 2 3 4 2 7 2" xfId="34796" xr:uid="{00000000-0005-0000-0000-000034870000}"/>
    <cellStyle name="20% - Accent1 4 2 3 4 2 8" xfId="34797" xr:uid="{00000000-0005-0000-0000-000035870000}"/>
    <cellStyle name="20% - Accent1 4 2 3 4 2 8 2" xfId="34798" xr:uid="{00000000-0005-0000-0000-000036870000}"/>
    <cellStyle name="20% - Accent1 4 2 3 4 2 9" xfId="34799" xr:uid="{00000000-0005-0000-0000-000037870000}"/>
    <cellStyle name="20% - Accent1 4 2 3 4 3" xfId="34800" xr:uid="{00000000-0005-0000-0000-000038870000}"/>
    <cellStyle name="20% - Accent1 4 2 3 4 3 2" xfId="34801" xr:uid="{00000000-0005-0000-0000-000039870000}"/>
    <cellStyle name="20% - Accent1 4 2 3 4 3 2 2" xfId="34802" xr:uid="{00000000-0005-0000-0000-00003A870000}"/>
    <cellStyle name="20% - Accent1 4 2 3 4 3 2 2 2" xfId="34803" xr:uid="{00000000-0005-0000-0000-00003B870000}"/>
    <cellStyle name="20% - Accent1 4 2 3 4 3 2 2 2 2" xfId="34804" xr:uid="{00000000-0005-0000-0000-00003C870000}"/>
    <cellStyle name="20% - Accent1 4 2 3 4 3 2 2 3" xfId="34805" xr:uid="{00000000-0005-0000-0000-00003D870000}"/>
    <cellStyle name="20% - Accent1 4 2 3 4 3 2 3" xfId="34806" xr:uid="{00000000-0005-0000-0000-00003E870000}"/>
    <cellStyle name="20% - Accent1 4 2 3 4 3 2 3 2" xfId="34807" xr:uid="{00000000-0005-0000-0000-00003F870000}"/>
    <cellStyle name="20% - Accent1 4 2 3 4 3 2 4" xfId="34808" xr:uid="{00000000-0005-0000-0000-000040870000}"/>
    <cellStyle name="20% - Accent1 4 2 3 4 3 3" xfId="34809" xr:uid="{00000000-0005-0000-0000-000041870000}"/>
    <cellStyle name="20% - Accent1 4 2 3 4 3 3 2" xfId="34810" xr:uid="{00000000-0005-0000-0000-000042870000}"/>
    <cellStyle name="20% - Accent1 4 2 3 4 3 3 2 2" xfId="34811" xr:uid="{00000000-0005-0000-0000-000043870000}"/>
    <cellStyle name="20% - Accent1 4 2 3 4 3 3 2 2 2" xfId="34812" xr:uid="{00000000-0005-0000-0000-000044870000}"/>
    <cellStyle name="20% - Accent1 4 2 3 4 3 3 2 3" xfId="34813" xr:uid="{00000000-0005-0000-0000-000045870000}"/>
    <cellStyle name="20% - Accent1 4 2 3 4 3 3 3" xfId="34814" xr:uid="{00000000-0005-0000-0000-000046870000}"/>
    <cellStyle name="20% - Accent1 4 2 3 4 3 3 3 2" xfId="34815" xr:uid="{00000000-0005-0000-0000-000047870000}"/>
    <cellStyle name="20% - Accent1 4 2 3 4 3 3 4" xfId="34816" xr:uid="{00000000-0005-0000-0000-000048870000}"/>
    <cellStyle name="20% - Accent1 4 2 3 4 3 4" xfId="34817" xr:uid="{00000000-0005-0000-0000-000049870000}"/>
    <cellStyle name="20% - Accent1 4 2 3 4 3 4 2" xfId="34818" xr:uid="{00000000-0005-0000-0000-00004A870000}"/>
    <cellStyle name="20% - Accent1 4 2 3 4 3 4 2 2" xfId="34819" xr:uid="{00000000-0005-0000-0000-00004B870000}"/>
    <cellStyle name="20% - Accent1 4 2 3 4 3 4 2 2 2" xfId="34820" xr:uid="{00000000-0005-0000-0000-00004C870000}"/>
    <cellStyle name="20% - Accent1 4 2 3 4 3 4 2 3" xfId="34821" xr:uid="{00000000-0005-0000-0000-00004D870000}"/>
    <cellStyle name="20% - Accent1 4 2 3 4 3 4 3" xfId="34822" xr:uid="{00000000-0005-0000-0000-00004E870000}"/>
    <cellStyle name="20% - Accent1 4 2 3 4 3 4 3 2" xfId="34823" xr:uid="{00000000-0005-0000-0000-00004F870000}"/>
    <cellStyle name="20% - Accent1 4 2 3 4 3 4 4" xfId="34824" xr:uid="{00000000-0005-0000-0000-000050870000}"/>
    <cellStyle name="20% - Accent1 4 2 3 4 3 5" xfId="34825" xr:uid="{00000000-0005-0000-0000-000051870000}"/>
    <cellStyle name="20% - Accent1 4 2 3 4 3 5 2" xfId="34826" xr:uid="{00000000-0005-0000-0000-000052870000}"/>
    <cellStyle name="20% - Accent1 4 2 3 4 3 5 2 2" xfId="34827" xr:uid="{00000000-0005-0000-0000-000053870000}"/>
    <cellStyle name="20% - Accent1 4 2 3 4 3 5 3" xfId="34828" xr:uid="{00000000-0005-0000-0000-000054870000}"/>
    <cellStyle name="20% - Accent1 4 2 3 4 3 6" xfId="34829" xr:uid="{00000000-0005-0000-0000-000055870000}"/>
    <cellStyle name="20% - Accent1 4 2 3 4 3 6 2" xfId="34830" xr:uid="{00000000-0005-0000-0000-000056870000}"/>
    <cellStyle name="20% - Accent1 4 2 3 4 3 6 2 2" xfId="34831" xr:uid="{00000000-0005-0000-0000-000057870000}"/>
    <cellStyle name="20% - Accent1 4 2 3 4 3 6 3" xfId="34832" xr:uid="{00000000-0005-0000-0000-000058870000}"/>
    <cellStyle name="20% - Accent1 4 2 3 4 3 7" xfId="34833" xr:uid="{00000000-0005-0000-0000-000059870000}"/>
    <cellStyle name="20% - Accent1 4 2 3 4 3 7 2" xfId="34834" xr:uid="{00000000-0005-0000-0000-00005A870000}"/>
    <cellStyle name="20% - Accent1 4 2 3 4 3 8" xfId="34835" xr:uid="{00000000-0005-0000-0000-00005B870000}"/>
    <cellStyle name="20% - Accent1 4 2 3 4 3 8 2" xfId="34836" xr:uid="{00000000-0005-0000-0000-00005C870000}"/>
    <cellStyle name="20% - Accent1 4 2 3 4 3 9" xfId="34837" xr:uid="{00000000-0005-0000-0000-00005D870000}"/>
    <cellStyle name="20% - Accent1 4 2 3 4 4" xfId="34838" xr:uid="{00000000-0005-0000-0000-00005E870000}"/>
    <cellStyle name="20% - Accent1 4 2 3 4 4 2" xfId="34839" xr:uid="{00000000-0005-0000-0000-00005F870000}"/>
    <cellStyle name="20% - Accent1 4 2 3 4 4 2 2" xfId="34840" xr:uid="{00000000-0005-0000-0000-000060870000}"/>
    <cellStyle name="20% - Accent1 4 2 3 4 4 2 2 2" xfId="34841" xr:uid="{00000000-0005-0000-0000-000061870000}"/>
    <cellStyle name="20% - Accent1 4 2 3 4 4 2 3" xfId="34842" xr:uid="{00000000-0005-0000-0000-000062870000}"/>
    <cellStyle name="20% - Accent1 4 2 3 4 4 3" xfId="34843" xr:uid="{00000000-0005-0000-0000-000063870000}"/>
    <cellStyle name="20% - Accent1 4 2 3 4 4 3 2" xfId="34844" xr:uid="{00000000-0005-0000-0000-000064870000}"/>
    <cellStyle name="20% - Accent1 4 2 3 4 4 4" xfId="34845" xr:uid="{00000000-0005-0000-0000-000065870000}"/>
    <cellStyle name="20% - Accent1 4 2 3 4 5" xfId="34846" xr:uid="{00000000-0005-0000-0000-000066870000}"/>
    <cellStyle name="20% - Accent1 4 2 3 4 5 2" xfId="34847" xr:uid="{00000000-0005-0000-0000-000067870000}"/>
    <cellStyle name="20% - Accent1 4 2 3 4 5 2 2" xfId="34848" xr:uid="{00000000-0005-0000-0000-000068870000}"/>
    <cellStyle name="20% - Accent1 4 2 3 4 5 2 2 2" xfId="34849" xr:uid="{00000000-0005-0000-0000-000069870000}"/>
    <cellStyle name="20% - Accent1 4 2 3 4 5 2 3" xfId="34850" xr:uid="{00000000-0005-0000-0000-00006A870000}"/>
    <cellStyle name="20% - Accent1 4 2 3 4 5 3" xfId="34851" xr:uid="{00000000-0005-0000-0000-00006B870000}"/>
    <cellStyle name="20% - Accent1 4 2 3 4 5 3 2" xfId="34852" xr:uid="{00000000-0005-0000-0000-00006C870000}"/>
    <cellStyle name="20% - Accent1 4 2 3 4 5 4" xfId="34853" xr:uid="{00000000-0005-0000-0000-00006D870000}"/>
    <cellStyle name="20% - Accent1 4 2 3 4 6" xfId="34854" xr:uid="{00000000-0005-0000-0000-00006E870000}"/>
    <cellStyle name="20% - Accent1 4 2 3 4 6 2" xfId="34855" xr:uid="{00000000-0005-0000-0000-00006F870000}"/>
    <cellStyle name="20% - Accent1 4 2 3 4 6 2 2" xfId="34856" xr:uid="{00000000-0005-0000-0000-000070870000}"/>
    <cellStyle name="20% - Accent1 4 2 3 4 6 2 2 2" xfId="34857" xr:uid="{00000000-0005-0000-0000-000071870000}"/>
    <cellStyle name="20% - Accent1 4 2 3 4 6 2 3" xfId="34858" xr:uid="{00000000-0005-0000-0000-000072870000}"/>
    <cellStyle name="20% - Accent1 4 2 3 4 6 3" xfId="34859" xr:uid="{00000000-0005-0000-0000-000073870000}"/>
    <cellStyle name="20% - Accent1 4 2 3 4 6 3 2" xfId="34860" xr:uid="{00000000-0005-0000-0000-000074870000}"/>
    <cellStyle name="20% - Accent1 4 2 3 4 6 4" xfId="34861" xr:uid="{00000000-0005-0000-0000-000075870000}"/>
    <cellStyle name="20% - Accent1 4 2 3 4 7" xfId="34862" xr:uid="{00000000-0005-0000-0000-000076870000}"/>
    <cellStyle name="20% - Accent1 4 2 3 4 7 2" xfId="34863" xr:uid="{00000000-0005-0000-0000-000077870000}"/>
    <cellStyle name="20% - Accent1 4 2 3 4 7 2 2" xfId="34864" xr:uid="{00000000-0005-0000-0000-000078870000}"/>
    <cellStyle name="20% - Accent1 4 2 3 4 7 3" xfId="34865" xr:uid="{00000000-0005-0000-0000-000079870000}"/>
    <cellStyle name="20% - Accent1 4 2 3 4 8" xfId="34866" xr:uid="{00000000-0005-0000-0000-00007A870000}"/>
    <cellStyle name="20% - Accent1 4 2 3 4 8 2" xfId="34867" xr:uid="{00000000-0005-0000-0000-00007B870000}"/>
    <cellStyle name="20% - Accent1 4 2 3 4 8 2 2" xfId="34868" xr:uid="{00000000-0005-0000-0000-00007C870000}"/>
    <cellStyle name="20% - Accent1 4 2 3 4 8 3" xfId="34869" xr:uid="{00000000-0005-0000-0000-00007D870000}"/>
    <cellStyle name="20% - Accent1 4 2 3 4 9" xfId="34870" xr:uid="{00000000-0005-0000-0000-00007E870000}"/>
    <cellStyle name="20% - Accent1 4 2 3 4 9 2" xfId="34871" xr:uid="{00000000-0005-0000-0000-00007F870000}"/>
    <cellStyle name="20% - Accent1 4 2 3 5" xfId="34872" xr:uid="{00000000-0005-0000-0000-000080870000}"/>
    <cellStyle name="20% - Accent1 4 2 3 5 10" xfId="34873" xr:uid="{00000000-0005-0000-0000-000081870000}"/>
    <cellStyle name="20% - Accent1 4 2 3 5 10 2" xfId="34874" xr:uid="{00000000-0005-0000-0000-000082870000}"/>
    <cellStyle name="20% - Accent1 4 2 3 5 11" xfId="34875" xr:uid="{00000000-0005-0000-0000-000083870000}"/>
    <cellStyle name="20% - Accent1 4 2 3 5 2" xfId="34876" xr:uid="{00000000-0005-0000-0000-000084870000}"/>
    <cellStyle name="20% - Accent1 4 2 3 5 2 2" xfId="34877" xr:uid="{00000000-0005-0000-0000-000085870000}"/>
    <cellStyle name="20% - Accent1 4 2 3 5 2 2 2" xfId="34878" xr:uid="{00000000-0005-0000-0000-000086870000}"/>
    <cellStyle name="20% - Accent1 4 2 3 5 2 2 2 2" xfId="34879" xr:uid="{00000000-0005-0000-0000-000087870000}"/>
    <cellStyle name="20% - Accent1 4 2 3 5 2 2 2 2 2" xfId="34880" xr:uid="{00000000-0005-0000-0000-000088870000}"/>
    <cellStyle name="20% - Accent1 4 2 3 5 2 2 2 3" xfId="34881" xr:uid="{00000000-0005-0000-0000-000089870000}"/>
    <cellStyle name="20% - Accent1 4 2 3 5 2 2 3" xfId="34882" xr:uid="{00000000-0005-0000-0000-00008A870000}"/>
    <cellStyle name="20% - Accent1 4 2 3 5 2 2 3 2" xfId="34883" xr:uid="{00000000-0005-0000-0000-00008B870000}"/>
    <cellStyle name="20% - Accent1 4 2 3 5 2 2 4" xfId="34884" xr:uid="{00000000-0005-0000-0000-00008C870000}"/>
    <cellStyle name="20% - Accent1 4 2 3 5 2 3" xfId="34885" xr:uid="{00000000-0005-0000-0000-00008D870000}"/>
    <cellStyle name="20% - Accent1 4 2 3 5 2 3 2" xfId="34886" xr:uid="{00000000-0005-0000-0000-00008E870000}"/>
    <cellStyle name="20% - Accent1 4 2 3 5 2 3 2 2" xfId="34887" xr:uid="{00000000-0005-0000-0000-00008F870000}"/>
    <cellStyle name="20% - Accent1 4 2 3 5 2 3 2 2 2" xfId="34888" xr:uid="{00000000-0005-0000-0000-000090870000}"/>
    <cellStyle name="20% - Accent1 4 2 3 5 2 3 2 3" xfId="34889" xr:uid="{00000000-0005-0000-0000-000091870000}"/>
    <cellStyle name="20% - Accent1 4 2 3 5 2 3 3" xfId="34890" xr:uid="{00000000-0005-0000-0000-000092870000}"/>
    <cellStyle name="20% - Accent1 4 2 3 5 2 3 3 2" xfId="34891" xr:uid="{00000000-0005-0000-0000-000093870000}"/>
    <cellStyle name="20% - Accent1 4 2 3 5 2 3 4" xfId="34892" xr:uid="{00000000-0005-0000-0000-000094870000}"/>
    <cellStyle name="20% - Accent1 4 2 3 5 2 4" xfId="34893" xr:uid="{00000000-0005-0000-0000-000095870000}"/>
    <cellStyle name="20% - Accent1 4 2 3 5 2 4 2" xfId="34894" xr:uid="{00000000-0005-0000-0000-000096870000}"/>
    <cellStyle name="20% - Accent1 4 2 3 5 2 4 2 2" xfId="34895" xr:uid="{00000000-0005-0000-0000-000097870000}"/>
    <cellStyle name="20% - Accent1 4 2 3 5 2 4 2 2 2" xfId="34896" xr:uid="{00000000-0005-0000-0000-000098870000}"/>
    <cellStyle name="20% - Accent1 4 2 3 5 2 4 2 3" xfId="34897" xr:uid="{00000000-0005-0000-0000-000099870000}"/>
    <cellStyle name="20% - Accent1 4 2 3 5 2 4 3" xfId="34898" xr:uid="{00000000-0005-0000-0000-00009A870000}"/>
    <cellStyle name="20% - Accent1 4 2 3 5 2 4 3 2" xfId="34899" xr:uid="{00000000-0005-0000-0000-00009B870000}"/>
    <cellStyle name="20% - Accent1 4 2 3 5 2 4 4" xfId="34900" xr:uid="{00000000-0005-0000-0000-00009C870000}"/>
    <cellStyle name="20% - Accent1 4 2 3 5 2 5" xfId="34901" xr:uid="{00000000-0005-0000-0000-00009D870000}"/>
    <cellStyle name="20% - Accent1 4 2 3 5 2 5 2" xfId="34902" xr:uid="{00000000-0005-0000-0000-00009E870000}"/>
    <cellStyle name="20% - Accent1 4 2 3 5 2 5 2 2" xfId="34903" xr:uid="{00000000-0005-0000-0000-00009F870000}"/>
    <cellStyle name="20% - Accent1 4 2 3 5 2 5 3" xfId="34904" xr:uid="{00000000-0005-0000-0000-0000A0870000}"/>
    <cellStyle name="20% - Accent1 4 2 3 5 2 6" xfId="34905" xr:uid="{00000000-0005-0000-0000-0000A1870000}"/>
    <cellStyle name="20% - Accent1 4 2 3 5 2 6 2" xfId="34906" xr:uid="{00000000-0005-0000-0000-0000A2870000}"/>
    <cellStyle name="20% - Accent1 4 2 3 5 2 6 2 2" xfId="34907" xr:uid="{00000000-0005-0000-0000-0000A3870000}"/>
    <cellStyle name="20% - Accent1 4 2 3 5 2 6 3" xfId="34908" xr:uid="{00000000-0005-0000-0000-0000A4870000}"/>
    <cellStyle name="20% - Accent1 4 2 3 5 2 7" xfId="34909" xr:uid="{00000000-0005-0000-0000-0000A5870000}"/>
    <cellStyle name="20% - Accent1 4 2 3 5 2 7 2" xfId="34910" xr:uid="{00000000-0005-0000-0000-0000A6870000}"/>
    <cellStyle name="20% - Accent1 4 2 3 5 2 8" xfId="34911" xr:uid="{00000000-0005-0000-0000-0000A7870000}"/>
    <cellStyle name="20% - Accent1 4 2 3 5 2 8 2" xfId="34912" xr:uid="{00000000-0005-0000-0000-0000A8870000}"/>
    <cellStyle name="20% - Accent1 4 2 3 5 2 9" xfId="34913" xr:uid="{00000000-0005-0000-0000-0000A9870000}"/>
    <cellStyle name="20% - Accent1 4 2 3 5 3" xfId="34914" xr:uid="{00000000-0005-0000-0000-0000AA870000}"/>
    <cellStyle name="20% - Accent1 4 2 3 5 3 2" xfId="34915" xr:uid="{00000000-0005-0000-0000-0000AB870000}"/>
    <cellStyle name="20% - Accent1 4 2 3 5 3 2 2" xfId="34916" xr:uid="{00000000-0005-0000-0000-0000AC870000}"/>
    <cellStyle name="20% - Accent1 4 2 3 5 3 2 2 2" xfId="34917" xr:uid="{00000000-0005-0000-0000-0000AD870000}"/>
    <cellStyle name="20% - Accent1 4 2 3 5 3 2 2 2 2" xfId="34918" xr:uid="{00000000-0005-0000-0000-0000AE870000}"/>
    <cellStyle name="20% - Accent1 4 2 3 5 3 2 2 3" xfId="34919" xr:uid="{00000000-0005-0000-0000-0000AF870000}"/>
    <cellStyle name="20% - Accent1 4 2 3 5 3 2 3" xfId="34920" xr:uid="{00000000-0005-0000-0000-0000B0870000}"/>
    <cellStyle name="20% - Accent1 4 2 3 5 3 2 3 2" xfId="34921" xr:uid="{00000000-0005-0000-0000-0000B1870000}"/>
    <cellStyle name="20% - Accent1 4 2 3 5 3 2 4" xfId="34922" xr:uid="{00000000-0005-0000-0000-0000B2870000}"/>
    <cellStyle name="20% - Accent1 4 2 3 5 3 3" xfId="34923" xr:uid="{00000000-0005-0000-0000-0000B3870000}"/>
    <cellStyle name="20% - Accent1 4 2 3 5 3 3 2" xfId="34924" xr:uid="{00000000-0005-0000-0000-0000B4870000}"/>
    <cellStyle name="20% - Accent1 4 2 3 5 3 3 2 2" xfId="34925" xr:uid="{00000000-0005-0000-0000-0000B5870000}"/>
    <cellStyle name="20% - Accent1 4 2 3 5 3 3 2 2 2" xfId="34926" xr:uid="{00000000-0005-0000-0000-0000B6870000}"/>
    <cellStyle name="20% - Accent1 4 2 3 5 3 3 2 3" xfId="34927" xr:uid="{00000000-0005-0000-0000-0000B7870000}"/>
    <cellStyle name="20% - Accent1 4 2 3 5 3 3 3" xfId="34928" xr:uid="{00000000-0005-0000-0000-0000B8870000}"/>
    <cellStyle name="20% - Accent1 4 2 3 5 3 3 3 2" xfId="34929" xr:uid="{00000000-0005-0000-0000-0000B9870000}"/>
    <cellStyle name="20% - Accent1 4 2 3 5 3 3 4" xfId="34930" xr:uid="{00000000-0005-0000-0000-0000BA870000}"/>
    <cellStyle name="20% - Accent1 4 2 3 5 3 4" xfId="34931" xr:uid="{00000000-0005-0000-0000-0000BB870000}"/>
    <cellStyle name="20% - Accent1 4 2 3 5 3 4 2" xfId="34932" xr:uid="{00000000-0005-0000-0000-0000BC870000}"/>
    <cellStyle name="20% - Accent1 4 2 3 5 3 4 2 2" xfId="34933" xr:uid="{00000000-0005-0000-0000-0000BD870000}"/>
    <cellStyle name="20% - Accent1 4 2 3 5 3 4 2 2 2" xfId="34934" xr:uid="{00000000-0005-0000-0000-0000BE870000}"/>
    <cellStyle name="20% - Accent1 4 2 3 5 3 4 2 3" xfId="34935" xr:uid="{00000000-0005-0000-0000-0000BF870000}"/>
    <cellStyle name="20% - Accent1 4 2 3 5 3 4 3" xfId="34936" xr:uid="{00000000-0005-0000-0000-0000C0870000}"/>
    <cellStyle name="20% - Accent1 4 2 3 5 3 4 3 2" xfId="34937" xr:uid="{00000000-0005-0000-0000-0000C1870000}"/>
    <cellStyle name="20% - Accent1 4 2 3 5 3 4 4" xfId="34938" xr:uid="{00000000-0005-0000-0000-0000C2870000}"/>
    <cellStyle name="20% - Accent1 4 2 3 5 3 5" xfId="34939" xr:uid="{00000000-0005-0000-0000-0000C3870000}"/>
    <cellStyle name="20% - Accent1 4 2 3 5 3 5 2" xfId="34940" xr:uid="{00000000-0005-0000-0000-0000C4870000}"/>
    <cellStyle name="20% - Accent1 4 2 3 5 3 5 2 2" xfId="34941" xr:uid="{00000000-0005-0000-0000-0000C5870000}"/>
    <cellStyle name="20% - Accent1 4 2 3 5 3 5 3" xfId="34942" xr:uid="{00000000-0005-0000-0000-0000C6870000}"/>
    <cellStyle name="20% - Accent1 4 2 3 5 3 6" xfId="34943" xr:uid="{00000000-0005-0000-0000-0000C7870000}"/>
    <cellStyle name="20% - Accent1 4 2 3 5 3 6 2" xfId="34944" xr:uid="{00000000-0005-0000-0000-0000C8870000}"/>
    <cellStyle name="20% - Accent1 4 2 3 5 3 6 2 2" xfId="34945" xr:uid="{00000000-0005-0000-0000-0000C9870000}"/>
    <cellStyle name="20% - Accent1 4 2 3 5 3 6 3" xfId="34946" xr:uid="{00000000-0005-0000-0000-0000CA870000}"/>
    <cellStyle name="20% - Accent1 4 2 3 5 3 7" xfId="34947" xr:uid="{00000000-0005-0000-0000-0000CB870000}"/>
    <cellStyle name="20% - Accent1 4 2 3 5 3 7 2" xfId="34948" xr:uid="{00000000-0005-0000-0000-0000CC870000}"/>
    <cellStyle name="20% - Accent1 4 2 3 5 3 8" xfId="34949" xr:uid="{00000000-0005-0000-0000-0000CD870000}"/>
    <cellStyle name="20% - Accent1 4 2 3 5 3 8 2" xfId="34950" xr:uid="{00000000-0005-0000-0000-0000CE870000}"/>
    <cellStyle name="20% - Accent1 4 2 3 5 3 9" xfId="34951" xr:uid="{00000000-0005-0000-0000-0000CF870000}"/>
    <cellStyle name="20% - Accent1 4 2 3 5 4" xfId="34952" xr:uid="{00000000-0005-0000-0000-0000D0870000}"/>
    <cellStyle name="20% - Accent1 4 2 3 5 4 2" xfId="34953" xr:uid="{00000000-0005-0000-0000-0000D1870000}"/>
    <cellStyle name="20% - Accent1 4 2 3 5 4 2 2" xfId="34954" xr:uid="{00000000-0005-0000-0000-0000D2870000}"/>
    <cellStyle name="20% - Accent1 4 2 3 5 4 2 2 2" xfId="34955" xr:uid="{00000000-0005-0000-0000-0000D3870000}"/>
    <cellStyle name="20% - Accent1 4 2 3 5 4 2 3" xfId="34956" xr:uid="{00000000-0005-0000-0000-0000D4870000}"/>
    <cellStyle name="20% - Accent1 4 2 3 5 4 3" xfId="34957" xr:uid="{00000000-0005-0000-0000-0000D5870000}"/>
    <cellStyle name="20% - Accent1 4 2 3 5 4 3 2" xfId="34958" xr:uid="{00000000-0005-0000-0000-0000D6870000}"/>
    <cellStyle name="20% - Accent1 4 2 3 5 4 4" xfId="34959" xr:uid="{00000000-0005-0000-0000-0000D7870000}"/>
    <cellStyle name="20% - Accent1 4 2 3 5 5" xfId="34960" xr:uid="{00000000-0005-0000-0000-0000D8870000}"/>
    <cellStyle name="20% - Accent1 4 2 3 5 5 2" xfId="34961" xr:uid="{00000000-0005-0000-0000-0000D9870000}"/>
    <cellStyle name="20% - Accent1 4 2 3 5 5 2 2" xfId="34962" xr:uid="{00000000-0005-0000-0000-0000DA870000}"/>
    <cellStyle name="20% - Accent1 4 2 3 5 5 2 2 2" xfId="34963" xr:uid="{00000000-0005-0000-0000-0000DB870000}"/>
    <cellStyle name="20% - Accent1 4 2 3 5 5 2 3" xfId="34964" xr:uid="{00000000-0005-0000-0000-0000DC870000}"/>
    <cellStyle name="20% - Accent1 4 2 3 5 5 3" xfId="34965" xr:uid="{00000000-0005-0000-0000-0000DD870000}"/>
    <cellStyle name="20% - Accent1 4 2 3 5 5 3 2" xfId="34966" xr:uid="{00000000-0005-0000-0000-0000DE870000}"/>
    <cellStyle name="20% - Accent1 4 2 3 5 5 4" xfId="34967" xr:uid="{00000000-0005-0000-0000-0000DF870000}"/>
    <cellStyle name="20% - Accent1 4 2 3 5 6" xfId="34968" xr:uid="{00000000-0005-0000-0000-0000E0870000}"/>
    <cellStyle name="20% - Accent1 4 2 3 5 6 2" xfId="34969" xr:uid="{00000000-0005-0000-0000-0000E1870000}"/>
    <cellStyle name="20% - Accent1 4 2 3 5 6 2 2" xfId="34970" xr:uid="{00000000-0005-0000-0000-0000E2870000}"/>
    <cellStyle name="20% - Accent1 4 2 3 5 6 2 2 2" xfId="34971" xr:uid="{00000000-0005-0000-0000-0000E3870000}"/>
    <cellStyle name="20% - Accent1 4 2 3 5 6 2 3" xfId="34972" xr:uid="{00000000-0005-0000-0000-0000E4870000}"/>
    <cellStyle name="20% - Accent1 4 2 3 5 6 3" xfId="34973" xr:uid="{00000000-0005-0000-0000-0000E5870000}"/>
    <cellStyle name="20% - Accent1 4 2 3 5 6 3 2" xfId="34974" xr:uid="{00000000-0005-0000-0000-0000E6870000}"/>
    <cellStyle name="20% - Accent1 4 2 3 5 6 4" xfId="34975" xr:uid="{00000000-0005-0000-0000-0000E7870000}"/>
    <cellStyle name="20% - Accent1 4 2 3 5 7" xfId="34976" xr:uid="{00000000-0005-0000-0000-0000E8870000}"/>
    <cellStyle name="20% - Accent1 4 2 3 5 7 2" xfId="34977" xr:uid="{00000000-0005-0000-0000-0000E9870000}"/>
    <cellStyle name="20% - Accent1 4 2 3 5 7 2 2" xfId="34978" xr:uid="{00000000-0005-0000-0000-0000EA870000}"/>
    <cellStyle name="20% - Accent1 4 2 3 5 7 3" xfId="34979" xr:uid="{00000000-0005-0000-0000-0000EB870000}"/>
    <cellStyle name="20% - Accent1 4 2 3 5 8" xfId="34980" xr:uid="{00000000-0005-0000-0000-0000EC870000}"/>
    <cellStyle name="20% - Accent1 4 2 3 5 8 2" xfId="34981" xr:uid="{00000000-0005-0000-0000-0000ED870000}"/>
    <cellStyle name="20% - Accent1 4 2 3 5 8 2 2" xfId="34982" xr:uid="{00000000-0005-0000-0000-0000EE870000}"/>
    <cellStyle name="20% - Accent1 4 2 3 5 8 3" xfId="34983" xr:uid="{00000000-0005-0000-0000-0000EF870000}"/>
    <cellStyle name="20% - Accent1 4 2 3 5 9" xfId="34984" xr:uid="{00000000-0005-0000-0000-0000F0870000}"/>
    <cellStyle name="20% - Accent1 4 2 3 5 9 2" xfId="34985" xr:uid="{00000000-0005-0000-0000-0000F1870000}"/>
    <cellStyle name="20% - Accent1 4 2 3 6" xfId="34986" xr:uid="{00000000-0005-0000-0000-0000F2870000}"/>
    <cellStyle name="20% - Accent1 4 2 3 6 10" xfId="34987" xr:uid="{00000000-0005-0000-0000-0000F3870000}"/>
    <cellStyle name="20% - Accent1 4 2 3 6 10 2" xfId="34988" xr:uid="{00000000-0005-0000-0000-0000F4870000}"/>
    <cellStyle name="20% - Accent1 4 2 3 6 11" xfId="34989" xr:uid="{00000000-0005-0000-0000-0000F5870000}"/>
    <cellStyle name="20% - Accent1 4 2 3 6 2" xfId="34990" xr:uid="{00000000-0005-0000-0000-0000F6870000}"/>
    <cellStyle name="20% - Accent1 4 2 3 6 2 2" xfId="34991" xr:uid="{00000000-0005-0000-0000-0000F7870000}"/>
    <cellStyle name="20% - Accent1 4 2 3 6 2 2 2" xfId="34992" xr:uid="{00000000-0005-0000-0000-0000F8870000}"/>
    <cellStyle name="20% - Accent1 4 2 3 6 2 2 2 2" xfId="34993" xr:uid="{00000000-0005-0000-0000-0000F9870000}"/>
    <cellStyle name="20% - Accent1 4 2 3 6 2 2 2 2 2" xfId="34994" xr:uid="{00000000-0005-0000-0000-0000FA870000}"/>
    <cellStyle name="20% - Accent1 4 2 3 6 2 2 2 3" xfId="34995" xr:uid="{00000000-0005-0000-0000-0000FB870000}"/>
    <cellStyle name="20% - Accent1 4 2 3 6 2 2 3" xfId="34996" xr:uid="{00000000-0005-0000-0000-0000FC870000}"/>
    <cellStyle name="20% - Accent1 4 2 3 6 2 2 3 2" xfId="34997" xr:uid="{00000000-0005-0000-0000-0000FD870000}"/>
    <cellStyle name="20% - Accent1 4 2 3 6 2 2 4" xfId="34998" xr:uid="{00000000-0005-0000-0000-0000FE870000}"/>
    <cellStyle name="20% - Accent1 4 2 3 6 2 3" xfId="34999" xr:uid="{00000000-0005-0000-0000-0000FF870000}"/>
    <cellStyle name="20% - Accent1 4 2 3 6 2 3 2" xfId="35000" xr:uid="{00000000-0005-0000-0000-000000880000}"/>
    <cellStyle name="20% - Accent1 4 2 3 6 2 3 2 2" xfId="35001" xr:uid="{00000000-0005-0000-0000-000001880000}"/>
    <cellStyle name="20% - Accent1 4 2 3 6 2 3 2 2 2" xfId="35002" xr:uid="{00000000-0005-0000-0000-000002880000}"/>
    <cellStyle name="20% - Accent1 4 2 3 6 2 3 2 3" xfId="35003" xr:uid="{00000000-0005-0000-0000-000003880000}"/>
    <cellStyle name="20% - Accent1 4 2 3 6 2 3 3" xfId="35004" xr:uid="{00000000-0005-0000-0000-000004880000}"/>
    <cellStyle name="20% - Accent1 4 2 3 6 2 3 3 2" xfId="35005" xr:uid="{00000000-0005-0000-0000-000005880000}"/>
    <cellStyle name="20% - Accent1 4 2 3 6 2 3 4" xfId="35006" xr:uid="{00000000-0005-0000-0000-000006880000}"/>
    <cellStyle name="20% - Accent1 4 2 3 6 2 4" xfId="35007" xr:uid="{00000000-0005-0000-0000-000007880000}"/>
    <cellStyle name="20% - Accent1 4 2 3 6 2 4 2" xfId="35008" xr:uid="{00000000-0005-0000-0000-000008880000}"/>
    <cellStyle name="20% - Accent1 4 2 3 6 2 4 2 2" xfId="35009" xr:uid="{00000000-0005-0000-0000-000009880000}"/>
    <cellStyle name="20% - Accent1 4 2 3 6 2 4 2 2 2" xfId="35010" xr:uid="{00000000-0005-0000-0000-00000A880000}"/>
    <cellStyle name="20% - Accent1 4 2 3 6 2 4 2 3" xfId="35011" xr:uid="{00000000-0005-0000-0000-00000B880000}"/>
    <cellStyle name="20% - Accent1 4 2 3 6 2 4 3" xfId="35012" xr:uid="{00000000-0005-0000-0000-00000C880000}"/>
    <cellStyle name="20% - Accent1 4 2 3 6 2 4 3 2" xfId="35013" xr:uid="{00000000-0005-0000-0000-00000D880000}"/>
    <cellStyle name="20% - Accent1 4 2 3 6 2 4 4" xfId="35014" xr:uid="{00000000-0005-0000-0000-00000E880000}"/>
    <cellStyle name="20% - Accent1 4 2 3 6 2 5" xfId="35015" xr:uid="{00000000-0005-0000-0000-00000F880000}"/>
    <cellStyle name="20% - Accent1 4 2 3 6 2 5 2" xfId="35016" xr:uid="{00000000-0005-0000-0000-000010880000}"/>
    <cellStyle name="20% - Accent1 4 2 3 6 2 5 2 2" xfId="35017" xr:uid="{00000000-0005-0000-0000-000011880000}"/>
    <cellStyle name="20% - Accent1 4 2 3 6 2 5 3" xfId="35018" xr:uid="{00000000-0005-0000-0000-000012880000}"/>
    <cellStyle name="20% - Accent1 4 2 3 6 2 6" xfId="35019" xr:uid="{00000000-0005-0000-0000-000013880000}"/>
    <cellStyle name="20% - Accent1 4 2 3 6 2 6 2" xfId="35020" xr:uid="{00000000-0005-0000-0000-000014880000}"/>
    <cellStyle name="20% - Accent1 4 2 3 6 2 6 2 2" xfId="35021" xr:uid="{00000000-0005-0000-0000-000015880000}"/>
    <cellStyle name="20% - Accent1 4 2 3 6 2 6 3" xfId="35022" xr:uid="{00000000-0005-0000-0000-000016880000}"/>
    <cellStyle name="20% - Accent1 4 2 3 6 2 7" xfId="35023" xr:uid="{00000000-0005-0000-0000-000017880000}"/>
    <cellStyle name="20% - Accent1 4 2 3 6 2 7 2" xfId="35024" xr:uid="{00000000-0005-0000-0000-000018880000}"/>
    <cellStyle name="20% - Accent1 4 2 3 6 2 8" xfId="35025" xr:uid="{00000000-0005-0000-0000-000019880000}"/>
    <cellStyle name="20% - Accent1 4 2 3 6 2 8 2" xfId="35026" xr:uid="{00000000-0005-0000-0000-00001A880000}"/>
    <cellStyle name="20% - Accent1 4 2 3 6 2 9" xfId="35027" xr:uid="{00000000-0005-0000-0000-00001B880000}"/>
    <cellStyle name="20% - Accent1 4 2 3 6 3" xfId="35028" xr:uid="{00000000-0005-0000-0000-00001C880000}"/>
    <cellStyle name="20% - Accent1 4 2 3 6 3 2" xfId="35029" xr:uid="{00000000-0005-0000-0000-00001D880000}"/>
    <cellStyle name="20% - Accent1 4 2 3 6 3 2 2" xfId="35030" xr:uid="{00000000-0005-0000-0000-00001E880000}"/>
    <cellStyle name="20% - Accent1 4 2 3 6 3 2 2 2" xfId="35031" xr:uid="{00000000-0005-0000-0000-00001F880000}"/>
    <cellStyle name="20% - Accent1 4 2 3 6 3 2 2 2 2" xfId="35032" xr:uid="{00000000-0005-0000-0000-000020880000}"/>
    <cellStyle name="20% - Accent1 4 2 3 6 3 2 2 3" xfId="35033" xr:uid="{00000000-0005-0000-0000-000021880000}"/>
    <cellStyle name="20% - Accent1 4 2 3 6 3 2 3" xfId="35034" xr:uid="{00000000-0005-0000-0000-000022880000}"/>
    <cellStyle name="20% - Accent1 4 2 3 6 3 2 3 2" xfId="35035" xr:uid="{00000000-0005-0000-0000-000023880000}"/>
    <cellStyle name="20% - Accent1 4 2 3 6 3 2 4" xfId="35036" xr:uid="{00000000-0005-0000-0000-000024880000}"/>
    <cellStyle name="20% - Accent1 4 2 3 6 3 3" xfId="35037" xr:uid="{00000000-0005-0000-0000-000025880000}"/>
    <cellStyle name="20% - Accent1 4 2 3 6 3 3 2" xfId="35038" xr:uid="{00000000-0005-0000-0000-000026880000}"/>
    <cellStyle name="20% - Accent1 4 2 3 6 3 3 2 2" xfId="35039" xr:uid="{00000000-0005-0000-0000-000027880000}"/>
    <cellStyle name="20% - Accent1 4 2 3 6 3 3 2 2 2" xfId="35040" xr:uid="{00000000-0005-0000-0000-000028880000}"/>
    <cellStyle name="20% - Accent1 4 2 3 6 3 3 2 3" xfId="35041" xr:uid="{00000000-0005-0000-0000-000029880000}"/>
    <cellStyle name="20% - Accent1 4 2 3 6 3 3 3" xfId="35042" xr:uid="{00000000-0005-0000-0000-00002A880000}"/>
    <cellStyle name="20% - Accent1 4 2 3 6 3 3 3 2" xfId="35043" xr:uid="{00000000-0005-0000-0000-00002B880000}"/>
    <cellStyle name="20% - Accent1 4 2 3 6 3 3 4" xfId="35044" xr:uid="{00000000-0005-0000-0000-00002C880000}"/>
    <cellStyle name="20% - Accent1 4 2 3 6 3 4" xfId="35045" xr:uid="{00000000-0005-0000-0000-00002D880000}"/>
    <cellStyle name="20% - Accent1 4 2 3 6 3 4 2" xfId="35046" xr:uid="{00000000-0005-0000-0000-00002E880000}"/>
    <cellStyle name="20% - Accent1 4 2 3 6 3 4 2 2" xfId="35047" xr:uid="{00000000-0005-0000-0000-00002F880000}"/>
    <cellStyle name="20% - Accent1 4 2 3 6 3 4 2 2 2" xfId="35048" xr:uid="{00000000-0005-0000-0000-000030880000}"/>
    <cellStyle name="20% - Accent1 4 2 3 6 3 4 2 3" xfId="35049" xr:uid="{00000000-0005-0000-0000-000031880000}"/>
    <cellStyle name="20% - Accent1 4 2 3 6 3 4 3" xfId="35050" xr:uid="{00000000-0005-0000-0000-000032880000}"/>
    <cellStyle name="20% - Accent1 4 2 3 6 3 4 3 2" xfId="35051" xr:uid="{00000000-0005-0000-0000-000033880000}"/>
    <cellStyle name="20% - Accent1 4 2 3 6 3 4 4" xfId="35052" xr:uid="{00000000-0005-0000-0000-000034880000}"/>
    <cellStyle name="20% - Accent1 4 2 3 6 3 5" xfId="35053" xr:uid="{00000000-0005-0000-0000-000035880000}"/>
    <cellStyle name="20% - Accent1 4 2 3 6 3 5 2" xfId="35054" xr:uid="{00000000-0005-0000-0000-000036880000}"/>
    <cellStyle name="20% - Accent1 4 2 3 6 3 5 2 2" xfId="35055" xr:uid="{00000000-0005-0000-0000-000037880000}"/>
    <cellStyle name="20% - Accent1 4 2 3 6 3 5 3" xfId="35056" xr:uid="{00000000-0005-0000-0000-000038880000}"/>
    <cellStyle name="20% - Accent1 4 2 3 6 3 6" xfId="35057" xr:uid="{00000000-0005-0000-0000-000039880000}"/>
    <cellStyle name="20% - Accent1 4 2 3 6 3 6 2" xfId="35058" xr:uid="{00000000-0005-0000-0000-00003A880000}"/>
    <cellStyle name="20% - Accent1 4 2 3 6 3 6 2 2" xfId="35059" xr:uid="{00000000-0005-0000-0000-00003B880000}"/>
    <cellStyle name="20% - Accent1 4 2 3 6 3 6 3" xfId="35060" xr:uid="{00000000-0005-0000-0000-00003C880000}"/>
    <cellStyle name="20% - Accent1 4 2 3 6 3 7" xfId="35061" xr:uid="{00000000-0005-0000-0000-00003D880000}"/>
    <cellStyle name="20% - Accent1 4 2 3 6 3 7 2" xfId="35062" xr:uid="{00000000-0005-0000-0000-00003E880000}"/>
    <cellStyle name="20% - Accent1 4 2 3 6 3 8" xfId="35063" xr:uid="{00000000-0005-0000-0000-00003F880000}"/>
    <cellStyle name="20% - Accent1 4 2 3 6 3 8 2" xfId="35064" xr:uid="{00000000-0005-0000-0000-000040880000}"/>
    <cellStyle name="20% - Accent1 4 2 3 6 3 9" xfId="35065" xr:uid="{00000000-0005-0000-0000-000041880000}"/>
    <cellStyle name="20% - Accent1 4 2 3 6 4" xfId="35066" xr:uid="{00000000-0005-0000-0000-000042880000}"/>
    <cellStyle name="20% - Accent1 4 2 3 6 4 2" xfId="35067" xr:uid="{00000000-0005-0000-0000-000043880000}"/>
    <cellStyle name="20% - Accent1 4 2 3 6 4 2 2" xfId="35068" xr:uid="{00000000-0005-0000-0000-000044880000}"/>
    <cellStyle name="20% - Accent1 4 2 3 6 4 2 2 2" xfId="35069" xr:uid="{00000000-0005-0000-0000-000045880000}"/>
    <cellStyle name="20% - Accent1 4 2 3 6 4 2 3" xfId="35070" xr:uid="{00000000-0005-0000-0000-000046880000}"/>
    <cellStyle name="20% - Accent1 4 2 3 6 4 3" xfId="35071" xr:uid="{00000000-0005-0000-0000-000047880000}"/>
    <cellStyle name="20% - Accent1 4 2 3 6 4 3 2" xfId="35072" xr:uid="{00000000-0005-0000-0000-000048880000}"/>
    <cellStyle name="20% - Accent1 4 2 3 6 4 4" xfId="35073" xr:uid="{00000000-0005-0000-0000-000049880000}"/>
    <cellStyle name="20% - Accent1 4 2 3 6 5" xfId="35074" xr:uid="{00000000-0005-0000-0000-00004A880000}"/>
    <cellStyle name="20% - Accent1 4 2 3 6 5 2" xfId="35075" xr:uid="{00000000-0005-0000-0000-00004B880000}"/>
    <cellStyle name="20% - Accent1 4 2 3 6 5 2 2" xfId="35076" xr:uid="{00000000-0005-0000-0000-00004C880000}"/>
    <cellStyle name="20% - Accent1 4 2 3 6 5 2 2 2" xfId="35077" xr:uid="{00000000-0005-0000-0000-00004D880000}"/>
    <cellStyle name="20% - Accent1 4 2 3 6 5 2 3" xfId="35078" xr:uid="{00000000-0005-0000-0000-00004E880000}"/>
    <cellStyle name="20% - Accent1 4 2 3 6 5 3" xfId="35079" xr:uid="{00000000-0005-0000-0000-00004F880000}"/>
    <cellStyle name="20% - Accent1 4 2 3 6 5 3 2" xfId="35080" xr:uid="{00000000-0005-0000-0000-000050880000}"/>
    <cellStyle name="20% - Accent1 4 2 3 6 5 4" xfId="35081" xr:uid="{00000000-0005-0000-0000-000051880000}"/>
    <cellStyle name="20% - Accent1 4 2 3 6 6" xfId="35082" xr:uid="{00000000-0005-0000-0000-000052880000}"/>
    <cellStyle name="20% - Accent1 4 2 3 6 6 2" xfId="35083" xr:uid="{00000000-0005-0000-0000-000053880000}"/>
    <cellStyle name="20% - Accent1 4 2 3 6 6 2 2" xfId="35084" xr:uid="{00000000-0005-0000-0000-000054880000}"/>
    <cellStyle name="20% - Accent1 4 2 3 6 6 2 2 2" xfId="35085" xr:uid="{00000000-0005-0000-0000-000055880000}"/>
    <cellStyle name="20% - Accent1 4 2 3 6 6 2 3" xfId="35086" xr:uid="{00000000-0005-0000-0000-000056880000}"/>
    <cellStyle name="20% - Accent1 4 2 3 6 6 3" xfId="35087" xr:uid="{00000000-0005-0000-0000-000057880000}"/>
    <cellStyle name="20% - Accent1 4 2 3 6 6 3 2" xfId="35088" xr:uid="{00000000-0005-0000-0000-000058880000}"/>
    <cellStyle name="20% - Accent1 4 2 3 6 6 4" xfId="35089" xr:uid="{00000000-0005-0000-0000-000059880000}"/>
    <cellStyle name="20% - Accent1 4 2 3 6 7" xfId="35090" xr:uid="{00000000-0005-0000-0000-00005A880000}"/>
    <cellStyle name="20% - Accent1 4 2 3 6 7 2" xfId="35091" xr:uid="{00000000-0005-0000-0000-00005B880000}"/>
    <cellStyle name="20% - Accent1 4 2 3 6 7 2 2" xfId="35092" xr:uid="{00000000-0005-0000-0000-00005C880000}"/>
    <cellStyle name="20% - Accent1 4 2 3 6 7 3" xfId="35093" xr:uid="{00000000-0005-0000-0000-00005D880000}"/>
    <cellStyle name="20% - Accent1 4 2 3 6 8" xfId="35094" xr:uid="{00000000-0005-0000-0000-00005E880000}"/>
    <cellStyle name="20% - Accent1 4 2 3 6 8 2" xfId="35095" xr:uid="{00000000-0005-0000-0000-00005F880000}"/>
    <cellStyle name="20% - Accent1 4 2 3 6 8 2 2" xfId="35096" xr:uid="{00000000-0005-0000-0000-000060880000}"/>
    <cellStyle name="20% - Accent1 4 2 3 6 8 3" xfId="35097" xr:uid="{00000000-0005-0000-0000-000061880000}"/>
    <cellStyle name="20% - Accent1 4 2 3 6 9" xfId="35098" xr:uid="{00000000-0005-0000-0000-000062880000}"/>
    <cellStyle name="20% - Accent1 4 2 3 6 9 2" xfId="35099" xr:uid="{00000000-0005-0000-0000-000063880000}"/>
    <cellStyle name="20% - Accent1 4 2 3 7" xfId="35100" xr:uid="{00000000-0005-0000-0000-000064880000}"/>
    <cellStyle name="20% - Accent1 4 2 3 7 2" xfId="35101" xr:uid="{00000000-0005-0000-0000-000065880000}"/>
    <cellStyle name="20% - Accent1 4 2 3 7 2 2" xfId="35102" xr:uid="{00000000-0005-0000-0000-000066880000}"/>
    <cellStyle name="20% - Accent1 4 2 3 7 2 2 2" xfId="35103" xr:uid="{00000000-0005-0000-0000-000067880000}"/>
    <cellStyle name="20% - Accent1 4 2 3 7 2 2 2 2" xfId="35104" xr:uid="{00000000-0005-0000-0000-000068880000}"/>
    <cellStyle name="20% - Accent1 4 2 3 7 2 2 3" xfId="35105" xr:uid="{00000000-0005-0000-0000-000069880000}"/>
    <cellStyle name="20% - Accent1 4 2 3 7 2 3" xfId="35106" xr:uid="{00000000-0005-0000-0000-00006A880000}"/>
    <cellStyle name="20% - Accent1 4 2 3 7 2 3 2" xfId="35107" xr:uid="{00000000-0005-0000-0000-00006B880000}"/>
    <cellStyle name="20% - Accent1 4 2 3 7 2 4" xfId="35108" xr:uid="{00000000-0005-0000-0000-00006C880000}"/>
    <cellStyle name="20% - Accent1 4 2 3 7 3" xfId="35109" xr:uid="{00000000-0005-0000-0000-00006D880000}"/>
    <cellStyle name="20% - Accent1 4 2 3 7 3 2" xfId="35110" xr:uid="{00000000-0005-0000-0000-00006E880000}"/>
    <cellStyle name="20% - Accent1 4 2 3 7 3 2 2" xfId="35111" xr:uid="{00000000-0005-0000-0000-00006F880000}"/>
    <cellStyle name="20% - Accent1 4 2 3 7 3 2 2 2" xfId="35112" xr:uid="{00000000-0005-0000-0000-000070880000}"/>
    <cellStyle name="20% - Accent1 4 2 3 7 3 2 3" xfId="35113" xr:uid="{00000000-0005-0000-0000-000071880000}"/>
    <cellStyle name="20% - Accent1 4 2 3 7 3 3" xfId="35114" xr:uid="{00000000-0005-0000-0000-000072880000}"/>
    <cellStyle name="20% - Accent1 4 2 3 7 3 3 2" xfId="35115" xr:uid="{00000000-0005-0000-0000-000073880000}"/>
    <cellStyle name="20% - Accent1 4 2 3 7 3 4" xfId="35116" xr:uid="{00000000-0005-0000-0000-000074880000}"/>
    <cellStyle name="20% - Accent1 4 2 3 7 4" xfId="35117" xr:uid="{00000000-0005-0000-0000-000075880000}"/>
    <cellStyle name="20% - Accent1 4 2 3 7 4 2" xfId="35118" xr:uid="{00000000-0005-0000-0000-000076880000}"/>
    <cellStyle name="20% - Accent1 4 2 3 7 4 2 2" xfId="35119" xr:uid="{00000000-0005-0000-0000-000077880000}"/>
    <cellStyle name="20% - Accent1 4 2 3 7 4 2 2 2" xfId="35120" xr:uid="{00000000-0005-0000-0000-000078880000}"/>
    <cellStyle name="20% - Accent1 4 2 3 7 4 2 3" xfId="35121" xr:uid="{00000000-0005-0000-0000-000079880000}"/>
    <cellStyle name="20% - Accent1 4 2 3 7 4 3" xfId="35122" xr:uid="{00000000-0005-0000-0000-00007A880000}"/>
    <cellStyle name="20% - Accent1 4 2 3 7 4 3 2" xfId="35123" xr:uid="{00000000-0005-0000-0000-00007B880000}"/>
    <cellStyle name="20% - Accent1 4 2 3 7 4 4" xfId="35124" xr:uid="{00000000-0005-0000-0000-00007C880000}"/>
    <cellStyle name="20% - Accent1 4 2 3 7 5" xfId="35125" xr:uid="{00000000-0005-0000-0000-00007D880000}"/>
    <cellStyle name="20% - Accent1 4 2 3 7 5 2" xfId="35126" xr:uid="{00000000-0005-0000-0000-00007E880000}"/>
    <cellStyle name="20% - Accent1 4 2 3 7 5 2 2" xfId="35127" xr:uid="{00000000-0005-0000-0000-00007F880000}"/>
    <cellStyle name="20% - Accent1 4 2 3 7 5 3" xfId="35128" xr:uid="{00000000-0005-0000-0000-000080880000}"/>
    <cellStyle name="20% - Accent1 4 2 3 7 6" xfId="35129" xr:uid="{00000000-0005-0000-0000-000081880000}"/>
    <cellStyle name="20% - Accent1 4 2 3 7 6 2" xfId="35130" xr:uid="{00000000-0005-0000-0000-000082880000}"/>
    <cellStyle name="20% - Accent1 4 2 3 7 6 2 2" xfId="35131" xr:uid="{00000000-0005-0000-0000-000083880000}"/>
    <cellStyle name="20% - Accent1 4 2 3 7 6 3" xfId="35132" xr:uid="{00000000-0005-0000-0000-000084880000}"/>
    <cellStyle name="20% - Accent1 4 2 3 7 7" xfId="35133" xr:uid="{00000000-0005-0000-0000-000085880000}"/>
    <cellStyle name="20% - Accent1 4 2 3 7 7 2" xfId="35134" xr:uid="{00000000-0005-0000-0000-000086880000}"/>
    <cellStyle name="20% - Accent1 4 2 3 7 8" xfId="35135" xr:uid="{00000000-0005-0000-0000-000087880000}"/>
    <cellStyle name="20% - Accent1 4 2 3 7 8 2" xfId="35136" xr:uid="{00000000-0005-0000-0000-000088880000}"/>
    <cellStyle name="20% - Accent1 4 2 3 7 9" xfId="35137" xr:uid="{00000000-0005-0000-0000-000089880000}"/>
    <cellStyle name="20% - Accent1 4 2 3 8" xfId="35138" xr:uid="{00000000-0005-0000-0000-00008A880000}"/>
    <cellStyle name="20% - Accent1 4 2 3 8 2" xfId="35139" xr:uid="{00000000-0005-0000-0000-00008B880000}"/>
    <cellStyle name="20% - Accent1 4 2 3 8 2 2" xfId="35140" xr:uid="{00000000-0005-0000-0000-00008C880000}"/>
    <cellStyle name="20% - Accent1 4 2 3 8 2 2 2" xfId="35141" xr:uid="{00000000-0005-0000-0000-00008D880000}"/>
    <cellStyle name="20% - Accent1 4 2 3 8 2 2 2 2" xfId="35142" xr:uid="{00000000-0005-0000-0000-00008E880000}"/>
    <cellStyle name="20% - Accent1 4 2 3 8 2 2 3" xfId="35143" xr:uid="{00000000-0005-0000-0000-00008F880000}"/>
    <cellStyle name="20% - Accent1 4 2 3 8 2 3" xfId="35144" xr:uid="{00000000-0005-0000-0000-000090880000}"/>
    <cellStyle name="20% - Accent1 4 2 3 8 2 3 2" xfId="35145" xr:uid="{00000000-0005-0000-0000-000091880000}"/>
    <cellStyle name="20% - Accent1 4 2 3 8 2 4" xfId="35146" xr:uid="{00000000-0005-0000-0000-000092880000}"/>
    <cellStyle name="20% - Accent1 4 2 3 8 3" xfId="35147" xr:uid="{00000000-0005-0000-0000-000093880000}"/>
    <cellStyle name="20% - Accent1 4 2 3 8 3 2" xfId="35148" xr:uid="{00000000-0005-0000-0000-000094880000}"/>
    <cellStyle name="20% - Accent1 4 2 3 8 3 2 2" xfId="35149" xr:uid="{00000000-0005-0000-0000-000095880000}"/>
    <cellStyle name="20% - Accent1 4 2 3 8 3 2 2 2" xfId="35150" xr:uid="{00000000-0005-0000-0000-000096880000}"/>
    <cellStyle name="20% - Accent1 4 2 3 8 3 2 3" xfId="35151" xr:uid="{00000000-0005-0000-0000-000097880000}"/>
    <cellStyle name="20% - Accent1 4 2 3 8 3 3" xfId="35152" xr:uid="{00000000-0005-0000-0000-000098880000}"/>
    <cellStyle name="20% - Accent1 4 2 3 8 3 3 2" xfId="35153" xr:uid="{00000000-0005-0000-0000-000099880000}"/>
    <cellStyle name="20% - Accent1 4 2 3 8 3 4" xfId="35154" xr:uid="{00000000-0005-0000-0000-00009A880000}"/>
    <cellStyle name="20% - Accent1 4 2 3 8 4" xfId="35155" xr:uid="{00000000-0005-0000-0000-00009B880000}"/>
    <cellStyle name="20% - Accent1 4 2 3 8 4 2" xfId="35156" xr:uid="{00000000-0005-0000-0000-00009C880000}"/>
    <cellStyle name="20% - Accent1 4 2 3 8 4 2 2" xfId="35157" xr:uid="{00000000-0005-0000-0000-00009D880000}"/>
    <cellStyle name="20% - Accent1 4 2 3 8 4 2 2 2" xfId="35158" xr:uid="{00000000-0005-0000-0000-00009E880000}"/>
    <cellStyle name="20% - Accent1 4 2 3 8 4 2 3" xfId="35159" xr:uid="{00000000-0005-0000-0000-00009F880000}"/>
    <cellStyle name="20% - Accent1 4 2 3 8 4 3" xfId="35160" xr:uid="{00000000-0005-0000-0000-0000A0880000}"/>
    <cellStyle name="20% - Accent1 4 2 3 8 4 3 2" xfId="35161" xr:uid="{00000000-0005-0000-0000-0000A1880000}"/>
    <cellStyle name="20% - Accent1 4 2 3 8 4 4" xfId="35162" xr:uid="{00000000-0005-0000-0000-0000A2880000}"/>
    <cellStyle name="20% - Accent1 4 2 3 8 5" xfId="35163" xr:uid="{00000000-0005-0000-0000-0000A3880000}"/>
    <cellStyle name="20% - Accent1 4 2 3 8 5 2" xfId="35164" xr:uid="{00000000-0005-0000-0000-0000A4880000}"/>
    <cellStyle name="20% - Accent1 4 2 3 8 5 2 2" xfId="35165" xr:uid="{00000000-0005-0000-0000-0000A5880000}"/>
    <cellStyle name="20% - Accent1 4 2 3 8 5 3" xfId="35166" xr:uid="{00000000-0005-0000-0000-0000A6880000}"/>
    <cellStyle name="20% - Accent1 4 2 3 8 6" xfId="35167" xr:uid="{00000000-0005-0000-0000-0000A7880000}"/>
    <cellStyle name="20% - Accent1 4 2 3 8 6 2" xfId="35168" xr:uid="{00000000-0005-0000-0000-0000A8880000}"/>
    <cellStyle name="20% - Accent1 4 2 3 8 6 2 2" xfId="35169" xr:uid="{00000000-0005-0000-0000-0000A9880000}"/>
    <cellStyle name="20% - Accent1 4 2 3 8 6 3" xfId="35170" xr:uid="{00000000-0005-0000-0000-0000AA880000}"/>
    <cellStyle name="20% - Accent1 4 2 3 8 7" xfId="35171" xr:uid="{00000000-0005-0000-0000-0000AB880000}"/>
    <cellStyle name="20% - Accent1 4 2 3 8 7 2" xfId="35172" xr:uid="{00000000-0005-0000-0000-0000AC880000}"/>
    <cellStyle name="20% - Accent1 4 2 3 8 8" xfId="35173" xr:uid="{00000000-0005-0000-0000-0000AD880000}"/>
    <cellStyle name="20% - Accent1 4 2 3 8 8 2" xfId="35174" xr:uid="{00000000-0005-0000-0000-0000AE880000}"/>
    <cellStyle name="20% - Accent1 4 2 3 8 9" xfId="35175" xr:uid="{00000000-0005-0000-0000-0000AF880000}"/>
    <cellStyle name="20% - Accent1 4 2 3 9" xfId="35176" xr:uid="{00000000-0005-0000-0000-0000B0880000}"/>
    <cellStyle name="20% - Accent1 4 2 3 9 2" xfId="35177" xr:uid="{00000000-0005-0000-0000-0000B1880000}"/>
    <cellStyle name="20% - Accent1 4 2 3 9 2 2" xfId="35178" xr:uid="{00000000-0005-0000-0000-0000B2880000}"/>
    <cellStyle name="20% - Accent1 4 2 3 9 2 2 2" xfId="35179" xr:uid="{00000000-0005-0000-0000-0000B3880000}"/>
    <cellStyle name="20% - Accent1 4 2 3 9 2 3" xfId="35180" xr:uid="{00000000-0005-0000-0000-0000B4880000}"/>
    <cellStyle name="20% - Accent1 4 2 3 9 3" xfId="35181" xr:uid="{00000000-0005-0000-0000-0000B5880000}"/>
    <cellStyle name="20% - Accent1 4 2 3 9 3 2" xfId="35182" xr:uid="{00000000-0005-0000-0000-0000B6880000}"/>
    <cellStyle name="20% - Accent1 4 2 3 9 4" xfId="35183" xr:uid="{00000000-0005-0000-0000-0000B7880000}"/>
    <cellStyle name="20% - Accent1 4 2 4" xfId="35184" xr:uid="{00000000-0005-0000-0000-0000B8880000}"/>
    <cellStyle name="20% - Accent1 4 2 4 10" xfId="35185" xr:uid="{00000000-0005-0000-0000-0000B9880000}"/>
    <cellStyle name="20% - Accent1 4 2 4 10 2" xfId="35186" xr:uid="{00000000-0005-0000-0000-0000BA880000}"/>
    <cellStyle name="20% - Accent1 4 2 4 10 2 2" xfId="35187" xr:uid="{00000000-0005-0000-0000-0000BB880000}"/>
    <cellStyle name="20% - Accent1 4 2 4 10 2 2 2" xfId="35188" xr:uid="{00000000-0005-0000-0000-0000BC880000}"/>
    <cellStyle name="20% - Accent1 4 2 4 10 2 3" xfId="35189" xr:uid="{00000000-0005-0000-0000-0000BD880000}"/>
    <cellStyle name="20% - Accent1 4 2 4 10 3" xfId="35190" xr:uid="{00000000-0005-0000-0000-0000BE880000}"/>
    <cellStyle name="20% - Accent1 4 2 4 10 3 2" xfId="35191" xr:uid="{00000000-0005-0000-0000-0000BF880000}"/>
    <cellStyle name="20% - Accent1 4 2 4 10 4" xfId="35192" xr:uid="{00000000-0005-0000-0000-0000C0880000}"/>
    <cellStyle name="20% - Accent1 4 2 4 11" xfId="35193" xr:uid="{00000000-0005-0000-0000-0000C1880000}"/>
    <cellStyle name="20% - Accent1 4 2 4 11 2" xfId="35194" xr:uid="{00000000-0005-0000-0000-0000C2880000}"/>
    <cellStyle name="20% - Accent1 4 2 4 11 2 2" xfId="35195" xr:uid="{00000000-0005-0000-0000-0000C3880000}"/>
    <cellStyle name="20% - Accent1 4 2 4 11 2 2 2" xfId="35196" xr:uid="{00000000-0005-0000-0000-0000C4880000}"/>
    <cellStyle name="20% - Accent1 4 2 4 11 2 3" xfId="35197" xr:uid="{00000000-0005-0000-0000-0000C5880000}"/>
    <cellStyle name="20% - Accent1 4 2 4 11 3" xfId="35198" xr:uid="{00000000-0005-0000-0000-0000C6880000}"/>
    <cellStyle name="20% - Accent1 4 2 4 11 3 2" xfId="35199" xr:uid="{00000000-0005-0000-0000-0000C7880000}"/>
    <cellStyle name="20% - Accent1 4 2 4 11 4" xfId="35200" xr:uid="{00000000-0005-0000-0000-0000C8880000}"/>
    <cellStyle name="20% - Accent1 4 2 4 12" xfId="35201" xr:uid="{00000000-0005-0000-0000-0000C9880000}"/>
    <cellStyle name="20% - Accent1 4 2 4 12 2" xfId="35202" xr:uid="{00000000-0005-0000-0000-0000CA880000}"/>
    <cellStyle name="20% - Accent1 4 2 4 12 2 2" xfId="35203" xr:uid="{00000000-0005-0000-0000-0000CB880000}"/>
    <cellStyle name="20% - Accent1 4 2 4 12 3" xfId="35204" xr:uid="{00000000-0005-0000-0000-0000CC880000}"/>
    <cellStyle name="20% - Accent1 4 2 4 13" xfId="35205" xr:uid="{00000000-0005-0000-0000-0000CD880000}"/>
    <cellStyle name="20% - Accent1 4 2 4 13 2" xfId="35206" xr:uid="{00000000-0005-0000-0000-0000CE880000}"/>
    <cellStyle name="20% - Accent1 4 2 4 13 2 2" xfId="35207" xr:uid="{00000000-0005-0000-0000-0000CF880000}"/>
    <cellStyle name="20% - Accent1 4 2 4 13 3" xfId="35208" xr:uid="{00000000-0005-0000-0000-0000D0880000}"/>
    <cellStyle name="20% - Accent1 4 2 4 14" xfId="35209" xr:uid="{00000000-0005-0000-0000-0000D1880000}"/>
    <cellStyle name="20% - Accent1 4 2 4 14 2" xfId="35210" xr:uid="{00000000-0005-0000-0000-0000D2880000}"/>
    <cellStyle name="20% - Accent1 4 2 4 15" xfId="35211" xr:uid="{00000000-0005-0000-0000-0000D3880000}"/>
    <cellStyle name="20% - Accent1 4 2 4 15 2" xfId="35212" xr:uid="{00000000-0005-0000-0000-0000D4880000}"/>
    <cellStyle name="20% - Accent1 4 2 4 16" xfId="35213" xr:uid="{00000000-0005-0000-0000-0000D5880000}"/>
    <cellStyle name="20% - Accent1 4 2 4 2" xfId="35214" xr:uid="{00000000-0005-0000-0000-0000D6880000}"/>
    <cellStyle name="20% - Accent1 4 2 4 2 10" xfId="35215" xr:uid="{00000000-0005-0000-0000-0000D7880000}"/>
    <cellStyle name="20% - Accent1 4 2 4 2 10 2" xfId="35216" xr:uid="{00000000-0005-0000-0000-0000D8880000}"/>
    <cellStyle name="20% - Accent1 4 2 4 2 10 2 2" xfId="35217" xr:uid="{00000000-0005-0000-0000-0000D9880000}"/>
    <cellStyle name="20% - Accent1 4 2 4 2 10 2 2 2" xfId="35218" xr:uid="{00000000-0005-0000-0000-0000DA880000}"/>
    <cellStyle name="20% - Accent1 4 2 4 2 10 2 3" xfId="35219" xr:uid="{00000000-0005-0000-0000-0000DB880000}"/>
    <cellStyle name="20% - Accent1 4 2 4 2 10 3" xfId="35220" xr:uid="{00000000-0005-0000-0000-0000DC880000}"/>
    <cellStyle name="20% - Accent1 4 2 4 2 10 3 2" xfId="35221" xr:uid="{00000000-0005-0000-0000-0000DD880000}"/>
    <cellStyle name="20% - Accent1 4 2 4 2 10 4" xfId="35222" xr:uid="{00000000-0005-0000-0000-0000DE880000}"/>
    <cellStyle name="20% - Accent1 4 2 4 2 11" xfId="35223" xr:uid="{00000000-0005-0000-0000-0000DF880000}"/>
    <cellStyle name="20% - Accent1 4 2 4 2 11 2" xfId="35224" xr:uid="{00000000-0005-0000-0000-0000E0880000}"/>
    <cellStyle name="20% - Accent1 4 2 4 2 11 2 2" xfId="35225" xr:uid="{00000000-0005-0000-0000-0000E1880000}"/>
    <cellStyle name="20% - Accent1 4 2 4 2 11 3" xfId="35226" xr:uid="{00000000-0005-0000-0000-0000E2880000}"/>
    <cellStyle name="20% - Accent1 4 2 4 2 12" xfId="35227" xr:uid="{00000000-0005-0000-0000-0000E3880000}"/>
    <cellStyle name="20% - Accent1 4 2 4 2 12 2" xfId="35228" xr:uid="{00000000-0005-0000-0000-0000E4880000}"/>
    <cellStyle name="20% - Accent1 4 2 4 2 12 2 2" xfId="35229" xr:uid="{00000000-0005-0000-0000-0000E5880000}"/>
    <cellStyle name="20% - Accent1 4 2 4 2 12 3" xfId="35230" xr:uid="{00000000-0005-0000-0000-0000E6880000}"/>
    <cellStyle name="20% - Accent1 4 2 4 2 13" xfId="35231" xr:uid="{00000000-0005-0000-0000-0000E7880000}"/>
    <cellStyle name="20% - Accent1 4 2 4 2 13 2" xfId="35232" xr:uid="{00000000-0005-0000-0000-0000E8880000}"/>
    <cellStyle name="20% - Accent1 4 2 4 2 14" xfId="35233" xr:uid="{00000000-0005-0000-0000-0000E9880000}"/>
    <cellStyle name="20% - Accent1 4 2 4 2 14 2" xfId="35234" xr:uid="{00000000-0005-0000-0000-0000EA880000}"/>
    <cellStyle name="20% - Accent1 4 2 4 2 15" xfId="35235" xr:uid="{00000000-0005-0000-0000-0000EB880000}"/>
    <cellStyle name="20% - Accent1 4 2 4 2 2" xfId="35236" xr:uid="{00000000-0005-0000-0000-0000EC880000}"/>
    <cellStyle name="20% - Accent1 4 2 4 2 2 10" xfId="35237" xr:uid="{00000000-0005-0000-0000-0000ED880000}"/>
    <cellStyle name="20% - Accent1 4 2 4 2 2 10 2" xfId="35238" xr:uid="{00000000-0005-0000-0000-0000EE880000}"/>
    <cellStyle name="20% - Accent1 4 2 4 2 2 10 2 2" xfId="35239" xr:uid="{00000000-0005-0000-0000-0000EF880000}"/>
    <cellStyle name="20% - Accent1 4 2 4 2 2 10 3" xfId="35240" xr:uid="{00000000-0005-0000-0000-0000F0880000}"/>
    <cellStyle name="20% - Accent1 4 2 4 2 2 11" xfId="35241" xr:uid="{00000000-0005-0000-0000-0000F1880000}"/>
    <cellStyle name="20% - Accent1 4 2 4 2 2 11 2" xfId="35242" xr:uid="{00000000-0005-0000-0000-0000F2880000}"/>
    <cellStyle name="20% - Accent1 4 2 4 2 2 11 2 2" xfId="35243" xr:uid="{00000000-0005-0000-0000-0000F3880000}"/>
    <cellStyle name="20% - Accent1 4 2 4 2 2 11 3" xfId="35244" xr:uid="{00000000-0005-0000-0000-0000F4880000}"/>
    <cellStyle name="20% - Accent1 4 2 4 2 2 12" xfId="35245" xr:uid="{00000000-0005-0000-0000-0000F5880000}"/>
    <cellStyle name="20% - Accent1 4 2 4 2 2 12 2" xfId="35246" xr:uid="{00000000-0005-0000-0000-0000F6880000}"/>
    <cellStyle name="20% - Accent1 4 2 4 2 2 13" xfId="35247" xr:uid="{00000000-0005-0000-0000-0000F7880000}"/>
    <cellStyle name="20% - Accent1 4 2 4 2 2 13 2" xfId="35248" xr:uid="{00000000-0005-0000-0000-0000F8880000}"/>
    <cellStyle name="20% - Accent1 4 2 4 2 2 14" xfId="35249" xr:uid="{00000000-0005-0000-0000-0000F9880000}"/>
    <cellStyle name="20% - Accent1 4 2 4 2 2 2" xfId="35250" xr:uid="{00000000-0005-0000-0000-0000FA880000}"/>
    <cellStyle name="20% - Accent1 4 2 4 2 2 2 10" xfId="35251" xr:uid="{00000000-0005-0000-0000-0000FB880000}"/>
    <cellStyle name="20% - Accent1 4 2 4 2 2 2 10 2" xfId="35252" xr:uid="{00000000-0005-0000-0000-0000FC880000}"/>
    <cellStyle name="20% - Accent1 4 2 4 2 2 2 11" xfId="35253" xr:uid="{00000000-0005-0000-0000-0000FD880000}"/>
    <cellStyle name="20% - Accent1 4 2 4 2 2 2 2" xfId="35254" xr:uid="{00000000-0005-0000-0000-0000FE880000}"/>
    <cellStyle name="20% - Accent1 4 2 4 2 2 2 2 2" xfId="35255" xr:uid="{00000000-0005-0000-0000-0000FF880000}"/>
    <cellStyle name="20% - Accent1 4 2 4 2 2 2 2 2 2" xfId="35256" xr:uid="{00000000-0005-0000-0000-000000890000}"/>
    <cellStyle name="20% - Accent1 4 2 4 2 2 2 2 2 2 2" xfId="35257" xr:uid="{00000000-0005-0000-0000-000001890000}"/>
    <cellStyle name="20% - Accent1 4 2 4 2 2 2 2 2 2 2 2" xfId="35258" xr:uid="{00000000-0005-0000-0000-000002890000}"/>
    <cellStyle name="20% - Accent1 4 2 4 2 2 2 2 2 2 3" xfId="35259" xr:uid="{00000000-0005-0000-0000-000003890000}"/>
    <cellStyle name="20% - Accent1 4 2 4 2 2 2 2 2 3" xfId="35260" xr:uid="{00000000-0005-0000-0000-000004890000}"/>
    <cellStyle name="20% - Accent1 4 2 4 2 2 2 2 2 3 2" xfId="35261" xr:uid="{00000000-0005-0000-0000-000005890000}"/>
    <cellStyle name="20% - Accent1 4 2 4 2 2 2 2 2 4" xfId="35262" xr:uid="{00000000-0005-0000-0000-000006890000}"/>
    <cellStyle name="20% - Accent1 4 2 4 2 2 2 2 3" xfId="35263" xr:uid="{00000000-0005-0000-0000-000007890000}"/>
    <cellStyle name="20% - Accent1 4 2 4 2 2 2 2 3 2" xfId="35264" xr:uid="{00000000-0005-0000-0000-000008890000}"/>
    <cellStyle name="20% - Accent1 4 2 4 2 2 2 2 3 2 2" xfId="35265" xr:uid="{00000000-0005-0000-0000-000009890000}"/>
    <cellStyle name="20% - Accent1 4 2 4 2 2 2 2 3 2 2 2" xfId="35266" xr:uid="{00000000-0005-0000-0000-00000A890000}"/>
    <cellStyle name="20% - Accent1 4 2 4 2 2 2 2 3 2 3" xfId="35267" xr:uid="{00000000-0005-0000-0000-00000B890000}"/>
    <cellStyle name="20% - Accent1 4 2 4 2 2 2 2 3 3" xfId="35268" xr:uid="{00000000-0005-0000-0000-00000C890000}"/>
    <cellStyle name="20% - Accent1 4 2 4 2 2 2 2 3 3 2" xfId="35269" xr:uid="{00000000-0005-0000-0000-00000D890000}"/>
    <cellStyle name="20% - Accent1 4 2 4 2 2 2 2 3 4" xfId="35270" xr:uid="{00000000-0005-0000-0000-00000E890000}"/>
    <cellStyle name="20% - Accent1 4 2 4 2 2 2 2 4" xfId="35271" xr:uid="{00000000-0005-0000-0000-00000F890000}"/>
    <cellStyle name="20% - Accent1 4 2 4 2 2 2 2 4 2" xfId="35272" xr:uid="{00000000-0005-0000-0000-000010890000}"/>
    <cellStyle name="20% - Accent1 4 2 4 2 2 2 2 4 2 2" xfId="35273" xr:uid="{00000000-0005-0000-0000-000011890000}"/>
    <cellStyle name="20% - Accent1 4 2 4 2 2 2 2 4 2 2 2" xfId="35274" xr:uid="{00000000-0005-0000-0000-000012890000}"/>
    <cellStyle name="20% - Accent1 4 2 4 2 2 2 2 4 2 3" xfId="35275" xr:uid="{00000000-0005-0000-0000-000013890000}"/>
    <cellStyle name="20% - Accent1 4 2 4 2 2 2 2 4 3" xfId="35276" xr:uid="{00000000-0005-0000-0000-000014890000}"/>
    <cellStyle name="20% - Accent1 4 2 4 2 2 2 2 4 3 2" xfId="35277" xr:uid="{00000000-0005-0000-0000-000015890000}"/>
    <cellStyle name="20% - Accent1 4 2 4 2 2 2 2 4 4" xfId="35278" xr:uid="{00000000-0005-0000-0000-000016890000}"/>
    <cellStyle name="20% - Accent1 4 2 4 2 2 2 2 5" xfId="35279" xr:uid="{00000000-0005-0000-0000-000017890000}"/>
    <cellStyle name="20% - Accent1 4 2 4 2 2 2 2 5 2" xfId="35280" xr:uid="{00000000-0005-0000-0000-000018890000}"/>
    <cellStyle name="20% - Accent1 4 2 4 2 2 2 2 5 2 2" xfId="35281" xr:uid="{00000000-0005-0000-0000-000019890000}"/>
    <cellStyle name="20% - Accent1 4 2 4 2 2 2 2 5 3" xfId="35282" xr:uid="{00000000-0005-0000-0000-00001A890000}"/>
    <cellStyle name="20% - Accent1 4 2 4 2 2 2 2 6" xfId="35283" xr:uid="{00000000-0005-0000-0000-00001B890000}"/>
    <cellStyle name="20% - Accent1 4 2 4 2 2 2 2 6 2" xfId="35284" xr:uid="{00000000-0005-0000-0000-00001C890000}"/>
    <cellStyle name="20% - Accent1 4 2 4 2 2 2 2 6 2 2" xfId="35285" xr:uid="{00000000-0005-0000-0000-00001D890000}"/>
    <cellStyle name="20% - Accent1 4 2 4 2 2 2 2 6 3" xfId="35286" xr:uid="{00000000-0005-0000-0000-00001E890000}"/>
    <cellStyle name="20% - Accent1 4 2 4 2 2 2 2 7" xfId="35287" xr:uid="{00000000-0005-0000-0000-00001F890000}"/>
    <cellStyle name="20% - Accent1 4 2 4 2 2 2 2 7 2" xfId="35288" xr:uid="{00000000-0005-0000-0000-000020890000}"/>
    <cellStyle name="20% - Accent1 4 2 4 2 2 2 2 8" xfId="35289" xr:uid="{00000000-0005-0000-0000-000021890000}"/>
    <cellStyle name="20% - Accent1 4 2 4 2 2 2 2 8 2" xfId="35290" xr:uid="{00000000-0005-0000-0000-000022890000}"/>
    <cellStyle name="20% - Accent1 4 2 4 2 2 2 2 9" xfId="35291" xr:uid="{00000000-0005-0000-0000-000023890000}"/>
    <cellStyle name="20% - Accent1 4 2 4 2 2 2 3" xfId="35292" xr:uid="{00000000-0005-0000-0000-000024890000}"/>
    <cellStyle name="20% - Accent1 4 2 4 2 2 2 3 2" xfId="35293" xr:uid="{00000000-0005-0000-0000-000025890000}"/>
    <cellStyle name="20% - Accent1 4 2 4 2 2 2 3 2 2" xfId="35294" xr:uid="{00000000-0005-0000-0000-000026890000}"/>
    <cellStyle name="20% - Accent1 4 2 4 2 2 2 3 2 2 2" xfId="35295" xr:uid="{00000000-0005-0000-0000-000027890000}"/>
    <cellStyle name="20% - Accent1 4 2 4 2 2 2 3 2 2 2 2" xfId="35296" xr:uid="{00000000-0005-0000-0000-000028890000}"/>
    <cellStyle name="20% - Accent1 4 2 4 2 2 2 3 2 2 3" xfId="35297" xr:uid="{00000000-0005-0000-0000-000029890000}"/>
    <cellStyle name="20% - Accent1 4 2 4 2 2 2 3 2 3" xfId="35298" xr:uid="{00000000-0005-0000-0000-00002A890000}"/>
    <cellStyle name="20% - Accent1 4 2 4 2 2 2 3 2 3 2" xfId="35299" xr:uid="{00000000-0005-0000-0000-00002B890000}"/>
    <cellStyle name="20% - Accent1 4 2 4 2 2 2 3 2 4" xfId="35300" xr:uid="{00000000-0005-0000-0000-00002C890000}"/>
    <cellStyle name="20% - Accent1 4 2 4 2 2 2 3 3" xfId="35301" xr:uid="{00000000-0005-0000-0000-00002D890000}"/>
    <cellStyle name="20% - Accent1 4 2 4 2 2 2 3 3 2" xfId="35302" xr:uid="{00000000-0005-0000-0000-00002E890000}"/>
    <cellStyle name="20% - Accent1 4 2 4 2 2 2 3 3 2 2" xfId="35303" xr:uid="{00000000-0005-0000-0000-00002F890000}"/>
    <cellStyle name="20% - Accent1 4 2 4 2 2 2 3 3 2 2 2" xfId="35304" xr:uid="{00000000-0005-0000-0000-000030890000}"/>
    <cellStyle name="20% - Accent1 4 2 4 2 2 2 3 3 2 3" xfId="35305" xr:uid="{00000000-0005-0000-0000-000031890000}"/>
    <cellStyle name="20% - Accent1 4 2 4 2 2 2 3 3 3" xfId="35306" xr:uid="{00000000-0005-0000-0000-000032890000}"/>
    <cellStyle name="20% - Accent1 4 2 4 2 2 2 3 3 3 2" xfId="35307" xr:uid="{00000000-0005-0000-0000-000033890000}"/>
    <cellStyle name="20% - Accent1 4 2 4 2 2 2 3 3 4" xfId="35308" xr:uid="{00000000-0005-0000-0000-000034890000}"/>
    <cellStyle name="20% - Accent1 4 2 4 2 2 2 3 4" xfId="35309" xr:uid="{00000000-0005-0000-0000-000035890000}"/>
    <cellStyle name="20% - Accent1 4 2 4 2 2 2 3 4 2" xfId="35310" xr:uid="{00000000-0005-0000-0000-000036890000}"/>
    <cellStyle name="20% - Accent1 4 2 4 2 2 2 3 4 2 2" xfId="35311" xr:uid="{00000000-0005-0000-0000-000037890000}"/>
    <cellStyle name="20% - Accent1 4 2 4 2 2 2 3 4 2 2 2" xfId="35312" xr:uid="{00000000-0005-0000-0000-000038890000}"/>
    <cellStyle name="20% - Accent1 4 2 4 2 2 2 3 4 2 3" xfId="35313" xr:uid="{00000000-0005-0000-0000-000039890000}"/>
    <cellStyle name="20% - Accent1 4 2 4 2 2 2 3 4 3" xfId="35314" xr:uid="{00000000-0005-0000-0000-00003A890000}"/>
    <cellStyle name="20% - Accent1 4 2 4 2 2 2 3 4 3 2" xfId="35315" xr:uid="{00000000-0005-0000-0000-00003B890000}"/>
    <cellStyle name="20% - Accent1 4 2 4 2 2 2 3 4 4" xfId="35316" xr:uid="{00000000-0005-0000-0000-00003C890000}"/>
    <cellStyle name="20% - Accent1 4 2 4 2 2 2 3 5" xfId="35317" xr:uid="{00000000-0005-0000-0000-00003D890000}"/>
    <cellStyle name="20% - Accent1 4 2 4 2 2 2 3 5 2" xfId="35318" xr:uid="{00000000-0005-0000-0000-00003E890000}"/>
    <cellStyle name="20% - Accent1 4 2 4 2 2 2 3 5 2 2" xfId="35319" xr:uid="{00000000-0005-0000-0000-00003F890000}"/>
    <cellStyle name="20% - Accent1 4 2 4 2 2 2 3 5 3" xfId="35320" xr:uid="{00000000-0005-0000-0000-000040890000}"/>
    <cellStyle name="20% - Accent1 4 2 4 2 2 2 3 6" xfId="35321" xr:uid="{00000000-0005-0000-0000-000041890000}"/>
    <cellStyle name="20% - Accent1 4 2 4 2 2 2 3 6 2" xfId="35322" xr:uid="{00000000-0005-0000-0000-000042890000}"/>
    <cellStyle name="20% - Accent1 4 2 4 2 2 2 3 6 2 2" xfId="35323" xr:uid="{00000000-0005-0000-0000-000043890000}"/>
    <cellStyle name="20% - Accent1 4 2 4 2 2 2 3 6 3" xfId="35324" xr:uid="{00000000-0005-0000-0000-000044890000}"/>
    <cellStyle name="20% - Accent1 4 2 4 2 2 2 3 7" xfId="35325" xr:uid="{00000000-0005-0000-0000-000045890000}"/>
    <cellStyle name="20% - Accent1 4 2 4 2 2 2 3 7 2" xfId="35326" xr:uid="{00000000-0005-0000-0000-000046890000}"/>
    <cellStyle name="20% - Accent1 4 2 4 2 2 2 3 8" xfId="35327" xr:uid="{00000000-0005-0000-0000-000047890000}"/>
    <cellStyle name="20% - Accent1 4 2 4 2 2 2 3 8 2" xfId="35328" xr:uid="{00000000-0005-0000-0000-000048890000}"/>
    <cellStyle name="20% - Accent1 4 2 4 2 2 2 3 9" xfId="35329" xr:uid="{00000000-0005-0000-0000-000049890000}"/>
    <cellStyle name="20% - Accent1 4 2 4 2 2 2 4" xfId="35330" xr:uid="{00000000-0005-0000-0000-00004A890000}"/>
    <cellStyle name="20% - Accent1 4 2 4 2 2 2 4 2" xfId="35331" xr:uid="{00000000-0005-0000-0000-00004B890000}"/>
    <cellStyle name="20% - Accent1 4 2 4 2 2 2 4 2 2" xfId="35332" xr:uid="{00000000-0005-0000-0000-00004C890000}"/>
    <cellStyle name="20% - Accent1 4 2 4 2 2 2 4 2 2 2" xfId="35333" xr:uid="{00000000-0005-0000-0000-00004D890000}"/>
    <cellStyle name="20% - Accent1 4 2 4 2 2 2 4 2 3" xfId="35334" xr:uid="{00000000-0005-0000-0000-00004E890000}"/>
    <cellStyle name="20% - Accent1 4 2 4 2 2 2 4 3" xfId="35335" xr:uid="{00000000-0005-0000-0000-00004F890000}"/>
    <cellStyle name="20% - Accent1 4 2 4 2 2 2 4 3 2" xfId="35336" xr:uid="{00000000-0005-0000-0000-000050890000}"/>
    <cellStyle name="20% - Accent1 4 2 4 2 2 2 4 4" xfId="35337" xr:uid="{00000000-0005-0000-0000-000051890000}"/>
    <cellStyle name="20% - Accent1 4 2 4 2 2 2 5" xfId="35338" xr:uid="{00000000-0005-0000-0000-000052890000}"/>
    <cellStyle name="20% - Accent1 4 2 4 2 2 2 5 2" xfId="35339" xr:uid="{00000000-0005-0000-0000-000053890000}"/>
    <cellStyle name="20% - Accent1 4 2 4 2 2 2 5 2 2" xfId="35340" xr:uid="{00000000-0005-0000-0000-000054890000}"/>
    <cellStyle name="20% - Accent1 4 2 4 2 2 2 5 2 2 2" xfId="35341" xr:uid="{00000000-0005-0000-0000-000055890000}"/>
    <cellStyle name="20% - Accent1 4 2 4 2 2 2 5 2 3" xfId="35342" xr:uid="{00000000-0005-0000-0000-000056890000}"/>
    <cellStyle name="20% - Accent1 4 2 4 2 2 2 5 3" xfId="35343" xr:uid="{00000000-0005-0000-0000-000057890000}"/>
    <cellStyle name="20% - Accent1 4 2 4 2 2 2 5 3 2" xfId="35344" xr:uid="{00000000-0005-0000-0000-000058890000}"/>
    <cellStyle name="20% - Accent1 4 2 4 2 2 2 5 4" xfId="35345" xr:uid="{00000000-0005-0000-0000-000059890000}"/>
    <cellStyle name="20% - Accent1 4 2 4 2 2 2 6" xfId="35346" xr:uid="{00000000-0005-0000-0000-00005A890000}"/>
    <cellStyle name="20% - Accent1 4 2 4 2 2 2 6 2" xfId="35347" xr:uid="{00000000-0005-0000-0000-00005B890000}"/>
    <cellStyle name="20% - Accent1 4 2 4 2 2 2 6 2 2" xfId="35348" xr:uid="{00000000-0005-0000-0000-00005C890000}"/>
    <cellStyle name="20% - Accent1 4 2 4 2 2 2 6 2 2 2" xfId="35349" xr:uid="{00000000-0005-0000-0000-00005D890000}"/>
    <cellStyle name="20% - Accent1 4 2 4 2 2 2 6 2 3" xfId="35350" xr:uid="{00000000-0005-0000-0000-00005E890000}"/>
    <cellStyle name="20% - Accent1 4 2 4 2 2 2 6 3" xfId="35351" xr:uid="{00000000-0005-0000-0000-00005F890000}"/>
    <cellStyle name="20% - Accent1 4 2 4 2 2 2 6 3 2" xfId="35352" xr:uid="{00000000-0005-0000-0000-000060890000}"/>
    <cellStyle name="20% - Accent1 4 2 4 2 2 2 6 4" xfId="35353" xr:uid="{00000000-0005-0000-0000-000061890000}"/>
    <cellStyle name="20% - Accent1 4 2 4 2 2 2 7" xfId="35354" xr:uid="{00000000-0005-0000-0000-000062890000}"/>
    <cellStyle name="20% - Accent1 4 2 4 2 2 2 7 2" xfId="35355" xr:uid="{00000000-0005-0000-0000-000063890000}"/>
    <cellStyle name="20% - Accent1 4 2 4 2 2 2 7 2 2" xfId="35356" xr:uid="{00000000-0005-0000-0000-000064890000}"/>
    <cellStyle name="20% - Accent1 4 2 4 2 2 2 7 3" xfId="35357" xr:uid="{00000000-0005-0000-0000-000065890000}"/>
    <cellStyle name="20% - Accent1 4 2 4 2 2 2 8" xfId="35358" xr:uid="{00000000-0005-0000-0000-000066890000}"/>
    <cellStyle name="20% - Accent1 4 2 4 2 2 2 8 2" xfId="35359" xr:uid="{00000000-0005-0000-0000-000067890000}"/>
    <cellStyle name="20% - Accent1 4 2 4 2 2 2 8 2 2" xfId="35360" xr:uid="{00000000-0005-0000-0000-000068890000}"/>
    <cellStyle name="20% - Accent1 4 2 4 2 2 2 8 3" xfId="35361" xr:uid="{00000000-0005-0000-0000-000069890000}"/>
    <cellStyle name="20% - Accent1 4 2 4 2 2 2 9" xfId="35362" xr:uid="{00000000-0005-0000-0000-00006A890000}"/>
    <cellStyle name="20% - Accent1 4 2 4 2 2 2 9 2" xfId="35363" xr:uid="{00000000-0005-0000-0000-00006B890000}"/>
    <cellStyle name="20% - Accent1 4 2 4 2 2 3" xfId="35364" xr:uid="{00000000-0005-0000-0000-00006C890000}"/>
    <cellStyle name="20% - Accent1 4 2 4 2 2 3 10" xfId="35365" xr:uid="{00000000-0005-0000-0000-00006D890000}"/>
    <cellStyle name="20% - Accent1 4 2 4 2 2 3 10 2" xfId="35366" xr:uid="{00000000-0005-0000-0000-00006E890000}"/>
    <cellStyle name="20% - Accent1 4 2 4 2 2 3 11" xfId="35367" xr:uid="{00000000-0005-0000-0000-00006F890000}"/>
    <cellStyle name="20% - Accent1 4 2 4 2 2 3 2" xfId="35368" xr:uid="{00000000-0005-0000-0000-000070890000}"/>
    <cellStyle name="20% - Accent1 4 2 4 2 2 3 2 2" xfId="35369" xr:uid="{00000000-0005-0000-0000-000071890000}"/>
    <cellStyle name="20% - Accent1 4 2 4 2 2 3 2 2 2" xfId="35370" xr:uid="{00000000-0005-0000-0000-000072890000}"/>
    <cellStyle name="20% - Accent1 4 2 4 2 2 3 2 2 2 2" xfId="35371" xr:uid="{00000000-0005-0000-0000-000073890000}"/>
    <cellStyle name="20% - Accent1 4 2 4 2 2 3 2 2 2 2 2" xfId="35372" xr:uid="{00000000-0005-0000-0000-000074890000}"/>
    <cellStyle name="20% - Accent1 4 2 4 2 2 3 2 2 2 3" xfId="35373" xr:uid="{00000000-0005-0000-0000-000075890000}"/>
    <cellStyle name="20% - Accent1 4 2 4 2 2 3 2 2 3" xfId="35374" xr:uid="{00000000-0005-0000-0000-000076890000}"/>
    <cellStyle name="20% - Accent1 4 2 4 2 2 3 2 2 3 2" xfId="35375" xr:uid="{00000000-0005-0000-0000-000077890000}"/>
    <cellStyle name="20% - Accent1 4 2 4 2 2 3 2 2 4" xfId="35376" xr:uid="{00000000-0005-0000-0000-000078890000}"/>
    <cellStyle name="20% - Accent1 4 2 4 2 2 3 2 3" xfId="35377" xr:uid="{00000000-0005-0000-0000-000079890000}"/>
    <cellStyle name="20% - Accent1 4 2 4 2 2 3 2 3 2" xfId="35378" xr:uid="{00000000-0005-0000-0000-00007A890000}"/>
    <cellStyle name="20% - Accent1 4 2 4 2 2 3 2 3 2 2" xfId="35379" xr:uid="{00000000-0005-0000-0000-00007B890000}"/>
    <cellStyle name="20% - Accent1 4 2 4 2 2 3 2 3 2 2 2" xfId="35380" xr:uid="{00000000-0005-0000-0000-00007C890000}"/>
    <cellStyle name="20% - Accent1 4 2 4 2 2 3 2 3 2 3" xfId="35381" xr:uid="{00000000-0005-0000-0000-00007D890000}"/>
    <cellStyle name="20% - Accent1 4 2 4 2 2 3 2 3 3" xfId="35382" xr:uid="{00000000-0005-0000-0000-00007E890000}"/>
    <cellStyle name="20% - Accent1 4 2 4 2 2 3 2 3 3 2" xfId="35383" xr:uid="{00000000-0005-0000-0000-00007F890000}"/>
    <cellStyle name="20% - Accent1 4 2 4 2 2 3 2 3 4" xfId="35384" xr:uid="{00000000-0005-0000-0000-000080890000}"/>
    <cellStyle name="20% - Accent1 4 2 4 2 2 3 2 4" xfId="35385" xr:uid="{00000000-0005-0000-0000-000081890000}"/>
    <cellStyle name="20% - Accent1 4 2 4 2 2 3 2 4 2" xfId="35386" xr:uid="{00000000-0005-0000-0000-000082890000}"/>
    <cellStyle name="20% - Accent1 4 2 4 2 2 3 2 4 2 2" xfId="35387" xr:uid="{00000000-0005-0000-0000-000083890000}"/>
    <cellStyle name="20% - Accent1 4 2 4 2 2 3 2 4 2 2 2" xfId="35388" xr:uid="{00000000-0005-0000-0000-000084890000}"/>
    <cellStyle name="20% - Accent1 4 2 4 2 2 3 2 4 2 3" xfId="35389" xr:uid="{00000000-0005-0000-0000-000085890000}"/>
    <cellStyle name="20% - Accent1 4 2 4 2 2 3 2 4 3" xfId="35390" xr:uid="{00000000-0005-0000-0000-000086890000}"/>
    <cellStyle name="20% - Accent1 4 2 4 2 2 3 2 4 3 2" xfId="35391" xr:uid="{00000000-0005-0000-0000-000087890000}"/>
    <cellStyle name="20% - Accent1 4 2 4 2 2 3 2 4 4" xfId="35392" xr:uid="{00000000-0005-0000-0000-000088890000}"/>
    <cellStyle name="20% - Accent1 4 2 4 2 2 3 2 5" xfId="35393" xr:uid="{00000000-0005-0000-0000-000089890000}"/>
    <cellStyle name="20% - Accent1 4 2 4 2 2 3 2 5 2" xfId="35394" xr:uid="{00000000-0005-0000-0000-00008A890000}"/>
    <cellStyle name="20% - Accent1 4 2 4 2 2 3 2 5 2 2" xfId="35395" xr:uid="{00000000-0005-0000-0000-00008B890000}"/>
    <cellStyle name="20% - Accent1 4 2 4 2 2 3 2 5 3" xfId="35396" xr:uid="{00000000-0005-0000-0000-00008C890000}"/>
    <cellStyle name="20% - Accent1 4 2 4 2 2 3 2 6" xfId="35397" xr:uid="{00000000-0005-0000-0000-00008D890000}"/>
    <cellStyle name="20% - Accent1 4 2 4 2 2 3 2 6 2" xfId="35398" xr:uid="{00000000-0005-0000-0000-00008E890000}"/>
    <cellStyle name="20% - Accent1 4 2 4 2 2 3 2 6 2 2" xfId="35399" xr:uid="{00000000-0005-0000-0000-00008F890000}"/>
    <cellStyle name="20% - Accent1 4 2 4 2 2 3 2 6 3" xfId="35400" xr:uid="{00000000-0005-0000-0000-000090890000}"/>
    <cellStyle name="20% - Accent1 4 2 4 2 2 3 2 7" xfId="35401" xr:uid="{00000000-0005-0000-0000-000091890000}"/>
    <cellStyle name="20% - Accent1 4 2 4 2 2 3 2 7 2" xfId="35402" xr:uid="{00000000-0005-0000-0000-000092890000}"/>
    <cellStyle name="20% - Accent1 4 2 4 2 2 3 2 8" xfId="35403" xr:uid="{00000000-0005-0000-0000-000093890000}"/>
    <cellStyle name="20% - Accent1 4 2 4 2 2 3 2 8 2" xfId="35404" xr:uid="{00000000-0005-0000-0000-000094890000}"/>
    <cellStyle name="20% - Accent1 4 2 4 2 2 3 2 9" xfId="35405" xr:uid="{00000000-0005-0000-0000-000095890000}"/>
    <cellStyle name="20% - Accent1 4 2 4 2 2 3 3" xfId="35406" xr:uid="{00000000-0005-0000-0000-000096890000}"/>
    <cellStyle name="20% - Accent1 4 2 4 2 2 3 3 2" xfId="35407" xr:uid="{00000000-0005-0000-0000-000097890000}"/>
    <cellStyle name="20% - Accent1 4 2 4 2 2 3 3 2 2" xfId="35408" xr:uid="{00000000-0005-0000-0000-000098890000}"/>
    <cellStyle name="20% - Accent1 4 2 4 2 2 3 3 2 2 2" xfId="35409" xr:uid="{00000000-0005-0000-0000-000099890000}"/>
    <cellStyle name="20% - Accent1 4 2 4 2 2 3 3 2 2 2 2" xfId="35410" xr:uid="{00000000-0005-0000-0000-00009A890000}"/>
    <cellStyle name="20% - Accent1 4 2 4 2 2 3 3 2 2 3" xfId="35411" xr:uid="{00000000-0005-0000-0000-00009B890000}"/>
    <cellStyle name="20% - Accent1 4 2 4 2 2 3 3 2 3" xfId="35412" xr:uid="{00000000-0005-0000-0000-00009C890000}"/>
    <cellStyle name="20% - Accent1 4 2 4 2 2 3 3 2 3 2" xfId="35413" xr:uid="{00000000-0005-0000-0000-00009D890000}"/>
    <cellStyle name="20% - Accent1 4 2 4 2 2 3 3 2 4" xfId="35414" xr:uid="{00000000-0005-0000-0000-00009E890000}"/>
    <cellStyle name="20% - Accent1 4 2 4 2 2 3 3 3" xfId="35415" xr:uid="{00000000-0005-0000-0000-00009F890000}"/>
    <cellStyle name="20% - Accent1 4 2 4 2 2 3 3 3 2" xfId="35416" xr:uid="{00000000-0005-0000-0000-0000A0890000}"/>
    <cellStyle name="20% - Accent1 4 2 4 2 2 3 3 3 2 2" xfId="35417" xr:uid="{00000000-0005-0000-0000-0000A1890000}"/>
    <cellStyle name="20% - Accent1 4 2 4 2 2 3 3 3 2 2 2" xfId="35418" xr:uid="{00000000-0005-0000-0000-0000A2890000}"/>
    <cellStyle name="20% - Accent1 4 2 4 2 2 3 3 3 2 3" xfId="35419" xr:uid="{00000000-0005-0000-0000-0000A3890000}"/>
    <cellStyle name="20% - Accent1 4 2 4 2 2 3 3 3 3" xfId="35420" xr:uid="{00000000-0005-0000-0000-0000A4890000}"/>
    <cellStyle name="20% - Accent1 4 2 4 2 2 3 3 3 3 2" xfId="35421" xr:uid="{00000000-0005-0000-0000-0000A5890000}"/>
    <cellStyle name="20% - Accent1 4 2 4 2 2 3 3 3 4" xfId="35422" xr:uid="{00000000-0005-0000-0000-0000A6890000}"/>
    <cellStyle name="20% - Accent1 4 2 4 2 2 3 3 4" xfId="35423" xr:uid="{00000000-0005-0000-0000-0000A7890000}"/>
    <cellStyle name="20% - Accent1 4 2 4 2 2 3 3 4 2" xfId="35424" xr:uid="{00000000-0005-0000-0000-0000A8890000}"/>
    <cellStyle name="20% - Accent1 4 2 4 2 2 3 3 4 2 2" xfId="35425" xr:uid="{00000000-0005-0000-0000-0000A9890000}"/>
    <cellStyle name="20% - Accent1 4 2 4 2 2 3 3 4 2 2 2" xfId="35426" xr:uid="{00000000-0005-0000-0000-0000AA890000}"/>
    <cellStyle name="20% - Accent1 4 2 4 2 2 3 3 4 2 3" xfId="35427" xr:uid="{00000000-0005-0000-0000-0000AB890000}"/>
    <cellStyle name="20% - Accent1 4 2 4 2 2 3 3 4 3" xfId="35428" xr:uid="{00000000-0005-0000-0000-0000AC890000}"/>
    <cellStyle name="20% - Accent1 4 2 4 2 2 3 3 4 3 2" xfId="35429" xr:uid="{00000000-0005-0000-0000-0000AD890000}"/>
    <cellStyle name="20% - Accent1 4 2 4 2 2 3 3 4 4" xfId="35430" xr:uid="{00000000-0005-0000-0000-0000AE890000}"/>
    <cellStyle name="20% - Accent1 4 2 4 2 2 3 3 5" xfId="35431" xr:uid="{00000000-0005-0000-0000-0000AF890000}"/>
    <cellStyle name="20% - Accent1 4 2 4 2 2 3 3 5 2" xfId="35432" xr:uid="{00000000-0005-0000-0000-0000B0890000}"/>
    <cellStyle name="20% - Accent1 4 2 4 2 2 3 3 5 2 2" xfId="35433" xr:uid="{00000000-0005-0000-0000-0000B1890000}"/>
    <cellStyle name="20% - Accent1 4 2 4 2 2 3 3 5 3" xfId="35434" xr:uid="{00000000-0005-0000-0000-0000B2890000}"/>
    <cellStyle name="20% - Accent1 4 2 4 2 2 3 3 6" xfId="35435" xr:uid="{00000000-0005-0000-0000-0000B3890000}"/>
    <cellStyle name="20% - Accent1 4 2 4 2 2 3 3 6 2" xfId="35436" xr:uid="{00000000-0005-0000-0000-0000B4890000}"/>
    <cellStyle name="20% - Accent1 4 2 4 2 2 3 3 6 2 2" xfId="35437" xr:uid="{00000000-0005-0000-0000-0000B5890000}"/>
    <cellStyle name="20% - Accent1 4 2 4 2 2 3 3 6 3" xfId="35438" xr:uid="{00000000-0005-0000-0000-0000B6890000}"/>
    <cellStyle name="20% - Accent1 4 2 4 2 2 3 3 7" xfId="35439" xr:uid="{00000000-0005-0000-0000-0000B7890000}"/>
    <cellStyle name="20% - Accent1 4 2 4 2 2 3 3 7 2" xfId="35440" xr:uid="{00000000-0005-0000-0000-0000B8890000}"/>
    <cellStyle name="20% - Accent1 4 2 4 2 2 3 3 8" xfId="35441" xr:uid="{00000000-0005-0000-0000-0000B9890000}"/>
    <cellStyle name="20% - Accent1 4 2 4 2 2 3 3 8 2" xfId="35442" xr:uid="{00000000-0005-0000-0000-0000BA890000}"/>
    <cellStyle name="20% - Accent1 4 2 4 2 2 3 3 9" xfId="35443" xr:uid="{00000000-0005-0000-0000-0000BB890000}"/>
    <cellStyle name="20% - Accent1 4 2 4 2 2 3 4" xfId="35444" xr:uid="{00000000-0005-0000-0000-0000BC890000}"/>
    <cellStyle name="20% - Accent1 4 2 4 2 2 3 4 2" xfId="35445" xr:uid="{00000000-0005-0000-0000-0000BD890000}"/>
    <cellStyle name="20% - Accent1 4 2 4 2 2 3 4 2 2" xfId="35446" xr:uid="{00000000-0005-0000-0000-0000BE890000}"/>
    <cellStyle name="20% - Accent1 4 2 4 2 2 3 4 2 2 2" xfId="35447" xr:uid="{00000000-0005-0000-0000-0000BF890000}"/>
    <cellStyle name="20% - Accent1 4 2 4 2 2 3 4 2 3" xfId="35448" xr:uid="{00000000-0005-0000-0000-0000C0890000}"/>
    <cellStyle name="20% - Accent1 4 2 4 2 2 3 4 3" xfId="35449" xr:uid="{00000000-0005-0000-0000-0000C1890000}"/>
    <cellStyle name="20% - Accent1 4 2 4 2 2 3 4 3 2" xfId="35450" xr:uid="{00000000-0005-0000-0000-0000C2890000}"/>
    <cellStyle name="20% - Accent1 4 2 4 2 2 3 4 4" xfId="35451" xr:uid="{00000000-0005-0000-0000-0000C3890000}"/>
    <cellStyle name="20% - Accent1 4 2 4 2 2 3 5" xfId="35452" xr:uid="{00000000-0005-0000-0000-0000C4890000}"/>
    <cellStyle name="20% - Accent1 4 2 4 2 2 3 5 2" xfId="35453" xr:uid="{00000000-0005-0000-0000-0000C5890000}"/>
    <cellStyle name="20% - Accent1 4 2 4 2 2 3 5 2 2" xfId="35454" xr:uid="{00000000-0005-0000-0000-0000C6890000}"/>
    <cellStyle name="20% - Accent1 4 2 4 2 2 3 5 2 2 2" xfId="35455" xr:uid="{00000000-0005-0000-0000-0000C7890000}"/>
    <cellStyle name="20% - Accent1 4 2 4 2 2 3 5 2 3" xfId="35456" xr:uid="{00000000-0005-0000-0000-0000C8890000}"/>
    <cellStyle name="20% - Accent1 4 2 4 2 2 3 5 3" xfId="35457" xr:uid="{00000000-0005-0000-0000-0000C9890000}"/>
    <cellStyle name="20% - Accent1 4 2 4 2 2 3 5 3 2" xfId="35458" xr:uid="{00000000-0005-0000-0000-0000CA890000}"/>
    <cellStyle name="20% - Accent1 4 2 4 2 2 3 5 4" xfId="35459" xr:uid="{00000000-0005-0000-0000-0000CB890000}"/>
    <cellStyle name="20% - Accent1 4 2 4 2 2 3 6" xfId="35460" xr:uid="{00000000-0005-0000-0000-0000CC890000}"/>
    <cellStyle name="20% - Accent1 4 2 4 2 2 3 6 2" xfId="35461" xr:uid="{00000000-0005-0000-0000-0000CD890000}"/>
    <cellStyle name="20% - Accent1 4 2 4 2 2 3 6 2 2" xfId="35462" xr:uid="{00000000-0005-0000-0000-0000CE890000}"/>
    <cellStyle name="20% - Accent1 4 2 4 2 2 3 6 2 2 2" xfId="35463" xr:uid="{00000000-0005-0000-0000-0000CF890000}"/>
    <cellStyle name="20% - Accent1 4 2 4 2 2 3 6 2 3" xfId="35464" xr:uid="{00000000-0005-0000-0000-0000D0890000}"/>
    <cellStyle name="20% - Accent1 4 2 4 2 2 3 6 3" xfId="35465" xr:uid="{00000000-0005-0000-0000-0000D1890000}"/>
    <cellStyle name="20% - Accent1 4 2 4 2 2 3 6 3 2" xfId="35466" xr:uid="{00000000-0005-0000-0000-0000D2890000}"/>
    <cellStyle name="20% - Accent1 4 2 4 2 2 3 6 4" xfId="35467" xr:uid="{00000000-0005-0000-0000-0000D3890000}"/>
    <cellStyle name="20% - Accent1 4 2 4 2 2 3 7" xfId="35468" xr:uid="{00000000-0005-0000-0000-0000D4890000}"/>
    <cellStyle name="20% - Accent1 4 2 4 2 2 3 7 2" xfId="35469" xr:uid="{00000000-0005-0000-0000-0000D5890000}"/>
    <cellStyle name="20% - Accent1 4 2 4 2 2 3 7 2 2" xfId="35470" xr:uid="{00000000-0005-0000-0000-0000D6890000}"/>
    <cellStyle name="20% - Accent1 4 2 4 2 2 3 7 3" xfId="35471" xr:uid="{00000000-0005-0000-0000-0000D7890000}"/>
    <cellStyle name="20% - Accent1 4 2 4 2 2 3 8" xfId="35472" xr:uid="{00000000-0005-0000-0000-0000D8890000}"/>
    <cellStyle name="20% - Accent1 4 2 4 2 2 3 8 2" xfId="35473" xr:uid="{00000000-0005-0000-0000-0000D9890000}"/>
    <cellStyle name="20% - Accent1 4 2 4 2 2 3 8 2 2" xfId="35474" xr:uid="{00000000-0005-0000-0000-0000DA890000}"/>
    <cellStyle name="20% - Accent1 4 2 4 2 2 3 8 3" xfId="35475" xr:uid="{00000000-0005-0000-0000-0000DB890000}"/>
    <cellStyle name="20% - Accent1 4 2 4 2 2 3 9" xfId="35476" xr:uid="{00000000-0005-0000-0000-0000DC890000}"/>
    <cellStyle name="20% - Accent1 4 2 4 2 2 3 9 2" xfId="35477" xr:uid="{00000000-0005-0000-0000-0000DD890000}"/>
    <cellStyle name="20% - Accent1 4 2 4 2 2 4" xfId="35478" xr:uid="{00000000-0005-0000-0000-0000DE890000}"/>
    <cellStyle name="20% - Accent1 4 2 4 2 2 4 10" xfId="35479" xr:uid="{00000000-0005-0000-0000-0000DF890000}"/>
    <cellStyle name="20% - Accent1 4 2 4 2 2 4 10 2" xfId="35480" xr:uid="{00000000-0005-0000-0000-0000E0890000}"/>
    <cellStyle name="20% - Accent1 4 2 4 2 2 4 11" xfId="35481" xr:uid="{00000000-0005-0000-0000-0000E1890000}"/>
    <cellStyle name="20% - Accent1 4 2 4 2 2 4 2" xfId="35482" xr:uid="{00000000-0005-0000-0000-0000E2890000}"/>
    <cellStyle name="20% - Accent1 4 2 4 2 2 4 2 2" xfId="35483" xr:uid="{00000000-0005-0000-0000-0000E3890000}"/>
    <cellStyle name="20% - Accent1 4 2 4 2 2 4 2 2 2" xfId="35484" xr:uid="{00000000-0005-0000-0000-0000E4890000}"/>
    <cellStyle name="20% - Accent1 4 2 4 2 2 4 2 2 2 2" xfId="35485" xr:uid="{00000000-0005-0000-0000-0000E5890000}"/>
    <cellStyle name="20% - Accent1 4 2 4 2 2 4 2 2 2 2 2" xfId="35486" xr:uid="{00000000-0005-0000-0000-0000E6890000}"/>
    <cellStyle name="20% - Accent1 4 2 4 2 2 4 2 2 2 3" xfId="35487" xr:uid="{00000000-0005-0000-0000-0000E7890000}"/>
    <cellStyle name="20% - Accent1 4 2 4 2 2 4 2 2 3" xfId="35488" xr:uid="{00000000-0005-0000-0000-0000E8890000}"/>
    <cellStyle name="20% - Accent1 4 2 4 2 2 4 2 2 3 2" xfId="35489" xr:uid="{00000000-0005-0000-0000-0000E9890000}"/>
    <cellStyle name="20% - Accent1 4 2 4 2 2 4 2 2 4" xfId="35490" xr:uid="{00000000-0005-0000-0000-0000EA890000}"/>
    <cellStyle name="20% - Accent1 4 2 4 2 2 4 2 3" xfId="35491" xr:uid="{00000000-0005-0000-0000-0000EB890000}"/>
    <cellStyle name="20% - Accent1 4 2 4 2 2 4 2 3 2" xfId="35492" xr:uid="{00000000-0005-0000-0000-0000EC890000}"/>
    <cellStyle name="20% - Accent1 4 2 4 2 2 4 2 3 2 2" xfId="35493" xr:uid="{00000000-0005-0000-0000-0000ED890000}"/>
    <cellStyle name="20% - Accent1 4 2 4 2 2 4 2 3 2 2 2" xfId="35494" xr:uid="{00000000-0005-0000-0000-0000EE890000}"/>
    <cellStyle name="20% - Accent1 4 2 4 2 2 4 2 3 2 3" xfId="35495" xr:uid="{00000000-0005-0000-0000-0000EF890000}"/>
    <cellStyle name="20% - Accent1 4 2 4 2 2 4 2 3 3" xfId="35496" xr:uid="{00000000-0005-0000-0000-0000F0890000}"/>
    <cellStyle name="20% - Accent1 4 2 4 2 2 4 2 3 3 2" xfId="35497" xr:uid="{00000000-0005-0000-0000-0000F1890000}"/>
    <cellStyle name="20% - Accent1 4 2 4 2 2 4 2 3 4" xfId="35498" xr:uid="{00000000-0005-0000-0000-0000F2890000}"/>
    <cellStyle name="20% - Accent1 4 2 4 2 2 4 2 4" xfId="35499" xr:uid="{00000000-0005-0000-0000-0000F3890000}"/>
    <cellStyle name="20% - Accent1 4 2 4 2 2 4 2 4 2" xfId="35500" xr:uid="{00000000-0005-0000-0000-0000F4890000}"/>
    <cellStyle name="20% - Accent1 4 2 4 2 2 4 2 4 2 2" xfId="35501" xr:uid="{00000000-0005-0000-0000-0000F5890000}"/>
    <cellStyle name="20% - Accent1 4 2 4 2 2 4 2 4 2 2 2" xfId="35502" xr:uid="{00000000-0005-0000-0000-0000F6890000}"/>
    <cellStyle name="20% - Accent1 4 2 4 2 2 4 2 4 2 3" xfId="35503" xr:uid="{00000000-0005-0000-0000-0000F7890000}"/>
    <cellStyle name="20% - Accent1 4 2 4 2 2 4 2 4 3" xfId="35504" xr:uid="{00000000-0005-0000-0000-0000F8890000}"/>
    <cellStyle name="20% - Accent1 4 2 4 2 2 4 2 4 3 2" xfId="35505" xr:uid="{00000000-0005-0000-0000-0000F9890000}"/>
    <cellStyle name="20% - Accent1 4 2 4 2 2 4 2 4 4" xfId="35506" xr:uid="{00000000-0005-0000-0000-0000FA890000}"/>
    <cellStyle name="20% - Accent1 4 2 4 2 2 4 2 5" xfId="35507" xr:uid="{00000000-0005-0000-0000-0000FB890000}"/>
    <cellStyle name="20% - Accent1 4 2 4 2 2 4 2 5 2" xfId="35508" xr:uid="{00000000-0005-0000-0000-0000FC890000}"/>
    <cellStyle name="20% - Accent1 4 2 4 2 2 4 2 5 2 2" xfId="35509" xr:uid="{00000000-0005-0000-0000-0000FD890000}"/>
    <cellStyle name="20% - Accent1 4 2 4 2 2 4 2 5 3" xfId="35510" xr:uid="{00000000-0005-0000-0000-0000FE890000}"/>
    <cellStyle name="20% - Accent1 4 2 4 2 2 4 2 6" xfId="35511" xr:uid="{00000000-0005-0000-0000-0000FF890000}"/>
    <cellStyle name="20% - Accent1 4 2 4 2 2 4 2 6 2" xfId="35512" xr:uid="{00000000-0005-0000-0000-0000008A0000}"/>
    <cellStyle name="20% - Accent1 4 2 4 2 2 4 2 6 2 2" xfId="35513" xr:uid="{00000000-0005-0000-0000-0000018A0000}"/>
    <cellStyle name="20% - Accent1 4 2 4 2 2 4 2 6 3" xfId="35514" xr:uid="{00000000-0005-0000-0000-0000028A0000}"/>
    <cellStyle name="20% - Accent1 4 2 4 2 2 4 2 7" xfId="35515" xr:uid="{00000000-0005-0000-0000-0000038A0000}"/>
    <cellStyle name="20% - Accent1 4 2 4 2 2 4 2 7 2" xfId="35516" xr:uid="{00000000-0005-0000-0000-0000048A0000}"/>
    <cellStyle name="20% - Accent1 4 2 4 2 2 4 2 8" xfId="35517" xr:uid="{00000000-0005-0000-0000-0000058A0000}"/>
    <cellStyle name="20% - Accent1 4 2 4 2 2 4 2 8 2" xfId="35518" xr:uid="{00000000-0005-0000-0000-0000068A0000}"/>
    <cellStyle name="20% - Accent1 4 2 4 2 2 4 2 9" xfId="35519" xr:uid="{00000000-0005-0000-0000-0000078A0000}"/>
    <cellStyle name="20% - Accent1 4 2 4 2 2 4 3" xfId="35520" xr:uid="{00000000-0005-0000-0000-0000088A0000}"/>
    <cellStyle name="20% - Accent1 4 2 4 2 2 4 3 2" xfId="35521" xr:uid="{00000000-0005-0000-0000-0000098A0000}"/>
    <cellStyle name="20% - Accent1 4 2 4 2 2 4 3 2 2" xfId="35522" xr:uid="{00000000-0005-0000-0000-00000A8A0000}"/>
    <cellStyle name="20% - Accent1 4 2 4 2 2 4 3 2 2 2" xfId="35523" xr:uid="{00000000-0005-0000-0000-00000B8A0000}"/>
    <cellStyle name="20% - Accent1 4 2 4 2 2 4 3 2 2 2 2" xfId="35524" xr:uid="{00000000-0005-0000-0000-00000C8A0000}"/>
    <cellStyle name="20% - Accent1 4 2 4 2 2 4 3 2 2 3" xfId="35525" xr:uid="{00000000-0005-0000-0000-00000D8A0000}"/>
    <cellStyle name="20% - Accent1 4 2 4 2 2 4 3 2 3" xfId="35526" xr:uid="{00000000-0005-0000-0000-00000E8A0000}"/>
    <cellStyle name="20% - Accent1 4 2 4 2 2 4 3 2 3 2" xfId="35527" xr:uid="{00000000-0005-0000-0000-00000F8A0000}"/>
    <cellStyle name="20% - Accent1 4 2 4 2 2 4 3 2 4" xfId="35528" xr:uid="{00000000-0005-0000-0000-0000108A0000}"/>
    <cellStyle name="20% - Accent1 4 2 4 2 2 4 3 3" xfId="35529" xr:uid="{00000000-0005-0000-0000-0000118A0000}"/>
    <cellStyle name="20% - Accent1 4 2 4 2 2 4 3 3 2" xfId="35530" xr:uid="{00000000-0005-0000-0000-0000128A0000}"/>
    <cellStyle name="20% - Accent1 4 2 4 2 2 4 3 3 2 2" xfId="35531" xr:uid="{00000000-0005-0000-0000-0000138A0000}"/>
    <cellStyle name="20% - Accent1 4 2 4 2 2 4 3 3 2 2 2" xfId="35532" xr:uid="{00000000-0005-0000-0000-0000148A0000}"/>
    <cellStyle name="20% - Accent1 4 2 4 2 2 4 3 3 2 3" xfId="35533" xr:uid="{00000000-0005-0000-0000-0000158A0000}"/>
    <cellStyle name="20% - Accent1 4 2 4 2 2 4 3 3 3" xfId="35534" xr:uid="{00000000-0005-0000-0000-0000168A0000}"/>
    <cellStyle name="20% - Accent1 4 2 4 2 2 4 3 3 3 2" xfId="35535" xr:uid="{00000000-0005-0000-0000-0000178A0000}"/>
    <cellStyle name="20% - Accent1 4 2 4 2 2 4 3 3 4" xfId="35536" xr:uid="{00000000-0005-0000-0000-0000188A0000}"/>
    <cellStyle name="20% - Accent1 4 2 4 2 2 4 3 4" xfId="35537" xr:uid="{00000000-0005-0000-0000-0000198A0000}"/>
    <cellStyle name="20% - Accent1 4 2 4 2 2 4 3 4 2" xfId="35538" xr:uid="{00000000-0005-0000-0000-00001A8A0000}"/>
    <cellStyle name="20% - Accent1 4 2 4 2 2 4 3 4 2 2" xfId="35539" xr:uid="{00000000-0005-0000-0000-00001B8A0000}"/>
    <cellStyle name="20% - Accent1 4 2 4 2 2 4 3 4 2 2 2" xfId="35540" xr:uid="{00000000-0005-0000-0000-00001C8A0000}"/>
    <cellStyle name="20% - Accent1 4 2 4 2 2 4 3 4 2 3" xfId="35541" xr:uid="{00000000-0005-0000-0000-00001D8A0000}"/>
    <cellStyle name="20% - Accent1 4 2 4 2 2 4 3 4 3" xfId="35542" xr:uid="{00000000-0005-0000-0000-00001E8A0000}"/>
    <cellStyle name="20% - Accent1 4 2 4 2 2 4 3 4 3 2" xfId="35543" xr:uid="{00000000-0005-0000-0000-00001F8A0000}"/>
    <cellStyle name="20% - Accent1 4 2 4 2 2 4 3 4 4" xfId="35544" xr:uid="{00000000-0005-0000-0000-0000208A0000}"/>
    <cellStyle name="20% - Accent1 4 2 4 2 2 4 3 5" xfId="35545" xr:uid="{00000000-0005-0000-0000-0000218A0000}"/>
    <cellStyle name="20% - Accent1 4 2 4 2 2 4 3 5 2" xfId="35546" xr:uid="{00000000-0005-0000-0000-0000228A0000}"/>
    <cellStyle name="20% - Accent1 4 2 4 2 2 4 3 5 2 2" xfId="35547" xr:uid="{00000000-0005-0000-0000-0000238A0000}"/>
    <cellStyle name="20% - Accent1 4 2 4 2 2 4 3 5 3" xfId="35548" xr:uid="{00000000-0005-0000-0000-0000248A0000}"/>
    <cellStyle name="20% - Accent1 4 2 4 2 2 4 3 6" xfId="35549" xr:uid="{00000000-0005-0000-0000-0000258A0000}"/>
    <cellStyle name="20% - Accent1 4 2 4 2 2 4 3 6 2" xfId="35550" xr:uid="{00000000-0005-0000-0000-0000268A0000}"/>
    <cellStyle name="20% - Accent1 4 2 4 2 2 4 3 6 2 2" xfId="35551" xr:uid="{00000000-0005-0000-0000-0000278A0000}"/>
    <cellStyle name="20% - Accent1 4 2 4 2 2 4 3 6 3" xfId="35552" xr:uid="{00000000-0005-0000-0000-0000288A0000}"/>
    <cellStyle name="20% - Accent1 4 2 4 2 2 4 3 7" xfId="35553" xr:uid="{00000000-0005-0000-0000-0000298A0000}"/>
    <cellStyle name="20% - Accent1 4 2 4 2 2 4 3 7 2" xfId="35554" xr:uid="{00000000-0005-0000-0000-00002A8A0000}"/>
    <cellStyle name="20% - Accent1 4 2 4 2 2 4 3 8" xfId="35555" xr:uid="{00000000-0005-0000-0000-00002B8A0000}"/>
    <cellStyle name="20% - Accent1 4 2 4 2 2 4 3 8 2" xfId="35556" xr:uid="{00000000-0005-0000-0000-00002C8A0000}"/>
    <cellStyle name="20% - Accent1 4 2 4 2 2 4 3 9" xfId="35557" xr:uid="{00000000-0005-0000-0000-00002D8A0000}"/>
    <cellStyle name="20% - Accent1 4 2 4 2 2 4 4" xfId="35558" xr:uid="{00000000-0005-0000-0000-00002E8A0000}"/>
    <cellStyle name="20% - Accent1 4 2 4 2 2 4 4 2" xfId="35559" xr:uid="{00000000-0005-0000-0000-00002F8A0000}"/>
    <cellStyle name="20% - Accent1 4 2 4 2 2 4 4 2 2" xfId="35560" xr:uid="{00000000-0005-0000-0000-0000308A0000}"/>
    <cellStyle name="20% - Accent1 4 2 4 2 2 4 4 2 2 2" xfId="35561" xr:uid="{00000000-0005-0000-0000-0000318A0000}"/>
    <cellStyle name="20% - Accent1 4 2 4 2 2 4 4 2 3" xfId="35562" xr:uid="{00000000-0005-0000-0000-0000328A0000}"/>
    <cellStyle name="20% - Accent1 4 2 4 2 2 4 4 3" xfId="35563" xr:uid="{00000000-0005-0000-0000-0000338A0000}"/>
    <cellStyle name="20% - Accent1 4 2 4 2 2 4 4 3 2" xfId="35564" xr:uid="{00000000-0005-0000-0000-0000348A0000}"/>
    <cellStyle name="20% - Accent1 4 2 4 2 2 4 4 4" xfId="35565" xr:uid="{00000000-0005-0000-0000-0000358A0000}"/>
    <cellStyle name="20% - Accent1 4 2 4 2 2 4 5" xfId="35566" xr:uid="{00000000-0005-0000-0000-0000368A0000}"/>
    <cellStyle name="20% - Accent1 4 2 4 2 2 4 5 2" xfId="35567" xr:uid="{00000000-0005-0000-0000-0000378A0000}"/>
    <cellStyle name="20% - Accent1 4 2 4 2 2 4 5 2 2" xfId="35568" xr:uid="{00000000-0005-0000-0000-0000388A0000}"/>
    <cellStyle name="20% - Accent1 4 2 4 2 2 4 5 2 2 2" xfId="35569" xr:uid="{00000000-0005-0000-0000-0000398A0000}"/>
    <cellStyle name="20% - Accent1 4 2 4 2 2 4 5 2 3" xfId="35570" xr:uid="{00000000-0005-0000-0000-00003A8A0000}"/>
    <cellStyle name="20% - Accent1 4 2 4 2 2 4 5 3" xfId="35571" xr:uid="{00000000-0005-0000-0000-00003B8A0000}"/>
    <cellStyle name="20% - Accent1 4 2 4 2 2 4 5 3 2" xfId="35572" xr:uid="{00000000-0005-0000-0000-00003C8A0000}"/>
    <cellStyle name="20% - Accent1 4 2 4 2 2 4 5 4" xfId="35573" xr:uid="{00000000-0005-0000-0000-00003D8A0000}"/>
    <cellStyle name="20% - Accent1 4 2 4 2 2 4 6" xfId="35574" xr:uid="{00000000-0005-0000-0000-00003E8A0000}"/>
    <cellStyle name="20% - Accent1 4 2 4 2 2 4 6 2" xfId="35575" xr:uid="{00000000-0005-0000-0000-00003F8A0000}"/>
    <cellStyle name="20% - Accent1 4 2 4 2 2 4 6 2 2" xfId="35576" xr:uid="{00000000-0005-0000-0000-0000408A0000}"/>
    <cellStyle name="20% - Accent1 4 2 4 2 2 4 6 2 2 2" xfId="35577" xr:uid="{00000000-0005-0000-0000-0000418A0000}"/>
    <cellStyle name="20% - Accent1 4 2 4 2 2 4 6 2 3" xfId="35578" xr:uid="{00000000-0005-0000-0000-0000428A0000}"/>
    <cellStyle name="20% - Accent1 4 2 4 2 2 4 6 3" xfId="35579" xr:uid="{00000000-0005-0000-0000-0000438A0000}"/>
    <cellStyle name="20% - Accent1 4 2 4 2 2 4 6 3 2" xfId="35580" xr:uid="{00000000-0005-0000-0000-0000448A0000}"/>
    <cellStyle name="20% - Accent1 4 2 4 2 2 4 6 4" xfId="35581" xr:uid="{00000000-0005-0000-0000-0000458A0000}"/>
    <cellStyle name="20% - Accent1 4 2 4 2 2 4 7" xfId="35582" xr:uid="{00000000-0005-0000-0000-0000468A0000}"/>
    <cellStyle name="20% - Accent1 4 2 4 2 2 4 7 2" xfId="35583" xr:uid="{00000000-0005-0000-0000-0000478A0000}"/>
    <cellStyle name="20% - Accent1 4 2 4 2 2 4 7 2 2" xfId="35584" xr:uid="{00000000-0005-0000-0000-0000488A0000}"/>
    <cellStyle name="20% - Accent1 4 2 4 2 2 4 7 3" xfId="35585" xr:uid="{00000000-0005-0000-0000-0000498A0000}"/>
    <cellStyle name="20% - Accent1 4 2 4 2 2 4 8" xfId="35586" xr:uid="{00000000-0005-0000-0000-00004A8A0000}"/>
    <cellStyle name="20% - Accent1 4 2 4 2 2 4 8 2" xfId="35587" xr:uid="{00000000-0005-0000-0000-00004B8A0000}"/>
    <cellStyle name="20% - Accent1 4 2 4 2 2 4 8 2 2" xfId="35588" xr:uid="{00000000-0005-0000-0000-00004C8A0000}"/>
    <cellStyle name="20% - Accent1 4 2 4 2 2 4 8 3" xfId="35589" xr:uid="{00000000-0005-0000-0000-00004D8A0000}"/>
    <cellStyle name="20% - Accent1 4 2 4 2 2 4 9" xfId="35590" xr:uid="{00000000-0005-0000-0000-00004E8A0000}"/>
    <cellStyle name="20% - Accent1 4 2 4 2 2 4 9 2" xfId="35591" xr:uid="{00000000-0005-0000-0000-00004F8A0000}"/>
    <cellStyle name="20% - Accent1 4 2 4 2 2 5" xfId="35592" xr:uid="{00000000-0005-0000-0000-0000508A0000}"/>
    <cellStyle name="20% - Accent1 4 2 4 2 2 5 2" xfId="35593" xr:uid="{00000000-0005-0000-0000-0000518A0000}"/>
    <cellStyle name="20% - Accent1 4 2 4 2 2 5 2 2" xfId="35594" xr:uid="{00000000-0005-0000-0000-0000528A0000}"/>
    <cellStyle name="20% - Accent1 4 2 4 2 2 5 2 2 2" xfId="35595" xr:uid="{00000000-0005-0000-0000-0000538A0000}"/>
    <cellStyle name="20% - Accent1 4 2 4 2 2 5 2 2 2 2" xfId="35596" xr:uid="{00000000-0005-0000-0000-0000548A0000}"/>
    <cellStyle name="20% - Accent1 4 2 4 2 2 5 2 2 3" xfId="35597" xr:uid="{00000000-0005-0000-0000-0000558A0000}"/>
    <cellStyle name="20% - Accent1 4 2 4 2 2 5 2 3" xfId="35598" xr:uid="{00000000-0005-0000-0000-0000568A0000}"/>
    <cellStyle name="20% - Accent1 4 2 4 2 2 5 2 3 2" xfId="35599" xr:uid="{00000000-0005-0000-0000-0000578A0000}"/>
    <cellStyle name="20% - Accent1 4 2 4 2 2 5 2 4" xfId="35600" xr:uid="{00000000-0005-0000-0000-0000588A0000}"/>
    <cellStyle name="20% - Accent1 4 2 4 2 2 5 3" xfId="35601" xr:uid="{00000000-0005-0000-0000-0000598A0000}"/>
    <cellStyle name="20% - Accent1 4 2 4 2 2 5 3 2" xfId="35602" xr:uid="{00000000-0005-0000-0000-00005A8A0000}"/>
    <cellStyle name="20% - Accent1 4 2 4 2 2 5 3 2 2" xfId="35603" xr:uid="{00000000-0005-0000-0000-00005B8A0000}"/>
    <cellStyle name="20% - Accent1 4 2 4 2 2 5 3 2 2 2" xfId="35604" xr:uid="{00000000-0005-0000-0000-00005C8A0000}"/>
    <cellStyle name="20% - Accent1 4 2 4 2 2 5 3 2 3" xfId="35605" xr:uid="{00000000-0005-0000-0000-00005D8A0000}"/>
    <cellStyle name="20% - Accent1 4 2 4 2 2 5 3 3" xfId="35606" xr:uid="{00000000-0005-0000-0000-00005E8A0000}"/>
    <cellStyle name="20% - Accent1 4 2 4 2 2 5 3 3 2" xfId="35607" xr:uid="{00000000-0005-0000-0000-00005F8A0000}"/>
    <cellStyle name="20% - Accent1 4 2 4 2 2 5 3 4" xfId="35608" xr:uid="{00000000-0005-0000-0000-0000608A0000}"/>
    <cellStyle name="20% - Accent1 4 2 4 2 2 5 4" xfId="35609" xr:uid="{00000000-0005-0000-0000-0000618A0000}"/>
    <cellStyle name="20% - Accent1 4 2 4 2 2 5 4 2" xfId="35610" xr:uid="{00000000-0005-0000-0000-0000628A0000}"/>
    <cellStyle name="20% - Accent1 4 2 4 2 2 5 4 2 2" xfId="35611" xr:uid="{00000000-0005-0000-0000-0000638A0000}"/>
    <cellStyle name="20% - Accent1 4 2 4 2 2 5 4 2 2 2" xfId="35612" xr:uid="{00000000-0005-0000-0000-0000648A0000}"/>
    <cellStyle name="20% - Accent1 4 2 4 2 2 5 4 2 3" xfId="35613" xr:uid="{00000000-0005-0000-0000-0000658A0000}"/>
    <cellStyle name="20% - Accent1 4 2 4 2 2 5 4 3" xfId="35614" xr:uid="{00000000-0005-0000-0000-0000668A0000}"/>
    <cellStyle name="20% - Accent1 4 2 4 2 2 5 4 3 2" xfId="35615" xr:uid="{00000000-0005-0000-0000-0000678A0000}"/>
    <cellStyle name="20% - Accent1 4 2 4 2 2 5 4 4" xfId="35616" xr:uid="{00000000-0005-0000-0000-0000688A0000}"/>
    <cellStyle name="20% - Accent1 4 2 4 2 2 5 5" xfId="35617" xr:uid="{00000000-0005-0000-0000-0000698A0000}"/>
    <cellStyle name="20% - Accent1 4 2 4 2 2 5 5 2" xfId="35618" xr:uid="{00000000-0005-0000-0000-00006A8A0000}"/>
    <cellStyle name="20% - Accent1 4 2 4 2 2 5 5 2 2" xfId="35619" xr:uid="{00000000-0005-0000-0000-00006B8A0000}"/>
    <cellStyle name="20% - Accent1 4 2 4 2 2 5 5 3" xfId="35620" xr:uid="{00000000-0005-0000-0000-00006C8A0000}"/>
    <cellStyle name="20% - Accent1 4 2 4 2 2 5 6" xfId="35621" xr:uid="{00000000-0005-0000-0000-00006D8A0000}"/>
    <cellStyle name="20% - Accent1 4 2 4 2 2 5 6 2" xfId="35622" xr:uid="{00000000-0005-0000-0000-00006E8A0000}"/>
    <cellStyle name="20% - Accent1 4 2 4 2 2 5 6 2 2" xfId="35623" xr:uid="{00000000-0005-0000-0000-00006F8A0000}"/>
    <cellStyle name="20% - Accent1 4 2 4 2 2 5 6 3" xfId="35624" xr:uid="{00000000-0005-0000-0000-0000708A0000}"/>
    <cellStyle name="20% - Accent1 4 2 4 2 2 5 7" xfId="35625" xr:uid="{00000000-0005-0000-0000-0000718A0000}"/>
    <cellStyle name="20% - Accent1 4 2 4 2 2 5 7 2" xfId="35626" xr:uid="{00000000-0005-0000-0000-0000728A0000}"/>
    <cellStyle name="20% - Accent1 4 2 4 2 2 5 8" xfId="35627" xr:uid="{00000000-0005-0000-0000-0000738A0000}"/>
    <cellStyle name="20% - Accent1 4 2 4 2 2 5 8 2" xfId="35628" xr:uid="{00000000-0005-0000-0000-0000748A0000}"/>
    <cellStyle name="20% - Accent1 4 2 4 2 2 5 9" xfId="35629" xr:uid="{00000000-0005-0000-0000-0000758A0000}"/>
    <cellStyle name="20% - Accent1 4 2 4 2 2 6" xfId="35630" xr:uid="{00000000-0005-0000-0000-0000768A0000}"/>
    <cellStyle name="20% - Accent1 4 2 4 2 2 6 2" xfId="35631" xr:uid="{00000000-0005-0000-0000-0000778A0000}"/>
    <cellStyle name="20% - Accent1 4 2 4 2 2 6 2 2" xfId="35632" xr:uid="{00000000-0005-0000-0000-0000788A0000}"/>
    <cellStyle name="20% - Accent1 4 2 4 2 2 6 2 2 2" xfId="35633" xr:uid="{00000000-0005-0000-0000-0000798A0000}"/>
    <cellStyle name="20% - Accent1 4 2 4 2 2 6 2 2 2 2" xfId="35634" xr:uid="{00000000-0005-0000-0000-00007A8A0000}"/>
    <cellStyle name="20% - Accent1 4 2 4 2 2 6 2 2 3" xfId="35635" xr:uid="{00000000-0005-0000-0000-00007B8A0000}"/>
    <cellStyle name="20% - Accent1 4 2 4 2 2 6 2 3" xfId="35636" xr:uid="{00000000-0005-0000-0000-00007C8A0000}"/>
    <cellStyle name="20% - Accent1 4 2 4 2 2 6 2 3 2" xfId="35637" xr:uid="{00000000-0005-0000-0000-00007D8A0000}"/>
    <cellStyle name="20% - Accent1 4 2 4 2 2 6 2 4" xfId="35638" xr:uid="{00000000-0005-0000-0000-00007E8A0000}"/>
    <cellStyle name="20% - Accent1 4 2 4 2 2 6 3" xfId="35639" xr:uid="{00000000-0005-0000-0000-00007F8A0000}"/>
    <cellStyle name="20% - Accent1 4 2 4 2 2 6 3 2" xfId="35640" xr:uid="{00000000-0005-0000-0000-0000808A0000}"/>
    <cellStyle name="20% - Accent1 4 2 4 2 2 6 3 2 2" xfId="35641" xr:uid="{00000000-0005-0000-0000-0000818A0000}"/>
    <cellStyle name="20% - Accent1 4 2 4 2 2 6 3 2 2 2" xfId="35642" xr:uid="{00000000-0005-0000-0000-0000828A0000}"/>
    <cellStyle name="20% - Accent1 4 2 4 2 2 6 3 2 3" xfId="35643" xr:uid="{00000000-0005-0000-0000-0000838A0000}"/>
    <cellStyle name="20% - Accent1 4 2 4 2 2 6 3 3" xfId="35644" xr:uid="{00000000-0005-0000-0000-0000848A0000}"/>
    <cellStyle name="20% - Accent1 4 2 4 2 2 6 3 3 2" xfId="35645" xr:uid="{00000000-0005-0000-0000-0000858A0000}"/>
    <cellStyle name="20% - Accent1 4 2 4 2 2 6 3 4" xfId="35646" xr:uid="{00000000-0005-0000-0000-0000868A0000}"/>
    <cellStyle name="20% - Accent1 4 2 4 2 2 6 4" xfId="35647" xr:uid="{00000000-0005-0000-0000-0000878A0000}"/>
    <cellStyle name="20% - Accent1 4 2 4 2 2 6 4 2" xfId="35648" xr:uid="{00000000-0005-0000-0000-0000888A0000}"/>
    <cellStyle name="20% - Accent1 4 2 4 2 2 6 4 2 2" xfId="35649" xr:uid="{00000000-0005-0000-0000-0000898A0000}"/>
    <cellStyle name="20% - Accent1 4 2 4 2 2 6 4 2 2 2" xfId="35650" xr:uid="{00000000-0005-0000-0000-00008A8A0000}"/>
    <cellStyle name="20% - Accent1 4 2 4 2 2 6 4 2 3" xfId="35651" xr:uid="{00000000-0005-0000-0000-00008B8A0000}"/>
    <cellStyle name="20% - Accent1 4 2 4 2 2 6 4 3" xfId="35652" xr:uid="{00000000-0005-0000-0000-00008C8A0000}"/>
    <cellStyle name="20% - Accent1 4 2 4 2 2 6 4 3 2" xfId="35653" xr:uid="{00000000-0005-0000-0000-00008D8A0000}"/>
    <cellStyle name="20% - Accent1 4 2 4 2 2 6 4 4" xfId="35654" xr:uid="{00000000-0005-0000-0000-00008E8A0000}"/>
    <cellStyle name="20% - Accent1 4 2 4 2 2 6 5" xfId="35655" xr:uid="{00000000-0005-0000-0000-00008F8A0000}"/>
    <cellStyle name="20% - Accent1 4 2 4 2 2 6 5 2" xfId="35656" xr:uid="{00000000-0005-0000-0000-0000908A0000}"/>
    <cellStyle name="20% - Accent1 4 2 4 2 2 6 5 2 2" xfId="35657" xr:uid="{00000000-0005-0000-0000-0000918A0000}"/>
    <cellStyle name="20% - Accent1 4 2 4 2 2 6 5 3" xfId="35658" xr:uid="{00000000-0005-0000-0000-0000928A0000}"/>
    <cellStyle name="20% - Accent1 4 2 4 2 2 6 6" xfId="35659" xr:uid="{00000000-0005-0000-0000-0000938A0000}"/>
    <cellStyle name="20% - Accent1 4 2 4 2 2 6 6 2" xfId="35660" xr:uid="{00000000-0005-0000-0000-0000948A0000}"/>
    <cellStyle name="20% - Accent1 4 2 4 2 2 6 6 2 2" xfId="35661" xr:uid="{00000000-0005-0000-0000-0000958A0000}"/>
    <cellStyle name="20% - Accent1 4 2 4 2 2 6 6 3" xfId="35662" xr:uid="{00000000-0005-0000-0000-0000968A0000}"/>
    <cellStyle name="20% - Accent1 4 2 4 2 2 6 7" xfId="35663" xr:uid="{00000000-0005-0000-0000-0000978A0000}"/>
    <cellStyle name="20% - Accent1 4 2 4 2 2 6 7 2" xfId="35664" xr:uid="{00000000-0005-0000-0000-0000988A0000}"/>
    <cellStyle name="20% - Accent1 4 2 4 2 2 6 8" xfId="35665" xr:uid="{00000000-0005-0000-0000-0000998A0000}"/>
    <cellStyle name="20% - Accent1 4 2 4 2 2 6 8 2" xfId="35666" xr:uid="{00000000-0005-0000-0000-00009A8A0000}"/>
    <cellStyle name="20% - Accent1 4 2 4 2 2 6 9" xfId="35667" xr:uid="{00000000-0005-0000-0000-00009B8A0000}"/>
    <cellStyle name="20% - Accent1 4 2 4 2 2 7" xfId="35668" xr:uid="{00000000-0005-0000-0000-00009C8A0000}"/>
    <cellStyle name="20% - Accent1 4 2 4 2 2 7 2" xfId="35669" xr:uid="{00000000-0005-0000-0000-00009D8A0000}"/>
    <cellStyle name="20% - Accent1 4 2 4 2 2 7 2 2" xfId="35670" xr:uid="{00000000-0005-0000-0000-00009E8A0000}"/>
    <cellStyle name="20% - Accent1 4 2 4 2 2 7 2 2 2" xfId="35671" xr:uid="{00000000-0005-0000-0000-00009F8A0000}"/>
    <cellStyle name="20% - Accent1 4 2 4 2 2 7 2 3" xfId="35672" xr:uid="{00000000-0005-0000-0000-0000A08A0000}"/>
    <cellStyle name="20% - Accent1 4 2 4 2 2 7 3" xfId="35673" xr:uid="{00000000-0005-0000-0000-0000A18A0000}"/>
    <cellStyle name="20% - Accent1 4 2 4 2 2 7 3 2" xfId="35674" xr:uid="{00000000-0005-0000-0000-0000A28A0000}"/>
    <cellStyle name="20% - Accent1 4 2 4 2 2 7 4" xfId="35675" xr:uid="{00000000-0005-0000-0000-0000A38A0000}"/>
    <cellStyle name="20% - Accent1 4 2 4 2 2 8" xfId="35676" xr:uid="{00000000-0005-0000-0000-0000A48A0000}"/>
    <cellStyle name="20% - Accent1 4 2 4 2 2 8 2" xfId="35677" xr:uid="{00000000-0005-0000-0000-0000A58A0000}"/>
    <cellStyle name="20% - Accent1 4 2 4 2 2 8 2 2" xfId="35678" xr:uid="{00000000-0005-0000-0000-0000A68A0000}"/>
    <cellStyle name="20% - Accent1 4 2 4 2 2 8 2 2 2" xfId="35679" xr:uid="{00000000-0005-0000-0000-0000A78A0000}"/>
    <cellStyle name="20% - Accent1 4 2 4 2 2 8 2 3" xfId="35680" xr:uid="{00000000-0005-0000-0000-0000A88A0000}"/>
    <cellStyle name="20% - Accent1 4 2 4 2 2 8 3" xfId="35681" xr:uid="{00000000-0005-0000-0000-0000A98A0000}"/>
    <cellStyle name="20% - Accent1 4 2 4 2 2 8 3 2" xfId="35682" xr:uid="{00000000-0005-0000-0000-0000AA8A0000}"/>
    <cellStyle name="20% - Accent1 4 2 4 2 2 8 4" xfId="35683" xr:uid="{00000000-0005-0000-0000-0000AB8A0000}"/>
    <cellStyle name="20% - Accent1 4 2 4 2 2 9" xfId="35684" xr:uid="{00000000-0005-0000-0000-0000AC8A0000}"/>
    <cellStyle name="20% - Accent1 4 2 4 2 2 9 2" xfId="35685" xr:uid="{00000000-0005-0000-0000-0000AD8A0000}"/>
    <cellStyle name="20% - Accent1 4 2 4 2 2 9 2 2" xfId="35686" xr:uid="{00000000-0005-0000-0000-0000AE8A0000}"/>
    <cellStyle name="20% - Accent1 4 2 4 2 2 9 2 2 2" xfId="35687" xr:uid="{00000000-0005-0000-0000-0000AF8A0000}"/>
    <cellStyle name="20% - Accent1 4 2 4 2 2 9 2 3" xfId="35688" xr:uid="{00000000-0005-0000-0000-0000B08A0000}"/>
    <cellStyle name="20% - Accent1 4 2 4 2 2 9 3" xfId="35689" xr:uid="{00000000-0005-0000-0000-0000B18A0000}"/>
    <cellStyle name="20% - Accent1 4 2 4 2 2 9 3 2" xfId="35690" xr:uid="{00000000-0005-0000-0000-0000B28A0000}"/>
    <cellStyle name="20% - Accent1 4 2 4 2 2 9 4" xfId="35691" xr:uid="{00000000-0005-0000-0000-0000B38A0000}"/>
    <cellStyle name="20% - Accent1 4 2 4 2 3" xfId="35692" xr:uid="{00000000-0005-0000-0000-0000B48A0000}"/>
    <cellStyle name="20% - Accent1 4 2 4 2 3 10" xfId="35693" xr:uid="{00000000-0005-0000-0000-0000B58A0000}"/>
    <cellStyle name="20% - Accent1 4 2 4 2 3 10 2" xfId="35694" xr:uid="{00000000-0005-0000-0000-0000B68A0000}"/>
    <cellStyle name="20% - Accent1 4 2 4 2 3 11" xfId="35695" xr:uid="{00000000-0005-0000-0000-0000B78A0000}"/>
    <cellStyle name="20% - Accent1 4 2 4 2 3 2" xfId="35696" xr:uid="{00000000-0005-0000-0000-0000B88A0000}"/>
    <cellStyle name="20% - Accent1 4 2 4 2 3 2 2" xfId="35697" xr:uid="{00000000-0005-0000-0000-0000B98A0000}"/>
    <cellStyle name="20% - Accent1 4 2 4 2 3 2 2 2" xfId="35698" xr:uid="{00000000-0005-0000-0000-0000BA8A0000}"/>
    <cellStyle name="20% - Accent1 4 2 4 2 3 2 2 2 2" xfId="35699" xr:uid="{00000000-0005-0000-0000-0000BB8A0000}"/>
    <cellStyle name="20% - Accent1 4 2 4 2 3 2 2 2 2 2" xfId="35700" xr:uid="{00000000-0005-0000-0000-0000BC8A0000}"/>
    <cellStyle name="20% - Accent1 4 2 4 2 3 2 2 2 3" xfId="35701" xr:uid="{00000000-0005-0000-0000-0000BD8A0000}"/>
    <cellStyle name="20% - Accent1 4 2 4 2 3 2 2 3" xfId="35702" xr:uid="{00000000-0005-0000-0000-0000BE8A0000}"/>
    <cellStyle name="20% - Accent1 4 2 4 2 3 2 2 3 2" xfId="35703" xr:uid="{00000000-0005-0000-0000-0000BF8A0000}"/>
    <cellStyle name="20% - Accent1 4 2 4 2 3 2 2 4" xfId="35704" xr:uid="{00000000-0005-0000-0000-0000C08A0000}"/>
    <cellStyle name="20% - Accent1 4 2 4 2 3 2 3" xfId="35705" xr:uid="{00000000-0005-0000-0000-0000C18A0000}"/>
    <cellStyle name="20% - Accent1 4 2 4 2 3 2 3 2" xfId="35706" xr:uid="{00000000-0005-0000-0000-0000C28A0000}"/>
    <cellStyle name="20% - Accent1 4 2 4 2 3 2 3 2 2" xfId="35707" xr:uid="{00000000-0005-0000-0000-0000C38A0000}"/>
    <cellStyle name="20% - Accent1 4 2 4 2 3 2 3 2 2 2" xfId="35708" xr:uid="{00000000-0005-0000-0000-0000C48A0000}"/>
    <cellStyle name="20% - Accent1 4 2 4 2 3 2 3 2 3" xfId="35709" xr:uid="{00000000-0005-0000-0000-0000C58A0000}"/>
    <cellStyle name="20% - Accent1 4 2 4 2 3 2 3 3" xfId="35710" xr:uid="{00000000-0005-0000-0000-0000C68A0000}"/>
    <cellStyle name="20% - Accent1 4 2 4 2 3 2 3 3 2" xfId="35711" xr:uid="{00000000-0005-0000-0000-0000C78A0000}"/>
    <cellStyle name="20% - Accent1 4 2 4 2 3 2 3 4" xfId="35712" xr:uid="{00000000-0005-0000-0000-0000C88A0000}"/>
    <cellStyle name="20% - Accent1 4 2 4 2 3 2 4" xfId="35713" xr:uid="{00000000-0005-0000-0000-0000C98A0000}"/>
    <cellStyle name="20% - Accent1 4 2 4 2 3 2 4 2" xfId="35714" xr:uid="{00000000-0005-0000-0000-0000CA8A0000}"/>
    <cellStyle name="20% - Accent1 4 2 4 2 3 2 4 2 2" xfId="35715" xr:uid="{00000000-0005-0000-0000-0000CB8A0000}"/>
    <cellStyle name="20% - Accent1 4 2 4 2 3 2 4 2 2 2" xfId="35716" xr:uid="{00000000-0005-0000-0000-0000CC8A0000}"/>
    <cellStyle name="20% - Accent1 4 2 4 2 3 2 4 2 3" xfId="35717" xr:uid="{00000000-0005-0000-0000-0000CD8A0000}"/>
    <cellStyle name="20% - Accent1 4 2 4 2 3 2 4 3" xfId="35718" xr:uid="{00000000-0005-0000-0000-0000CE8A0000}"/>
    <cellStyle name="20% - Accent1 4 2 4 2 3 2 4 3 2" xfId="35719" xr:uid="{00000000-0005-0000-0000-0000CF8A0000}"/>
    <cellStyle name="20% - Accent1 4 2 4 2 3 2 4 4" xfId="35720" xr:uid="{00000000-0005-0000-0000-0000D08A0000}"/>
    <cellStyle name="20% - Accent1 4 2 4 2 3 2 5" xfId="35721" xr:uid="{00000000-0005-0000-0000-0000D18A0000}"/>
    <cellStyle name="20% - Accent1 4 2 4 2 3 2 5 2" xfId="35722" xr:uid="{00000000-0005-0000-0000-0000D28A0000}"/>
    <cellStyle name="20% - Accent1 4 2 4 2 3 2 5 2 2" xfId="35723" xr:uid="{00000000-0005-0000-0000-0000D38A0000}"/>
    <cellStyle name="20% - Accent1 4 2 4 2 3 2 5 3" xfId="35724" xr:uid="{00000000-0005-0000-0000-0000D48A0000}"/>
    <cellStyle name="20% - Accent1 4 2 4 2 3 2 6" xfId="35725" xr:uid="{00000000-0005-0000-0000-0000D58A0000}"/>
    <cellStyle name="20% - Accent1 4 2 4 2 3 2 6 2" xfId="35726" xr:uid="{00000000-0005-0000-0000-0000D68A0000}"/>
    <cellStyle name="20% - Accent1 4 2 4 2 3 2 6 2 2" xfId="35727" xr:uid="{00000000-0005-0000-0000-0000D78A0000}"/>
    <cellStyle name="20% - Accent1 4 2 4 2 3 2 6 3" xfId="35728" xr:uid="{00000000-0005-0000-0000-0000D88A0000}"/>
    <cellStyle name="20% - Accent1 4 2 4 2 3 2 7" xfId="35729" xr:uid="{00000000-0005-0000-0000-0000D98A0000}"/>
    <cellStyle name="20% - Accent1 4 2 4 2 3 2 7 2" xfId="35730" xr:uid="{00000000-0005-0000-0000-0000DA8A0000}"/>
    <cellStyle name="20% - Accent1 4 2 4 2 3 2 8" xfId="35731" xr:uid="{00000000-0005-0000-0000-0000DB8A0000}"/>
    <cellStyle name="20% - Accent1 4 2 4 2 3 2 8 2" xfId="35732" xr:uid="{00000000-0005-0000-0000-0000DC8A0000}"/>
    <cellStyle name="20% - Accent1 4 2 4 2 3 2 9" xfId="35733" xr:uid="{00000000-0005-0000-0000-0000DD8A0000}"/>
    <cellStyle name="20% - Accent1 4 2 4 2 3 3" xfId="35734" xr:uid="{00000000-0005-0000-0000-0000DE8A0000}"/>
    <cellStyle name="20% - Accent1 4 2 4 2 3 3 2" xfId="35735" xr:uid="{00000000-0005-0000-0000-0000DF8A0000}"/>
    <cellStyle name="20% - Accent1 4 2 4 2 3 3 2 2" xfId="35736" xr:uid="{00000000-0005-0000-0000-0000E08A0000}"/>
    <cellStyle name="20% - Accent1 4 2 4 2 3 3 2 2 2" xfId="35737" xr:uid="{00000000-0005-0000-0000-0000E18A0000}"/>
    <cellStyle name="20% - Accent1 4 2 4 2 3 3 2 2 2 2" xfId="35738" xr:uid="{00000000-0005-0000-0000-0000E28A0000}"/>
    <cellStyle name="20% - Accent1 4 2 4 2 3 3 2 2 3" xfId="35739" xr:uid="{00000000-0005-0000-0000-0000E38A0000}"/>
    <cellStyle name="20% - Accent1 4 2 4 2 3 3 2 3" xfId="35740" xr:uid="{00000000-0005-0000-0000-0000E48A0000}"/>
    <cellStyle name="20% - Accent1 4 2 4 2 3 3 2 3 2" xfId="35741" xr:uid="{00000000-0005-0000-0000-0000E58A0000}"/>
    <cellStyle name="20% - Accent1 4 2 4 2 3 3 2 4" xfId="35742" xr:uid="{00000000-0005-0000-0000-0000E68A0000}"/>
    <cellStyle name="20% - Accent1 4 2 4 2 3 3 3" xfId="35743" xr:uid="{00000000-0005-0000-0000-0000E78A0000}"/>
    <cellStyle name="20% - Accent1 4 2 4 2 3 3 3 2" xfId="35744" xr:uid="{00000000-0005-0000-0000-0000E88A0000}"/>
    <cellStyle name="20% - Accent1 4 2 4 2 3 3 3 2 2" xfId="35745" xr:uid="{00000000-0005-0000-0000-0000E98A0000}"/>
    <cellStyle name="20% - Accent1 4 2 4 2 3 3 3 2 2 2" xfId="35746" xr:uid="{00000000-0005-0000-0000-0000EA8A0000}"/>
    <cellStyle name="20% - Accent1 4 2 4 2 3 3 3 2 3" xfId="35747" xr:uid="{00000000-0005-0000-0000-0000EB8A0000}"/>
    <cellStyle name="20% - Accent1 4 2 4 2 3 3 3 3" xfId="35748" xr:uid="{00000000-0005-0000-0000-0000EC8A0000}"/>
    <cellStyle name="20% - Accent1 4 2 4 2 3 3 3 3 2" xfId="35749" xr:uid="{00000000-0005-0000-0000-0000ED8A0000}"/>
    <cellStyle name="20% - Accent1 4 2 4 2 3 3 3 4" xfId="35750" xr:uid="{00000000-0005-0000-0000-0000EE8A0000}"/>
    <cellStyle name="20% - Accent1 4 2 4 2 3 3 4" xfId="35751" xr:uid="{00000000-0005-0000-0000-0000EF8A0000}"/>
    <cellStyle name="20% - Accent1 4 2 4 2 3 3 4 2" xfId="35752" xr:uid="{00000000-0005-0000-0000-0000F08A0000}"/>
    <cellStyle name="20% - Accent1 4 2 4 2 3 3 4 2 2" xfId="35753" xr:uid="{00000000-0005-0000-0000-0000F18A0000}"/>
    <cellStyle name="20% - Accent1 4 2 4 2 3 3 4 2 2 2" xfId="35754" xr:uid="{00000000-0005-0000-0000-0000F28A0000}"/>
    <cellStyle name="20% - Accent1 4 2 4 2 3 3 4 2 3" xfId="35755" xr:uid="{00000000-0005-0000-0000-0000F38A0000}"/>
    <cellStyle name="20% - Accent1 4 2 4 2 3 3 4 3" xfId="35756" xr:uid="{00000000-0005-0000-0000-0000F48A0000}"/>
    <cellStyle name="20% - Accent1 4 2 4 2 3 3 4 3 2" xfId="35757" xr:uid="{00000000-0005-0000-0000-0000F58A0000}"/>
    <cellStyle name="20% - Accent1 4 2 4 2 3 3 4 4" xfId="35758" xr:uid="{00000000-0005-0000-0000-0000F68A0000}"/>
    <cellStyle name="20% - Accent1 4 2 4 2 3 3 5" xfId="35759" xr:uid="{00000000-0005-0000-0000-0000F78A0000}"/>
    <cellStyle name="20% - Accent1 4 2 4 2 3 3 5 2" xfId="35760" xr:uid="{00000000-0005-0000-0000-0000F88A0000}"/>
    <cellStyle name="20% - Accent1 4 2 4 2 3 3 5 2 2" xfId="35761" xr:uid="{00000000-0005-0000-0000-0000F98A0000}"/>
    <cellStyle name="20% - Accent1 4 2 4 2 3 3 5 3" xfId="35762" xr:uid="{00000000-0005-0000-0000-0000FA8A0000}"/>
    <cellStyle name="20% - Accent1 4 2 4 2 3 3 6" xfId="35763" xr:uid="{00000000-0005-0000-0000-0000FB8A0000}"/>
    <cellStyle name="20% - Accent1 4 2 4 2 3 3 6 2" xfId="35764" xr:uid="{00000000-0005-0000-0000-0000FC8A0000}"/>
    <cellStyle name="20% - Accent1 4 2 4 2 3 3 6 2 2" xfId="35765" xr:uid="{00000000-0005-0000-0000-0000FD8A0000}"/>
    <cellStyle name="20% - Accent1 4 2 4 2 3 3 6 3" xfId="35766" xr:uid="{00000000-0005-0000-0000-0000FE8A0000}"/>
    <cellStyle name="20% - Accent1 4 2 4 2 3 3 7" xfId="35767" xr:uid="{00000000-0005-0000-0000-0000FF8A0000}"/>
    <cellStyle name="20% - Accent1 4 2 4 2 3 3 7 2" xfId="35768" xr:uid="{00000000-0005-0000-0000-0000008B0000}"/>
    <cellStyle name="20% - Accent1 4 2 4 2 3 3 8" xfId="35769" xr:uid="{00000000-0005-0000-0000-0000018B0000}"/>
    <cellStyle name="20% - Accent1 4 2 4 2 3 3 8 2" xfId="35770" xr:uid="{00000000-0005-0000-0000-0000028B0000}"/>
    <cellStyle name="20% - Accent1 4 2 4 2 3 3 9" xfId="35771" xr:uid="{00000000-0005-0000-0000-0000038B0000}"/>
    <cellStyle name="20% - Accent1 4 2 4 2 3 4" xfId="35772" xr:uid="{00000000-0005-0000-0000-0000048B0000}"/>
    <cellStyle name="20% - Accent1 4 2 4 2 3 4 2" xfId="35773" xr:uid="{00000000-0005-0000-0000-0000058B0000}"/>
    <cellStyle name="20% - Accent1 4 2 4 2 3 4 2 2" xfId="35774" xr:uid="{00000000-0005-0000-0000-0000068B0000}"/>
    <cellStyle name="20% - Accent1 4 2 4 2 3 4 2 2 2" xfId="35775" xr:uid="{00000000-0005-0000-0000-0000078B0000}"/>
    <cellStyle name="20% - Accent1 4 2 4 2 3 4 2 3" xfId="35776" xr:uid="{00000000-0005-0000-0000-0000088B0000}"/>
    <cellStyle name="20% - Accent1 4 2 4 2 3 4 3" xfId="35777" xr:uid="{00000000-0005-0000-0000-0000098B0000}"/>
    <cellStyle name="20% - Accent1 4 2 4 2 3 4 3 2" xfId="35778" xr:uid="{00000000-0005-0000-0000-00000A8B0000}"/>
    <cellStyle name="20% - Accent1 4 2 4 2 3 4 4" xfId="35779" xr:uid="{00000000-0005-0000-0000-00000B8B0000}"/>
    <cellStyle name="20% - Accent1 4 2 4 2 3 5" xfId="35780" xr:uid="{00000000-0005-0000-0000-00000C8B0000}"/>
    <cellStyle name="20% - Accent1 4 2 4 2 3 5 2" xfId="35781" xr:uid="{00000000-0005-0000-0000-00000D8B0000}"/>
    <cellStyle name="20% - Accent1 4 2 4 2 3 5 2 2" xfId="35782" xr:uid="{00000000-0005-0000-0000-00000E8B0000}"/>
    <cellStyle name="20% - Accent1 4 2 4 2 3 5 2 2 2" xfId="35783" xr:uid="{00000000-0005-0000-0000-00000F8B0000}"/>
    <cellStyle name="20% - Accent1 4 2 4 2 3 5 2 3" xfId="35784" xr:uid="{00000000-0005-0000-0000-0000108B0000}"/>
    <cellStyle name="20% - Accent1 4 2 4 2 3 5 3" xfId="35785" xr:uid="{00000000-0005-0000-0000-0000118B0000}"/>
    <cellStyle name="20% - Accent1 4 2 4 2 3 5 3 2" xfId="35786" xr:uid="{00000000-0005-0000-0000-0000128B0000}"/>
    <cellStyle name="20% - Accent1 4 2 4 2 3 5 4" xfId="35787" xr:uid="{00000000-0005-0000-0000-0000138B0000}"/>
    <cellStyle name="20% - Accent1 4 2 4 2 3 6" xfId="35788" xr:uid="{00000000-0005-0000-0000-0000148B0000}"/>
    <cellStyle name="20% - Accent1 4 2 4 2 3 6 2" xfId="35789" xr:uid="{00000000-0005-0000-0000-0000158B0000}"/>
    <cellStyle name="20% - Accent1 4 2 4 2 3 6 2 2" xfId="35790" xr:uid="{00000000-0005-0000-0000-0000168B0000}"/>
    <cellStyle name="20% - Accent1 4 2 4 2 3 6 2 2 2" xfId="35791" xr:uid="{00000000-0005-0000-0000-0000178B0000}"/>
    <cellStyle name="20% - Accent1 4 2 4 2 3 6 2 3" xfId="35792" xr:uid="{00000000-0005-0000-0000-0000188B0000}"/>
    <cellStyle name="20% - Accent1 4 2 4 2 3 6 3" xfId="35793" xr:uid="{00000000-0005-0000-0000-0000198B0000}"/>
    <cellStyle name="20% - Accent1 4 2 4 2 3 6 3 2" xfId="35794" xr:uid="{00000000-0005-0000-0000-00001A8B0000}"/>
    <cellStyle name="20% - Accent1 4 2 4 2 3 6 4" xfId="35795" xr:uid="{00000000-0005-0000-0000-00001B8B0000}"/>
    <cellStyle name="20% - Accent1 4 2 4 2 3 7" xfId="35796" xr:uid="{00000000-0005-0000-0000-00001C8B0000}"/>
    <cellStyle name="20% - Accent1 4 2 4 2 3 7 2" xfId="35797" xr:uid="{00000000-0005-0000-0000-00001D8B0000}"/>
    <cellStyle name="20% - Accent1 4 2 4 2 3 7 2 2" xfId="35798" xr:uid="{00000000-0005-0000-0000-00001E8B0000}"/>
    <cellStyle name="20% - Accent1 4 2 4 2 3 7 3" xfId="35799" xr:uid="{00000000-0005-0000-0000-00001F8B0000}"/>
    <cellStyle name="20% - Accent1 4 2 4 2 3 8" xfId="35800" xr:uid="{00000000-0005-0000-0000-0000208B0000}"/>
    <cellStyle name="20% - Accent1 4 2 4 2 3 8 2" xfId="35801" xr:uid="{00000000-0005-0000-0000-0000218B0000}"/>
    <cellStyle name="20% - Accent1 4 2 4 2 3 8 2 2" xfId="35802" xr:uid="{00000000-0005-0000-0000-0000228B0000}"/>
    <cellStyle name="20% - Accent1 4 2 4 2 3 8 3" xfId="35803" xr:uid="{00000000-0005-0000-0000-0000238B0000}"/>
    <cellStyle name="20% - Accent1 4 2 4 2 3 9" xfId="35804" xr:uid="{00000000-0005-0000-0000-0000248B0000}"/>
    <cellStyle name="20% - Accent1 4 2 4 2 3 9 2" xfId="35805" xr:uid="{00000000-0005-0000-0000-0000258B0000}"/>
    <cellStyle name="20% - Accent1 4 2 4 2 4" xfId="35806" xr:uid="{00000000-0005-0000-0000-0000268B0000}"/>
    <cellStyle name="20% - Accent1 4 2 4 2 4 10" xfId="35807" xr:uid="{00000000-0005-0000-0000-0000278B0000}"/>
    <cellStyle name="20% - Accent1 4 2 4 2 4 10 2" xfId="35808" xr:uid="{00000000-0005-0000-0000-0000288B0000}"/>
    <cellStyle name="20% - Accent1 4 2 4 2 4 11" xfId="35809" xr:uid="{00000000-0005-0000-0000-0000298B0000}"/>
    <cellStyle name="20% - Accent1 4 2 4 2 4 2" xfId="35810" xr:uid="{00000000-0005-0000-0000-00002A8B0000}"/>
    <cellStyle name="20% - Accent1 4 2 4 2 4 2 2" xfId="35811" xr:uid="{00000000-0005-0000-0000-00002B8B0000}"/>
    <cellStyle name="20% - Accent1 4 2 4 2 4 2 2 2" xfId="35812" xr:uid="{00000000-0005-0000-0000-00002C8B0000}"/>
    <cellStyle name="20% - Accent1 4 2 4 2 4 2 2 2 2" xfId="35813" xr:uid="{00000000-0005-0000-0000-00002D8B0000}"/>
    <cellStyle name="20% - Accent1 4 2 4 2 4 2 2 2 2 2" xfId="35814" xr:uid="{00000000-0005-0000-0000-00002E8B0000}"/>
    <cellStyle name="20% - Accent1 4 2 4 2 4 2 2 2 3" xfId="35815" xr:uid="{00000000-0005-0000-0000-00002F8B0000}"/>
    <cellStyle name="20% - Accent1 4 2 4 2 4 2 2 3" xfId="35816" xr:uid="{00000000-0005-0000-0000-0000308B0000}"/>
    <cellStyle name="20% - Accent1 4 2 4 2 4 2 2 3 2" xfId="35817" xr:uid="{00000000-0005-0000-0000-0000318B0000}"/>
    <cellStyle name="20% - Accent1 4 2 4 2 4 2 2 4" xfId="35818" xr:uid="{00000000-0005-0000-0000-0000328B0000}"/>
    <cellStyle name="20% - Accent1 4 2 4 2 4 2 3" xfId="35819" xr:uid="{00000000-0005-0000-0000-0000338B0000}"/>
    <cellStyle name="20% - Accent1 4 2 4 2 4 2 3 2" xfId="35820" xr:uid="{00000000-0005-0000-0000-0000348B0000}"/>
    <cellStyle name="20% - Accent1 4 2 4 2 4 2 3 2 2" xfId="35821" xr:uid="{00000000-0005-0000-0000-0000358B0000}"/>
    <cellStyle name="20% - Accent1 4 2 4 2 4 2 3 2 2 2" xfId="35822" xr:uid="{00000000-0005-0000-0000-0000368B0000}"/>
    <cellStyle name="20% - Accent1 4 2 4 2 4 2 3 2 3" xfId="35823" xr:uid="{00000000-0005-0000-0000-0000378B0000}"/>
    <cellStyle name="20% - Accent1 4 2 4 2 4 2 3 3" xfId="35824" xr:uid="{00000000-0005-0000-0000-0000388B0000}"/>
    <cellStyle name="20% - Accent1 4 2 4 2 4 2 3 3 2" xfId="35825" xr:uid="{00000000-0005-0000-0000-0000398B0000}"/>
    <cellStyle name="20% - Accent1 4 2 4 2 4 2 3 4" xfId="35826" xr:uid="{00000000-0005-0000-0000-00003A8B0000}"/>
    <cellStyle name="20% - Accent1 4 2 4 2 4 2 4" xfId="35827" xr:uid="{00000000-0005-0000-0000-00003B8B0000}"/>
    <cellStyle name="20% - Accent1 4 2 4 2 4 2 4 2" xfId="35828" xr:uid="{00000000-0005-0000-0000-00003C8B0000}"/>
    <cellStyle name="20% - Accent1 4 2 4 2 4 2 4 2 2" xfId="35829" xr:uid="{00000000-0005-0000-0000-00003D8B0000}"/>
    <cellStyle name="20% - Accent1 4 2 4 2 4 2 4 2 2 2" xfId="35830" xr:uid="{00000000-0005-0000-0000-00003E8B0000}"/>
    <cellStyle name="20% - Accent1 4 2 4 2 4 2 4 2 3" xfId="35831" xr:uid="{00000000-0005-0000-0000-00003F8B0000}"/>
    <cellStyle name="20% - Accent1 4 2 4 2 4 2 4 3" xfId="35832" xr:uid="{00000000-0005-0000-0000-0000408B0000}"/>
    <cellStyle name="20% - Accent1 4 2 4 2 4 2 4 3 2" xfId="35833" xr:uid="{00000000-0005-0000-0000-0000418B0000}"/>
    <cellStyle name="20% - Accent1 4 2 4 2 4 2 4 4" xfId="35834" xr:uid="{00000000-0005-0000-0000-0000428B0000}"/>
    <cellStyle name="20% - Accent1 4 2 4 2 4 2 5" xfId="35835" xr:uid="{00000000-0005-0000-0000-0000438B0000}"/>
    <cellStyle name="20% - Accent1 4 2 4 2 4 2 5 2" xfId="35836" xr:uid="{00000000-0005-0000-0000-0000448B0000}"/>
    <cellStyle name="20% - Accent1 4 2 4 2 4 2 5 2 2" xfId="35837" xr:uid="{00000000-0005-0000-0000-0000458B0000}"/>
    <cellStyle name="20% - Accent1 4 2 4 2 4 2 5 3" xfId="35838" xr:uid="{00000000-0005-0000-0000-0000468B0000}"/>
    <cellStyle name="20% - Accent1 4 2 4 2 4 2 6" xfId="35839" xr:uid="{00000000-0005-0000-0000-0000478B0000}"/>
    <cellStyle name="20% - Accent1 4 2 4 2 4 2 6 2" xfId="35840" xr:uid="{00000000-0005-0000-0000-0000488B0000}"/>
    <cellStyle name="20% - Accent1 4 2 4 2 4 2 6 2 2" xfId="35841" xr:uid="{00000000-0005-0000-0000-0000498B0000}"/>
    <cellStyle name="20% - Accent1 4 2 4 2 4 2 6 3" xfId="35842" xr:uid="{00000000-0005-0000-0000-00004A8B0000}"/>
    <cellStyle name="20% - Accent1 4 2 4 2 4 2 7" xfId="35843" xr:uid="{00000000-0005-0000-0000-00004B8B0000}"/>
    <cellStyle name="20% - Accent1 4 2 4 2 4 2 7 2" xfId="35844" xr:uid="{00000000-0005-0000-0000-00004C8B0000}"/>
    <cellStyle name="20% - Accent1 4 2 4 2 4 2 8" xfId="35845" xr:uid="{00000000-0005-0000-0000-00004D8B0000}"/>
    <cellStyle name="20% - Accent1 4 2 4 2 4 2 8 2" xfId="35846" xr:uid="{00000000-0005-0000-0000-00004E8B0000}"/>
    <cellStyle name="20% - Accent1 4 2 4 2 4 2 9" xfId="35847" xr:uid="{00000000-0005-0000-0000-00004F8B0000}"/>
    <cellStyle name="20% - Accent1 4 2 4 2 4 3" xfId="35848" xr:uid="{00000000-0005-0000-0000-0000508B0000}"/>
    <cellStyle name="20% - Accent1 4 2 4 2 4 3 2" xfId="35849" xr:uid="{00000000-0005-0000-0000-0000518B0000}"/>
    <cellStyle name="20% - Accent1 4 2 4 2 4 3 2 2" xfId="35850" xr:uid="{00000000-0005-0000-0000-0000528B0000}"/>
    <cellStyle name="20% - Accent1 4 2 4 2 4 3 2 2 2" xfId="35851" xr:uid="{00000000-0005-0000-0000-0000538B0000}"/>
    <cellStyle name="20% - Accent1 4 2 4 2 4 3 2 2 2 2" xfId="35852" xr:uid="{00000000-0005-0000-0000-0000548B0000}"/>
    <cellStyle name="20% - Accent1 4 2 4 2 4 3 2 2 3" xfId="35853" xr:uid="{00000000-0005-0000-0000-0000558B0000}"/>
    <cellStyle name="20% - Accent1 4 2 4 2 4 3 2 3" xfId="35854" xr:uid="{00000000-0005-0000-0000-0000568B0000}"/>
    <cellStyle name="20% - Accent1 4 2 4 2 4 3 2 3 2" xfId="35855" xr:uid="{00000000-0005-0000-0000-0000578B0000}"/>
    <cellStyle name="20% - Accent1 4 2 4 2 4 3 2 4" xfId="35856" xr:uid="{00000000-0005-0000-0000-0000588B0000}"/>
    <cellStyle name="20% - Accent1 4 2 4 2 4 3 3" xfId="35857" xr:uid="{00000000-0005-0000-0000-0000598B0000}"/>
    <cellStyle name="20% - Accent1 4 2 4 2 4 3 3 2" xfId="35858" xr:uid="{00000000-0005-0000-0000-00005A8B0000}"/>
    <cellStyle name="20% - Accent1 4 2 4 2 4 3 3 2 2" xfId="35859" xr:uid="{00000000-0005-0000-0000-00005B8B0000}"/>
    <cellStyle name="20% - Accent1 4 2 4 2 4 3 3 2 2 2" xfId="35860" xr:uid="{00000000-0005-0000-0000-00005C8B0000}"/>
    <cellStyle name="20% - Accent1 4 2 4 2 4 3 3 2 3" xfId="35861" xr:uid="{00000000-0005-0000-0000-00005D8B0000}"/>
    <cellStyle name="20% - Accent1 4 2 4 2 4 3 3 3" xfId="35862" xr:uid="{00000000-0005-0000-0000-00005E8B0000}"/>
    <cellStyle name="20% - Accent1 4 2 4 2 4 3 3 3 2" xfId="35863" xr:uid="{00000000-0005-0000-0000-00005F8B0000}"/>
    <cellStyle name="20% - Accent1 4 2 4 2 4 3 3 4" xfId="35864" xr:uid="{00000000-0005-0000-0000-0000608B0000}"/>
    <cellStyle name="20% - Accent1 4 2 4 2 4 3 4" xfId="35865" xr:uid="{00000000-0005-0000-0000-0000618B0000}"/>
    <cellStyle name="20% - Accent1 4 2 4 2 4 3 4 2" xfId="35866" xr:uid="{00000000-0005-0000-0000-0000628B0000}"/>
    <cellStyle name="20% - Accent1 4 2 4 2 4 3 4 2 2" xfId="35867" xr:uid="{00000000-0005-0000-0000-0000638B0000}"/>
    <cellStyle name="20% - Accent1 4 2 4 2 4 3 4 2 2 2" xfId="35868" xr:uid="{00000000-0005-0000-0000-0000648B0000}"/>
    <cellStyle name="20% - Accent1 4 2 4 2 4 3 4 2 3" xfId="35869" xr:uid="{00000000-0005-0000-0000-0000658B0000}"/>
    <cellStyle name="20% - Accent1 4 2 4 2 4 3 4 3" xfId="35870" xr:uid="{00000000-0005-0000-0000-0000668B0000}"/>
    <cellStyle name="20% - Accent1 4 2 4 2 4 3 4 3 2" xfId="35871" xr:uid="{00000000-0005-0000-0000-0000678B0000}"/>
    <cellStyle name="20% - Accent1 4 2 4 2 4 3 4 4" xfId="35872" xr:uid="{00000000-0005-0000-0000-0000688B0000}"/>
    <cellStyle name="20% - Accent1 4 2 4 2 4 3 5" xfId="35873" xr:uid="{00000000-0005-0000-0000-0000698B0000}"/>
    <cellStyle name="20% - Accent1 4 2 4 2 4 3 5 2" xfId="35874" xr:uid="{00000000-0005-0000-0000-00006A8B0000}"/>
    <cellStyle name="20% - Accent1 4 2 4 2 4 3 5 2 2" xfId="35875" xr:uid="{00000000-0005-0000-0000-00006B8B0000}"/>
    <cellStyle name="20% - Accent1 4 2 4 2 4 3 5 3" xfId="35876" xr:uid="{00000000-0005-0000-0000-00006C8B0000}"/>
    <cellStyle name="20% - Accent1 4 2 4 2 4 3 6" xfId="35877" xr:uid="{00000000-0005-0000-0000-00006D8B0000}"/>
    <cellStyle name="20% - Accent1 4 2 4 2 4 3 6 2" xfId="35878" xr:uid="{00000000-0005-0000-0000-00006E8B0000}"/>
    <cellStyle name="20% - Accent1 4 2 4 2 4 3 6 2 2" xfId="35879" xr:uid="{00000000-0005-0000-0000-00006F8B0000}"/>
    <cellStyle name="20% - Accent1 4 2 4 2 4 3 6 3" xfId="35880" xr:uid="{00000000-0005-0000-0000-0000708B0000}"/>
    <cellStyle name="20% - Accent1 4 2 4 2 4 3 7" xfId="35881" xr:uid="{00000000-0005-0000-0000-0000718B0000}"/>
    <cellStyle name="20% - Accent1 4 2 4 2 4 3 7 2" xfId="35882" xr:uid="{00000000-0005-0000-0000-0000728B0000}"/>
    <cellStyle name="20% - Accent1 4 2 4 2 4 3 8" xfId="35883" xr:uid="{00000000-0005-0000-0000-0000738B0000}"/>
    <cellStyle name="20% - Accent1 4 2 4 2 4 3 8 2" xfId="35884" xr:uid="{00000000-0005-0000-0000-0000748B0000}"/>
    <cellStyle name="20% - Accent1 4 2 4 2 4 3 9" xfId="35885" xr:uid="{00000000-0005-0000-0000-0000758B0000}"/>
    <cellStyle name="20% - Accent1 4 2 4 2 4 4" xfId="35886" xr:uid="{00000000-0005-0000-0000-0000768B0000}"/>
    <cellStyle name="20% - Accent1 4 2 4 2 4 4 2" xfId="35887" xr:uid="{00000000-0005-0000-0000-0000778B0000}"/>
    <cellStyle name="20% - Accent1 4 2 4 2 4 4 2 2" xfId="35888" xr:uid="{00000000-0005-0000-0000-0000788B0000}"/>
    <cellStyle name="20% - Accent1 4 2 4 2 4 4 2 2 2" xfId="35889" xr:uid="{00000000-0005-0000-0000-0000798B0000}"/>
    <cellStyle name="20% - Accent1 4 2 4 2 4 4 2 3" xfId="35890" xr:uid="{00000000-0005-0000-0000-00007A8B0000}"/>
    <cellStyle name="20% - Accent1 4 2 4 2 4 4 3" xfId="35891" xr:uid="{00000000-0005-0000-0000-00007B8B0000}"/>
    <cellStyle name="20% - Accent1 4 2 4 2 4 4 3 2" xfId="35892" xr:uid="{00000000-0005-0000-0000-00007C8B0000}"/>
    <cellStyle name="20% - Accent1 4 2 4 2 4 4 4" xfId="35893" xr:uid="{00000000-0005-0000-0000-00007D8B0000}"/>
    <cellStyle name="20% - Accent1 4 2 4 2 4 5" xfId="35894" xr:uid="{00000000-0005-0000-0000-00007E8B0000}"/>
    <cellStyle name="20% - Accent1 4 2 4 2 4 5 2" xfId="35895" xr:uid="{00000000-0005-0000-0000-00007F8B0000}"/>
    <cellStyle name="20% - Accent1 4 2 4 2 4 5 2 2" xfId="35896" xr:uid="{00000000-0005-0000-0000-0000808B0000}"/>
    <cellStyle name="20% - Accent1 4 2 4 2 4 5 2 2 2" xfId="35897" xr:uid="{00000000-0005-0000-0000-0000818B0000}"/>
    <cellStyle name="20% - Accent1 4 2 4 2 4 5 2 3" xfId="35898" xr:uid="{00000000-0005-0000-0000-0000828B0000}"/>
    <cellStyle name="20% - Accent1 4 2 4 2 4 5 3" xfId="35899" xr:uid="{00000000-0005-0000-0000-0000838B0000}"/>
    <cellStyle name="20% - Accent1 4 2 4 2 4 5 3 2" xfId="35900" xr:uid="{00000000-0005-0000-0000-0000848B0000}"/>
    <cellStyle name="20% - Accent1 4 2 4 2 4 5 4" xfId="35901" xr:uid="{00000000-0005-0000-0000-0000858B0000}"/>
    <cellStyle name="20% - Accent1 4 2 4 2 4 6" xfId="35902" xr:uid="{00000000-0005-0000-0000-0000868B0000}"/>
    <cellStyle name="20% - Accent1 4 2 4 2 4 6 2" xfId="35903" xr:uid="{00000000-0005-0000-0000-0000878B0000}"/>
    <cellStyle name="20% - Accent1 4 2 4 2 4 6 2 2" xfId="35904" xr:uid="{00000000-0005-0000-0000-0000888B0000}"/>
    <cellStyle name="20% - Accent1 4 2 4 2 4 6 2 2 2" xfId="35905" xr:uid="{00000000-0005-0000-0000-0000898B0000}"/>
    <cellStyle name="20% - Accent1 4 2 4 2 4 6 2 3" xfId="35906" xr:uid="{00000000-0005-0000-0000-00008A8B0000}"/>
    <cellStyle name="20% - Accent1 4 2 4 2 4 6 3" xfId="35907" xr:uid="{00000000-0005-0000-0000-00008B8B0000}"/>
    <cellStyle name="20% - Accent1 4 2 4 2 4 6 3 2" xfId="35908" xr:uid="{00000000-0005-0000-0000-00008C8B0000}"/>
    <cellStyle name="20% - Accent1 4 2 4 2 4 6 4" xfId="35909" xr:uid="{00000000-0005-0000-0000-00008D8B0000}"/>
    <cellStyle name="20% - Accent1 4 2 4 2 4 7" xfId="35910" xr:uid="{00000000-0005-0000-0000-00008E8B0000}"/>
    <cellStyle name="20% - Accent1 4 2 4 2 4 7 2" xfId="35911" xr:uid="{00000000-0005-0000-0000-00008F8B0000}"/>
    <cellStyle name="20% - Accent1 4 2 4 2 4 7 2 2" xfId="35912" xr:uid="{00000000-0005-0000-0000-0000908B0000}"/>
    <cellStyle name="20% - Accent1 4 2 4 2 4 7 3" xfId="35913" xr:uid="{00000000-0005-0000-0000-0000918B0000}"/>
    <cellStyle name="20% - Accent1 4 2 4 2 4 8" xfId="35914" xr:uid="{00000000-0005-0000-0000-0000928B0000}"/>
    <cellStyle name="20% - Accent1 4 2 4 2 4 8 2" xfId="35915" xr:uid="{00000000-0005-0000-0000-0000938B0000}"/>
    <cellStyle name="20% - Accent1 4 2 4 2 4 8 2 2" xfId="35916" xr:uid="{00000000-0005-0000-0000-0000948B0000}"/>
    <cellStyle name="20% - Accent1 4 2 4 2 4 8 3" xfId="35917" xr:uid="{00000000-0005-0000-0000-0000958B0000}"/>
    <cellStyle name="20% - Accent1 4 2 4 2 4 9" xfId="35918" xr:uid="{00000000-0005-0000-0000-0000968B0000}"/>
    <cellStyle name="20% - Accent1 4 2 4 2 4 9 2" xfId="35919" xr:uid="{00000000-0005-0000-0000-0000978B0000}"/>
    <cellStyle name="20% - Accent1 4 2 4 2 5" xfId="35920" xr:uid="{00000000-0005-0000-0000-0000988B0000}"/>
    <cellStyle name="20% - Accent1 4 2 4 2 5 10" xfId="35921" xr:uid="{00000000-0005-0000-0000-0000998B0000}"/>
    <cellStyle name="20% - Accent1 4 2 4 2 5 10 2" xfId="35922" xr:uid="{00000000-0005-0000-0000-00009A8B0000}"/>
    <cellStyle name="20% - Accent1 4 2 4 2 5 11" xfId="35923" xr:uid="{00000000-0005-0000-0000-00009B8B0000}"/>
    <cellStyle name="20% - Accent1 4 2 4 2 5 2" xfId="35924" xr:uid="{00000000-0005-0000-0000-00009C8B0000}"/>
    <cellStyle name="20% - Accent1 4 2 4 2 5 2 2" xfId="35925" xr:uid="{00000000-0005-0000-0000-00009D8B0000}"/>
    <cellStyle name="20% - Accent1 4 2 4 2 5 2 2 2" xfId="35926" xr:uid="{00000000-0005-0000-0000-00009E8B0000}"/>
    <cellStyle name="20% - Accent1 4 2 4 2 5 2 2 2 2" xfId="35927" xr:uid="{00000000-0005-0000-0000-00009F8B0000}"/>
    <cellStyle name="20% - Accent1 4 2 4 2 5 2 2 2 2 2" xfId="35928" xr:uid="{00000000-0005-0000-0000-0000A08B0000}"/>
    <cellStyle name="20% - Accent1 4 2 4 2 5 2 2 2 3" xfId="35929" xr:uid="{00000000-0005-0000-0000-0000A18B0000}"/>
    <cellStyle name="20% - Accent1 4 2 4 2 5 2 2 3" xfId="35930" xr:uid="{00000000-0005-0000-0000-0000A28B0000}"/>
    <cellStyle name="20% - Accent1 4 2 4 2 5 2 2 3 2" xfId="35931" xr:uid="{00000000-0005-0000-0000-0000A38B0000}"/>
    <cellStyle name="20% - Accent1 4 2 4 2 5 2 2 4" xfId="35932" xr:uid="{00000000-0005-0000-0000-0000A48B0000}"/>
    <cellStyle name="20% - Accent1 4 2 4 2 5 2 3" xfId="35933" xr:uid="{00000000-0005-0000-0000-0000A58B0000}"/>
    <cellStyle name="20% - Accent1 4 2 4 2 5 2 3 2" xfId="35934" xr:uid="{00000000-0005-0000-0000-0000A68B0000}"/>
    <cellStyle name="20% - Accent1 4 2 4 2 5 2 3 2 2" xfId="35935" xr:uid="{00000000-0005-0000-0000-0000A78B0000}"/>
    <cellStyle name="20% - Accent1 4 2 4 2 5 2 3 2 2 2" xfId="35936" xr:uid="{00000000-0005-0000-0000-0000A88B0000}"/>
    <cellStyle name="20% - Accent1 4 2 4 2 5 2 3 2 3" xfId="35937" xr:uid="{00000000-0005-0000-0000-0000A98B0000}"/>
    <cellStyle name="20% - Accent1 4 2 4 2 5 2 3 3" xfId="35938" xr:uid="{00000000-0005-0000-0000-0000AA8B0000}"/>
    <cellStyle name="20% - Accent1 4 2 4 2 5 2 3 3 2" xfId="35939" xr:uid="{00000000-0005-0000-0000-0000AB8B0000}"/>
    <cellStyle name="20% - Accent1 4 2 4 2 5 2 3 4" xfId="35940" xr:uid="{00000000-0005-0000-0000-0000AC8B0000}"/>
    <cellStyle name="20% - Accent1 4 2 4 2 5 2 4" xfId="35941" xr:uid="{00000000-0005-0000-0000-0000AD8B0000}"/>
    <cellStyle name="20% - Accent1 4 2 4 2 5 2 4 2" xfId="35942" xr:uid="{00000000-0005-0000-0000-0000AE8B0000}"/>
    <cellStyle name="20% - Accent1 4 2 4 2 5 2 4 2 2" xfId="35943" xr:uid="{00000000-0005-0000-0000-0000AF8B0000}"/>
    <cellStyle name="20% - Accent1 4 2 4 2 5 2 4 2 2 2" xfId="35944" xr:uid="{00000000-0005-0000-0000-0000B08B0000}"/>
    <cellStyle name="20% - Accent1 4 2 4 2 5 2 4 2 3" xfId="35945" xr:uid="{00000000-0005-0000-0000-0000B18B0000}"/>
    <cellStyle name="20% - Accent1 4 2 4 2 5 2 4 3" xfId="35946" xr:uid="{00000000-0005-0000-0000-0000B28B0000}"/>
    <cellStyle name="20% - Accent1 4 2 4 2 5 2 4 3 2" xfId="35947" xr:uid="{00000000-0005-0000-0000-0000B38B0000}"/>
    <cellStyle name="20% - Accent1 4 2 4 2 5 2 4 4" xfId="35948" xr:uid="{00000000-0005-0000-0000-0000B48B0000}"/>
    <cellStyle name="20% - Accent1 4 2 4 2 5 2 5" xfId="35949" xr:uid="{00000000-0005-0000-0000-0000B58B0000}"/>
    <cellStyle name="20% - Accent1 4 2 4 2 5 2 5 2" xfId="35950" xr:uid="{00000000-0005-0000-0000-0000B68B0000}"/>
    <cellStyle name="20% - Accent1 4 2 4 2 5 2 5 2 2" xfId="35951" xr:uid="{00000000-0005-0000-0000-0000B78B0000}"/>
    <cellStyle name="20% - Accent1 4 2 4 2 5 2 5 3" xfId="35952" xr:uid="{00000000-0005-0000-0000-0000B88B0000}"/>
    <cellStyle name="20% - Accent1 4 2 4 2 5 2 6" xfId="35953" xr:uid="{00000000-0005-0000-0000-0000B98B0000}"/>
    <cellStyle name="20% - Accent1 4 2 4 2 5 2 6 2" xfId="35954" xr:uid="{00000000-0005-0000-0000-0000BA8B0000}"/>
    <cellStyle name="20% - Accent1 4 2 4 2 5 2 6 2 2" xfId="35955" xr:uid="{00000000-0005-0000-0000-0000BB8B0000}"/>
    <cellStyle name="20% - Accent1 4 2 4 2 5 2 6 3" xfId="35956" xr:uid="{00000000-0005-0000-0000-0000BC8B0000}"/>
    <cellStyle name="20% - Accent1 4 2 4 2 5 2 7" xfId="35957" xr:uid="{00000000-0005-0000-0000-0000BD8B0000}"/>
    <cellStyle name="20% - Accent1 4 2 4 2 5 2 7 2" xfId="35958" xr:uid="{00000000-0005-0000-0000-0000BE8B0000}"/>
    <cellStyle name="20% - Accent1 4 2 4 2 5 2 8" xfId="35959" xr:uid="{00000000-0005-0000-0000-0000BF8B0000}"/>
    <cellStyle name="20% - Accent1 4 2 4 2 5 2 8 2" xfId="35960" xr:uid="{00000000-0005-0000-0000-0000C08B0000}"/>
    <cellStyle name="20% - Accent1 4 2 4 2 5 2 9" xfId="35961" xr:uid="{00000000-0005-0000-0000-0000C18B0000}"/>
    <cellStyle name="20% - Accent1 4 2 4 2 5 3" xfId="35962" xr:uid="{00000000-0005-0000-0000-0000C28B0000}"/>
    <cellStyle name="20% - Accent1 4 2 4 2 5 3 2" xfId="35963" xr:uid="{00000000-0005-0000-0000-0000C38B0000}"/>
    <cellStyle name="20% - Accent1 4 2 4 2 5 3 2 2" xfId="35964" xr:uid="{00000000-0005-0000-0000-0000C48B0000}"/>
    <cellStyle name="20% - Accent1 4 2 4 2 5 3 2 2 2" xfId="35965" xr:uid="{00000000-0005-0000-0000-0000C58B0000}"/>
    <cellStyle name="20% - Accent1 4 2 4 2 5 3 2 2 2 2" xfId="35966" xr:uid="{00000000-0005-0000-0000-0000C68B0000}"/>
    <cellStyle name="20% - Accent1 4 2 4 2 5 3 2 2 3" xfId="35967" xr:uid="{00000000-0005-0000-0000-0000C78B0000}"/>
    <cellStyle name="20% - Accent1 4 2 4 2 5 3 2 3" xfId="35968" xr:uid="{00000000-0005-0000-0000-0000C88B0000}"/>
    <cellStyle name="20% - Accent1 4 2 4 2 5 3 2 3 2" xfId="35969" xr:uid="{00000000-0005-0000-0000-0000C98B0000}"/>
    <cellStyle name="20% - Accent1 4 2 4 2 5 3 2 4" xfId="35970" xr:uid="{00000000-0005-0000-0000-0000CA8B0000}"/>
    <cellStyle name="20% - Accent1 4 2 4 2 5 3 3" xfId="35971" xr:uid="{00000000-0005-0000-0000-0000CB8B0000}"/>
    <cellStyle name="20% - Accent1 4 2 4 2 5 3 3 2" xfId="35972" xr:uid="{00000000-0005-0000-0000-0000CC8B0000}"/>
    <cellStyle name="20% - Accent1 4 2 4 2 5 3 3 2 2" xfId="35973" xr:uid="{00000000-0005-0000-0000-0000CD8B0000}"/>
    <cellStyle name="20% - Accent1 4 2 4 2 5 3 3 2 2 2" xfId="35974" xr:uid="{00000000-0005-0000-0000-0000CE8B0000}"/>
    <cellStyle name="20% - Accent1 4 2 4 2 5 3 3 2 3" xfId="35975" xr:uid="{00000000-0005-0000-0000-0000CF8B0000}"/>
    <cellStyle name="20% - Accent1 4 2 4 2 5 3 3 3" xfId="35976" xr:uid="{00000000-0005-0000-0000-0000D08B0000}"/>
    <cellStyle name="20% - Accent1 4 2 4 2 5 3 3 3 2" xfId="35977" xr:uid="{00000000-0005-0000-0000-0000D18B0000}"/>
    <cellStyle name="20% - Accent1 4 2 4 2 5 3 3 4" xfId="35978" xr:uid="{00000000-0005-0000-0000-0000D28B0000}"/>
    <cellStyle name="20% - Accent1 4 2 4 2 5 3 4" xfId="35979" xr:uid="{00000000-0005-0000-0000-0000D38B0000}"/>
    <cellStyle name="20% - Accent1 4 2 4 2 5 3 4 2" xfId="35980" xr:uid="{00000000-0005-0000-0000-0000D48B0000}"/>
    <cellStyle name="20% - Accent1 4 2 4 2 5 3 4 2 2" xfId="35981" xr:uid="{00000000-0005-0000-0000-0000D58B0000}"/>
    <cellStyle name="20% - Accent1 4 2 4 2 5 3 4 2 2 2" xfId="35982" xr:uid="{00000000-0005-0000-0000-0000D68B0000}"/>
    <cellStyle name="20% - Accent1 4 2 4 2 5 3 4 2 3" xfId="35983" xr:uid="{00000000-0005-0000-0000-0000D78B0000}"/>
    <cellStyle name="20% - Accent1 4 2 4 2 5 3 4 3" xfId="35984" xr:uid="{00000000-0005-0000-0000-0000D88B0000}"/>
    <cellStyle name="20% - Accent1 4 2 4 2 5 3 4 3 2" xfId="35985" xr:uid="{00000000-0005-0000-0000-0000D98B0000}"/>
    <cellStyle name="20% - Accent1 4 2 4 2 5 3 4 4" xfId="35986" xr:uid="{00000000-0005-0000-0000-0000DA8B0000}"/>
    <cellStyle name="20% - Accent1 4 2 4 2 5 3 5" xfId="35987" xr:uid="{00000000-0005-0000-0000-0000DB8B0000}"/>
    <cellStyle name="20% - Accent1 4 2 4 2 5 3 5 2" xfId="35988" xr:uid="{00000000-0005-0000-0000-0000DC8B0000}"/>
    <cellStyle name="20% - Accent1 4 2 4 2 5 3 5 2 2" xfId="35989" xr:uid="{00000000-0005-0000-0000-0000DD8B0000}"/>
    <cellStyle name="20% - Accent1 4 2 4 2 5 3 5 3" xfId="35990" xr:uid="{00000000-0005-0000-0000-0000DE8B0000}"/>
    <cellStyle name="20% - Accent1 4 2 4 2 5 3 6" xfId="35991" xr:uid="{00000000-0005-0000-0000-0000DF8B0000}"/>
    <cellStyle name="20% - Accent1 4 2 4 2 5 3 6 2" xfId="35992" xr:uid="{00000000-0005-0000-0000-0000E08B0000}"/>
    <cellStyle name="20% - Accent1 4 2 4 2 5 3 6 2 2" xfId="35993" xr:uid="{00000000-0005-0000-0000-0000E18B0000}"/>
    <cellStyle name="20% - Accent1 4 2 4 2 5 3 6 3" xfId="35994" xr:uid="{00000000-0005-0000-0000-0000E28B0000}"/>
    <cellStyle name="20% - Accent1 4 2 4 2 5 3 7" xfId="35995" xr:uid="{00000000-0005-0000-0000-0000E38B0000}"/>
    <cellStyle name="20% - Accent1 4 2 4 2 5 3 7 2" xfId="35996" xr:uid="{00000000-0005-0000-0000-0000E48B0000}"/>
    <cellStyle name="20% - Accent1 4 2 4 2 5 3 8" xfId="35997" xr:uid="{00000000-0005-0000-0000-0000E58B0000}"/>
    <cellStyle name="20% - Accent1 4 2 4 2 5 3 8 2" xfId="35998" xr:uid="{00000000-0005-0000-0000-0000E68B0000}"/>
    <cellStyle name="20% - Accent1 4 2 4 2 5 3 9" xfId="35999" xr:uid="{00000000-0005-0000-0000-0000E78B0000}"/>
    <cellStyle name="20% - Accent1 4 2 4 2 5 4" xfId="36000" xr:uid="{00000000-0005-0000-0000-0000E88B0000}"/>
    <cellStyle name="20% - Accent1 4 2 4 2 5 4 2" xfId="36001" xr:uid="{00000000-0005-0000-0000-0000E98B0000}"/>
    <cellStyle name="20% - Accent1 4 2 4 2 5 4 2 2" xfId="36002" xr:uid="{00000000-0005-0000-0000-0000EA8B0000}"/>
    <cellStyle name="20% - Accent1 4 2 4 2 5 4 2 2 2" xfId="36003" xr:uid="{00000000-0005-0000-0000-0000EB8B0000}"/>
    <cellStyle name="20% - Accent1 4 2 4 2 5 4 2 3" xfId="36004" xr:uid="{00000000-0005-0000-0000-0000EC8B0000}"/>
    <cellStyle name="20% - Accent1 4 2 4 2 5 4 3" xfId="36005" xr:uid="{00000000-0005-0000-0000-0000ED8B0000}"/>
    <cellStyle name="20% - Accent1 4 2 4 2 5 4 3 2" xfId="36006" xr:uid="{00000000-0005-0000-0000-0000EE8B0000}"/>
    <cellStyle name="20% - Accent1 4 2 4 2 5 4 4" xfId="36007" xr:uid="{00000000-0005-0000-0000-0000EF8B0000}"/>
    <cellStyle name="20% - Accent1 4 2 4 2 5 5" xfId="36008" xr:uid="{00000000-0005-0000-0000-0000F08B0000}"/>
    <cellStyle name="20% - Accent1 4 2 4 2 5 5 2" xfId="36009" xr:uid="{00000000-0005-0000-0000-0000F18B0000}"/>
    <cellStyle name="20% - Accent1 4 2 4 2 5 5 2 2" xfId="36010" xr:uid="{00000000-0005-0000-0000-0000F28B0000}"/>
    <cellStyle name="20% - Accent1 4 2 4 2 5 5 2 2 2" xfId="36011" xr:uid="{00000000-0005-0000-0000-0000F38B0000}"/>
    <cellStyle name="20% - Accent1 4 2 4 2 5 5 2 3" xfId="36012" xr:uid="{00000000-0005-0000-0000-0000F48B0000}"/>
    <cellStyle name="20% - Accent1 4 2 4 2 5 5 3" xfId="36013" xr:uid="{00000000-0005-0000-0000-0000F58B0000}"/>
    <cellStyle name="20% - Accent1 4 2 4 2 5 5 3 2" xfId="36014" xr:uid="{00000000-0005-0000-0000-0000F68B0000}"/>
    <cellStyle name="20% - Accent1 4 2 4 2 5 5 4" xfId="36015" xr:uid="{00000000-0005-0000-0000-0000F78B0000}"/>
    <cellStyle name="20% - Accent1 4 2 4 2 5 6" xfId="36016" xr:uid="{00000000-0005-0000-0000-0000F88B0000}"/>
    <cellStyle name="20% - Accent1 4 2 4 2 5 6 2" xfId="36017" xr:uid="{00000000-0005-0000-0000-0000F98B0000}"/>
    <cellStyle name="20% - Accent1 4 2 4 2 5 6 2 2" xfId="36018" xr:uid="{00000000-0005-0000-0000-0000FA8B0000}"/>
    <cellStyle name="20% - Accent1 4 2 4 2 5 6 2 2 2" xfId="36019" xr:uid="{00000000-0005-0000-0000-0000FB8B0000}"/>
    <cellStyle name="20% - Accent1 4 2 4 2 5 6 2 3" xfId="36020" xr:uid="{00000000-0005-0000-0000-0000FC8B0000}"/>
    <cellStyle name="20% - Accent1 4 2 4 2 5 6 3" xfId="36021" xr:uid="{00000000-0005-0000-0000-0000FD8B0000}"/>
    <cellStyle name="20% - Accent1 4 2 4 2 5 6 3 2" xfId="36022" xr:uid="{00000000-0005-0000-0000-0000FE8B0000}"/>
    <cellStyle name="20% - Accent1 4 2 4 2 5 6 4" xfId="36023" xr:uid="{00000000-0005-0000-0000-0000FF8B0000}"/>
    <cellStyle name="20% - Accent1 4 2 4 2 5 7" xfId="36024" xr:uid="{00000000-0005-0000-0000-0000008C0000}"/>
    <cellStyle name="20% - Accent1 4 2 4 2 5 7 2" xfId="36025" xr:uid="{00000000-0005-0000-0000-0000018C0000}"/>
    <cellStyle name="20% - Accent1 4 2 4 2 5 7 2 2" xfId="36026" xr:uid="{00000000-0005-0000-0000-0000028C0000}"/>
    <cellStyle name="20% - Accent1 4 2 4 2 5 7 3" xfId="36027" xr:uid="{00000000-0005-0000-0000-0000038C0000}"/>
    <cellStyle name="20% - Accent1 4 2 4 2 5 8" xfId="36028" xr:uid="{00000000-0005-0000-0000-0000048C0000}"/>
    <cellStyle name="20% - Accent1 4 2 4 2 5 8 2" xfId="36029" xr:uid="{00000000-0005-0000-0000-0000058C0000}"/>
    <cellStyle name="20% - Accent1 4 2 4 2 5 8 2 2" xfId="36030" xr:uid="{00000000-0005-0000-0000-0000068C0000}"/>
    <cellStyle name="20% - Accent1 4 2 4 2 5 8 3" xfId="36031" xr:uid="{00000000-0005-0000-0000-0000078C0000}"/>
    <cellStyle name="20% - Accent1 4 2 4 2 5 9" xfId="36032" xr:uid="{00000000-0005-0000-0000-0000088C0000}"/>
    <cellStyle name="20% - Accent1 4 2 4 2 5 9 2" xfId="36033" xr:uid="{00000000-0005-0000-0000-0000098C0000}"/>
    <cellStyle name="20% - Accent1 4 2 4 2 6" xfId="36034" xr:uid="{00000000-0005-0000-0000-00000A8C0000}"/>
    <cellStyle name="20% - Accent1 4 2 4 2 6 2" xfId="36035" xr:uid="{00000000-0005-0000-0000-00000B8C0000}"/>
    <cellStyle name="20% - Accent1 4 2 4 2 6 2 2" xfId="36036" xr:uid="{00000000-0005-0000-0000-00000C8C0000}"/>
    <cellStyle name="20% - Accent1 4 2 4 2 6 2 2 2" xfId="36037" xr:uid="{00000000-0005-0000-0000-00000D8C0000}"/>
    <cellStyle name="20% - Accent1 4 2 4 2 6 2 2 2 2" xfId="36038" xr:uid="{00000000-0005-0000-0000-00000E8C0000}"/>
    <cellStyle name="20% - Accent1 4 2 4 2 6 2 2 3" xfId="36039" xr:uid="{00000000-0005-0000-0000-00000F8C0000}"/>
    <cellStyle name="20% - Accent1 4 2 4 2 6 2 3" xfId="36040" xr:uid="{00000000-0005-0000-0000-0000108C0000}"/>
    <cellStyle name="20% - Accent1 4 2 4 2 6 2 3 2" xfId="36041" xr:uid="{00000000-0005-0000-0000-0000118C0000}"/>
    <cellStyle name="20% - Accent1 4 2 4 2 6 2 4" xfId="36042" xr:uid="{00000000-0005-0000-0000-0000128C0000}"/>
    <cellStyle name="20% - Accent1 4 2 4 2 6 3" xfId="36043" xr:uid="{00000000-0005-0000-0000-0000138C0000}"/>
    <cellStyle name="20% - Accent1 4 2 4 2 6 3 2" xfId="36044" xr:uid="{00000000-0005-0000-0000-0000148C0000}"/>
    <cellStyle name="20% - Accent1 4 2 4 2 6 3 2 2" xfId="36045" xr:uid="{00000000-0005-0000-0000-0000158C0000}"/>
    <cellStyle name="20% - Accent1 4 2 4 2 6 3 2 2 2" xfId="36046" xr:uid="{00000000-0005-0000-0000-0000168C0000}"/>
    <cellStyle name="20% - Accent1 4 2 4 2 6 3 2 3" xfId="36047" xr:uid="{00000000-0005-0000-0000-0000178C0000}"/>
    <cellStyle name="20% - Accent1 4 2 4 2 6 3 3" xfId="36048" xr:uid="{00000000-0005-0000-0000-0000188C0000}"/>
    <cellStyle name="20% - Accent1 4 2 4 2 6 3 3 2" xfId="36049" xr:uid="{00000000-0005-0000-0000-0000198C0000}"/>
    <cellStyle name="20% - Accent1 4 2 4 2 6 3 4" xfId="36050" xr:uid="{00000000-0005-0000-0000-00001A8C0000}"/>
    <cellStyle name="20% - Accent1 4 2 4 2 6 4" xfId="36051" xr:uid="{00000000-0005-0000-0000-00001B8C0000}"/>
    <cellStyle name="20% - Accent1 4 2 4 2 6 4 2" xfId="36052" xr:uid="{00000000-0005-0000-0000-00001C8C0000}"/>
    <cellStyle name="20% - Accent1 4 2 4 2 6 4 2 2" xfId="36053" xr:uid="{00000000-0005-0000-0000-00001D8C0000}"/>
    <cellStyle name="20% - Accent1 4 2 4 2 6 4 2 2 2" xfId="36054" xr:uid="{00000000-0005-0000-0000-00001E8C0000}"/>
    <cellStyle name="20% - Accent1 4 2 4 2 6 4 2 3" xfId="36055" xr:uid="{00000000-0005-0000-0000-00001F8C0000}"/>
    <cellStyle name="20% - Accent1 4 2 4 2 6 4 3" xfId="36056" xr:uid="{00000000-0005-0000-0000-0000208C0000}"/>
    <cellStyle name="20% - Accent1 4 2 4 2 6 4 3 2" xfId="36057" xr:uid="{00000000-0005-0000-0000-0000218C0000}"/>
    <cellStyle name="20% - Accent1 4 2 4 2 6 4 4" xfId="36058" xr:uid="{00000000-0005-0000-0000-0000228C0000}"/>
    <cellStyle name="20% - Accent1 4 2 4 2 6 5" xfId="36059" xr:uid="{00000000-0005-0000-0000-0000238C0000}"/>
    <cellStyle name="20% - Accent1 4 2 4 2 6 5 2" xfId="36060" xr:uid="{00000000-0005-0000-0000-0000248C0000}"/>
    <cellStyle name="20% - Accent1 4 2 4 2 6 5 2 2" xfId="36061" xr:uid="{00000000-0005-0000-0000-0000258C0000}"/>
    <cellStyle name="20% - Accent1 4 2 4 2 6 5 3" xfId="36062" xr:uid="{00000000-0005-0000-0000-0000268C0000}"/>
    <cellStyle name="20% - Accent1 4 2 4 2 6 6" xfId="36063" xr:uid="{00000000-0005-0000-0000-0000278C0000}"/>
    <cellStyle name="20% - Accent1 4 2 4 2 6 6 2" xfId="36064" xr:uid="{00000000-0005-0000-0000-0000288C0000}"/>
    <cellStyle name="20% - Accent1 4 2 4 2 6 6 2 2" xfId="36065" xr:uid="{00000000-0005-0000-0000-0000298C0000}"/>
    <cellStyle name="20% - Accent1 4 2 4 2 6 6 3" xfId="36066" xr:uid="{00000000-0005-0000-0000-00002A8C0000}"/>
    <cellStyle name="20% - Accent1 4 2 4 2 6 7" xfId="36067" xr:uid="{00000000-0005-0000-0000-00002B8C0000}"/>
    <cellStyle name="20% - Accent1 4 2 4 2 6 7 2" xfId="36068" xr:uid="{00000000-0005-0000-0000-00002C8C0000}"/>
    <cellStyle name="20% - Accent1 4 2 4 2 6 8" xfId="36069" xr:uid="{00000000-0005-0000-0000-00002D8C0000}"/>
    <cellStyle name="20% - Accent1 4 2 4 2 6 8 2" xfId="36070" xr:uid="{00000000-0005-0000-0000-00002E8C0000}"/>
    <cellStyle name="20% - Accent1 4 2 4 2 6 9" xfId="36071" xr:uid="{00000000-0005-0000-0000-00002F8C0000}"/>
    <cellStyle name="20% - Accent1 4 2 4 2 7" xfId="36072" xr:uid="{00000000-0005-0000-0000-0000308C0000}"/>
    <cellStyle name="20% - Accent1 4 2 4 2 7 2" xfId="36073" xr:uid="{00000000-0005-0000-0000-0000318C0000}"/>
    <cellStyle name="20% - Accent1 4 2 4 2 7 2 2" xfId="36074" xr:uid="{00000000-0005-0000-0000-0000328C0000}"/>
    <cellStyle name="20% - Accent1 4 2 4 2 7 2 2 2" xfId="36075" xr:uid="{00000000-0005-0000-0000-0000338C0000}"/>
    <cellStyle name="20% - Accent1 4 2 4 2 7 2 2 2 2" xfId="36076" xr:uid="{00000000-0005-0000-0000-0000348C0000}"/>
    <cellStyle name="20% - Accent1 4 2 4 2 7 2 2 3" xfId="36077" xr:uid="{00000000-0005-0000-0000-0000358C0000}"/>
    <cellStyle name="20% - Accent1 4 2 4 2 7 2 3" xfId="36078" xr:uid="{00000000-0005-0000-0000-0000368C0000}"/>
    <cellStyle name="20% - Accent1 4 2 4 2 7 2 3 2" xfId="36079" xr:uid="{00000000-0005-0000-0000-0000378C0000}"/>
    <cellStyle name="20% - Accent1 4 2 4 2 7 2 4" xfId="36080" xr:uid="{00000000-0005-0000-0000-0000388C0000}"/>
    <cellStyle name="20% - Accent1 4 2 4 2 7 3" xfId="36081" xr:uid="{00000000-0005-0000-0000-0000398C0000}"/>
    <cellStyle name="20% - Accent1 4 2 4 2 7 3 2" xfId="36082" xr:uid="{00000000-0005-0000-0000-00003A8C0000}"/>
    <cellStyle name="20% - Accent1 4 2 4 2 7 3 2 2" xfId="36083" xr:uid="{00000000-0005-0000-0000-00003B8C0000}"/>
    <cellStyle name="20% - Accent1 4 2 4 2 7 3 2 2 2" xfId="36084" xr:uid="{00000000-0005-0000-0000-00003C8C0000}"/>
    <cellStyle name="20% - Accent1 4 2 4 2 7 3 2 3" xfId="36085" xr:uid="{00000000-0005-0000-0000-00003D8C0000}"/>
    <cellStyle name="20% - Accent1 4 2 4 2 7 3 3" xfId="36086" xr:uid="{00000000-0005-0000-0000-00003E8C0000}"/>
    <cellStyle name="20% - Accent1 4 2 4 2 7 3 3 2" xfId="36087" xr:uid="{00000000-0005-0000-0000-00003F8C0000}"/>
    <cellStyle name="20% - Accent1 4 2 4 2 7 3 4" xfId="36088" xr:uid="{00000000-0005-0000-0000-0000408C0000}"/>
    <cellStyle name="20% - Accent1 4 2 4 2 7 4" xfId="36089" xr:uid="{00000000-0005-0000-0000-0000418C0000}"/>
    <cellStyle name="20% - Accent1 4 2 4 2 7 4 2" xfId="36090" xr:uid="{00000000-0005-0000-0000-0000428C0000}"/>
    <cellStyle name="20% - Accent1 4 2 4 2 7 4 2 2" xfId="36091" xr:uid="{00000000-0005-0000-0000-0000438C0000}"/>
    <cellStyle name="20% - Accent1 4 2 4 2 7 4 2 2 2" xfId="36092" xr:uid="{00000000-0005-0000-0000-0000448C0000}"/>
    <cellStyle name="20% - Accent1 4 2 4 2 7 4 2 3" xfId="36093" xr:uid="{00000000-0005-0000-0000-0000458C0000}"/>
    <cellStyle name="20% - Accent1 4 2 4 2 7 4 3" xfId="36094" xr:uid="{00000000-0005-0000-0000-0000468C0000}"/>
    <cellStyle name="20% - Accent1 4 2 4 2 7 4 3 2" xfId="36095" xr:uid="{00000000-0005-0000-0000-0000478C0000}"/>
    <cellStyle name="20% - Accent1 4 2 4 2 7 4 4" xfId="36096" xr:uid="{00000000-0005-0000-0000-0000488C0000}"/>
    <cellStyle name="20% - Accent1 4 2 4 2 7 5" xfId="36097" xr:uid="{00000000-0005-0000-0000-0000498C0000}"/>
    <cellStyle name="20% - Accent1 4 2 4 2 7 5 2" xfId="36098" xr:uid="{00000000-0005-0000-0000-00004A8C0000}"/>
    <cellStyle name="20% - Accent1 4 2 4 2 7 5 2 2" xfId="36099" xr:uid="{00000000-0005-0000-0000-00004B8C0000}"/>
    <cellStyle name="20% - Accent1 4 2 4 2 7 5 3" xfId="36100" xr:uid="{00000000-0005-0000-0000-00004C8C0000}"/>
    <cellStyle name="20% - Accent1 4 2 4 2 7 6" xfId="36101" xr:uid="{00000000-0005-0000-0000-00004D8C0000}"/>
    <cellStyle name="20% - Accent1 4 2 4 2 7 6 2" xfId="36102" xr:uid="{00000000-0005-0000-0000-00004E8C0000}"/>
    <cellStyle name="20% - Accent1 4 2 4 2 7 6 2 2" xfId="36103" xr:uid="{00000000-0005-0000-0000-00004F8C0000}"/>
    <cellStyle name="20% - Accent1 4 2 4 2 7 6 3" xfId="36104" xr:uid="{00000000-0005-0000-0000-0000508C0000}"/>
    <cellStyle name="20% - Accent1 4 2 4 2 7 7" xfId="36105" xr:uid="{00000000-0005-0000-0000-0000518C0000}"/>
    <cellStyle name="20% - Accent1 4 2 4 2 7 7 2" xfId="36106" xr:uid="{00000000-0005-0000-0000-0000528C0000}"/>
    <cellStyle name="20% - Accent1 4 2 4 2 7 8" xfId="36107" xr:uid="{00000000-0005-0000-0000-0000538C0000}"/>
    <cellStyle name="20% - Accent1 4 2 4 2 7 8 2" xfId="36108" xr:uid="{00000000-0005-0000-0000-0000548C0000}"/>
    <cellStyle name="20% - Accent1 4 2 4 2 7 9" xfId="36109" xr:uid="{00000000-0005-0000-0000-0000558C0000}"/>
    <cellStyle name="20% - Accent1 4 2 4 2 8" xfId="36110" xr:uid="{00000000-0005-0000-0000-0000568C0000}"/>
    <cellStyle name="20% - Accent1 4 2 4 2 8 2" xfId="36111" xr:uid="{00000000-0005-0000-0000-0000578C0000}"/>
    <cellStyle name="20% - Accent1 4 2 4 2 8 2 2" xfId="36112" xr:uid="{00000000-0005-0000-0000-0000588C0000}"/>
    <cellStyle name="20% - Accent1 4 2 4 2 8 2 2 2" xfId="36113" xr:uid="{00000000-0005-0000-0000-0000598C0000}"/>
    <cellStyle name="20% - Accent1 4 2 4 2 8 2 3" xfId="36114" xr:uid="{00000000-0005-0000-0000-00005A8C0000}"/>
    <cellStyle name="20% - Accent1 4 2 4 2 8 3" xfId="36115" xr:uid="{00000000-0005-0000-0000-00005B8C0000}"/>
    <cellStyle name="20% - Accent1 4 2 4 2 8 3 2" xfId="36116" xr:uid="{00000000-0005-0000-0000-00005C8C0000}"/>
    <cellStyle name="20% - Accent1 4 2 4 2 8 4" xfId="36117" xr:uid="{00000000-0005-0000-0000-00005D8C0000}"/>
    <cellStyle name="20% - Accent1 4 2 4 2 9" xfId="36118" xr:uid="{00000000-0005-0000-0000-00005E8C0000}"/>
    <cellStyle name="20% - Accent1 4 2 4 2 9 2" xfId="36119" xr:uid="{00000000-0005-0000-0000-00005F8C0000}"/>
    <cellStyle name="20% - Accent1 4 2 4 2 9 2 2" xfId="36120" xr:uid="{00000000-0005-0000-0000-0000608C0000}"/>
    <cellStyle name="20% - Accent1 4 2 4 2 9 2 2 2" xfId="36121" xr:uid="{00000000-0005-0000-0000-0000618C0000}"/>
    <cellStyle name="20% - Accent1 4 2 4 2 9 2 3" xfId="36122" xr:uid="{00000000-0005-0000-0000-0000628C0000}"/>
    <cellStyle name="20% - Accent1 4 2 4 2 9 3" xfId="36123" xr:uid="{00000000-0005-0000-0000-0000638C0000}"/>
    <cellStyle name="20% - Accent1 4 2 4 2 9 3 2" xfId="36124" xr:uid="{00000000-0005-0000-0000-0000648C0000}"/>
    <cellStyle name="20% - Accent1 4 2 4 2 9 4" xfId="36125" xr:uid="{00000000-0005-0000-0000-0000658C0000}"/>
    <cellStyle name="20% - Accent1 4 2 4 3" xfId="36126" xr:uid="{00000000-0005-0000-0000-0000668C0000}"/>
    <cellStyle name="20% - Accent1 4 2 4 3 10" xfId="36127" xr:uid="{00000000-0005-0000-0000-0000678C0000}"/>
    <cellStyle name="20% - Accent1 4 2 4 3 10 2" xfId="36128" xr:uid="{00000000-0005-0000-0000-0000688C0000}"/>
    <cellStyle name="20% - Accent1 4 2 4 3 10 2 2" xfId="36129" xr:uid="{00000000-0005-0000-0000-0000698C0000}"/>
    <cellStyle name="20% - Accent1 4 2 4 3 10 3" xfId="36130" xr:uid="{00000000-0005-0000-0000-00006A8C0000}"/>
    <cellStyle name="20% - Accent1 4 2 4 3 11" xfId="36131" xr:uid="{00000000-0005-0000-0000-00006B8C0000}"/>
    <cellStyle name="20% - Accent1 4 2 4 3 11 2" xfId="36132" xr:uid="{00000000-0005-0000-0000-00006C8C0000}"/>
    <cellStyle name="20% - Accent1 4 2 4 3 11 2 2" xfId="36133" xr:uid="{00000000-0005-0000-0000-00006D8C0000}"/>
    <cellStyle name="20% - Accent1 4 2 4 3 11 3" xfId="36134" xr:uid="{00000000-0005-0000-0000-00006E8C0000}"/>
    <cellStyle name="20% - Accent1 4 2 4 3 12" xfId="36135" xr:uid="{00000000-0005-0000-0000-00006F8C0000}"/>
    <cellStyle name="20% - Accent1 4 2 4 3 12 2" xfId="36136" xr:uid="{00000000-0005-0000-0000-0000708C0000}"/>
    <cellStyle name="20% - Accent1 4 2 4 3 13" xfId="36137" xr:uid="{00000000-0005-0000-0000-0000718C0000}"/>
    <cellStyle name="20% - Accent1 4 2 4 3 13 2" xfId="36138" xr:uid="{00000000-0005-0000-0000-0000728C0000}"/>
    <cellStyle name="20% - Accent1 4 2 4 3 14" xfId="36139" xr:uid="{00000000-0005-0000-0000-0000738C0000}"/>
    <cellStyle name="20% - Accent1 4 2 4 3 2" xfId="36140" xr:uid="{00000000-0005-0000-0000-0000748C0000}"/>
    <cellStyle name="20% - Accent1 4 2 4 3 2 10" xfId="36141" xr:uid="{00000000-0005-0000-0000-0000758C0000}"/>
    <cellStyle name="20% - Accent1 4 2 4 3 2 10 2" xfId="36142" xr:uid="{00000000-0005-0000-0000-0000768C0000}"/>
    <cellStyle name="20% - Accent1 4 2 4 3 2 11" xfId="36143" xr:uid="{00000000-0005-0000-0000-0000778C0000}"/>
    <cellStyle name="20% - Accent1 4 2 4 3 2 2" xfId="36144" xr:uid="{00000000-0005-0000-0000-0000788C0000}"/>
    <cellStyle name="20% - Accent1 4 2 4 3 2 2 2" xfId="36145" xr:uid="{00000000-0005-0000-0000-0000798C0000}"/>
    <cellStyle name="20% - Accent1 4 2 4 3 2 2 2 2" xfId="36146" xr:uid="{00000000-0005-0000-0000-00007A8C0000}"/>
    <cellStyle name="20% - Accent1 4 2 4 3 2 2 2 2 2" xfId="36147" xr:uid="{00000000-0005-0000-0000-00007B8C0000}"/>
    <cellStyle name="20% - Accent1 4 2 4 3 2 2 2 2 2 2" xfId="36148" xr:uid="{00000000-0005-0000-0000-00007C8C0000}"/>
    <cellStyle name="20% - Accent1 4 2 4 3 2 2 2 2 3" xfId="36149" xr:uid="{00000000-0005-0000-0000-00007D8C0000}"/>
    <cellStyle name="20% - Accent1 4 2 4 3 2 2 2 3" xfId="36150" xr:uid="{00000000-0005-0000-0000-00007E8C0000}"/>
    <cellStyle name="20% - Accent1 4 2 4 3 2 2 2 3 2" xfId="36151" xr:uid="{00000000-0005-0000-0000-00007F8C0000}"/>
    <cellStyle name="20% - Accent1 4 2 4 3 2 2 2 4" xfId="36152" xr:uid="{00000000-0005-0000-0000-0000808C0000}"/>
    <cellStyle name="20% - Accent1 4 2 4 3 2 2 3" xfId="36153" xr:uid="{00000000-0005-0000-0000-0000818C0000}"/>
    <cellStyle name="20% - Accent1 4 2 4 3 2 2 3 2" xfId="36154" xr:uid="{00000000-0005-0000-0000-0000828C0000}"/>
    <cellStyle name="20% - Accent1 4 2 4 3 2 2 3 2 2" xfId="36155" xr:uid="{00000000-0005-0000-0000-0000838C0000}"/>
    <cellStyle name="20% - Accent1 4 2 4 3 2 2 3 2 2 2" xfId="36156" xr:uid="{00000000-0005-0000-0000-0000848C0000}"/>
    <cellStyle name="20% - Accent1 4 2 4 3 2 2 3 2 3" xfId="36157" xr:uid="{00000000-0005-0000-0000-0000858C0000}"/>
    <cellStyle name="20% - Accent1 4 2 4 3 2 2 3 3" xfId="36158" xr:uid="{00000000-0005-0000-0000-0000868C0000}"/>
    <cellStyle name="20% - Accent1 4 2 4 3 2 2 3 3 2" xfId="36159" xr:uid="{00000000-0005-0000-0000-0000878C0000}"/>
    <cellStyle name="20% - Accent1 4 2 4 3 2 2 3 4" xfId="36160" xr:uid="{00000000-0005-0000-0000-0000888C0000}"/>
    <cellStyle name="20% - Accent1 4 2 4 3 2 2 4" xfId="36161" xr:uid="{00000000-0005-0000-0000-0000898C0000}"/>
    <cellStyle name="20% - Accent1 4 2 4 3 2 2 4 2" xfId="36162" xr:uid="{00000000-0005-0000-0000-00008A8C0000}"/>
    <cellStyle name="20% - Accent1 4 2 4 3 2 2 4 2 2" xfId="36163" xr:uid="{00000000-0005-0000-0000-00008B8C0000}"/>
    <cellStyle name="20% - Accent1 4 2 4 3 2 2 4 2 2 2" xfId="36164" xr:uid="{00000000-0005-0000-0000-00008C8C0000}"/>
    <cellStyle name="20% - Accent1 4 2 4 3 2 2 4 2 3" xfId="36165" xr:uid="{00000000-0005-0000-0000-00008D8C0000}"/>
    <cellStyle name="20% - Accent1 4 2 4 3 2 2 4 3" xfId="36166" xr:uid="{00000000-0005-0000-0000-00008E8C0000}"/>
    <cellStyle name="20% - Accent1 4 2 4 3 2 2 4 3 2" xfId="36167" xr:uid="{00000000-0005-0000-0000-00008F8C0000}"/>
    <cellStyle name="20% - Accent1 4 2 4 3 2 2 4 4" xfId="36168" xr:uid="{00000000-0005-0000-0000-0000908C0000}"/>
    <cellStyle name="20% - Accent1 4 2 4 3 2 2 5" xfId="36169" xr:uid="{00000000-0005-0000-0000-0000918C0000}"/>
    <cellStyle name="20% - Accent1 4 2 4 3 2 2 5 2" xfId="36170" xr:uid="{00000000-0005-0000-0000-0000928C0000}"/>
    <cellStyle name="20% - Accent1 4 2 4 3 2 2 5 2 2" xfId="36171" xr:uid="{00000000-0005-0000-0000-0000938C0000}"/>
    <cellStyle name="20% - Accent1 4 2 4 3 2 2 5 3" xfId="36172" xr:uid="{00000000-0005-0000-0000-0000948C0000}"/>
    <cellStyle name="20% - Accent1 4 2 4 3 2 2 6" xfId="36173" xr:uid="{00000000-0005-0000-0000-0000958C0000}"/>
    <cellStyle name="20% - Accent1 4 2 4 3 2 2 6 2" xfId="36174" xr:uid="{00000000-0005-0000-0000-0000968C0000}"/>
    <cellStyle name="20% - Accent1 4 2 4 3 2 2 6 2 2" xfId="36175" xr:uid="{00000000-0005-0000-0000-0000978C0000}"/>
    <cellStyle name="20% - Accent1 4 2 4 3 2 2 6 3" xfId="36176" xr:uid="{00000000-0005-0000-0000-0000988C0000}"/>
    <cellStyle name="20% - Accent1 4 2 4 3 2 2 7" xfId="36177" xr:uid="{00000000-0005-0000-0000-0000998C0000}"/>
    <cellStyle name="20% - Accent1 4 2 4 3 2 2 7 2" xfId="36178" xr:uid="{00000000-0005-0000-0000-00009A8C0000}"/>
    <cellStyle name="20% - Accent1 4 2 4 3 2 2 8" xfId="36179" xr:uid="{00000000-0005-0000-0000-00009B8C0000}"/>
    <cellStyle name="20% - Accent1 4 2 4 3 2 2 8 2" xfId="36180" xr:uid="{00000000-0005-0000-0000-00009C8C0000}"/>
    <cellStyle name="20% - Accent1 4 2 4 3 2 2 9" xfId="36181" xr:uid="{00000000-0005-0000-0000-00009D8C0000}"/>
    <cellStyle name="20% - Accent1 4 2 4 3 2 3" xfId="36182" xr:uid="{00000000-0005-0000-0000-00009E8C0000}"/>
    <cellStyle name="20% - Accent1 4 2 4 3 2 3 2" xfId="36183" xr:uid="{00000000-0005-0000-0000-00009F8C0000}"/>
    <cellStyle name="20% - Accent1 4 2 4 3 2 3 2 2" xfId="36184" xr:uid="{00000000-0005-0000-0000-0000A08C0000}"/>
    <cellStyle name="20% - Accent1 4 2 4 3 2 3 2 2 2" xfId="36185" xr:uid="{00000000-0005-0000-0000-0000A18C0000}"/>
    <cellStyle name="20% - Accent1 4 2 4 3 2 3 2 2 2 2" xfId="36186" xr:uid="{00000000-0005-0000-0000-0000A28C0000}"/>
    <cellStyle name="20% - Accent1 4 2 4 3 2 3 2 2 3" xfId="36187" xr:uid="{00000000-0005-0000-0000-0000A38C0000}"/>
    <cellStyle name="20% - Accent1 4 2 4 3 2 3 2 3" xfId="36188" xr:uid="{00000000-0005-0000-0000-0000A48C0000}"/>
    <cellStyle name="20% - Accent1 4 2 4 3 2 3 2 3 2" xfId="36189" xr:uid="{00000000-0005-0000-0000-0000A58C0000}"/>
    <cellStyle name="20% - Accent1 4 2 4 3 2 3 2 4" xfId="36190" xr:uid="{00000000-0005-0000-0000-0000A68C0000}"/>
    <cellStyle name="20% - Accent1 4 2 4 3 2 3 3" xfId="36191" xr:uid="{00000000-0005-0000-0000-0000A78C0000}"/>
    <cellStyle name="20% - Accent1 4 2 4 3 2 3 3 2" xfId="36192" xr:uid="{00000000-0005-0000-0000-0000A88C0000}"/>
    <cellStyle name="20% - Accent1 4 2 4 3 2 3 3 2 2" xfId="36193" xr:uid="{00000000-0005-0000-0000-0000A98C0000}"/>
    <cellStyle name="20% - Accent1 4 2 4 3 2 3 3 2 2 2" xfId="36194" xr:uid="{00000000-0005-0000-0000-0000AA8C0000}"/>
    <cellStyle name="20% - Accent1 4 2 4 3 2 3 3 2 3" xfId="36195" xr:uid="{00000000-0005-0000-0000-0000AB8C0000}"/>
    <cellStyle name="20% - Accent1 4 2 4 3 2 3 3 3" xfId="36196" xr:uid="{00000000-0005-0000-0000-0000AC8C0000}"/>
    <cellStyle name="20% - Accent1 4 2 4 3 2 3 3 3 2" xfId="36197" xr:uid="{00000000-0005-0000-0000-0000AD8C0000}"/>
    <cellStyle name="20% - Accent1 4 2 4 3 2 3 3 4" xfId="36198" xr:uid="{00000000-0005-0000-0000-0000AE8C0000}"/>
    <cellStyle name="20% - Accent1 4 2 4 3 2 3 4" xfId="36199" xr:uid="{00000000-0005-0000-0000-0000AF8C0000}"/>
    <cellStyle name="20% - Accent1 4 2 4 3 2 3 4 2" xfId="36200" xr:uid="{00000000-0005-0000-0000-0000B08C0000}"/>
    <cellStyle name="20% - Accent1 4 2 4 3 2 3 4 2 2" xfId="36201" xr:uid="{00000000-0005-0000-0000-0000B18C0000}"/>
    <cellStyle name="20% - Accent1 4 2 4 3 2 3 4 2 2 2" xfId="36202" xr:uid="{00000000-0005-0000-0000-0000B28C0000}"/>
    <cellStyle name="20% - Accent1 4 2 4 3 2 3 4 2 3" xfId="36203" xr:uid="{00000000-0005-0000-0000-0000B38C0000}"/>
    <cellStyle name="20% - Accent1 4 2 4 3 2 3 4 3" xfId="36204" xr:uid="{00000000-0005-0000-0000-0000B48C0000}"/>
    <cellStyle name="20% - Accent1 4 2 4 3 2 3 4 3 2" xfId="36205" xr:uid="{00000000-0005-0000-0000-0000B58C0000}"/>
    <cellStyle name="20% - Accent1 4 2 4 3 2 3 4 4" xfId="36206" xr:uid="{00000000-0005-0000-0000-0000B68C0000}"/>
    <cellStyle name="20% - Accent1 4 2 4 3 2 3 5" xfId="36207" xr:uid="{00000000-0005-0000-0000-0000B78C0000}"/>
    <cellStyle name="20% - Accent1 4 2 4 3 2 3 5 2" xfId="36208" xr:uid="{00000000-0005-0000-0000-0000B88C0000}"/>
    <cellStyle name="20% - Accent1 4 2 4 3 2 3 5 2 2" xfId="36209" xr:uid="{00000000-0005-0000-0000-0000B98C0000}"/>
    <cellStyle name="20% - Accent1 4 2 4 3 2 3 5 3" xfId="36210" xr:uid="{00000000-0005-0000-0000-0000BA8C0000}"/>
    <cellStyle name="20% - Accent1 4 2 4 3 2 3 6" xfId="36211" xr:uid="{00000000-0005-0000-0000-0000BB8C0000}"/>
    <cellStyle name="20% - Accent1 4 2 4 3 2 3 6 2" xfId="36212" xr:uid="{00000000-0005-0000-0000-0000BC8C0000}"/>
    <cellStyle name="20% - Accent1 4 2 4 3 2 3 6 2 2" xfId="36213" xr:uid="{00000000-0005-0000-0000-0000BD8C0000}"/>
    <cellStyle name="20% - Accent1 4 2 4 3 2 3 6 3" xfId="36214" xr:uid="{00000000-0005-0000-0000-0000BE8C0000}"/>
    <cellStyle name="20% - Accent1 4 2 4 3 2 3 7" xfId="36215" xr:uid="{00000000-0005-0000-0000-0000BF8C0000}"/>
    <cellStyle name="20% - Accent1 4 2 4 3 2 3 7 2" xfId="36216" xr:uid="{00000000-0005-0000-0000-0000C08C0000}"/>
    <cellStyle name="20% - Accent1 4 2 4 3 2 3 8" xfId="36217" xr:uid="{00000000-0005-0000-0000-0000C18C0000}"/>
    <cellStyle name="20% - Accent1 4 2 4 3 2 3 8 2" xfId="36218" xr:uid="{00000000-0005-0000-0000-0000C28C0000}"/>
    <cellStyle name="20% - Accent1 4 2 4 3 2 3 9" xfId="36219" xr:uid="{00000000-0005-0000-0000-0000C38C0000}"/>
    <cellStyle name="20% - Accent1 4 2 4 3 2 4" xfId="36220" xr:uid="{00000000-0005-0000-0000-0000C48C0000}"/>
    <cellStyle name="20% - Accent1 4 2 4 3 2 4 2" xfId="36221" xr:uid="{00000000-0005-0000-0000-0000C58C0000}"/>
    <cellStyle name="20% - Accent1 4 2 4 3 2 4 2 2" xfId="36222" xr:uid="{00000000-0005-0000-0000-0000C68C0000}"/>
    <cellStyle name="20% - Accent1 4 2 4 3 2 4 2 2 2" xfId="36223" xr:uid="{00000000-0005-0000-0000-0000C78C0000}"/>
    <cellStyle name="20% - Accent1 4 2 4 3 2 4 2 3" xfId="36224" xr:uid="{00000000-0005-0000-0000-0000C88C0000}"/>
    <cellStyle name="20% - Accent1 4 2 4 3 2 4 3" xfId="36225" xr:uid="{00000000-0005-0000-0000-0000C98C0000}"/>
    <cellStyle name="20% - Accent1 4 2 4 3 2 4 3 2" xfId="36226" xr:uid="{00000000-0005-0000-0000-0000CA8C0000}"/>
    <cellStyle name="20% - Accent1 4 2 4 3 2 4 4" xfId="36227" xr:uid="{00000000-0005-0000-0000-0000CB8C0000}"/>
    <cellStyle name="20% - Accent1 4 2 4 3 2 5" xfId="36228" xr:uid="{00000000-0005-0000-0000-0000CC8C0000}"/>
    <cellStyle name="20% - Accent1 4 2 4 3 2 5 2" xfId="36229" xr:uid="{00000000-0005-0000-0000-0000CD8C0000}"/>
    <cellStyle name="20% - Accent1 4 2 4 3 2 5 2 2" xfId="36230" xr:uid="{00000000-0005-0000-0000-0000CE8C0000}"/>
    <cellStyle name="20% - Accent1 4 2 4 3 2 5 2 2 2" xfId="36231" xr:uid="{00000000-0005-0000-0000-0000CF8C0000}"/>
    <cellStyle name="20% - Accent1 4 2 4 3 2 5 2 3" xfId="36232" xr:uid="{00000000-0005-0000-0000-0000D08C0000}"/>
    <cellStyle name="20% - Accent1 4 2 4 3 2 5 3" xfId="36233" xr:uid="{00000000-0005-0000-0000-0000D18C0000}"/>
    <cellStyle name="20% - Accent1 4 2 4 3 2 5 3 2" xfId="36234" xr:uid="{00000000-0005-0000-0000-0000D28C0000}"/>
    <cellStyle name="20% - Accent1 4 2 4 3 2 5 4" xfId="36235" xr:uid="{00000000-0005-0000-0000-0000D38C0000}"/>
    <cellStyle name="20% - Accent1 4 2 4 3 2 6" xfId="36236" xr:uid="{00000000-0005-0000-0000-0000D48C0000}"/>
    <cellStyle name="20% - Accent1 4 2 4 3 2 6 2" xfId="36237" xr:uid="{00000000-0005-0000-0000-0000D58C0000}"/>
    <cellStyle name="20% - Accent1 4 2 4 3 2 6 2 2" xfId="36238" xr:uid="{00000000-0005-0000-0000-0000D68C0000}"/>
    <cellStyle name="20% - Accent1 4 2 4 3 2 6 2 2 2" xfId="36239" xr:uid="{00000000-0005-0000-0000-0000D78C0000}"/>
    <cellStyle name="20% - Accent1 4 2 4 3 2 6 2 3" xfId="36240" xr:uid="{00000000-0005-0000-0000-0000D88C0000}"/>
    <cellStyle name="20% - Accent1 4 2 4 3 2 6 3" xfId="36241" xr:uid="{00000000-0005-0000-0000-0000D98C0000}"/>
    <cellStyle name="20% - Accent1 4 2 4 3 2 6 3 2" xfId="36242" xr:uid="{00000000-0005-0000-0000-0000DA8C0000}"/>
    <cellStyle name="20% - Accent1 4 2 4 3 2 6 4" xfId="36243" xr:uid="{00000000-0005-0000-0000-0000DB8C0000}"/>
    <cellStyle name="20% - Accent1 4 2 4 3 2 7" xfId="36244" xr:uid="{00000000-0005-0000-0000-0000DC8C0000}"/>
    <cellStyle name="20% - Accent1 4 2 4 3 2 7 2" xfId="36245" xr:uid="{00000000-0005-0000-0000-0000DD8C0000}"/>
    <cellStyle name="20% - Accent1 4 2 4 3 2 7 2 2" xfId="36246" xr:uid="{00000000-0005-0000-0000-0000DE8C0000}"/>
    <cellStyle name="20% - Accent1 4 2 4 3 2 7 3" xfId="36247" xr:uid="{00000000-0005-0000-0000-0000DF8C0000}"/>
    <cellStyle name="20% - Accent1 4 2 4 3 2 8" xfId="36248" xr:uid="{00000000-0005-0000-0000-0000E08C0000}"/>
    <cellStyle name="20% - Accent1 4 2 4 3 2 8 2" xfId="36249" xr:uid="{00000000-0005-0000-0000-0000E18C0000}"/>
    <cellStyle name="20% - Accent1 4 2 4 3 2 8 2 2" xfId="36250" xr:uid="{00000000-0005-0000-0000-0000E28C0000}"/>
    <cellStyle name="20% - Accent1 4 2 4 3 2 8 3" xfId="36251" xr:uid="{00000000-0005-0000-0000-0000E38C0000}"/>
    <cellStyle name="20% - Accent1 4 2 4 3 2 9" xfId="36252" xr:uid="{00000000-0005-0000-0000-0000E48C0000}"/>
    <cellStyle name="20% - Accent1 4 2 4 3 2 9 2" xfId="36253" xr:uid="{00000000-0005-0000-0000-0000E58C0000}"/>
    <cellStyle name="20% - Accent1 4 2 4 3 3" xfId="36254" xr:uid="{00000000-0005-0000-0000-0000E68C0000}"/>
    <cellStyle name="20% - Accent1 4 2 4 3 3 10" xfId="36255" xr:uid="{00000000-0005-0000-0000-0000E78C0000}"/>
    <cellStyle name="20% - Accent1 4 2 4 3 3 10 2" xfId="36256" xr:uid="{00000000-0005-0000-0000-0000E88C0000}"/>
    <cellStyle name="20% - Accent1 4 2 4 3 3 11" xfId="36257" xr:uid="{00000000-0005-0000-0000-0000E98C0000}"/>
    <cellStyle name="20% - Accent1 4 2 4 3 3 2" xfId="36258" xr:uid="{00000000-0005-0000-0000-0000EA8C0000}"/>
    <cellStyle name="20% - Accent1 4 2 4 3 3 2 2" xfId="36259" xr:uid="{00000000-0005-0000-0000-0000EB8C0000}"/>
    <cellStyle name="20% - Accent1 4 2 4 3 3 2 2 2" xfId="36260" xr:uid="{00000000-0005-0000-0000-0000EC8C0000}"/>
    <cellStyle name="20% - Accent1 4 2 4 3 3 2 2 2 2" xfId="36261" xr:uid="{00000000-0005-0000-0000-0000ED8C0000}"/>
    <cellStyle name="20% - Accent1 4 2 4 3 3 2 2 2 2 2" xfId="36262" xr:uid="{00000000-0005-0000-0000-0000EE8C0000}"/>
    <cellStyle name="20% - Accent1 4 2 4 3 3 2 2 2 3" xfId="36263" xr:uid="{00000000-0005-0000-0000-0000EF8C0000}"/>
    <cellStyle name="20% - Accent1 4 2 4 3 3 2 2 3" xfId="36264" xr:uid="{00000000-0005-0000-0000-0000F08C0000}"/>
    <cellStyle name="20% - Accent1 4 2 4 3 3 2 2 3 2" xfId="36265" xr:uid="{00000000-0005-0000-0000-0000F18C0000}"/>
    <cellStyle name="20% - Accent1 4 2 4 3 3 2 2 4" xfId="36266" xr:uid="{00000000-0005-0000-0000-0000F28C0000}"/>
    <cellStyle name="20% - Accent1 4 2 4 3 3 2 3" xfId="36267" xr:uid="{00000000-0005-0000-0000-0000F38C0000}"/>
    <cellStyle name="20% - Accent1 4 2 4 3 3 2 3 2" xfId="36268" xr:uid="{00000000-0005-0000-0000-0000F48C0000}"/>
    <cellStyle name="20% - Accent1 4 2 4 3 3 2 3 2 2" xfId="36269" xr:uid="{00000000-0005-0000-0000-0000F58C0000}"/>
    <cellStyle name="20% - Accent1 4 2 4 3 3 2 3 2 2 2" xfId="36270" xr:uid="{00000000-0005-0000-0000-0000F68C0000}"/>
    <cellStyle name="20% - Accent1 4 2 4 3 3 2 3 2 3" xfId="36271" xr:uid="{00000000-0005-0000-0000-0000F78C0000}"/>
    <cellStyle name="20% - Accent1 4 2 4 3 3 2 3 3" xfId="36272" xr:uid="{00000000-0005-0000-0000-0000F88C0000}"/>
    <cellStyle name="20% - Accent1 4 2 4 3 3 2 3 3 2" xfId="36273" xr:uid="{00000000-0005-0000-0000-0000F98C0000}"/>
    <cellStyle name="20% - Accent1 4 2 4 3 3 2 3 4" xfId="36274" xr:uid="{00000000-0005-0000-0000-0000FA8C0000}"/>
    <cellStyle name="20% - Accent1 4 2 4 3 3 2 4" xfId="36275" xr:uid="{00000000-0005-0000-0000-0000FB8C0000}"/>
    <cellStyle name="20% - Accent1 4 2 4 3 3 2 4 2" xfId="36276" xr:uid="{00000000-0005-0000-0000-0000FC8C0000}"/>
    <cellStyle name="20% - Accent1 4 2 4 3 3 2 4 2 2" xfId="36277" xr:uid="{00000000-0005-0000-0000-0000FD8C0000}"/>
    <cellStyle name="20% - Accent1 4 2 4 3 3 2 4 2 2 2" xfId="36278" xr:uid="{00000000-0005-0000-0000-0000FE8C0000}"/>
    <cellStyle name="20% - Accent1 4 2 4 3 3 2 4 2 3" xfId="36279" xr:uid="{00000000-0005-0000-0000-0000FF8C0000}"/>
    <cellStyle name="20% - Accent1 4 2 4 3 3 2 4 3" xfId="36280" xr:uid="{00000000-0005-0000-0000-0000008D0000}"/>
    <cellStyle name="20% - Accent1 4 2 4 3 3 2 4 3 2" xfId="36281" xr:uid="{00000000-0005-0000-0000-0000018D0000}"/>
    <cellStyle name="20% - Accent1 4 2 4 3 3 2 4 4" xfId="36282" xr:uid="{00000000-0005-0000-0000-0000028D0000}"/>
    <cellStyle name="20% - Accent1 4 2 4 3 3 2 5" xfId="36283" xr:uid="{00000000-0005-0000-0000-0000038D0000}"/>
    <cellStyle name="20% - Accent1 4 2 4 3 3 2 5 2" xfId="36284" xr:uid="{00000000-0005-0000-0000-0000048D0000}"/>
    <cellStyle name="20% - Accent1 4 2 4 3 3 2 5 2 2" xfId="36285" xr:uid="{00000000-0005-0000-0000-0000058D0000}"/>
    <cellStyle name="20% - Accent1 4 2 4 3 3 2 5 3" xfId="36286" xr:uid="{00000000-0005-0000-0000-0000068D0000}"/>
    <cellStyle name="20% - Accent1 4 2 4 3 3 2 6" xfId="36287" xr:uid="{00000000-0005-0000-0000-0000078D0000}"/>
    <cellStyle name="20% - Accent1 4 2 4 3 3 2 6 2" xfId="36288" xr:uid="{00000000-0005-0000-0000-0000088D0000}"/>
    <cellStyle name="20% - Accent1 4 2 4 3 3 2 6 2 2" xfId="36289" xr:uid="{00000000-0005-0000-0000-0000098D0000}"/>
    <cellStyle name="20% - Accent1 4 2 4 3 3 2 6 3" xfId="36290" xr:uid="{00000000-0005-0000-0000-00000A8D0000}"/>
    <cellStyle name="20% - Accent1 4 2 4 3 3 2 7" xfId="36291" xr:uid="{00000000-0005-0000-0000-00000B8D0000}"/>
    <cellStyle name="20% - Accent1 4 2 4 3 3 2 7 2" xfId="36292" xr:uid="{00000000-0005-0000-0000-00000C8D0000}"/>
    <cellStyle name="20% - Accent1 4 2 4 3 3 2 8" xfId="36293" xr:uid="{00000000-0005-0000-0000-00000D8D0000}"/>
    <cellStyle name="20% - Accent1 4 2 4 3 3 2 8 2" xfId="36294" xr:uid="{00000000-0005-0000-0000-00000E8D0000}"/>
    <cellStyle name="20% - Accent1 4 2 4 3 3 2 9" xfId="36295" xr:uid="{00000000-0005-0000-0000-00000F8D0000}"/>
    <cellStyle name="20% - Accent1 4 2 4 3 3 3" xfId="36296" xr:uid="{00000000-0005-0000-0000-0000108D0000}"/>
    <cellStyle name="20% - Accent1 4 2 4 3 3 3 2" xfId="36297" xr:uid="{00000000-0005-0000-0000-0000118D0000}"/>
    <cellStyle name="20% - Accent1 4 2 4 3 3 3 2 2" xfId="36298" xr:uid="{00000000-0005-0000-0000-0000128D0000}"/>
    <cellStyle name="20% - Accent1 4 2 4 3 3 3 2 2 2" xfId="36299" xr:uid="{00000000-0005-0000-0000-0000138D0000}"/>
    <cellStyle name="20% - Accent1 4 2 4 3 3 3 2 2 2 2" xfId="36300" xr:uid="{00000000-0005-0000-0000-0000148D0000}"/>
    <cellStyle name="20% - Accent1 4 2 4 3 3 3 2 2 3" xfId="36301" xr:uid="{00000000-0005-0000-0000-0000158D0000}"/>
    <cellStyle name="20% - Accent1 4 2 4 3 3 3 2 3" xfId="36302" xr:uid="{00000000-0005-0000-0000-0000168D0000}"/>
    <cellStyle name="20% - Accent1 4 2 4 3 3 3 2 3 2" xfId="36303" xr:uid="{00000000-0005-0000-0000-0000178D0000}"/>
    <cellStyle name="20% - Accent1 4 2 4 3 3 3 2 4" xfId="36304" xr:uid="{00000000-0005-0000-0000-0000188D0000}"/>
    <cellStyle name="20% - Accent1 4 2 4 3 3 3 3" xfId="36305" xr:uid="{00000000-0005-0000-0000-0000198D0000}"/>
    <cellStyle name="20% - Accent1 4 2 4 3 3 3 3 2" xfId="36306" xr:uid="{00000000-0005-0000-0000-00001A8D0000}"/>
    <cellStyle name="20% - Accent1 4 2 4 3 3 3 3 2 2" xfId="36307" xr:uid="{00000000-0005-0000-0000-00001B8D0000}"/>
    <cellStyle name="20% - Accent1 4 2 4 3 3 3 3 2 2 2" xfId="36308" xr:uid="{00000000-0005-0000-0000-00001C8D0000}"/>
    <cellStyle name="20% - Accent1 4 2 4 3 3 3 3 2 3" xfId="36309" xr:uid="{00000000-0005-0000-0000-00001D8D0000}"/>
    <cellStyle name="20% - Accent1 4 2 4 3 3 3 3 3" xfId="36310" xr:uid="{00000000-0005-0000-0000-00001E8D0000}"/>
    <cellStyle name="20% - Accent1 4 2 4 3 3 3 3 3 2" xfId="36311" xr:uid="{00000000-0005-0000-0000-00001F8D0000}"/>
    <cellStyle name="20% - Accent1 4 2 4 3 3 3 3 4" xfId="36312" xr:uid="{00000000-0005-0000-0000-0000208D0000}"/>
    <cellStyle name="20% - Accent1 4 2 4 3 3 3 4" xfId="36313" xr:uid="{00000000-0005-0000-0000-0000218D0000}"/>
    <cellStyle name="20% - Accent1 4 2 4 3 3 3 4 2" xfId="36314" xr:uid="{00000000-0005-0000-0000-0000228D0000}"/>
    <cellStyle name="20% - Accent1 4 2 4 3 3 3 4 2 2" xfId="36315" xr:uid="{00000000-0005-0000-0000-0000238D0000}"/>
    <cellStyle name="20% - Accent1 4 2 4 3 3 3 4 2 2 2" xfId="36316" xr:uid="{00000000-0005-0000-0000-0000248D0000}"/>
    <cellStyle name="20% - Accent1 4 2 4 3 3 3 4 2 3" xfId="36317" xr:uid="{00000000-0005-0000-0000-0000258D0000}"/>
    <cellStyle name="20% - Accent1 4 2 4 3 3 3 4 3" xfId="36318" xr:uid="{00000000-0005-0000-0000-0000268D0000}"/>
    <cellStyle name="20% - Accent1 4 2 4 3 3 3 4 3 2" xfId="36319" xr:uid="{00000000-0005-0000-0000-0000278D0000}"/>
    <cellStyle name="20% - Accent1 4 2 4 3 3 3 4 4" xfId="36320" xr:uid="{00000000-0005-0000-0000-0000288D0000}"/>
    <cellStyle name="20% - Accent1 4 2 4 3 3 3 5" xfId="36321" xr:uid="{00000000-0005-0000-0000-0000298D0000}"/>
    <cellStyle name="20% - Accent1 4 2 4 3 3 3 5 2" xfId="36322" xr:uid="{00000000-0005-0000-0000-00002A8D0000}"/>
    <cellStyle name="20% - Accent1 4 2 4 3 3 3 5 2 2" xfId="36323" xr:uid="{00000000-0005-0000-0000-00002B8D0000}"/>
    <cellStyle name="20% - Accent1 4 2 4 3 3 3 5 3" xfId="36324" xr:uid="{00000000-0005-0000-0000-00002C8D0000}"/>
    <cellStyle name="20% - Accent1 4 2 4 3 3 3 6" xfId="36325" xr:uid="{00000000-0005-0000-0000-00002D8D0000}"/>
    <cellStyle name="20% - Accent1 4 2 4 3 3 3 6 2" xfId="36326" xr:uid="{00000000-0005-0000-0000-00002E8D0000}"/>
    <cellStyle name="20% - Accent1 4 2 4 3 3 3 6 2 2" xfId="36327" xr:uid="{00000000-0005-0000-0000-00002F8D0000}"/>
    <cellStyle name="20% - Accent1 4 2 4 3 3 3 6 3" xfId="36328" xr:uid="{00000000-0005-0000-0000-0000308D0000}"/>
    <cellStyle name="20% - Accent1 4 2 4 3 3 3 7" xfId="36329" xr:uid="{00000000-0005-0000-0000-0000318D0000}"/>
    <cellStyle name="20% - Accent1 4 2 4 3 3 3 7 2" xfId="36330" xr:uid="{00000000-0005-0000-0000-0000328D0000}"/>
    <cellStyle name="20% - Accent1 4 2 4 3 3 3 8" xfId="36331" xr:uid="{00000000-0005-0000-0000-0000338D0000}"/>
    <cellStyle name="20% - Accent1 4 2 4 3 3 3 8 2" xfId="36332" xr:uid="{00000000-0005-0000-0000-0000348D0000}"/>
    <cellStyle name="20% - Accent1 4 2 4 3 3 3 9" xfId="36333" xr:uid="{00000000-0005-0000-0000-0000358D0000}"/>
    <cellStyle name="20% - Accent1 4 2 4 3 3 4" xfId="36334" xr:uid="{00000000-0005-0000-0000-0000368D0000}"/>
    <cellStyle name="20% - Accent1 4 2 4 3 3 4 2" xfId="36335" xr:uid="{00000000-0005-0000-0000-0000378D0000}"/>
    <cellStyle name="20% - Accent1 4 2 4 3 3 4 2 2" xfId="36336" xr:uid="{00000000-0005-0000-0000-0000388D0000}"/>
    <cellStyle name="20% - Accent1 4 2 4 3 3 4 2 2 2" xfId="36337" xr:uid="{00000000-0005-0000-0000-0000398D0000}"/>
    <cellStyle name="20% - Accent1 4 2 4 3 3 4 2 3" xfId="36338" xr:uid="{00000000-0005-0000-0000-00003A8D0000}"/>
    <cellStyle name="20% - Accent1 4 2 4 3 3 4 3" xfId="36339" xr:uid="{00000000-0005-0000-0000-00003B8D0000}"/>
    <cellStyle name="20% - Accent1 4 2 4 3 3 4 3 2" xfId="36340" xr:uid="{00000000-0005-0000-0000-00003C8D0000}"/>
    <cellStyle name="20% - Accent1 4 2 4 3 3 4 4" xfId="36341" xr:uid="{00000000-0005-0000-0000-00003D8D0000}"/>
    <cellStyle name="20% - Accent1 4 2 4 3 3 5" xfId="36342" xr:uid="{00000000-0005-0000-0000-00003E8D0000}"/>
    <cellStyle name="20% - Accent1 4 2 4 3 3 5 2" xfId="36343" xr:uid="{00000000-0005-0000-0000-00003F8D0000}"/>
    <cellStyle name="20% - Accent1 4 2 4 3 3 5 2 2" xfId="36344" xr:uid="{00000000-0005-0000-0000-0000408D0000}"/>
    <cellStyle name="20% - Accent1 4 2 4 3 3 5 2 2 2" xfId="36345" xr:uid="{00000000-0005-0000-0000-0000418D0000}"/>
    <cellStyle name="20% - Accent1 4 2 4 3 3 5 2 3" xfId="36346" xr:uid="{00000000-0005-0000-0000-0000428D0000}"/>
    <cellStyle name="20% - Accent1 4 2 4 3 3 5 3" xfId="36347" xr:uid="{00000000-0005-0000-0000-0000438D0000}"/>
    <cellStyle name="20% - Accent1 4 2 4 3 3 5 3 2" xfId="36348" xr:uid="{00000000-0005-0000-0000-0000448D0000}"/>
    <cellStyle name="20% - Accent1 4 2 4 3 3 5 4" xfId="36349" xr:uid="{00000000-0005-0000-0000-0000458D0000}"/>
    <cellStyle name="20% - Accent1 4 2 4 3 3 6" xfId="36350" xr:uid="{00000000-0005-0000-0000-0000468D0000}"/>
    <cellStyle name="20% - Accent1 4 2 4 3 3 6 2" xfId="36351" xr:uid="{00000000-0005-0000-0000-0000478D0000}"/>
    <cellStyle name="20% - Accent1 4 2 4 3 3 6 2 2" xfId="36352" xr:uid="{00000000-0005-0000-0000-0000488D0000}"/>
    <cellStyle name="20% - Accent1 4 2 4 3 3 6 2 2 2" xfId="36353" xr:uid="{00000000-0005-0000-0000-0000498D0000}"/>
    <cellStyle name="20% - Accent1 4 2 4 3 3 6 2 3" xfId="36354" xr:uid="{00000000-0005-0000-0000-00004A8D0000}"/>
    <cellStyle name="20% - Accent1 4 2 4 3 3 6 3" xfId="36355" xr:uid="{00000000-0005-0000-0000-00004B8D0000}"/>
    <cellStyle name="20% - Accent1 4 2 4 3 3 6 3 2" xfId="36356" xr:uid="{00000000-0005-0000-0000-00004C8D0000}"/>
    <cellStyle name="20% - Accent1 4 2 4 3 3 6 4" xfId="36357" xr:uid="{00000000-0005-0000-0000-00004D8D0000}"/>
    <cellStyle name="20% - Accent1 4 2 4 3 3 7" xfId="36358" xr:uid="{00000000-0005-0000-0000-00004E8D0000}"/>
    <cellStyle name="20% - Accent1 4 2 4 3 3 7 2" xfId="36359" xr:uid="{00000000-0005-0000-0000-00004F8D0000}"/>
    <cellStyle name="20% - Accent1 4 2 4 3 3 7 2 2" xfId="36360" xr:uid="{00000000-0005-0000-0000-0000508D0000}"/>
    <cellStyle name="20% - Accent1 4 2 4 3 3 7 3" xfId="36361" xr:uid="{00000000-0005-0000-0000-0000518D0000}"/>
    <cellStyle name="20% - Accent1 4 2 4 3 3 8" xfId="36362" xr:uid="{00000000-0005-0000-0000-0000528D0000}"/>
    <cellStyle name="20% - Accent1 4 2 4 3 3 8 2" xfId="36363" xr:uid="{00000000-0005-0000-0000-0000538D0000}"/>
    <cellStyle name="20% - Accent1 4 2 4 3 3 8 2 2" xfId="36364" xr:uid="{00000000-0005-0000-0000-0000548D0000}"/>
    <cellStyle name="20% - Accent1 4 2 4 3 3 8 3" xfId="36365" xr:uid="{00000000-0005-0000-0000-0000558D0000}"/>
    <cellStyle name="20% - Accent1 4 2 4 3 3 9" xfId="36366" xr:uid="{00000000-0005-0000-0000-0000568D0000}"/>
    <cellStyle name="20% - Accent1 4 2 4 3 3 9 2" xfId="36367" xr:uid="{00000000-0005-0000-0000-0000578D0000}"/>
    <cellStyle name="20% - Accent1 4 2 4 3 4" xfId="36368" xr:uid="{00000000-0005-0000-0000-0000588D0000}"/>
    <cellStyle name="20% - Accent1 4 2 4 3 4 10" xfId="36369" xr:uid="{00000000-0005-0000-0000-0000598D0000}"/>
    <cellStyle name="20% - Accent1 4 2 4 3 4 10 2" xfId="36370" xr:uid="{00000000-0005-0000-0000-00005A8D0000}"/>
    <cellStyle name="20% - Accent1 4 2 4 3 4 11" xfId="36371" xr:uid="{00000000-0005-0000-0000-00005B8D0000}"/>
    <cellStyle name="20% - Accent1 4 2 4 3 4 2" xfId="36372" xr:uid="{00000000-0005-0000-0000-00005C8D0000}"/>
    <cellStyle name="20% - Accent1 4 2 4 3 4 2 2" xfId="36373" xr:uid="{00000000-0005-0000-0000-00005D8D0000}"/>
    <cellStyle name="20% - Accent1 4 2 4 3 4 2 2 2" xfId="36374" xr:uid="{00000000-0005-0000-0000-00005E8D0000}"/>
    <cellStyle name="20% - Accent1 4 2 4 3 4 2 2 2 2" xfId="36375" xr:uid="{00000000-0005-0000-0000-00005F8D0000}"/>
    <cellStyle name="20% - Accent1 4 2 4 3 4 2 2 2 2 2" xfId="36376" xr:uid="{00000000-0005-0000-0000-0000608D0000}"/>
    <cellStyle name="20% - Accent1 4 2 4 3 4 2 2 2 3" xfId="36377" xr:uid="{00000000-0005-0000-0000-0000618D0000}"/>
    <cellStyle name="20% - Accent1 4 2 4 3 4 2 2 3" xfId="36378" xr:uid="{00000000-0005-0000-0000-0000628D0000}"/>
    <cellStyle name="20% - Accent1 4 2 4 3 4 2 2 3 2" xfId="36379" xr:uid="{00000000-0005-0000-0000-0000638D0000}"/>
    <cellStyle name="20% - Accent1 4 2 4 3 4 2 2 4" xfId="36380" xr:uid="{00000000-0005-0000-0000-0000648D0000}"/>
    <cellStyle name="20% - Accent1 4 2 4 3 4 2 3" xfId="36381" xr:uid="{00000000-0005-0000-0000-0000658D0000}"/>
    <cellStyle name="20% - Accent1 4 2 4 3 4 2 3 2" xfId="36382" xr:uid="{00000000-0005-0000-0000-0000668D0000}"/>
    <cellStyle name="20% - Accent1 4 2 4 3 4 2 3 2 2" xfId="36383" xr:uid="{00000000-0005-0000-0000-0000678D0000}"/>
    <cellStyle name="20% - Accent1 4 2 4 3 4 2 3 2 2 2" xfId="36384" xr:uid="{00000000-0005-0000-0000-0000688D0000}"/>
    <cellStyle name="20% - Accent1 4 2 4 3 4 2 3 2 3" xfId="36385" xr:uid="{00000000-0005-0000-0000-0000698D0000}"/>
    <cellStyle name="20% - Accent1 4 2 4 3 4 2 3 3" xfId="36386" xr:uid="{00000000-0005-0000-0000-00006A8D0000}"/>
    <cellStyle name="20% - Accent1 4 2 4 3 4 2 3 3 2" xfId="36387" xr:uid="{00000000-0005-0000-0000-00006B8D0000}"/>
    <cellStyle name="20% - Accent1 4 2 4 3 4 2 3 4" xfId="36388" xr:uid="{00000000-0005-0000-0000-00006C8D0000}"/>
    <cellStyle name="20% - Accent1 4 2 4 3 4 2 4" xfId="36389" xr:uid="{00000000-0005-0000-0000-00006D8D0000}"/>
    <cellStyle name="20% - Accent1 4 2 4 3 4 2 4 2" xfId="36390" xr:uid="{00000000-0005-0000-0000-00006E8D0000}"/>
    <cellStyle name="20% - Accent1 4 2 4 3 4 2 4 2 2" xfId="36391" xr:uid="{00000000-0005-0000-0000-00006F8D0000}"/>
    <cellStyle name="20% - Accent1 4 2 4 3 4 2 4 2 2 2" xfId="36392" xr:uid="{00000000-0005-0000-0000-0000708D0000}"/>
    <cellStyle name="20% - Accent1 4 2 4 3 4 2 4 2 3" xfId="36393" xr:uid="{00000000-0005-0000-0000-0000718D0000}"/>
    <cellStyle name="20% - Accent1 4 2 4 3 4 2 4 3" xfId="36394" xr:uid="{00000000-0005-0000-0000-0000728D0000}"/>
    <cellStyle name="20% - Accent1 4 2 4 3 4 2 4 3 2" xfId="36395" xr:uid="{00000000-0005-0000-0000-0000738D0000}"/>
    <cellStyle name="20% - Accent1 4 2 4 3 4 2 4 4" xfId="36396" xr:uid="{00000000-0005-0000-0000-0000748D0000}"/>
    <cellStyle name="20% - Accent1 4 2 4 3 4 2 5" xfId="36397" xr:uid="{00000000-0005-0000-0000-0000758D0000}"/>
    <cellStyle name="20% - Accent1 4 2 4 3 4 2 5 2" xfId="36398" xr:uid="{00000000-0005-0000-0000-0000768D0000}"/>
    <cellStyle name="20% - Accent1 4 2 4 3 4 2 5 2 2" xfId="36399" xr:uid="{00000000-0005-0000-0000-0000778D0000}"/>
    <cellStyle name="20% - Accent1 4 2 4 3 4 2 5 3" xfId="36400" xr:uid="{00000000-0005-0000-0000-0000788D0000}"/>
    <cellStyle name="20% - Accent1 4 2 4 3 4 2 6" xfId="36401" xr:uid="{00000000-0005-0000-0000-0000798D0000}"/>
    <cellStyle name="20% - Accent1 4 2 4 3 4 2 6 2" xfId="36402" xr:uid="{00000000-0005-0000-0000-00007A8D0000}"/>
    <cellStyle name="20% - Accent1 4 2 4 3 4 2 6 2 2" xfId="36403" xr:uid="{00000000-0005-0000-0000-00007B8D0000}"/>
    <cellStyle name="20% - Accent1 4 2 4 3 4 2 6 3" xfId="36404" xr:uid="{00000000-0005-0000-0000-00007C8D0000}"/>
    <cellStyle name="20% - Accent1 4 2 4 3 4 2 7" xfId="36405" xr:uid="{00000000-0005-0000-0000-00007D8D0000}"/>
    <cellStyle name="20% - Accent1 4 2 4 3 4 2 7 2" xfId="36406" xr:uid="{00000000-0005-0000-0000-00007E8D0000}"/>
    <cellStyle name="20% - Accent1 4 2 4 3 4 2 8" xfId="36407" xr:uid="{00000000-0005-0000-0000-00007F8D0000}"/>
    <cellStyle name="20% - Accent1 4 2 4 3 4 2 8 2" xfId="36408" xr:uid="{00000000-0005-0000-0000-0000808D0000}"/>
    <cellStyle name="20% - Accent1 4 2 4 3 4 2 9" xfId="36409" xr:uid="{00000000-0005-0000-0000-0000818D0000}"/>
    <cellStyle name="20% - Accent1 4 2 4 3 4 3" xfId="36410" xr:uid="{00000000-0005-0000-0000-0000828D0000}"/>
    <cellStyle name="20% - Accent1 4 2 4 3 4 3 2" xfId="36411" xr:uid="{00000000-0005-0000-0000-0000838D0000}"/>
    <cellStyle name="20% - Accent1 4 2 4 3 4 3 2 2" xfId="36412" xr:uid="{00000000-0005-0000-0000-0000848D0000}"/>
    <cellStyle name="20% - Accent1 4 2 4 3 4 3 2 2 2" xfId="36413" xr:uid="{00000000-0005-0000-0000-0000858D0000}"/>
    <cellStyle name="20% - Accent1 4 2 4 3 4 3 2 2 2 2" xfId="36414" xr:uid="{00000000-0005-0000-0000-0000868D0000}"/>
    <cellStyle name="20% - Accent1 4 2 4 3 4 3 2 2 3" xfId="36415" xr:uid="{00000000-0005-0000-0000-0000878D0000}"/>
    <cellStyle name="20% - Accent1 4 2 4 3 4 3 2 3" xfId="36416" xr:uid="{00000000-0005-0000-0000-0000888D0000}"/>
    <cellStyle name="20% - Accent1 4 2 4 3 4 3 2 3 2" xfId="36417" xr:uid="{00000000-0005-0000-0000-0000898D0000}"/>
    <cellStyle name="20% - Accent1 4 2 4 3 4 3 2 4" xfId="36418" xr:uid="{00000000-0005-0000-0000-00008A8D0000}"/>
    <cellStyle name="20% - Accent1 4 2 4 3 4 3 3" xfId="36419" xr:uid="{00000000-0005-0000-0000-00008B8D0000}"/>
    <cellStyle name="20% - Accent1 4 2 4 3 4 3 3 2" xfId="36420" xr:uid="{00000000-0005-0000-0000-00008C8D0000}"/>
    <cellStyle name="20% - Accent1 4 2 4 3 4 3 3 2 2" xfId="36421" xr:uid="{00000000-0005-0000-0000-00008D8D0000}"/>
    <cellStyle name="20% - Accent1 4 2 4 3 4 3 3 2 2 2" xfId="36422" xr:uid="{00000000-0005-0000-0000-00008E8D0000}"/>
    <cellStyle name="20% - Accent1 4 2 4 3 4 3 3 2 3" xfId="36423" xr:uid="{00000000-0005-0000-0000-00008F8D0000}"/>
    <cellStyle name="20% - Accent1 4 2 4 3 4 3 3 3" xfId="36424" xr:uid="{00000000-0005-0000-0000-0000908D0000}"/>
    <cellStyle name="20% - Accent1 4 2 4 3 4 3 3 3 2" xfId="36425" xr:uid="{00000000-0005-0000-0000-0000918D0000}"/>
    <cellStyle name="20% - Accent1 4 2 4 3 4 3 3 4" xfId="36426" xr:uid="{00000000-0005-0000-0000-0000928D0000}"/>
    <cellStyle name="20% - Accent1 4 2 4 3 4 3 4" xfId="36427" xr:uid="{00000000-0005-0000-0000-0000938D0000}"/>
    <cellStyle name="20% - Accent1 4 2 4 3 4 3 4 2" xfId="36428" xr:uid="{00000000-0005-0000-0000-0000948D0000}"/>
    <cellStyle name="20% - Accent1 4 2 4 3 4 3 4 2 2" xfId="36429" xr:uid="{00000000-0005-0000-0000-0000958D0000}"/>
    <cellStyle name="20% - Accent1 4 2 4 3 4 3 4 2 2 2" xfId="36430" xr:uid="{00000000-0005-0000-0000-0000968D0000}"/>
    <cellStyle name="20% - Accent1 4 2 4 3 4 3 4 2 3" xfId="36431" xr:uid="{00000000-0005-0000-0000-0000978D0000}"/>
    <cellStyle name="20% - Accent1 4 2 4 3 4 3 4 3" xfId="36432" xr:uid="{00000000-0005-0000-0000-0000988D0000}"/>
    <cellStyle name="20% - Accent1 4 2 4 3 4 3 4 3 2" xfId="36433" xr:uid="{00000000-0005-0000-0000-0000998D0000}"/>
    <cellStyle name="20% - Accent1 4 2 4 3 4 3 4 4" xfId="36434" xr:uid="{00000000-0005-0000-0000-00009A8D0000}"/>
    <cellStyle name="20% - Accent1 4 2 4 3 4 3 5" xfId="36435" xr:uid="{00000000-0005-0000-0000-00009B8D0000}"/>
    <cellStyle name="20% - Accent1 4 2 4 3 4 3 5 2" xfId="36436" xr:uid="{00000000-0005-0000-0000-00009C8D0000}"/>
    <cellStyle name="20% - Accent1 4 2 4 3 4 3 5 2 2" xfId="36437" xr:uid="{00000000-0005-0000-0000-00009D8D0000}"/>
    <cellStyle name="20% - Accent1 4 2 4 3 4 3 5 3" xfId="36438" xr:uid="{00000000-0005-0000-0000-00009E8D0000}"/>
    <cellStyle name="20% - Accent1 4 2 4 3 4 3 6" xfId="36439" xr:uid="{00000000-0005-0000-0000-00009F8D0000}"/>
    <cellStyle name="20% - Accent1 4 2 4 3 4 3 6 2" xfId="36440" xr:uid="{00000000-0005-0000-0000-0000A08D0000}"/>
    <cellStyle name="20% - Accent1 4 2 4 3 4 3 6 2 2" xfId="36441" xr:uid="{00000000-0005-0000-0000-0000A18D0000}"/>
    <cellStyle name="20% - Accent1 4 2 4 3 4 3 6 3" xfId="36442" xr:uid="{00000000-0005-0000-0000-0000A28D0000}"/>
    <cellStyle name="20% - Accent1 4 2 4 3 4 3 7" xfId="36443" xr:uid="{00000000-0005-0000-0000-0000A38D0000}"/>
    <cellStyle name="20% - Accent1 4 2 4 3 4 3 7 2" xfId="36444" xr:uid="{00000000-0005-0000-0000-0000A48D0000}"/>
    <cellStyle name="20% - Accent1 4 2 4 3 4 3 8" xfId="36445" xr:uid="{00000000-0005-0000-0000-0000A58D0000}"/>
    <cellStyle name="20% - Accent1 4 2 4 3 4 3 8 2" xfId="36446" xr:uid="{00000000-0005-0000-0000-0000A68D0000}"/>
    <cellStyle name="20% - Accent1 4 2 4 3 4 3 9" xfId="36447" xr:uid="{00000000-0005-0000-0000-0000A78D0000}"/>
    <cellStyle name="20% - Accent1 4 2 4 3 4 4" xfId="36448" xr:uid="{00000000-0005-0000-0000-0000A88D0000}"/>
    <cellStyle name="20% - Accent1 4 2 4 3 4 4 2" xfId="36449" xr:uid="{00000000-0005-0000-0000-0000A98D0000}"/>
    <cellStyle name="20% - Accent1 4 2 4 3 4 4 2 2" xfId="36450" xr:uid="{00000000-0005-0000-0000-0000AA8D0000}"/>
    <cellStyle name="20% - Accent1 4 2 4 3 4 4 2 2 2" xfId="36451" xr:uid="{00000000-0005-0000-0000-0000AB8D0000}"/>
    <cellStyle name="20% - Accent1 4 2 4 3 4 4 2 3" xfId="36452" xr:uid="{00000000-0005-0000-0000-0000AC8D0000}"/>
    <cellStyle name="20% - Accent1 4 2 4 3 4 4 3" xfId="36453" xr:uid="{00000000-0005-0000-0000-0000AD8D0000}"/>
    <cellStyle name="20% - Accent1 4 2 4 3 4 4 3 2" xfId="36454" xr:uid="{00000000-0005-0000-0000-0000AE8D0000}"/>
    <cellStyle name="20% - Accent1 4 2 4 3 4 4 4" xfId="36455" xr:uid="{00000000-0005-0000-0000-0000AF8D0000}"/>
    <cellStyle name="20% - Accent1 4 2 4 3 4 5" xfId="36456" xr:uid="{00000000-0005-0000-0000-0000B08D0000}"/>
    <cellStyle name="20% - Accent1 4 2 4 3 4 5 2" xfId="36457" xr:uid="{00000000-0005-0000-0000-0000B18D0000}"/>
    <cellStyle name="20% - Accent1 4 2 4 3 4 5 2 2" xfId="36458" xr:uid="{00000000-0005-0000-0000-0000B28D0000}"/>
    <cellStyle name="20% - Accent1 4 2 4 3 4 5 2 2 2" xfId="36459" xr:uid="{00000000-0005-0000-0000-0000B38D0000}"/>
    <cellStyle name="20% - Accent1 4 2 4 3 4 5 2 3" xfId="36460" xr:uid="{00000000-0005-0000-0000-0000B48D0000}"/>
    <cellStyle name="20% - Accent1 4 2 4 3 4 5 3" xfId="36461" xr:uid="{00000000-0005-0000-0000-0000B58D0000}"/>
    <cellStyle name="20% - Accent1 4 2 4 3 4 5 3 2" xfId="36462" xr:uid="{00000000-0005-0000-0000-0000B68D0000}"/>
    <cellStyle name="20% - Accent1 4 2 4 3 4 5 4" xfId="36463" xr:uid="{00000000-0005-0000-0000-0000B78D0000}"/>
    <cellStyle name="20% - Accent1 4 2 4 3 4 6" xfId="36464" xr:uid="{00000000-0005-0000-0000-0000B88D0000}"/>
    <cellStyle name="20% - Accent1 4 2 4 3 4 6 2" xfId="36465" xr:uid="{00000000-0005-0000-0000-0000B98D0000}"/>
    <cellStyle name="20% - Accent1 4 2 4 3 4 6 2 2" xfId="36466" xr:uid="{00000000-0005-0000-0000-0000BA8D0000}"/>
    <cellStyle name="20% - Accent1 4 2 4 3 4 6 2 2 2" xfId="36467" xr:uid="{00000000-0005-0000-0000-0000BB8D0000}"/>
    <cellStyle name="20% - Accent1 4 2 4 3 4 6 2 3" xfId="36468" xr:uid="{00000000-0005-0000-0000-0000BC8D0000}"/>
    <cellStyle name="20% - Accent1 4 2 4 3 4 6 3" xfId="36469" xr:uid="{00000000-0005-0000-0000-0000BD8D0000}"/>
    <cellStyle name="20% - Accent1 4 2 4 3 4 6 3 2" xfId="36470" xr:uid="{00000000-0005-0000-0000-0000BE8D0000}"/>
    <cellStyle name="20% - Accent1 4 2 4 3 4 6 4" xfId="36471" xr:uid="{00000000-0005-0000-0000-0000BF8D0000}"/>
    <cellStyle name="20% - Accent1 4 2 4 3 4 7" xfId="36472" xr:uid="{00000000-0005-0000-0000-0000C08D0000}"/>
    <cellStyle name="20% - Accent1 4 2 4 3 4 7 2" xfId="36473" xr:uid="{00000000-0005-0000-0000-0000C18D0000}"/>
    <cellStyle name="20% - Accent1 4 2 4 3 4 7 2 2" xfId="36474" xr:uid="{00000000-0005-0000-0000-0000C28D0000}"/>
    <cellStyle name="20% - Accent1 4 2 4 3 4 7 3" xfId="36475" xr:uid="{00000000-0005-0000-0000-0000C38D0000}"/>
    <cellStyle name="20% - Accent1 4 2 4 3 4 8" xfId="36476" xr:uid="{00000000-0005-0000-0000-0000C48D0000}"/>
    <cellStyle name="20% - Accent1 4 2 4 3 4 8 2" xfId="36477" xr:uid="{00000000-0005-0000-0000-0000C58D0000}"/>
    <cellStyle name="20% - Accent1 4 2 4 3 4 8 2 2" xfId="36478" xr:uid="{00000000-0005-0000-0000-0000C68D0000}"/>
    <cellStyle name="20% - Accent1 4 2 4 3 4 8 3" xfId="36479" xr:uid="{00000000-0005-0000-0000-0000C78D0000}"/>
    <cellStyle name="20% - Accent1 4 2 4 3 4 9" xfId="36480" xr:uid="{00000000-0005-0000-0000-0000C88D0000}"/>
    <cellStyle name="20% - Accent1 4 2 4 3 4 9 2" xfId="36481" xr:uid="{00000000-0005-0000-0000-0000C98D0000}"/>
    <cellStyle name="20% - Accent1 4 2 4 3 5" xfId="36482" xr:uid="{00000000-0005-0000-0000-0000CA8D0000}"/>
    <cellStyle name="20% - Accent1 4 2 4 3 5 2" xfId="36483" xr:uid="{00000000-0005-0000-0000-0000CB8D0000}"/>
    <cellStyle name="20% - Accent1 4 2 4 3 5 2 2" xfId="36484" xr:uid="{00000000-0005-0000-0000-0000CC8D0000}"/>
    <cellStyle name="20% - Accent1 4 2 4 3 5 2 2 2" xfId="36485" xr:uid="{00000000-0005-0000-0000-0000CD8D0000}"/>
    <cellStyle name="20% - Accent1 4 2 4 3 5 2 2 2 2" xfId="36486" xr:uid="{00000000-0005-0000-0000-0000CE8D0000}"/>
    <cellStyle name="20% - Accent1 4 2 4 3 5 2 2 3" xfId="36487" xr:uid="{00000000-0005-0000-0000-0000CF8D0000}"/>
    <cellStyle name="20% - Accent1 4 2 4 3 5 2 3" xfId="36488" xr:uid="{00000000-0005-0000-0000-0000D08D0000}"/>
    <cellStyle name="20% - Accent1 4 2 4 3 5 2 3 2" xfId="36489" xr:uid="{00000000-0005-0000-0000-0000D18D0000}"/>
    <cellStyle name="20% - Accent1 4 2 4 3 5 2 4" xfId="36490" xr:uid="{00000000-0005-0000-0000-0000D28D0000}"/>
    <cellStyle name="20% - Accent1 4 2 4 3 5 3" xfId="36491" xr:uid="{00000000-0005-0000-0000-0000D38D0000}"/>
    <cellStyle name="20% - Accent1 4 2 4 3 5 3 2" xfId="36492" xr:uid="{00000000-0005-0000-0000-0000D48D0000}"/>
    <cellStyle name="20% - Accent1 4 2 4 3 5 3 2 2" xfId="36493" xr:uid="{00000000-0005-0000-0000-0000D58D0000}"/>
    <cellStyle name="20% - Accent1 4 2 4 3 5 3 2 2 2" xfId="36494" xr:uid="{00000000-0005-0000-0000-0000D68D0000}"/>
    <cellStyle name="20% - Accent1 4 2 4 3 5 3 2 3" xfId="36495" xr:uid="{00000000-0005-0000-0000-0000D78D0000}"/>
    <cellStyle name="20% - Accent1 4 2 4 3 5 3 3" xfId="36496" xr:uid="{00000000-0005-0000-0000-0000D88D0000}"/>
    <cellStyle name="20% - Accent1 4 2 4 3 5 3 3 2" xfId="36497" xr:uid="{00000000-0005-0000-0000-0000D98D0000}"/>
    <cellStyle name="20% - Accent1 4 2 4 3 5 3 4" xfId="36498" xr:uid="{00000000-0005-0000-0000-0000DA8D0000}"/>
    <cellStyle name="20% - Accent1 4 2 4 3 5 4" xfId="36499" xr:uid="{00000000-0005-0000-0000-0000DB8D0000}"/>
    <cellStyle name="20% - Accent1 4 2 4 3 5 4 2" xfId="36500" xr:uid="{00000000-0005-0000-0000-0000DC8D0000}"/>
    <cellStyle name="20% - Accent1 4 2 4 3 5 4 2 2" xfId="36501" xr:uid="{00000000-0005-0000-0000-0000DD8D0000}"/>
    <cellStyle name="20% - Accent1 4 2 4 3 5 4 2 2 2" xfId="36502" xr:uid="{00000000-0005-0000-0000-0000DE8D0000}"/>
    <cellStyle name="20% - Accent1 4 2 4 3 5 4 2 3" xfId="36503" xr:uid="{00000000-0005-0000-0000-0000DF8D0000}"/>
    <cellStyle name="20% - Accent1 4 2 4 3 5 4 3" xfId="36504" xr:uid="{00000000-0005-0000-0000-0000E08D0000}"/>
    <cellStyle name="20% - Accent1 4 2 4 3 5 4 3 2" xfId="36505" xr:uid="{00000000-0005-0000-0000-0000E18D0000}"/>
    <cellStyle name="20% - Accent1 4 2 4 3 5 4 4" xfId="36506" xr:uid="{00000000-0005-0000-0000-0000E28D0000}"/>
    <cellStyle name="20% - Accent1 4 2 4 3 5 5" xfId="36507" xr:uid="{00000000-0005-0000-0000-0000E38D0000}"/>
    <cellStyle name="20% - Accent1 4 2 4 3 5 5 2" xfId="36508" xr:uid="{00000000-0005-0000-0000-0000E48D0000}"/>
    <cellStyle name="20% - Accent1 4 2 4 3 5 5 2 2" xfId="36509" xr:uid="{00000000-0005-0000-0000-0000E58D0000}"/>
    <cellStyle name="20% - Accent1 4 2 4 3 5 5 3" xfId="36510" xr:uid="{00000000-0005-0000-0000-0000E68D0000}"/>
    <cellStyle name="20% - Accent1 4 2 4 3 5 6" xfId="36511" xr:uid="{00000000-0005-0000-0000-0000E78D0000}"/>
    <cellStyle name="20% - Accent1 4 2 4 3 5 6 2" xfId="36512" xr:uid="{00000000-0005-0000-0000-0000E88D0000}"/>
    <cellStyle name="20% - Accent1 4 2 4 3 5 6 2 2" xfId="36513" xr:uid="{00000000-0005-0000-0000-0000E98D0000}"/>
    <cellStyle name="20% - Accent1 4 2 4 3 5 6 3" xfId="36514" xr:uid="{00000000-0005-0000-0000-0000EA8D0000}"/>
    <cellStyle name="20% - Accent1 4 2 4 3 5 7" xfId="36515" xr:uid="{00000000-0005-0000-0000-0000EB8D0000}"/>
    <cellStyle name="20% - Accent1 4 2 4 3 5 7 2" xfId="36516" xr:uid="{00000000-0005-0000-0000-0000EC8D0000}"/>
    <cellStyle name="20% - Accent1 4 2 4 3 5 8" xfId="36517" xr:uid="{00000000-0005-0000-0000-0000ED8D0000}"/>
    <cellStyle name="20% - Accent1 4 2 4 3 5 8 2" xfId="36518" xr:uid="{00000000-0005-0000-0000-0000EE8D0000}"/>
    <cellStyle name="20% - Accent1 4 2 4 3 5 9" xfId="36519" xr:uid="{00000000-0005-0000-0000-0000EF8D0000}"/>
    <cellStyle name="20% - Accent1 4 2 4 3 6" xfId="36520" xr:uid="{00000000-0005-0000-0000-0000F08D0000}"/>
    <cellStyle name="20% - Accent1 4 2 4 3 6 2" xfId="36521" xr:uid="{00000000-0005-0000-0000-0000F18D0000}"/>
    <cellStyle name="20% - Accent1 4 2 4 3 6 2 2" xfId="36522" xr:uid="{00000000-0005-0000-0000-0000F28D0000}"/>
    <cellStyle name="20% - Accent1 4 2 4 3 6 2 2 2" xfId="36523" xr:uid="{00000000-0005-0000-0000-0000F38D0000}"/>
    <cellStyle name="20% - Accent1 4 2 4 3 6 2 2 2 2" xfId="36524" xr:uid="{00000000-0005-0000-0000-0000F48D0000}"/>
    <cellStyle name="20% - Accent1 4 2 4 3 6 2 2 3" xfId="36525" xr:uid="{00000000-0005-0000-0000-0000F58D0000}"/>
    <cellStyle name="20% - Accent1 4 2 4 3 6 2 3" xfId="36526" xr:uid="{00000000-0005-0000-0000-0000F68D0000}"/>
    <cellStyle name="20% - Accent1 4 2 4 3 6 2 3 2" xfId="36527" xr:uid="{00000000-0005-0000-0000-0000F78D0000}"/>
    <cellStyle name="20% - Accent1 4 2 4 3 6 2 4" xfId="36528" xr:uid="{00000000-0005-0000-0000-0000F88D0000}"/>
    <cellStyle name="20% - Accent1 4 2 4 3 6 3" xfId="36529" xr:uid="{00000000-0005-0000-0000-0000F98D0000}"/>
    <cellStyle name="20% - Accent1 4 2 4 3 6 3 2" xfId="36530" xr:uid="{00000000-0005-0000-0000-0000FA8D0000}"/>
    <cellStyle name="20% - Accent1 4 2 4 3 6 3 2 2" xfId="36531" xr:uid="{00000000-0005-0000-0000-0000FB8D0000}"/>
    <cellStyle name="20% - Accent1 4 2 4 3 6 3 2 2 2" xfId="36532" xr:uid="{00000000-0005-0000-0000-0000FC8D0000}"/>
    <cellStyle name="20% - Accent1 4 2 4 3 6 3 2 3" xfId="36533" xr:uid="{00000000-0005-0000-0000-0000FD8D0000}"/>
    <cellStyle name="20% - Accent1 4 2 4 3 6 3 3" xfId="36534" xr:uid="{00000000-0005-0000-0000-0000FE8D0000}"/>
    <cellStyle name="20% - Accent1 4 2 4 3 6 3 3 2" xfId="36535" xr:uid="{00000000-0005-0000-0000-0000FF8D0000}"/>
    <cellStyle name="20% - Accent1 4 2 4 3 6 3 4" xfId="36536" xr:uid="{00000000-0005-0000-0000-0000008E0000}"/>
    <cellStyle name="20% - Accent1 4 2 4 3 6 4" xfId="36537" xr:uid="{00000000-0005-0000-0000-0000018E0000}"/>
    <cellStyle name="20% - Accent1 4 2 4 3 6 4 2" xfId="36538" xr:uid="{00000000-0005-0000-0000-0000028E0000}"/>
    <cellStyle name="20% - Accent1 4 2 4 3 6 4 2 2" xfId="36539" xr:uid="{00000000-0005-0000-0000-0000038E0000}"/>
    <cellStyle name="20% - Accent1 4 2 4 3 6 4 2 2 2" xfId="36540" xr:uid="{00000000-0005-0000-0000-0000048E0000}"/>
    <cellStyle name="20% - Accent1 4 2 4 3 6 4 2 3" xfId="36541" xr:uid="{00000000-0005-0000-0000-0000058E0000}"/>
    <cellStyle name="20% - Accent1 4 2 4 3 6 4 3" xfId="36542" xr:uid="{00000000-0005-0000-0000-0000068E0000}"/>
    <cellStyle name="20% - Accent1 4 2 4 3 6 4 3 2" xfId="36543" xr:uid="{00000000-0005-0000-0000-0000078E0000}"/>
    <cellStyle name="20% - Accent1 4 2 4 3 6 4 4" xfId="36544" xr:uid="{00000000-0005-0000-0000-0000088E0000}"/>
    <cellStyle name="20% - Accent1 4 2 4 3 6 5" xfId="36545" xr:uid="{00000000-0005-0000-0000-0000098E0000}"/>
    <cellStyle name="20% - Accent1 4 2 4 3 6 5 2" xfId="36546" xr:uid="{00000000-0005-0000-0000-00000A8E0000}"/>
    <cellStyle name="20% - Accent1 4 2 4 3 6 5 2 2" xfId="36547" xr:uid="{00000000-0005-0000-0000-00000B8E0000}"/>
    <cellStyle name="20% - Accent1 4 2 4 3 6 5 3" xfId="36548" xr:uid="{00000000-0005-0000-0000-00000C8E0000}"/>
    <cellStyle name="20% - Accent1 4 2 4 3 6 6" xfId="36549" xr:uid="{00000000-0005-0000-0000-00000D8E0000}"/>
    <cellStyle name="20% - Accent1 4 2 4 3 6 6 2" xfId="36550" xr:uid="{00000000-0005-0000-0000-00000E8E0000}"/>
    <cellStyle name="20% - Accent1 4 2 4 3 6 6 2 2" xfId="36551" xr:uid="{00000000-0005-0000-0000-00000F8E0000}"/>
    <cellStyle name="20% - Accent1 4 2 4 3 6 6 3" xfId="36552" xr:uid="{00000000-0005-0000-0000-0000108E0000}"/>
    <cellStyle name="20% - Accent1 4 2 4 3 6 7" xfId="36553" xr:uid="{00000000-0005-0000-0000-0000118E0000}"/>
    <cellStyle name="20% - Accent1 4 2 4 3 6 7 2" xfId="36554" xr:uid="{00000000-0005-0000-0000-0000128E0000}"/>
    <cellStyle name="20% - Accent1 4 2 4 3 6 8" xfId="36555" xr:uid="{00000000-0005-0000-0000-0000138E0000}"/>
    <cellStyle name="20% - Accent1 4 2 4 3 6 8 2" xfId="36556" xr:uid="{00000000-0005-0000-0000-0000148E0000}"/>
    <cellStyle name="20% - Accent1 4 2 4 3 6 9" xfId="36557" xr:uid="{00000000-0005-0000-0000-0000158E0000}"/>
    <cellStyle name="20% - Accent1 4 2 4 3 7" xfId="36558" xr:uid="{00000000-0005-0000-0000-0000168E0000}"/>
    <cellStyle name="20% - Accent1 4 2 4 3 7 2" xfId="36559" xr:uid="{00000000-0005-0000-0000-0000178E0000}"/>
    <cellStyle name="20% - Accent1 4 2 4 3 7 2 2" xfId="36560" xr:uid="{00000000-0005-0000-0000-0000188E0000}"/>
    <cellStyle name="20% - Accent1 4 2 4 3 7 2 2 2" xfId="36561" xr:uid="{00000000-0005-0000-0000-0000198E0000}"/>
    <cellStyle name="20% - Accent1 4 2 4 3 7 2 3" xfId="36562" xr:uid="{00000000-0005-0000-0000-00001A8E0000}"/>
    <cellStyle name="20% - Accent1 4 2 4 3 7 3" xfId="36563" xr:uid="{00000000-0005-0000-0000-00001B8E0000}"/>
    <cellStyle name="20% - Accent1 4 2 4 3 7 3 2" xfId="36564" xr:uid="{00000000-0005-0000-0000-00001C8E0000}"/>
    <cellStyle name="20% - Accent1 4 2 4 3 7 4" xfId="36565" xr:uid="{00000000-0005-0000-0000-00001D8E0000}"/>
    <cellStyle name="20% - Accent1 4 2 4 3 8" xfId="36566" xr:uid="{00000000-0005-0000-0000-00001E8E0000}"/>
    <cellStyle name="20% - Accent1 4 2 4 3 8 2" xfId="36567" xr:uid="{00000000-0005-0000-0000-00001F8E0000}"/>
    <cellStyle name="20% - Accent1 4 2 4 3 8 2 2" xfId="36568" xr:uid="{00000000-0005-0000-0000-0000208E0000}"/>
    <cellStyle name="20% - Accent1 4 2 4 3 8 2 2 2" xfId="36569" xr:uid="{00000000-0005-0000-0000-0000218E0000}"/>
    <cellStyle name="20% - Accent1 4 2 4 3 8 2 3" xfId="36570" xr:uid="{00000000-0005-0000-0000-0000228E0000}"/>
    <cellStyle name="20% - Accent1 4 2 4 3 8 3" xfId="36571" xr:uid="{00000000-0005-0000-0000-0000238E0000}"/>
    <cellStyle name="20% - Accent1 4 2 4 3 8 3 2" xfId="36572" xr:uid="{00000000-0005-0000-0000-0000248E0000}"/>
    <cellStyle name="20% - Accent1 4 2 4 3 8 4" xfId="36573" xr:uid="{00000000-0005-0000-0000-0000258E0000}"/>
    <cellStyle name="20% - Accent1 4 2 4 3 9" xfId="36574" xr:uid="{00000000-0005-0000-0000-0000268E0000}"/>
    <cellStyle name="20% - Accent1 4 2 4 3 9 2" xfId="36575" xr:uid="{00000000-0005-0000-0000-0000278E0000}"/>
    <cellStyle name="20% - Accent1 4 2 4 3 9 2 2" xfId="36576" xr:uid="{00000000-0005-0000-0000-0000288E0000}"/>
    <cellStyle name="20% - Accent1 4 2 4 3 9 2 2 2" xfId="36577" xr:uid="{00000000-0005-0000-0000-0000298E0000}"/>
    <cellStyle name="20% - Accent1 4 2 4 3 9 2 3" xfId="36578" xr:uid="{00000000-0005-0000-0000-00002A8E0000}"/>
    <cellStyle name="20% - Accent1 4 2 4 3 9 3" xfId="36579" xr:uid="{00000000-0005-0000-0000-00002B8E0000}"/>
    <cellStyle name="20% - Accent1 4 2 4 3 9 3 2" xfId="36580" xr:uid="{00000000-0005-0000-0000-00002C8E0000}"/>
    <cellStyle name="20% - Accent1 4 2 4 3 9 4" xfId="36581" xr:uid="{00000000-0005-0000-0000-00002D8E0000}"/>
    <cellStyle name="20% - Accent1 4 2 4 4" xfId="36582" xr:uid="{00000000-0005-0000-0000-00002E8E0000}"/>
    <cellStyle name="20% - Accent1 4 2 4 4 10" xfId="36583" xr:uid="{00000000-0005-0000-0000-00002F8E0000}"/>
    <cellStyle name="20% - Accent1 4 2 4 4 10 2" xfId="36584" xr:uid="{00000000-0005-0000-0000-0000308E0000}"/>
    <cellStyle name="20% - Accent1 4 2 4 4 11" xfId="36585" xr:uid="{00000000-0005-0000-0000-0000318E0000}"/>
    <cellStyle name="20% - Accent1 4 2 4 4 2" xfId="36586" xr:uid="{00000000-0005-0000-0000-0000328E0000}"/>
    <cellStyle name="20% - Accent1 4 2 4 4 2 2" xfId="36587" xr:uid="{00000000-0005-0000-0000-0000338E0000}"/>
    <cellStyle name="20% - Accent1 4 2 4 4 2 2 2" xfId="36588" xr:uid="{00000000-0005-0000-0000-0000348E0000}"/>
    <cellStyle name="20% - Accent1 4 2 4 4 2 2 2 2" xfId="36589" xr:uid="{00000000-0005-0000-0000-0000358E0000}"/>
    <cellStyle name="20% - Accent1 4 2 4 4 2 2 2 2 2" xfId="36590" xr:uid="{00000000-0005-0000-0000-0000368E0000}"/>
    <cellStyle name="20% - Accent1 4 2 4 4 2 2 2 3" xfId="36591" xr:uid="{00000000-0005-0000-0000-0000378E0000}"/>
    <cellStyle name="20% - Accent1 4 2 4 4 2 2 3" xfId="36592" xr:uid="{00000000-0005-0000-0000-0000388E0000}"/>
    <cellStyle name="20% - Accent1 4 2 4 4 2 2 3 2" xfId="36593" xr:uid="{00000000-0005-0000-0000-0000398E0000}"/>
    <cellStyle name="20% - Accent1 4 2 4 4 2 2 4" xfId="36594" xr:uid="{00000000-0005-0000-0000-00003A8E0000}"/>
    <cellStyle name="20% - Accent1 4 2 4 4 2 3" xfId="36595" xr:uid="{00000000-0005-0000-0000-00003B8E0000}"/>
    <cellStyle name="20% - Accent1 4 2 4 4 2 3 2" xfId="36596" xr:uid="{00000000-0005-0000-0000-00003C8E0000}"/>
    <cellStyle name="20% - Accent1 4 2 4 4 2 3 2 2" xfId="36597" xr:uid="{00000000-0005-0000-0000-00003D8E0000}"/>
    <cellStyle name="20% - Accent1 4 2 4 4 2 3 2 2 2" xfId="36598" xr:uid="{00000000-0005-0000-0000-00003E8E0000}"/>
    <cellStyle name="20% - Accent1 4 2 4 4 2 3 2 3" xfId="36599" xr:uid="{00000000-0005-0000-0000-00003F8E0000}"/>
    <cellStyle name="20% - Accent1 4 2 4 4 2 3 3" xfId="36600" xr:uid="{00000000-0005-0000-0000-0000408E0000}"/>
    <cellStyle name="20% - Accent1 4 2 4 4 2 3 3 2" xfId="36601" xr:uid="{00000000-0005-0000-0000-0000418E0000}"/>
    <cellStyle name="20% - Accent1 4 2 4 4 2 3 4" xfId="36602" xr:uid="{00000000-0005-0000-0000-0000428E0000}"/>
    <cellStyle name="20% - Accent1 4 2 4 4 2 4" xfId="36603" xr:uid="{00000000-0005-0000-0000-0000438E0000}"/>
    <cellStyle name="20% - Accent1 4 2 4 4 2 4 2" xfId="36604" xr:uid="{00000000-0005-0000-0000-0000448E0000}"/>
    <cellStyle name="20% - Accent1 4 2 4 4 2 4 2 2" xfId="36605" xr:uid="{00000000-0005-0000-0000-0000458E0000}"/>
    <cellStyle name="20% - Accent1 4 2 4 4 2 4 2 2 2" xfId="36606" xr:uid="{00000000-0005-0000-0000-0000468E0000}"/>
    <cellStyle name="20% - Accent1 4 2 4 4 2 4 2 3" xfId="36607" xr:uid="{00000000-0005-0000-0000-0000478E0000}"/>
    <cellStyle name="20% - Accent1 4 2 4 4 2 4 3" xfId="36608" xr:uid="{00000000-0005-0000-0000-0000488E0000}"/>
    <cellStyle name="20% - Accent1 4 2 4 4 2 4 3 2" xfId="36609" xr:uid="{00000000-0005-0000-0000-0000498E0000}"/>
    <cellStyle name="20% - Accent1 4 2 4 4 2 4 4" xfId="36610" xr:uid="{00000000-0005-0000-0000-00004A8E0000}"/>
    <cellStyle name="20% - Accent1 4 2 4 4 2 5" xfId="36611" xr:uid="{00000000-0005-0000-0000-00004B8E0000}"/>
    <cellStyle name="20% - Accent1 4 2 4 4 2 5 2" xfId="36612" xr:uid="{00000000-0005-0000-0000-00004C8E0000}"/>
    <cellStyle name="20% - Accent1 4 2 4 4 2 5 2 2" xfId="36613" xr:uid="{00000000-0005-0000-0000-00004D8E0000}"/>
    <cellStyle name="20% - Accent1 4 2 4 4 2 5 3" xfId="36614" xr:uid="{00000000-0005-0000-0000-00004E8E0000}"/>
    <cellStyle name="20% - Accent1 4 2 4 4 2 6" xfId="36615" xr:uid="{00000000-0005-0000-0000-00004F8E0000}"/>
    <cellStyle name="20% - Accent1 4 2 4 4 2 6 2" xfId="36616" xr:uid="{00000000-0005-0000-0000-0000508E0000}"/>
    <cellStyle name="20% - Accent1 4 2 4 4 2 6 2 2" xfId="36617" xr:uid="{00000000-0005-0000-0000-0000518E0000}"/>
    <cellStyle name="20% - Accent1 4 2 4 4 2 6 3" xfId="36618" xr:uid="{00000000-0005-0000-0000-0000528E0000}"/>
    <cellStyle name="20% - Accent1 4 2 4 4 2 7" xfId="36619" xr:uid="{00000000-0005-0000-0000-0000538E0000}"/>
    <cellStyle name="20% - Accent1 4 2 4 4 2 7 2" xfId="36620" xr:uid="{00000000-0005-0000-0000-0000548E0000}"/>
    <cellStyle name="20% - Accent1 4 2 4 4 2 8" xfId="36621" xr:uid="{00000000-0005-0000-0000-0000558E0000}"/>
    <cellStyle name="20% - Accent1 4 2 4 4 2 8 2" xfId="36622" xr:uid="{00000000-0005-0000-0000-0000568E0000}"/>
    <cellStyle name="20% - Accent1 4 2 4 4 2 9" xfId="36623" xr:uid="{00000000-0005-0000-0000-0000578E0000}"/>
    <cellStyle name="20% - Accent1 4 2 4 4 3" xfId="36624" xr:uid="{00000000-0005-0000-0000-0000588E0000}"/>
    <cellStyle name="20% - Accent1 4 2 4 4 3 2" xfId="36625" xr:uid="{00000000-0005-0000-0000-0000598E0000}"/>
    <cellStyle name="20% - Accent1 4 2 4 4 3 2 2" xfId="36626" xr:uid="{00000000-0005-0000-0000-00005A8E0000}"/>
    <cellStyle name="20% - Accent1 4 2 4 4 3 2 2 2" xfId="36627" xr:uid="{00000000-0005-0000-0000-00005B8E0000}"/>
    <cellStyle name="20% - Accent1 4 2 4 4 3 2 2 2 2" xfId="36628" xr:uid="{00000000-0005-0000-0000-00005C8E0000}"/>
    <cellStyle name="20% - Accent1 4 2 4 4 3 2 2 3" xfId="36629" xr:uid="{00000000-0005-0000-0000-00005D8E0000}"/>
    <cellStyle name="20% - Accent1 4 2 4 4 3 2 3" xfId="36630" xr:uid="{00000000-0005-0000-0000-00005E8E0000}"/>
    <cellStyle name="20% - Accent1 4 2 4 4 3 2 3 2" xfId="36631" xr:uid="{00000000-0005-0000-0000-00005F8E0000}"/>
    <cellStyle name="20% - Accent1 4 2 4 4 3 2 4" xfId="36632" xr:uid="{00000000-0005-0000-0000-0000608E0000}"/>
    <cellStyle name="20% - Accent1 4 2 4 4 3 3" xfId="36633" xr:uid="{00000000-0005-0000-0000-0000618E0000}"/>
    <cellStyle name="20% - Accent1 4 2 4 4 3 3 2" xfId="36634" xr:uid="{00000000-0005-0000-0000-0000628E0000}"/>
    <cellStyle name="20% - Accent1 4 2 4 4 3 3 2 2" xfId="36635" xr:uid="{00000000-0005-0000-0000-0000638E0000}"/>
    <cellStyle name="20% - Accent1 4 2 4 4 3 3 2 2 2" xfId="36636" xr:uid="{00000000-0005-0000-0000-0000648E0000}"/>
    <cellStyle name="20% - Accent1 4 2 4 4 3 3 2 3" xfId="36637" xr:uid="{00000000-0005-0000-0000-0000658E0000}"/>
    <cellStyle name="20% - Accent1 4 2 4 4 3 3 3" xfId="36638" xr:uid="{00000000-0005-0000-0000-0000668E0000}"/>
    <cellStyle name="20% - Accent1 4 2 4 4 3 3 3 2" xfId="36639" xr:uid="{00000000-0005-0000-0000-0000678E0000}"/>
    <cellStyle name="20% - Accent1 4 2 4 4 3 3 4" xfId="36640" xr:uid="{00000000-0005-0000-0000-0000688E0000}"/>
    <cellStyle name="20% - Accent1 4 2 4 4 3 4" xfId="36641" xr:uid="{00000000-0005-0000-0000-0000698E0000}"/>
    <cellStyle name="20% - Accent1 4 2 4 4 3 4 2" xfId="36642" xr:uid="{00000000-0005-0000-0000-00006A8E0000}"/>
    <cellStyle name="20% - Accent1 4 2 4 4 3 4 2 2" xfId="36643" xr:uid="{00000000-0005-0000-0000-00006B8E0000}"/>
    <cellStyle name="20% - Accent1 4 2 4 4 3 4 2 2 2" xfId="36644" xr:uid="{00000000-0005-0000-0000-00006C8E0000}"/>
    <cellStyle name="20% - Accent1 4 2 4 4 3 4 2 3" xfId="36645" xr:uid="{00000000-0005-0000-0000-00006D8E0000}"/>
    <cellStyle name="20% - Accent1 4 2 4 4 3 4 3" xfId="36646" xr:uid="{00000000-0005-0000-0000-00006E8E0000}"/>
    <cellStyle name="20% - Accent1 4 2 4 4 3 4 3 2" xfId="36647" xr:uid="{00000000-0005-0000-0000-00006F8E0000}"/>
    <cellStyle name="20% - Accent1 4 2 4 4 3 4 4" xfId="36648" xr:uid="{00000000-0005-0000-0000-0000708E0000}"/>
    <cellStyle name="20% - Accent1 4 2 4 4 3 5" xfId="36649" xr:uid="{00000000-0005-0000-0000-0000718E0000}"/>
    <cellStyle name="20% - Accent1 4 2 4 4 3 5 2" xfId="36650" xr:uid="{00000000-0005-0000-0000-0000728E0000}"/>
    <cellStyle name="20% - Accent1 4 2 4 4 3 5 2 2" xfId="36651" xr:uid="{00000000-0005-0000-0000-0000738E0000}"/>
    <cellStyle name="20% - Accent1 4 2 4 4 3 5 3" xfId="36652" xr:uid="{00000000-0005-0000-0000-0000748E0000}"/>
    <cellStyle name="20% - Accent1 4 2 4 4 3 6" xfId="36653" xr:uid="{00000000-0005-0000-0000-0000758E0000}"/>
    <cellStyle name="20% - Accent1 4 2 4 4 3 6 2" xfId="36654" xr:uid="{00000000-0005-0000-0000-0000768E0000}"/>
    <cellStyle name="20% - Accent1 4 2 4 4 3 6 2 2" xfId="36655" xr:uid="{00000000-0005-0000-0000-0000778E0000}"/>
    <cellStyle name="20% - Accent1 4 2 4 4 3 6 3" xfId="36656" xr:uid="{00000000-0005-0000-0000-0000788E0000}"/>
    <cellStyle name="20% - Accent1 4 2 4 4 3 7" xfId="36657" xr:uid="{00000000-0005-0000-0000-0000798E0000}"/>
    <cellStyle name="20% - Accent1 4 2 4 4 3 7 2" xfId="36658" xr:uid="{00000000-0005-0000-0000-00007A8E0000}"/>
    <cellStyle name="20% - Accent1 4 2 4 4 3 8" xfId="36659" xr:uid="{00000000-0005-0000-0000-00007B8E0000}"/>
    <cellStyle name="20% - Accent1 4 2 4 4 3 8 2" xfId="36660" xr:uid="{00000000-0005-0000-0000-00007C8E0000}"/>
    <cellStyle name="20% - Accent1 4 2 4 4 3 9" xfId="36661" xr:uid="{00000000-0005-0000-0000-00007D8E0000}"/>
    <cellStyle name="20% - Accent1 4 2 4 4 4" xfId="36662" xr:uid="{00000000-0005-0000-0000-00007E8E0000}"/>
    <cellStyle name="20% - Accent1 4 2 4 4 4 2" xfId="36663" xr:uid="{00000000-0005-0000-0000-00007F8E0000}"/>
    <cellStyle name="20% - Accent1 4 2 4 4 4 2 2" xfId="36664" xr:uid="{00000000-0005-0000-0000-0000808E0000}"/>
    <cellStyle name="20% - Accent1 4 2 4 4 4 2 2 2" xfId="36665" xr:uid="{00000000-0005-0000-0000-0000818E0000}"/>
    <cellStyle name="20% - Accent1 4 2 4 4 4 2 3" xfId="36666" xr:uid="{00000000-0005-0000-0000-0000828E0000}"/>
    <cellStyle name="20% - Accent1 4 2 4 4 4 3" xfId="36667" xr:uid="{00000000-0005-0000-0000-0000838E0000}"/>
    <cellStyle name="20% - Accent1 4 2 4 4 4 3 2" xfId="36668" xr:uid="{00000000-0005-0000-0000-0000848E0000}"/>
    <cellStyle name="20% - Accent1 4 2 4 4 4 4" xfId="36669" xr:uid="{00000000-0005-0000-0000-0000858E0000}"/>
    <cellStyle name="20% - Accent1 4 2 4 4 5" xfId="36670" xr:uid="{00000000-0005-0000-0000-0000868E0000}"/>
    <cellStyle name="20% - Accent1 4 2 4 4 5 2" xfId="36671" xr:uid="{00000000-0005-0000-0000-0000878E0000}"/>
    <cellStyle name="20% - Accent1 4 2 4 4 5 2 2" xfId="36672" xr:uid="{00000000-0005-0000-0000-0000888E0000}"/>
    <cellStyle name="20% - Accent1 4 2 4 4 5 2 2 2" xfId="36673" xr:uid="{00000000-0005-0000-0000-0000898E0000}"/>
    <cellStyle name="20% - Accent1 4 2 4 4 5 2 3" xfId="36674" xr:uid="{00000000-0005-0000-0000-00008A8E0000}"/>
    <cellStyle name="20% - Accent1 4 2 4 4 5 3" xfId="36675" xr:uid="{00000000-0005-0000-0000-00008B8E0000}"/>
    <cellStyle name="20% - Accent1 4 2 4 4 5 3 2" xfId="36676" xr:uid="{00000000-0005-0000-0000-00008C8E0000}"/>
    <cellStyle name="20% - Accent1 4 2 4 4 5 4" xfId="36677" xr:uid="{00000000-0005-0000-0000-00008D8E0000}"/>
    <cellStyle name="20% - Accent1 4 2 4 4 6" xfId="36678" xr:uid="{00000000-0005-0000-0000-00008E8E0000}"/>
    <cellStyle name="20% - Accent1 4 2 4 4 6 2" xfId="36679" xr:uid="{00000000-0005-0000-0000-00008F8E0000}"/>
    <cellStyle name="20% - Accent1 4 2 4 4 6 2 2" xfId="36680" xr:uid="{00000000-0005-0000-0000-0000908E0000}"/>
    <cellStyle name="20% - Accent1 4 2 4 4 6 2 2 2" xfId="36681" xr:uid="{00000000-0005-0000-0000-0000918E0000}"/>
    <cellStyle name="20% - Accent1 4 2 4 4 6 2 3" xfId="36682" xr:uid="{00000000-0005-0000-0000-0000928E0000}"/>
    <cellStyle name="20% - Accent1 4 2 4 4 6 3" xfId="36683" xr:uid="{00000000-0005-0000-0000-0000938E0000}"/>
    <cellStyle name="20% - Accent1 4 2 4 4 6 3 2" xfId="36684" xr:uid="{00000000-0005-0000-0000-0000948E0000}"/>
    <cellStyle name="20% - Accent1 4 2 4 4 6 4" xfId="36685" xr:uid="{00000000-0005-0000-0000-0000958E0000}"/>
    <cellStyle name="20% - Accent1 4 2 4 4 7" xfId="36686" xr:uid="{00000000-0005-0000-0000-0000968E0000}"/>
    <cellStyle name="20% - Accent1 4 2 4 4 7 2" xfId="36687" xr:uid="{00000000-0005-0000-0000-0000978E0000}"/>
    <cellStyle name="20% - Accent1 4 2 4 4 7 2 2" xfId="36688" xr:uid="{00000000-0005-0000-0000-0000988E0000}"/>
    <cellStyle name="20% - Accent1 4 2 4 4 7 3" xfId="36689" xr:uid="{00000000-0005-0000-0000-0000998E0000}"/>
    <cellStyle name="20% - Accent1 4 2 4 4 8" xfId="36690" xr:uid="{00000000-0005-0000-0000-00009A8E0000}"/>
    <cellStyle name="20% - Accent1 4 2 4 4 8 2" xfId="36691" xr:uid="{00000000-0005-0000-0000-00009B8E0000}"/>
    <cellStyle name="20% - Accent1 4 2 4 4 8 2 2" xfId="36692" xr:uid="{00000000-0005-0000-0000-00009C8E0000}"/>
    <cellStyle name="20% - Accent1 4 2 4 4 8 3" xfId="36693" xr:uid="{00000000-0005-0000-0000-00009D8E0000}"/>
    <cellStyle name="20% - Accent1 4 2 4 4 9" xfId="36694" xr:uid="{00000000-0005-0000-0000-00009E8E0000}"/>
    <cellStyle name="20% - Accent1 4 2 4 4 9 2" xfId="36695" xr:uid="{00000000-0005-0000-0000-00009F8E0000}"/>
    <cellStyle name="20% - Accent1 4 2 4 5" xfId="36696" xr:uid="{00000000-0005-0000-0000-0000A08E0000}"/>
    <cellStyle name="20% - Accent1 4 2 4 5 10" xfId="36697" xr:uid="{00000000-0005-0000-0000-0000A18E0000}"/>
    <cellStyle name="20% - Accent1 4 2 4 5 10 2" xfId="36698" xr:uid="{00000000-0005-0000-0000-0000A28E0000}"/>
    <cellStyle name="20% - Accent1 4 2 4 5 11" xfId="36699" xr:uid="{00000000-0005-0000-0000-0000A38E0000}"/>
    <cellStyle name="20% - Accent1 4 2 4 5 2" xfId="36700" xr:uid="{00000000-0005-0000-0000-0000A48E0000}"/>
    <cellStyle name="20% - Accent1 4 2 4 5 2 2" xfId="36701" xr:uid="{00000000-0005-0000-0000-0000A58E0000}"/>
    <cellStyle name="20% - Accent1 4 2 4 5 2 2 2" xfId="36702" xr:uid="{00000000-0005-0000-0000-0000A68E0000}"/>
    <cellStyle name="20% - Accent1 4 2 4 5 2 2 2 2" xfId="36703" xr:uid="{00000000-0005-0000-0000-0000A78E0000}"/>
    <cellStyle name="20% - Accent1 4 2 4 5 2 2 2 2 2" xfId="36704" xr:uid="{00000000-0005-0000-0000-0000A88E0000}"/>
    <cellStyle name="20% - Accent1 4 2 4 5 2 2 2 3" xfId="36705" xr:uid="{00000000-0005-0000-0000-0000A98E0000}"/>
    <cellStyle name="20% - Accent1 4 2 4 5 2 2 3" xfId="36706" xr:uid="{00000000-0005-0000-0000-0000AA8E0000}"/>
    <cellStyle name="20% - Accent1 4 2 4 5 2 2 3 2" xfId="36707" xr:uid="{00000000-0005-0000-0000-0000AB8E0000}"/>
    <cellStyle name="20% - Accent1 4 2 4 5 2 2 4" xfId="36708" xr:uid="{00000000-0005-0000-0000-0000AC8E0000}"/>
    <cellStyle name="20% - Accent1 4 2 4 5 2 3" xfId="36709" xr:uid="{00000000-0005-0000-0000-0000AD8E0000}"/>
    <cellStyle name="20% - Accent1 4 2 4 5 2 3 2" xfId="36710" xr:uid="{00000000-0005-0000-0000-0000AE8E0000}"/>
    <cellStyle name="20% - Accent1 4 2 4 5 2 3 2 2" xfId="36711" xr:uid="{00000000-0005-0000-0000-0000AF8E0000}"/>
    <cellStyle name="20% - Accent1 4 2 4 5 2 3 2 2 2" xfId="36712" xr:uid="{00000000-0005-0000-0000-0000B08E0000}"/>
    <cellStyle name="20% - Accent1 4 2 4 5 2 3 2 3" xfId="36713" xr:uid="{00000000-0005-0000-0000-0000B18E0000}"/>
    <cellStyle name="20% - Accent1 4 2 4 5 2 3 3" xfId="36714" xr:uid="{00000000-0005-0000-0000-0000B28E0000}"/>
    <cellStyle name="20% - Accent1 4 2 4 5 2 3 3 2" xfId="36715" xr:uid="{00000000-0005-0000-0000-0000B38E0000}"/>
    <cellStyle name="20% - Accent1 4 2 4 5 2 3 4" xfId="36716" xr:uid="{00000000-0005-0000-0000-0000B48E0000}"/>
    <cellStyle name="20% - Accent1 4 2 4 5 2 4" xfId="36717" xr:uid="{00000000-0005-0000-0000-0000B58E0000}"/>
    <cellStyle name="20% - Accent1 4 2 4 5 2 4 2" xfId="36718" xr:uid="{00000000-0005-0000-0000-0000B68E0000}"/>
    <cellStyle name="20% - Accent1 4 2 4 5 2 4 2 2" xfId="36719" xr:uid="{00000000-0005-0000-0000-0000B78E0000}"/>
    <cellStyle name="20% - Accent1 4 2 4 5 2 4 2 2 2" xfId="36720" xr:uid="{00000000-0005-0000-0000-0000B88E0000}"/>
    <cellStyle name="20% - Accent1 4 2 4 5 2 4 2 3" xfId="36721" xr:uid="{00000000-0005-0000-0000-0000B98E0000}"/>
    <cellStyle name="20% - Accent1 4 2 4 5 2 4 3" xfId="36722" xr:uid="{00000000-0005-0000-0000-0000BA8E0000}"/>
    <cellStyle name="20% - Accent1 4 2 4 5 2 4 3 2" xfId="36723" xr:uid="{00000000-0005-0000-0000-0000BB8E0000}"/>
    <cellStyle name="20% - Accent1 4 2 4 5 2 4 4" xfId="36724" xr:uid="{00000000-0005-0000-0000-0000BC8E0000}"/>
    <cellStyle name="20% - Accent1 4 2 4 5 2 5" xfId="36725" xr:uid="{00000000-0005-0000-0000-0000BD8E0000}"/>
    <cellStyle name="20% - Accent1 4 2 4 5 2 5 2" xfId="36726" xr:uid="{00000000-0005-0000-0000-0000BE8E0000}"/>
    <cellStyle name="20% - Accent1 4 2 4 5 2 5 2 2" xfId="36727" xr:uid="{00000000-0005-0000-0000-0000BF8E0000}"/>
    <cellStyle name="20% - Accent1 4 2 4 5 2 5 3" xfId="36728" xr:uid="{00000000-0005-0000-0000-0000C08E0000}"/>
    <cellStyle name="20% - Accent1 4 2 4 5 2 6" xfId="36729" xr:uid="{00000000-0005-0000-0000-0000C18E0000}"/>
    <cellStyle name="20% - Accent1 4 2 4 5 2 6 2" xfId="36730" xr:uid="{00000000-0005-0000-0000-0000C28E0000}"/>
    <cellStyle name="20% - Accent1 4 2 4 5 2 6 2 2" xfId="36731" xr:uid="{00000000-0005-0000-0000-0000C38E0000}"/>
    <cellStyle name="20% - Accent1 4 2 4 5 2 6 3" xfId="36732" xr:uid="{00000000-0005-0000-0000-0000C48E0000}"/>
    <cellStyle name="20% - Accent1 4 2 4 5 2 7" xfId="36733" xr:uid="{00000000-0005-0000-0000-0000C58E0000}"/>
    <cellStyle name="20% - Accent1 4 2 4 5 2 7 2" xfId="36734" xr:uid="{00000000-0005-0000-0000-0000C68E0000}"/>
    <cellStyle name="20% - Accent1 4 2 4 5 2 8" xfId="36735" xr:uid="{00000000-0005-0000-0000-0000C78E0000}"/>
    <cellStyle name="20% - Accent1 4 2 4 5 2 8 2" xfId="36736" xr:uid="{00000000-0005-0000-0000-0000C88E0000}"/>
    <cellStyle name="20% - Accent1 4 2 4 5 2 9" xfId="36737" xr:uid="{00000000-0005-0000-0000-0000C98E0000}"/>
    <cellStyle name="20% - Accent1 4 2 4 5 3" xfId="36738" xr:uid="{00000000-0005-0000-0000-0000CA8E0000}"/>
    <cellStyle name="20% - Accent1 4 2 4 5 3 2" xfId="36739" xr:uid="{00000000-0005-0000-0000-0000CB8E0000}"/>
    <cellStyle name="20% - Accent1 4 2 4 5 3 2 2" xfId="36740" xr:uid="{00000000-0005-0000-0000-0000CC8E0000}"/>
    <cellStyle name="20% - Accent1 4 2 4 5 3 2 2 2" xfId="36741" xr:uid="{00000000-0005-0000-0000-0000CD8E0000}"/>
    <cellStyle name="20% - Accent1 4 2 4 5 3 2 2 2 2" xfId="36742" xr:uid="{00000000-0005-0000-0000-0000CE8E0000}"/>
    <cellStyle name="20% - Accent1 4 2 4 5 3 2 2 3" xfId="36743" xr:uid="{00000000-0005-0000-0000-0000CF8E0000}"/>
    <cellStyle name="20% - Accent1 4 2 4 5 3 2 3" xfId="36744" xr:uid="{00000000-0005-0000-0000-0000D08E0000}"/>
    <cellStyle name="20% - Accent1 4 2 4 5 3 2 3 2" xfId="36745" xr:uid="{00000000-0005-0000-0000-0000D18E0000}"/>
    <cellStyle name="20% - Accent1 4 2 4 5 3 2 4" xfId="36746" xr:uid="{00000000-0005-0000-0000-0000D28E0000}"/>
    <cellStyle name="20% - Accent1 4 2 4 5 3 3" xfId="36747" xr:uid="{00000000-0005-0000-0000-0000D38E0000}"/>
    <cellStyle name="20% - Accent1 4 2 4 5 3 3 2" xfId="36748" xr:uid="{00000000-0005-0000-0000-0000D48E0000}"/>
    <cellStyle name="20% - Accent1 4 2 4 5 3 3 2 2" xfId="36749" xr:uid="{00000000-0005-0000-0000-0000D58E0000}"/>
    <cellStyle name="20% - Accent1 4 2 4 5 3 3 2 2 2" xfId="36750" xr:uid="{00000000-0005-0000-0000-0000D68E0000}"/>
    <cellStyle name="20% - Accent1 4 2 4 5 3 3 2 3" xfId="36751" xr:uid="{00000000-0005-0000-0000-0000D78E0000}"/>
    <cellStyle name="20% - Accent1 4 2 4 5 3 3 3" xfId="36752" xr:uid="{00000000-0005-0000-0000-0000D88E0000}"/>
    <cellStyle name="20% - Accent1 4 2 4 5 3 3 3 2" xfId="36753" xr:uid="{00000000-0005-0000-0000-0000D98E0000}"/>
    <cellStyle name="20% - Accent1 4 2 4 5 3 3 4" xfId="36754" xr:uid="{00000000-0005-0000-0000-0000DA8E0000}"/>
    <cellStyle name="20% - Accent1 4 2 4 5 3 4" xfId="36755" xr:uid="{00000000-0005-0000-0000-0000DB8E0000}"/>
    <cellStyle name="20% - Accent1 4 2 4 5 3 4 2" xfId="36756" xr:uid="{00000000-0005-0000-0000-0000DC8E0000}"/>
    <cellStyle name="20% - Accent1 4 2 4 5 3 4 2 2" xfId="36757" xr:uid="{00000000-0005-0000-0000-0000DD8E0000}"/>
    <cellStyle name="20% - Accent1 4 2 4 5 3 4 2 2 2" xfId="36758" xr:uid="{00000000-0005-0000-0000-0000DE8E0000}"/>
    <cellStyle name="20% - Accent1 4 2 4 5 3 4 2 3" xfId="36759" xr:uid="{00000000-0005-0000-0000-0000DF8E0000}"/>
    <cellStyle name="20% - Accent1 4 2 4 5 3 4 3" xfId="36760" xr:uid="{00000000-0005-0000-0000-0000E08E0000}"/>
    <cellStyle name="20% - Accent1 4 2 4 5 3 4 3 2" xfId="36761" xr:uid="{00000000-0005-0000-0000-0000E18E0000}"/>
    <cellStyle name="20% - Accent1 4 2 4 5 3 4 4" xfId="36762" xr:uid="{00000000-0005-0000-0000-0000E28E0000}"/>
    <cellStyle name="20% - Accent1 4 2 4 5 3 5" xfId="36763" xr:uid="{00000000-0005-0000-0000-0000E38E0000}"/>
    <cellStyle name="20% - Accent1 4 2 4 5 3 5 2" xfId="36764" xr:uid="{00000000-0005-0000-0000-0000E48E0000}"/>
    <cellStyle name="20% - Accent1 4 2 4 5 3 5 2 2" xfId="36765" xr:uid="{00000000-0005-0000-0000-0000E58E0000}"/>
    <cellStyle name="20% - Accent1 4 2 4 5 3 5 3" xfId="36766" xr:uid="{00000000-0005-0000-0000-0000E68E0000}"/>
    <cellStyle name="20% - Accent1 4 2 4 5 3 6" xfId="36767" xr:uid="{00000000-0005-0000-0000-0000E78E0000}"/>
    <cellStyle name="20% - Accent1 4 2 4 5 3 6 2" xfId="36768" xr:uid="{00000000-0005-0000-0000-0000E88E0000}"/>
    <cellStyle name="20% - Accent1 4 2 4 5 3 6 2 2" xfId="36769" xr:uid="{00000000-0005-0000-0000-0000E98E0000}"/>
    <cellStyle name="20% - Accent1 4 2 4 5 3 6 3" xfId="36770" xr:uid="{00000000-0005-0000-0000-0000EA8E0000}"/>
    <cellStyle name="20% - Accent1 4 2 4 5 3 7" xfId="36771" xr:uid="{00000000-0005-0000-0000-0000EB8E0000}"/>
    <cellStyle name="20% - Accent1 4 2 4 5 3 7 2" xfId="36772" xr:uid="{00000000-0005-0000-0000-0000EC8E0000}"/>
    <cellStyle name="20% - Accent1 4 2 4 5 3 8" xfId="36773" xr:uid="{00000000-0005-0000-0000-0000ED8E0000}"/>
    <cellStyle name="20% - Accent1 4 2 4 5 3 8 2" xfId="36774" xr:uid="{00000000-0005-0000-0000-0000EE8E0000}"/>
    <cellStyle name="20% - Accent1 4 2 4 5 3 9" xfId="36775" xr:uid="{00000000-0005-0000-0000-0000EF8E0000}"/>
    <cellStyle name="20% - Accent1 4 2 4 5 4" xfId="36776" xr:uid="{00000000-0005-0000-0000-0000F08E0000}"/>
    <cellStyle name="20% - Accent1 4 2 4 5 4 2" xfId="36777" xr:uid="{00000000-0005-0000-0000-0000F18E0000}"/>
    <cellStyle name="20% - Accent1 4 2 4 5 4 2 2" xfId="36778" xr:uid="{00000000-0005-0000-0000-0000F28E0000}"/>
    <cellStyle name="20% - Accent1 4 2 4 5 4 2 2 2" xfId="36779" xr:uid="{00000000-0005-0000-0000-0000F38E0000}"/>
    <cellStyle name="20% - Accent1 4 2 4 5 4 2 3" xfId="36780" xr:uid="{00000000-0005-0000-0000-0000F48E0000}"/>
    <cellStyle name="20% - Accent1 4 2 4 5 4 3" xfId="36781" xr:uid="{00000000-0005-0000-0000-0000F58E0000}"/>
    <cellStyle name="20% - Accent1 4 2 4 5 4 3 2" xfId="36782" xr:uid="{00000000-0005-0000-0000-0000F68E0000}"/>
    <cellStyle name="20% - Accent1 4 2 4 5 4 4" xfId="36783" xr:uid="{00000000-0005-0000-0000-0000F78E0000}"/>
    <cellStyle name="20% - Accent1 4 2 4 5 5" xfId="36784" xr:uid="{00000000-0005-0000-0000-0000F88E0000}"/>
    <cellStyle name="20% - Accent1 4 2 4 5 5 2" xfId="36785" xr:uid="{00000000-0005-0000-0000-0000F98E0000}"/>
    <cellStyle name="20% - Accent1 4 2 4 5 5 2 2" xfId="36786" xr:uid="{00000000-0005-0000-0000-0000FA8E0000}"/>
    <cellStyle name="20% - Accent1 4 2 4 5 5 2 2 2" xfId="36787" xr:uid="{00000000-0005-0000-0000-0000FB8E0000}"/>
    <cellStyle name="20% - Accent1 4 2 4 5 5 2 3" xfId="36788" xr:uid="{00000000-0005-0000-0000-0000FC8E0000}"/>
    <cellStyle name="20% - Accent1 4 2 4 5 5 3" xfId="36789" xr:uid="{00000000-0005-0000-0000-0000FD8E0000}"/>
    <cellStyle name="20% - Accent1 4 2 4 5 5 3 2" xfId="36790" xr:uid="{00000000-0005-0000-0000-0000FE8E0000}"/>
    <cellStyle name="20% - Accent1 4 2 4 5 5 4" xfId="36791" xr:uid="{00000000-0005-0000-0000-0000FF8E0000}"/>
    <cellStyle name="20% - Accent1 4 2 4 5 6" xfId="36792" xr:uid="{00000000-0005-0000-0000-0000008F0000}"/>
    <cellStyle name="20% - Accent1 4 2 4 5 6 2" xfId="36793" xr:uid="{00000000-0005-0000-0000-0000018F0000}"/>
    <cellStyle name="20% - Accent1 4 2 4 5 6 2 2" xfId="36794" xr:uid="{00000000-0005-0000-0000-0000028F0000}"/>
    <cellStyle name="20% - Accent1 4 2 4 5 6 2 2 2" xfId="36795" xr:uid="{00000000-0005-0000-0000-0000038F0000}"/>
    <cellStyle name="20% - Accent1 4 2 4 5 6 2 3" xfId="36796" xr:uid="{00000000-0005-0000-0000-0000048F0000}"/>
    <cellStyle name="20% - Accent1 4 2 4 5 6 3" xfId="36797" xr:uid="{00000000-0005-0000-0000-0000058F0000}"/>
    <cellStyle name="20% - Accent1 4 2 4 5 6 3 2" xfId="36798" xr:uid="{00000000-0005-0000-0000-0000068F0000}"/>
    <cellStyle name="20% - Accent1 4 2 4 5 6 4" xfId="36799" xr:uid="{00000000-0005-0000-0000-0000078F0000}"/>
    <cellStyle name="20% - Accent1 4 2 4 5 7" xfId="36800" xr:uid="{00000000-0005-0000-0000-0000088F0000}"/>
    <cellStyle name="20% - Accent1 4 2 4 5 7 2" xfId="36801" xr:uid="{00000000-0005-0000-0000-0000098F0000}"/>
    <cellStyle name="20% - Accent1 4 2 4 5 7 2 2" xfId="36802" xr:uid="{00000000-0005-0000-0000-00000A8F0000}"/>
    <cellStyle name="20% - Accent1 4 2 4 5 7 3" xfId="36803" xr:uid="{00000000-0005-0000-0000-00000B8F0000}"/>
    <cellStyle name="20% - Accent1 4 2 4 5 8" xfId="36804" xr:uid="{00000000-0005-0000-0000-00000C8F0000}"/>
    <cellStyle name="20% - Accent1 4 2 4 5 8 2" xfId="36805" xr:uid="{00000000-0005-0000-0000-00000D8F0000}"/>
    <cellStyle name="20% - Accent1 4 2 4 5 8 2 2" xfId="36806" xr:uid="{00000000-0005-0000-0000-00000E8F0000}"/>
    <cellStyle name="20% - Accent1 4 2 4 5 8 3" xfId="36807" xr:uid="{00000000-0005-0000-0000-00000F8F0000}"/>
    <cellStyle name="20% - Accent1 4 2 4 5 9" xfId="36808" xr:uid="{00000000-0005-0000-0000-0000108F0000}"/>
    <cellStyle name="20% - Accent1 4 2 4 5 9 2" xfId="36809" xr:uid="{00000000-0005-0000-0000-0000118F0000}"/>
    <cellStyle name="20% - Accent1 4 2 4 6" xfId="36810" xr:uid="{00000000-0005-0000-0000-0000128F0000}"/>
    <cellStyle name="20% - Accent1 4 2 4 6 10" xfId="36811" xr:uid="{00000000-0005-0000-0000-0000138F0000}"/>
    <cellStyle name="20% - Accent1 4 2 4 6 10 2" xfId="36812" xr:uid="{00000000-0005-0000-0000-0000148F0000}"/>
    <cellStyle name="20% - Accent1 4 2 4 6 11" xfId="36813" xr:uid="{00000000-0005-0000-0000-0000158F0000}"/>
    <cellStyle name="20% - Accent1 4 2 4 6 2" xfId="36814" xr:uid="{00000000-0005-0000-0000-0000168F0000}"/>
    <cellStyle name="20% - Accent1 4 2 4 6 2 2" xfId="36815" xr:uid="{00000000-0005-0000-0000-0000178F0000}"/>
    <cellStyle name="20% - Accent1 4 2 4 6 2 2 2" xfId="36816" xr:uid="{00000000-0005-0000-0000-0000188F0000}"/>
    <cellStyle name="20% - Accent1 4 2 4 6 2 2 2 2" xfId="36817" xr:uid="{00000000-0005-0000-0000-0000198F0000}"/>
    <cellStyle name="20% - Accent1 4 2 4 6 2 2 2 2 2" xfId="36818" xr:uid="{00000000-0005-0000-0000-00001A8F0000}"/>
    <cellStyle name="20% - Accent1 4 2 4 6 2 2 2 3" xfId="36819" xr:uid="{00000000-0005-0000-0000-00001B8F0000}"/>
    <cellStyle name="20% - Accent1 4 2 4 6 2 2 3" xfId="36820" xr:uid="{00000000-0005-0000-0000-00001C8F0000}"/>
    <cellStyle name="20% - Accent1 4 2 4 6 2 2 3 2" xfId="36821" xr:uid="{00000000-0005-0000-0000-00001D8F0000}"/>
    <cellStyle name="20% - Accent1 4 2 4 6 2 2 4" xfId="36822" xr:uid="{00000000-0005-0000-0000-00001E8F0000}"/>
    <cellStyle name="20% - Accent1 4 2 4 6 2 3" xfId="36823" xr:uid="{00000000-0005-0000-0000-00001F8F0000}"/>
    <cellStyle name="20% - Accent1 4 2 4 6 2 3 2" xfId="36824" xr:uid="{00000000-0005-0000-0000-0000208F0000}"/>
    <cellStyle name="20% - Accent1 4 2 4 6 2 3 2 2" xfId="36825" xr:uid="{00000000-0005-0000-0000-0000218F0000}"/>
    <cellStyle name="20% - Accent1 4 2 4 6 2 3 2 2 2" xfId="36826" xr:uid="{00000000-0005-0000-0000-0000228F0000}"/>
    <cellStyle name="20% - Accent1 4 2 4 6 2 3 2 3" xfId="36827" xr:uid="{00000000-0005-0000-0000-0000238F0000}"/>
    <cellStyle name="20% - Accent1 4 2 4 6 2 3 3" xfId="36828" xr:uid="{00000000-0005-0000-0000-0000248F0000}"/>
    <cellStyle name="20% - Accent1 4 2 4 6 2 3 3 2" xfId="36829" xr:uid="{00000000-0005-0000-0000-0000258F0000}"/>
    <cellStyle name="20% - Accent1 4 2 4 6 2 3 4" xfId="36830" xr:uid="{00000000-0005-0000-0000-0000268F0000}"/>
    <cellStyle name="20% - Accent1 4 2 4 6 2 4" xfId="36831" xr:uid="{00000000-0005-0000-0000-0000278F0000}"/>
    <cellStyle name="20% - Accent1 4 2 4 6 2 4 2" xfId="36832" xr:uid="{00000000-0005-0000-0000-0000288F0000}"/>
    <cellStyle name="20% - Accent1 4 2 4 6 2 4 2 2" xfId="36833" xr:uid="{00000000-0005-0000-0000-0000298F0000}"/>
    <cellStyle name="20% - Accent1 4 2 4 6 2 4 2 2 2" xfId="36834" xr:uid="{00000000-0005-0000-0000-00002A8F0000}"/>
    <cellStyle name="20% - Accent1 4 2 4 6 2 4 2 3" xfId="36835" xr:uid="{00000000-0005-0000-0000-00002B8F0000}"/>
    <cellStyle name="20% - Accent1 4 2 4 6 2 4 3" xfId="36836" xr:uid="{00000000-0005-0000-0000-00002C8F0000}"/>
    <cellStyle name="20% - Accent1 4 2 4 6 2 4 3 2" xfId="36837" xr:uid="{00000000-0005-0000-0000-00002D8F0000}"/>
    <cellStyle name="20% - Accent1 4 2 4 6 2 4 4" xfId="36838" xr:uid="{00000000-0005-0000-0000-00002E8F0000}"/>
    <cellStyle name="20% - Accent1 4 2 4 6 2 5" xfId="36839" xr:uid="{00000000-0005-0000-0000-00002F8F0000}"/>
    <cellStyle name="20% - Accent1 4 2 4 6 2 5 2" xfId="36840" xr:uid="{00000000-0005-0000-0000-0000308F0000}"/>
    <cellStyle name="20% - Accent1 4 2 4 6 2 5 2 2" xfId="36841" xr:uid="{00000000-0005-0000-0000-0000318F0000}"/>
    <cellStyle name="20% - Accent1 4 2 4 6 2 5 3" xfId="36842" xr:uid="{00000000-0005-0000-0000-0000328F0000}"/>
    <cellStyle name="20% - Accent1 4 2 4 6 2 6" xfId="36843" xr:uid="{00000000-0005-0000-0000-0000338F0000}"/>
    <cellStyle name="20% - Accent1 4 2 4 6 2 6 2" xfId="36844" xr:uid="{00000000-0005-0000-0000-0000348F0000}"/>
    <cellStyle name="20% - Accent1 4 2 4 6 2 6 2 2" xfId="36845" xr:uid="{00000000-0005-0000-0000-0000358F0000}"/>
    <cellStyle name="20% - Accent1 4 2 4 6 2 6 3" xfId="36846" xr:uid="{00000000-0005-0000-0000-0000368F0000}"/>
    <cellStyle name="20% - Accent1 4 2 4 6 2 7" xfId="36847" xr:uid="{00000000-0005-0000-0000-0000378F0000}"/>
    <cellStyle name="20% - Accent1 4 2 4 6 2 7 2" xfId="36848" xr:uid="{00000000-0005-0000-0000-0000388F0000}"/>
    <cellStyle name="20% - Accent1 4 2 4 6 2 8" xfId="36849" xr:uid="{00000000-0005-0000-0000-0000398F0000}"/>
    <cellStyle name="20% - Accent1 4 2 4 6 2 8 2" xfId="36850" xr:uid="{00000000-0005-0000-0000-00003A8F0000}"/>
    <cellStyle name="20% - Accent1 4 2 4 6 2 9" xfId="36851" xr:uid="{00000000-0005-0000-0000-00003B8F0000}"/>
    <cellStyle name="20% - Accent1 4 2 4 6 3" xfId="36852" xr:uid="{00000000-0005-0000-0000-00003C8F0000}"/>
    <cellStyle name="20% - Accent1 4 2 4 6 3 2" xfId="36853" xr:uid="{00000000-0005-0000-0000-00003D8F0000}"/>
    <cellStyle name="20% - Accent1 4 2 4 6 3 2 2" xfId="36854" xr:uid="{00000000-0005-0000-0000-00003E8F0000}"/>
    <cellStyle name="20% - Accent1 4 2 4 6 3 2 2 2" xfId="36855" xr:uid="{00000000-0005-0000-0000-00003F8F0000}"/>
    <cellStyle name="20% - Accent1 4 2 4 6 3 2 2 2 2" xfId="36856" xr:uid="{00000000-0005-0000-0000-0000408F0000}"/>
    <cellStyle name="20% - Accent1 4 2 4 6 3 2 2 3" xfId="36857" xr:uid="{00000000-0005-0000-0000-0000418F0000}"/>
    <cellStyle name="20% - Accent1 4 2 4 6 3 2 3" xfId="36858" xr:uid="{00000000-0005-0000-0000-0000428F0000}"/>
    <cellStyle name="20% - Accent1 4 2 4 6 3 2 3 2" xfId="36859" xr:uid="{00000000-0005-0000-0000-0000438F0000}"/>
    <cellStyle name="20% - Accent1 4 2 4 6 3 2 4" xfId="36860" xr:uid="{00000000-0005-0000-0000-0000448F0000}"/>
    <cellStyle name="20% - Accent1 4 2 4 6 3 3" xfId="36861" xr:uid="{00000000-0005-0000-0000-0000458F0000}"/>
    <cellStyle name="20% - Accent1 4 2 4 6 3 3 2" xfId="36862" xr:uid="{00000000-0005-0000-0000-0000468F0000}"/>
    <cellStyle name="20% - Accent1 4 2 4 6 3 3 2 2" xfId="36863" xr:uid="{00000000-0005-0000-0000-0000478F0000}"/>
    <cellStyle name="20% - Accent1 4 2 4 6 3 3 2 2 2" xfId="36864" xr:uid="{00000000-0005-0000-0000-0000488F0000}"/>
    <cellStyle name="20% - Accent1 4 2 4 6 3 3 2 3" xfId="36865" xr:uid="{00000000-0005-0000-0000-0000498F0000}"/>
    <cellStyle name="20% - Accent1 4 2 4 6 3 3 3" xfId="36866" xr:uid="{00000000-0005-0000-0000-00004A8F0000}"/>
    <cellStyle name="20% - Accent1 4 2 4 6 3 3 3 2" xfId="36867" xr:uid="{00000000-0005-0000-0000-00004B8F0000}"/>
    <cellStyle name="20% - Accent1 4 2 4 6 3 3 4" xfId="36868" xr:uid="{00000000-0005-0000-0000-00004C8F0000}"/>
    <cellStyle name="20% - Accent1 4 2 4 6 3 4" xfId="36869" xr:uid="{00000000-0005-0000-0000-00004D8F0000}"/>
    <cellStyle name="20% - Accent1 4 2 4 6 3 4 2" xfId="36870" xr:uid="{00000000-0005-0000-0000-00004E8F0000}"/>
    <cellStyle name="20% - Accent1 4 2 4 6 3 4 2 2" xfId="36871" xr:uid="{00000000-0005-0000-0000-00004F8F0000}"/>
    <cellStyle name="20% - Accent1 4 2 4 6 3 4 2 2 2" xfId="36872" xr:uid="{00000000-0005-0000-0000-0000508F0000}"/>
    <cellStyle name="20% - Accent1 4 2 4 6 3 4 2 3" xfId="36873" xr:uid="{00000000-0005-0000-0000-0000518F0000}"/>
    <cellStyle name="20% - Accent1 4 2 4 6 3 4 3" xfId="36874" xr:uid="{00000000-0005-0000-0000-0000528F0000}"/>
    <cellStyle name="20% - Accent1 4 2 4 6 3 4 3 2" xfId="36875" xr:uid="{00000000-0005-0000-0000-0000538F0000}"/>
    <cellStyle name="20% - Accent1 4 2 4 6 3 4 4" xfId="36876" xr:uid="{00000000-0005-0000-0000-0000548F0000}"/>
    <cellStyle name="20% - Accent1 4 2 4 6 3 5" xfId="36877" xr:uid="{00000000-0005-0000-0000-0000558F0000}"/>
    <cellStyle name="20% - Accent1 4 2 4 6 3 5 2" xfId="36878" xr:uid="{00000000-0005-0000-0000-0000568F0000}"/>
    <cellStyle name="20% - Accent1 4 2 4 6 3 5 2 2" xfId="36879" xr:uid="{00000000-0005-0000-0000-0000578F0000}"/>
    <cellStyle name="20% - Accent1 4 2 4 6 3 5 3" xfId="36880" xr:uid="{00000000-0005-0000-0000-0000588F0000}"/>
    <cellStyle name="20% - Accent1 4 2 4 6 3 6" xfId="36881" xr:uid="{00000000-0005-0000-0000-0000598F0000}"/>
    <cellStyle name="20% - Accent1 4 2 4 6 3 6 2" xfId="36882" xr:uid="{00000000-0005-0000-0000-00005A8F0000}"/>
    <cellStyle name="20% - Accent1 4 2 4 6 3 6 2 2" xfId="36883" xr:uid="{00000000-0005-0000-0000-00005B8F0000}"/>
    <cellStyle name="20% - Accent1 4 2 4 6 3 6 3" xfId="36884" xr:uid="{00000000-0005-0000-0000-00005C8F0000}"/>
    <cellStyle name="20% - Accent1 4 2 4 6 3 7" xfId="36885" xr:uid="{00000000-0005-0000-0000-00005D8F0000}"/>
    <cellStyle name="20% - Accent1 4 2 4 6 3 7 2" xfId="36886" xr:uid="{00000000-0005-0000-0000-00005E8F0000}"/>
    <cellStyle name="20% - Accent1 4 2 4 6 3 8" xfId="36887" xr:uid="{00000000-0005-0000-0000-00005F8F0000}"/>
    <cellStyle name="20% - Accent1 4 2 4 6 3 8 2" xfId="36888" xr:uid="{00000000-0005-0000-0000-0000608F0000}"/>
    <cellStyle name="20% - Accent1 4 2 4 6 3 9" xfId="36889" xr:uid="{00000000-0005-0000-0000-0000618F0000}"/>
    <cellStyle name="20% - Accent1 4 2 4 6 4" xfId="36890" xr:uid="{00000000-0005-0000-0000-0000628F0000}"/>
    <cellStyle name="20% - Accent1 4 2 4 6 4 2" xfId="36891" xr:uid="{00000000-0005-0000-0000-0000638F0000}"/>
    <cellStyle name="20% - Accent1 4 2 4 6 4 2 2" xfId="36892" xr:uid="{00000000-0005-0000-0000-0000648F0000}"/>
    <cellStyle name="20% - Accent1 4 2 4 6 4 2 2 2" xfId="36893" xr:uid="{00000000-0005-0000-0000-0000658F0000}"/>
    <cellStyle name="20% - Accent1 4 2 4 6 4 2 3" xfId="36894" xr:uid="{00000000-0005-0000-0000-0000668F0000}"/>
    <cellStyle name="20% - Accent1 4 2 4 6 4 3" xfId="36895" xr:uid="{00000000-0005-0000-0000-0000678F0000}"/>
    <cellStyle name="20% - Accent1 4 2 4 6 4 3 2" xfId="36896" xr:uid="{00000000-0005-0000-0000-0000688F0000}"/>
    <cellStyle name="20% - Accent1 4 2 4 6 4 4" xfId="36897" xr:uid="{00000000-0005-0000-0000-0000698F0000}"/>
    <cellStyle name="20% - Accent1 4 2 4 6 5" xfId="36898" xr:uid="{00000000-0005-0000-0000-00006A8F0000}"/>
    <cellStyle name="20% - Accent1 4 2 4 6 5 2" xfId="36899" xr:uid="{00000000-0005-0000-0000-00006B8F0000}"/>
    <cellStyle name="20% - Accent1 4 2 4 6 5 2 2" xfId="36900" xr:uid="{00000000-0005-0000-0000-00006C8F0000}"/>
    <cellStyle name="20% - Accent1 4 2 4 6 5 2 2 2" xfId="36901" xr:uid="{00000000-0005-0000-0000-00006D8F0000}"/>
    <cellStyle name="20% - Accent1 4 2 4 6 5 2 3" xfId="36902" xr:uid="{00000000-0005-0000-0000-00006E8F0000}"/>
    <cellStyle name="20% - Accent1 4 2 4 6 5 3" xfId="36903" xr:uid="{00000000-0005-0000-0000-00006F8F0000}"/>
    <cellStyle name="20% - Accent1 4 2 4 6 5 3 2" xfId="36904" xr:uid="{00000000-0005-0000-0000-0000708F0000}"/>
    <cellStyle name="20% - Accent1 4 2 4 6 5 4" xfId="36905" xr:uid="{00000000-0005-0000-0000-0000718F0000}"/>
    <cellStyle name="20% - Accent1 4 2 4 6 6" xfId="36906" xr:uid="{00000000-0005-0000-0000-0000728F0000}"/>
    <cellStyle name="20% - Accent1 4 2 4 6 6 2" xfId="36907" xr:uid="{00000000-0005-0000-0000-0000738F0000}"/>
    <cellStyle name="20% - Accent1 4 2 4 6 6 2 2" xfId="36908" xr:uid="{00000000-0005-0000-0000-0000748F0000}"/>
    <cellStyle name="20% - Accent1 4 2 4 6 6 2 2 2" xfId="36909" xr:uid="{00000000-0005-0000-0000-0000758F0000}"/>
    <cellStyle name="20% - Accent1 4 2 4 6 6 2 3" xfId="36910" xr:uid="{00000000-0005-0000-0000-0000768F0000}"/>
    <cellStyle name="20% - Accent1 4 2 4 6 6 3" xfId="36911" xr:uid="{00000000-0005-0000-0000-0000778F0000}"/>
    <cellStyle name="20% - Accent1 4 2 4 6 6 3 2" xfId="36912" xr:uid="{00000000-0005-0000-0000-0000788F0000}"/>
    <cellStyle name="20% - Accent1 4 2 4 6 6 4" xfId="36913" xr:uid="{00000000-0005-0000-0000-0000798F0000}"/>
    <cellStyle name="20% - Accent1 4 2 4 6 7" xfId="36914" xr:uid="{00000000-0005-0000-0000-00007A8F0000}"/>
    <cellStyle name="20% - Accent1 4 2 4 6 7 2" xfId="36915" xr:uid="{00000000-0005-0000-0000-00007B8F0000}"/>
    <cellStyle name="20% - Accent1 4 2 4 6 7 2 2" xfId="36916" xr:uid="{00000000-0005-0000-0000-00007C8F0000}"/>
    <cellStyle name="20% - Accent1 4 2 4 6 7 3" xfId="36917" xr:uid="{00000000-0005-0000-0000-00007D8F0000}"/>
    <cellStyle name="20% - Accent1 4 2 4 6 8" xfId="36918" xr:uid="{00000000-0005-0000-0000-00007E8F0000}"/>
    <cellStyle name="20% - Accent1 4 2 4 6 8 2" xfId="36919" xr:uid="{00000000-0005-0000-0000-00007F8F0000}"/>
    <cellStyle name="20% - Accent1 4 2 4 6 8 2 2" xfId="36920" xr:uid="{00000000-0005-0000-0000-0000808F0000}"/>
    <cellStyle name="20% - Accent1 4 2 4 6 8 3" xfId="36921" xr:uid="{00000000-0005-0000-0000-0000818F0000}"/>
    <cellStyle name="20% - Accent1 4 2 4 6 9" xfId="36922" xr:uid="{00000000-0005-0000-0000-0000828F0000}"/>
    <cellStyle name="20% - Accent1 4 2 4 6 9 2" xfId="36923" xr:uid="{00000000-0005-0000-0000-0000838F0000}"/>
    <cellStyle name="20% - Accent1 4 2 4 7" xfId="36924" xr:uid="{00000000-0005-0000-0000-0000848F0000}"/>
    <cellStyle name="20% - Accent1 4 2 4 7 2" xfId="36925" xr:uid="{00000000-0005-0000-0000-0000858F0000}"/>
    <cellStyle name="20% - Accent1 4 2 4 7 2 2" xfId="36926" xr:uid="{00000000-0005-0000-0000-0000868F0000}"/>
    <cellStyle name="20% - Accent1 4 2 4 7 2 2 2" xfId="36927" xr:uid="{00000000-0005-0000-0000-0000878F0000}"/>
    <cellStyle name="20% - Accent1 4 2 4 7 2 2 2 2" xfId="36928" xr:uid="{00000000-0005-0000-0000-0000888F0000}"/>
    <cellStyle name="20% - Accent1 4 2 4 7 2 2 3" xfId="36929" xr:uid="{00000000-0005-0000-0000-0000898F0000}"/>
    <cellStyle name="20% - Accent1 4 2 4 7 2 3" xfId="36930" xr:uid="{00000000-0005-0000-0000-00008A8F0000}"/>
    <cellStyle name="20% - Accent1 4 2 4 7 2 3 2" xfId="36931" xr:uid="{00000000-0005-0000-0000-00008B8F0000}"/>
    <cellStyle name="20% - Accent1 4 2 4 7 2 4" xfId="36932" xr:uid="{00000000-0005-0000-0000-00008C8F0000}"/>
    <cellStyle name="20% - Accent1 4 2 4 7 3" xfId="36933" xr:uid="{00000000-0005-0000-0000-00008D8F0000}"/>
    <cellStyle name="20% - Accent1 4 2 4 7 3 2" xfId="36934" xr:uid="{00000000-0005-0000-0000-00008E8F0000}"/>
    <cellStyle name="20% - Accent1 4 2 4 7 3 2 2" xfId="36935" xr:uid="{00000000-0005-0000-0000-00008F8F0000}"/>
    <cellStyle name="20% - Accent1 4 2 4 7 3 2 2 2" xfId="36936" xr:uid="{00000000-0005-0000-0000-0000908F0000}"/>
    <cellStyle name="20% - Accent1 4 2 4 7 3 2 3" xfId="36937" xr:uid="{00000000-0005-0000-0000-0000918F0000}"/>
    <cellStyle name="20% - Accent1 4 2 4 7 3 3" xfId="36938" xr:uid="{00000000-0005-0000-0000-0000928F0000}"/>
    <cellStyle name="20% - Accent1 4 2 4 7 3 3 2" xfId="36939" xr:uid="{00000000-0005-0000-0000-0000938F0000}"/>
    <cellStyle name="20% - Accent1 4 2 4 7 3 4" xfId="36940" xr:uid="{00000000-0005-0000-0000-0000948F0000}"/>
    <cellStyle name="20% - Accent1 4 2 4 7 4" xfId="36941" xr:uid="{00000000-0005-0000-0000-0000958F0000}"/>
    <cellStyle name="20% - Accent1 4 2 4 7 4 2" xfId="36942" xr:uid="{00000000-0005-0000-0000-0000968F0000}"/>
    <cellStyle name="20% - Accent1 4 2 4 7 4 2 2" xfId="36943" xr:uid="{00000000-0005-0000-0000-0000978F0000}"/>
    <cellStyle name="20% - Accent1 4 2 4 7 4 2 2 2" xfId="36944" xr:uid="{00000000-0005-0000-0000-0000988F0000}"/>
    <cellStyle name="20% - Accent1 4 2 4 7 4 2 3" xfId="36945" xr:uid="{00000000-0005-0000-0000-0000998F0000}"/>
    <cellStyle name="20% - Accent1 4 2 4 7 4 3" xfId="36946" xr:uid="{00000000-0005-0000-0000-00009A8F0000}"/>
    <cellStyle name="20% - Accent1 4 2 4 7 4 3 2" xfId="36947" xr:uid="{00000000-0005-0000-0000-00009B8F0000}"/>
    <cellStyle name="20% - Accent1 4 2 4 7 4 4" xfId="36948" xr:uid="{00000000-0005-0000-0000-00009C8F0000}"/>
    <cellStyle name="20% - Accent1 4 2 4 7 5" xfId="36949" xr:uid="{00000000-0005-0000-0000-00009D8F0000}"/>
    <cellStyle name="20% - Accent1 4 2 4 7 5 2" xfId="36950" xr:uid="{00000000-0005-0000-0000-00009E8F0000}"/>
    <cellStyle name="20% - Accent1 4 2 4 7 5 2 2" xfId="36951" xr:uid="{00000000-0005-0000-0000-00009F8F0000}"/>
    <cellStyle name="20% - Accent1 4 2 4 7 5 3" xfId="36952" xr:uid="{00000000-0005-0000-0000-0000A08F0000}"/>
    <cellStyle name="20% - Accent1 4 2 4 7 6" xfId="36953" xr:uid="{00000000-0005-0000-0000-0000A18F0000}"/>
    <cellStyle name="20% - Accent1 4 2 4 7 6 2" xfId="36954" xr:uid="{00000000-0005-0000-0000-0000A28F0000}"/>
    <cellStyle name="20% - Accent1 4 2 4 7 6 2 2" xfId="36955" xr:uid="{00000000-0005-0000-0000-0000A38F0000}"/>
    <cellStyle name="20% - Accent1 4 2 4 7 6 3" xfId="36956" xr:uid="{00000000-0005-0000-0000-0000A48F0000}"/>
    <cellStyle name="20% - Accent1 4 2 4 7 7" xfId="36957" xr:uid="{00000000-0005-0000-0000-0000A58F0000}"/>
    <cellStyle name="20% - Accent1 4 2 4 7 7 2" xfId="36958" xr:uid="{00000000-0005-0000-0000-0000A68F0000}"/>
    <cellStyle name="20% - Accent1 4 2 4 7 8" xfId="36959" xr:uid="{00000000-0005-0000-0000-0000A78F0000}"/>
    <cellStyle name="20% - Accent1 4 2 4 7 8 2" xfId="36960" xr:uid="{00000000-0005-0000-0000-0000A88F0000}"/>
    <cellStyle name="20% - Accent1 4 2 4 7 9" xfId="36961" xr:uid="{00000000-0005-0000-0000-0000A98F0000}"/>
    <cellStyle name="20% - Accent1 4 2 4 8" xfId="36962" xr:uid="{00000000-0005-0000-0000-0000AA8F0000}"/>
    <cellStyle name="20% - Accent1 4 2 4 8 2" xfId="36963" xr:uid="{00000000-0005-0000-0000-0000AB8F0000}"/>
    <cellStyle name="20% - Accent1 4 2 4 8 2 2" xfId="36964" xr:uid="{00000000-0005-0000-0000-0000AC8F0000}"/>
    <cellStyle name="20% - Accent1 4 2 4 8 2 2 2" xfId="36965" xr:uid="{00000000-0005-0000-0000-0000AD8F0000}"/>
    <cellStyle name="20% - Accent1 4 2 4 8 2 2 2 2" xfId="36966" xr:uid="{00000000-0005-0000-0000-0000AE8F0000}"/>
    <cellStyle name="20% - Accent1 4 2 4 8 2 2 3" xfId="36967" xr:uid="{00000000-0005-0000-0000-0000AF8F0000}"/>
    <cellStyle name="20% - Accent1 4 2 4 8 2 3" xfId="36968" xr:uid="{00000000-0005-0000-0000-0000B08F0000}"/>
    <cellStyle name="20% - Accent1 4 2 4 8 2 3 2" xfId="36969" xr:uid="{00000000-0005-0000-0000-0000B18F0000}"/>
    <cellStyle name="20% - Accent1 4 2 4 8 2 4" xfId="36970" xr:uid="{00000000-0005-0000-0000-0000B28F0000}"/>
    <cellStyle name="20% - Accent1 4 2 4 8 3" xfId="36971" xr:uid="{00000000-0005-0000-0000-0000B38F0000}"/>
    <cellStyle name="20% - Accent1 4 2 4 8 3 2" xfId="36972" xr:uid="{00000000-0005-0000-0000-0000B48F0000}"/>
    <cellStyle name="20% - Accent1 4 2 4 8 3 2 2" xfId="36973" xr:uid="{00000000-0005-0000-0000-0000B58F0000}"/>
    <cellStyle name="20% - Accent1 4 2 4 8 3 2 2 2" xfId="36974" xr:uid="{00000000-0005-0000-0000-0000B68F0000}"/>
    <cellStyle name="20% - Accent1 4 2 4 8 3 2 3" xfId="36975" xr:uid="{00000000-0005-0000-0000-0000B78F0000}"/>
    <cellStyle name="20% - Accent1 4 2 4 8 3 3" xfId="36976" xr:uid="{00000000-0005-0000-0000-0000B88F0000}"/>
    <cellStyle name="20% - Accent1 4 2 4 8 3 3 2" xfId="36977" xr:uid="{00000000-0005-0000-0000-0000B98F0000}"/>
    <cellStyle name="20% - Accent1 4 2 4 8 3 4" xfId="36978" xr:uid="{00000000-0005-0000-0000-0000BA8F0000}"/>
    <cellStyle name="20% - Accent1 4 2 4 8 4" xfId="36979" xr:uid="{00000000-0005-0000-0000-0000BB8F0000}"/>
    <cellStyle name="20% - Accent1 4 2 4 8 4 2" xfId="36980" xr:uid="{00000000-0005-0000-0000-0000BC8F0000}"/>
    <cellStyle name="20% - Accent1 4 2 4 8 4 2 2" xfId="36981" xr:uid="{00000000-0005-0000-0000-0000BD8F0000}"/>
    <cellStyle name="20% - Accent1 4 2 4 8 4 2 2 2" xfId="36982" xr:uid="{00000000-0005-0000-0000-0000BE8F0000}"/>
    <cellStyle name="20% - Accent1 4 2 4 8 4 2 3" xfId="36983" xr:uid="{00000000-0005-0000-0000-0000BF8F0000}"/>
    <cellStyle name="20% - Accent1 4 2 4 8 4 3" xfId="36984" xr:uid="{00000000-0005-0000-0000-0000C08F0000}"/>
    <cellStyle name="20% - Accent1 4 2 4 8 4 3 2" xfId="36985" xr:uid="{00000000-0005-0000-0000-0000C18F0000}"/>
    <cellStyle name="20% - Accent1 4 2 4 8 4 4" xfId="36986" xr:uid="{00000000-0005-0000-0000-0000C28F0000}"/>
    <cellStyle name="20% - Accent1 4 2 4 8 5" xfId="36987" xr:uid="{00000000-0005-0000-0000-0000C38F0000}"/>
    <cellStyle name="20% - Accent1 4 2 4 8 5 2" xfId="36988" xr:uid="{00000000-0005-0000-0000-0000C48F0000}"/>
    <cellStyle name="20% - Accent1 4 2 4 8 5 2 2" xfId="36989" xr:uid="{00000000-0005-0000-0000-0000C58F0000}"/>
    <cellStyle name="20% - Accent1 4 2 4 8 5 3" xfId="36990" xr:uid="{00000000-0005-0000-0000-0000C68F0000}"/>
    <cellStyle name="20% - Accent1 4 2 4 8 6" xfId="36991" xr:uid="{00000000-0005-0000-0000-0000C78F0000}"/>
    <cellStyle name="20% - Accent1 4 2 4 8 6 2" xfId="36992" xr:uid="{00000000-0005-0000-0000-0000C88F0000}"/>
    <cellStyle name="20% - Accent1 4 2 4 8 6 2 2" xfId="36993" xr:uid="{00000000-0005-0000-0000-0000C98F0000}"/>
    <cellStyle name="20% - Accent1 4 2 4 8 6 3" xfId="36994" xr:uid="{00000000-0005-0000-0000-0000CA8F0000}"/>
    <cellStyle name="20% - Accent1 4 2 4 8 7" xfId="36995" xr:uid="{00000000-0005-0000-0000-0000CB8F0000}"/>
    <cellStyle name="20% - Accent1 4 2 4 8 7 2" xfId="36996" xr:uid="{00000000-0005-0000-0000-0000CC8F0000}"/>
    <cellStyle name="20% - Accent1 4 2 4 8 8" xfId="36997" xr:uid="{00000000-0005-0000-0000-0000CD8F0000}"/>
    <cellStyle name="20% - Accent1 4 2 4 8 8 2" xfId="36998" xr:uid="{00000000-0005-0000-0000-0000CE8F0000}"/>
    <cellStyle name="20% - Accent1 4 2 4 8 9" xfId="36999" xr:uid="{00000000-0005-0000-0000-0000CF8F0000}"/>
    <cellStyle name="20% - Accent1 4 2 4 9" xfId="37000" xr:uid="{00000000-0005-0000-0000-0000D08F0000}"/>
    <cellStyle name="20% - Accent1 4 2 4 9 2" xfId="37001" xr:uid="{00000000-0005-0000-0000-0000D18F0000}"/>
    <cellStyle name="20% - Accent1 4 2 4 9 2 2" xfId="37002" xr:uid="{00000000-0005-0000-0000-0000D28F0000}"/>
    <cellStyle name="20% - Accent1 4 2 4 9 2 2 2" xfId="37003" xr:uid="{00000000-0005-0000-0000-0000D38F0000}"/>
    <cellStyle name="20% - Accent1 4 2 4 9 2 3" xfId="37004" xr:uid="{00000000-0005-0000-0000-0000D48F0000}"/>
    <cellStyle name="20% - Accent1 4 2 4 9 3" xfId="37005" xr:uid="{00000000-0005-0000-0000-0000D58F0000}"/>
    <cellStyle name="20% - Accent1 4 2 4 9 3 2" xfId="37006" xr:uid="{00000000-0005-0000-0000-0000D68F0000}"/>
    <cellStyle name="20% - Accent1 4 2 4 9 4" xfId="37007" xr:uid="{00000000-0005-0000-0000-0000D78F0000}"/>
    <cellStyle name="20% - Accent1 4 2 5" xfId="37008" xr:uid="{00000000-0005-0000-0000-0000D88F0000}"/>
    <cellStyle name="20% - Accent1 4 2 5 10" xfId="37009" xr:uid="{00000000-0005-0000-0000-0000D98F0000}"/>
    <cellStyle name="20% - Accent1 4 2 5 10 2" xfId="37010" xr:uid="{00000000-0005-0000-0000-0000DA8F0000}"/>
    <cellStyle name="20% - Accent1 4 2 5 10 2 2" xfId="37011" xr:uid="{00000000-0005-0000-0000-0000DB8F0000}"/>
    <cellStyle name="20% - Accent1 4 2 5 10 2 2 2" xfId="37012" xr:uid="{00000000-0005-0000-0000-0000DC8F0000}"/>
    <cellStyle name="20% - Accent1 4 2 5 10 2 3" xfId="37013" xr:uid="{00000000-0005-0000-0000-0000DD8F0000}"/>
    <cellStyle name="20% - Accent1 4 2 5 10 3" xfId="37014" xr:uid="{00000000-0005-0000-0000-0000DE8F0000}"/>
    <cellStyle name="20% - Accent1 4 2 5 10 3 2" xfId="37015" xr:uid="{00000000-0005-0000-0000-0000DF8F0000}"/>
    <cellStyle name="20% - Accent1 4 2 5 10 4" xfId="37016" xr:uid="{00000000-0005-0000-0000-0000E08F0000}"/>
    <cellStyle name="20% - Accent1 4 2 5 11" xfId="37017" xr:uid="{00000000-0005-0000-0000-0000E18F0000}"/>
    <cellStyle name="20% - Accent1 4 2 5 11 2" xfId="37018" xr:uid="{00000000-0005-0000-0000-0000E28F0000}"/>
    <cellStyle name="20% - Accent1 4 2 5 11 2 2" xfId="37019" xr:uid="{00000000-0005-0000-0000-0000E38F0000}"/>
    <cellStyle name="20% - Accent1 4 2 5 11 3" xfId="37020" xr:uid="{00000000-0005-0000-0000-0000E48F0000}"/>
    <cellStyle name="20% - Accent1 4 2 5 12" xfId="37021" xr:uid="{00000000-0005-0000-0000-0000E58F0000}"/>
    <cellStyle name="20% - Accent1 4 2 5 12 2" xfId="37022" xr:uid="{00000000-0005-0000-0000-0000E68F0000}"/>
    <cellStyle name="20% - Accent1 4 2 5 12 2 2" xfId="37023" xr:uid="{00000000-0005-0000-0000-0000E78F0000}"/>
    <cellStyle name="20% - Accent1 4 2 5 12 3" xfId="37024" xr:uid="{00000000-0005-0000-0000-0000E88F0000}"/>
    <cellStyle name="20% - Accent1 4 2 5 13" xfId="37025" xr:uid="{00000000-0005-0000-0000-0000E98F0000}"/>
    <cellStyle name="20% - Accent1 4 2 5 13 2" xfId="37026" xr:uid="{00000000-0005-0000-0000-0000EA8F0000}"/>
    <cellStyle name="20% - Accent1 4 2 5 14" xfId="37027" xr:uid="{00000000-0005-0000-0000-0000EB8F0000}"/>
    <cellStyle name="20% - Accent1 4 2 5 14 2" xfId="37028" xr:uid="{00000000-0005-0000-0000-0000EC8F0000}"/>
    <cellStyle name="20% - Accent1 4 2 5 15" xfId="37029" xr:uid="{00000000-0005-0000-0000-0000ED8F0000}"/>
    <cellStyle name="20% - Accent1 4 2 5 2" xfId="37030" xr:uid="{00000000-0005-0000-0000-0000EE8F0000}"/>
    <cellStyle name="20% - Accent1 4 2 5 2 10" xfId="37031" xr:uid="{00000000-0005-0000-0000-0000EF8F0000}"/>
    <cellStyle name="20% - Accent1 4 2 5 2 10 2" xfId="37032" xr:uid="{00000000-0005-0000-0000-0000F08F0000}"/>
    <cellStyle name="20% - Accent1 4 2 5 2 10 2 2" xfId="37033" xr:uid="{00000000-0005-0000-0000-0000F18F0000}"/>
    <cellStyle name="20% - Accent1 4 2 5 2 10 3" xfId="37034" xr:uid="{00000000-0005-0000-0000-0000F28F0000}"/>
    <cellStyle name="20% - Accent1 4 2 5 2 11" xfId="37035" xr:uid="{00000000-0005-0000-0000-0000F38F0000}"/>
    <cellStyle name="20% - Accent1 4 2 5 2 11 2" xfId="37036" xr:uid="{00000000-0005-0000-0000-0000F48F0000}"/>
    <cellStyle name="20% - Accent1 4 2 5 2 11 2 2" xfId="37037" xr:uid="{00000000-0005-0000-0000-0000F58F0000}"/>
    <cellStyle name="20% - Accent1 4 2 5 2 11 3" xfId="37038" xr:uid="{00000000-0005-0000-0000-0000F68F0000}"/>
    <cellStyle name="20% - Accent1 4 2 5 2 12" xfId="37039" xr:uid="{00000000-0005-0000-0000-0000F78F0000}"/>
    <cellStyle name="20% - Accent1 4 2 5 2 12 2" xfId="37040" xr:uid="{00000000-0005-0000-0000-0000F88F0000}"/>
    <cellStyle name="20% - Accent1 4 2 5 2 13" xfId="37041" xr:uid="{00000000-0005-0000-0000-0000F98F0000}"/>
    <cellStyle name="20% - Accent1 4 2 5 2 13 2" xfId="37042" xr:uid="{00000000-0005-0000-0000-0000FA8F0000}"/>
    <cellStyle name="20% - Accent1 4 2 5 2 14" xfId="37043" xr:uid="{00000000-0005-0000-0000-0000FB8F0000}"/>
    <cellStyle name="20% - Accent1 4 2 5 2 2" xfId="37044" xr:uid="{00000000-0005-0000-0000-0000FC8F0000}"/>
    <cellStyle name="20% - Accent1 4 2 5 2 2 10" xfId="37045" xr:uid="{00000000-0005-0000-0000-0000FD8F0000}"/>
    <cellStyle name="20% - Accent1 4 2 5 2 2 10 2" xfId="37046" xr:uid="{00000000-0005-0000-0000-0000FE8F0000}"/>
    <cellStyle name="20% - Accent1 4 2 5 2 2 11" xfId="37047" xr:uid="{00000000-0005-0000-0000-0000FF8F0000}"/>
    <cellStyle name="20% - Accent1 4 2 5 2 2 2" xfId="37048" xr:uid="{00000000-0005-0000-0000-000000900000}"/>
    <cellStyle name="20% - Accent1 4 2 5 2 2 2 2" xfId="37049" xr:uid="{00000000-0005-0000-0000-000001900000}"/>
    <cellStyle name="20% - Accent1 4 2 5 2 2 2 2 2" xfId="37050" xr:uid="{00000000-0005-0000-0000-000002900000}"/>
    <cellStyle name="20% - Accent1 4 2 5 2 2 2 2 2 2" xfId="37051" xr:uid="{00000000-0005-0000-0000-000003900000}"/>
    <cellStyle name="20% - Accent1 4 2 5 2 2 2 2 2 2 2" xfId="37052" xr:uid="{00000000-0005-0000-0000-000004900000}"/>
    <cellStyle name="20% - Accent1 4 2 5 2 2 2 2 2 3" xfId="37053" xr:uid="{00000000-0005-0000-0000-000005900000}"/>
    <cellStyle name="20% - Accent1 4 2 5 2 2 2 2 3" xfId="37054" xr:uid="{00000000-0005-0000-0000-000006900000}"/>
    <cellStyle name="20% - Accent1 4 2 5 2 2 2 2 3 2" xfId="37055" xr:uid="{00000000-0005-0000-0000-000007900000}"/>
    <cellStyle name="20% - Accent1 4 2 5 2 2 2 2 4" xfId="37056" xr:uid="{00000000-0005-0000-0000-000008900000}"/>
    <cellStyle name="20% - Accent1 4 2 5 2 2 2 3" xfId="37057" xr:uid="{00000000-0005-0000-0000-000009900000}"/>
    <cellStyle name="20% - Accent1 4 2 5 2 2 2 3 2" xfId="37058" xr:uid="{00000000-0005-0000-0000-00000A900000}"/>
    <cellStyle name="20% - Accent1 4 2 5 2 2 2 3 2 2" xfId="37059" xr:uid="{00000000-0005-0000-0000-00000B900000}"/>
    <cellStyle name="20% - Accent1 4 2 5 2 2 2 3 2 2 2" xfId="37060" xr:uid="{00000000-0005-0000-0000-00000C900000}"/>
    <cellStyle name="20% - Accent1 4 2 5 2 2 2 3 2 3" xfId="37061" xr:uid="{00000000-0005-0000-0000-00000D900000}"/>
    <cellStyle name="20% - Accent1 4 2 5 2 2 2 3 3" xfId="37062" xr:uid="{00000000-0005-0000-0000-00000E900000}"/>
    <cellStyle name="20% - Accent1 4 2 5 2 2 2 3 3 2" xfId="37063" xr:uid="{00000000-0005-0000-0000-00000F900000}"/>
    <cellStyle name="20% - Accent1 4 2 5 2 2 2 3 4" xfId="37064" xr:uid="{00000000-0005-0000-0000-000010900000}"/>
    <cellStyle name="20% - Accent1 4 2 5 2 2 2 4" xfId="37065" xr:uid="{00000000-0005-0000-0000-000011900000}"/>
    <cellStyle name="20% - Accent1 4 2 5 2 2 2 4 2" xfId="37066" xr:uid="{00000000-0005-0000-0000-000012900000}"/>
    <cellStyle name="20% - Accent1 4 2 5 2 2 2 4 2 2" xfId="37067" xr:uid="{00000000-0005-0000-0000-000013900000}"/>
    <cellStyle name="20% - Accent1 4 2 5 2 2 2 4 2 2 2" xfId="37068" xr:uid="{00000000-0005-0000-0000-000014900000}"/>
    <cellStyle name="20% - Accent1 4 2 5 2 2 2 4 2 3" xfId="37069" xr:uid="{00000000-0005-0000-0000-000015900000}"/>
    <cellStyle name="20% - Accent1 4 2 5 2 2 2 4 3" xfId="37070" xr:uid="{00000000-0005-0000-0000-000016900000}"/>
    <cellStyle name="20% - Accent1 4 2 5 2 2 2 4 3 2" xfId="37071" xr:uid="{00000000-0005-0000-0000-000017900000}"/>
    <cellStyle name="20% - Accent1 4 2 5 2 2 2 4 4" xfId="37072" xr:uid="{00000000-0005-0000-0000-000018900000}"/>
    <cellStyle name="20% - Accent1 4 2 5 2 2 2 5" xfId="37073" xr:uid="{00000000-0005-0000-0000-000019900000}"/>
    <cellStyle name="20% - Accent1 4 2 5 2 2 2 5 2" xfId="37074" xr:uid="{00000000-0005-0000-0000-00001A900000}"/>
    <cellStyle name="20% - Accent1 4 2 5 2 2 2 5 2 2" xfId="37075" xr:uid="{00000000-0005-0000-0000-00001B900000}"/>
    <cellStyle name="20% - Accent1 4 2 5 2 2 2 5 3" xfId="37076" xr:uid="{00000000-0005-0000-0000-00001C900000}"/>
    <cellStyle name="20% - Accent1 4 2 5 2 2 2 6" xfId="37077" xr:uid="{00000000-0005-0000-0000-00001D900000}"/>
    <cellStyle name="20% - Accent1 4 2 5 2 2 2 6 2" xfId="37078" xr:uid="{00000000-0005-0000-0000-00001E900000}"/>
    <cellStyle name="20% - Accent1 4 2 5 2 2 2 6 2 2" xfId="37079" xr:uid="{00000000-0005-0000-0000-00001F900000}"/>
    <cellStyle name="20% - Accent1 4 2 5 2 2 2 6 3" xfId="37080" xr:uid="{00000000-0005-0000-0000-000020900000}"/>
    <cellStyle name="20% - Accent1 4 2 5 2 2 2 7" xfId="37081" xr:uid="{00000000-0005-0000-0000-000021900000}"/>
    <cellStyle name="20% - Accent1 4 2 5 2 2 2 7 2" xfId="37082" xr:uid="{00000000-0005-0000-0000-000022900000}"/>
    <cellStyle name="20% - Accent1 4 2 5 2 2 2 8" xfId="37083" xr:uid="{00000000-0005-0000-0000-000023900000}"/>
    <cellStyle name="20% - Accent1 4 2 5 2 2 2 8 2" xfId="37084" xr:uid="{00000000-0005-0000-0000-000024900000}"/>
    <cellStyle name="20% - Accent1 4 2 5 2 2 2 9" xfId="37085" xr:uid="{00000000-0005-0000-0000-000025900000}"/>
    <cellStyle name="20% - Accent1 4 2 5 2 2 3" xfId="37086" xr:uid="{00000000-0005-0000-0000-000026900000}"/>
    <cellStyle name="20% - Accent1 4 2 5 2 2 3 2" xfId="37087" xr:uid="{00000000-0005-0000-0000-000027900000}"/>
    <cellStyle name="20% - Accent1 4 2 5 2 2 3 2 2" xfId="37088" xr:uid="{00000000-0005-0000-0000-000028900000}"/>
    <cellStyle name="20% - Accent1 4 2 5 2 2 3 2 2 2" xfId="37089" xr:uid="{00000000-0005-0000-0000-000029900000}"/>
    <cellStyle name="20% - Accent1 4 2 5 2 2 3 2 2 2 2" xfId="37090" xr:uid="{00000000-0005-0000-0000-00002A900000}"/>
    <cellStyle name="20% - Accent1 4 2 5 2 2 3 2 2 3" xfId="37091" xr:uid="{00000000-0005-0000-0000-00002B900000}"/>
    <cellStyle name="20% - Accent1 4 2 5 2 2 3 2 3" xfId="37092" xr:uid="{00000000-0005-0000-0000-00002C900000}"/>
    <cellStyle name="20% - Accent1 4 2 5 2 2 3 2 3 2" xfId="37093" xr:uid="{00000000-0005-0000-0000-00002D900000}"/>
    <cellStyle name="20% - Accent1 4 2 5 2 2 3 2 4" xfId="37094" xr:uid="{00000000-0005-0000-0000-00002E900000}"/>
    <cellStyle name="20% - Accent1 4 2 5 2 2 3 3" xfId="37095" xr:uid="{00000000-0005-0000-0000-00002F900000}"/>
    <cellStyle name="20% - Accent1 4 2 5 2 2 3 3 2" xfId="37096" xr:uid="{00000000-0005-0000-0000-000030900000}"/>
    <cellStyle name="20% - Accent1 4 2 5 2 2 3 3 2 2" xfId="37097" xr:uid="{00000000-0005-0000-0000-000031900000}"/>
    <cellStyle name="20% - Accent1 4 2 5 2 2 3 3 2 2 2" xfId="37098" xr:uid="{00000000-0005-0000-0000-000032900000}"/>
    <cellStyle name="20% - Accent1 4 2 5 2 2 3 3 2 3" xfId="37099" xr:uid="{00000000-0005-0000-0000-000033900000}"/>
    <cellStyle name="20% - Accent1 4 2 5 2 2 3 3 3" xfId="37100" xr:uid="{00000000-0005-0000-0000-000034900000}"/>
    <cellStyle name="20% - Accent1 4 2 5 2 2 3 3 3 2" xfId="37101" xr:uid="{00000000-0005-0000-0000-000035900000}"/>
    <cellStyle name="20% - Accent1 4 2 5 2 2 3 3 4" xfId="37102" xr:uid="{00000000-0005-0000-0000-000036900000}"/>
    <cellStyle name="20% - Accent1 4 2 5 2 2 3 4" xfId="37103" xr:uid="{00000000-0005-0000-0000-000037900000}"/>
    <cellStyle name="20% - Accent1 4 2 5 2 2 3 4 2" xfId="37104" xr:uid="{00000000-0005-0000-0000-000038900000}"/>
    <cellStyle name="20% - Accent1 4 2 5 2 2 3 4 2 2" xfId="37105" xr:uid="{00000000-0005-0000-0000-000039900000}"/>
    <cellStyle name="20% - Accent1 4 2 5 2 2 3 4 2 2 2" xfId="37106" xr:uid="{00000000-0005-0000-0000-00003A900000}"/>
    <cellStyle name="20% - Accent1 4 2 5 2 2 3 4 2 3" xfId="37107" xr:uid="{00000000-0005-0000-0000-00003B900000}"/>
    <cellStyle name="20% - Accent1 4 2 5 2 2 3 4 3" xfId="37108" xr:uid="{00000000-0005-0000-0000-00003C900000}"/>
    <cellStyle name="20% - Accent1 4 2 5 2 2 3 4 3 2" xfId="37109" xr:uid="{00000000-0005-0000-0000-00003D900000}"/>
    <cellStyle name="20% - Accent1 4 2 5 2 2 3 4 4" xfId="37110" xr:uid="{00000000-0005-0000-0000-00003E900000}"/>
    <cellStyle name="20% - Accent1 4 2 5 2 2 3 5" xfId="37111" xr:uid="{00000000-0005-0000-0000-00003F900000}"/>
    <cellStyle name="20% - Accent1 4 2 5 2 2 3 5 2" xfId="37112" xr:uid="{00000000-0005-0000-0000-000040900000}"/>
    <cellStyle name="20% - Accent1 4 2 5 2 2 3 5 2 2" xfId="37113" xr:uid="{00000000-0005-0000-0000-000041900000}"/>
    <cellStyle name="20% - Accent1 4 2 5 2 2 3 5 3" xfId="37114" xr:uid="{00000000-0005-0000-0000-000042900000}"/>
    <cellStyle name="20% - Accent1 4 2 5 2 2 3 6" xfId="37115" xr:uid="{00000000-0005-0000-0000-000043900000}"/>
    <cellStyle name="20% - Accent1 4 2 5 2 2 3 6 2" xfId="37116" xr:uid="{00000000-0005-0000-0000-000044900000}"/>
    <cellStyle name="20% - Accent1 4 2 5 2 2 3 6 2 2" xfId="37117" xr:uid="{00000000-0005-0000-0000-000045900000}"/>
    <cellStyle name="20% - Accent1 4 2 5 2 2 3 6 3" xfId="37118" xr:uid="{00000000-0005-0000-0000-000046900000}"/>
    <cellStyle name="20% - Accent1 4 2 5 2 2 3 7" xfId="37119" xr:uid="{00000000-0005-0000-0000-000047900000}"/>
    <cellStyle name="20% - Accent1 4 2 5 2 2 3 7 2" xfId="37120" xr:uid="{00000000-0005-0000-0000-000048900000}"/>
    <cellStyle name="20% - Accent1 4 2 5 2 2 3 8" xfId="37121" xr:uid="{00000000-0005-0000-0000-000049900000}"/>
    <cellStyle name="20% - Accent1 4 2 5 2 2 3 8 2" xfId="37122" xr:uid="{00000000-0005-0000-0000-00004A900000}"/>
    <cellStyle name="20% - Accent1 4 2 5 2 2 3 9" xfId="37123" xr:uid="{00000000-0005-0000-0000-00004B900000}"/>
    <cellStyle name="20% - Accent1 4 2 5 2 2 4" xfId="37124" xr:uid="{00000000-0005-0000-0000-00004C900000}"/>
    <cellStyle name="20% - Accent1 4 2 5 2 2 4 2" xfId="37125" xr:uid="{00000000-0005-0000-0000-00004D900000}"/>
    <cellStyle name="20% - Accent1 4 2 5 2 2 4 2 2" xfId="37126" xr:uid="{00000000-0005-0000-0000-00004E900000}"/>
    <cellStyle name="20% - Accent1 4 2 5 2 2 4 2 2 2" xfId="37127" xr:uid="{00000000-0005-0000-0000-00004F900000}"/>
    <cellStyle name="20% - Accent1 4 2 5 2 2 4 2 3" xfId="37128" xr:uid="{00000000-0005-0000-0000-000050900000}"/>
    <cellStyle name="20% - Accent1 4 2 5 2 2 4 3" xfId="37129" xr:uid="{00000000-0005-0000-0000-000051900000}"/>
    <cellStyle name="20% - Accent1 4 2 5 2 2 4 3 2" xfId="37130" xr:uid="{00000000-0005-0000-0000-000052900000}"/>
    <cellStyle name="20% - Accent1 4 2 5 2 2 4 4" xfId="37131" xr:uid="{00000000-0005-0000-0000-000053900000}"/>
    <cellStyle name="20% - Accent1 4 2 5 2 2 5" xfId="37132" xr:uid="{00000000-0005-0000-0000-000054900000}"/>
    <cellStyle name="20% - Accent1 4 2 5 2 2 5 2" xfId="37133" xr:uid="{00000000-0005-0000-0000-000055900000}"/>
    <cellStyle name="20% - Accent1 4 2 5 2 2 5 2 2" xfId="37134" xr:uid="{00000000-0005-0000-0000-000056900000}"/>
    <cellStyle name="20% - Accent1 4 2 5 2 2 5 2 2 2" xfId="37135" xr:uid="{00000000-0005-0000-0000-000057900000}"/>
    <cellStyle name="20% - Accent1 4 2 5 2 2 5 2 3" xfId="37136" xr:uid="{00000000-0005-0000-0000-000058900000}"/>
    <cellStyle name="20% - Accent1 4 2 5 2 2 5 3" xfId="37137" xr:uid="{00000000-0005-0000-0000-000059900000}"/>
    <cellStyle name="20% - Accent1 4 2 5 2 2 5 3 2" xfId="37138" xr:uid="{00000000-0005-0000-0000-00005A900000}"/>
    <cellStyle name="20% - Accent1 4 2 5 2 2 5 4" xfId="37139" xr:uid="{00000000-0005-0000-0000-00005B900000}"/>
    <cellStyle name="20% - Accent1 4 2 5 2 2 6" xfId="37140" xr:uid="{00000000-0005-0000-0000-00005C900000}"/>
    <cellStyle name="20% - Accent1 4 2 5 2 2 6 2" xfId="37141" xr:uid="{00000000-0005-0000-0000-00005D900000}"/>
    <cellStyle name="20% - Accent1 4 2 5 2 2 6 2 2" xfId="37142" xr:uid="{00000000-0005-0000-0000-00005E900000}"/>
    <cellStyle name="20% - Accent1 4 2 5 2 2 6 2 2 2" xfId="37143" xr:uid="{00000000-0005-0000-0000-00005F900000}"/>
    <cellStyle name="20% - Accent1 4 2 5 2 2 6 2 3" xfId="37144" xr:uid="{00000000-0005-0000-0000-000060900000}"/>
    <cellStyle name="20% - Accent1 4 2 5 2 2 6 3" xfId="37145" xr:uid="{00000000-0005-0000-0000-000061900000}"/>
    <cellStyle name="20% - Accent1 4 2 5 2 2 6 3 2" xfId="37146" xr:uid="{00000000-0005-0000-0000-000062900000}"/>
    <cellStyle name="20% - Accent1 4 2 5 2 2 6 4" xfId="37147" xr:uid="{00000000-0005-0000-0000-000063900000}"/>
    <cellStyle name="20% - Accent1 4 2 5 2 2 7" xfId="37148" xr:uid="{00000000-0005-0000-0000-000064900000}"/>
    <cellStyle name="20% - Accent1 4 2 5 2 2 7 2" xfId="37149" xr:uid="{00000000-0005-0000-0000-000065900000}"/>
    <cellStyle name="20% - Accent1 4 2 5 2 2 7 2 2" xfId="37150" xr:uid="{00000000-0005-0000-0000-000066900000}"/>
    <cellStyle name="20% - Accent1 4 2 5 2 2 7 3" xfId="37151" xr:uid="{00000000-0005-0000-0000-000067900000}"/>
    <cellStyle name="20% - Accent1 4 2 5 2 2 8" xfId="37152" xr:uid="{00000000-0005-0000-0000-000068900000}"/>
    <cellStyle name="20% - Accent1 4 2 5 2 2 8 2" xfId="37153" xr:uid="{00000000-0005-0000-0000-000069900000}"/>
    <cellStyle name="20% - Accent1 4 2 5 2 2 8 2 2" xfId="37154" xr:uid="{00000000-0005-0000-0000-00006A900000}"/>
    <cellStyle name="20% - Accent1 4 2 5 2 2 8 3" xfId="37155" xr:uid="{00000000-0005-0000-0000-00006B900000}"/>
    <cellStyle name="20% - Accent1 4 2 5 2 2 9" xfId="37156" xr:uid="{00000000-0005-0000-0000-00006C900000}"/>
    <cellStyle name="20% - Accent1 4 2 5 2 2 9 2" xfId="37157" xr:uid="{00000000-0005-0000-0000-00006D900000}"/>
    <cellStyle name="20% - Accent1 4 2 5 2 3" xfId="37158" xr:uid="{00000000-0005-0000-0000-00006E900000}"/>
    <cellStyle name="20% - Accent1 4 2 5 2 3 10" xfId="37159" xr:uid="{00000000-0005-0000-0000-00006F900000}"/>
    <cellStyle name="20% - Accent1 4 2 5 2 3 10 2" xfId="37160" xr:uid="{00000000-0005-0000-0000-000070900000}"/>
    <cellStyle name="20% - Accent1 4 2 5 2 3 11" xfId="37161" xr:uid="{00000000-0005-0000-0000-000071900000}"/>
    <cellStyle name="20% - Accent1 4 2 5 2 3 2" xfId="37162" xr:uid="{00000000-0005-0000-0000-000072900000}"/>
    <cellStyle name="20% - Accent1 4 2 5 2 3 2 2" xfId="37163" xr:uid="{00000000-0005-0000-0000-000073900000}"/>
    <cellStyle name="20% - Accent1 4 2 5 2 3 2 2 2" xfId="37164" xr:uid="{00000000-0005-0000-0000-000074900000}"/>
    <cellStyle name="20% - Accent1 4 2 5 2 3 2 2 2 2" xfId="37165" xr:uid="{00000000-0005-0000-0000-000075900000}"/>
    <cellStyle name="20% - Accent1 4 2 5 2 3 2 2 2 2 2" xfId="37166" xr:uid="{00000000-0005-0000-0000-000076900000}"/>
    <cellStyle name="20% - Accent1 4 2 5 2 3 2 2 2 3" xfId="37167" xr:uid="{00000000-0005-0000-0000-000077900000}"/>
    <cellStyle name="20% - Accent1 4 2 5 2 3 2 2 3" xfId="37168" xr:uid="{00000000-0005-0000-0000-000078900000}"/>
    <cellStyle name="20% - Accent1 4 2 5 2 3 2 2 3 2" xfId="37169" xr:uid="{00000000-0005-0000-0000-000079900000}"/>
    <cellStyle name="20% - Accent1 4 2 5 2 3 2 2 4" xfId="37170" xr:uid="{00000000-0005-0000-0000-00007A900000}"/>
    <cellStyle name="20% - Accent1 4 2 5 2 3 2 3" xfId="37171" xr:uid="{00000000-0005-0000-0000-00007B900000}"/>
    <cellStyle name="20% - Accent1 4 2 5 2 3 2 3 2" xfId="37172" xr:uid="{00000000-0005-0000-0000-00007C900000}"/>
    <cellStyle name="20% - Accent1 4 2 5 2 3 2 3 2 2" xfId="37173" xr:uid="{00000000-0005-0000-0000-00007D900000}"/>
    <cellStyle name="20% - Accent1 4 2 5 2 3 2 3 2 2 2" xfId="37174" xr:uid="{00000000-0005-0000-0000-00007E900000}"/>
    <cellStyle name="20% - Accent1 4 2 5 2 3 2 3 2 3" xfId="37175" xr:uid="{00000000-0005-0000-0000-00007F900000}"/>
    <cellStyle name="20% - Accent1 4 2 5 2 3 2 3 3" xfId="37176" xr:uid="{00000000-0005-0000-0000-000080900000}"/>
    <cellStyle name="20% - Accent1 4 2 5 2 3 2 3 3 2" xfId="37177" xr:uid="{00000000-0005-0000-0000-000081900000}"/>
    <cellStyle name="20% - Accent1 4 2 5 2 3 2 3 4" xfId="37178" xr:uid="{00000000-0005-0000-0000-000082900000}"/>
    <cellStyle name="20% - Accent1 4 2 5 2 3 2 4" xfId="37179" xr:uid="{00000000-0005-0000-0000-000083900000}"/>
    <cellStyle name="20% - Accent1 4 2 5 2 3 2 4 2" xfId="37180" xr:uid="{00000000-0005-0000-0000-000084900000}"/>
    <cellStyle name="20% - Accent1 4 2 5 2 3 2 4 2 2" xfId="37181" xr:uid="{00000000-0005-0000-0000-000085900000}"/>
    <cellStyle name="20% - Accent1 4 2 5 2 3 2 4 2 2 2" xfId="37182" xr:uid="{00000000-0005-0000-0000-000086900000}"/>
    <cellStyle name="20% - Accent1 4 2 5 2 3 2 4 2 3" xfId="37183" xr:uid="{00000000-0005-0000-0000-000087900000}"/>
    <cellStyle name="20% - Accent1 4 2 5 2 3 2 4 3" xfId="37184" xr:uid="{00000000-0005-0000-0000-000088900000}"/>
    <cellStyle name="20% - Accent1 4 2 5 2 3 2 4 3 2" xfId="37185" xr:uid="{00000000-0005-0000-0000-000089900000}"/>
    <cellStyle name="20% - Accent1 4 2 5 2 3 2 4 4" xfId="37186" xr:uid="{00000000-0005-0000-0000-00008A900000}"/>
    <cellStyle name="20% - Accent1 4 2 5 2 3 2 5" xfId="37187" xr:uid="{00000000-0005-0000-0000-00008B900000}"/>
    <cellStyle name="20% - Accent1 4 2 5 2 3 2 5 2" xfId="37188" xr:uid="{00000000-0005-0000-0000-00008C900000}"/>
    <cellStyle name="20% - Accent1 4 2 5 2 3 2 5 2 2" xfId="37189" xr:uid="{00000000-0005-0000-0000-00008D900000}"/>
    <cellStyle name="20% - Accent1 4 2 5 2 3 2 5 3" xfId="37190" xr:uid="{00000000-0005-0000-0000-00008E900000}"/>
    <cellStyle name="20% - Accent1 4 2 5 2 3 2 6" xfId="37191" xr:uid="{00000000-0005-0000-0000-00008F900000}"/>
    <cellStyle name="20% - Accent1 4 2 5 2 3 2 6 2" xfId="37192" xr:uid="{00000000-0005-0000-0000-000090900000}"/>
    <cellStyle name="20% - Accent1 4 2 5 2 3 2 6 2 2" xfId="37193" xr:uid="{00000000-0005-0000-0000-000091900000}"/>
    <cellStyle name="20% - Accent1 4 2 5 2 3 2 6 3" xfId="37194" xr:uid="{00000000-0005-0000-0000-000092900000}"/>
    <cellStyle name="20% - Accent1 4 2 5 2 3 2 7" xfId="37195" xr:uid="{00000000-0005-0000-0000-000093900000}"/>
    <cellStyle name="20% - Accent1 4 2 5 2 3 2 7 2" xfId="37196" xr:uid="{00000000-0005-0000-0000-000094900000}"/>
    <cellStyle name="20% - Accent1 4 2 5 2 3 2 8" xfId="37197" xr:uid="{00000000-0005-0000-0000-000095900000}"/>
    <cellStyle name="20% - Accent1 4 2 5 2 3 2 8 2" xfId="37198" xr:uid="{00000000-0005-0000-0000-000096900000}"/>
    <cellStyle name="20% - Accent1 4 2 5 2 3 2 9" xfId="37199" xr:uid="{00000000-0005-0000-0000-000097900000}"/>
    <cellStyle name="20% - Accent1 4 2 5 2 3 3" xfId="37200" xr:uid="{00000000-0005-0000-0000-000098900000}"/>
    <cellStyle name="20% - Accent1 4 2 5 2 3 3 2" xfId="37201" xr:uid="{00000000-0005-0000-0000-000099900000}"/>
    <cellStyle name="20% - Accent1 4 2 5 2 3 3 2 2" xfId="37202" xr:uid="{00000000-0005-0000-0000-00009A900000}"/>
    <cellStyle name="20% - Accent1 4 2 5 2 3 3 2 2 2" xfId="37203" xr:uid="{00000000-0005-0000-0000-00009B900000}"/>
    <cellStyle name="20% - Accent1 4 2 5 2 3 3 2 2 2 2" xfId="37204" xr:uid="{00000000-0005-0000-0000-00009C900000}"/>
    <cellStyle name="20% - Accent1 4 2 5 2 3 3 2 2 3" xfId="37205" xr:uid="{00000000-0005-0000-0000-00009D900000}"/>
    <cellStyle name="20% - Accent1 4 2 5 2 3 3 2 3" xfId="37206" xr:uid="{00000000-0005-0000-0000-00009E900000}"/>
    <cellStyle name="20% - Accent1 4 2 5 2 3 3 2 3 2" xfId="37207" xr:uid="{00000000-0005-0000-0000-00009F900000}"/>
    <cellStyle name="20% - Accent1 4 2 5 2 3 3 2 4" xfId="37208" xr:uid="{00000000-0005-0000-0000-0000A0900000}"/>
    <cellStyle name="20% - Accent1 4 2 5 2 3 3 3" xfId="37209" xr:uid="{00000000-0005-0000-0000-0000A1900000}"/>
    <cellStyle name="20% - Accent1 4 2 5 2 3 3 3 2" xfId="37210" xr:uid="{00000000-0005-0000-0000-0000A2900000}"/>
    <cellStyle name="20% - Accent1 4 2 5 2 3 3 3 2 2" xfId="37211" xr:uid="{00000000-0005-0000-0000-0000A3900000}"/>
    <cellStyle name="20% - Accent1 4 2 5 2 3 3 3 2 2 2" xfId="37212" xr:uid="{00000000-0005-0000-0000-0000A4900000}"/>
    <cellStyle name="20% - Accent1 4 2 5 2 3 3 3 2 3" xfId="37213" xr:uid="{00000000-0005-0000-0000-0000A5900000}"/>
    <cellStyle name="20% - Accent1 4 2 5 2 3 3 3 3" xfId="37214" xr:uid="{00000000-0005-0000-0000-0000A6900000}"/>
    <cellStyle name="20% - Accent1 4 2 5 2 3 3 3 3 2" xfId="37215" xr:uid="{00000000-0005-0000-0000-0000A7900000}"/>
    <cellStyle name="20% - Accent1 4 2 5 2 3 3 3 4" xfId="37216" xr:uid="{00000000-0005-0000-0000-0000A8900000}"/>
    <cellStyle name="20% - Accent1 4 2 5 2 3 3 4" xfId="37217" xr:uid="{00000000-0005-0000-0000-0000A9900000}"/>
    <cellStyle name="20% - Accent1 4 2 5 2 3 3 4 2" xfId="37218" xr:uid="{00000000-0005-0000-0000-0000AA900000}"/>
    <cellStyle name="20% - Accent1 4 2 5 2 3 3 4 2 2" xfId="37219" xr:uid="{00000000-0005-0000-0000-0000AB900000}"/>
    <cellStyle name="20% - Accent1 4 2 5 2 3 3 4 2 2 2" xfId="37220" xr:uid="{00000000-0005-0000-0000-0000AC900000}"/>
    <cellStyle name="20% - Accent1 4 2 5 2 3 3 4 2 3" xfId="37221" xr:uid="{00000000-0005-0000-0000-0000AD900000}"/>
    <cellStyle name="20% - Accent1 4 2 5 2 3 3 4 3" xfId="37222" xr:uid="{00000000-0005-0000-0000-0000AE900000}"/>
    <cellStyle name="20% - Accent1 4 2 5 2 3 3 4 3 2" xfId="37223" xr:uid="{00000000-0005-0000-0000-0000AF900000}"/>
    <cellStyle name="20% - Accent1 4 2 5 2 3 3 4 4" xfId="37224" xr:uid="{00000000-0005-0000-0000-0000B0900000}"/>
    <cellStyle name="20% - Accent1 4 2 5 2 3 3 5" xfId="37225" xr:uid="{00000000-0005-0000-0000-0000B1900000}"/>
    <cellStyle name="20% - Accent1 4 2 5 2 3 3 5 2" xfId="37226" xr:uid="{00000000-0005-0000-0000-0000B2900000}"/>
    <cellStyle name="20% - Accent1 4 2 5 2 3 3 5 2 2" xfId="37227" xr:uid="{00000000-0005-0000-0000-0000B3900000}"/>
    <cellStyle name="20% - Accent1 4 2 5 2 3 3 5 3" xfId="37228" xr:uid="{00000000-0005-0000-0000-0000B4900000}"/>
    <cellStyle name="20% - Accent1 4 2 5 2 3 3 6" xfId="37229" xr:uid="{00000000-0005-0000-0000-0000B5900000}"/>
    <cellStyle name="20% - Accent1 4 2 5 2 3 3 6 2" xfId="37230" xr:uid="{00000000-0005-0000-0000-0000B6900000}"/>
    <cellStyle name="20% - Accent1 4 2 5 2 3 3 6 2 2" xfId="37231" xr:uid="{00000000-0005-0000-0000-0000B7900000}"/>
    <cellStyle name="20% - Accent1 4 2 5 2 3 3 6 3" xfId="37232" xr:uid="{00000000-0005-0000-0000-0000B8900000}"/>
    <cellStyle name="20% - Accent1 4 2 5 2 3 3 7" xfId="37233" xr:uid="{00000000-0005-0000-0000-0000B9900000}"/>
    <cellStyle name="20% - Accent1 4 2 5 2 3 3 7 2" xfId="37234" xr:uid="{00000000-0005-0000-0000-0000BA900000}"/>
    <cellStyle name="20% - Accent1 4 2 5 2 3 3 8" xfId="37235" xr:uid="{00000000-0005-0000-0000-0000BB900000}"/>
    <cellStyle name="20% - Accent1 4 2 5 2 3 3 8 2" xfId="37236" xr:uid="{00000000-0005-0000-0000-0000BC900000}"/>
    <cellStyle name="20% - Accent1 4 2 5 2 3 3 9" xfId="37237" xr:uid="{00000000-0005-0000-0000-0000BD900000}"/>
    <cellStyle name="20% - Accent1 4 2 5 2 3 4" xfId="37238" xr:uid="{00000000-0005-0000-0000-0000BE900000}"/>
    <cellStyle name="20% - Accent1 4 2 5 2 3 4 2" xfId="37239" xr:uid="{00000000-0005-0000-0000-0000BF900000}"/>
    <cellStyle name="20% - Accent1 4 2 5 2 3 4 2 2" xfId="37240" xr:uid="{00000000-0005-0000-0000-0000C0900000}"/>
    <cellStyle name="20% - Accent1 4 2 5 2 3 4 2 2 2" xfId="37241" xr:uid="{00000000-0005-0000-0000-0000C1900000}"/>
    <cellStyle name="20% - Accent1 4 2 5 2 3 4 2 3" xfId="37242" xr:uid="{00000000-0005-0000-0000-0000C2900000}"/>
    <cellStyle name="20% - Accent1 4 2 5 2 3 4 3" xfId="37243" xr:uid="{00000000-0005-0000-0000-0000C3900000}"/>
    <cellStyle name="20% - Accent1 4 2 5 2 3 4 3 2" xfId="37244" xr:uid="{00000000-0005-0000-0000-0000C4900000}"/>
    <cellStyle name="20% - Accent1 4 2 5 2 3 4 4" xfId="37245" xr:uid="{00000000-0005-0000-0000-0000C5900000}"/>
    <cellStyle name="20% - Accent1 4 2 5 2 3 5" xfId="37246" xr:uid="{00000000-0005-0000-0000-0000C6900000}"/>
    <cellStyle name="20% - Accent1 4 2 5 2 3 5 2" xfId="37247" xr:uid="{00000000-0005-0000-0000-0000C7900000}"/>
    <cellStyle name="20% - Accent1 4 2 5 2 3 5 2 2" xfId="37248" xr:uid="{00000000-0005-0000-0000-0000C8900000}"/>
    <cellStyle name="20% - Accent1 4 2 5 2 3 5 2 2 2" xfId="37249" xr:uid="{00000000-0005-0000-0000-0000C9900000}"/>
    <cellStyle name="20% - Accent1 4 2 5 2 3 5 2 3" xfId="37250" xr:uid="{00000000-0005-0000-0000-0000CA900000}"/>
    <cellStyle name="20% - Accent1 4 2 5 2 3 5 3" xfId="37251" xr:uid="{00000000-0005-0000-0000-0000CB900000}"/>
    <cellStyle name="20% - Accent1 4 2 5 2 3 5 3 2" xfId="37252" xr:uid="{00000000-0005-0000-0000-0000CC900000}"/>
    <cellStyle name="20% - Accent1 4 2 5 2 3 5 4" xfId="37253" xr:uid="{00000000-0005-0000-0000-0000CD900000}"/>
    <cellStyle name="20% - Accent1 4 2 5 2 3 6" xfId="37254" xr:uid="{00000000-0005-0000-0000-0000CE900000}"/>
    <cellStyle name="20% - Accent1 4 2 5 2 3 6 2" xfId="37255" xr:uid="{00000000-0005-0000-0000-0000CF900000}"/>
    <cellStyle name="20% - Accent1 4 2 5 2 3 6 2 2" xfId="37256" xr:uid="{00000000-0005-0000-0000-0000D0900000}"/>
    <cellStyle name="20% - Accent1 4 2 5 2 3 6 2 2 2" xfId="37257" xr:uid="{00000000-0005-0000-0000-0000D1900000}"/>
    <cellStyle name="20% - Accent1 4 2 5 2 3 6 2 3" xfId="37258" xr:uid="{00000000-0005-0000-0000-0000D2900000}"/>
    <cellStyle name="20% - Accent1 4 2 5 2 3 6 3" xfId="37259" xr:uid="{00000000-0005-0000-0000-0000D3900000}"/>
    <cellStyle name="20% - Accent1 4 2 5 2 3 6 3 2" xfId="37260" xr:uid="{00000000-0005-0000-0000-0000D4900000}"/>
    <cellStyle name="20% - Accent1 4 2 5 2 3 6 4" xfId="37261" xr:uid="{00000000-0005-0000-0000-0000D5900000}"/>
    <cellStyle name="20% - Accent1 4 2 5 2 3 7" xfId="37262" xr:uid="{00000000-0005-0000-0000-0000D6900000}"/>
    <cellStyle name="20% - Accent1 4 2 5 2 3 7 2" xfId="37263" xr:uid="{00000000-0005-0000-0000-0000D7900000}"/>
    <cellStyle name="20% - Accent1 4 2 5 2 3 7 2 2" xfId="37264" xr:uid="{00000000-0005-0000-0000-0000D8900000}"/>
    <cellStyle name="20% - Accent1 4 2 5 2 3 7 3" xfId="37265" xr:uid="{00000000-0005-0000-0000-0000D9900000}"/>
    <cellStyle name="20% - Accent1 4 2 5 2 3 8" xfId="37266" xr:uid="{00000000-0005-0000-0000-0000DA900000}"/>
    <cellStyle name="20% - Accent1 4 2 5 2 3 8 2" xfId="37267" xr:uid="{00000000-0005-0000-0000-0000DB900000}"/>
    <cellStyle name="20% - Accent1 4 2 5 2 3 8 2 2" xfId="37268" xr:uid="{00000000-0005-0000-0000-0000DC900000}"/>
    <cellStyle name="20% - Accent1 4 2 5 2 3 8 3" xfId="37269" xr:uid="{00000000-0005-0000-0000-0000DD900000}"/>
    <cellStyle name="20% - Accent1 4 2 5 2 3 9" xfId="37270" xr:uid="{00000000-0005-0000-0000-0000DE900000}"/>
    <cellStyle name="20% - Accent1 4 2 5 2 3 9 2" xfId="37271" xr:uid="{00000000-0005-0000-0000-0000DF900000}"/>
    <cellStyle name="20% - Accent1 4 2 5 2 4" xfId="37272" xr:uid="{00000000-0005-0000-0000-0000E0900000}"/>
    <cellStyle name="20% - Accent1 4 2 5 2 4 10" xfId="37273" xr:uid="{00000000-0005-0000-0000-0000E1900000}"/>
    <cellStyle name="20% - Accent1 4 2 5 2 4 10 2" xfId="37274" xr:uid="{00000000-0005-0000-0000-0000E2900000}"/>
    <cellStyle name="20% - Accent1 4 2 5 2 4 11" xfId="37275" xr:uid="{00000000-0005-0000-0000-0000E3900000}"/>
    <cellStyle name="20% - Accent1 4 2 5 2 4 2" xfId="37276" xr:uid="{00000000-0005-0000-0000-0000E4900000}"/>
    <cellStyle name="20% - Accent1 4 2 5 2 4 2 2" xfId="37277" xr:uid="{00000000-0005-0000-0000-0000E5900000}"/>
    <cellStyle name="20% - Accent1 4 2 5 2 4 2 2 2" xfId="37278" xr:uid="{00000000-0005-0000-0000-0000E6900000}"/>
    <cellStyle name="20% - Accent1 4 2 5 2 4 2 2 2 2" xfId="37279" xr:uid="{00000000-0005-0000-0000-0000E7900000}"/>
    <cellStyle name="20% - Accent1 4 2 5 2 4 2 2 2 2 2" xfId="37280" xr:uid="{00000000-0005-0000-0000-0000E8900000}"/>
    <cellStyle name="20% - Accent1 4 2 5 2 4 2 2 2 3" xfId="37281" xr:uid="{00000000-0005-0000-0000-0000E9900000}"/>
    <cellStyle name="20% - Accent1 4 2 5 2 4 2 2 3" xfId="37282" xr:uid="{00000000-0005-0000-0000-0000EA900000}"/>
    <cellStyle name="20% - Accent1 4 2 5 2 4 2 2 3 2" xfId="37283" xr:uid="{00000000-0005-0000-0000-0000EB900000}"/>
    <cellStyle name="20% - Accent1 4 2 5 2 4 2 2 4" xfId="37284" xr:uid="{00000000-0005-0000-0000-0000EC900000}"/>
    <cellStyle name="20% - Accent1 4 2 5 2 4 2 3" xfId="37285" xr:uid="{00000000-0005-0000-0000-0000ED900000}"/>
    <cellStyle name="20% - Accent1 4 2 5 2 4 2 3 2" xfId="37286" xr:uid="{00000000-0005-0000-0000-0000EE900000}"/>
    <cellStyle name="20% - Accent1 4 2 5 2 4 2 3 2 2" xfId="37287" xr:uid="{00000000-0005-0000-0000-0000EF900000}"/>
    <cellStyle name="20% - Accent1 4 2 5 2 4 2 3 2 2 2" xfId="37288" xr:uid="{00000000-0005-0000-0000-0000F0900000}"/>
    <cellStyle name="20% - Accent1 4 2 5 2 4 2 3 2 3" xfId="37289" xr:uid="{00000000-0005-0000-0000-0000F1900000}"/>
    <cellStyle name="20% - Accent1 4 2 5 2 4 2 3 3" xfId="37290" xr:uid="{00000000-0005-0000-0000-0000F2900000}"/>
    <cellStyle name="20% - Accent1 4 2 5 2 4 2 3 3 2" xfId="37291" xr:uid="{00000000-0005-0000-0000-0000F3900000}"/>
    <cellStyle name="20% - Accent1 4 2 5 2 4 2 3 4" xfId="37292" xr:uid="{00000000-0005-0000-0000-0000F4900000}"/>
    <cellStyle name="20% - Accent1 4 2 5 2 4 2 4" xfId="37293" xr:uid="{00000000-0005-0000-0000-0000F5900000}"/>
    <cellStyle name="20% - Accent1 4 2 5 2 4 2 4 2" xfId="37294" xr:uid="{00000000-0005-0000-0000-0000F6900000}"/>
    <cellStyle name="20% - Accent1 4 2 5 2 4 2 4 2 2" xfId="37295" xr:uid="{00000000-0005-0000-0000-0000F7900000}"/>
    <cellStyle name="20% - Accent1 4 2 5 2 4 2 4 2 2 2" xfId="37296" xr:uid="{00000000-0005-0000-0000-0000F8900000}"/>
    <cellStyle name="20% - Accent1 4 2 5 2 4 2 4 2 3" xfId="37297" xr:uid="{00000000-0005-0000-0000-0000F9900000}"/>
    <cellStyle name="20% - Accent1 4 2 5 2 4 2 4 3" xfId="37298" xr:uid="{00000000-0005-0000-0000-0000FA900000}"/>
    <cellStyle name="20% - Accent1 4 2 5 2 4 2 4 3 2" xfId="37299" xr:uid="{00000000-0005-0000-0000-0000FB900000}"/>
    <cellStyle name="20% - Accent1 4 2 5 2 4 2 4 4" xfId="37300" xr:uid="{00000000-0005-0000-0000-0000FC900000}"/>
    <cellStyle name="20% - Accent1 4 2 5 2 4 2 5" xfId="37301" xr:uid="{00000000-0005-0000-0000-0000FD900000}"/>
    <cellStyle name="20% - Accent1 4 2 5 2 4 2 5 2" xfId="37302" xr:uid="{00000000-0005-0000-0000-0000FE900000}"/>
    <cellStyle name="20% - Accent1 4 2 5 2 4 2 5 2 2" xfId="37303" xr:uid="{00000000-0005-0000-0000-0000FF900000}"/>
    <cellStyle name="20% - Accent1 4 2 5 2 4 2 5 3" xfId="37304" xr:uid="{00000000-0005-0000-0000-000000910000}"/>
    <cellStyle name="20% - Accent1 4 2 5 2 4 2 6" xfId="37305" xr:uid="{00000000-0005-0000-0000-000001910000}"/>
    <cellStyle name="20% - Accent1 4 2 5 2 4 2 6 2" xfId="37306" xr:uid="{00000000-0005-0000-0000-000002910000}"/>
    <cellStyle name="20% - Accent1 4 2 5 2 4 2 6 2 2" xfId="37307" xr:uid="{00000000-0005-0000-0000-000003910000}"/>
    <cellStyle name="20% - Accent1 4 2 5 2 4 2 6 3" xfId="37308" xr:uid="{00000000-0005-0000-0000-000004910000}"/>
    <cellStyle name="20% - Accent1 4 2 5 2 4 2 7" xfId="37309" xr:uid="{00000000-0005-0000-0000-000005910000}"/>
    <cellStyle name="20% - Accent1 4 2 5 2 4 2 7 2" xfId="37310" xr:uid="{00000000-0005-0000-0000-000006910000}"/>
    <cellStyle name="20% - Accent1 4 2 5 2 4 2 8" xfId="37311" xr:uid="{00000000-0005-0000-0000-000007910000}"/>
    <cellStyle name="20% - Accent1 4 2 5 2 4 2 8 2" xfId="37312" xr:uid="{00000000-0005-0000-0000-000008910000}"/>
    <cellStyle name="20% - Accent1 4 2 5 2 4 2 9" xfId="37313" xr:uid="{00000000-0005-0000-0000-000009910000}"/>
    <cellStyle name="20% - Accent1 4 2 5 2 4 3" xfId="37314" xr:uid="{00000000-0005-0000-0000-00000A910000}"/>
    <cellStyle name="20% - Accent1 4 2 5 2 4 3 2" xfId="37315" xr:uid="{00000000-0005-0000-0000-00000B910000}"/>
    <cellStyle name="20% - Accent1 4 2 5 2 4 3 2 2" xfId="37316" xr:uid="{00000000-0005-0000-0000-00000C910000}"/>
    <cellStyle name="20% - Accent1 4 2 5 2 4 3 2 2 2" xfId="37317" xr:uid="{00000000-0005-0000-0000-00000D910000}"/>
    <cellStyle name="20% - Accent1 4 2 5 2 4 3 2 2 2 2" xfId="37318" xr:uid="{00000000-0005-0000-0000-00000E910000}"/>
    <cellStyle name="20% - Accent1 4 2 5 2 4 3 2 2 3" xfId="37319" xr:uid="{00000000-0005-0000-0000-00000F910000}"/>
    <cellStyle name="20% - Accent1 4 2 5 2 4 3 2 3" xfId="37320" xr:uid="{00000000-0005-0000-0000-000010910000}"/>
    <cellStyle name="20% - Accent1 4 2 5 2 4 3 2 3 2" xfId="37321" xr:uid="{00000000-0005-0000-0000-000011910000}"/>
    <cellStyle name="20% - Accent1 4 2 5 2 4 3 2 4" xfId="37322" xr:uid="{00000000-0005-0000-0000-000012910000}"/>
    <cellStyle name="20% - Accent1 4 2 5 2 4 3 3" xfId="37323" xr:uid="{00000000-0005-0000-0000-000013910000}"/>
    <cellStyle name="20% - Accent1 4 2 5 2 4 3 3 2" xfId="37324" xr:uid="{00000000-0005-0000-0000-000014910000}"/>
    <cellStyle name="20% - Accent1 4 2 5 2 4 3 3 2 2" xfId="37325" xr:uid="{00000000-0005-0000-0000-000015910000}"/>
    <cellStyle name="20% - Accent1 4 2 5 2 4 3 3 2 2 2" xfId="37326" xr:uid="{00000000-0005-0000-0000-000016910000}"/>
    <cellStyle name="20% - Accent1 4 2 5 2 4 3 3 2 3" xfId="37327" xr:uid="{00000000-0005-0000-0000-000017910000}"/>
    <cellStyle name="20% - Accent1 4 2 5 2 4 3 3 3" xfId="37328" xr:uid="{00000000-0005-0000-0000-000018910000}"/>
    <cellStyle name="20% - Accent1 4 2 5 2 4 3 3 3 2" xfId="37329" xr:uid="{00000000-0005-0000-0000-000019910000}"/>
    <cellStyle name="20% - Accent1 4 2 5 2 4 3 3 4" xfId="37330" xr:uid="{00000000-0005-0000-0000-00001A910000}"/>
    <cellStyle name="20% - Accent1 4 2 5 2 4 3 4" xfId="37331" xr:uid="{00000000-0005-0000-0000-00001B910000}"/>
    <cellStyle name="20% - Accent1 4 2 5 2 4 3 4 2" xfId="37332" xr:uid="{00000000-0005-0000-0000-00001C910000}"/>
    <cellStyle name="20% - Accent1 4 2 5 2 4 3 4 2 2" xfId="37333" xr:uid="{00000000-0005-0000-0000-00001D910000}"/>
    <cellStyle name="20% - Accent1 4 2 5 2 4 3 4 2 2 2" xfId="37334" xr:uid="{00000000-0005-0000-0000-00001E910000}"/>
    <cellStyle name="20% - Accent1 4 2 5 2 4 3 4 2 3" xfId="37335" xr:uid="{00000000-0005-0000-0000-00001F910000}"/>
    <cellStyle name="20% - Accent1 4 2 5 2 4 3 4 3" xfId="37336" xr:uid="{00000000-0005-0000-0000-000020910000}"/>
    <cellStyle name="20% - Accent1 4 2 5 2 4 3 4 3 2" xfId="37337" xr:uid="{00000000-0005-0000-0000-000021910000}"/>
    <cellStyle name="20% - Accent1 4 2 5 2 4 3 4 4" xfId="37338" xr:uid="{00000000-0005-0000-0000-000022910000}"/>
    <cellStyle name="20% - Accent1 4 2 5 2 4 3 5" xfId="37339" xr:uid="{00000000-0005-0000-0000-000023910000}"/>
    <cellStyle name="20% - Accent1 4 2 5 2 4 3 5 2" xfId="37340" xr:uid="{00000000-0005-0000-0000-000024910000}"/>
    <cellStyle name="20% - Accent1 4 2 5 2 4 3 5 2 2" xfId="37341" xr:uid="{00000000-0005-0000-0000-000025910000}"/>
    <cellStyle name="20% - Accent1 4 2 5 2 4 3 5 3" xfId="37342" xr:uid="{00000000-0005-0000-0000-000026910000}"/>
    <cellStyle name="20% - Accent1 4 2 5 2 4 3 6" xfId="37343" xr:uid="{00000000-0005-0000-0000-000027910000}"/>
    <cellStyle name="20% - Accent1 4 2 5 2 4 3 6 2" xfId="37344" xr:uid="{00000000-0005-0000-0000-000028910000}"/>
    <cellStyle name="20% - Accent1 4 2 5 2 4 3 6 2 2" xfId="37345" xr:uid="{00000000-0005-0000-0000-000029910000}"/>
    <cellStyle name="20% - Accent1 4 2 5 2 4 3 6 3" xfId="37346" xr:uid="{00000000-0005-0000-0000-00002A910000}"/>
    <cellStyle name="20% - Accent1 4 2 5 2 4 3 7" xfId="37347" xr:uid="{00000000-0005-0000-0000-00002B910000}"/>
    <cellStyle name="20% - Accent1 4 2 5 2 4 3 7 2" xfId="37348" xr:uid="{00000000-0005-0000-0000-00002C910000}"/>
    <cellStyle name="20% - Accent1 4 2 5 2 4 3 8" xfId="37349" xr:uid="{00000000-0005-0000-0000-00002D910000}"/>
    <cellStyle name="20% - Accent1 4 2 5 2 4 3 8 2" xfId="37350" xr:uid="{00000000-0005-0000-0000-00002E910000}"/>
    <cellStyle name="20% - Accent1 4 2 5 2 4 3 9" xfId="37351" xr:uid="{00000000-0005-0000-0000-00002F910000}"/>
    <cellStyle name="20% - Accent1 4 2 5 2 4 4" xfId="37352" xr:uid="{00000000-0005-0000-0000-000030910000}"/>
    <cellStyle name="20% - Accent1 4 2 5 2 4 4 2" xfId="37353" xr:uid="{00000000-0005-0000-0000-000031910000}"/>
    <cellStyle name="20% - Accent1 4 2 5 2 4 4 2 2" xfId="37354" xr:uid="{00000000-0005-0000-0000-000032910000}"/>
    <cellStyle name="20% - Accent1 4 2 5 2 4 4 2 2 2" xfId="37355" xr:uid="{00000000-0005-0000-0000-000033910000}"/>
    <cellStyle name="20% - Accent1 4 2 5 2 4 4 2 3" xfId="37356" xr:uid="{00000000-0005-0000-0000-000034910000}"/>
    <cellStyle name="20% - Accent1 4 2 5 2 4 4 3" xfId="37357" xr:uid="{00000000-0005-0000-0000-000035910000}"/>
    <cellStyle name="20% - Accent1 4 2 5 2 4 4 3 2" xfId="37358" xr:uid="{00000000-0005-0000-0000-000036910000}"/>
    <cellStyle name="20% - Accent1 4 2 5 2 4 4 4" xfId="37359" xr:uid="{00000000-0005-0000-0000-000037910000}"/>
    <cellStyle name="20% - Accent1 4 2 5 2 4 5" xfId="37360" xr:uid="{00000000-0005-0000-0000-000038910000}"/>
    <cellStyle name="20% - Accent1 4 2 5 2 4 5 2" xfId="37361" xr:uid="{00000000-0005-0000-0000-000039910000}"/>
    <cellStyle name="20% - Accent1 4 2 5 2 4 5 2 2" xfId="37362" xr:uid="{00000000-0005-0000-0000-00003A910000}"/>
    <cellStyle name="20% - Accent1 4 2 5 2 4 5 2 2 2" xfId="37363" xr:uid="{00000000-0005-0000-0000-00003B910000}"/>
    <cellStyle name="20% - Accent1 4 2 5 2 4 5 2 3" xfId="37364" xr:uid="{00000000-0005-0000-0000-00003C910000}"/>
    <cellStyle name="20% - Accent1 4 2 5 2 4 5 3" xfId="37365" xr:uid="{00000000-0005-0000-0000-00003D910000}"/>
    <cellStyle name="20% - Accent1 4 2 5 2 4 5 3 2" xfId="37366" xr:uid="{00000000-0005-0000-0000-00003E910000}"/>
    <cellStyle name="20% - Accent1 4 2 5 2 4 5 4" xfId="37367" xr:uid="{00000000-0005-0000-0000-00003F910000}"/>
    <cellStyle name="20% - Accent1 4 2 5 2 4 6" xfId="37368" xr:uid="{00000000-0005-0000-0000-000040910000}"/>
    <cellStyle name="20% - Accent1 4 2 5 2 4 6 2" xfId="37369" xr:uid="{00000000-0005-0000-0000-000041910000}"/>
    <cellStyle name="20% - Accent1 4 2 5 2 4 6 2 2" xfId="37370" xr:uid="{00000000-0005-0000-0000-000042910000}"/>
    <cellStyle name="20% - Accent1 4 2 5 2 4 6 2 2 2" xfId="37371" xr:uid="{00000000-0005-0000-0000-000043910000}"/>
    <cellStyle name="20% - Accent1 4 2 5 2 4 6 2 3" xfId="37372" xr:uid="{00000000-0005-0000-0000-000044910000}"/>
    <cellStyle name="20% - Accent1 4 2 5 2 4 6 3" xfId="37373" xr:uid="{00000000-0005-0000-0000-000045910000}"/>
    <cellStyle name="20% - Accent1 4 2 5 2 4 6 3 2" xfId="37374" xr:uid="{00000000-0005-0000-0000-000046910000}"/>
    <cellStyle name="20% - Accent1 4 2 5 2 4 6 4" xfId="37375" xr:uid="{00000000-0005-0000-0000-000047910000}"/>
    <cellStyle name="20% - Accent1 4 2 5 2 4 7" xfId="37376" xr:uid="{00000000-0005-0000-0000-000048910000}"/>
    <cellStyle name="20% - Accent1 4 2 5 2 4 7 2" xfId="37377" xr:uid="{00000000-0005-0000-0000-000049910000}"/>
    <cellStyle name="20% - Accent1 4 2 5 2 4 7 2 2" xfId="37378" xr:uid="{00000000-0005-0000-0000-00004A910000}"/>
    <cellStyle name="20% - Accent1 4 2 5 2 4 7 3" xfId="37379" xr:uid="{00000000-0005-0000-0000-00004B910000}"/>
    <cellStyle name="20% - Accent1 4 2 5 2 4 8" xfId="37380" xr:uid="{00000000-0005-0000-0000-00004C910000}"/>
    <cellStyle name="20% - Accent1 4 2 5 2 4 8 2" xfId="37381" xr:uid="{00000000-0005-0000-0000-00004D910000}"/>
    <cellStyle name="20% - Accent1 4 2 5 2 4 8 2 2" xfId="37382" xr:uid="{00000000-0005-0000-0000-00004E910000}"/>
    <cellStyle name="20% - Accent1 4 2 5 2 4 8 3" xfId="37383" xr:uid="{00000000-0005-0000-0000-00004F910000}"/>
    <cellStyle name="20% - Accent1 4 2 5 2 4 9" xfId="37384" xr:uid="{00000000-0005-0000-0000-000050910000}"/>
    <cellStyle name="20% - Accent1 4 2 5 2 4 9 2" xfId="37385" xr:uid="{00000000-0005-0000-0000-000051910000}"/>
    <cellStyle name="20% - Accent1 4 2 5 2 5" xfId="37386" xr:uid="{00000000-0005-0000-0000-000052910000}"/>
    <cellStyle name="20% - Accent1 4 2 5 2 5 2" xfId="37387" xr:uid="{00000000-0005-0000-0000-000053910000}"/>
    <cellStyle name="20% - Accent1 4 2 5 2 5 2 2" xfId="37388" xr:uid="{00000000-0005-0000-0000-000054910000}"/>
    <cellStyle name="20% - Accent1 4 2 5 2 5 2 2 2" xfId="37389" xr:uid="{00000000-0005-0000-0000-000055910000}"/>
    <cellStyle name="20% - Accent1 4 2 5 2 5 2 2 2 2" xfId="37390" xr:uid="{00000000-0005-0000-0000-000056910000}"/>
    <cellStyle name="20% - Accent1 4 2 5 2 5 2 2 3" xfId="37391" xr:uid="{00000000-0005-0000-0000-000057910000}"/>
    <cellStyle name="20% - Accent1 4 2 5 2 5 2 3" xfId="37392" xr:uid="{00000000-0005-0000-0000-000058910000}"/>
    <cellStyle name="20% - Accent1 4 2 5 2 5 2 3 2" xfId="37393" xr:uid="{00000000-0005-0000-0000-000059910000}"/>
    <cellStyle name="20% - Accent1 4 2 5 2 5 2 4" xfId="37394" xr:uid="{00000000-0005-0000-0000-00005A910000}"/>
    <cellStyle name="20% - Accent1 4 2 5 2 5 3" xfId="37395" xr:uid="{00000000-0005-0000-0000-00005B910000}"/>
    <cellStyle name="20% - Accent1 4 2 5 2 5 3 2" xfId="37396" xr:uid="{00000000-0005-0000-0000-00005C910000}"/>
    <cellStyle name="20% - Accent1 4 2 5 2 5 3 2 2" xfId="37397" xr:uid="{00000000-0005-0000-0000-00005D910000}"/>
    <cellStyle name="20% - Accent1 4 2 5 2 5 3 2 2 2" xfId="37398" xr:uid="{00000000-0005-0000-0000-00005E910000}"/>
    <cellStyle name="20% - Accent1 4 2 5 2 5 3 2 3" xfId="37399" xr:uid="{00000000-0005-0000-0000-00005F910000}"/>
    <cellStyle name="20% - Accent1 4 2 5 2 5 3 3" xfId="37400" xr:uid="{00000000-0005-0000-0000-000060910000}"/>
    <cellStyle name="20% - Accent1 4 2 5 2 5 3 3 2" xfId="37401" xr:uid="{00000000-0005-0000-0000-000061910000}"/>
    <cellStyle name="20% - Accent1 4 2 5 2 5 3 4" xfId="37402" xr:uid="{00000000-0005-0000-0000-000062910000}"/>
    <cellStyle name="20% - Accent1 4 2 5 2 5 4" xfId="37403" xr:uid="{00000000-0005-0000-0000-000063910000}"/>
    <cellStyle name="20% - Accent1 4 2 5 2 5 4 2" xfId="37404" xr:uid="{00000000-0005-0000-0000-000064910000}"/>
    <cellStyle name="20% - Accent1 4 2 5 2 5 4 2 2" xfId="37405" xr:uid="{00000000-0005-0000-0000-000065910000}"/>
    <cellStyle name="20% - Accent1 4 2 5 2 5 4 2 2 2" xfId="37406" xr:uid="{00000000-0005-0000-0000-000066910000}"/>
    <cellStyle name="20% - Accent1 4 2 5 2 5 4 2 3" xfId="37407" xr:uid="{00000000-0005-0000-0000-000067910000}"/>
    <cellStyle name="20% - Accent1 4 2 5 2 5 4 3" xfId="37408" xr:uid="{00000000-0005-0000-0000-000068910000}"/>
    <cellStyle name="20% - Accent1 4 2 5 2 5 4 3 2" xfId="37409" xr:uid="{00000000-0005-0000-0000-000069910000}"/>
    <cellStyle name="20% - Accent1 4 2 5 2 5 4 4" xfId="37410" xr:uid="{00000000-0005-0000-0000-00006A910000}"/>
    <cellStyle name="20% - Accent1 4 2 5 2 5 5" xfId="37411" xr:uid="{00000000-0005-0000-0000-00006B910000}"/>
    <cellStyle name="20% - Accent1 4 2 5 2 5 5 2" xfId="37412" xr:uid="{00000000-0005-0000-0000-00006C910000}"/>
    <cellStyle name="20% - Accent1 4 2 5 2 5 5 2 2" xfId="37413" xr:uid="{00000000-0005-0000-0000-00006D910000}"/>
    <cellStyle name="20% - Accent1 4 2 5 2 5 5 3" xfId="37414" xr:uid="{00000000-0005-0000-0000-00006E910000}"/>
    <cellStyle name="20% - Accent1 4 2 5 2 5 6" xfId="37415" xr:uid="{00000000-0005-0000-0000-00006F910000}"/>
    <cellStyle name="20% - Accent1 4 2 5 2 5 6 2" xfId="37416" xr:uid="{00000000-0005-0000-0000-000070910000}"/>
    <cellStyle name="20% - Accent1 4 2 5 2 5 6 2 2" xfId="37417" xr:uid="{00000000-0005-0000-0000-000071910000}"/>
    <cellStyle name="20% - Accent1 4 2 5 2 5 6 3" xfId="37418" xr:uid="{00000000-0005-0000-0000-000072910000}"/>
    <cellStyle name="20% - Accent1 4 2 5 2 5 7" xfId="37419" xr:uid="{00000000-0005-0000-0000-000073910000}"/>
    <cellStyle name="20% - Accent1 4 2 5 2 5 7 2" xfId="37420" xr:uid="{00000000-0005-0000-0000-000074910000}"/>
    <cellStyle name="20% - Accent1 4 2 5 2 5 8" xfId="37421" xr:uid="{00000000-0005-0000-0000-000075910000}"/>
    <cellStyle name="20% - Accent1 4 2 5 2 5 8 2" xfId="37422" xr:uid="{00000000-0005-0000-0000-000076910000}"/>
    <cellStyle name="20% - Accent1 4 2 5 2 5 9" xfId="37423" xr:uid="{00000000-0005-0000-0000-000077910000}"/>
    <cellStyle name="20% - Accent1 4 2 5 2 6" xfId="37424" xr:uid="{00000000-0005-0000-0000-000078910000}"/>
    <cellStyle name="20% - Accent1 4 2 5 2 6 2" xfId="37425" xr:uid="{00000000-0005-0000-0000-000079910000}"/>
    <cellStyle name="20% - Accent1 4 2 5 2 6 2 2" xfId="37426" xr:uid="{00000000-0005-0000-0000-00007A910000}"/>
    <cellStyle name="20% - Accent1 4 2 5 2 6 2 2 2" xfId="37427" xr:uid="{00000000-0005-0000-0000-00007B910000}"/>
    <cellStyle name="20% - Accent1 4 2 5 2 6 2 2 2 2" xfId="37428" xr:uid="{00000000-0005-0000-0000-00007C910000}"/>
    <cellStyle name="20% - Accent1 4 2 5 2 6 2 2 3" xfId="37429" xr:uid="{00000000-0005-0000-0000-00007D910000}"/>
    <cellStyle name="20% - Accent1 4 2 5 2 6 2 3" xfId="37430" xr:uid="{00000000-0005-0000-0000-00007E910000}"/>
    <cellStyle name="20% - Accent1 4 2 5 2 6 2 3 2" xfId="37431" xr:uid="{00000000-0005-0000-0000-00007F910000}"/>
    <cellStyle name="20% - Accent1 4 2 5 2 6 2 4" xfId="37432" xr:uid="{00000000-0005-0000-0000-000080910000}"/>
    <cellStyle name="20% - Accent1 4 2 5 2 6 3" xfId="37433" xr:uid="{00000000-0005-0000-0000-000081910000}"/>
    <cellStyle name="20% - Accent1 4 2 5 2 6 3 2" xfId="37434" xr:uid="{00000000-0005-0000-0000-000082910000}"/>
    <cellStyle name="20% - Accent1 4 2 5 2 6 3 2 2" xfId="37435" xr:uid="{00000000-0005-0000-0000-000083910000}"/>
    <cellStyle name="20% - Accent1 4 2 5 2 6 3 2 2 2" xfId="37436" xr:uid="{00000000-0005-0000-0000-000084910000}"/>
    <cellStyle name="20% - Accent1 4 2 5 2 6 3 2 3" xfId="37437" xr:uid="{00000000-0005-0000-0000-000085910000}"/>
    <cellStyle name="20% - Accent1 4 2 5 2 6 3 3" xfId="37438" xr:uid="{00000000-0005-0000-0000-000086910000}"/>
    <cellStyle name="20% - Accent1 4 2 5 2 6 3 3 2" xfId="37439" xr:uid="{00000000-0005-0000-0000-000087910000}"/>
    <cellStyle name="20% - Accent1 4 2 5 2 6 3 4" xfId="37440" xr:uid="{00000000-0005-0000-0000-000088910000}"/>
    <cellStyle name="20% - Accent1 4 2 5 2 6 4" xfId="37441" xr:uid="{00000000-0005-0000-0000-000089910000}"/>
    <cellStyle name="20% - Accent1 4 2 5 2 6 4 2" xfId="37442" xr:uid="{00000000-0005-0000-0000-00008A910000}"/>
    <cellStyle name="20% - Accent1 4 2 5 2 6 4 2 2" xfId="37443" xr:uid="{00000000-0005-0000-0000-00008B910000}"/>
    <cellStyle name="20% - Accent1 4 2 5 2 6 4 2 2 2" xfId="37444" xr:uid="{00000000-0005-0000-0000-00008C910000}"/>
    <cellStyle name="20% - Accent1 4 2 5 2 6 4 2 3" xfId="37445" xr:uid="{00000000-0005-0000-0000-00008D910000}"/>
    <cellStyle name="20% - Accent1 4 2 5 2 6 4 3" xfId="37446" xr:uid="{00000000-0005-0000-0000-00008E910000}"/>
    <cellStyle name="20% - Accent1 4 2 5 2 6 4 3 2" xfId="37447" xr:uid="{00000000-0005-0000-0000-00008F910000}"/>
    <cellStyle name="20% - Accent1 4 2 5 2 6 4 4" xfId="37448" xr:uid="{00000000-0005-0000-0000-000090910000}"/>
    <cellStyle name="20% - Accent1 4 2 5 2 6 5" xfId="37449" xr:uid="{00000000-0005-0000-0000-000091910000}"/>
    <cellStyle name="20% - Accent1 4 2 5 2 6 5 2" xfId="37450" xr:uid="{00000000-0005-0000-0000-000092910000}"/>
    <cellStyle name="20% - Accent1 4 2 5 2 6 5 2 2" xfId="37451" xr:uid="{00000000-0005-0000-0000-000093910000}"/>
    <cellStyle name="20% - Accent1 4 2 5 2 6 5 3" xfId="37452" xr:uid="{00000000-0005-0000-0000-000094910000}"/>
    <cellStyle name="20% - Accent1 4 2 5 2 6 6" xfId="37453" xr:uid="{00000000-0005-0000-0000-000095910000}"/>
    <cellStyle name="20% - Accent1 4 2 5 2 6 6 2" xfId="37454" xr:uid="{00000000-0005-0000-0000-000096910000}"/>
    <cellStyle name="20% - Accent1 4 2 5 2 6 6 2 2" xfId="37455" xr:uid="{00000000-0005-0000-0000-000097910000}"/>
    <cellStyle name="20% - Accent1 4 2 5 2 6 6 3" xfId="37456" xr:uid="{00000000-0005-0000-0000-000098910000}"/>
    <cellStyle name="20% - Accent1 4 2 5 2 6 7" xfId="37457" xr:uid="{00000000-0005-0000-0000-000099910000}"/>
    <cellStyle name="20% - Accent1 4 2 5 2 6 7 2" xfId="37458" xr:uid="{00000000-0005-0000-0000-00009A910000}"/>
    <cellStyle name="20% - Accent1 4 2 5 2 6 8" xfId="37459" xr:uid="{00000000-0005-0000-0000-00009B910000}"/>
    <cellStyle name="20% - Accent1 4 2 5 2 6 8 2" xfId="37460" xr:uid="{00000000-0005-0000-0000-00009C910000}"/>
    <cellStyle name="20% - Accent1 4 2 5 2 6 9" xfId="37461" xr:uid="{00000000-0005-0000-0000-00009D910000}"/>
    <cellStyle name="20% - Accent1 4 2 5 2 7" xfId="37462" xr:uid="{00000000-0005-0000-0000-00009E910000}"/>
    <cellStyle name="20% - Accent1 4 2 5 2 7 2" xfId="37463" xr:uid="{00000000-0005-0000-0000-00009F910000}"/>
    <cellStyle name="20% - Accent1 4 2 5 2 7 2 2" xfId="37464" xr:uid="{00000000-0005-0000-0000-0000A0910000}"/>
    <cellStyle name="20% - Accent1 4 2 5 2 7 2 2 2" xfId="37465" xr:uid="{00000000-0005-0000-0000-0000A1910000}"/>
    <cellStyle name="20% - Accent1 4 2 5 2 7 2 3" xfId="37466" xr:uid="{00000000-0005-0000-0000-0000A2910000}"/>
    <cellStyle name="20% - Accent1 4 2 5 2 7 3" xfId="37467" xr:uid="{00000000-0005-0000-0000-0000A3910000}"/>
    <cellStyle name="20% - Accent1 4 2 5 2 7 3 2" xfId="37468" xr:uid="{00000000-0005-0000-0000-0000A4910000}"/>
    <cellStyle name="20% - Accent1 4 2 5 2 7 4" xfId="37469" xr:uid="{00000000-0005-0000-0000-0000A5910000}"/>
    <cellStyle name="20% - Accent1 4 2 5 2 8" xfId="37470" xr:uid="{00000000-0005-0000-0000-0000A6910000}"/>
    <cellStyle name="20% - Accent1 4 2 5 2 8 2" xfId="37471" xr:uid="{00000000-0005-0000-0000-0000A7910000}"/>
    <cellStyle name="20% - Accent1 4 2 5 2 8 2 2" xfId="37472" xr:uid="{00000000-0005-0000-0000-0000A8910000}"/>
    <cellStyle name="20% - Accent1 4 2 5 2 8 2 2 2" xfId="37473" xr:uid="{00000000-0005-0000-0000-0000A9910000}"/>
    <cellStyle name="20% - Accent1 4 2 5 2 8 2 3" xfId="37474" xr:uid="{00000000-0005-0000-0000-0000AA910000}"/>
    <cellStyle name="20% - Accent1 4 2 5 2 8 3" xfId="37475" xr:uid="{00000000-0005-0000-0000-0000AB910000}"/>
    <cellStyle name="20% - Accent1 4 2 5 2 8 3 2" xfId="37476" xr:uid="{00000000-0005-0000-0000-0000AC910000}"/>
    <cellStyle name="20% - Accent1 4 2 5 2 8 4" xfId="37477" xr:uid="{00000000-0005-0000-0000-0000AD910000}"/>
    <cellStyle name="20% - Accent1 4 2 5 2 9" xfId="37478" xr:uid="{00000000-0005-0000-0000-0000AE910000}"/>
    <cellStyle name="20% - Accent1 4 2 5 2 9 2" xfId="37479" xr:uid="{00000000-0005-0000-0000-0000AF910000}"/>
    <cellStyle name="20% - Accent1 4 2 5 2 9 2 2" xfId="37480" xr:uid="{00000000-0005-0000-0000-0000B0910000}"/>
    <cellStyle name="20% - Accent1 4 2 5 2 9 2 2 2" xfId="37481" xr:uid="{00000000-0005-0000-0000-0000B1910000}"/>
    <cellStyle name="20% - Accent1 4 2 5 2 9 2 3" xfId="37482" xr:uid="{00000000-0005-0000-0000-0000B2910000}"/>
    <cellStyle name="20% - Accent1 4 2 5 2 9 3" xfId="37483" xr:uid="{00000000-0005-0000-0000-0000B3910000}"/>
    <cellStyle name="20% - Accent1 4 2 5 2 9 3 2" xfId="37484" xr:uid="{00000000-0005-0000-0000-0000B4910000}"/>
    <cellStyle name="20% - Accent1 4 2 5 2 9 4" xfId="37485" xr:uid="{00000000-0005-0000-0000-0000B5910000}"/>
    <cellStyle name="20% - Accent1 4 2 5 3" xfId="37486" xr:uid="{00000000-0005-0000-0000-0000B6910000}"/>
    <cellStyle name="20% - Accent1 4 2 5 3 10" xfId="37487" xr:uid="{00000000-0005-0000-0000-0000B7910000}"/>
    <cellStyle name="20% - Accent1 4 2 5 3 10 2" xfId="37488" xr:uid="{00000000-0005-0000-0000-0000B8910000}"/>
    <cellStyle name="20% - Accent1 4 2 5 3 11" xfId="37489" xr:uid="{00000000-0005-0000-0000-0000B9910000}"/>
    <cellStyle name="20% - Accent1 4 2 5 3 2" xfId="37490" xr:uid="{00000000-0005-0000-0000-0000BA910000}"/>
    <cellStyle name="20% - Accent1 4 2 5 3 2 2" xfId="37491" xr:uid="{00000000-0005-0000-0000-0000BB910000}"/>
    <cellStyle name="20% - Accent1 4 2 5 3 2 2 2" xfId="37492" xr:uid="{00000000-0005-0000-0000-0000BC910000}"/>
    <cellStyle name="20% - Accent1 4 2 5 3 2 2 2 2" xfId="37493" xr:uid="{00000000-0005-0000-0000-0000BD910000}"/>
    <cellStyle name="20% - Accent1 4 2 5 3 2 2 2 2 2" xfId="37494" xr:uid="{00000000-0005-0000-0000-0000BE910000}"/>
    <cellStyle name="20% - Accent1 4 2 5 3 2 2 2 3" xfId="37495" xr:uid="{00000000-0005-0000-0000-0000BF910000}"/>
    <cellStyle name="20% - Accent1 4 2 5 3 2 2 3" xfId="37496" xr:uid="{00000000-0005-0000-0000-0000C0910000}"/>
    <cellStyle name="20% - Accent1 4 2 5 3 2 2 3 2" xfId="37497" xr:uid="{00000000-0005-0000-0000-0000C1910000}"/>
    <cellStyle name="20% - Accent1 4 2 5 3 2 2 4" xfId="37498" xr:uid="{00000000-0005-0000-0000-0000C2910000}"/>
    <cellStyle name="20% - Accent1 4 2 5 3 2 3" xfId="37499" xr:uid="{00000000-0005-0000-0000-0000C3910000}"/>
    <cellStyle name="20% - Accent1 4 2 5 3 2 3 2" xfId="37500" xr:uid="{00000000-0005-0000-0000-0000C4910000}"/>
    <cellStyle name="20% - Accent1 4 2 5 3 2 3 2 2" xfId="37501" xr:uid="{00000000-0005-0000-0000-0000C5910000}"/>
    <cellStyle name="20% - Accent1 4 2 5 3 2 3 2 2 2" xfId="37502" xr:uid="{00000000-0005-0000-0000-0000C6910000}"/>
    <cellStyle name="20% - Accent1 4 2 5 3 2 3 2 3" xfId="37503" xr:uid="{00000000-0005-0000-0000-0000C7910000}"/>
    <cellStyle name="20% - Accent1 4 2 5 3 2 3 3" xfId="37504" xr:uid="{00000000-0005-0000-0000-0000C8910000}"/>
    <cellStyle name="20% - Accent1 4 2 5 3 2 3 3 2" xfId="37505" xr:uid="{00000000-0005-0000-0000-0000C9910000}"/>
    <cellStyle name="20% - Accent1 4 2 5 3 2 3 4" xfId="37506" xr:uid="{00000000-0005-0000-0000-0000CA910000}"/>
    <cellStyle name="20% - Accent1 4 2 5 3 2 4" xfId="37507" xr:uid="{00000000-0005-0000-0000-0000CB910000}"/>
    <cellStyle name="20% - Accent1 4 2 5 3 2 4 2" xfId="37508" xr:uid="{00000000-0005-0000-0000-0000CC910000}"/>
    <cellStyle name="20% - Accent1 4 2 5 3 2 4 2 2" xfId="37509" xr:uid="{00000000-0005-0000-0000-0000CD910000}"/>
    <cellStyle name="20% - Accent1 4 2 5 3 2 4 2 2 2" xfId="37510" xr:uid="{00000000-0005-0000-0000-0000CE910000}"/>
    <cellStyle name="20% - Accent1 4 2 5 3 2 4 2 3" xfId="37511" xr:uid="{00000000-0005-0000-0000-0000CF910000}"/>
    <cellStyle name="20% - Accent1 4 2 5 3 2 4 3" xfId="37512" xr:uid="{00000000-0005-0000-0000-0000D0910000}"/>
    <cellStyle name="20% - Accent1 4 2 5 3 2 4 3 2" xfId="37513" xr:uid="{00000000-0005-0000-0000-0000D1910000}"/>
    <cellStyle name="20% - Accent1 4 2 5 3 2 4 4" xfId="37514" xr:uid="{00000000-0005-0000-0000-0000D2910000}"/>
    <cellStyle name="20% - Accent1 4 2 5 3 2 5" xfId="37515" xr:uid="{00000000-0005-0000-0000-0000D3910000}"/>
    <cellStyle name="20% - Accent1 4 2 5 3 2 5 2" xfId="37516" xr:uid="{00000000-0005-0000-0000-0000D4910000}"/>
    <cellStyle name="20% - Accent1 4 2 5 3 2 5 2 2" xfId="37517" xr:uid="{00000000-0005-0000-0000-0000D5910000}"/>
    <cellStyle name="20% - Accent1 4 2 5 3 2 5 3" xfId="37518" xr:uid="{00000000-0005-0000-0000-0000D6910000}"/>
    <cellStyle name="20% - Accent1 4 2 5 3 2 6" xfId="37519" xr:uid="{00000000-0005-0000-0000-0000D7910000}"/>
    <cellStyle name="20% - Accent1 4 2 5 3 2 6 2" xfId="37520" xr:uid="{00000000-0005-0000-0000-0000D8910000}"/>
    <cellStyle name="20% - Accent1 4 2 5 3 2 6 2 2" xfId="37521" xr:uid="{00000000-0005-0000-0000-0000D9910000}"/>
    <cellStyle name="20% - Accent1 4 2 5 3 2 6 3" xfId="37522" xr:uid="{00000000-0005-0000-0000-0000DA910000}"/>
    <cellStyle name="20% - Accent1 4 2 5 3 2 7" xfId="37523" xr:uid="{00000000-0005-0000-0000-0000DB910000}"/>
    <cellStyle name="20% - Accent1 4 2 5 3 2 7 2" xfId="37524" xr:uid="{00000000-0005-0000-0000-0000DC910000}"/>
    <cellStyle name="20% - Accent1 4 2 5 3 2 8" xfId="37525" xr:uid="{00000000-0005-0000-0000-0000DD910000}"/>
    <cellStyle name="20% - Accent1 4 2 5 3 2 8 2" xfId="37526" xr:uid="{00000000-0005-0000-0000-0000DE910000}"/>
    <cellStyle name="20% - Accent1 4 2 5 3 2 9" xfId="37527" xr:uid="{00000000-0005-0000-0000-0000DF910000}"/>
    <cellStyle name="20% - Accent1 4 2 5 3 3" xfId="37528" xr:uid="{00000000-0005-0000-0000-0000E0910000}"/>
    <cellStyle name="20% - Accent1 4 2 5 3 3 2" xfId="37529" xr:uid="{00000000-0005-0000-0000-0000E1910000}"/>
    <cellStyle name="20% - Accent1 4 2 5 3 3 2 2" xfId="37530" xr:uid="{00000000-0005-0000-0000-0000E2910000}"/>
    <cellStyle name="20% - Accent1 4 2 5 3 3 2 2 2" xfId="37531" xr:uid="{00000000-0005-0000-0000-0000E3910000}"/>
    <cellStyle name="20% - Accent1 4 2 5 3 3 2 2 2 2" xfId="37532" xr:uid="{00000000-0005-0000-0000-0000E4910000}"/>
    <cellStyle name="20% - Accent1 4 2 5 3 3 2 2 3" xfId="37533" xr:uid="{00000000-0005-0000-0000-0000E5910000}"/>
    <cellStyle name="20% - Accent1 4 2 5 3 3 2 3" xfId="37534" xr:uid="{00000000-0005-0000-0000-0000E6910000}"/>
    <cellStyle name="20% - Accent1 4 2 5 3 3 2 3 2" xfId="37535" xr:uid="{00000000-0005-0000-0000-0000E7910000}"/>
    <cellStyle name="20% - Accent1 4 2 5 3 3 2 4" xfId="37536" xr:uid="{00000000-0005-0000-0000-0000E8910000}"/>
    <cellStyle name="20% - Accent1 4 2 5 3 3 3" xfId="37537" xr:uid="{00000000-0005-0000-0000-0000E9910000}"/>
    <cellStyle name="20% - Accent1 4 2 5 3 3 3 2" xfId="37538" xr:uid="{00000000-0005-0000-0000-0000EA910000}"/>
    <cellStyle name="20% - Accent1 4 2 5 3 3 3 2 2" xfId="37539" xr:uid="{00000000-0005-0000-0000-0000EB910000}"/>
    <cellStyle name="20% - Accent1 4 2 5 3 3 3 2 2 2" xfId="37540" xr:uid="{00000000-0005-0000-0000-0000EC910000}"/>
    <cellStyle name="20% - Accent1 4 2 5 3 3 3 2 3" xfId="37541" xr:uid="{00000000-0005-0000-0000-0000ED910000}"/>
    <cellStyle name="20% - Accent1 4 2 5 3 3 3 3" xfId="37542" xr:uid="{00000000-0005-0000-0000-0000EE910000}"/>
    <cellStyle name="20% - Accent1 4 2 5 3 3 3 3 2" xfId="37543" xr:uid="{00000000-0005-0000-0000-0000EF910000}"/>
    <cellStyle name="20% - Accent1 4 2 5 3 3 3 4" xfId="37544" xr:uid="{00000000-0005-0000-0000-0000F0910000}"/>
    <cellStyle name="20% - Accent1 4 2 5 3 3 4" xfId="37545" xr:uid="{00000000-0005-0000-0000-0000F1910000}"/>
    <cellStyle name="20% - Accent1 4 2 5 3 3 4 2" xfId="37546" xr:uid="{00000000-0005-0000-0000-0000F2910000}"/>
    <cellStyle name="20% - Accent1 4 2 5 3 3 4 2 2" xfId="37547" xr:uid="{00000000-0005-0000-0000-0000F3910000}"/>
    <cellStyle name="20% - Accent1 4 2 5 3 3 4 2 2 2" xfId="37548" xr:uid="{00000000-0005-0000-0000-0000F4910000}"/>
    <cellStyle name="20% - Accent1 4 2 5 3 3 4 2 3" xfId="37549" xr:uid="{00000000-0005-0000-0000-0000F5910000}"/>
    <cellStyle name="20% - Accent1 4 2 5 3 3 4 3" xfId="37550" xr:uid="{00000000-0005-0000-0000-0000F6910000}"/>
    <cellStyle name="20% - Accent1 4 2 5 3 3 4 3 2" xfId="37551" xr:uid="{00000000-0005-0000-0000-0000F7910000}"/>
    <cellStyle name="20% - Accent1 4 2 5 3 3 4 4" xfId="37552" xr:uid="{00000000-0005-0000-0000-0000F8910000}"/>
    <cellStyle name="20% - Accent1 4 2 5 3 3 5" xfId="37553" xr:uid="{00000000-0005-0000-0000-0000F9910000}"/>
    <cellStyle name="20% - Accent1 4 2 5 3 3 5 2" xfId="37554" xr:uid="{00000000-0005-0000-0000-0000FA910000}"/>
    <cellStyle name="20% - Accent1 4 2 5 3 3 5 2 2" xfId="37555" xr:uid="{00000000-0005-0000-0000-0000FB910000}"/>
    <cellStyle name="20% - Accent1 4 2 5 3 3 5 3" xfId="37556" xr:uid="{00000000-0005-0000-0000-0000FC910000}"/>
    <cellStyle name="20% - Accent1 4 2 5 3 3 6" xfId="37557" xr:uid="{00000000-0005-0000-0000-0000FD910000}"/>
    <cellStyle name="20% - Accent1 4 2 5 3 3 6 2" xfId="37558" xr:uid="{00000000-0005-0000-0000-0000FE910000}"/>
    <cellStyle name="20% - Accent1 4 2 5 3 3 6 2 2" xfId="37559" xr:uid="{00000000-0005-0000-0000-0000FF910000}"/>
    <cellStyle name="20% - Accent1 4 2 5 3 3 6 3" xfId="37560" xr:uid="{00000000-0005-0000-0000-000000920000}"/>
    <cellStyle name="20% - Accent1 4 2 5 3 3 7" xfId="37561" xr:uid="{00000000-0005-0000-0000-000001920000}"/>
    <cellStyle name="20% - Accent1 4 2 5 3 3 7 2" xfId="37562" xr:uid="{00000000-0005-0000-0000-000002920000}"/>
    <cellStyle name="20% - Accent1 4 2 5 3 3 8" xfId="37563" xr:uid="{00000000-0005-0000-0000-000003920000}"/>
    <cellStyle name="20% - Accent1 4 2 5 3 3 8 2" xfId="37564" xr:uid="{00000000-0005-0000-0000-000004920000}"/>
    <cellStyle name="20% - Accent1 4 2 5 3 3 9" xfId="37565" xr:uid="{00000000-0005-0000-0000-000005920000}"/>
    <cellStyle name="20% - Accent1 4 2 5 3 4" xfId="37566" xr:uid="{00000000-0005-0000-0000-000006920000}"/>
    <cellStyle name="20% - Accent1 4 2 5 3 4 2" xfId="37567" xr:uid="{00000000-0005-0000-0000-000007920000}"/>
    <cellStyle name="20% - Accent1 4 2 5 3 4 2 2" xfId="37568" xr:uid="{00000000-0005-0000-0000-000008920000}"/>
    <cellStyle name="20% - Accent1 4 2 5 3 4 2 2 2" xfId="37569" xr:uid="{00000000-0005-0000-0000-000009920000}"/>
    <cellStyle name="20% - Accent1 4 2 5 3 4 2 3" xfId="37570" xr:uid="{00000000-0005-0000-0000-00000A920000}"/>
    <cellStyle name="20% - Accent1 4 2 5 3 4 3" xfId="37571" xr:uid="{00000000-0005-0000-0000-00000B920000}"/>
    <cellStyle name="20% - Accent1 4 2 5 3 4 3 2" xfId="37572" xr:uid="{00000000-0005-0000-0000-00000C920000}"/>
    <cellStyle name="20% - Accent1 4 2 5 3 4 4" xfId="37573" xr:uid="{00000000-0005-0000-0000-00000D920000}"/>
    <cellStyle name="20% - Accent1 4 2 5 3 5" xfId="37574" xr:uid="{00000000-0005-0000-0000-00000E920000}"/>
    <cellStyle name="20% - Accent1 4 2 5 3 5 2" xfId="37575" xr:uid="{00000000-0005-0000-0000-00000F920000}"/>
    <cellStyle name="20% - Accent1 4 2 5 3 5 2 2" xfId="37576" xr:uid="{00000000-0005-0000-0000-000010920000}"/>
    <cellStyle name="20% - Accent1 4 2 5 3 5 2 2 2" xfId="37577" xr:uid="{00000000-0005-0000-0000-000011920000}"/>
    <cellStyle name="20% - Accent1 4 2 5 3 5 2 3" xfId="37578" xr:uid="{00000000-0005-0000-0000-000012920000}"/>
    <cellStyle name="20% - Accent1 4 2 5 3 5 3" xfId="37579" xr:uid="{00000000-0005-0000-0000-000013920000}"/>
    <cellStyle name="20% - Accent1 4 2 5 3 5 3 2" xfId="37580" xr:uid="{00000000-0005-0000-0000-000014920000}"/>
    <cellStyle name="20% - Accent1 4 2 5 3 5 4" xfId="37581" xr:uid="{00000000-0005-0000-0000-000015920000}"/>
    <cellStyle name="20% - Accent1 4 2 5 3 6" xfId="37582" xr:uid="{00000000-0005-0000-0000-000016920000}"/>
    <cellStyle name="20% - Accent1 4 2 5 3 6 2" xfId="37583" xr:uid="{00000000-0005-0000-0000-000017920000}"/>
    <cellStyle name="20% - Accent1 4 2 5 3 6 2 2" xfId="37584" xr:uid="{00000000-0005-0000-0000-000018920000}"/>
    <cellStyle name="20% - Accent1 4 2 5 3 6 2 2 2" xfId="37585" xr:uid="{00000000-0005-0000-0000-000019920000}"/>
    <cellStyle name="20% - Accent1 4 2 5 3 6 2 3" xfId="37586" xr:uid="{00000000-0005-0000-0000-00001A920000}"/>
    <cellStyle name="20% - Accent1 4 2 5 3 6 3" xfId="37587" xr:uid="{00000000-0005-0000-0000-00001B920000}"/>
    <cellStyle name="20% - Accent1 4 2 5 3 6 3 2" xfId="37588" xr:uid="{00000000-0005-0000-0000-00001C920000}"/>
    <cellStyle name="20% - Accent1 4 2 5 3 6 4" xfId="37589" xr:uid="{00000000-0005-0000-0000-00001D920000}"/>
    <cellStyle name="20% - Accent1 4 2 5 3 7" xfId="37590" xr:uid="{00000000-0005-0000-0000-00001E920000}"/>
    <cellStyle name="20% - Accent1 4 2 5 3 7 2" xfId="37591" xr:uid="{00000000-0005-0000-0000-00001F920000}"/>
    <cellStyle name="20% - Accent1 4 2 5 3 7 2 2" xfId="37592" xr:uid="{00000000-0005-0000-0000-000020920000}"/>
    <cellStyle name="20% - Accent1 4 2 5 3 7 3" xfId="37593" xr:uid="{00000000-0005-0000-0000-000021920000}"/>
    <cellStyle name="20% - Accent1 4 2 5 3 8" xfId="37594" xr:uid="{00000000-0005-0000-0000-000022920000}"/>
    <cellStyle name="20% - Accent1 4 2 5 3 8 2" xfId="37595" xr:uid="{00000000-0005-0000-0000-000023920000}"/>
    <cellStyle name="20% - Accent1 4 2 5 3 8 2 2" xfId="37596" xr:uid="{00000000-0005-0000-0000-000024920000}"/>
    <cellStyle name="20% - Accent1 4 2 5 3 8 3" xfId="37597" xr:uid="{00000000-0005-0000-0000-000025920000}"/>
    <cellStyle name="20% - Accent1 4 2 5 3 9" xfId="37598" xr:uid="{00000000-0005-0000-0000-000026920000}"/>
    <cellStyle name="20% - Accent1 4 2 5 3 9 2" xfId="37599" xr:uid="{00000000-0005-0000-0000-000027920000}"/>
    <cellStyle name="20% - Accent1 4 2 5 4" xfId="37600" xr:uid="{00000000-0005-0000-0000-000028920000}"/>
    <cellStyle name="20% - Accent1 4 2 5 4 10" xfId="37601" xr:uid="{00000000-0005-0000-0000-000029920000}"/>
    <cellStyle name="20% - Accent1 4 2 5 4 10 2" xfId="37602" xr:uid="{00000000-0005-0000-0000-00002A920000}"/>
    <cellStyle name="20% - Accent1 4 2 5 4 11" xfId="37603" xr:uid="{00000000-0005-0000-0000-00002B920000}"/>
    <cellStyle name="20% - Accent1 4 2 5 4 2" xfId="37604" xr:uid="{00000000-0005-0000-0000-00002C920000}"/>
    <cellStyle name="20% - Accent1 4 2 5 4 2 2" xfId="37605" xr:uid="{00000000-0005-0000-0000-00002D920000}"/>
    <cellStyle name="20% - Accent1 4 2 5 4 2 2 2" xfId="37606" xr:uid="{00000000-0005-0000-0000-00002E920000}"/>
    <cellStyle name="20% - Accent1 4 2 5 4 2 2 2 2" xfId="37607" xr:uid="{00000000-0005-0000-0000-00002F920000}"/>
    <cellStyle name="20% - Accent1 4 2 5 4 2 2 2 2 2" xfId="37608" xr:uid="{00000000-0005-0000-0000-000030920000}"/>
    <cellStyle name="20% - Accent1 4 2 5 4 2 2 2 3" xfId="37609" xr:uid="{00000000-0005-0000-0000-000031920000}"/>
    <cellStyle name="20% - Accent1 4 2 5 4 2 2 3" xfId="37610" xr:uid="{00000000-0005-0000-0000-000032920000}"/>
    <cellStyle name="20% - Accent1 4 2 5 4 2 2 3 2" xfId="37611" xr:uid="{00000000-0005-0000-0000-000033920000}"/>
    <cellStyle name="20% - Accent1 4 2 5 4 2 2 4" xfId="37612" xr:uid="{00000000-0005-0000-0000-000034920000}"/>
    <cellStyle name="20% - Accent1 4 2 5 4 2 3" xfId="37613" xr:uid="{00000000-0005-0000-0000-000035920000}"/>
    <cellStyle name="20% - Accent1 4 2 5 4 2 3 2" xfId="37614" xr:uid="{00000000-0005-0000-0000-000036920000}"/>
    <cellStyle name="20% - Accent1 4 2 5 4 2 3 2 2" xfId="37615" xr:uid="{00000000-0005-0000-0000-000037920000}"/>
    <cellStyle name="20% - Accent1 4 2 5 4 2 3 2 2 2" xfId="37616" xr:uid="{00000000-0005-0000-0000-000038920000}"/>
    <cellStyle name="20% - Accent1 4 2 5 4 2 3 2 3" xfId="37617" xr:uid="{00000000-0005-0000-0000-000039920000}"/>
    <cellStyle name="20% - Accent1 4 2 5 4 2 3 3" xfId="37618" xr:uid="{00000000-0005-0000-0000-00003A920000}"/>
    <cellStyle name="20% - Accent1 4 2 5 4 2 3 3 2" xfId="37619" xr:uid="{00000000-0005-0000-0000-00003B920000}"/>
    <cellStyle name="20% - Accent1 4 2 5 4 2 3 4" xfId="37620" xr:uid="{00000000-0005-0000-0000-00003C920000}"/>
    <cellStyle name="20% - Accent1 4 2 5 4 2 4" xfId="37621" xr:uid="{00000000-0005-0000-0000-00003D920000}"/>
    <cellStyle name="20% - Accent1 4 2 5 4 2 4 2" xfId="37622" xr:uid="{00000000-0005-0000-0000-00003E920000}"/>
    <cellStyle name="20% - Accent1 4 2 5 4 2 4 2 2" xfId="37623" xr:uid="{00000000-0005-0000-0000-00003F920000}"/>
    <cellStyle name="20% - Accent1 4 2 5 4 2 4 2 2 2" xfId="37624" xr:uid="{00000000-0005-0000-0000-000040920000}"/>
    <cellStyle name="20% - Accent1 4 2 5 4 2 4 2 3" xfId="37625" xr:uid="{00000000-0005-0000-0000-000041920000}"/>
    <cellStyle name="20% - Accent1 4 2 5 4 2 4 3" xfId="37626" xr:uid="{00000000-0005-0000-0000-000042920000}"/>
    <cellStyle name="20% - Accent1 4 2 5 4 2 4 3 2" xfId="37627" xr:uid="{00000000-0005-0000-0000-000043920000}"/>
    <cellStyle name="20% - Accent1 4 2 5 4 2 4 4" xfId="37628" xr:uid="{00000000-0005-0000-0000-000044920000}"/>
    <cellStyle name="20% - Accent1 4 2 5 4 2 5" xfId="37629" xr:uid="{00000000-0005-0000-0000-000045920000}"/>
    <cellStyle name="20% - Accent1 4 2 5 4 2 5 2" xfId="37630" xr:uid="{00000000-0005-0000-0000-000046920000}"/>
    <cellStyle name="20% - Accent1 4 2 5 4 2 5 2 2" xfId="37631" xr:uid="{00000000-0005-0000-0000-000047920000}"/>
    <cellStyle name="20% - Accent1 4 2 5 4 2 5 3" xfId="37632" xr:uid="{00000000-0005-0000-0000-000048920000}"/>
    <cellStyle name="20% - Accent1 4 2 5 4 2 6" xfId="37633" xr:uid="{00000000-0005-0000-0000-000049920000}"/>
    <cellStyle name="20% - Accent1 4 2 5 4 2 6 2" xfId="37634" xr:uid="{00000000-0005-0000-0000-00004A920000}"/>
    <cellStyle name="20% - Accent1 4 2 5 4 2 6 2 2" xfId="37635" xr:uid="{00000000-0005-0000-0000-00004B920000}"/>
    <cellStyle name="20% - Accent1 4 2 5 4 2 6 3" xfId="37636" xr:uid="{00000000-0005-0000-0000-00004C920000}"/>
    <cellStyle name="20% - Accent1 4 2 5 4 2 7" xfId="37637" xr:uid="{00000000-0005-0000-0000-00004D920000}"/>
    <cellStyle name="20% - Accent1 4 2 5 4 2 7 2" xfId="37638" xr:uid="{00000000-0005-0000-0000-00004E920000}"/>
    <cellStyle name="20% - Accent1 4 2 5 4 2 8" xfId="37639" xr:uid="{00000000-0005-0000-0000-00004F920000}"/>
    <cellStyle name="20% - Accent1 4 2 5 4 2 8 2" xfId="37640" xr:uid="{00000000-0005-0000-0000-000050920000}"/>
    <cellStyle name="20% - Accent1 4 2 5 4 2 9" xfId="37641" xr:uid="{00000000-0005-0000-0000-000051920000}"/>
    <cellStyle name="20% - Accent1 4 2 5 4 3" xfId="37642" xr:uid="{00000000-0005-0000-0000-000052920000}"/>
    <cellStyle name="20% - Accent1 4 2 5 4 3 2" xfId="37643" xr:uid="{00000000-0005-0000-0000-000053920000}"/>
    <cellStyle name="20% - Accent1 4 2 5 4 3 2 2" xfId="37644" xr:uid="{00000000-0005-0000-0000-000054920000}"/>
    <cellStyle name="20% - Accent1 4 2 5 4 3 2 2 2" xfId="37645" xr:uid="{00000000-0005-0000-0000-000055920000}"/>
    <cellStyle name="20% - Accent1 4 2 5 4 3 2 2 2 2" xfId="37646" xr:uid="{00000000-0005-0000-0000-000056920000}"/>
    <cellStyle name="20% - Accent1 4 2 5 4 3 2 2 3" xfId="37647" xr:uid="{00000000-0005-0000-0000-000057920000}"/>
    <cellStyle name="20% - Accent1 4 2 5 4 3 2 3" xfId="37648" xr:uid="{00000000-0005-0000-0000-000058920000}"/>
    <cellStyle name="20% - Accent1 4 2 5 4 3 2 3 2" xfId="37649" xr:uid="{00000000-0005-0000-0000-000059920000}"/>
    <cellStyle name="20% - Accent1 4 2 5 4 3 2 4" xfId="37650" xr:uid="{00000000-0005-0000-0000-00005A920000}"/>
    <cellStyle name="20% - Accent1 4 2 5 4 3 3" xfId="37651" xr:uid="{00000000-0005-0000-0000-00005B920000}"/>
    <cellStyle name="20% - Accent1 4 2 5 4 3 3 2" xfId="37652" xr:uid="{00000000-0005-0000-0000-00005C920000}"/>
    <cellStyle name="20% - Accent1 4 2 5 4 3 3 2 2" xfId="37653" xr:uid="{00000000-0005-0000-0000-00005D920000}"/>
    <cellStyle name="20% - Accent1 4 2 5 4 3 3 2 2 2" xfId="37654" xr:uid="{00000000-0005-0000-0000-00005E920000}"/>
    <cellStyle name="20% - Accent1 4 2 5 4 3 3 2 3" xfId="37655" xr:uid="{00000000-0005-0000-0000-00005F920000}"/>
    <cellStyle name="20% - Accent1 4 2 5 4 3 3 3" xfId="37656" xr:uid="{00000000-0005-0000-0000-000060920000}"/>
    <cellStyle name="20% - Accent1 4 2 5 4 3 3 3 2" xfId="37657" xr:uid="{00000000-0005-0000-0000-000061920000}"/>
    <cellStyle name="20% - Accent1 4 2 5 4 3 3 4" xfId="37658" xr:uid="{00000000-0005-0000-0000-000062920000}"/>
    <cellStyle name="20% - Accent1 4 2 5 4 3 4" xfId="37659" xr:uid="{00000000-0005-0000-0000-000063920000}"/>
    <cellStyle name="20% - Accent1 4 2 5 4 3 4 2" xfId="37660" xr:uid="{00000000-0005-0000-0000-000064920000}"/>
    <cellStyle name="20% - Accent1 4 2 5 4 3 4 2 2" xfId="37661" xr:uid="{00000000-0005-0000-0000-000065920000}"/>
    <cellStyle name="20% - Accent1 4 2 5 4 3 4 2 2 2" xfId="37662" xr:uid="{00000000-0005-0000-0000-000066920000}"/>
    <cellStyle name="20% - Accent1 4 2 5 4 3 4 2 3" xfId="37663" xr:uid="{00000000-0005-0000-0000-000067920000}"/>
    <cellStyle name="20% - Accent1 4 2 5 4 3 4 3" xfId="37664" xr:uid="{00000000-0005-0000-0000-000068920000}"/>
    <cellStyle name="20% - Accent1 4 2 5 4 3 4 3 2" xfId="37665" xr:uid="{00000000-0005-0000-0000-000069920000}"/>
    <cellStyle name="20% - Accent1 4 2 5 4 3 4 4" xfId="37666" xr:uid="{00000000-0005-0000-0000-00006A920000}"/>
    <cellStyle name="20% - Accent1 4 2 5 4 3 5" xfId="37667" xr:uid="{00000000-0005-0000-0000-00006B920000}"/>
    <cellStyle name="20% - Accent1 4 2 5 4 3 5 2" xfId="37668" xr:uid="{00000000-0005-0000-0000-00006C920000}"/>
    <cellStyle name="20% - Accent1 4 2 5 4 3 5 2 2" xfId="37669" xr:uid="{00000000-0005-0000-0000-00006D920000}"/>
    <cellStyle name="20% - Accent1 4 2 5 4 3 5 3" xfId="37670" xr:uid="{00000000-0005-0000-0000-00006E920000}"/>
    <cellStyle name="20% - Accent1 4 2 5 4 3 6" xfId="37671" xr:uid="{00000000-0005-0000-0000-00006F920000}"/>
    <cellStyle name="20% - Accent1 4 2 5 4 3 6 2" xfId="37672" xr:uid="{00000000-0005-0000-0000-000070920000}"/>
    <cellStyle name="20% - Accent1 4 2 5 4 3 6 2 2" xfId="37673" xr:uid="{00000000-0005-0000-0000-000071920000}"/>
    <cellStyle name="20% - Accent1 4 2 5 4 3 6 3" xfId="37674" xr:uid="{00000000-0005-0000-0000-000072920000}"/>
    <cellStyle name="20% - Accent1 4 2 5 4 3 7" xfId="37675" xr:uid="{00000000-0005-0000-0000-000073920000}"/>
    <cellStyle name="20% - Accent1 4 2 5 4 3 7 2" xfId="37676" xr:uid="{00000000-0005-0000-0000-000074920000}"/>
    <cellStyle name="20% - Accent1 4 2 5 4 3 8" xfId="37677" xr:uid="{00000000-0005-0000-0000-000075920000}"/>
    <cellStyle name="20% - Accent1 4 2 5 4 3 8 2" xfId="37678" xr:uid="{00000000-0005-0000-0000-000076920000}"/>
    <cellStyle name="20% - Accent1 4 2 5 4 3 9" xfId="37679" xr:uid="{00000000-0005-0000-0000-000077920000}"/>
    <cellStyle name="20% - Accent1 4 2 5 4 4" xfId="37680" xr:uid="{00000000-0005-0000-0000-000078920000}"/>
    <cellStyle name="20% - Accent1 4 2 5 4 4 2" xfId="37681" xr:uid="{00000000-0005-0000-0000-000079920000}"/>
    <cellStyle name="20% - Accent1 4 2 5 4 4 2 2" xfId="37682" xr:uid="{00000000-0005-0000-0000-00007A920000}"/>
    <cellStyle name="20% - Accent1 4 2 5 4 4 2 2 2" xfId="37683" xr:uid="{00000000-0005-0000-0000-00007B920000}"/>
    <cellStyle name="20% - Accent1 4 2 5 4 4 2 3" xfId="37684" xr:uid="{00000000-0005-0000-0000-00007C920000}"/>
    <cellStyle name="20% - Accent1 4 2 5 4 4 3" xfId="37685" xr:uid="{00000000-0005-0000-0000-00007D920000}"/>
    <cellStyle name="20% - Accent1 4 2 5 4 4 3 2" xfId="37686" xr:uid="{00000000-0005-0000-0000-00007E920000}"/>
    <cellStyle name="20% - Accent1 4 2 5 4 4 4" xfId="37687" xr:uid="{00000000-0005-0000-0000-00007F920000}"/>
    <cellStyle name="20% - Accent1 4 2 5 4 5" xfId="37688" xr:uid="{00000000-0005-0000-0000-000080920000}"/>
    <cellStyle name="20% - Accent1 4 2 5 4 5 2" xfId="37689" xr:uid="{00000000-0005-0000-0000-000081920000}"/>
    <cellStyle name="20% - Accent1 4 2 5 4 5 2 2" xfId="37690" xr:uid="{00000000-0005-0000-0000-000082920000}"/>
    <cellStyle name="20% - Accent1 4 2 5 4 5 2 2 2" xfId="37691" xr:uid="{00000000-0005-0000-0000-000083920000}"/>
    <cellStyle name="20% - Accent1 4 2 5 4 5 2 3" xfId="37692" xr:uid="{00000000-0005-0000-0000-000084920000}"/>
    <cellStyle name="20% - Accent1 4 2 5 4 5 3" xfId="37693" xr:uid="{00000000-0005-0000-0000-000085920000}"/>
    <cellStyle name="20% - Accent1 4 2 5 4 5 3 2" xfId="37694" xr:uid="{00000000-0005-0000-0000-000086920000}"/>
    <cellStyle name="20% - Accent1 4 2 5 4 5 4" xfId="37695" xr:uid="{00000000-0005-0000-0000-000087920000}"/>
    <cellStyle name="20% - Accent1 4 2 5 4 6" xfId="37696" xr:uid="{00000000-0005-0000-0000-000088920000}"/>
    <cellStyle name="20% - Accent1 4 2 5 4 6 2" xfId="37697" xr:uid="{00000000-0005-0000-0000-000089920000}"/>
    <cellStyle name="20% - Accent1 4 2 5 4 6 2 2" xfId="37698" xr:uid="{00000000-0005-0000-0000-00008A920000}"/>
    <cellStyle name="20% - Accent1 4 2 5 4 6 2 2 2" xfId="37699" xr:uid="{00000000-0005-0000-0000-00008B920000}"/>
    <cellStyle name="20% - Accent1 4 2 5 4 6 2 3" xfId="37700" xr:uid="{00000000-0005-0000-0000-00008C920000}"/>
    <cellStyle name="20% - Accent1 4 2 5 4 6 3" xfId="37701" xr:uid="{00000000-0005-0000-0000-00008D920000}"/>
    <cellStyle name="20% - Accent1 4 2 5 4 6 3 2" xfId="37702" xr:uid="{00000000-0005-0000-0000-00008E920000}"/>
    <cellStyle name="20% - Accent1 4 2 5 4 6 4" xfId="37703" xr:uid="{00000000-0005-0000-0000-00008F920000}"/>
    <cellStyle name="20% - Accent1 4 2 5 4 7" xfId="37704" xr:uid="{00000000-0005-0000-0000-000090920000}"/>
    <cellStyle name="20% - Accent1 4 2 5 4 7 2" xfId="37705" xr:uid="{00000000-0005-0000-0000-000091920000}"/>
    <cellStyle name="20% - Accent1 4 2 5 4 7 2 2" xfId="37706" xr:uid="{00000000-0005-0000-0000-000092920000}"/>
    <cellStyle name="20% - Accent1 4 2 5 4 7 3" xfId="37707" xr:uid="{00000000-0005-0000-0000-000093920000}"/>
    <cellStyle name="20% - Accent1 4 2 5 4 8" xfId="37708" xr:uid="{00000000-0005-0000-0000-000094920000}"/>
    <cellStyle name="20% - Accent1 4 2 5 4 8 2" xfId="37709" xr:uid="{00000000-0005-0000-0000-000095920000}"/>
    <cellStyle name="20% - Accent1 4 2 5 4 8 2 2" xfId="37710" xr:uid="{00000000-0005-0000-0000-000096920000}"/>
    <cellStyle name="20% - Accent1 4 2 5 4 8 3" xfId="37711" xr:uid="{00000000-0005-0000-0000-000097920000}"/>
    <cellStyle name="20% - Accent1 4 2 5 4 9" xfId="37712" xr:uid="{00000000-0005-0000-0000-000098920000}"/>
    <cellStyle name="20% - Accent1 4 2 5 4 9 2" xfId="37713" xr:uid="{00000000-0005-0000-0000-000099920000}"/>
    <cellStyle name="20% - Accent1 4 2 5 5" xfId="37714" xr:uid="{00000000-0005-0000-0000-00009A920000}"/>
    <cellStyle name="20% - Accent1 4 2 5 5 10" xfId="37715" xr:uid="{00000000-0005-0000-0000-00009B920000}"/>
    <cellStyle name="20% - Accent1 4 2 5 5 10 2" xfId="37716" xr:uid="{00000000-0005-0000-0000-00009C920000}"/>
    <cellStyle name="20% - Accent1 4 2 5 5 11" xfId="37717" xr:uid="{00000000-0005-0000-0000-00009D920000}"/>
    <cellStyle name="20% - Accent1 4 2 5 5 2" xfId="37718" xr:uid="{00000000-0005-0000-0000-00009E920000}"/>
    <cellStyle name="20% - Accent1 4 2 5 5 2 2" xfId="37719" xr:uid="{00000000-0005-0000-0000-00009F920000}"/>
    <cellStyle name="20% - Accent1 4 2 5 5 2 2 2" xfId="37720" xr:uid="{00000000-0005-0000-0000-0000A0920000}"/>
    <cellStyle name="20% - Accent1 4 2 5 5 2 2 2 2" xfId="37721" xr:uid="{00000000-0005-0000-0000-0000A1920000}"/>
    <cellStyle name="20% - Accent1 4 2 5 5 2 2 2 2 2" xfId="37722" xr:uid="{00000000-0005-0000-0000-0000A2920000}"/>
    <cellStyle name="20% - Accent1 4 2 5 5 2 2 2 3" xfId="37723" xr:uid="{00000000-0005-0000-0000-0000A3920000}"/>
    <cellStyle name="20% - Accent1 4 2 5 5 2 2 3" xfId="37724" xr:uid="{00000000-0005-0000-0000-0000A4920000}"/>
    <cellStyle name="20% - Accent1 4 2 5 5 2 2 3 2" xfId="37725" xr:uid="{00000000-0005-0000-0000-0000A5920000}"/>
    <cellStyle name="20% - Accent1 4 2 5 5 2 2 4" xfId="37726" xr:uid="{00000000-0005-0000-0000-0000A6920000}"/>
    <cellStyle name="20% - Accent1 4 2 5 5 2 3" xfId="37727" xr:uid="{00000000-0005-0000-0000-0000A7920000}"/>
    <cellStyle name="20% - Accent1 4 2 5 5 2 3 2" xfId="37728" xr:uid="{00000000-0005-0000-0000-0000A8920000}"/>
    <cellStyle name="20% - Accent1 4 2 5 5 2 3 2 2" xfId="37729" xr:uid="{00000000-0005-0000-0000-0000A9920000}"/>
    <cellStyle name="20% - Accent1 4 2 5 5 2 3 2 2 2" xfId="37730" xr:uid="{00000000-0005-0000-0000-0000AA920000}"/>
    <cellStyle name="20% - Accent1 4 2 5 5 2 3 2 3" xfId="37731" xr:uid="{00000000-0005-0000-0000-0000AB920000}"/>
    <cellStyle name="20% - Accent1 4 2 5 5 2 3 3" xfId="37732" xr:uid="{00000000-0005-0000-0000-0000AC920000}"/>
    <cellStyle name="20% - Accent1 4 2 5 5 2 3 3 2" xfId="37733" xr:uid="{00000000-0005-0000-0000-0000AD920000}"/>
    <cellStyle name="20% - Accent1 4 2 5 5 2 3 4" xfId="37734" xr:uid="{00000000-0005-0000-0000-0000AE920000}"/>
    <cellStyle name="20% - Accent1 4 2 5 5 2 4" xfId="37735" xr:uid="{00000000-0005-0000-0000-0000AF920000}"/>
    <cellStyle name="20% - Accent1 4 2 5 5 2 4 2" xfId="37736" xr:uid="{00000000-0005-0000-0000-0000B0920000}"/>
    <cellStyle name="20% - Accent1 4 2 5 5 2 4 2 2" xfId="37737" xr:uid="{00000000-0005-0000-0000-0000B1920000}"/>
    <cellStyle name="20% - Accent1 4 2 5 5 2 4 2 2 2" xfId="37738" xr:uid="{00000000-0005-0000-0000-0000B2920000}"/>
    <cellStyle name="20% - Accent1 4 2 5 5 2 4 2 3" xfId="37739" xr:uid="{00000000-0005-0000-0000-0000B3920000}"/>
    <cellStyle name="20% - Accent1 4 2 5 5 2 4 3" xfId="37740" xr:uid="{00000000-0005-0000-0000-0000B4920000}"/>
    <cellStyle name="20% - Accent1 4 2 5 5 2 4 3 2" xfId="37741" xr:uid="{00000000-0005-0000-0000-0000B5920000}"/>
    <cellStyle name="20% - Accent1 4 2 5 5 2 4 4" xfId="37742" xr:uid="{00000000-0005-0000-0000-0000B6920000}"/>
    <cellStyle name="20% - Accent1 4 2 5 5 2 5" xfId="37743" xr:uid="{00000000-0005-0000-0000-0000B7920000}"/>
    <cellStyle name="20% - Accent1 4 2 5 5 2 5 2" xfId="37744" xr:uid="{00000000-0005-0000-0000-0000B8920000}"/>
    <cellStyle name="20% - Accent1 4 2 5 5 2 5 2 2" xfId="37745" xr:uid="{00000000-0005-0000-0000-0000B9920000}"/>
    <cellStyle name="20% - Accent1 4 2 5 5 2 5 3" xfId="37746" xr:uid="{00000000-0005-0000-0000-0000BA920000}"/>
    <cellStyle name="20% - Accent1 4 2 5 5 2 6" xfId="37747" xr:uid="{00000000-0005-0000-0000-0000BB920000}"/>
    <cellStyle name="20% - Accent1 4 2 5 5 2 6 2" xfId="37748" xr:uid="{00000000-0005-0000-0000-0000BC920000}"/>
    <cellStyle name="20% - Accent1 4 2 5 5 2 6 2 2" xfId="37749" xr:uid="{00000000-0005-0000-0000-0000BD920000}"/>
    <cellStyle name="20% - Accent1 4 2 5 5 2 6 3" xfId="37750" xr:uid="{00000000-0005-0000-0000-0000BE920000}"/>
    <cellStyle name="20% - Accent1 4 2 5 5 2 7" xfId="37751" xr:uid="{00000000-0005-0000-0000-0000BF920000}"/>
    <cellStyle name="20% - Accent1 4 2 5 5 2 7 2" xfId="37752" xr:uid="{00000000-0005-0000-0000-0000C0920000}"/>
    <cellStyle name="20% - Accent1 4 2 5 5 2 8" xfId="37753" xr:uid="{00000000-0005-0000-0000-0000C1920000}"/>
    <cellStyle name="20% - Accent1 4 2 5 5 2 8 2" xfId="37754" xr:uid="{00000000-0005-0000-0000-0000C2920000}"/>
    <cellStyle name="20% - Accent1 4 2 5 5 2 9" xfId="37755" xr:uid="{00000000-0005-0000-0000-0000C3920000}"/>
    <cellStyle name="20% - Accent1 4 2 5 5 3" xfId="37756" xr:uid="{00000000-0005-0000-0000-0000C4920000}"/>
    <cellStyle name="20% - Accent1 4 2 5 5 3 2" xfId="37757" xr:uid="{00000000-0005-0000-0000-0000C5920000}"/>
    <cellStyle name="20% - Accent1 4 2 5 5 3 2 2" xfId="37758" xr:uid="{00000000-0005-0000-0000-0000C6920000}"/>
    <cellStyle name="20% - Accent1 4 2 5 5 3 2 2 2" xfId="37759" xr:uid="{00000000-0005-0000-0000-0000C7920000}"/>
    <cellStyle name="20% - Accent1 4 2 5 5 3 2 2 2 2" xfId="37760" xr:uid="{00000000-0005-0000-0000-0000C8920000}"/>
    <cellStyle name="20% - Accent1 4 2 5 5 3 2 2 3" xfId="37761" xr:uid="{00000000-0005-0000-0000-0000C9920000}"/>
    <cellStyle name="20% - Accent1 4 2 5 5 3 2 3" xfId="37762" xr:uid="{00000000-0005-0000-0000-0000CA920000}"/>
    <cellStyle name="20% - Accent1 4 2 5 5 3 2 3 2" xfId="37763" xr:uid="{00000000-0005-0000-0000-0000CB920000}"/>
    <cellStyle name="20% - Accent1 4 2 5 5 3 2 4" xfId="37764" xr:uid="{00000000-0005-0000-0000-0000CC920000}"/>
    <cellStyle name="20% - Accent1 4 2 5 5 3 3" xfId="37765" xr:uid="{00000000-0005-0000-0000-0000CD920000}"/>
    <cellStyle name="20% - Accent1 4 2 5 5 3 3 2" xfId="37766" xr:uid="{00000000-0005-0000-0000-0000CE920000}"/>
    <cellStyle name="20% - Accent1 4 2 5 5 3 3 2 2" xfId="37767" xr:uid="{00000000-0005-0000-0000-0000CF920000}"/>
    <cellStyle name="20% - Accent1 4 2 5 5 3 3 2 2 2" xfId="37768" xr:uid="{00000000-0005-0000-0000-0000D0920000}"/>
    <cellStyle name="20% - Accent1 4 2 5 5 3 3 2 3" xfId="37769" xr:uid="{00000000-0005-0000-0000-0000D1920000}"/>
    <cellStyle name="20% - Accent1 4 2 5 5 3 3 3" xfId="37770" xr:uid="{00000000-0005-0000-0000-0000D2920000}"/>
    <cellStyle name="20% - Accent1 4 2 5 5 3 3 3 2" xfId="37771" xr:uid="{00000000-0005-0000-0000-0000D3920000}"/>
    <cellStyle name="20% - Accent1 4 2 5 5 3 3 4" xfId="37772" xr:uid="{00000000-0005-0000-0000-0000D4920000}"/>
    <cellStyle name="20% - Accent1 4 2 5 5 3 4" xfId="37773" xr:uid="{00000000-0005-0000-0000-0000D5920000}"/>
    <cellStyle name="20% - Accent1 4 2 5 5 3 4 2" xfId="37774" xr:uid="{00000000-0005-0000-0000-0000D6920000}"/>
    <cellStyle name="20% - Accent1 4 2 5 5 3 4 2 2" xfId="37775" xr:uid="{00000000-0005-0000-0000-0000D7920000}"/>
    <cellStyle name="20% - Accent1 4 2 5 5 3 4 2 2 2" xfId="37776" xr:uid="{00000000-0005-0000-0000-0000D8920000}"/>
    <cellStyle name="20% - Accent1 4 2 5 5 3 4 2 3" xfId="37777" xr:uid="{00000000-0005-0000-0000-0000D9920000}"/>
    <cellStyle name="20% - Accent1 4 2 5 5 3 4 3" xfId="37778" xr:uid="{00000000-0005-0000-0000-0000DA920000}"/>
    <cellStyle name="20% - Accent1 4 2 5 5 3 4 3 2" xfId="37779" xr:uid="{00000000-0005-0000-0000-0000DB920000}"/>
    <cellStyle name="20% - Accent1 4 2 5 5 3 4 4" xfId="37780" xr:uid="{00000000-0005-0000-0000-0000DC920000}"/>
    <cellStyle name="20% - Accent1 4 2 5 5 3 5" xfId="37781" xr:uid="{00000000-0005-0000-0000-0000DD920000}"/>
    <cellStyle name="20% - Accent1 4 2 5 5 3 5 2" xfId="37782" xr:uid="{00000000-0005-0000-0000-0000DE920000}"/>
    <cellStyle name="20% - Accent1 4 2 5 5 3 5 2 2" xfId="37783" xr:uid="{00000000-0005-0000-0000-0000DF920000}"/>
    <cellStyle name="20% - Accent1 4 2 5 5 3 5 3" xfId="37784" xr:uid="{00000000-0005-0000-0000-0000E0920000}"/>
    <cellStyle name="20% - Accent1 4 2 5 5 3 6" xfId="37785" xr:uid="{00000000-0005-0000-0000-0000E1920000}"/>
    <cellStyle name="20% - Accent1 4 2 5 5 3 6 2" xfId="37786" xr:uid="{00000000-0005-0000-0000-0000E2920000}"/>
    <cellStyle name="20% - Accent1 4 2 5 5 3 6 2 2" xfId="37787" xr:uid="{00000000-0005-0000-0000-0000E3920000}"/>
    <cellStyle name="20% - Accent1 4 2 5 5 3 6 3" xfId="37788" xr:uid="{00000000-0005-0000-0000-0000E4920000}"/>
    <cellStyle name="20% - Accent1 4 2 5 5 3 7" xfId="37789" xr:uid="{00000000-0005-0000-0000-0000E5920000}"/>
    <cellStyle name="20% - Accent1 4 2 5 5 3 7 2" xfId="37790" xr:uid="{00000000-0005-0000-0000-0000E6920000}"/>
    <cellStyle name="20% - Accent1 4 2 5 5 3 8" xfId="37791" xr:uid="{00000000-0005-0000-0000-0000E7920000}"/>
    <cellStyle name="20% - Accent1 4 2 5 5 3 8 2" xfId="37792" xr:uid="{00000000-0005-0000-0000-0000E8920000}"/>
    <cellStyle name="20% - Accent1 4 2 5 5 3 9" xfId="37793" xr:uid="{00000000-0005-0000-0000-0000E9920000}"/>
    <cellStyle name="20% - Accent1 4 2 5 5 4" xfId="37794" xr:uid="{00000000-0005-0000-0000-0000EA920000}"/>
    <cellStyle name="20% - Accent1 4 2 5 5 4 2" xfId="37795" xr:uid="{00000000-0005-0000-0000-0000EB920000}"/>
    <cellStyle name="20% - Accent1 4 2 5 5 4 2 2" xfId="37796" xr:uid="{00000000-0005-0000-0000-0000EC920000}"/>
    <cellStyle name="20% - Accent1 4 2 5 5 4 2 2 2" xfId="37797" xr:uid="{00000000-0005-0000-0000-0000ED920000}"/>
    <cellStyle name="20% - Accent1 4 2 5 5 4 2 3" xfId="37798" xr:uid="{00000000-0005-0000-0000-0000EE920000}"/>
    <cellStyle name="20% - Accent1 4 2 5 5 4 3" xfId="37799" xr:uid="{00000000-0005-0000-0000-0000EF920000}"/>
    <cellStyle name="20% - Accent1 4 2 5 5 4 3 2" xfId="37800" xr:uid="{00000000-0005-0000-0000-0000F0920000}"/>
    <cellStyle name="20% - Accent1 4 2 5 5 4 4" xfId="37801" xr:uid="{00000000-0005-0000-0000-0000F1920000}"/>
    <cellStyle name="20% - Accent1 4 2 5 5 5" xfId="37802" xr:uid="{00000000-0005-0000-0000-0000F2920000}"/>
    <cellStyle name="20% - Accent1 4 2 5 5 5 2" xfId="37803" xr:uid="{00000000-0005-0000-0000-0000F3920000}"/>
    <cellStyle name="20% - Accent1 4 2 5 5 5 2 2" xfId="37804" xr:uid="{00000000-0005-0000-0000-0000F4920000}"/>
    <cellStyle name="20% - Accent1 4 2 5 5 5 2 2 2" xfId="37805" xr:uid="{00000000-0005-0000-0000-0000F5920000}"/>
    <cellStyle name="20% - Accent1 4 2 5 5 5 2 3" xfId="37806" xr:uid="{00000000-0005-0000-0000-0000F6920000}"/>
    <cellStyle name="20% - Accent1 4 2 5 5 5 3" xfId="37807" xr:uid="{00000000-0005-0000-0000-0000F7920000}"/>
    <cellStyle name="20% - Accent1 4 2 5 5 5 3 2" xfId="37808" xr:uid="{00000000-0005-0000-0000-0000F8920000}"/>
    <cellStyle name="20% - Accent1 4 2 5 5 5 4" xfId="37809" xr:uid="{00000000-0005-0000-0000-0000F9920000}"/>
    <cellStyle name="20% - Accent1 4 2 5 5 6" xfId="37810" xr:uid="{00000000-0005-0000-0000-0000FA920000}"/>
    <cellStyle name="20% - Accent1 4 2 5 5 6 2" xfId="37811" xr:uid="{00000000-0005-0000-0000-0000FB920000}"/>
    <cellStyle name="20% - Accent1 4 2 5 5 6 2 2" xfId="37812" xr:uid="{00000000-0005-0000-0000-0000FC920000}"/>
    <cellStyle name="20% - Accent1 4 2 5 5 6 2 2 2" xfId="37813" xr:uid="{00000000-0005-0000-0000-0000FD920000}"/>
    <cellStyle name="20% - Accent1 4 2 5 5 6 2 3" xfId="37814" xr:uid="{00000000-0005-0000-0000-0000FE920000}"/>
    <cellStyle name="20% - Accent1 4 2 5 5 6 3" xfId="37815" xr:uid="{00000000-0005-0000-0000-0000FF920000}"/>
    <cellStyle name="20% - Accent1 4 2 5 5 6 3 2" xfId="37816" xr:uid="{00000000-0005-0000-0000-000000930000}"/>
    <cellStyle name="20% - Accent1 4 2 5 5 6 4" xfId="37817" xr:uid="{00000000-0005-0000-0000-000001930000}"/>
    <cellStyle name="20% - Accent1 4 2 5 5 7" xfId="37818" xr:uid="{00000000-0005-0000-0000-000002930000}"/>
    <cellStyle name="20% - Accent1 4 2 5 5 7 2" xfId="37819" xr:uid="{00000000-0005-0000-0000-000003930000}"/>
    <cellStyle name="20% - Accent1 4 2 5 5 7 2 2" xfId="37820" xr:uid="{00000000-0005-0000-0000-000004930000}"/>
    <cellStyle name="20% - Accent1 4 2 5 5 7 3" xfId="37821" xr:uid="{00000000-0005-0000-0000-000005930000}"/>
    <cellStyle name="20% - Accent1 4 2 5 5 8" xfId="37822" xr:uid="{00000000-0005-0000-0000-000006930000}"/>
    <cellStyle name="20% - Accent1 4 2 5 5 8 2" xfId="37823" xr:uid="{00000000-0005-0000-0000-000007930000}"/>
    <cellStyle name="20% - Accent1 4 2 5 5 8 2 2" xfId="37824" xr:uid="{00000000-0005-0000-0000-000008930000}"/>
    <cellStyle name="20% - Accent1 4 2 5 5 8 3" xfId="37825" xr:uid="{00000000-0005-0000-0000-000009930000}"/>
    <cellStyle name="20% - Accent1 4 2 5 5 9" xfId="37826" xr:uid="{00000000-0005-0000-0000-00000A930000}"/>
    <cellStyle name="20% - Accent1 4 2 5 5 9 2" xfId="37827" xr:uid="{00000000-0005-0000-0000-00000B930000}"/>
    <cellStyle name="20% - Accent1 4 2 5 6" xfId="37828" xr:uid="{00000000-0005-0000-0000-00000C930000}"/>
    <cellStyle name="20% - Accent1 4 2 5 6 2" xfId="37829" xr:uid="{00000000-0005-0000-0000-00000D930000}"/>
    <cellStyle name="20% - Accent1 4 2 5 6 2 2" xfId="37830" xr:uid="{00000000-0005-0000-0000-00000E930000}"/>
    <cellStyle name="20% - Accent1 4 2 5 6 2 2 2" xfId="37831" xr:uid="{00000000-0005-0000-0000-00000F930000}"/>
    <cellStyle name="20% - Accent1 4 2 5 6 2 2 2 2" xfId="37832" xr:uid="{00000000-0005-0000-0000-000010930000}"/>
    <cellStyle name="20% - Accent1 4 2 5 6 2 2 3" xfId="37833" xr:uid="{00000000-0005-0000-0000-000011930000}"/>
    <cellStyle name="20% - Accent1 4 2 5 6 2 3" xfId="37834" xr:uid="{00000000-0005-0000-0000-000012930000}"/>
    <cellStyle name="20% - Accent1 4 2 5 6 2 3 2" xfId="37835" xr:uid="{00000000-0005-0000-0000-000013930000}"/>
    <cellStyle name="20% - Accent1 4 2 5 6 2 4" xfId="37836" xr:uid="{00000000-0005-0000-0000-000014930000}"/>
    <cellStyle name="20% - Accent1 4 2 5 6 3" xfId="37837" xr:uid="{00000000-0005-0000-0000-000015930000}"/>
    <cellStyle name="20% - Accent1 4 2 5 6 3 2" xfId="37838" xr:uid="{00000000-0005-0000-0000-000016930000}"/>
    <cellStyle name="20% - Accent1 4 2 5 6 3 2 2" xfId="37839" xr:uid="{00000000-0005-0000-0000-000017930000}"/>
    <cellStyle name="20% - Accent1 4 2 5 6 3 2 2 2" xfId="37840" xr:uid="{00000000-0005-0000-0000-000018930000}"/>
    <cellStyle name="20% - Accent1 4 2 5 6 3 2 3" xfId="37841" xr:uid="{00000000-0005-0000-0000-000019930000}"/>
    <cellStyle name="20% - Accent1 4 2 5 6 3 3" xfId="37842" xr:uid="{00000000-0005-0000-0000-00001A930000}"/>
    <cellStyle name="20% - Accent1 4 2 5 6 3 3 2" xfId="37843" xr:uid="{00000000-0005-0000-0000-00001B930000}"/>
    <cellStyle name="20% - Accent1 4 2 5 6 3 4" xfId="37844" xr:uid="{00000000-0005-0000-0000-00001C930000}"/>
    <cellStyle name="20% - Accent1 4 2 5 6 4" xfId="37845" xr:uid="{00000000-0005-0000-0000-00001D930000}"/>
    <cellStyle name="20% - Accent1 4 2 5 6 4 2" xfId="37846" xr:uid="{00000000-0005-0000-0000-00001E930000}"/>
    <cellStyle name="20% - Accent1 4 2 5 6 4 2 2" xfId="37847" xr:uid="{00000000-0005-0000-0000-00001F930000}"/>
    <cellStyle name="20% - Accent1 4 2 5 6 4 2 2 2" xfId="37848" xr:uid="{00000000-0005-0000-0000-000020930000}"/>
    <cellStyle name="20% - Accent1 4 2 5 6 4 2 3" xfId="37849" xr:uid="{00000000-0005-0000-0000-000021930000}"/>
    <cellStyle name="20% - Accent1 4 2 5 6 4 3" xfId="37850" xr:uid="{00000000-0005-0000-0000-000022930000}"/>
    <cellStyle name="20% - Accent1 4 2 5 6 4 3 2" xfId="37851" xr:uid="{00000000-0005-0000-0000-000023930000}"/>
    <cellStyle name="20% - Accent1 4 2 5 6 4 4" xfId="37852" xr:uid="{00000000-0005-0000-0000-000024930000}"/>
    <cellStyle name="20% - Accent1 4 2 5 6 5" xfId="37853" xr:uid="{00000000-0005-0000-0000-000025930000}"/>
    <cellStyle name="20% - Accent1 4 2 5 6 5 2" xfId="37854" xr:uid="{00000000-0005-0000-0000-000026930000}"/>
    <cellStyle name="20% - Accent1 4 2 5 6 5 2 2" xfId="37855" xr:uid="{00000000-0005-0000-0000-000027930000}"/>
    <cellStyle name="20% - Accent1 4 2 5 6 5 3" xfId="37856" xr:uid="{00000000-0005-0000-0000-000028930000}"/>
    <cellStyle name="20% - Accent1 4 2 5 6 6" xfId="37857" xr:uid="{00000000-0005-0000-0000-000029930000}"/>
    <cellStyle name="20% - Accent1 4 2 5 6 6 2" xfId="37858" xr:uid="{00000000-0005-0000-0000-00002A930000}"/>
    <cellStyle name="20% - Accent1 4 2 5 6 6 2 2" xfId="37859" xr:uid="{00000000-0005-0000-0000-00002B930000}"/>
    <cellStyle name="20% - Accent1 4 2 5 6 6 3" xfId="37860" xr:uid="{00000000-0005-0000-0000-00002C930000}"/>
    <cellStyle name="20% - Accent1 4 2 5 6 7" xfId="37861" xr:uid="{00000000-0005-0000-0000-00002D930000}"/>
    <cellStyle name="20% - Accent1 4 2 5 6 7 2" xfId="37862" xr:uid="{00000000-0005-0000-0000-00002E930000}"/>
    <cellStyle name="20% - Accent1 4 2 5 6 8" xfId="37863" xr:uid="{00000000-0005-0000-0000-00002F930000}"/>
    <cellStyle name="20% - Accent1 4 2 5 6 8 2" xfId="37864" xr:uid="{00000000-0005-0000-0000-000030930000}"/>
    <cellStyle name="20% - Accent1 4 2 5 6 9" xfId="37865" xr:uid="{00000000-0005-0000-0000-000031930000}"/>
    <cellStyle name="20% - Accent1 4 2 5 7" xfId="37866" xr:uid="{00000000-0005-0000-0000-000032930000}"/>
    <cellStyle name="20% - Accent1 4 2 5 7 2" xfId="37867" xr:uid="{00000000-0005-0000-0000-000033930000}"/>
    <cellStyle name="20% - Accent1 4 2 5 7 2 2" xfId="37868" xr:uid="{00000000-0005-0000-0000-000034930000}"/>
    <cellStyle name="20% - Accent1 4 2 5 7 2 2 2" xfId="37869" xr:uid="{00000000-0005-0000-0000-000035930000}"/>
    <cellStyle name="20% - Accent1 4 2 5 7 2 2 2 2" xfId="37870" xr:uid="{00000000-0005-0000-0000-000036930000}"/>
    <cellStyle name="20% - Accent1 4 2 5 7 2 2 3" xfId="37871" xr:uid="{00000000-0005-0000-0000-000037930000}"/>
    <cellStyle name="20% - Accent1 4 2 5 7 2 3" xfId="37872" xr:uid="{00000000-0005-0000-0000-000038930000}"/>
    <cellStyle name="20% - Accent1 4 2 5 7 2 3 2" xfId="37873" xr:uid="{00000000-0005-0000-0000-000039930000}"/>
    <cellStyle name="20% - Accent1 4 2 5 7 2 4" xfId="37874" xr:uid="{00000000-0005-0000-0000-00003A930000}"/>
    <cellStyle name="20% - Accent1 4 2 5 7 3" xfId="37875" xr:uid="{00000000-0005-0000-0000-00003B930000}"/>
    <cellStyle name="20% - Accent1 4 2 5 7 3 2" xfId="37876" xr:uid="{00000000-0005-0000-0000-00003C930000}"/>
    <cellStyle name="20% - Accent1 4 2 5 7 3 2 2" xfId="37877" xr:uid="{00000000-0005-0000-0000-00003D930000}"/>
    <cellStyle name="20% - Accent1 4 2 5 7 3 2 2 2" xfId="37878" xr:uid="{00000000-0005-0000-0000-00003E930000}"/>
    <cellStyle name="20% - Accent1 4 2 5 7 3 2 3" xfId="37879" xr:uid="{00000000-0005-0000-0000-00003F930000}"/>
    <cellStyle name="20% - Accent1 4 2 5 7 3 3" xfId="37880" xr:uid="{00000000-0005-0000-0000-000040930000}"/>
    <cellStyle name="20% - Accent1 4 2 5 7 3 3 2" xfId="37881" xr:uid="{00000000-0005-0000-0000-000041930000}"/>
    <cellStyle name="20% - Accent1 4 2 5 7 3 4" xfId="37882" xr:uid="{00000000-0005-0000-0000-000042930000}"/>
    <cellStyle name="20% - Accent1 4 2 5 7 4" xfId="37883" xr:uid="{00000000-0005-0000-0000-000043930000}"/>
    <cellStyle name="20% - Accent1 4 2 5 7 4 2" xfId="37884" xr:uid="{00000000-0005-0000-0000-000044930000}"/>
    <cellStyle name="20% - Accent1 4 2 5 7 4 2 2" xfId="37885" xr:uid="{00000000-0005-0000-0000-000045930000}"/>
    <cellStyle name="20% - Accent1 4 2 5 7 4 2 2 2" xfId="37886" xr:uid="{00000000-0005-0000-0000-000046930000}"/>
    <cellStyle name="20% - Accent1 4 2 5 7 4 2 3" xfId="37887" xr:uid="{00000000-0005-0000-0000-000047930000}"/>
    <cellStyle name="20% - Accent1 4 2 5 7 4 3" xfId="37888" xr:uid="{00000000-0005-0000-0000-000048930000}"/>
    <cellStyle name="20% - Accent1 4 2 5 7 4 3 2" xfId="37889" xr:uid="{00000000-0005-0000-0000-000049930000}"/>
    <cellStyle name="20% - Accent1 4 2 5 7 4 4" xfId="37890" xr:uid="{00000000-0005-0000-0000-00004A930000}"/>
    <cellStyle name="20% - Accent1 4 2 5 7 5" xfId="37891" xr:uid="{00000000-0005-0000-0000-00004B930000}"/>
    <cellStyle name="20% - Accent1 4 2 5 7 5 2" xfId="37892" xr:uid="{00000000-0005-0000-0000-00004C930000}"/>
    <cellStyle name="20% - Accent1 4 2 5 7 5 2 2" xfId="37893" xr:uid="{00000000-0005-0000-0000-00004D930000}"/>
    <cellStyle name="20% - Accent1 4 2 5 7 5 3" xfId="37894" xr:uid="{00000000-0005-0000-0000-00004E930000}"/>
    <cellStyle name="20% - Accent1 4 2 5 7 6" xfId="37895" xr:uid="{00000000-0005-0000-0000-00004F930000}"/>
    <cellStyle name="20% - Accent1 4 2 5 7 6 2" xfId="37896" xr:uid="{00000000-0005-0000-0000-000050930000}"/>
    <cellStyle name="20% - Accent1 4 2 5 7 6 2 2" xfId="37897" xr:uid="{00000000-0005-0000-0000-000051930000}"/>
    <cellStyle name="20% - Accent1 4 2 5 7 6 3" xfId="37898" xr:uid="{00000000-0005-0000-0000-000052930000}"/>
    <cellStyle name="20% - Accent1 4 2 5 7 7" xfId="37899" xr:uid="{00000000-0005-0000-0000-000053930000}"/>
    <cellStyle name="20% - Accent1 4 2 5 7 7 2" xfId="37900" xr:uid="{00000000-0005-0000-0000-000054930000}"/>
    <cellStyle name="20% - Accent1 4 2 5 7 8" xfId="37901" xr:uid="{00000000-0005-0000-0000-000055930000}"/>
    <cellStyle name="20% - Accent1 4 2 5 7 8 2" xfId="37902" xr:uid="{00000000-0005-0000-0000-000056930000}"/>
    <cellStyle name="20% - Accent1 4 2 5 7 9" xfId="37903" xr:uid="{00000000-0005-0000-0000-000057930000}"/>
    <cellStyle name="20% - Accent1 4 2 5 8" xfId="37904" xr:uid="{00000000-0005-0000-0000-000058930000}"/>
    <cellStyle name="20% - Accent1 4 2 5 8 2" xfId="37905" xr:uid="{00000000-0005-0000-0000-000059930000}"/>
    <cellStyle name="20% - Accent1 4 2 5 8 2 2" xfId="37906" xr:uid="{00000000-0005-0000-0000-00005A930000}"/>
    <cellStyle name="20% - Accent1 4 2 5 8 2 2 2" xfId="37907" xr:uid="{00000000-0005-0000-0000-00005B930000}"/>
    <cellStyle name="20% - Accent1 4 2 5 8 2 3" xfId="37908" xr:uid="{00000000-0005-0000-0000-00005C930000}"/>
    <cellStyle name="20% - Accent1 4 2 5 8 3" xfId="37909" xr:uid="{00000000-0005-0000-0000-00005D930000}"/>
    <cellStyle name="20% - Accent1 4 2 5 8 3 2" xfId="37910" xr:uid="{00000000-0005-0000-0000-00005E930000}"/>
    <cellStyle name="20% - Accent1 4 2 5 8 4" xfId="37911" xr:uid="{00000000-0005-0000-0000-00005F930000}"/>
    <cellStyle name="20% - Accent1 4 2 5 9" xfId="37912" xr:uid="{00000000-0005-0000-0000-000060930000}"/>
    <cellStyle name="20% - Accent1 4 2 5 9 2" xfId="37913" xr:uid="{00000000-0005-0000-0000-000061930000}"/>
    <cellStyle name="20% - Accent1 4 2 5 9 2 2" xfId="37914" xr:uid="{00000000-0005-0000-0000-000062930000}"/>
    <cellStyle name="20% - Accent1 4 2 5 9 2 2 2" xfId="37915" xr:uid="{00000000-0005-0000-0000-000063930000}"/>
    <cellStyle name="20% - Accent1 4 2 5 9 2 3" xfId="37916" xr:uid="{00000000-0005-0000-0000-000064930000}"/>
    <cellStyle name="20% - Accent1 4 2 5 9 3" xfId="37917" xr:uid="{00000000-0005-0000-0000-000065930000}"/>
    <cellStyle name="20% - Accent1 4 2 5 9 3 2" xfId="37918" xr:uid="{00000000-0005-0000-0000-000066930000}"/>
    <cellStyle name="20% - Accent1 4 2 5 9 4" xfId="37919" xr:uid="{00000000-0005-0000-0000-000067930000}"/>
    <cellStyle name="20% - Accent1 4 2 6" xfId="37920" xr:uid="{00000000-0005-0000-0000-000068930000}"/>
    <cellStyle name="20% - Accent1 4 2 6 10" xfId="37921" xr:uid="{00000000-0005-0000-0000-000069930000}"/>
    <cellStyle name="20% - Accent1 4 2 6 10 2" xfId="37922" xr:uid="{00000000-0005-0000-0000-00006A930000}"/>
    <cellStyle name="20% - Accent1 4 2 6 10 2 2" xfId="37923" xr:uid="{00000000-0005-0000-0000-00006B930000}"/>
    <cellStyle name="20% - Accent1 4 2 6 10 3" xfId="37924" xr:uid="{00000000-0005-0000-0000-00006C930000}"/>
    <cellStyle name="20% - Accent1 4 2 6 11" xfId="37925" xr:uid="{00000000-0005-0000-0000-00006D930000}"/>
    <cellStyle name="20% - Accent1 4 2 6 11 2" xfId="37926" xr:uid="{00000000-0005-0000-0000-00006E930000}"/>
    <cellStyle name="20% - Accent1 4 2 6 11 2 2" xfId="37927" xr:uid="{00000000-0005-0000-0000-00006F930000}"/>
    <cellStyle name="20% - Accent1 4 2 6 11 3" xfId="37928" xr:uid="{00000000-0005-0000-0000-000070930000}"/>
    <cellStyle name="20% - Accent1 4 2 6 12" xfId="37929" xr:uid="{00000000-0005-0000-0000-000071930000}"/>
    <cellStyle name="20% - Accent1 4 2 6 12 2" xfId="37930" xr:uid="{00000000-0005-0000-0000-000072930000}"/>
    <cellStyle name="20% - Accent1 4 2 6 13" xfId="37931" xr:uid="{00000000-0005-0000-0000-000073930000}"/>
    <cellStyle name="20% - Accent1 4 2 6 13 2" xfId="37932" xr:uid="{00000000-0005-0000-0000-000074930000}"/>
    <cellStyle name="20% - Accent1 4 2 6 14" xfId="37933" xr:uid="{00000000-0005-0000-0000-000075930000}"/>
    <cellStyle name="20% - Accent1 4 2 6 2" xfId="37934" xr:uid="{00000000-0005-0000-0000-000076930000}"/>
    <cellStyle name="20% - Accent1 4 2 6 2 10" xfId="37935" xr:uid="{00000000-0005-0000-0000-000077930000}"/>
    <cellStyle name="20% - Accent1 4 2 6 2 10 2" xfId="37936" xr:uid="{00000000-0005-0000-0000-000078930000}"/>
    <cellStyle name="20% - Accent1 4 2 6 2 11" xfId="37937" xr:uid="{00000000-0005-0000-0000-000079930000}"/>
    <cellStyle name="20% - Accent1 4 2 6 2 2" xfId="37938" xr:uid="{00000000-0005-0000-0000-00007A930000}"/>
    <cellStyle name="20% - Accent1 4 2 6 2 2 2" xfId="37939" xr:uid="{00000000-0005-0000-0000-00007B930000}"/>
    <cellStyle name="20% - Accent1 4 2 6 2 2 2 2" xfId="37940" xr:uid="{00000000-0005-0000-0000-00007C930000}"/>
    <cellStyle name="20% - Accent1 4 2 6 2 2 2 2 2" xfId="37941" xr:uid="{00000000-0005-0000-0000-00007D930000}"/>
    <cellStyle name="20% - Accent1 4 2 6 2 2 2 2 2 2" xfId="37942" xr:uid="{00000000-0005-0000-0000-00007E930000}"/>
    <cellStyle name="20% - Accent1 4 2 6 2 2 2 2 3" xfId="37943" xr:uid="{00000000-0005-0000-0000-00007F930000}"/>
    <cellStyle name="20% - Accent1 4 2 6 2 2 2 3" xfId="37944" xr:uid="{00000000-0005-0000-0000-000080930000}"/>
    <cellStyle name="20% - Accent1 4 2 6 2 2 2 3 2" xfId="37945" xr:uid="{00000000-0005-0000-0000-000081930000}"/>
    <cellStyle name="20% - Accent1 4 2 6 2 2 2 4" xfId="37946" xr:uid="{00000000-0005-0000-0000-000082930000}"/>
    <cellStyle name="20% - Accent1 4 2 6 2 2 3" xfId="37947" xr:uid="{00000000-0005-0000-0000-000083930000}"/>
    <cellStyle name="20% - Accent1 4 2 6 2 2 3 2" xfId="37948" xr:uid="{00000000-0005-0000-0000-000084930000}"/>
    <cellStyle name="20% - Accent1 4 2 6 2 2 3 2 2" xfId="37949" xr:uid="{00000000-0005-0000-0000-000085930000}"/>
    <cellStyle name="20% - Accent1 4 2 6 2 2 3 2 2 2" xfId="37950" xr:uid="{00000000-0005-0000-0000-000086930000}"/>
    <cellStyle name="20% - Accent1 4 2 6 2 2 3 2 3" xfId="37951" xr:uid="{00000000-0005-0000-0000-000087930000}"/>
    <cellStyle name="20% - Accent1 4 2 6 2 2 3 3" xfId="37952" xr:uid="{00000000-0005-0000-0000-000088930000}"/>
    <cellStyle name="20% - Accent1 4 2 6 2 2 3 3 2" xfId="37953" xr:uid="{00000000-0005-0000-0000-000089930000}"/>
    <cellStyle name="20% - Accent1 4 2 6 2 2 3 4" xfId="37954" xr:uid="{00000000-0005-0000-0000-00008A930000}"/>
    <cellStyle name="20% - Accent1 4 2 6 2 2 4" xfId="37955" xr:uid="{00000000-0005-0000-0000-00008B930000}"/>
    <cellStyle name="20% - Accent1 4 2 6 2 2 4 2" xfId="37956" xr:uid="{00000000-0005-0000-0000-00008C930000}"/>
    <cellStyle name="20% - Accent1 4 2 6 2 2 4 2 2" xfId="37957" xr:uid="{00000000-0005-0000-0000-00008D930000}"/>
    <cellStyle name="20% - Accent1 4 2 6 2 2 4 2 2 2" xfId="37958" xr:uid="{00000000-0005-0000-0000-00008E930000}"/>
    <cellStyle name="20% - Accent1 4 2 6 2 2 4 2 3" xfId="37959" xr:uid="{00000000-0005-0000-0000-00008F930000}"/>
    <cellStyle name="20% - Accent1 4 2 6 2 2 4 3" xfId="37960" xr:uid="{00000000-0005-0000-0000-000090930000}"/>
    <cellStyle name="20% - Accent1 4 2 6 2 2 4 3 2" xfId="37961" xr:uid="{00000000-0005-0000-0000-000091930000}"/>
    <cellStyle name="20% - Accent1 4 2 6 2 2 4 4" xfId="37962" xr:uid="{00000000-0005-0000-0000-000092930000}"/>
    <cellStyle name="20% - Accent1 4 2 6 2 2 5" xfId="37963" xr:uid="{00000000-0005-0000-0000-000093930000}"/>
    <cellStyle name="20% - Accent1 4 2 6 2 2 5 2" xfId="37964" xr:uid="{00000000-0005-0000-0000-000094930000}"/>
    <cellStyle name="20% - Accent1 4 2 6 2 2 5 2 2" xfId="37965" xr:uid="{00000000-0005-0000-0000-000095930000}"/>
    <cellStyle name="20% - Accent1 4 2 6 2 2 5 3" xfId="37966" xr:uid="{00000000-0005-0000-0000-000096930000}"/>
    <cellStyle name="20% - Accent1 4 2 6 2 2 6" xfId="37967" xr:uid="{00000000-0005-0000-0000-000097930000}"/>
    <cellStyle name="20% - Accent1 4 2 6 2 2 6 2" xfId="37968" xr:uid="{00000000-0005-0000-0000-000098930000}"/>
    <cellStyle name="20% - Accent1 4 2 6 2 2 6 2 2" xfId="37969" xr:uid="{00000000-0005-0000-0000-000099930000}"/>
    <cellStyle name="20% - Accent1 4 2 6 2 2 6 3" xfId="37970" xr:uid="{00000000-0005-0000-0000-00009A930000}"/>
    <cellStyle name="20% - Accent1 4 2 6 2 2 7" xfId="37971" xr:uid="{00000000-0005-0000-0000-00009B930000}"/>
    <cellStyle name="20% - Accent1 4 2 6 2 2 7 2" xfId="37972" xr:uid="{00000000-0005-0000-0000-00009C930000}"/>
    <cellStyle name="20% - Accent1 4 2 6 2 2 8" xfId="37973" xr:uid="{00000000-0005-0000-0000-00009D930000}"/>
    <cellStyle name="20% - Accent1 4 2 6 2 2 8 2" xfId="37974" xr:uid="{00000000-0005-0000-0000-00009E930000}"/>
    <cellStyle name="20% - Accent1 4 2 6 2 2 9" xfId="37975" xr:uid="{00000000-0005-0000-0000-00009F930000}"/>
    <cellStyle name="20% - Accent1 4 2 6 2 3" xfId="37976" xr:uid="{00000000-0005-0000-0000-0000A0930000}"/>
    <cellStyle name="20% - Accent1 4 2 6 2 3 2" xfId="37977" xr:uid="{00000000-0005-0000-0000-0000A1930000}"/>
    <cellStyle name="20% - Accent1 4 2 6 2 3 2 2" xfId="37978" xr:uid="{00000000-0005-0000-0000-0000A2930000}"/>
    <cellStyle name="20% - Accent1 4 2 6 2 3 2 2 2" xfId="37979" xr:uid="{00000000-0005-0000-0000-0000A3930000}"/>
    <cellStyle name="20% - Accent1 4 2 6 2 3 2 2 2 2" xfId="37980" xr:uid="{00000000-0005-0000-0000-0000A4930000}"/>
    <cellStyle name="20% - Accent1 4 2 6 2 3 2 2 3" xfId="37981" xr:uid="{00000000-0005-0000-0000-0000A5930000}"/>
    <cellStyle name="20% - Accent1 4 2 6 2 3 2 3" xfId="37982" xr:uid="{00000000-0005-0000-0000-0000A6930000}"/>
    <cellStyle name="20% - Accent1 4 2 6 2 3 2 3 2" xfId="37983" xr:uid="{00000000-0005-0000-0000-0000A7930000}"/>
    <cellStyle name="20% - Accent1 4 2 6 2 3 2 4" xfId="37984" xr:uid="{00000000-0005-0000-0000-0000A8930000}"/>
    <cellStyle name="20% - Accent1 4 2 6 2 3 3" xfId="37985" xr:uid="{00000000-0005-0000-0000-0000A9930000}"/>
    <cellStyle name="20% - Accent1 4 2 6 2 3 3 2" xfId="37986" xr:uid="{00000000-0005-0000-0000-0000AA930000}"/>
    <cellStyle name="20% - Accent1 4 2 6 2 3 3 2 2" xfId="37987" xr:uid="{00000000-0005-0000-0000-0000AB930000}"/>
    <cellStyle name="20% - Accent1 4 2 6 2 3 3 2 2 2" xfId="37988" xr:uid="{00000000-0005-0000-0000-0000AC930000}"/>
    <cellStyle name="20% - Accent1 4 2 6 2 3 3 2 3" xfId="37989" xr:uid="{00000000-0005-0000-0000-0000AD930000}"/>
    <cellStyle name="20% - Accent1 4 2 6 2 3 3 3" xfId="37990" xr:uid="{00000000-0005-0000-0000-0000AE930000}"/>
    <cellStyle name="20% - Accent1 4 2 6 2 3 3 3 2" xfId="37991" xr:uid="{00000000-0005-0000-0000-0000AF930000}"/>
    <cellStyle name="20% - Accent1 4 2 6 2 3 3 4" xfId="37992" xr:uid="{00000000-0005-0000-0000-0000B0930000}"/>
    <cellStyle name="20% - Accent1 4 2 6 2 3 4" xfId="37993" xr:uid="{00000000-0005-0000-0000-0000B1930000}"/>
    <cellStyle name="20% - Accent1 4 2 6 2 3 4 2" xfId="37994" xr:uid="{00000000-0005-0000-0000-0000B2930000}"/>
    <cellStyle name="20% - Accent1 4 2 6 2 3 4 2 2" xfId="37995" xr:uid="{00000000-0005-0000-0000-0000B3930000}"/>
    <cellStyle name="20% - Accent1 4 2 6 2 3 4 2 2 2" xfId="37996" xr:uid="{00000000-0005-0000-0000-0000B4930000}"/>
    <cellStyle name="20% - Accent1 4 2 6 2 3 4 2 3" xfId="37997" xr:uid="{00000000-0005-0000-0000-0000B5930000}"/>
    <cellStyle name="20% - Accent1 4 2 6 2 3 4 3" xfId="37998" xr:uid="{00000000-0005-0000-0000-0000B6930000}"/>
    <cellStyle name="20% - Accent1 4 2 6 2 3 4 3 2" xfId="37999" xr:uid="{00000000-0005-0000-0000-0000B7930000}"/>
    <cellStyle name="20% - Accent1 4 2 6 2 3 4 4" xfId="38000" xr:uid="{00000000-0005-0000-0000-0000B8930000}"/>
    <cellStyle name="20% - Accent1 4 2 6 2 3 5" xfId="38001" xr:uid="{00000000-0005-0000-0000-0000B9930000}"/>
    <cellStyle name="20% - Accent1 4 2 6 2 3 5 2" xfId="38002" xr:uid="{00000000-0005-0000-0000-0000BA930000}"/>
    <cellStyle name="20% - Accent1 4 2 6 2 3 5 2 2" xfId="38003" xr:uid="{00000000-0005-0000-0000-0000BB930000}"/>
    <cellStyle name="20% - Accent1 4 2 6 2 3 5 3" xfId="38004" xr:uid="{00000000-0005-0000-0000-0000BC930000}"/>
    <cellStyle name="20% - Accent1 4 2 6 2 3 6" xfId="38005" xr:uid="{00000000-0005-0000-0000-0000BD930000}"/>
    <cellStyle name="20% - Accent1 4 2 6 2 3 6 2" xfId="38006" xr:uid="{00000000-0005-0000-0000-0000BE930000}"/>
    <cellStyle name="20% - Accent1 4 2 6 2 3 6 2 2" xfId="38007" xr:uid="{00000000-0005-0000-0000-0000BF930000}"/>
    <cellStyle name="20% - Accent1 4 2 6 2 3 6 3" xfId="38008" xr:uid="{00000000-0005-0000-0000-0000C0930000}"/>
    <cellStyle name="20% - Accent1 4 2 6 2 3 7" xfId="38009" xr:uid="{00000000-0005-0000-0000-0000C1930000}"/>
    <cellStyle name="20% - Accent1 4 2 6 2 3 7 2" xfId="38010" xr:uid="{00000000-0005-0000-0000-0000C2930000}"/>
    <cellStyle name="20% - Accent1 4 2 6 2 3 8" xfId="38011" xr:uid="{00000000-0005-0000-0000-0000C3930000}"/>
    <cellStyle name="20% - Accent1 4 2 6 2 3 8 2" xfId="38012" xr:uid="{00000000-0005-0000-0000-0000C4930000}"/>
    <cellStyle name="20% - Accent1 4 2 6 2 3 9" xfId="38013" xr:uid="{00000000-0005-0000-0000-0000C5930000}"/>
    <cellStyle name="20% - Accent1 4 2 6 2 4" xfId="38014" xr:uid="{00000000-0005-0000-0000-0000C6930000}"/>
    <cellStyle name="20% - Accent1 4 2 6 2 4 2" xfId="38015" xr:uid="{00000000-0005-0000-0000-0000C7930000}"/>
    <cellStyle name="20% - Accent1 4 2 6 2 4 2 2" xfId="38016" xr:uid="{00000000-0005-0000-0000-0000C8930000}"/>
    <cellStyle name="20% - Accent1 4 2 6 2 4 2 2 2" xfId="38017" xr:uid="{00000000-0005-0000-0000-0000C9930000}"/>
    <cellStyle name="20% - Accent1 4 2 6 2 4 2 3" xfId="38018" xr:uid="{00000000-0005-0000-0000-0000CA930000}"/>
    <cellStyle name="20% - Accent1 4 2 6 2 4 3" xfId="38019" xr:uid="{00000000-0005-0000-0000-0000CB930000}"/>
    <cellStyle name="20% - Accent1 4 2 6 2 4 3 2" xfId="38020" xr:uid="{00000000-0005-0000-0000-0000CC930000}"/>
    <cellStyle name="20% - Accent1 4 2 6 2 4 4" xfId="38021" xr:uid="{00000000-0005-0000-0000-0000CD930000}"/>
    <cellStyle name="20% - Accent1 4 2 6 2 5" xfId="38022" xr:uid="{00000000-0005-0000-0000-0000CE930000}"/>
    <cellStyle name="20% - Accent1 4 2 6 2 5 2" xfId="38023" xr:uid="{00000000-0005-0000-0000-0000CF930000}"/>
    <cellStyle name="20% - Accent1 4 2 6 2 5 2 2" xfId="38024" xr:uid="{00000000-0005-0000-0000-0000D0930000}"/>
    <cellStyle name="20% - Accent1 4 2 6 2 5 2 2 2" xfId="38025" xr:uid="{00000000-0005-0000-0000-0000D1930000}"/>
    <cellStyle name="20% - Accent1 4 2 6 2 5 2 3" xfId="38026" xr:uid="{00000000-0005-0000-0000-0000D2930000}"/>
    <cellStyle name="20% - Accent1 4 2 6 2 5 3" xfId="38027" xr:uid="{00000000-0005-0000-0000-0000D3930000}"/>
    <cellStyle name="20% - Accent1 4 2 6 2 5 3 2" xfId="38028" xr:uid="{00000000-0005-0000-0000-0000D4930000}"/>
    <cellStyle name="20% - Accent1 4 2 6 2 5 4" xfId="38029" xr:uid="{00000000-0005-0000-0000-0000D5930000}"/>
    <cellStyle name="20% - Accent1 4 2 6 2 6" xfId="38030" xr:uid="{00000000-0005-0000-0000-0000D6930000}"/>
    <cellStyle name="20% - Accent1 4 2 6 2 6 2" xfId="38031" xr:uid="{00000000-0005-0000-0000-0000D7930000}"/>
    <cellStyle name="20% - Accent1 4 2 6 2 6 2 2" xfId="38032" xr:uid="{00000000-0005-0000-0000-0000D8930000}"/>
    <cellStyle name="20% - Accent1 4 2 6 2 6 2 2 2" xfId="38033" xr:uid="{00000000-0005-0000-0000-0000D9930000}"/>
    <cellStyle name="20% - Accent1 4 2 6 2 6 2 3" xfId="38034" xr:uid="{00000000-0005-0000-0000-0000DA930000}"/>
    <cellStyle name="20% - Accent1 4 2 6 2 6 3" xfId="38035" xr:uid="{00000000-0005-0000-0000-0000DB930000}"/>
    <cellStyle name="20% - Accent1 4 2 6 2 6 3 2" xfId="38036" xr:uid="{00000000-0005-0000-0000-0000DC930000}"/>
    <cellStyle name="20% - Accent1 4 2 6 2 6 4" xfId="38037" xr:uid="{00000000-0005-0000-0000-0000DD930000}"/>
    <cellStyle name="20% - Accent1 4 2 6 2 7" xfId="38038" xr:uid="{00000000-0005-0000-0000-0000DE930000}"/>
    <cellStyle name="20% - Accent1 4 2 6 2 7 2" xfId="38039" xr:uid="{00000000-0005-0000-0000-0000DF930000}"/>
    <cellStyle name="20% - Accent1 4 2 6 2 7 2 2" xfId="38040" xr:uid="{00000000-0005-0000-0000-0000E0930000}"/>
    <cellStyle name="20% - Accent1 4 2 6 2 7 3" xfId="38041" xr:uid="{00000000-0005-0000-0000-0000E1930000}"/>
    <cellStyle name="20% - Accent1 4 2 6 2 8" xfId="38042" xr:uid="{00000000-0005-0000-0000-0000E2930000}"/>
    <cellStyle name="20% - Accent1 4 2 6 2 8 2" xfId="38043" xr:uid="{00000000-0005-0000-0000-0000E3930000}"/>
    <cellStyle name="20% - Accent1 4 2 6 2 8 2 2" xfId="38044" xr:uid="{00000000-0005-0000-0000-0000E4930000}"/>
    <cellStyle name="20% - Accent1 4 2 6 2 8 3" xfId="38045" xr:uid="{00000000-0005-0000-0000-0000E5930000}"/>
    <cellStyle name="20% - Accent1 4 2 6 2 9" xfId="38046" xr:uid="{00000000-0005-0000-0000-0000E6930000}"/>
    <cellStyle name="20% - Accent1 4 2 6 2 9 2" xfId="38047" xr:uid="{00000000-0005-0000-0000-0000E7930000}"/>
    <cellStyle name="20% - Accent1 4 2 6 3" xfId="38048" xr:uid="{00000000-0005-0000-0000-0000E8930000}"/>
    <cellStyle name="20% - Accent1 4 2 6 3 10" xfId="38049" xr:uid="{00000000-0005-0000-0000-0000E9930000}"/>
    <cellStyle name="20% - Accent1 4 2 6 3 10 2" xfId="38050" xr:uid="{00000000-0005-0000-0000-0000EA930000}"/>
    <cellStyle name="20% - Accent1 4 2 6 3 11" xfId="38051" xr:uid="{00000000-0005-0000-0000-0000EB930000}"/>
    <cellStyle name="20% - Accent1 4 2 6 3 2" xfId="38052" xr:uid="{00000000-0005-0000-0000-0000EC930000}"/>
    <cellStyle name="20% - Accent1 4 2 6 3 2 2" xfId="38053" xr:uid="{00000000-0005-0000-0000-0000ED930000}"/>
    <cellStyle name="20% - Accent1 4 2 6 3 2 2 2" xfId="38054" xr:uid="{00000000-0005-0000-0000-0000EE930000}"/>
    <cellStyle name="20% - Accent1 4 2 6 3 2 2 2 2" xfId="38055" xr:uid="{00000000-0005-0000-0000-0000EF930000}"/>
    <cellStyle name="20% - Accent1 4 2 6 3 2 2 2 2 2" xfId="38056" xr:uid="{00000000-0005-0000-0000-0000F0930000}"/>
    <cellStyle name="20% - Accent1 4 2 6 3 2 2 2 3" xfId="38057" xr:uid="{00000000-0005-0000-0000-0000F1930000}"/>
    <cellStyle name="20% - Accent1 4 2 6 3 2 2 3" xfId="38058" xr:uid="{00000000-0005-0000-0000-0000F2930000}"/>
    <cellStyle name="20% - Accent1 4 2 6 3 2 2 3 2" xfId="38059" xr:uid="{00000000-0005-0000-0000-0000F3930000}"/>
    <cellStyle name="20% - Accent1 4 2 6 3 2 2 4" xfId="38060" xr:uid="{00000000-0005-0000-0000-0000F4930000}"/>
    <cellStyle name="20% - Accent1 4 2 6 3 2 3" xfId="38061" xr:uid="{00000000-0005-0000-0000-0000F5930000}"/>
    <cellStyle name="20% - Accent1 4 2 6 3 2 3 2" xfId="38062" xr:uid="{00000000-0005-0000-0000-0000F6930000}"/>
    <cellStyle name="20% - Accent1 4 2 6 3 2 3 2 2" xfId="38063" xr:uid="{00000000-0005-0000-0000-0000F7930000}"/>
    <cellStyle name="20% - Accent1 4 2 6 3 2 3 2 2 2" xfId="38064" xr:uid="{00000000-0005-0000-0000-0000F8930000}"/>
    <cellStyle name="20% - Accent1 4 2 6 3 2 3 2 3" xfId="38065" xr:uid="{00000000-0005-0000-0000-0000F9930000}"/>
    <cellStyle name="20% - Accent1 4 2 6 3 2 3 3" xfId="38066" xr:uid="{00000000-0005-0000-0000-0000FA930000}"/>
    <cellStyle name="20% - Accent1 4 2 6 3 2 3 3 2" xfId="38067" xr:uid="{00000000-0005-0000-0000-0000FB930000}"/>
    <cellStyle name="20% - Accent1 4 2 6 3 2 3 4" xfId="38068" xr:uid="{00000000-0005-0000-0000-0000FC930000}"/>
    <cellStyle name="20% - Accent1 4 2 6 3 2 4" xfId="38069" xr:uid="{00000000-0005-0000-0000-0000FD930000}"/>
    <cellStyle name="20% - Accent1 4 2 6 3 2 4 2" xfId="38070" xr:uid="{00000000-0005-0000-0000-0000FE930000}"/>
    <cellStyle name="20% - Accent1 4 2 6 3 2 4 2 2" xfId="38071" xr:uid="{00000000-0005-0000-0000-0000FF930000}"/>
    <cellStyle name="20% - Accent1 4 2 6 3 2 4 2 2 2" xfId="38072" xr:uid="{00000000-0005-0000-0000-000000940000}"/>
    <cellStyle name="20% - Accent1 4 2 6 3 2 4 2 3" xfId="38073" xr:uid="{00000000-0005-0000-0000-000001940000}"/>
    <cellStyle name="20% - Accent1 4 2 6 3 2 4 3" xfId="38074" xr:uid="{00000000-0005-0000-0000-000002940000}"/>
    <cellStyle name="20% - Accent1 4 2 6 3 2 4 3 2" xfId="38075" xr:uid="{00000000-0005-0000-0000-000003940000}"/>
    <cellStyle name="20% - Accent1 4 2 6 3 2 4 4" xfId="38076" xr:uid="{00000000-0005-0000-0000-000004940000}"/>
    <cellStyle name="20% - Accent1 4 2 6 3 2 5" xfId="38077" xr:uid="{00000000-0005-0000-0000-000005940000}"/>
    <cellStyle name="20% - Accent1 4 2 6 3 2 5 2" xfId="38078" xr:uid="{00000000-0005-0000-0000-000006940000}"/>
    <cellStyle name="20% - Accent1 4 2 6 3 2 5 2 2" xfId="38079" xr:uid="{00000000-0005-0000-0000-000007940000}"/>
    <cellStyle name="20% - Accent1 4 2 6 3 2 5 3" xfId="38080" xr:uid="{00000000-0005-0000-0000-000008940000}"/>
    <cellStyle name="20% - Accent1 4 2 6 3 2 6" xfId="38081" xr:uid="{00000000-0005-0000-0000-000009940000}"/>
    <cellStyle name="20% - Accent1 4 2 6 3 2 6 2" xfId="38082" xr:uid="{00000000-0005-0000-0000-00000A940000}"/>
    <cellStyle name="20% - Accent1 4 2 6 3 2 6 2 2" xfId="38083" xr:uid="{00000000-0005-0000-0000-00000B940000}"/>
    <cellStyle name="20% - Accent1 4 2 6 3 2 6 3" xfId="38084" xr:uid="{00000000-0005-0000-0000-00000C940000}"/>
    <cellStyle name="20% - Accent1 4 2 6 3 2 7" xfId="38085" xr:uid="{00000000-0005-0000-0000-00000D940000}"/>
    <cellStyle name="20% - Accent1 4 2 6 3 2 7 2" xfId="38086" xr:uid="{00000000-0005-0000-0000-00000E940000}"/>
    <cellStyle name="20% - Accent1 4 2 6 3 2 8" xfId="38087" xr:uid="{00000000-0005-0000-0000-00000F940000}"/>
    <cellStyle name="20% - Accent1 4 2 6 3 2 8 2" xfId="38088" xr:uid="{00000000-0005-0000-0000-000010940000}"/>
    <cellStyle name="20% - Accent1 4 2 6 3 2 9" xfId="38089" xr:uid="{00000000-0005-0000-0000-000011940000}"/>
    <cellStyle name="20% - Accent1 4 2 6 3 3" xfId="38090" xr:uid="{00000000-0005-0000-0000-000012940000}"/>
    <cellStyle name="20% - Accent1 4 2 6 3 3 2" xfId="38091" xr:uid="{00000000-0005-0000-0000-000013940000}"/>
    <cellStyle name="20% - Accent1 4 2 6 3 3 2 2" xfId="38092" xr:uid="{00000000-0005-0000-0000-000014940000}"/>
    <cellStyle name="20% - Accent1 4 2 6 3 3 2 2 2" xfId="38093" xr:uid="{00000000-0005-0000-0000-000015940000}"/>
    <cellStyle name="20% - Accent1 4 2 6 3 3 2 2 2 2" xfId="38094" xr:uid="{00000000-0005-0000-0000-000016940000}"/>
    <cellStyle name="20% - Accent1 4 2 6 3 3 2 2 3" xfId="38095" xr:uid="{00000000-0005-0000-0000-000017940000}"/>
    <cellStyle name="20% - Accent1 4 2 6 3 3 2 3" xfId="38096" xr:uid="{00000000-0005-0000-0000-000018940000}"/>
    <cellStyle name="20% - Accent1 4 2 6 3 3 2 3 2" xfId="38097" xr:uid="{00000000-0005-0000-0000-000019940000}"/>
    <cellStyle name="20% - Accent1 4 2 6 3 3 2 4" xfId="38098" xr:uid="{00000000-0005-0000-0000-00001A940000}"/>
    <cellStyle name="20% - Accent1 4 2 6 3 3 3" xfId="38099" xr:uid="{00000000-0005-0000-0000-00001B940000}"/>
    <cellStyle name="20% - Accent1 4 2 6 3 3 3 2" xfId="38100" xr:uid="{00000000-0005-0000-0000-00001C940000}"/>
    <cellStyle name="20% - Accent1 4 2 6 3 3 3 2 2" xfId="38101" xr:uid="{00000000-0005-0000-0000-00001D940000}"/>
    <cellStyle name="20% - Accent1 4 2 6 3 3 3 2 2 2" xfId="38102" xr:uid="{00000000-0005-0000-0000-00001E940000}"/>
    <cellStyle name="20% - Accent1 4 2 6 3 3 3 2 3" xfId="38103" xr:uid="{00000000-0005-0000-0000-00001F940000}"/>
    <cellStyle name="20% - Accent1 4 2 6 3 3 3 3" xfId="38104" xr:uid="{00000000-0005-0000-0000-000020940000}"/>
    <cellStyle name="20% - Accent1 4 2 6 3 3 3 3 2" xfId="38105" xr:uid="{00000000-0005-0000-0000-000021940000}"/>
    <cellStyle name="20% - Accent1 4 2 6 3 3 3 4" xfId="38106" xr:uid="{00000000-0005-0000-0000-000022940000}"/>
    <cellStyle name="20% - Accent1 4 2 6 3 3 4" xfId="38107" xr:uid="{00000000-0005-0000-0000-000023940000}"/>
    <cellStyle name="20% - Accent1 4 2 6 3 3 4 2" xfId="38108" xr:uid="{00000000-0005-0000-0000-000024940000}"/>
    <cellStyle name="20% - Accent1 4 2 6 3 3 4 2 2" xfId="38109" xr:uid="{00000000-0005-0000-0000-000025940000}"/>
    <cellStyle name="20% - Accent1 4 2 6 3 3 4 2 2 2" xfId="38110" xr:uid="{00000000-0005-0000-0000-000026940000}"/>
    <cellStyle name="20% - Accent1 4 2 6 3 3 4 2 3" xfId="38111" xr:uid="{00000000-0005-0000-0000-000027940000}"/>
    <cellStyle name="20% - Accent1 4 2 6 3 3 4 3" xfId="38112" xr:uid="{00000000-0005-0000-0000-000028940000}"/>
    <cellStyle name="20% - Accent1 4 2 6 3 3 4 3 2" xfId="38113" xr:uid="{00000000-0005-0000-0000-000029940000}"/>
    <cellStyle name="20% - Accent1 4 2 6 3 3 4 4" xfId="38114" xr:uid="{00000000-0005-0000-0000-00002A940000}"/>
    <cellStyle name="20% - Accent1 4 2 6 3 3 5" xfId="38115" xr:uid="{00000000-0005-0000-0000-00002B940000}"/>
    <cellStyle name="20% - Accent1 4 2 6 3 3 5 2" xfId="38116" xr:uid="{00000000-0005-0000-0000-00002C940000}"/>
    <cellStyle name="20% - Accent1 4 2 6 3 3 5 2 2" xfId="38117" xr:uid="{00000000-0005-0000-0000-00002D940000}"/>
    <cellStyle name="20% - Accent1 4 2 6 3 3 5 3" xfId="38118" xr:uid="{00000000-0005-0000-0000-00002E940000}"/>
    <cellStyle name="20% - Accent1 4 2 6 3 3 6" xfId="38119" xr:uid="{00000000-0005-0000-0000-00002F940000}"/>
    <cellStyle name="20% - Accent1 4 2 6 3 3 6 2" xfId="38120" xr:uid="{00000000-0005-0000-0000-000030940000}"/>
    <cellStyle name="20% - Accent1 4 2 6 3 3 6 2 2" xfId="38121" xr:uid="{00000000-0005-0000-0000-000031940000}"/>
    <cellStyle name="20% - Accent1 4 2 6 3 3 6 3" xfId="38122" xr:uid="{00000000-0005-0000-0000-000032940000}"/>
    <cellStyle name="20% - Accent1 4 2 6 3 3 7" xfId="38123" xr:uid="{00000000-0005-0000-0000-000033940000}"/>
    <cellStyle name="20% - Accent1 4 2 6 3 3 7 2" xfId="38124" xr:uid="{00000000-0005-0000-0000-000034940000}"/>
    <cellStyle name="20% - Accent1 4 2 6 3 3 8" xfId="38125" xr:uid="{00000000-0005-0000-0000-000035940000}"/>
    <cellStyle name="20% - Accent1 4 2 6 3 3 8 2" xfId="38126" xr:uid="{00000000-0005-0000-0000-000036940000}"/>
    <cellStyle name="20% - Accent1 4 2 6 3 3 9" xfId="38127" xr:uid="{00000000-0005-0000-0000-000037940000}"/>
    <cellStyle name="20% - Accent1 4 2 6 3 4" xfId="38128" xr:uid="{00000000-0005-0000-0000-000038940000}"/>
    <cellStyle name="20% - Accent1 4 2 6 3 4 2" xfId="38129" xr:uid="{00000000-0005-0000-0000-000039940000}"/>
    <cellStyle name="20% - Accent1 4 2 6 3 4 2 2" xfId="38130" xr:uid="{00000000-0005-0000-0000-00003A940000}"/>
    <cellStyle name="20% - Accent1 4 2 6 3 4 2 2 2" xfId="38131" xr:uid="{00000000-0005-0000-0000-00003B940000}"/>
    <cellStyle name="20% - Accent1 4 2 6 3 4 2 3" xfId="38132" xr:uid="{00000000-0005-0000-0000-00003C940000}"/>
    <cellStyle name="20% - Accent1 4 2 6 3 4 3" xfId="38133" xr:uid="{00000000-0005-0000-0000-00003D940000}"/>
    <cellStyle name="20% - Accent1 4 2 6 3 4 3 2" xfId="38134" xr:uid="{00000000-0005-0000-0000-00003E940000}"/>
    <cellStyle name="20% - Accent1 4 2 6 3 4 4" xfId="38135" xr:uid="{00000000-0005-0000-0000-00003F940000}"/>
    <cellStyle name="20% - Accent1 4 2 6 3 5" xfId="38136" xr:uid="{00000000-0005-0000-0000-000040940000}"/>
    <cellStyle name="20% - Accent1 4 2 6 3 5 2" xfId="38137" xr:uid="{00000000-0005-0000-0000-000041940000}"/>
    <cellStyle name="20% - Accent1 4 2 6 3 5 2 2" xfId="38138" xr:uid="{00000000-0005-0000-0000-000042940000}"/>
    <cellStyle name="20% - Accent1 4 2 6 3 5 2 2 2" xfId="38139" xr:uid="{00000000-0005-0000-0000-000043940000}"/>
    <cellStyle name="20% - Accent1 4 2 6 3 5 2 3" xfId="38140" xr:uid="{00000000-0005-0000-0000-000044940000}"/>
    <cellStyle name="20% - Accent1 4 2 6 3 5 3" xfId="38141" xr:uid="{00000000-0005-0000-0000-000045940000}"/>
    <cellStyle name="20% - Accent1 4 2 6 3 5 3 2" xfId="38142" xr:uid="{00000000-0005-0000-0000-000046940000}"/>
    <cellStyle name="20% - Accent1 4 2 6 3 5 4" xfId="38143" xr:uid="{00000000-0005-0000-0000-000047940000}"/>
    <cellStyle name="20% - Accent1 4 2 6 3 6" xfId="38144" xr:uid="{00000000-0005-0000-0000-000048940000}"/>
    <cellStyle name="20% - Accent1 4 2 6 3 6 2" xfId="38145" xr:uid="{00000000-0005-0000-0000-000049940000}"/>
    <cellStyle name="20% - Accent1 4 2 6 3 6 2 2" xfId="38146" xr:uid="{00000000-0005-0000-0000-00004A940000}"/>
    <cellStyle name="20% - Accent1 4 2 6 3 6 2 2 2" xfId="38147" xr:uid="{00000000-0005-0000-0000-00004B940000}"/>
    <cellStyle name="20% - Accent1 4 2 6 3 6 2 3" xfId="38148" xr:uid="{00000000-0005-0000-0000-00004C940000}"/>
    <cellStyle name="20% - Accent1 4 2 6 3 6 3" xfId="38149" xr:uid="{00000000-0005-0000-0000-00004D940000}"/>
    <cellStyle name="20% - Accent1 4 2 6 3 6 3 2" xfId="38150" xr:uid="{00000000-0005-0000-0000-00004E940000}"/>
    <cellStyle name="20% - Accent1 4 2 6 3 6 4" xfId="38151" xr:uid="{00000000-0005-0000-0000-00004F940000}"/>
    <cellStyle name="20% - Accent1 4 2 6 3 7" xfId="38152" xr:uid="{00000000-0005-0000-0000-000050940000}"/>
    <cellStyle name="20% - Accent1 4 2 6 3 7 2" xfId="38153" xr:uid="{00000000-0005-0000-0000-000051940000}"/>
    <cellStyle name="20% - Accent1 4 2 6 3 7 2 2" xfId="38154" xr:uid="{00000000-0005-0000-0000-000052940000}"/>
    <cellStyle name="20% - Accent1 4 2 6 3 7 3" xfId="38155" xr:uid="{00000000-0005-0000-0000-000053940000}"/>
    <cellStyle name="20% - Accent1 4 2 6 3 8" xfId="38156" xr:uid="{00000000-0005-0000-0000-000054940000}"/>
    <cellStyle name="20% - Accent1 4 2 6 3 8 2" xfId="38157" xr:uid="{00000000-0005-0000-0000-000055940000}"/>
    <cellStyle name="20% - Accent1 4 2 6 3 8 2 2" xfId="38158" xr:uid="{00000000-0005-0000-0000-000056940000}"/>
    <cellStyle name="20% - Accent1 4 2 6 3 8 3" xfId="38159" xr:uid="{00000000-0005-0000-0000-000057940000}"/>
    <cellStyle name="20% - Accent1 4 2 6 3 9" xfId="38160" xr:uid="{00000000-0005-0000-0000-000058940000}"/>
    <cellStyle name="20% - Accent1 4 2 6 3 9 2" xfId="38161" xr:uid="{00000000-0005-0000-0000-000059940000}"/>
    <cellStyle name="20% - Accent1 4 2 6 4" xfId="38162" xr:uid="{00000000-0005-0000-0000-00005A940000}"/>
    <cellStyle name="20% - Accent1 4 2 6 4 10" xfId="38163" xr:uid="{00000000-0005-0000-0000-00005B940000}"/>
    <cellStyle name="20% - Accent1 4 2 6 4 10 2" xfId="38164" xr:uid="{00000000-0005-0000-0000-00005C940000}"/>
    <cellStyle name="20% - Accent1 4 2 6 4 11" xfId="38165" xr:uid="{00000000-0005-0000-0000-00005D940000}"/>
    <cellStyle name="20% - Accent1 4 2 6 4 2" xfId="38166" xr:uid="{00000000-0005-0000-0000-00005E940000}"/>
    <cellStyle name="20% - Accent1 4 2 6 4 2 2" xfId="38167" xr:uid="{00000000-0005-0000-0000-00005F940000}"/>
    <cellStyle name="20% - Accent1 4 2 6 4 2 2 2" xfId="38168" xr:uid="{00000000-0005-0000-0000-000060940000}"/>
    <cellStyle name="20% - Accent1 4 2 6 4 2 2 2 2" xfId="38169" xr:uid="{00000000-0005-0000-0000-000061940000}"/>
    <cellStyle name="20% - Accent1 4 2 6 4 2 2 2 2 2" xfId="38170" xr:uid="{00000000-0005-0000-0000-000062940000}"/>
    <cellStyle name="20% - Accent1 4 2 6 4 2 2 2 3" xfId="38171" xr:uid="{00000000-0005-0000-0000-000063940000}"/>
    <cellStyle name="20% - Accent1 4 2 6 4 2 2 3" xfId="38172" xr:uid="{00000000-0005-0000-0000-000064940000}"/>
    <cellStyle name="20% - Accent1 4 2 6 4 2 2 3 2" xfId="38173" xr:uid="{00000000-0005-0000-0000-000065940000}"/>
    <cellStyle name="20% - Accent1 4 2 6 4 2 2 4" xfId="38174" xr:uid="{00000000-0005-0000-0000-000066940000}"/>
    <cellStyle name="20% - Accent1 4 2 6 4 2 3" xfId="38175" xr:uid="{00000000-0005-0000-0000-000067940000}"/>
    <cellStyle name="20% - Accent1 4 2 6 4 2 3 2" xfId="38176" xr:uid="{00000000-0005-0000-0000-000068940000}"/>
    <cellStyle name="20% - Accent1 4 2 6 4 2 3 2 2" xfId="38177" xr:uid="{00000000-0005-0000-0000-000069940000}"/>
    <cellStyle name="20% - Accent1 4 2 6 4 2 3 2 2 2" xfId="38178" xr:uid="{00000000-0005-0000-0000-00006A940000}"/>
    <cellStyle name="20% - Accent1 4 2 6 4 2 3 2 3" xfId="38179" xr:uid="{00000000-0005-0000-0000-00006B940000}"/>
    <cellStyle name="20% - Accent1 4 2 6 4 2 3 3" xfId="38180" xr:uid="{00000000-0005-0000-0000-00006C940000}"/>
    <cellStyle name="20% - Accent1 4 2 6 4 2 3 3 2" xfId="38181" xr:uid="{00000000-0005-0000-0000-00006D940000}"/>
    <cellStyle name="20% - Accent1 4 2 6 4 2 3 4" xfId="38182" xr:uid="{00000000-0005-0000-0000-00006E940000}"/>
    <cellStyle name="20% - Accent1 4 2 6 4 2 4" xfId="38183" xr:uid="{00000000-0005-0000-0000-00006F940000}"/>
    <cellStyle name="20% - Accent1 4 2 6 4 2 4 2" xfId="38184" xr:uid="{00000000-0005-0000-0000-000070940000}"/>
    <cellStyle name="20% - Accent1 4 2 6 4 2 4 2 2" xfId="38185" xr:uid="{00000000-0005-0000-0000-000071940000}"/>
    <cellStyle name="20% - Accent1 4 2 6 4 2 4 2 2 2" xfId="38186" xr:uid="{00000000-0005-0000-0000-000072940000}"/>
    <cellStyle name="20% - Accent1 4 2 6 4 2 4 2 3" xfId="38187" xr:uid="{00000000-0005-0000-0000-000073940000}"/>
    <cellStyle name="20% - Accent1 4 2 6 4 2 4 3" xfId="38188" xr:uid="{00000000-0005-0000-0000-000074940000}"/>
    <cellStyle name="20% - Accent1 4 2 6 4 2 4 3 2" xfId="38189" xr:uid="{00000000-0005-0000-0000-000075940000}"/>
    <cellStyle name="20% - Accent1 4 2 6 4 2 4 4" xfId="38190" xr:uid="{00000000-0005-0000-0000-000076940000}"/>
    <cellStyle name="20% - Accent1 4 2 6 4 2 5" xfId="38191" xr:uid="{00000000-0005-0000-0000-000077940000}"/>
    <cellStyle name="20% - Accent1 4 2 6 4 2 5 2" xfId="38192" xr:uid="{00000000-0005-0000-0000-000078940000}"/>
    <cellStyle name="20% - Accent1 4 2 6 4 2 5 2 2" xfId="38193" xr:uid="{00000000-0005-0000-0000-000079940000}"/>
    <cellStyle name="20% - Accent1 4 2 6 4 2 5 3" xfId="38194" xr:uid="{00000000-0005-0000-0000-00007A940000}"/>
    <cellStyle name="20% - Accent1 4 2 6 4 2 6" xfId="38195" xr:uid="{00000000-0005-0000-0000-00007B940000}"/>
    <cellStyle name="20% - Accent1 4 2 6 4 2 6 2" xfId="38196" xr:uid="{00000000-0005-0000-0000-00007C940000}"/>
    <cellStyle name="20% - Accent1 4 2 6 4 2 6 2 2" xfId="38197" xr:uid="{00000000-0005-0000-0000-00007D940000}"/>
    <cellStyle name="20% - Accent1 4 2 6 4 2 6 3" xfId="38198" xr:uid="{00000000-0005-0000-0000-00007E940000}"/>
    <cellStyle name="20% - Accent1 4 2 6 4 2 7" xfId="38199" xr:uid="{00000000-0005-0000-0000-00007F940000}"/>
    <cellStyle name="20% - Accent1 4 2 6 4 2 7 2" xfId="38200" xr:uid="{00000000-0005-0000-0000-000080940000}"/>
    <cellStyle name="20% - Accent1 4 2 6 4 2 8" xfId="38201" xr:uid="{00000000-0005-0000-0000-000081940000}"/>
    <cellStyle name="20% - Accent1 4 2 6 4 2 8 2" xfId="38202" xr:uid="{00000000-0005-0000-0000-000082940000}"/>
    <cellStyle name="20% - Accent1 4 2 6 4 2 9" xfId="38203" xr:uid="{00000000-0005-0000-0000-000083940000}"/>
    <cellStyle name="20% - Accent1 4 2 6 4 3" xfId="38204" xr:uid="{00000000-0005-0000-0000-000084940000}"/>
    <cellStyle name="20% - Accent1 4 2 6 4 3 2" xfId="38205" xr:uid="{00000000-0005-0000-0000-000085940000}"/>
    <cellStyle name="20% - Accent1 4 2 6 4 3 2 2" xfId="38206" xr:uid="{00000000-0005-0000-0000-000086940000}"/>
    <cellStyle name="20% - Accent1 4 2 6 4 3 2 2 2" xfId="38207" xr:uid="{00000000-0005-0000-0000-000087940000}"/>
    <cellStyle name="20% - Accent1 4 2 6 4 3 2 2 2 2" xfId="38208" xr:uid="{00000000-0005-0000-0000-000088940000}"/>
    <cellStyle name="20% - Accent1 4 2 6 4 3 2 2 3" xfId="38209" xr:uid="{00000000-0005-0000-0000-000089940000}"/>
    <cellStyle name="20% - Accent1 4 2 6 4 3 2 3" xfId="38210" xr:uid="{00000000-0005-0000-0000-00008A940000}"/>
    <cellStyle name="20% - Accent1 4 2 6 4 3 2 3 2" xfId="38211" xr:uid="{00000000-0005-0000-0000-00008B940000}"/>
    <cellStyle name="20% - Accent1 4 2 6 4 3 2 4" xfId="38212" xr:uid="{00000000-0005-0000-0000-00008C940000}"/>
    <cellStyle name="20% - Accent1 4 2 6 4 3 3" xfId="38213" xr:uid="{00000000-0005-0000-0000-00008D940000}"/>
    <cellStyle name="20% - Accent1 4 2 6 4 3 3 2" xfId="38214" xr:uid="{00000000-0005-0000-0000-00008E940000}"/>
    <cellStyle name="20% - Accent1 4 2 6 4 3 3 2 2" xfId="38215" xr:uid="{00000000-0005-0000-0000-00008F940000}"/>
    <cellStyle name="20% - Accent1 4 2 6 4 3 3 2 2 2" xfId="38216" xr:uid="{00000000-0005-0000-0000-000090940000}"/>
    <cellStyle name="20% - Accent1 4 2 6 4 3 3 2 3" xfId="38217" xr:uid="{00000000-0005-0000-0000-000091940000}"/>
    <cellStyle name="20% - Accent1 4 2 6 4 3 3 3" xfId="38218" xr:uid="{00000000-0005-0000-0000-000092940000}"/>
    <cellStyle name="20% - Accent1 4 2 6 4 3 3 3 2" xfId="38219" xr:uid="{00000000-0005-0000-0000-000093940000}"/>
    <cellStyle name="20% - Accent1 4 2 6 4 3 3 4" xfId="38220" xr:uid="{00000000-0005-0000-0000-000094940000}"/>
    <cellStyle name="20% - Accent1 4 2 6 4 3 4" xfId="38221" xr:uid="{00000000-0005-0000-0000-000095940000}"/>
    <cellStyle name="20% - Accent1 4 2 6 4 3 4 2" xfId="38222" xr:uid="{00000000-0005-0000-0000-000096940000}"/>
    <cellStyle name="20% - Accent1 4 2 6 4 3 4 2 2" xfId="38223" xr:uid="{00000000-0005-0000-0000-000097940000}"/>
    <cellStyle name="20% - Accent1 4 2 6 4 3 4 2 2 2" xfId="38224" xr:uid="{00000000-0005-0000-0000-000098940000}"/>
    <cellStyle name="20% - Accent1 4 2 6 4 3 4 2 3" xfId="38225" xr:uid="{00000000-0005-0000-0000-000099940000}"/>
    <cellStyle name="20% - Accent1 4 2 6 4 3 4 3" xfId="38226" xr:uid="{00000000-0005-0000-0000-00009A940000}"/>
    <cellStyle name="20% - Accent1 4 2 6 4 3 4 3 2" xfId="38227" xr:uid="{00000000-0005-0000-0000-00009B940000}"/>
    <cellStyle name="20% - Accent1 4 2 6 4 3 4 4" xfId="38228" xr:uid="{00000000-0005-0000-0000-00009C940000}"/>
    <cellStyle name="20% - Accent1 4 2 6 4 3 5" xfId="38229" xr:uid="{00000000-0005-0000-0000-00009D940000}"/>
    <cellStyle name="20% - Accent1 4 2 6 4 3 5 2" xfId="38230" xr:uid="{00000000-0005-0000-0000-00009E940000}"/>
    <cellStyle name="20% - Accent1 4 2 6 4 3 5 2 2" xfId="38231" xr:uid="{00000000-0005-0000-0000-00009F940000}"/>
    <cellStyle name="20% - Accent1 4 2 6 4 3 5 3" xfId="38232" xr:uid="{00000000-0005-0000-0000-0000A0940000}"/>
    <cellStyle name="20% - Accent1 4 2 6 4 3 6" xfId="38233" xr:uid="{00000000-0005-0000-0000-0000A1940000}"/>
    <cellStyle name="20% - Accent1 4 2 6 4 3 6 2" xfId="38234" xr:uid="{00000000-0005-0000-0000-0000A2940000}"/>
    <cellStyle name="20% - Accent1 4 2 6 4 3 6 2 2" xfId="38235" xr:uid="{00000000-0005-0000-0000-0000A3940000}"/>
    <cellStyle name="20% - Accent1 4 2 6 4 3 6 3" xfId="38236" xr:uid="{00000000-0005-0000-0000-0000A4940000}"/>
    <cellStyle name="20% - Accent1 4 2 6 4 3 7" xfId="38237" xr:uid="{00000000-0005-0000-0000-0000A5940000}"/>
    <cellStyle name="20% - Accent1 4 2 6 4 3 7 2" xfId="38238" xr:uid="{00000000-0005-0000-0000-0000A6940000}"/>
    <cellStyle name="20% - Accent1 4 2 6 4 3 8" xfId="38239" xr:uid="{00000000-0005-0000-0000-0000A7940000}"/>
    <cellStyle name="20% - Accent1 4 2 6 4 3 8 2" xfId="38240" xr:uid="{00000000-0005-0000-0000-0000A8940000}"/>
    <cellStyle name="20% - Accent1 4 2 6 4 3 9" xfId="38241" xr:uid="{00000000-0005-0000-0000-0000A9940000}"/>
    <cellStyle name="20% - Accent1 4 2 6 4 4" xfId="38242" xr:uid="{00000000-0005-0000-0000-0000AA940000}"/>
    <cellStyle name="20% - Accent1 4 2 6 4 4 2" xfId="38243" xr:uid="{00000000-0005-0000-0000-0000AB940000}"/>
    <cellStyle name="20% - Accent1 4 2 6 4 4 2 2" xfId="38244" xr:uid="{00000000-0005-0000-0000-0000AC940000}"/>
    <cellStyle name="20% - Accent1 4 2 6 4 4 2 2 2" xfId="38245" xr:uid="{00000000-0005-0000-0000-0000AD940000}"/>
    <cellStyle name="20% - Accent1 4 2 6 4 4 2 3" xfId="38246" xr:uid="{00000000-0005-0000-0000-0000AE940000}"/>
    <cellStyle name="20% - Accent1 4 2 6 4 4 3" xfId="38247" xr:uid="{00000000-0005-0000-0000-0000AF940000}"/>
    <cellStyle name="20% - Accent1 4 2 6 4 4 3 2" xfId="38248" xr:uid="{00000000-0005-0000-0000-0000B0940000}"/>
    <cellStyle name="20% - Accent1 4 2 6 4 4 4" xfId="38249" xr:uid="{00000000-0005-0000-0000-0000B1940000}"/>
    <cellStyle name="20% - Accent1 4 2 6 4 5" xfId="38250" xr:uid="{00000000-0005-0000-0000-0000B2940000}"/>
    <cellStyle name="20% - Accent1 4 2 6 4 5 2" xfId="38251" xr:uid="{00000000-0005-0000-0000-0000B3940000}"/>
    <cellStyle name="20% - Accent1 4 2 6 4 5 2 2" xfId="38252" xr:uid="{00000000-0005-0000-0000-0000B4940000}"/>
    <cellStyle name="20% - Accent1 4 2 6 4 5 2 2 2" xfId="38253" xr:uid="{00000000-0005-0000-0000-0000B5940000}"/>
    <cellStyle name="20% - Accent1 4 2 6 4 5 2 3" xfId="38254" xr:uid="{00000000-0005-0000-0000-0000B6940000}"/>
    <cellStyle name="20% - Accent1 4 2 6 4 5 3" xfId="38255" xr:uid="{00000000-0005-0000-0000-0000B7940000}"/>
    <cellStyle name="20% - Accent1 4 2 6 4 5 3 2" xfId="38256" xr:uid="{00000000-0005-0000-0000-0000B8940000}"/>
    <cellStyle name="20% - Accent1 4 2 6 4 5 4" xfId="38257" xr:uid="{00000000-0005-0000-0000-0000B9940000}"/>
    <cellStyle name="20% - Accent1 4 2 6 4 6" xfId="38258" xr:uid="{00000000-0005-0000-0000-0000BA940000}"/>
    <cellStyle name="20% - Accent1 4 2 6 4 6 2" xfId="38259" xr:uid="{00000000-0005-0000-0000-0000BB940000}"/>
    <cellStyle name="20% - Accent1 4 2 6 4 6 2 2" xfId="38260" xr:uid="{00000000-0005-0000-0000-0000BC940000}"/>
    <cellStyle name="20% - Accent1 4 2 6 4 6 2 2 2" xfId="38261" xr:uid="{00000000-0005-0000-0000-0000BD940000}"/>
    <cellStyle name="20% - Accent1 4 2 6 4 6 2 3" xfId="38262" xr:uid="{00000000-0005-0000-0000-0000BE940000}"/>
    <cellStyle name="20% - Accent1 4 2 6 4 6 3" xfId="38263" xr:uid="{00000000-0005-0000-0000-0000BF940000}"/>
    <cellStyle name="20% - Accent1 4 2 6 4 6 3 2" xfId="38264" xr:uid="{00000000-0005-0000-0000-0000C0940000}"/>
    <cellStyle name="20% - Accent1 4 2 6 4 6 4" xfId="38265" xr:uid="{00000000-0005-0000-0000-0000C1940000}"/>
    <cellStyle name="20% - Accent1 4 2 6 4 7" xfId="38266" xr:uid="{00000000-0005-0000-0000-0000C2940000}"/>
    <cellStyle name="20% - Accent1 4 2 6 4 7 2" xfId="38267" xr:uid="{00000000-0005-0000-0000-0000C3940000}"/>
    <cellStyle name="20% - Accent1 4 2 6 4 7 2 2" xfId="38268" xr:uid="{00000000-0005-0000-0000-0000C4940000}"/>
    <cellStyle name="20% - Accent1 4 2 6 4 7 3" xfId="38269" xr:uid="{00000000-0005-0000-0000-0000C5940000}"/>
    <cellStyle name="20% - Accent1 4 2 6 4 8" xfId="38270" xr:uid="{00000000-0005-0000-0000-0000C6940000}"/>
    <cellStyle name="20% - Accent1 4 2 6 4 8 2" xfId="38271" xr:uid="{00000000-0005-0000-0000-0000C7940000}"/>
    <cellStyle name="20% - Accent1 4 2 6 4 8 2 2" xfId="38272" xr:uid="{00000000-0005-0000-0000-0000C8940000}"/>
    <cellStyle name="20% - Accent1 4 2 6 4 8 3" xfId="38273" xr:uid="{00000000-0005-0000-0000-0000C9940000}"/>
    <cellStyle name="20% - Accent1 4 2 6 4 9" xfId="38274" xr:uid="{00000000-0005-0000-0000-0000CA940000}"/>
    <cellStyle name="20% - Accent1 4 2 6 4 9 2" xfId="38275" xr:uid="{00000000-0005-0000-0000-0000CB940000}"/>
    <cellStyle name="20% - Accent1 4 2 6 5" xfId="38276" xr:uid="{00000000-0005-0000-0000-0000CC940000}"/>
    <cellStyle name="20% - Accent1 4 2 6 5 2" xfId="38277" xr:uid="{00000000-0005-0000-0000-0000CD940000}"/>
    <cellStyle name="20% - Accent1 4 2 6 5 2 2" xfId="38278" xr:uid="{00000000-0005-0000-0000-0000CE940000}"/>
    <cellStyle name="20% - Accent1 4 2 6 5 2 2 2" xfId="38279" xr:uid="{00000000-0005-0000-0000-0000CF940000}"/>
    <cellStyle name="20% - Accent1 4 2 6 5 2 2 2 2" xfId="38280" xr:uid="{00000000-0005-0000-0000-0000D0940000}"/>
    <cellStyle name="20% - Accent1 4 2 6 5 2 2 3" xfId="38281" xr:uid="{00000000-0005-0000-0000-0000D1940000}"/>
    <cellStyle name="20% - Accent1 4 2 6 5 2 3" xfId="38282" xr:uid="{00000000-0005-0000-0000-0000D2940000}"/>
    <cellStyle name="20% - Accent1 4 2 6 5 2 3 2" xfId="38283" xr:uid="{00000000-0005-0000-0000-0000D3940000}"/>
    <cellStyle name="20% - Accent1 4 2 6 5 2 4" xfId="38284" xr:uid="{00000000-0005-0000-0000-0000D4940000}"/>
    <cellStyle name="20% - Accent1 4 2 6 5 3" xfId="38285" xr:uid="{00000000-0005-0000-0000-0000D5940000}"/>
    <cellStyle name="20% - Accent1 4 2 6 5 3 2" xfId="38286" xr:uid="{00000000-0005-0000-0000-0000D6940000}"/>
    <cellStyle name="20% - Accent1 4 2 6 5 3 2 2" xfId="38287" xr:uid="{00000000-0005-0000-0000-0000D7940000}"/>
    <cellStyle name="20% - Accent1 4 2 6 5 3 2 2 2" xfId="38288" xr:uid="{00000000-0005-0000-0000-0000D8940000}"/>
    <cellStyle name="20% - Accent1 4 2 6 5 3 2 3" xfId="38289" xr:uid="{00000000-0005-0000-0000-0000D9940000}"/>
    <cellStyle name="20% - Accent1 4 2 6 5 3 3" xfId="38290" xr:uid="{00000000-0005-0000-0000-0000DA940000}"/>
    <cellStyle name="20% - Accent1 4 2 6 5 3 3 2" xfId="38291" xr:uid="{00000000-0005-0000-0000-0000DB940000}"/>
    <cellStyle name="20% - Accent1 4 2 6 5 3 4" xfId="38292" xr:uid="{00000000-0005-0000-0000-0000DC940000}"/>
    <cellStyle name="20% - Accent1 4 2 6 5 4" xfId="38293" xr:uid="{00000000-0005-0000-0000-0000DD940000}"/>
    <cellStyle name="20% - Accent1 4 2 6 5 4 2" xfId="38294" xr:uid="{00000000-0005-0000-0000-0000DE940000}"/>
    <cellStyle name="20% - Accent1 4 2 6 5 4 2 2" xfId="38295" xr:uid="{00000000-0005-0000-0000-0000DF940000}"/>
    <cellStyle name="20% - Accent1 4 2 6 5 4 2 2 2" xfId="38296" xr:uid="{00000000-0005-0000-0000-0000E0940000}"/>
    <cellStyle name="20% - Accent1 4 2 6 5 4 2 3" xfId="38297" xr:uid="{00000000-0005-0000-0000-0000E1940000}"/>
    <cellStyle name="20% - Accent1 4 2 6 5 4 3" xfId="38298" xr:uid="{00000000-0005-0000-0000-0000E2940000}"/>
    <cellStyle name="20% - Accent1 4 2 6 5 4 3 2" xfId="38299" xr:uid="{00000000-0005-0000-0000-0000E3940000}"/>
    <cellStyle name="20% - Accent1 4 2 6 5 4 4" xfId="38300" xr:uid="{00000000-0005-0000-0000-0000E4940000}"/>
    <cellStyle name="20% - Accent1 4 2 6 5 5" xfId="38301" xr:uid="{00000000-0005-0000-0000-0000E5940000}"/>
    <cellStyle name="20% - Accent1 4 2 6 5 5 2" xfId="38302" xr:uid="{00000000-0005-0000-0000-0000E6940000}"/>
    <cellStyle name="20% - Accent1 4 2 6 5 5 2 2" xfId="38303" xr:uid="{00000000-0005-0000-0000-0000E7940000}"/>
    <cellStyle name="20% - Accent1 4 2 6 5 5 3" xfId="38304" xr:uid="{00000000-0005-0000-0000-0000E8940000}"/>
    <cellStyle name="20% - Accent1 4 2 6 5 6" xfId="38305" xr:uid="{00000000-0005-0000-0000-0000E9940000}"/>
    <cellStyle name="20% - Accent1 4 2 6 5 6 2" xfId="38306" xr:uid="{00000000-0005-0000-0000-0000EA940000}"/>
    <cellStyle name="20% - Accent1 4 2 6 5 6 2 2" xfId="38307" xr:uid="{00000000-0005-0000-0000-0000EB940000}"/>
    <cellStyle name="20% - Accent1 4 2 6 5 6 3" xfId="38308" xr:uid="{00000000-0005-0000-0000-0000EC940000}"/>
    <cellStyle name="20% - Accent1 4 2 6 5 7" xfId="38309" xr:uid="{00000000-0005-0000-0000-0000ED940000}"/>
    <cellStyle name="20% - Accent1 4 2 6 5 7 2" xfId="38310" xr:uid="{00000000-0005-0000-0000-0000EE940000}"/>
    <cellStyle name="20% - Accent1 4 2 6 5 8" xfId="38311" xr:uid="{00000000-0005-0000-0000-0000EF940000}"/>
    <cellStyle name="20% - Accent1 4 2 6 5 8 2" xfId="38312" xr:uid="{00000000-0005-0000-0000-0000F0940000}"/>
    <cellStyle name="20% - Accent1 4 2 6 5 9" xfId="38313" xr:uid="{00000000-0005-0000-0000-0000F1940000}"/>
    <cellStyle name="20% - Accent1 4 2 6 6" xfId="38314" xr:uid="{00000000-0005-0000-0000-0000F2940000}"/>
    <cellStyle name="20% - Accent1 4 2 6 6 2" xfId="38315" xr:uid="{00000000-0005-0000-0000-0000F3940000}"/>
    <cellStyle name="20% - Accent1 4 2 6 6 2 2" xfId="38316" xr:uid="{00000000-0005-0000-0000-0000F4940000}"/>
    <cellStyle name="20% - Accent1 4 2 6 6 2 2 2" xfId="38317" xr:uid="{00000000-0005-0000-0000-0000F5940000}"/>
    <cellStyle name="20% - Accent1 4 2 6 6 2 2 2 2" xfId="38318" xr:uid="{00000000-0005-0000-0000-0000F6940000}"/>
    <cellStyle name="20% - Accent1 4 2 6 6 2 2 3" xfId="38319" xr:uid="{00000000-0005-0000-0000-0000F7940000}"/>
    <cellStyle name="20% - Accent1 4 2 6 6 2 3" xfId="38320" xr:uid="{00000000-0005-0000-0000-0000F8940000}"/>
    <cellStyle name="20% - Accent1 4 2 6 6 2 3 2" xfId="38321" xr:uid="{00000000-0005-0000-0000-0000F9940000}"/>
    <cellStyle name="20% - Accent1 4 2 6 6 2 4" xfId="38322" xr:uid="{00000000-0005-0000-0000-0000FA940000}"/>
    <cellStyle name="20% - Accent1 4 2 6 6 3" xfId="38323" xr:uid="{00000000-0005-0000-0000-0000FB940000}"/>
    <cellStyle name="20% - Accent1 4 2 6 6 3 2" xfId="38324" xr:uid="{00000000-0005-0000-0000-0000FC940000}"/>
    <cellStyle name="20% - Accent1 4 2 6 6 3 2 2" xfId="38325" xr:uid="{00000000-0005-0000-0000-0000FD940000}"/>
    <cellStyle name="20% - Accent1 4 2 6 6 3 2 2 2" xfId="38326" xr:uid="{00000000-0005-0000-0000-0000FE940000}"/>
    <cellStyle name="20% - Accent1 4 2 6 6 3 2 3" xfId="38327" xr:uid="{00000000-0005-0000-0000-0000FF940000}"/>
    <cellStyle name="20% - Accent1 4 2 6 6 3 3" xfId="38328" xr:uid="{00000000-0005-0000-0000-000000950000}"/>
    <cellStyle name="20% - Accent1 4 2 6 6 3 3 2" xfId="38329" xr:uid="{00000000-0005-0000-0000-000001950000}"/>
    <cellStyle name="20% - Accent1 4 2 6 6 3 4" xfId="38330" xr:uid="{00000000-0005-0000-0000-000002950000}"/>
    <cellStyle name="20% - Accent1 4 2 6 6 4" xfId="38331" xr:uid="{00000000-0005-0000-0000-000003950000}"/>
    <cellStyle name="20% - Accent1 4 2 6 6 4 2" xfId="38332" xr:uid="{00000000-0005-0000-0000-000004950000}"/>
    <cellStyle name="20% - Accent1 4 2 6 6 4 2 2" xfId="38333" xr:uid="{00000000-0005-0000-0000-000005950000}"/>
    <cellStyle name="20% - Accent1 4 2 6 6 4 2 2 2" xfId="38334" xr:uid="{00000000-0005-0000-0000-000006950000}"/>
    <cellStyle name="20% - Accent1 4 2 6 6 4 2 3" xfId="38335" xr:uid="{00000000-0005-0000-0000-000007950000}"/>
    <cellStyle name="20% - Accent1 4 2 6 6 4 3" xfId="38336" xr:uid="{00000000-0005-0000-0000-000008950000}"/>
    <cellStyle name="20% - Accent1 4 2 6 6 4 3 2" xfId="38337" xr:uid="{00000000-0005-0000-0000-000009950000}"/>
    <cellStyle name="20% - Accent1 4 2 6 6 4 4" xfId="38338" xr:uid="{00000000-0005-0000-0000-00000A950000}"/>
    <cellStyle name="20% - Accent1 4 2 6 6 5" xfId="38339" xr:uid="{00000000-0005-0000-0000-00000B950000}"/>
    <cellStyle name="20% - Accent1 4 2 6 6 5 2" xfId="38340" xr:uid="{00000000-0005-0000-0000-00000C950000}"/>
    <cellStyle name="20% - Accent1 4 2 6 6 5 2 2" xfId="38341" xr:uid="{00000000-0005-0000-0000-00000D950000}"/>
    <cellStyle name="20% - Accent1 4 2 6 6 5 3" xfId="38342" xr:uid="{00000000-0005-0000-0000-00000E950000}"/>
    <cellStyle name="20% - Accent1 4 2 6 6 6" xfId="38343" xr:uid="{00000000-0005-0000-0000-00000F950000}"/>
    <cellStyle name="20% - Accent1 4 2 6 6 6 2" xfId="38344" xr:uid="{00000000-0005-0000-0000-000010950000}"/>
    <cellStyle name="20% - Accent1 4 2 6 6 6 2 2" xfId="38345" xr:uid="{00000000-0005-0000-0000-000011950000}"/>
    <cellStyle name="20% - Accent1 4 2 6 6 6 3" xfId="38346" xr:uid="{00000000-0005-0000-0000-000012950000}"/>
    <cellStyle name="20% - Accent1 4 2 6 6 7" xfId="38347" xr:uid="{00000000-0005-0000-0000-000013950000}"/>
    <cellStyle name="20% - Accent1 4 2 6 6 7 2" xfId="38348" xr:uid="{00000000-0005-0000-0000-000014950000}"/>
    <cellStyle name="20% - Accent1 4 2 6 6 8" xfId="38349" xr:uid="{00000000-0005-0000-0000-000015950000}"/>
    <cellStyle name="20% - Accent1 4 2 6 6 8 2" xfId="38350" xr:uid="{00000000-0005-0000-0000-000016950000}"/>
    <cellStyle name="20% - Accent1 4 2 6 6 9" xfId="38351" xr:uid="{00000000-0005-0000-0000-000017950000}"/>
    <cellStyle name="20% - Accent1 4 2 6 7" xfId="38352" xr:uid="{00000000-0005-0000-0000-000018950000}"/>
    <cellStyle name="20% - Accent1 4 2 6 7 2" xfId="38353" xr:uid="{00000000-0005-0000-0000-000019950000}"/>
    <cellStyle name="20% - Accent1 4 2 6 7 2 2" xfId="38354" xr:uid="{00000000-0005-0000-0000-00001A950000}"/>
    <cellStyle name="20% - Accent1 4 2 6 7 2 2 2" xfId="38355" xr:uid="{00000000-0005-0000-0000-00001B950000}"/>
    <cellStyle name="20% - Accent1 4 2 6 7 2 3" xfId="38356" xr:uid="{00000000-0005-0000-0000-00001C950000}"/>
    <cellStyle name="20% - Accent1 4 2 6 7 3" xfId="38357" xr:uid="{00000000-0005-0000-0000-00001D950000}"/>
    <cellStyle name="20% - Accent1 4 2 6 7 3 2" xfId="38358" xr:uid="{00000000-0005-0000-0000-00001E950000}"/>
    <cellStyle name="20% - Accent1 4 2 6 7 4" xfId="38359" xr:uid="{00000000-0005-0000-0000-00001F950000}"/>
    <cellStyle name="20% - Accent1 4 2 6 8" xfId="38360" xr:uid="{00000000-0005-0000-0000-000020950000}"/>
    <cellStyle name="20% - Accent1 4 2 6 8 2" xfId="38361" xr:uid="{00000000-0005-0000-0000-000021950000}"/>
    <cellStyle name="20% - Accent1 4 2 6 8 2 2" xfId="38362" xr:uid="{00000000-0005-0000-0000-000022950000}"/>
    <cellStyle name="20% - Accent1 4 2 6 8 2 2 2" xfId="38363" xr:uid="{00000000-0005-0000-0000-000023950000}"/>
    <cellStyle name="20% - Accent1 4 2 6 8 2 3" xfId="38364" xr:uid="{00000000-0005-0000-0000-000024950000}"/>
    <cellStyle name="20% - Accent1 4 2 6 8 3" xfId="38365" xr:uid="{00000000-0005-0000-0000-000025950000}"/>
    <cellStyle name="20% - Accent1 4 2 6 8 3 2" xfId="38366" xr:uid="{00000000-0005-0000-0000-000026950000}"/>
    <cellStyle name="20% - Accent1 4 2 6 8 4" xfId="38367" xr:uid="{00000000-0005-0000-0000-000027950000}"/>
    <cellStyle name="20% - Accent1 4 2 6 9" xfId="38368" xr:uid="{00000000-0005-0000-0000-000028950000}"/>
    <cellStyle name="20% - Accent1 4 2 6 9 2" xfId="38369" xr:uid="{00000000-0005-0000-0000-000029950000}"/>
    <cellStyle name="20% - Accent1 4 2 6 9 2 2" xfId="38370" xr:uid="{00000000-0005-0000-0000-00002A950000}"/>
    <cellStyle name="20% - Accent1 4 2 6 9 2 2 2" xfId="38371" xr:uid="{00000000-0005-0000-0000-00002B950000}"/>
    <cellStyle name="20% - Accent1 4 2 6 9 2 3" xfId="38372" xr:uid="{00000000-0005-0000-0000-00002C950000}"/>
    <cellStyle name="20% - Accent1 4 2 6 9 3" xfId="38373" xr:uid="{00000000-0005-0000-0000-00002D950000}"/>
    <cellStyle name="20% - Accent1 4 2 6 9 3 2" xfId="38374" xr:uid="{00000000-0005-0000-0000-00002E950000}"/>
    <cellStyle name="20% - Accent1 4 2 6 9 4" xfId="38375" xr:uid="{00000000-0005-0000-0000-00002F950000}"/>
    <cellStyle name="20% - Accent1 4 2 7" xfId="38376" xr:uid="{00000000-0005-0000-0000-000030950000}"/>
    <cellStyle name="20% - Accent1 4 2 7 10" xfId="38377" xr:uid="{00000000-0005-0000-0000-000031950000}"/>
    <cellStyle name="20% - Accent1 4 2 7 10 2" xfId="38378" xr:uid="{00000000-0005-0000-0000-000032950000}"/>
    <cellStyle name="20% - Accent1 4 2 7 11" xfId="38379" xr:uid="{00000000-0005-0000-0000-000033950000}"/>
    <cellStyle name="20% - Accent1 4 2 7 11 2" xfId="38380" xr:uid="{00000000-0005-0000-0000-000034950000}"/>
    <cellStyle name="20% - Accent1 4 2 7 12" xfId="38381" xr:uid="{00000000-0005-0000-0000-000035950000}"/>
    <cellStyle name="20% - Accent1 4 2 7 2" xfId="38382" xr:uid="{00000000-0005-0000-0000-000036950000}"/>
    <cellStyle name="20% - Accent1 4 2 7 2 10" xfId="38383" xr:uid="{00000000-0005-0000-0000-000037950000}"/>
    <cellStyle name="20% - Accent1 4 2 7 2 10 2" xfId="38384" xr:uid="{00000000-0005-0000-0000-000038950000}"/>
    <cellStyle name="20% - Accent1 4 2 7 2 11" xfId="38385" xr:uid="{00000000-0005-0000-0000-000039950000}"/>
    <cellStyle name="20% - Accent1 4 2 7 2 2" xfId="38386" xr:uid="{00000000-0005-0000-0000-00003A950000}"/>
    <cellStyle name="20% - Accent1 4 2 7 2 2 2" xfId="38387" xr:uid="{00000000-0005-0000-0000-00003B950000}"/>
    <cellStyle name="20% - Accent1 4 2 7 2 2 2 2" xfId="38388" xr:uid="{00000000-0005-0000-0000-00003C950000}"/>
    <cellStyle name="20% - Accent1 4 2 7 2 2 2 2 2" xfId="38389" xr:uid="{00000000-0005-0000-0000-00003D950000}"/>
    <cellStyle name="20% - Accent1 4 2 7 2 2 2 2 2 2" xfId="38390" xr:uid="{00000000-0005-0000-0000-00003E950000}"/>
    <cellStyle name="20% - Accent1 4 2 7 2 2 2 2 3" xfId="38391" xr:uid="{00000000-0005-0000-0000-00003F950000}"/>
    <cellStyle name="20% - Accent1 4 2 7 2 2 2 3" xfId="38392" xr:uid="{00000000-0005-0000-0000-000040950000}"/>
    <cellStyle name="20% - Accent1 4 2 7 2 2 2 3 2" xfId="38393" xr:uid="{00000000-0005-0000-0000-000041950000}"/>
    <cellStyle name="20% - Accent1 4 2 7 2 2 2 4" xfId="38394" xr:uid="{00000000-0005-0000-0000-000042950000}"/>
    <cellStyle name="20% - Accent1 4 2 7 2 2 3" xfId="38395" xr:uid="{00000000-0005-0000-0000-000043950000}"/>
    <cellStyle name="20% - Accent1 4 2 7 2 2 3 2" xfId="38396" xr:uid="{00000000-0005-0000-0000-000044950000}"/>
    <cellStyle name="20% - Accent1 4 2 7 2 2 3 2 2" xfId="38397" xr:uid="{00000000-0005-0000-0000-000045950000}"/>
    <cellStyle name="20% - Accent1 4 2 7 2 2 3 2 2 2" xfId="38398" xr:uid="{00000000-0005-0000-0000-000046950000}"/>
    <cellStyle name="20% - Accent1 4 2 7 2 2 3 2 3" xfId="38399" xr:uid="{00000000-0005-0000-0000-000047950000}"/>
    <cellStyle name="20% - Accent1 4 2 7 2 2 3 3" xfId="38400" xr:uid="{00000000-0005-0000-0000-000048950000}"/>
    <cellStyle name="20% - Accent1 4 2 7 2 2 3 3 2" xfId="38401" xr:uid="{00000000-0005-0000-0000-000049950000}"/>
    <cellStyle name="20% - Accent1 4 2 7 2 2 3 4" xfId="38402" xr:uid="{00000000-0005-0000-0000-00004A950000}"/>
    <cellStyle name="20% - Accent1 4 2 7 2 2 4" xfId="38403" xr:uid="{00000000-0005-0000-0000-00004B950000}"/>
    <cellStyle name="20% - Accent1 4 2 7 2 2 4 2" xfId="38404" xr:uid="{00000000-0005-0000-0000-00004C950000}"/>
    <cellStyle name="20% - Accent1 4 2 7 2 2 4 2 2" xfId="38405" xr:uid="{00000000-0005-0000-0000-00004D950000}"/>
    <cellStyle name="20% - Accent1 4 2 7 2 2 4 2 2 2" xfId="38406" xr:uid="{00000000-0005-0000-0000-00004E950000}"/>
    <cellStyle name="20% - Accent1 4 2 7 2 2 4 2 3" xfId="38407" xr:uid="{00000000-0005-0000-0000-00004F950000}"/>
    <cellStyle name="20% - Accent1 4 2 7 2 2 4 3" xfId="38408" xr:uid="{00000000-0005-0000-0000-000050950000}"/>
    <cellStyle name="20% - Accent1 4 2 7 2 2 4 3 2" xfId="38409" xr:uid="{00000000-0005-0000-0000-000051950000}"/>
    <cellStyle name="20% - Accent1 4 2 7 2 2 4 4" xfId="38410" xr:uid="{00000000-0005-0000-0000-000052950000}"/>
    <cellStyle name="20% - Accent1 4 2 7 2 2 5" xfId="38411" xr:uid="{00000000-0005-0000-0000-000053950000}"/>
    <cellStyle name="20% - Accent1 4 2 7 2 2 5 2" xfId="38412" xr:uid="{00000000-0005-0000-0000-000054950000}"/>
    <cellStyle name="20% - Accent1 4 2 7 2 2 5 2 2" xfId="38413" xr:uid="{00000000-0005-0000-0000-000055950000}"/>
    <cellStyle name="20% - Accent1 4 2 7 2 2 5 3" xfId="38414" xr:uid="{00000000-0005-0000-0000-000056950000}"/>
    <cellStyle name="20% - Accent1 4 2 7 2 2 6" xfId="38415" xr:uid="{00000000-0005-0000-0000-000057950000}"/>
    <cellStyle name="20% - Accent1 4 2 7 2 2 6 2" xfId="38416" xr:uid="{00000000-0005-0000-0000-000058950000}"/>
    <cellStyle name="20% - Accent1 4 2 7 2 2 6 2 2" xfId="38417" xr:uid="{00000000-0005-0000-0000-000059950000}"/>
    <cellStyle name="20% - Accent1 4 2 7 2 2 6 3" xfId="38418" xr:uid="{00000000-0005-0000-0000-00005A950000}"/>
    <cellStyle name="20% - Accent1 4 2 7 2 2 7" xfId="38419" xr:uid="{00000000-0005-0000-0000-00005B950000}"/>
    <cellStyle name="20% - Accent1 4 2 7 2 2 7 2" xfId="38420" xr:uid="{00000000-0005-0000-0000-00005C950000}"/>
    <cellStyle name="20% - Accent1 4 2 7 2 2 8" xfId="38421" xr:uid="{00000000-0005-0000-0000-00005D950000}"/>
    <cellStyle name="20% - Accent1 4 2 7 2 2 8 2" xfId="38422" xr:uid="{00000000-0005-0000-0000-00005E950000}"/>
    <cellStyle name="20% - Accent1 4 2 7 2 2 9" xfId="38423" xr:uid="{00000000-0005-0000-0000-00005F950000}"/>
    <cellStyle name="20% - Accent1 4 2 7 2 3" xfId="38424" xr:uid="{00000000-0005-0000-0000-000060950000}"/>
    <cellStyle name="20% - Accent1 4 2 7 2 3 2" xfId="38425" xr:uid="{00000000-0005-0000-0000-000061950000}"/>
    <cellStyle name="20% - Accent1 4 2 7 2 3 2 2" xfId="38426" xr:uid="{00000000-0005-0000-0000-000062950000}"/>
    <cellStyle name="20% - Accent1 4 2 7 2 3 2 2 2" xfId="38427" xr:uid="{00000000-0005-0000-0000-000063950000}"/>
    <cellStyle name="20% - Accent1 4 2 7 2 3 2 2 2 2" xfId="38428" xr:uid="{00000000-0005-0000-0000-000064950000}"/>
    <cellStyle name="20% - Accent1 4 2 7 2 3 2 2 3" xfId="38429" xr:uid="{00000000-0005-0000-0000-000065950000}"/>
    <cellStyle name="20% - Accent1 4 2 7 2 3 2 3" xfId="38430" xr:uid="{00000000-0005-0000-0000-000066950000}"/>
    <cellStyle name="20% - Accent1 4 2 7 2 3 2 3 2" xfId="38431" xr:uid="{00000000-0005-0000-0000-000067950000}"/>
    <cellStyle name="20% - Accent1 4 2 7 2 3 2 4" xfId="38432" xr:uid="{00000000-0005-0000-0000-000068950000}"/>
    <cellStyle name="20% - Accent1 4 2 7 2 3 3" xfId="38433" xr:uid="{00000000-0005-0000-0000-000069950000}"/>
    <cellStyle name="20% - Accent1 4 2 7 2 3 3 2" xfId="38434" xr:uid="{00000000-0005-0000-0000-00006A950000}"/>
    <cellStyle name="20% - Accent1 4 2 7 2 3 3 2 2" xfId="38435" xr:uid="{00000000-0005-0000-0000-00006B950000}"/>
    <cellStyle name="20% - Accent1 4 2 7 2 3 3 2 2 2" xfId="38436" xr:uid="{00000000-0005-0000-0000-00006C950000}"/>
    <cellStyle name="20% - Accent1 4 2 7 2 3 3 2 3" xfId="38437" xr:uid="{00000000-0005-0000-0000-00006D950000}"/>
    <cellStyle name="20% - Accent1 4 2 7 2 3 3 3" xfId="38438" xr:uid="{00000000-0005-0000-0000-00006E950000}"/>
    <cellStyle name="20% - Accent1 4 2 7 2 3 3 3 2" xfId="38439" xr:uid="{00000000-0005-0000-0000-00006F950000}"/>
    <cellStyle name="20% - Accent1 4 2 7 2 3 3 4" xfId="38440" xr:uid="{00000000-0005-0000-0000-000070950000}"/>
    <cellStyle name="20% - Accent1 4 2 7 2 3 4" xfId="38441" xr:uid="{00000000-0005-0000-0000-000071950000}"/>
    <cellStyle name="20% - Accent1 4 2 7 2 3 4 2" xfId="38442" xr:uid="{00000000-0005-0000-0000-000072950000}"/>
    <cellStyle name="20% - Accent1 4 2 7 2 3 4 2 2" xfId="38443" xr:uid="{00000000-0005-0000-0000-000073950000}"/>
    <cellStyle name="20% - Accent1 4 2 7 2 3 4 2 2 2" xfId="38444" xr:uid="{00000000-0005-0000-0000-000074950000}"/>
    <cellStyle name="20% - Accent1 4 2 7 2 3 4 2 3" xfId="38445" xr:uid="{00000000-0005-0000-0000-000075950000}"/>
    <cellStyle name="20% - Accent1 4 2 7 2 3 4 3" xfId="38446" xr:uid="{00000000-0005-0000-0000-000076950000}"/>
    <cellStyle name="20% - Accent1 4 2 7 2 3 4 3 2" xfId="38447" xr:uid="{00000000-0005-0000-0000-000077950000}"/>
    <cellStyle name="20% - Accent1 4 2 7 2 3 4 4" xfId="38448" xr:uid="{00000000-0005-0000-0000-000078950000}"/>
    <cellStyle name="20% - Accent1 4 2 7 2 3 5" xfId="38449" xr:uid="{00000000-0005-0000-0000-000079950000}"/>
    <cellStyle name="20% - Accent1 4 2 7 2 3 5 2" xfId="38450" xr:uid="{00000000-0005-0000-0000-00007A950000}"/>
    <cellStyle name="20% - Accent1 4 2 7 2 3 5 2 2" xfId="38451" xr:uid="{00000000-0005-0000-0000-00007B950000}"/>
    <cellStyle name="20% - Accent1 4 2 7 2 3 5 3" xfId="38452" xr:uid="{00000000-0005-0000-0000-00007C950000}"/>
    <cellStyle name="20% - Accent1 4 2 7 2 3 6" xfId="38453" xr:uid="{00000000-0005-0000-0000-00007D950000}"/>
    <cellStyle name="20% - Accent1 4 2 7 2 3 6 2" xfId="38454" xr:uid="{00000000-0005-0000-0000-00007E950000}"/>
    <cellStyle name="20% - Accent1 4 2 7 2 3 6 2 2" xfId="38455" xr:uid="{00000000-0005-0000-0000-00007F950000}"/>
    <cellStyle name="20% - Accent1 4 2 7 2 3 6 3" xfId="38456" xr:uid="{00000000-0005-0000-0000-000080950000}"/>
    <cellStyle name="20% - Accent1 4 2 7 2 3 7" xfId="38457" xr:uid="{00000000-0005-0000-0000-000081950000}"/>
    <cellStyle name="20% - Accent1 4 2 7 2 3 7 2" xfId="38458" xr:uid="{00000000-0005-0000-0000-000082950000}"/>
    <cellStyle name="20% - Accent1 4 2 7 2 3 8" xfId="38459" xr:uid="{00000000-0005-0000-0000-000083950000}"/>
    <cellStyle name="20% - Accent1 4 2 7 2 3 8 2" xfId="38460" xr:uid="{00000000-0005-0000-0000-000084950000}"/>
    <cellStyle name="20% - Accent1 4 2 7 2 3 9" xfId="38461" xr:uid="{00000000-0005-0000-0000-000085950000}"/>
    <cellStyle name="20% - Accent1 4 2 7 2 4" xfId="38462" xr:uid="{00000000-0005-0000-0000-000086950000}"/>
    <cellStyle name="20% - Accent1 4 2 7 2 4 2" xfId="38463" xr:uid="{00000000-0005-0000-0000-000087950000}"/>
    <cellStyle name="20% - Accent1 4 2 7 2 4 2 2" xfId="38464" xr:uid="{00000000-0005-0000-0000-000088950000}"/>
    <cellStyle name="20% - Accent1 4 2 7 2 4 2 2 2" xfId="38465" xr:uid="{00000000-0005-0000-0000-000089950000}"/>
    <cellStyle name="20% - Accent1 4 2 7 2 4 2 3" xfId="38466" xr:uid="{00000000-0005-0000-0000-00008A950000}"/>
    <cellStyle name="20% - Accent1 4 2 7 2 4 3" xfId="38467" xr:uid="{00000000-0005-0000-0000-00008B950000}"/>
    <cellStyle name="20% - Accent1 4 2 7 2 4 3 2" xfId="38468" xr:uid="{00000000-0005-0000-0000-00008C950000}"/>
    <cellStyle name="20% - Accent1 4 2 7 2 4 4" xfId="38469" xr:uid="{00000000-0005-0000-0000-00008D950000}"/>
    <cellStyle name="20% - Accent1 4 2 7 2 5" xfId="38470" xr:uid="{00000000-0005-0000-0000-00008E950000}"/>
    <cellStyle name="20% - Accent1 4 2 7 2 5 2" xfId="38471" xr:uid="{00000000-0005-0000-0000-00008F950000}"/>
    <cellStyle name="20% - Accent1 4 2 7 2 5 2 2" xfId="38472" xr:uid="{00000000-0005-0000-0000-000090950000}"/>
    <cellStyle name="20% - Accent1 4 2 7 2 5 2 2 2" xfId="38473" xr:uid="{00000000-0005-0000-0000-000091950000}"/>
    <cellStyle name="20% - Accent1 4 2 7 2 5 2 3" xfId="38474" xr:uid="{00000000-0005-0000-0000-000092950000}"/>
    <cellStyle name="20% - Accent1 4 2 7 2 5 3" xfId="38475" xr:uid="{00000000-0005-0000-0000-000093950000}"/>
    <cellStyle name="20% - Accent1 4 2 7 2 5 3 2" xfId="38476" xr:uid="{00000000-0005-0000-0000-000094950000}"/>
    <cellStyle name="20% - Accent1 4 2 7 2 5 4" xfId="38477" xr:uid="{00000000-0005-0000-0000-000095950000}"/>
    <cellStyle name="20% - Accent1 4 2 7 2 6" xfId="38478" xr:uid="{00000000-0005-0000-0000-000096950000}"/>
    <cellStyle name="20% - Accent1 4 2 7 2 6 2" xfId="38479" xr:uid="{00000000-0005-0000-0000-000097950000}"/>
    <cellStyle name="20% - Accent1 4 2 7 2 6 2 2" xfId="38480" xr:uid="{00000000-0005-0000-0000-000098950000}"/>
    <cellStyle name="20% - Accent1 4 2 7 2 6 2 2 2" xfId="38481" xr:uid="{00000000-0005-0000-0000-000099950000}"/>
    <cellStyle name="20% - Accent1 4 2 7 2 6 2 3" xfId="38482" xr:uid="{00000000-0005-0000-0000-00009A950000}"/>
    <cellStyle name="20% - Accent1 4 2 7 2 6 3" xfId="38483" xr:uid="{00000000-0005-0000-0000-00009B950000}"/>
    <cellStyle name="20% - Accent1 4 2 7 2 6 3 2" xfId="38484" xr:uid="{00000000-0005-0000-0000-00009C950000}"/>
    <cellStyle name="20% - Accent1 4 2 7 2 6 4" xfId="38485" xr:uid="{00000000-0005-0000-0000-00009D950000}"/>
    <cellStyle name="20% - Accent1 4 2 7 2 7" xfId="38486" xr:uid="{00000000-0005-0000-0000-00009E950000}"/>
    <cellStyle name="20% - Accent1 4 2 7 2 7 2" xfId="38487" xr:uid="{00000000-0005-0000-0000-00009F950000}"/>
    <cellStyle name="20% - Accent1 4 2 7 2 7 2 2" xfId="38488" xr:uid="{00000000-0005-0000-0000-0000A0950000}"/>
    <cellStyle name="20% - Accent1 4 2 7 2 7 3" xfId="38489" xr:uid="{00000000-0005-0000-0000-0000A1950000}"/>
    <cellStyle name="20% - Accent1 4 2 7 2 8" xfId="38490" xr:uid="{00000000-0005-0000-0000-0000A2950000}"/>
    <cellStyle name="20% - Accent1 4 2 7 2 8 2" xfId="38491" xr:uid="{00000000-0005-0000-0000-0000A3950000}"/>
    <cellStyle name="20% - Accent1 4 2 7 2 8 2 2" xfId="38492" xr:uid="{00000000-0005-0000-0000-0000A4950000}"/>
    <cellStyle name="20% - Accent1 4 2 7 2 8 3" xfId="38493" xr:uid="{00000000-0005-0000-0000-0000A5950000}"/>
    <cellStyle name="20% - Accent1 4 2 7 2 9" xfId="38494" xr:uid="{00000000-0005-0000-0000-0000A6950000}"/>
    <cellStyle name="20% - Accent1 4 2 7 2 9 2" xfId="38495" xr:uid="{00000000-0005-0000-0000-0000A7950000}"/>
    <cellStyle name="20% - Accent1 4 2 7 3" xfId="38496" xr:uid="{00000000-0005-0000-0000-0000A8950000}"/>
    <cellStyle name="20% - Accent1 4 2 7 3 2" xfId="38497" xr:uid="{00000000-0005-0000-0000-0000A9950000}"/>
    <cellStyle name="20% - Accent1 4 2 7 3 2 2" xfId="38498" xr:uid="{00000000-0005-0000-0000-0000AA950000}"/>
    <cellStyle name="20% - Accent1 4 2 7 3 2 2 2" xfId="38499" xr:uid="{00000000-0005-0000-0000-0000AB950000}"/>
    <cellStyle name="20% - Accent1 4 2 7 3 2 2 2 2" xfId="38500" xr:uid="{00000000-0005-0000-0000-0000AC950000}"/>
    <cellStyle name="20% - Accent1 4 2 7 3 2 2 3" xfId="38501" xr:uid="{00000000-0005-0000-0000-0000AD950000}"/>
    <cellStyle name="20% - Accent1 4 2 7 3 2 3" xfId="38502" xr:uid="{00000000-0005-0000-0000-0000AE950000}"/>
    <cellStyle name="20% - Accent1 4 2 7 3 2 3 2" xfId="38503" xr:uid="{00000000-0005-0000-0000-0000AF950000}"/>
    <cellStyle name="20% - Accent1 4 2 7 3 2 4" xfId="38504" xr:uid="{00000000-0005-0000-0000-0000B0950000}"/>
    <cellStyle name="20% - Accent1 4 2 7 3 3" xfId="38505" xr:uid="{00000000-0005-0000-0000-0000B1950000}"/>
    <cellStyle name="20% - Accent1 4 2 7 3 3 2" xfId="38506" xr:uid="{00000000-0005-0000-0000-0000B2950000}"/>
    <cellStyle name="20% - Accent1 4 2 7 3 3 2 2" xfId="38507" xr:uid="{00000000-0005-0000-0000-0000B3950000}"/>
    <cellStyle name="20% - Accent1 4 2 7 3 3 2 2 2" xfId="38508" xr:uid="{00000000-0005-0000-0000-0000B4950000}"/>
    <cellStyle name="20% - Accent1 4 2 7 3 3 2 3" xfId="38509" xr:uid="{00000000-0005-0000-0000-0000B5950000}"/>
    <cellStyle name="20% - Accent1 4 2 7 3 3 3" xfId="38510" xr:uid="{00000000-0005-0000-0000-0000B6950000}"/>
    <cellStyle name="20% - Accent1 4 2 7 3 3 3 2" xfId="38511" xr:uid="{00000000-0005-0000-0000-0000B7950000}"/>
    <cellStyle name="20% - Accent1 4 2 7 3 3 4" xfId="38512" xr:uid="{00000000-0005-0000-0000-0000B8950000}"/>
    <cellStyle name="20% - Accent1 4 2 7 3 4" xfId="38513" xr:uid="{00000000-0005-0000-0000-0000B9950000}"/>
    <cellStyle name="20% - Accent1 4 2 7 3 4 2" xfId="38514" xr:uid="{00000000-0005-0000-0000-0000BA950000}"/>
    <cellStyle name="20% - Accent1 4 2 7 3 4 2 2" xfId="38515" xr:uid="{00000000-0005-0000-0000-0000BB950000}"/>
    <cellStyle name="20% - Accent1 4 2 7 3 4 2 2 2" xfId="38516" xr:uid="{00000000-0005-0000-0000-0000BC950000}"/>
    <cellStyle name="20% - Accent1 4 2 7 3 4 2 3" xfId="38517" xr:uid="{00000000-0005-0000-0000-0000BD950000}"/>
    <cellStyle name="20% - Accent1 4 2 7 3 4 3" xfId="38518" xr:uid="{00000000-0005-0000-0000-0000BE950000}"/>
    <cellStyle name="20% - Accent1 4 2 7 3 4 3 2" xfId="38519" xr:uid="{00000000-0005-0000-0000-0000BF950000}"/>
    <cellStyle name="20% - Accent1 4 2 7 3 4 4" xfId="38520" xr:uid="{00000000-0005-0000-0000-0000C0950000}"/>
    <cellStyle name="20% - Accent1 4 2 7 3 5" xfId="38521" xr:uid="{00000000-0005-0000-0000-0000C1950000}"/>
    <cellStyle name="20% - Accent1 4 2 7 3 5 2" xfId="38522" xr:uid="{00000000-0005-0000-0000-0000C2950000}"/>
    <cellStyle name="20% - Accent1 4 2 7 3 5 2 2" xfId="38523" xr:uid="{00000000-0005-0000-0000-0000C3950000}"/>
    <cellStyle name="20% - Accent1 4 2 7 3 5 3" xfId="38524" xr:uid="{00000000-0005-0000-0000-0000C4950000}"/>
    <cellStyle name="20% - Accent1 4 2 7 3 6" xfId="38525" xr:uid="{00000000-0005-0000-0000-0000C5950000}"/>
    <cellStyle name="20% - Accent1 4 2 7 3 6 2" xfId="38526" xr:uid="{00000000-0005-0000-0000-0000C6950000}"/>
    <cellStyle name="20% - Accent1 4 2 7 3 6 2 2" xfId="38527" xr:uid="{00000000-0005-0000-0000-0000C7950000}"/>
    <cellStyle name="20% - Accent1 4 2 7 3 6 3" xfId="38528" xr:uid="{00000000-0005-0000-0000-0000C8950000}"/>
    <cellStyle name="20% - Accent1 4 2 7 3 7" xfId="38529" xr:uid="{00000000-0005-0000-0000-0000C9950000}"/>
    <cellStyle name="20% - Accent1 4 2 7 3 7 2" xfId="38530" xr:uid="{00000000-0005-0000-0000-0000CA950000}"/>
    <cellStyle name="20% - Accent1 4 2 7 3 8" xfId="38531" xr:uid="{00000000-0005-0000-0000-0000CB950000}"/>
    <cellStyle name="20% - Accent1 4 2 7 3 8 2" xfId="38532" xr:uid="{00000000-0005-0000-0000-0000CC950000}"/>
    <cellStyle name="20% - Accent1 4 2 7 3 9" xfId="38533" xr:uid="{00000000-0005-0000-0000-0000CD950000}"/>
    <cellStyle name="20% - Accent1 4 2 7 4" xfId="38534" xr:uid="{00000000-0005-0000-0000-0000CE950000}"/>
    <cellStyle name="20% - Accent1 4 2 7 4 2" xfId="38535" xr:uid="{00000000-0005-0000-0000-0000CF950000}"/>
    <cellStyle name="20% - Accent1 4 2 7 4 2 2" xfId="38536" xr:uid="{00000000-0005-0000-0000-0000D0950000}"/>
    <cellStyle name="20% - Accent1 4 2 7 4 2 2 2" xfId="38537" xr:uid="{00000000-0005-0000-0000-0000D1950000}"/>
    <cellStyle name="20% - Accent1 4 2 7 4 2 2 2 2" xfId="38538" xr:uid="{00000000-0005-0000-0000-0000D2950000}"/>
    <cellStyle name="20% - Accent1 4 2 7 4 2 2 3" xfId="38539" xr:uid="{00000000-0005-0000-0000-0000D3950000}"/>
    <cellStyle name="20% - Accent1 4 2 7 4 2 3" xfId="38540" xr:uid="{00000000-0005-0000-0000-0000D4950000}"/>
    <cellStyle name="20% - Accent1 4 2 7 4 2 3 2" xfId="38541" xr:uid="{00000000-0005-0000-0000-0000D5950000}"/>
    <cellStyle name="20% - Accent1 4 2 7 4 2 4" xfId="38542" xr:uid="{00000000-0005-0000-0000-0000D6950000}"/>
    <cellStyle name="20% - Accent1 4 2 7 4 3" xfId="38543" xr:uid="{00000000-0005-0000-0000-0000D7950000}"/>
    <cellStyle name="20% - Accent1 4 2 7 4 3 2" xfId="38544" xr:uid="{00000000-0005-0000-0000-0000D8950000}"/>
    <cellStyle name="20% - Accent1 4 2 7 4 3 2 2" xfId="38545" xr:uid="{00000000-0005-0000-0000-0000D9950000}"/>
    <cellStyle name="20% - Accent1 4 2 7 4 3 2 2 2" xfId="38546" xr:uid="{00000000-0005-0000-0000-0000DA950000}"/>
    <cellStyle name="20% - Accent1 4 2 7 4 3 2 3" xfId="38547" xr:uid="{00000000-0005-0000-0000-0000DB950000}"/>
    <cellStyle name="20% - Accent1 4 2 7 4 3 3" xfId="38548" xr:uid="{00000000-0005-0000-0000-0000DC950000}"/>
    <cellStyle name="20% - Accent1 4 2 7 4 3 3 2" xfId="38549" xr:uid="{00000000-0005-0000-0000-0000DD950000}"/>
    <cellStyle name="20% - Accent1 4 2 7 4 3 4" xfId="38550" xr:uid="{00000000-0005-0000-0000-0000DE950000}"/>
    <cellStyle name="20% - Accent1 4 2 7 4 4" xfId="38551" xr:uid="{00000000-0005-0000-0000-0000DF950000}"/>
    <cellStyle name="20% - Accent1 4 2 7 4 4 2" xfId="38552" xr:uid="{00000000-0005-0000-0000-0000E0950000}"/>
    <cellStyle name="20% - Accent1 4 2 7 4 4 2 2" xfId="38553" xr:uid="{00000000-0005-0000-0000-0000E1950000}"/>
    <cellStyle name="20% - Accent1 4 2 7 4 4 2 2 2" xfId="38554" xr:uid="{00000000-0005-0000-0000-0000E2950000}"/>
    <cellStyle name="20% - Accent1 4 2 7 4 4 2 3" xfId="38555" xr:uid="{00000000-0005-0000-0000-0000E3950000}"/>
    <cellStyle name="20% - Accent1 4 2 7 4 4 3" xfId="38556" xr:uid="{00000000-0005-0000-0000-0000E4950000}"/>
    <cellStyle name="20% - Accent1 4 2 7 4 4 3 2" xfId="38557" xr:uid="{00000000-0005-0000-0000-0000E5950000}"/>
    <cellStyle name="20% - Accent1 4 2 7 4 4 4" xfId="38558" xr:uid="{00000000-0005-0000-0000-0000E6950000}"/>
    <cellStyle name="20% - Accent1 4 2 7 4 5" xfId="38559" xr:uid="{00000000-0005-0000-0000-0000E7950000}"/>
    <cellStyle name="20% - Accent1 4 2 7 4 5 2" xfId="38560" xr:uid="{00000000-0005-0000-0000-0000E8950000}"/>
    <cellStyle name="20% - Accent1 4 2 7 4 5 2 2" xfId="38561" xr:uid="{00000000-0005-0000-0000-0000E9950000}"/>
    <cellStyle name="20% - Accent1 4 2 7 4 5 3" xfId="38562" xr:uid="{00000000-0005-0000-0000-0000EA950000}"/>
    <cellStyle name="20% - Accent1 4 2 7 4 6" xfId="38563" xr:uid="{00000000-0005-0000-0000-0000EB950000}"/>
    <cellStyle name="20% - Accent1 4 2 7 4 6 2" xfId="38564" xr:uid="{00000000-0005-0000-0000-0000EC950000}"/>
    <cellStyle name="20% - Accent1 4 2 7 4 6 2 2" xfId="38565" xr:uid="{00000000-0005-0000-0000-0000ED950000}"/>
    <cellStyle name="20% - Accent1 4 2 7 4 6 3" xfId="38566" xr:uid="{00000000-0005-0000-0000-0000EE950000}"/>
    <cellStyle name="20% - Accent1 4 2 7 4 7" xfId="38567" xr:uid="{00000000-0005-0000-0000-0000EF950000}"/>
    <cellStyle name="20% - Accent1 4 2 7 4 7 2" xfId="38568" xr:uid="{00000000-0005-0000-0000-0000F0950000}"/>
    <cellStyle name="20% - Accent1 4 2 7 4 8" xfId="38569" xr:uid="{00000000-0005-0000-0000-0000F1950000}"/>
    <cellStyle name="20% - Accent1 4 2 7 4 8 2" xfId="38570" xr:uid="{00000000-0005-0000-0000-0000F2950000}"/>
    <cellStyle name="20% - Accent1 4 2 7 4 9" xfId="38571" xr:uid="{00000000-0005-0000-0000-0000F3950000}"/>
    <cellStyle name="20% - Accent1 4 2 7 5" xfId="38572" xr:uid="{00000000-0005-0000-0000-0000F4950000}"/>
    <cellStyle name="20% - Accent1 4 2 7 5 2" xfId="38573" xr:uid="{00000000-0005-0000-0000-0000F5950000}"/>
    <cellStyle name="20% - Accent1 4 2 7 5 2 2" xfId="38574" xr:uid="{00000000-0005-0000-0000-0000F6950000}"/>
    <cellStyle name="20% - Accent1 4 2 7 5 2 2 2" xfId="38575" xr:uid="{00000000-0005-0000-0000-0000F7950000}"/>
    <cellStyle name="20% - Accent1 4 2 7 5 2 3" xfId="38576" xr:uid="{00000000-0005-0000-0000-0000F8950000}"/>
    <cellStyle name="20% - Accent1 4 2 7 5 3" xfId="38577" xr:uid="{00000000-0005-0000-0000-0000F9950000}"/>
    <cellStyle name="20% - Accent1 4 2 7 5 3 2" xfId="38578" xr:uid="{00000000-0005-0000-0000-0000FA950000}"/>
    <cellStyle name="20% - Accent1 4 2 7 5 4" xfId="38579" xr:uid="{00000000-0005-0000-0000-0000FB950000}"/>
    <cellStyle name="20% - Accent1 4 2 7 6" xfId="38580" xr:uid="{00000000-0005-0000-0000-0000FC950000}"/>
    <cellStyle name="20% - Accent1 4 2 7 6 2" xfId="38581" xr:uid="{00000000-0005-0000-0000-0000FD950000}"/>
    <cellStyle name="20% - Accent1 4 2 7 6 2 2" xfId="38582" xr:uid="{00000000-0005-0000-0000-0000FE950000}"/>
    <cellStyle name="20% - Accent1 4 2 7 6 2 2 2" xfId="38583" xr:uid="{00000000-0005-0000-0000-0000FF950000}"/>
    <cellStyle name="20% - Accent1 4 2 7 6 2 3" xfId="38584" xr:uid="{00000000-0005-0000-0000-000000960000}"/>
    <cellStyle name="20% - Accent1 4 2 7 6 3" xfId="38585" xr:uid="{00000000-0005-0000-0000-000001960000}"/>
    <cellStyle name="20% - Accent1 4 2 7 6 3 2" xfId="38586" xr:uid="{00000000-0005-0000-0000-000002960000}"/>
    <cellStyle name="20% - Accent1 4 2 7 6 4" xfId="38587" xr:uid="{00000000-0005-0000-0000-000003960000}"/>
    <cellStyle name="20% - Accent1 4 2 7 7" xfId="38588" xr:uid="{00000000-0005-0000-0000-000004960000}"/>
    <cellStyle name="20% - Accent1 4 2 7 7 2" xfId="38589" xr:uid="{00000000-0005-0000-0000-000005960000}"/>
    <cellStyle name="20% - Accent1 4 2 7 7 2 2" xfId="38590" xr:uid="{00000000-0005-0000-0000-000006960000}"/>
    <cellStyle name="20% - Accent1 4 2 7 7 2 2 2" xfId="38591" xr:uid="{00000000-0005-0000-0000-000007960000}"/>
    <cellStyle name="20% - Accent1 4 2 7 7 2 3" xfId="38592" xr:uid="{00000000-0005-0000-0000-000008960000}"/>
    <cellStyle name="20% - Accent1 4 2 7 7 3" xfId="38593" xr:uid="{00000000-0005-0000-0000-000009960000}"/>
    <cellStyle name="20% - Accent1 4 2 7 7 3 2" xfId="38594" xr:uid="{00000000-0005-0000-0000-00000A960000}"/>
    <cellStyle name="20% - Accent1 4 2 7 7 4" xfId="38595" xr:uid="{00000000-0005-0000-0000-00000B960000}"/>
    <cellStyle name="20% - Accent1 4 2 7 8" xfId="38596" xr:uid="{00000000-0005-0000-0000-00000C960000}"/>
    <cellStyle name="20% - Accent1 4 2 7 8 2" xfId="38597" xr:uid="{00000000-0005-0000-0000-00000D960000}"/>
    <cellStyle name="20% - Accent1 4 2 7 8 2 2" xfId="38598" xr:uid="{00000000-0005-0000-0000-00000E960000}"/>
    <cellStyle name="20% - Accent1 4 2 7 8 3" xfId="38599" xr:uid="{00000000-0005-0000-0000-00000F960000}"/>
    <cellStyle name="20% - Accent1 4 2 7 9" xfId="38600" xr:uid="{00000000-0005-0000-0000-000010960000}"/>
    <cellStyle name="20% - Accent1 4 2 7 9 2" xfId="38601" xr:uid="{00000000-0005-0000-0000-000011960000}"/>
    <cellStyle name="20% - Accent1 4 2 7 9 2 2" xfId="38602" xr:uid="{00000000-0005-0000-0000-000012960000}"/>
    <cellStyle name="20% - Accent1 4 2 7 9 3" xfId="38603" xr:uid="{00000000-0005-0000-0000-000013960000}"/>
    <cellStyle name="20% - Accent1 4 2 8" xfId="38604" xr:uid="{00000000-0005-0000-0000-000014960000}"/>
    <cellStyle name="20% - Accent1 4 2 8 10" xfId="38605" xr:uid="{00000000-0005-0000-0000-000015960000}"/>
    <cellStyle name="20% - Accent1 4 2 8 10 2" xfId="38606" xr:uid="{00000000-0005-0000-0000-000016960000}"/>
    <cellStyle name="20% - Accent1 4 2 8 11" xfId="38607" xr:uid="{00000000-0005-0000-0000-000017960000}"/>
    <cellStyle name="20% - Accent1 4 2 8 2" xfId="38608" xr:uid="{00000000-0005-0000-0000-000018960000}"/>
    <cellStyle name="20% - Accent1 4 2 8 2 2" xfId="38609" xr:uid="{00000000-0005-0000-0000-000019960000}"/>
    <cellStyle name="20% - Accent1 4 2 8 2 2 2" xfId="38610" xr:uid="{00000000-0005-0000-0000-00001A960000}"/>
    <cellStyle name="20% - Accent1 4 2 8 2 2 2 2" xfId="38611" xr:uid="{00000000-0005-0000-0000-00001B960000}"/>
    <cellStyle name="20% - Accent1 4 2 8 2 2 2 2 2" xfId="38612" xr:uid="{00000000-0005-0000-0000-00001C960000}"/>
    <cellStyle name="20% - Accent1 4 2 8 2 2 2 3" xfId="38613" xr:uid="{00000000-0005-0000-0000-00001D960000}"/>
    <cellStyle name="20% - Accent1 4 2 8 2 2 3" xfId="38614" xr:uid="{00000000-0005-0000-0000-00001E960000}"/>
    <cellStyle name="20% - Accent1 4 2 8 2 2 3 2" xfId="38615" xr:uid="{00000000-0005-0000-0000-00001F960000}"/>
    <cellStyle name="20% - Accent1 4 2 8 2 2 4" xfId="38616" xr:uid="{00000000-0005-0000-0000-000020960000}"/>
    <cellStyle name="20% - Accent1 4 2 8 2 3" xfId="38617" xr:uid="{00000000-0005-0000-0000-000021960000}"/>
    <cellStyle name="20% - Accent1 4 2 8 2 3 2" xfId="38618" xr:uid="{00000000-0005-0000-0000-000022960000}"/>
    <cellStyle name="20% - Accent1 4 2 8 2 3 2 2" xfId="38619" xr:uid="{00000000-0005-0000-0000-000023960000}"/>
    <cellStyle name="20% - Accent1 4 2 8 2 3 2 2 2" xfId="38620" xr:uid="{00000000-0005-0000-0000-000024960000}"/>
    <cellStyle name="20% - Accent1 4 2 8 2 3 2 3" xfId="38621" xr:uid="{00000000-0005-0000-0000-000025960000}"/>
    <cellStyle name="20% - Accent1 4 2 8 2 3 3" xfId="38622" xr:uid="{00000000-0005-0000-0000-000026960000}"/>
    <cellStyle name="20% - Accent1 4 2 8 2 3 3 2" xfId="38623" xr:uid="{00000000-0005-0000-0000-000027960000}"/>
    <cellStyle name="20% - Accent1 4 2 8 2 3 4" xfId="38624" xr:uid="{00000000-0005-0000-0000-000028960000}"/>
    <cellStyle name="20% - Accent1 4 2 8 2 4" xfId="38625" xr:uid="{00000000-0005-0000-0000-000029960000}"/>
    <cellStyle name="20% - Accent1 4 2 8 2 4 2" xfId="38626" xr:uid="{00000000-0005-0000-0000-00002A960000}"/>
    <cellStyle name="20% - Accent1 4 2 8 2 4 2 2" xfId="38627" xr:uid="{00000000-0005-0000-0000-00002B960000}"/>
    <cellStyle name="20% - Accent1 4 2 8 2 4 2 2 2" xfId="38628" xr:uid="{00000000-0005-0000-0000-00002C960000}"/>
    <cellStyle name="20% - Accent1 4 2 8 2 4 2 3" xfId="38629" xr:uid="{00000000-0005-0000-0000-00002D960000}"/>
    <cellStyle name="20% - Accent1 4 2 8 2 4 3" xfId="38630" xr:uid="{00000000-0005-0000-0000-00002E960000}"/>
    <cellStyle name="20% - Accent1 4 2 8 2 4 3 2" xfId="38631" xr:uid="{00000000-0005-0000-0000-00002F960000}"/>
    <cellStyle name="20% - Accent1 4 2 8 2 4 4" xfId="38632" xr:uid="{00000000-0005-0000-0000-000030960000}"/>
    <cellStyle name="20% - Accent1 4 2 8 2 5" xfId="38633" xr:uid="{00000000-0005-0000-0000-000031960000}"/>
    <cellStyle name="20% - Accent1 4 2 8 2 5 2" xfId="38634" xr:uid="{00000000-0005-0000-0000-000032960000}"/>
    <cellStyle name="20% - Accent1 4 2 8 2 5 2 2" xfId="38635" xr:uid="{00000000-0005-0000-0000-000033960000}"/>
    <cellStyle name="20% - Accent1 4 2 8 2 5 3" xfId="38636" xr:uid="{00000000-0005-0000-0000-000034960000}"/>
    <cellStyle name="20% - Accent1 4 2 8 2 6" xfId="38637" xr:uid="{00000000-0005-0000-0000-000035960000}"/>
    <cellStyle name="20% - Accent1 4 2 8 2 6 2" xfId="38638" xr:uid="{00000000-0005-0000-0000-000036960000}"/>
    <cellStyle name="20% - Accent1 4 2 8 2 6 2 2" xfId="38639" xr:uid="{00000000-0005-0000-0000-000037960000}"/>
    <cellStyle name="20% - Accent1 4 2 8 2 6 3" xfId="38640" xr:uid="{00000000-0005-0000-0000-000038960000}"/>
    <cellStyle name="20% - Accent1 4 2 8 2 7" xfId="38641" xr:uid="{00000000-0005-0000-0000-000039960000}"/>
    <cellStyle name="20% - Accent1 4 2 8 2 7 2" xfId="38642" xr:uid="{00000000-0005-0000-0000-00003A960000}"/>
    <cellStyle name="20% - Accent1 4 2 8 2 8" xfId="38643" xr:uid="{00000000-0005-0000-0000-00003B960000}"/>
    <cellStyle name="20% - Accent1 4 2 8 2 8 2" xfId="38644" xr:uid="{00000000-0005-0000-0000-00003C960000}"/>
    <cellStyle name="20% - Accent1 4 2 8 2 9" xfId="38645" xr:uid="{00000000-0005-0000-0000-00003D960000}"/>
    <cellStyle name="20% - Accent1 4 2 8 3" xfId="38646" xr:uid="{00000000-0005-0000-0000-00003E960000}"/>
    <cellStyle name="20% - Accent1 4 2 8 3 2" xfId="38647" xr:uid="{00000000-0005-0000-0000-00003F960000}"/>
    <cellStyle name="20% - Accent1 4 2 8 3 2 2" xfId="38648" xr:uid="{00000000-0005-0000-0000-000040960000}"/>
    <cellStyle name="20% - Accent1 4 2 8 3 2 2 2" xfId="38649" xr:uid="{00000000-0005-0000-0000-000041960000}"/>
    <cellStyle name="20% - Accent1 4 2 8 3 2 2 2 2" xfId="38650" xr:uid="{00000000-0005-0000-0000-000042960000}"/>
    <cellStyle name="20% - Accent1 4 2 8 3 2 2 3" xfId="38651" xr:uid="{00000000-0005-0000-0000-000043960000}"/>
    <cellStyle name="20% - Accent1 4 2 8 3 2 3" xfId="38652" xr:uid="{00000000-0005-0000-0000-000044960000}"/>
    <cellStyle name="20% - Accent1 4 2 8 3 2 3 2" xfId="38653" xr:uid="{00000000-0005-0000-0000-000045960000}"/>
    <cellStyle name="20% - Accent1 4 2 8 3 2 4" xfId="38654" xr:uid="{00000000-0005-0000-0000-000046960000}"/>
    <cellStyle name="20% - Accent1 4 2 8 3 3" xfId="38655" xr:uid="{00000000-0005-0000-0000-000047960000}"/>
    <cellStyle name="20% - Accent1 4 2 8 3 3 2" xfId="38656" xr:uid="{00000000-0005-0000-0000-000048960000}"/>
    <cellStyle name="20% - Accent1 4 2 8 3 3 2 2" xfId="38657" xr:uid="{00000000-0005-0000-0000-000049960000}"/>
    <cellStyle name="20% - Accent1 4 2 8 3 3 2 2 2" xfId="38658" xr:uid="{00000000-0005-0000-0000-00004A960000}"/>
    <cellStyle name="20% - Accent1 4 2 8 3 3 2 3" xfId="38659" xr:uid="{00000000-0005-0000-0000-00004B960000}"/>
    <cellStyle name="20% - Accent1 4 2 8 3 3 3" xfId="38660" xr:uid="{00000000-0005-0000-0000-00004C960000}"/>
    <cellStyle name="20% - Accent1 4 2 8 3 3 3 2" xfId="38661" xr:uid="{00000000-0005-0000-0000-00004D960000}"/>
    <cellStyle name="20% - Accent1 4 2 8 3 3 4" xfId="38662" xr:uid="{00000000-0005-0000-0000-00004E960000}"/>
    <cellStyle name="20% - Accent1 4 2 8 3 4" xfId="38663" xr:uid="{00000000-0005-0000-0000-00004F960000}"/>
    <cellStyle name="20% - Accent1 4 2 8 3 4 2" xfId="38664" xr:uid="{00000000-0005-0000-0000-000050960000}"/>
    <cellStyle name="20% - Accent1 4 2 8 3 4 2 2" xfId="38665" xr:uid="{00000000-0005-0000-0000-000051960000}"/>
    <cellStyle name="20% - Accent1 4 2 8 3 4 2 2 2" xfId="38666" xr:uid="{00000000-0005-0000-0000-000052960000}"/>
    <cellStyle name="20% - Accent1 4 2 8 3 4 2 3" xfId="38667" xr:uid="{00000000-0005-0000-0000-000053960000}"/>
    <cellStyle name="20% - Accent1 4 2 8 3 4 3" xfId="38668" xr:uid="{00000000-0005-0000-0000-000054960000}"/>
    <cellStyle name="20% - Accent1 4 2 8 3 4 3 2" xfId="38669" xr:uid="{00000000-0005-0000-0000-000055960000}"/>
    <cellStyle name="20% - Accent1 4 2 8 3 4 4" xfId="38670" xr:uid="{00000000-0005-0000-0000-000056960000}"/>
    <cellStyle name="20% - Accent1 4 2 8 3 5" xfId="38671" xr:uid="{00000000-0005-0000-0000-000057960000}"/>
    <cellStyle name="20% - Accent1 4 2 8 3 5 2" xfId="38672" xr:uid="{00000000-0005-0000-0000-000058960000}"/>
    <cellStyle name="20% - Accent1 4 2 8 3 5 2 2" xfId="38673" xr:uid="{00000000-0005-0000-0000-000059960000}"/>
    <cellStyle name="20% - Accent1 4 2 8 3 5 3" xfId="38674" xr:uid="{00000000-0005-0000-0000-00005A960000}"/>
    <cellStyle name="20% - Accent1 4 2 8 3 6" xfId="38675" xr:uid="{00000000-0005-0000-0000-00005B960000}"/>
    <cellStyle name="20% - Accent1 4 2 8 3 6 2" xfId="38676" xr:uid="{00000000-0005-0000-0000-00005C960000}"/>
    <cellStyle name="20% - Accent1 4 2 8 3 6 2 2" xfId="38677" xr:uid="{00000000-0005-0000-0000-00005D960000}"/>
    <cellStyle name="20% - Accent1 4 2 8 3 6 3" xfId="38678" xr:uid="{00000000-0005-0000-0000-00005E960000}"/>
    <cellStyle name="20% - Accent1 4 2 8 3 7" xfId="38679" xr:uid="{00000000-0005-0000-0000-00005F960000}"/>
    <cellStyle name="20% - Accent1 4 2 8 3 7 2" xfId="38680" xr:uid="{00000000-0005-0000-0000-000060960000}"/>
    <cellStyle name="20% - Accent1 4 2 8 3 8" xfId="38681" xr:uid="{00000000-0005-0000-0000-000061960000}"/>
    <cellStyle name="20% - Accent1 4 2 8 3 8 2" xfId="38682" xr:uid="{00000000-0005-0000-0000-000062960000}"/>
    <cellStyle name="20% - Accent1 4 2 8 3 9" xfId="38683" xr:uid="{00000000-0005-0000-0000-000063960000}"/>
    <cellStyle name="20% - Accent1 4 2 8 4" xfId="38684" xr:uid="{00000000-0005-0000-0000-000064960000}"/>
    <cellStyle name="20% - Accent1 4 2 8 4 2" xfId="38685" xr:uid="{00000000-0005-0000-0000-000065960000}"/>
    <cellStyle name="20% - Accent1 4 2 8 4 2 2" xfId="38686" xr:uid="{00000000-0005-0000-0000-000066960000}"/>
    <cellStyle name="20% - Accent1 4 2 8 4 2 2 2" xfId="38687" xr:uid="{00000000-0005-0000-0000-000067960000}"/>
    <cellStyle name="20% - Accent1 4 2 8 4 2 3" xfId="38688" xr:uid="{00000000-0005-0000-0000-000068960000}"/>
    <cellStyle name="20% - Accent1 4 2 8 4 3" xfId="38689" xr:uid="{00000000-0005-0000-0000-000069960000}"/>
    <cellStyle name="20% - Accent1 4 2 8 4 3 2" xfId="38690" xr:uid="{00000000-0005-0000-0000-00006A960000}"/>
    <cellStyle name="20% - Accent1 4 2 8 4 4" xfId="38691" xr:uid="{00000000-0005-0000-0000-00006B960000}"/>
    <cellStyle name="20% - Accent1 4 2 8 5" xfId="38692" xr:uid="{00000000-0005-0000-0000-00006C960000}"/>
    <cellStyle name="20% - Accent1 4 2 8 5 2" xfId="38693" xr:uid="{00000000-0005-0000-0000-00006D960000}"/>
    <cellStyle name="20% - Accent1 4 2 8 5 2 2" xfId="38694" xr:uid="{00000000-0005-0000-0000-00006E960000}"/>
    <cellStyle name="20% - Accent1 4 2 8 5 2 2 2" xfId="38695" xr:uid="{00000000-0005-0000-0000-00006F960000}"/>
    <cellStyle name="20% - Accent1 4 2 8 5 2 3" xfId="38696" xr:uid="{00000000-0005-0000-0000-000070960000}"/>
    <cellStyle name="20% - Accent1 4 2 8 5 3" xfId="38697" xr:uid="{00000000-0005-0000-0000-000071960000}"/>
    <cellStyle name="20% - Accent1 4 2 8 5 3 2" xfId="38698" xr:uid="{00000000-0005-0000-0000-000072960000}"/>
    <cellStyle name="20% - Accent1 4 2 8 5 4" xfId="38699" xr:uid="{00000000-0005-0000-0000-000073960000}"/>
    <cellStyle name="20% - Accent1 4 2 8 6" xfId="38700" xr:uid="{00000000-0005-0000-0000-000074960000}"/>
    <cellStyle name="20% - Accent1 4 2 8 6 2" xfId="38701" xr:uid="{00000000-0005-0000-0000-000075960000}"/>
    <cellStyle name="20% - Accent1 4 2 8 6 2 2" xfId="38702" xr:uid="{00000000-0005-0000-0000-000076960000}"/>
    <cellStyle name="20% - Accent1 4 2 8 6 2 2 2" xfId="38703" xr:uid="{00000000-0005-0000-0000-000077960000}"/>
    <cellStyle name="20% - Accent1 4 2 8 6 2 3" xfId="38704" xr:uid="{00000000-0005-0000-0000-000078960000}"/>
    <cellStyle name="20% - Accent1 4 2 8 6 3" xfId="38705" xr:uid="{00000000-0005-0000-0000-000079960000}"/>
    <cellStyle name="20% - Accent1 4 2 8 6 3 2" xfId="38706" xr:uid="{00000000-0005-0000-0000-00007A960000}"/>
    <cellStyle name="20% - Accent1 4 2 8 6 4" xfId="38707" xr:uid="{00000000-0005-0000-0000-00007B960000}"/>
    <cellStyle name="20% - Accent1 4 2 8 7" xfId="38708" xr:uid="{00000000-0005-0000-0000-00007C960000}"/>
    <cellStyle name="20% - Accent1 4 2 8 7 2" xfId="38709" xr:uid="{00000000-0005-0000-0000-00007D960000}"/>
    <cellStyle name="20% - Accent1 4 2 8 7 2 2" xfId="38710" xr:uid="{00000000-0005-0000-0000-00007E960000}"/>
    <cellStyle name="20% - Accent1 4 2 8 7 3" xfId="38711" xr:uid="{00000000-0005-0000-0000-00007F960000}"/>
    <cellStyle name="20% - Accent1 4 2 8 8" xfId="38712" xr:uid="{00000000-0005-0000-0000-000080960000}"/>
    <cellStyle name="20% - Accent1 4 2 8 8 2" xfId="38713" xr:uid="{00000000-0005-0000-0000-000081960000}"/>
    <cellStyle name="20% - Accent1 4 2 8 8 2 2" xfId="38714" xr:uid="{00000000-0005-0000-0000-000082960000}"/>
    <cellStyle name="20% - Accent1 4 2 8 8 3" xfId="38715" xr:uid="{00000000-0005-0000-0000-000083960000}"/>
    <cellStyle name="20% - Accent1 4 2 8 9" xfId="38716" xr:uid="{00000000-0005-0000-0000-000084960000}"/>
    <cellStyle name="20% - Accent1 4 2 8 9 2" xfId="38717" xr:uid="{00000000-0005-0000-0000-000085960000}"/>
    <cellStyle name="20% - Accent1 4 2 9" xfId="38718" xr:uid="{00000000-0005-0000-0000-000086960000}"/>
    <cellStyle name="20% - Accent1 4 2 9 10" xfId="38719" xr:uid="{00000000-0005-0000-0000-000087960000}"/>
    <cellStyle name="20% - Accent1 4 2 9 10 2" xfId="38720" xr:uid="{00000000-0005-0000-0000-000088960000}"/>
    <cellStyle name="20% - Accent1 4 2 9 11" xfId="38721" xr:uid="{00000000-0005-0000-0000-000089960000}"/>
    <cellStyle name="20% - Accent1 4 2 9 2" xfId="38722" xr:uid="{00000000-0005-0000-0000-00008A960000}"/>
    <cellStyle name="20% - Accent1 4 2 9 2 2" xfId="38723" xr:uid="{00000000-0005-0000-0000-00008B960000}"/>
    <cellStyle name="20% - Accent1 4 2 9 2 2 2" xfId="38724" xr:uid="{00000000-0005-0000-0000-00008C960000}"/>
    <cellStyle name="20% - Accent1 4 2 9 2 2 2 2" xfId="38725" xr:uid="{00000000-0005-0000-0000-00008D960000}"/>
    <cellStyle name="20% - Accent1 4 2 9 2 2 2 2 2" xfId="38726" xr:uid="{00000000-0005-0000-0000-00008E960000}"/>
    <cellStyle name="20% - Accent1 4 2 9 2 2 2 3" xfId="38727" xr:uid="{00000000-0005-0000-0000-00008F960000}"/>
    <cellStyle name="20% - Accent1 4 2 9 2 2 3" xfId="38728" xr:uid="{00000000-0005-0000-0000-000090960000}"/>
    <cellStyle name="20% - Accent1 4 2 9 2 2 3 2" xfId="38729" xr:uid="{00000000-0005-0000-0000-000091960000}"/>
    <cellStyle name="20% - Accent1 4 2 9 2 2 4" xfId="38730" xr:uid="{00000000-0005-0000-0000-000092960000}"/>
    <cellStyle name="20% - Accent1 4 2 9 2 3" xfId="38731" xr:uid="{00000000-0005-0000-0000-000093960000}"/>
    <cellStyle name="20% - Accent1 4 2 9 2 3 2" xfId="38732" xr:uid="{00000000-0005-0000-0000-000094960000}"/>
    <cellStyle name="20% - Accent1 4 2 9 2 3 2 2" xfId="38733" xr:uid="{00000000-0005-0000-0000-000095960000}"/>
    <cellStyle name="20% - Accent1 4 2 9 2 3 2 2 2" xfId="38734" xr:uid="{00000000-0005-0000-0000-000096960000}"/>
    <cellStyle name="20% - Accent1 4 2 9 2 3 2 3" xfId="38735" xr:uid="{00000000-0005-0000-0000-000097960000}"/>
    <cellStyle name="20% - Accent1 4 2 9 2 3 3" xfId="38736" xr:uid="{00000000-0005-0000-0000-000098960000}"/>
    <cellStyle name="20% - Accent1 4 2 9 2 3 3 2" xfId="38737" xr:uid="{00000000-0005-0000-0000-000099960000}"/>
    <cellStyle name="20% - Accent1 4 2 9 2 3 4" xfId="38738" xr:uid="{00000000-0005-0000-0000-00009A960000}"/>
    <cellStyle name="20% - Accent1 4 2 9 2 4" xfId="38739" xr:uid="{00000000-0005-0000-0000-00009B960000}"/>
    <cellStyle name="20% - Accent1 4 2 9 2 4 2" xfId="38740" xr:uid="{00000000-0005-0000-0000-00009C960000}"/>
    <cellStyle name="20% - Accent1 4 2 9 2 4 2 2" xfId="38741" xr:uid="{00000000-0005-0000-0000-00009D960000}"/>
    <cellStyle name="20% - Accent1 4 2 9 2 4 2 2 2" xfId="38742" xr:uid="{00000000-0005-0000-0000-00009E960000}"/>
    <cellStyle name="20% - Accent1 4 2 9 2 4 2 3" xfId="38743" xr:uid="{00000000-0005-0000-0000-00009F960000}"/>
    <cellStyle name="20% - Accent1 4 2 9 2 4 3" xfId="38744" xr:uid="{00000000-0005-0000-0000-0000A0960000}"/>
    <cellStyle name="20% - Accent1 4 2 9 2 4 3 2" xfId="38745" xr:uid="{00000000-0005-0000-0000-0000A1960000}"/>
    <cellStyle name="20% - Accent1 4 2 9 2 4 4" xfId="38746" xr:uid="{00000000-0005-0000-0000-0000A2960000}"/>
    <cellStyle name="20% - Accent1 4 2 9 2 5" xfId="38747" xr:uid="{00000000-0005-0000-0000-0000A3960000}"/>
    <cellStyle name="20% - Accent1 4 2 9 2 5 2" xfId="38748" xr:uid="{00000000-0005-0000-0000-0000A4960000}"/>
    <cellStyle name="20% - Accent1 4 2 9 2 5 2 2" xfId="38749" xr:uid="{00000000-0005-0000-0000-0000A5960000}"/>
    <cellStyle name="20% - Accent1 4 2 9 2 5 3" xfId="38750" xr:uid="{00000000-0005-0000-0000-0000A6960000}"/>
    <cellStyle name="20% - Accent1 4 2 9 2 6" xfId="38751" xr:uid="{00000000-0005-0000-0000-0000A7960000}"/>
    <cellStyle name="20% - Accent1 4 2 9 2 6 2" xfId="38752" xr:uid="{00000000-0005-0000-0000-0000A8960000}"/>
    <cellStyle name="20% - Accent1 4 2 9 2 6 2 2" xfId="38753" xr:uid="{00000000-0005-0000-0000-0000A9960000}"/>
    <cellStyle name="20% - Accent1 4 2 9 2 6 3" xfId="38754" xr:uid="{00000000-0005-0000-0000-0000AA960000}"/>
    <cellStyle name="20% - Accent1 4 2 9 2 7" xfId="38755" xr:uid="{00000000-0005-0000-0000-0000AB960000}"/>
    <cellStyle name="20% - Accent1 4 2 9 2 7 2" xfId="38756" xr:uid="{00000000-0005-0000-0000-0000AC960000}"/>
    <cellStyle name="20% - Accent1 4 2 9 2 8" xfId="38757" xr:uid="{00000000-0005-0000-0000-0000AD960000}"/>
    <cellStyle name="20% - Accent1 4 2 9 2 8 2" xfId="38758" xr:uid="{00000000-0005-0000-0000-0000AE960000}"/>
    <cellStyle name="20% - Accent1 4 2 9 2 9" xfId="38759" xr:uid="{00000000-0005-0000-0000-0000AF960000}"/>
    <cellStyle name="20% - Accent1 4 2 9 3" xfId="38760" xr:uid="{00000000-0005-0000-0000-0000B0960000}"/>
    <cellStyle name="20% - Accent1 4 2 9 3 2" xfId="38761" xr:uid="{00000000-0005-0000-0000-0000B1960000}"/>
    <cellStyle name="20% - Accent1 4 2 9 3 2 2" xfId="38762" xr:uid="{00000000-0005-0000-0000-0000B2960000}"/>
    <cellStyle name="20% - Accent1 4 2 9 3 2 2 2" xfId="38763" xr:uid="{00000000-0005-0000-0000-0000B3960000}"/>
    <cellStyle name="20% - Accent1 4 2 9 3 2 2 2 2" xfId="38764" xr:uid="{00000000-0005-0000-0000-0000B4960000}"/>
    <cellStyle name="20% - Accent1 4 2 9 3 2 2 3" xfId="38765" xr:uid="{00000000-0005-0000-0000-0000B5960000}"/>
    <cellStyle name="20% - Accent1 4 2 9 3 2 3" xfId="38766" xr:uid="{00000000-0005-0000-0000-0000B6960000}"/>
    <cellStyle name="20% - Accent1 4 2 9 3 2 3 2" xfId="38767" xr:uid="{00000000-0005-0000-0000-0000B7960000}"/>
    <cellStyle name="20% - Accent1 4 2 9 3 2 4" xfId="38768" xr:uid="{00000000-0005-0000-0000-0000B8960000}"/>
    <cellStyle name="20% - Accent1 4 2 9 3 3" xfId="38769" xr:uid="{00000000-0005-0000-0000-0000B9960000}"/>
    <cellStyle name="20% - Accent1 4 2 9 3 3 2" xfId="38770" xr:uid="{00000000-0005-0000-0000-0000BA960000}"/>
    <cellStyle name="20% - Accent1 4 2 9 3 3 2 2" xfId="38771" xr:uid="{00000000-0005-0000-0000-0000BB960000}"/>
    <cellStyle name="20% - Accent1 4 2 9 3 3 2 2 2" xfId="38772" xr:uid="{00000000-0005-0000-0000-0000BC960000}"/>
    <cellStyle name="20% - Accent1 4 2 9 3 3 2 3" xfId="38773" xr:uid="{00000000-0005-0000-0000-0000BD960000}"/>
    <cellStyle name="20% - Accent1 4 2 9 3 3 3" xfId="38774" xr:uid="{00000000-0005-0000-0000-0000BE960000}"/>
    <cellStyle name="20% - Accent1 4 2 9 3 3 3 2" xfId="38775" xr:uid="{00000000-0005-0000-0000-0000BF960000}"/>
    <cellStyle name="20% - Accent1 4 2 9 3 3 4" xfId="38776" xr:uid="{00000000-0005-0000-0000-0000C0960000}"/>
    <cellStyle name="20% - Accent1 4 2 9 3 4" xfId="38777" xr:uid="{00000000-0005-0000-0000-0000C1960000}"/>
    <cellStyle name="20% - Accent1 4 2 9 3 4 2" xfId="38778" xr:uid="{00000000-0005-0000-0000-0000C2960000}"/>
    <cellStyle name="20% - Accent1 4 2 9 3 4 2 2" xfId="38779" xr:uid="{00000000-0005-0000-0000-0000C3960000}"/>
    <cellStyle name="20% - Accent1 4 2 9 3 4 2 2 2" xfId="38780" xr:uid="{00000000-0005-0000-0000-0000C4960000}"/>
    <cellStyle name="20% - Accent1 4 2 9 3 4 2 3" xfId="38781" xr:uid="{00000000-0005-0000-0000-0000C5960000}"/>
    <cellStyle name="20% - Accent1 4 2 9 3 4 3" xfId="38782" xr:uid="{00000000-0005-0000-0000-0000C6960000}"/>
    <cellStyle name="20% - Accent1 4 2 9 3 4 3 2" xfId="38783" xr:uid="{00000000-0005-0000-0000-0000C7960000}"/>
    <cellStyle name="20% - Accent1 4 2 9 3 4 4" xfId="38784" xr:uid="{00000000-0005-0000-0000-0000C8960000}"/>
    <cellStyle name="20% - Accent1 4 2 9 3 5" xfId="38785" xr:uid="{00000000-0005-0000-0000-0000C9960000}"/>
    <cellStyle name="20% - Accent1 4 2 9 3 5 2" xfId="38786" xr:uid="{00000000-0005-0000-0000-0000CA960000}"/>
    <cellStyle name="20% - Accent1 4 2 9 3 5 2 2" xfId="38787" xr:uid="{00000000-0005-0000-0000-0000CB960000}"/>
    <cellStyle name="20% - Accent1 4 2 9 3 5 3" xfId="38788" xr:uid="{00000000-0005-0000-0000-0000CC960000}"/>
    <cellStyle name="20% - Accent1 4 2 9 3 6" xfId="38789" xr:uid="{00000000-0005-0000-0000-0000CD960000}"/>
    <cellStyle name="20% - Accent1 4 2 9 3 6 2" xfId="38790" xr:uid="{00000000-0005-0000-0000-0000CE960000}"/>
    <cellStyle name="20% - Accent1 4 2 9 3 6 2 2" xfId="38791" xr:uid="{00000000-0005-0000-0000-0000CF960000}"/>
    <cellStyle name="20% - Accent1 4 2 9 3 6 3" xfId="38792" xr:uid="{00000000-0005-0000-0000-0000D0960000}"/>
    <cellStyle name="20% - Accent1 4 2 9 3 7" xfId="38793" xr:uid="{00000000-0005-0000-0000-0000D1960000}"/>
    <cellStyle name="20% - Accent1 4 2 9 3 7 2" xfId="38794" xr:uid="{00000000-0005-0000-0000-0000D2960000}"/>
    <cellStyle name="20% - Accent1 4 2 9 3 8" xfId="38795" xr:uid="{00000000-0005-0000-0000-0000D3960000}"/>
    <cellStyle name="20% - Accent1 4 2 9 3 8 2" xfId="38796" xr:uid="{00000000-0005-0000-0000-0000D4960000}"/>
    <cellStyle name="20% - Accent1 4 2 9 3 9" xfId="38797" xr:uid="{00000000-0005-0000-0000-0000D5960000}"/>
    <cellStyle name="20% - Accent1 4 2 9 4" xfId="38798" xr:uid="{00000000-0005-0000-0000-0000D6960000}"/>
    <cellStyle name="20% - Accent1 4 2 9 4 2" xfId="38799" xr:uid="{00000000-0005-0000-0000-0000D7960000}"/>
    <cellStyle name="20% - Accent1 4 2 9 4 2 2" xfId="38800" xr:uid="{00000000-0005-0000-0000-0000D8960000}"/>
    <cellStyle name="20% - Accent1 4 2 9 4 2 2 2" xfId="38801" xr:uid="{00000000-0005-0000-0000-0000D9960000}"/>
    <cellStyle name="20% - Accent1 4 2 9 4 2 3" xfId="38802" xr:uid="{00000000-0005-0000-0000-0000DA960000}"/>
    <cellStyle name="20% - Accent1 4 2 9 4 3" xfId="38803" xr:uid="{00000000-0005-0000-0000-0000DB960000}"/>
    <cellStyle name="20% - Accent1 4 2 9 4 3 2" xfId="38804" xr:uid="{00000000-0005-0000-0000-0000DC960000}"/>
    <cellStyle name="20% - Accent1 4 2 9 4 4" xfId="38805" xr:uid="{00000000-0005-0000-0000-0000DD960000}"/>
    <cellStyle name="20% - Accent1 4 2 9 5" xfId="38806" xr:uid="{00000000-0005-0000-0000-0000DE960000}"/>
    <cellStyle name="20% - Accent1 4 2 9 5 2" xfId="38807" xr:uid="{00000000-0005-0000-0000-0000DF960000}"/>
    <cellStyle name="20% - Accent1 4 2 9 5 2 2" xfId="38808" xr:uid="{00000000-0005-0000-0000-0000E0960000}"/>
    <cellStyle name="20% - Accent1 4 2 9 5 2 2 2" xfId="38809" xr:uid="{00000000-0005-0000-0000-0000E1960000}"/>
    <cellStyle name="20% - Accent1 4 2 9 5 2 3" xfId="38810" xr:uid="{00000000-0005-0000-0000-0000E2960000}"/>
    <cellStyle name="20% - Accent1 4 2 9 5 3" xfId="38811" xr:uid="{00000000-0005-0000-0000-0000E3960000}"/>
    <cellStyle name="20% - Accent1 4 2 9 5 3 2" xfId="38812" xr:uid="{00000000-0005-0000-0000-0000E4960000}"/>
    <cellStyle name="20% - Accent1 4 2 9 5 4" xfId="38813" xr:uid="{00000000-0005-0000-0000-0000E5960000}"/>
    <cellStyle name="20% - Accent1 4 2 9 6" xfId="38814" xr:uid="{00000000-0005-0000-0000-0000E6960000}"/>
    <cellStyle name="20% - Accent1 4 2 9 6 2" xfId="38815" xr:uid="{00000000-0005-0000-0000-0000E7960000}"/>
    <cellStyle name="20% - Accent1 4 2 9 6 2 2" xfId="38816" xr:uid="{00000000-0005-0000-0000-0000E8960000}"/>
    <cellStyle name="20% - Accent1 4 2 9 6 2 2 2" xfId="38817" xr:uid="{00000000-0005-0000-0000-0000E9960000}"/>
    <cellStyle name="20% - Accent1 4 2 9 6 2 3" xfId="38818" xr:uid="{00000000-0005-0000-0000-0000EA960000}"/>
    <cellStyle name="20% - Accent1 4 2 9 6 3" xfId="38819" xr:uid="{00000000-0005-0000-0000-0000EB960000}"/>
    <cellStyle name="20% - Accent1 4 2 9 6 3 2" xfId="38820" xr:uid="{00000000-0005-0000-0000-0000EC960000}"/>
    <cellStyle name="20% - Accent1 4 2 9 6 4" xfId="38821" xr:uid="{00000000-0005-0000-0000-0000ED960000}"/>
    <cellStyle name="20% - Accent1 4 2 9 7" xfId="38822" xr:uid="{00000000-0005-0000-0000-0000EE960000}"/>
    <cellStyle name="20% - Accent1 4 2 9 7 2" xfId="38823" xr:uid="{00000000-0005-0000-0000-0000EF960000}"/>
    <cellStyle name="20% - Accent1 4 2 9 7 2 2" xfId="38824" xr:uid="{00000000-0005-0000-0000-0000F0960000}"/>
    <cellStyle name="20% - Accent1 4 2 9 7 3" xfId="38825" xr:uid="{00000000-0005-0000-0000-0000F1960000}"/>
    <cellStyle name="20% - Accent1 4 2 9 8" xfId="38826" xr:uid="{00000000-0005-0000-0000-0000F2960000}"/>
    <cellStyle name="20% - Accent1 4 2 9 8 2" xfId="38827" xr:uid="{00000000-0005-0000-0000-0000F3960000}"/>
    <cellStyle name="20% - Accent1 4 2 9 8 2 2" xfId="38828" xr:uid="{00000000-0005-0000-0000-0000F4960000}"/>
    <cellStyle name="20% - Accent1 4 2 9 8 3" xfId="38829" xr:uid="{00000000-0005-0000-0000-0000F5960000}"/>
    <cellStyle name="20% - Accent1 4 2 9 9" xfId="38830" xr:uid="{00000000-0005-0000-0000-0000F6960000}"/>
    <cellStyle name="20% - Accent1 4 2 9 9 2" xfId="38831" xr:uid="{00000000-0005-0000-0000-0000F7960000}"/>
    <cellStyle name="20% - Accent1 4 20" xfId="38832" xr:uid="{00000000-0005-0000-0000-0000F8960000}"/>
    <cellStyle name="20% - Accent1 4 20 2" xfId="38833" xr:uid="{00000000-0005-0000-0000-0000F9960000}"/>
    <cellStyle name="20% - Accent1 4 21" xfId="38834" xr:uid="{00000000-0005-0000-0000-0000FA960000}"/>
    <cellStyle name="20% - Accent1 4 3" xfId="38835" xr:uid="{00000000-0005-0000-0000-0000FB960000}"/>
    <cellStyle name="20% - Accent1 4 3 10" xfId="38836" xr:uid="{00000000-0005-0000-0000-0000FC960000}"/>
    <cellStyle name="20% - Accent1 4 3 10 2" xfId="38837" xr:uid="{00000000-0005-0000-0000-0000FD960000}"/>
    <cellStyle name="20% - Accent1 4 3 10 2 2" xfId="38838" xr:uid="{00000000-0005-0000-0000-0000FE960000}"/>
    <cellStyle name="20% - Accent1 4 3 10 2 2 2" xfId="38839" xr:uid="{00000000-0005-0000-0000-0000FF960000}"/>
    <cellStyle name="20% - Accent1 4 3 10 2 3" xfId="38840" xr:uid="{00000000-0005-0000-0000-000000970000}"/>
    <cellStyle name="20% - Accent1 4 3 10 3" xfId="38841" xr:uid="{00000000-0005-0000-0000-000001970000}"/>
    <cellStyle name="20% - Accent1 4 3 10 3 2" xfId="38842" xr:uid="{00000000-0005-0000-0000-000002970000}"/>
    <cellStyle name="20% - Accent1 4 3 10 4" xfId="38843" xr:uid="{00000000-0005-0000-0000-000003970000}"/>
    <cellStyle name="20% - Accent1 4 3 11" xfId="38844" xr:uid="{00000000-0005-0000-0000-000004970000}"/>
    <cellStyle name="20% - Accent1 4 3 11 2" xfId="38845" xr:uid="{00000000-0005-0000-0000-000005970000}"/>
    <cellStyle name="20% - Accent1 4 3 11 2 2" xfId="38846" xr:uid="{00000000-0005-0000-0000-000006970000}"/>
    <cellStyle name="20% - Accent1 4 3 11 2 2 2" xfId="38847" xr:uid="{00000000-0005-0000-0000-000007970000}"/>
    <cellStyle name="20% - Accent1 4 3 11 2 3" xfId="38848" xr:uid="{00000000-0005-0000-0000-000008970000}"/>
    <cellStyle name="20% - Accent1 4 3 11 3" xfId="38849" xr:uid="{00000000-0005-0000-0000-000009970000}"/>
    <cellStyle name="20% - Accent1 4 3 11 3 2" xfId="38850" xr:uid="{00000000-0005-0000-0000-00000A970000}"/>
    <cellStyle name="20% - Accent1 4 3 11 4" xfId="38851" xr:uid="{00000000-0005-0000-0000-00000B970000}"/>
    <cellStyle name="20% - Accent1 4 3 12" xfId="38852" xr:uid="{00000000-0005-0000-0000-00000C970000}"/>
    <cellStyle name="20% - Accent1 4 3 12 2" xfId="38853" xr:uid="{00000000-0005-0000-0000-00000D970000}"/>
    <cellStyle name="20% - Accent1 4 3 12 2 2" xfId="38854" xr:uid="{00000000-0005-0000-0000-00000E970000}"/>
    <cellStyle name="20% - Accent1 4 3 12 3" xfId="38855" xr:uid="{00000000-0005-0000-0000-00000F970000}"/>
    <cellStyle name="20% - Accent1 4 3 13" xfId="38856" xr:uid="{00000000-0005-0000-0000-000010970000}"/>
    <cellStyle name="20% - Accent1 4 3 13 2" xfId="38857" xr:uid="{00000000-0005-0000-0000-000011970000}"/>
    <cellStyle name="20% - Accent1 4 3 13 2 2" xfId="38858" xr:uid="{00000000-0005-0000-0000-000012970000}"/>
    <cellStyle name="20% - Accent1 4 3 13 3" xfId="38859" xr:uid="{00000000-0005-0000-0000-000013970000}"/>
    <cellStyle name="20% - Accent1 4 3 14" xfId="38860" xr:uid="{00000000-0005-0000-0000-000014970000}"/>
    <cellStyle name="20% - Accent1 4 3 14 2" xfId="38861" xr:uid="{00000000-0005-0000-0000-000015970000}"/>
    <cellStyle name="20% - Accent1 4 3 15" xfId="38862" xr:uid="{00000000-0005-0000-0000-000016970000}"/>
    <cellStyle name="20% - Accent1 4 3 15 2" xfId="38863" xr:uid="{00000000-0005-0000-0000-000017970000}"/>
    <cellStyle name="20% - Accent1 4 3 16" xfId="38864" xr:uid="{00000000-0005-0000-0000-000018970000}"/>
    <cellStyle name="20% - Accent1 4 3 2" xfId="38865" xr:uid="{00000000-0005-0000-0000-000019970000}"/>
    <cellStyle name="20% - Accent1 4 3 2 10" xfId="38866" xr:uid="{00000000-0005-0000-0000-00001A970000}"/>
    <cellStyle name="20% - Accent1 4 3 2 10 2" xfId="38867" xr:uid="{00000000-0005-0000-0000-00001B970000}"/>
    <cellStyle name="20% - Accent1 4 3 2 10 2 2" xfId="38868" xr:uid="{00000000-0005-0000-0000-00001C970000}"/>
    <cellStyle name="20% - Accent1 4 3 2 10 2 2 2" xfId="38869" xr:uid="{00000000-0005-0000-0000-00001D970000}"/>
    <cellStyle name="20% - Accent1 4 3 2 10 2 3" xfId="38870" xr:uid="{00000000-0005-0000-0000-00001E970000}"/>
    <cellStyle name="20% - Accent1 4 3 2 10 3" xfId="38871" xr:uid="{00000000-0005-0000-0000-00001F970000}"/>
    <cellStyle name="20% - Accent1 4 3 2 10 3 2" xfId="38872" xr:uid="{00000000-0005-0000-0000-000020970000}"/>
    <cellStyle name="20% - Accent1 4 3 2 10 4" xfId="38873" xr:uid="{00000000-0005-0000-0000-000021970000}"/>
    <cellStyle name="20% - Accent1 4 3 2 11" xfId="38874" xr:uid="{00000000-0005-0000-0000-000022970000}"/>
    <cellStyle name="20% - Accent1 4 3 2 11 2" xfId="38875" xr:uid="{00000000-0005-0000-0000-000023970000}"/>
    <cellStyle name="20% - Accent1 4 3 2 11 2 2" xfId="38876" xr:uid="{00000000-0005-0000-0000-000024970000}"/>
    <cellStyle name="20% - Accent1 4 3 2 11 3" xfId="38877" xr:uid="{00000000-0005-0000-0000-000025970000}"/>
    <cellStyle name="20% - Accent1 4 3 2 12" xfId="38878" xr:uid="{00000000-0005-0000-0000-000026970000}"/>
    <cellStyle name="20% - Accent1 4 3 2 12 2" xfId="38879" xr:uid="{00000000-0005-0000-0000-000027970000}"/>
    <cellStyle name="20% - Accent1 4 3 2 12 2 2" xfId="38880" xr:uid="{00000000-0005-0000-0000-000028970000}"/>
    <cellStyle name="20% - Accent1 4 3 2 12 3" xfId="38881" xr:uid="{00000000-0005-0000-0000-000029970000}"/>
    <cellStyle name="20% - Accent1 4 3 2 13" xfId="38882" xr:uid="{00000000-0005-0000-0000-00002A970000}"/>
    <cellStyle name="20% - Accent1 4 3 2 13 2" xfId="38883" xr:uid="{00000000-0005-0000-0000-00002B970000}"/>
    <cellStyle name="20% - Accent1 4 3 2 14" xfId="38884" xr:uid="{00000000-0005-0000-0000-00002C970000}"/>
    <cellStyle name="20% - Accent1 4 3 2 14 2" xfId="38885" xr:uid="{00000000-0005-0000-0000-00002D970000}"/>
    <cellStyle name="20% - Accent1 4 3 2 15" xfId="38886" xr:uid="{00000000-0005-0000-0000-00002E970000}"/>
    <cellStyle name="20% - Accent1 4 3 2 2" xfId="38887" xr:uid="{00000000-0005-0000-0000-00002F970000}"/>
    <cellStyle name="20% - Accent1 4 3 2 2 10" xfId="38888" xr:uid="{00000000-0005-0000-0000-000030970000}"/>
    <cellStyle name="20% - Accent1 4 3 2 2 10 2" xfId="38889" xr:uid="{00000000-0005-0000-0000-000031970000}"/>
    <cellStyle name="20% - Accent1 4 3 2 2 10 2 2" xfId="38890" xr:uid="{00000000-0005-0000-0000-000032970000}"/>
    <cellStyle name="20% - Accent1 4 3 2 2 10 3" xfId="38891" xr:uid="{00000000-0005-0000-0000-000033970000}"/>
    <cellStyle name="20% - Accent1 4 3 2 2 11" xfId="38892" xr:uid="{00000000-0005-0000-0000-000034970000}"/>
    <cellStyle name="20% - Accent1 4 3 2 2 11 2" xfId="38893" xr:uid="{00000000-0005-0000-0000-000035970000}"/>
    <cellStyle name="20% - Accent1 4 3 2 2 11 2 2" xfId="38894" xr:uid="{00000000-0005-0000-0000-000036970000}"/>
    <cellStyle name="20% - Accent1 4 3 2 2 11 3" xfId="38895" xr:uid="{00000000-0005-0000-0000-000037970000}"/>
    <cellStyle name="20% - Accent1 4 3 2 2 12" xfId="38896" xr:uid="{00000000-0005-0000-0000-000038970000}"/>
    <cellStyle name="20% - Accent1 4 3 2 2 12 2" xfId="38897" xr:uid="{00000000-0005-0000-0000-000039970000}"/>
    <cellStyle name="20% - Accent1 4 3 2 2 13" xfId="38898" xr:uid="{00000000-0005-0000-0000-00003A970000}"/>
    <cellStyle name="20% - Accent1 4 3 2 2 13 2" xfId="38899" xr:uid="{00000000-0005-0000-0000-00003B970000}"/>
    <cellStyle name="20% - Accent1 4 3 2 2 14" xfId="38900" xr:uid="{00000000-0005-0000-0000-00003C970000}"/>
    <cellStyle name="20% - Accent1 4 3 2 2 2" xfId="38901" xr:uid="{00000000-0005-0000-0000-00003D970000}"/>
    <cellStyle name="20% - Accent1 4 3 2 2 2 10" xfId="38902" xr:uid="{00000000-0005-0000-0000-00003E970000}"/>
    <cellStyle name="20% - Accent1 4 3 2 2 2 10 2" xfId="38903" xr:uid="{00000000-0005-0000-0000-00003F970000}"/>
    <cellStyle name="20% - Accent1 4 3 2 2 2 11" xfId="38904" xr:uid="{00000000-0005-0000-0000-000040970000}"/>
    <cellStyle name="20% - Accent1 4 3 2 2 2 2" xfId="38905" xr:uid="{00000000-0005-0000-0000-000041970000}"/>
    <cellStyle name="20% - Accent1 4 3 2 2 2 2 2" xfId="38906" xr:uid="{00000000-0005-0000-0000-000042970000}"/>
    <cellStyle name="20% - Accent1 4 3 2 2 2 2 2 2" xfId="38907" xr:uid="{00000000-0005-0000-0000-000043970000}"/>
    <cellStyle name="20% - Accent1 4 3 2 2 2 2 2 2 2" xfId="38908" xr:uid="{00000000-0005-0000-0000-000044970000}"/>
    <cellStyle name="20% - Accent1 4 3 2 2 2 2 2 2 2 2" xfId="38909" xr:uid="{00000000-0005-0000-0000-000045970000}"/>
    <cellStyle name="20% - Accent1 4 3 2 2 2 2 2 2 3" xfId="38910" xr:uid="{00000000-0005-0000-0000-000046970000}"/>
    <cellStyle name="20% - Accent1 4 3 2 2 2 2 2 3" xfId="38911" xr:uid="{00000000-0005-0000-0000-000047970000}"/>
    <cellStyle name="20% - Accent1 4 3 2 2 2 2 2 3 2" xfId="38912" xr:uid="{00000000-0005-0000-0000-000048970000}"/>
    <cellStyle name="20% - Accent1 4 3 2 2 2 2 2 4" xfId="38913" xr:uid="{00000000-0005-0000-0000-000049970000}"/>
    <cellStyle name="20% - Accent1 4 3 2 2 2 2 3" xfId="38914" xr:uid="{00000000-0005-0000-0000-00004A970000}"/>
    <cellStyle name="20% - Accent1 4 3 2 2 2 2 3 2" xfId="38915" xr:uid="{00000000-0005-0000-0000-00004B970000}"/>
    <cellStyle name="20% - Accent1 4 3 2 2 2 2 3 2 2" xfId="38916" xr:uid="{00000000-0005-0000-0000-00004C970000}"/>
    <cellStyle name="20% - Accent1 4 3 2 2 2 2 3 2 2 2" xfId="38917" xr:uid="{00000000-0005-0000-0000-00004D970000}"/>
    <cellStyle name="20% - Accent1 4 3 2 2 2 2 3 2 3" xfId="38918" xr:uid="{00000000-0005-0000-0000-00004E970000}"/>
    <cellStyle name="20% - Accent1 4 3 2 2 2 2 3 3" xfId="38919" xr:uid="{00000000-0005-0000-0000-00004F970000}"/>
    <cellStyle name="20% - Accent1 4 3 2 2 2 2 3 3 2" xfId="38920" xr:uid="{00000000-0005-0000-0000-000050970000}"/>
    <cellStyle name="20% - Accent1 4 3 2 2 2 2 3 4" xfId="38921" xr:uid="{00000000-0005-0000-0000-000051970000}"/>
    <cellStyle name="20% - Accent1 4 3 2 2 2 2 4" xfId="38922" xr:uid="{00000000-0005-0000-0000-000052970000}"/>
    <cellStyle name="20% - Accent1 4 3 2 2 2 2 4 2" xfId="38923" xr:uid="{00000000-0005-0000-0000-000053970000}"/>
    <cellStyle name="20% - Accent1 4 3 2 2 2 2 4 2 2" xfId="38924" xr:uid="{00000000-0005-0000-0000-000054970000}"/>
    <cellStyle name="20% - Accent1 4 3 2 2 2 2 4 2 2 2" xfId="38925" xr:uid="{00000000-0005-0000-0000-000055970000}"/>
    <cellStyle name="20% - Accent1 4 3 2 2 2 2 4 2 3" xfId="38926" xr:uid="{00000000-0005-0000-0000-000056970000}"/>
    <cellStyle name="20% - Accent1 4 3 2 2 2 2 4 3" xfId="38927" xr:uid="{00000000-0005-0000-0000-000057970000}"/>
    <cellStyle name="20% - Accent1 4 3 2 2 2 2 4 3 2" xfId="38928" xr:uid="{00000000-0005-0000-0000-000058970000}"/>
    <cellStyle name="20% - Accent1 4 3 2 2 2 2 4 4" xfId="38929" xr:uid="{00000000-0005-0000-0000-000059970000}"/>
    <cellStyle name="20% - Accent1 4 3 2 2 2 2 5" xfId="38930" xr:uid="{00000000-0005-0000-0000-00005A970000}"/>
    <cellStyle name="20% - Accent1 4 3 2 2 2 2 5 2" xfId="38931" xr:uid="{00000000-0005-0000-0000-00005B970000}"/>
    <cellStyle name="20% - Accent1 4 3 2 2 2 2 5 2 2" xfId="38932" xr:uid="{00000000-0005-0000-0000-00005C970000}"/>
    <cellStyle name="20% - Accent1 4 3 2 2 2 2 5 3" xfId="38933" xr:uid="{00000000-0005-0000-0000-00005D970000}"/>
    <cellStyle name="20% - Accent1 4 3 2 2 2 2 6" xfId="38934" xr:uid="{00000000-0005-0000-0000-00005E970000}"/>
    <cellStyle name="20% - Accent1 4 3 2 2 2 2 6 2" xfId="38935" xr:uid="{00000000-0005-0000-0000-00005F970000}"/>
    <cellStyle name="20% - Accent1 4 3 2 2 2 2 6 2 2" xfId="38936" xr:uid="{00000000-0005-0000-0000-000060970000}"/>
    <cellStyle name="20% - Accent1 4 3 2 2 2 2 6 3" xfId="38937" xr:uid="{00000000-0005-0000-0000-000061970000}"/>
    <cellStyle name="20% - Accent1 4 3 2 2 2 2 7" xfId="38938" xr:uid="{00000000-0005-0000-0000-000062970000}"/>
    <cellStyle name="20% - Accent1 4 3 2 2 2 2 7 2" xfId="38939" xr:uid="{00000000-0005-0000-0000-000063970000}"/>
    <cellStyle name="20% - Accent1 4 3 2 2 2 2 8" xfId="38940" xr:uid="{00000000-0005-0000-0000-000064970000}"/>
    <cellStyle name="20% - Accent1 4 3 2 2 2 2 8 2" xfId="38941" xr:uid="{00000000-0005-0000-0000-000065970000}"/>
    <cellStyle name="20% - Accent1 4 3 2 2 2 2 9" xfId="38942" xr:uid="{00000000-0005-0000-0000-000066970000}"/>
    <cellStyle name="20% - Accent1 4 3 2 2 2 3" xfId="38943" xr:uid="{00000000-0005-0000-0000-000067970000}"/>
    <cellStyle name="20% - Accent1 4 3 2 2 2 3 2" xfId="38944" xr:uid="{00000000-0005-0000-0000-000068970000}"/>
    <cellStyle name="20% - Accent1 4 3 2 2 2 3 2 2" xfId="38945" xr:uid="{00000000-0005-0000-0000-000069970000}"/>
    <cellStyle name="20% - Accent1 4 3 2 2 2 3 2 2 2" xfId="38946" xr:uid="{00000000-0005-0000-0000-00006A970000}"/>
    <cellStyle name="20% - Accent1 4 3 2 2 2 3 2 2 2 2" xfId="38947" xr:uid="{00000000-0005-0000-0000-00006B970000}"/>
    <cellStyle name="20% - Accent1 4 3 2 2 2 3 2 2 3" xfId="38948" xr:uid="{00000000-0005-0000-0000-00006C970000}"/>
    <cellStyle name="20% - Accent1 4 3 2 2 2 3 2 3" xfId="38949" xr:uid="{00000000-0005-0000-0000-00006D970000}"/>
    <cellStyle name="20% - Accent1 4 3 2 2 2 3 2 3 2" xfId="38950" xr:uid="{00000000-0005-0000-0000-00006E970000}"/>
    <cellStyle name="20% - Accent1 4 3 2 2 2 3 2 4" xfId="38951" xr:uid="{00000000-0005-0000-0000-00006F970000}"/>
    <cellStyle name="20% - Accent1 4 3 2 2 2 3 3" xfId="38952" xr:uid="{00000000-0005-0000-0000-000070970000}"/>
    <cellStyle name="20% - Accent1 4 3 2 2 2 3 3 2" xfId="38953" xr:uid="{00000000-0005-0000-0000-000071970000}"/>
    <cellStyle name="20% - Accent1 4 3 2 2 2 3 3 2 2" xfId="38954" xr:uid="{00000000-0005-0000-0000-000072970000}"/>
    <cellStyle name="20% - Accent1 4 3 2 2 2 3 3 2 2 2" xfId="38955" xr:uid="{00000000-0005-0000-0000-000073970000}"/>
    <cellStyle name="20% - Accent1 4 3 2 2 2 3 3 2 3" xfId="38956" xr:uid="{00000000-0005-0000-0000-000074970000}"/>
    <cellStyle name="20% - Accent1 4 3 2 2 2 3 3 3" xfId="38957" xr:uid="{00000000-0005-0000-0000-000075970000}"/>
    <cellStyle name="20% - Accent1 4 3 2 2 2 3 3 3 2" xfId="38958" xr:uid="{00000000-0005-0000-0000-000076970000}"/>
    <cellStyle name="20% - Accent1 4 3 2 2 2 3 3 4" xfId="38959" xr:uid="{00000000-0005-0000-0000-000077970000}"/>
    <cellStyle name="20% - Accent1 4 3 2 2 2 3 4" xfId="38960" xr:uid="{00000000-0005-0000-0000-000078970000}"/>
    <cellStyle name="20% - Accent1 4 3 2 2 2 3 4 2" xfId="38961" xr:uid="{00000000-0005-0000-0000-000079970000}"/>
    <cellStyle name="20% - Accent1 4 3 2 2 2 3 4 2 2" xfId="38962" xr:uid="{00000000-0005-0000-0000-00007A970000}"/>
    <cellStyle name="20% - Accent1 4 3 2 2 2 3 4 2 2 2" xfId="38963" xr:uid="{00000000-0005-0000-0000-00007B970000}"/>
    <cellStyle name="20% - Accent1 4 3 2 2 2 3 4 2 3" xfId="38964" xr:uid="{00000000-0005-0000-0000-00007C970000}"/>
    <cellStyle name="20% - Accent1 4 3 2 2 2 3 4 3" xfId="38965" xr:uid="{00000000-0005-0000-0000-00007D970000}"/>
    <cellStyle name="20% - Accent1 4 3 2 2 2 3 4 3 2" xfId="38966" xr:uid="{00000000-0005-0000-0000-00007E970000}"/>
    <cellStyle name="20% - Accent1 4 3 2 2 2 3 4 4" xfId="38967" xr:uid="{00000000-0005-0000-0000-00007F970000}"/>
    <cellStyle name="20% - Accent1 4 3 2 2 2 3 5" xfId="38968" xr:uid="{00000000-0005-0000-0000-000080970000}"/>
    <cellStyle name="20% - Accent1 4 3 2 2 2 3 5 2" xfId="38969" xr:uid="{00000000-0005-0000-0000-000081970000}"/>
    <cellStyle name="20% - Accent1 4 3 2 2 2 3 5 2 2" xfId="38970" xr:uid="{00000000-0005-0000-0000-000082970000}"/>
    <cellStyle name="20% - Accent1 4 3 2 2 2 3 5 3" xfId="38971" xr:uid="{00000000-0005-0000-0000-000083970000}"/>
    <cellStyle name="20% - Accent1 4 3 2 2 2 3 6" xfId="38972" xr:uid="{00000000-0005-0000-0000-000084970000}"/>
    <cellStyle name="20% - Accent1 4 3 2 2 2 3 6 2" xfId="38973" xr:uid="{00000000-0005-0000-0000-000085970000}"/>
    <cellStyle name="20% - Accent1 4 3 2 2 2 3 6 2 2" xfId="38974" xr:uid="{00000000-0005-0000-0000-000086970000}"/>
    <cellStyle name="20% - Accent1 4 3 2 2 2 3 6 3" xfId="38975" xr:uid="{00000000-0005-0000-0000-000087970000}"/>
    <cellStyle name="20% - Accent1 4 3 2 2 2 3 7" xfId="38976" xr:uid="{00000000-0005-0000-0000-000088970000}"/>
    <cellStyle name="20% - Accent1 4 3 2 2 2 3 7 2" xfId="38977" xr:uid="{00000000-0005-0000-0000-000089970000}"/>
    <cellStyle name="20% - Accent1 4 3 2 2 2 3 8" xfId="38978" xr:uid="{00000000-0005-0000-0000-00008A970000}"/>
    <cellStyle name="20% - Accent1 4 3 2 2 2 3 8 2" xfId="38979" xr:uid="{00000000-0005-0000-0000-00008B970000}"/>
    <cellStyle name="20% - Accent1 4 3 2 2 2 3 9" xfId="38980" xr:uid="{00000000-0005-0000-0000-00008C970000}"/>
    <cellStyle name="20% - Accent1 4 3 2 2 2 4" xfId="38981" xr:uid="{00000000-0005-0000-0000-00008D970000}"/>
    <cellStyle name="20% - Accent1 4 3 2 2 2 4 2" xfId="38982" xr:uid="{00000000-0005-0000-0000-00008E970000}"/>
    <cellStyle name="20% - Accent1 4 3 2 2 2 4 2 2" xfId="38983" xr:uid="{00000000-0005-0000-0000-00008F970000}"/>
    <cellStyle name="20% - Accent1 4 3 2 2 2 4 2 2 2" xfId="38984" xr:uid="{00000000-0005-0000-0000-000090970000}"/>
    <cellStyle name="20% - Accent1 4 3 2 2 2 4 2 3" xfId="38985" xr:uid="{00000000-0005-0000-0000-000091970000}"/>
    <cellStyle name="20% - Accent1 4 3 2 2 2 4 3" xfId="38986" xr:uid="{00000000-0005-0000-0000-000092970000}"/>
    <cellStyle name="20% - Accent1 4 3 2 2 2 4 3 2" xfId="38987" xr:uid="{00000000-0005-0000-0000-000093970000}"/>
    <cellStyle name="20% - Accent1 4 3 2 2 2 4 4" xfId="38988" xr:uid="{00000000-0005-0000-0000-000094970000}"/>
    <cellStyle name="20% - Accent1 4 3 2 2 2 5" xfId="38989" xr:uid="{00000000-0005-0000-0000-000095970000}"/>
    <cellStyle name="20% - Accent1 4 3 2 2 2 5 2" xfId="38990" xr:uid="{00000000-0005-0000-0000-000096970000}"/>
    <cellStyle name="20% - Accent1 4 3 2 2 2 5 2 2" xfId="38991" xr:uid="{00000000-0005-0000-0000-000097970000}"/>
    <cellStyle name="20% - Accent1 4 3 2 2 2 5 2 2 2" xfId="38992" xr:uid="{00000000-0005-0000-0000-000098970000}"/>
    <cellStyle name="20% - Accent1 4 3 2 2 2 5 2 3" xfId="38993" xr:uid="{00000000-0005-0000-0000-000099970000}"/>
    <cellStyle name="20% - Accent1 4 3 2 2 2 5 3" xfId="38994" xr:uid="{00000000-0005-0000-0000-00009A970000}"/>
    <cellStyle name="20% - Accent1 4 3 2 2 2 5 3 2" xfId="38995" xr:uid="{00000000-0005-0000-0000-00009B970000}"/>
    <cellStyle name="20% - Accent1 4 3 2 2 2 5 4" xfId="38996" xr:uid="{00000000-0005-0000-0000-00009C970000}"/>
    <cellStyle name="20% - Accent1 4 3 2 2 2 6" xfId="38997" xr:uid="{00000000-0005-0000-0000-00009D970000}"/>
    <cellStyle name="20% - Accent1 4 3 2 2 2 6 2" xfId="38998" xr:uid="{00000000-0005-0000-0000-00009E970000}"/>
    <cellStyle name="20% - Accent1 4 3 2 2 2 6 2 2" xfId="38999" xr:uid="{00000000-0005-0000-0000-00009F970000}"/>
    <cellStyle name="20% - Accent1 4 3 2 2 2 6 2 2 2" xfId="39000" xr:uid="{00000000-0005-0000-0000-0000A0970000}"/>
    <cellStyle name="20% - Accent1 4 3 2 2 2 6 2 3" xfId="39001" xr:uid="{00000000-0005-0000-0000-0000A1970000}"/>
    <cellStyle name="20% - Accent1 4 3 2 2 2 6 3" xfId="39002" xr:uid="{00000000-0005-0000-0000-0000A2970000}"/>
    <cellStyle name="20% - Accent1 4 3 2 2 2 6 3 2" xfId="39003" xr:uid="{00000000-0005-0000-0000-0000A3970000}"/>
    <cellStyle name="20% - Accent1 4 3 2 2 2 6 4" xfId="39004" xr:uid="{00000000-0005-0000-0000-0000A4970000}"/>
    <cellStyle name="20% - Accent1 4 3 2 2 2 7" xfId="39005" xr:uid="{00000000-0005-0000-0000-0000A5970000}"/>
    <cellStyle name="20% - Accent1 4 3 2 2 2 7 2" xfId="39006" xr:uid="{00000000-0005-0000-0000-0000A6970000}"/>
    <cellStyle name="20% - Accent1 4 3 2 2 2 7 2 2" xfId="39007" xr:uid="{00000000-0005-0000-0000-0000A7970000}"/>
    <cellStyle name="20% - Accent1 4 3 2 2 2 7 3" xfId="39008" xr:uid="{00000000-0005-0000-0000-0000A8970000}"/>
    <cellStyle name="20% - Accent1 4 3 2 2 2 8" xfId="39009" xr:uid="{00000000-0005-0000-0000-0000A9970000}"/>
    <cellStyle name="20% - Accent1 4 3 2 2 2 8 2" xfId="39010" xr:uid="{00000000-0005-0000-0000-0000AA970000}"/>
    <cellStyle name="20% - Accent1 4 3 2 2 2 8 2 2" xfId="39011" xr:uid="{00000000-0005-0000-0000-0000AB970000}"/>
    <cellStyle name="20% - Accent1 4 3 2 2 2 8 3" xfId="39012" xr:uid="{00000000-0005-0000-0000-0000AC970000}"/>
    <cellStyle name="20% - Accent1 4 3 2 2 2 9" xfId="39013" xr:uid="{00000000-0005-0000-0000-0000AD970000}"/>
    <cellStyle name="20% - Accent1 4 3 2 2 2 9 2" xfId="39014" xr:uid="{00000000-0005-0000-0000-0000AE970000}"/>
    <cellStyle name="20% - Accent1 4 3 2 2 3" xfId="39015" xr:uid="{00000000-0005-0000-0000-0000AF970000}"/>
    <cellStyle name="20% - Accent1 4 3 2 2 3 10" xfId="39016" xr:uid="{00000000-0005-0000-0000-0000B0970000}"/>
    <cellStyle name="20% - Accent1 4 3 2 2 3 10 2" xfId="39017" xr:uid="{00000000-0005-0000-0000-0000B1970000}"/>
    <cellStyle name="20% - Accent1 4 3 2 2 3 11" xfId="39018" xr:uid="{00000000-0005-0000-0000-0000B2970000}"/>
    <cellStyle name="20% - Accent1 4 3 2 2 3 2" xfId="39019" xr:uid="{00000000-0005-0000-0000-0000B3970000}"/>
    <cellStyle name="20% - Accent1 4 3 2 2 3 2 2" xfId="39020" xr:uid="{00000000-0005-0000-0000-0000B4970000}"/>
    <cellStyle name="20% - Accent1 4 3 2 2 3 2 2 2" xfId="39021" xr:uid="{00000000-0005-0000-0000-0000B5970000}"/>
    <cellStyle name="20% - Accent1 4 3 2 2 3 2 2 2 2" xfId="39022" xr:uid="{00000000-0005-0000-0000-0000B6970000}"/>
    <cellStyle name="20% - Accent1 4 3 2 2 3 2 2 2 2 2" xfId="39023" xr:uid="{00000000-0005-0000-0000-0000B7970000}"/>
    <cellStyle name="20% - Accent1 4 3 2 2 3 2 2 2 3" xfId="39024" xr:uid="{00000000-0005-0000-0000-0000B8970000}"/>
    <cellStyle name="20% - Accent1 4 3 2 2 3 2 2 3" xfId="39025" xr:uid="{00000000-0005-0000-0000-0000B9970000}"/>
    <cellStyle name="20% - Accent1 4 3 2 2 3 2 2 3 2" xfId="39026" xr:uid="{00000000-0005-0000-0000-0000BA970000}"/>
    <cellStyle name="20% - Accent1 4 3 2 2 3 2 2 4" xfId="39027" xr:uid="{00000000-0005-0000-0000-0000BB970000}"/>
    <cellStyle name="20% - Accent1 4 3 2 2 3 2 3" xfId="39028" xr:uid="{00000000-0005-0000-0000-0000BC970000}"/>
    <cellStyle name="20% - Accent1 4 3 2 2 3 2 3 2" xfId="39029" xr:uid="{00000000-0005-0000-0000-0000BD970000}"/>
    <cellStyle name="20% - Accent1 4 3 2 2 3 2 3 2 2" xfId="39030" xr:uid="{00000000-0005-0000-0000-0000BE970000}"/>
    <cellStyle name="20% - Accent1 4 3 2 2 3 2 3 2 2 2" xfId="39031" xr:uid="{00000000-0005-0000-0000-0000BF970000}"/>
    <cellStyle name="20% - Accent1 4 3 2 2 3 2 3 2 3" xfId="39032" xr:uid="{00000000-0005-0000-0000-0000C0970000}"/>
    <cellStyle name="20% - Accent1 4 3 2 2 3 2 3 3" xfId="39033" xr:uid="{00000000-0005-0000-0000-0000C1970000}"/>
    <cellStyle name="20% - Accent1 4 3 2 2 3 2 3 3 2" xfId="39034" xr:uid="{00000000-0005-0000-0000-0000C2970000}"/>
    <cellStyle name="20% - Accent1 4 3 2 2 3 2 3 4" xfId="39035" xr:uid="{00000000-0005-0000-0000-0000C3970000}"/>
    <cellStyle name="20% - Accent1 4 3 2 2 3 2 4" xfId="39036" xr:uid="{00000000-0005-0000-0000-0000C4970000}"/>
    <cellStyle name="20% - Accent1 4 3 2 2 3 2 4 2" xfId="39037" xr:uid="{00000000-0005-0000-0000-0000C5970000}"/>
    <cellStyle name="20% - Accent1 4 3 2 2 3 2 4 2 2" xfId="39038" xr:uid="{00000000-0005-0000-0000-0000C6970000}"/>
    <cellStyle name="20% - Accent1 4 3 2 2 3 2 4 2 2 2" xfId="39039" xr:uid="{00000000-0005-0000-0000-0000C7970000}"/>
    <cellStyle name="20% - Accent1 4 3 2 2 3 2 4 2 3" xfId="39040" xr:uid="{00000000-0005-0000-0000-0000C8970000}"/>
    <cellStyle name="20% - Accent1 4 3 2 2 3 2 4 3" xfId="39041" xr:uid="{00000000-0005-0000-0000-0000C9970000}"/>
    <cellStyle name="20% - Accent1 4 3 2 2 3 2 4 3 2" xfId="39042" xr:uid="{00000000-0005-0000-0000-0000CA970000}"/>
    <cellStyle name="20% - Accent1 4 3 2 2 3 2 4 4" xfId="39043" xr:uid="{00000000-0005-0000-0000-0000CB970000}"/>
    <cellStyle name="20% - Accent1 4 3 2 2 3 2 5" xfId="39044" xr:uid="{00000000-0005-0000-0000-0000CC970000}"/>
    <cellStyle name="20% - Accent1 4 3 2 2 3 2 5 2" xfId="39045" xr:uid="{00000000-0005-0000-0000-0000CD970000}"/>
    <cellStyle name="20% - Accent1 4 3 2 2 3 2 5 2 2" xfId="39046" xr:uid="{00000000-0005-0000-0000-0000CE970000}"/>
    <cellStyle name="20% - Accent1 4 3 2 2 3 2 5 3" xfId="39047" xr:uid="{00000000-0005-0000-0000-0000CF970000}"/>
    <cellStyle name="20% - Accent1 4 3 2 2 3 2 6" xfId="39048" xr:uid="{00000000-0005-0000-0000-0000D0970000}"/>
    <cellStyle name="20% - Accent1 4 3 2 2 3 2 6 2" xfId="39049" xr:uid="{00000000-0005-0000-0000-0000D1970000}"/>
    <cellStyle name="20% - Accent1 4 3 2 2 3 2 6 2 2" xfId="39050" xr:uid="{00000000-0005-0000-0000-0000D2970000}"/>
    <cellStyle name="20% - Accent1 4 3 2 2 3 2 6 3" xfId="39051" xr:uid="{00000000-0005-0000-0000-0000D3970000}"/>
    <cellStyle name="20% - Accent1 4 3 2 2 3 2 7" xfId="39052" xr:uid="{00000000-0005-0000-0000-0000D4970000}"/>
    <cellStyle name="20% - Accent1 4 3 2 2 3 2 7 2" xfId="39053" xr:uid="{00000000-0005-0000-0000-0000D5970000}"/>
    <cellStyle name="20% - Accent1 4 3 2 2 3 2 8" xfId="39054" xr:uid="{00000000-0005-0000-0000-0000D6970000}"/>
    <cellStyle name="20% - Accent1 4 3 2 2 3 2 8 2" xfId="39055" xr:uid="{00000000-0005-0000-0000-0000D7970000}"/>
    <cellStyle name="20% - Accent1 4 3 2 2 3 2 9" xfId="39056" xr:uid="{00000000-0005-0000-0000-0000D8970000}"/>
    <cellStyle name="20% - Accent1 4 3 2 2 3 3" xfId="39057" xr:uid="{00000000-0005-0000-0000-0000D9970000}"/>
    <cellStyle name="20% - Accent1 4 3 2 2 3 3 2" xfId="39058" xr:uid="{00000000-0005-0000-0000-0000DA970000}"/>
    <cellStyle name="20% - Accent1 4 3 2 2 3 3 2 2" xfId="39059" xr:uid="{00000000-0005-0000-0000-0000DB970000}"/>
    <cellStyle name="20% - Accent1 4 3 2 2 3 3 2 2 2" xfId="39060" xr:uid="{00000000-0005-0000-0000-0000DC970000}"/>
    <cellStyle name="20% - Accent1 4 3 2 2 3 3 2 2 2 2" xfId="39061" xr:uid="{00000000-0005-0000-0000-0000DD970000}"/>
    <cellStyle name="20% - Accent1 4 3 2 2 3 3 2 2 3" xfId="39062" xr:uid="{00000000-0005-0000-0000-0000DE970000}"/>
    <cellStyle name="20% - Accent1 4 3 2 2 3 3 2 3" xfId="39063" xr:uid="{00000000-0005-0000-0000-0000DF970000}"/>
    <cellStyle name="20% - Accent1 4 3 2 2 3 3 2 3 2" xfId="39064" xr:uid="{00000000-0005-0000-0000-0000E0970000}"/>
    <cellStyle name="20% - Accent1 4 3 2 2 3 3 2 4" xfId="39065" xr:uid="{00000000-0005-0000-0000-0000E1970000}"/>
    <cellStyle name="20% - Accent1 4 3 2 2 3 3 3" xfId="39066" xr:uid="{00000000-0005-0000-0000-0000E2970000}"/>
    <cellStyle name="20% - Accent1 4 3 2 2 3 3 3 2" xfId="39067" xr:uid="{00000000-0005-0000-0000-0000E3970000}"/>
    <cellStyle name="20% - Accent1 4 3 2 2 3 3 3 2 2" xfId="39068" xr:uid="{00000000-0005-0000-0000-0000E4970000}"/>
    <cellStyle name="20% - Accent1 4 3 2 2 3 3 3 2 2 2" xfId="39069" xr:uid="{00000000-0005-0000-0000-0000E5970000}"/>
    <cellStyle name="20% - Accent1 4 3 2 2 3 3 3 2 3" xfId="39070" xr:uid="{00000000-0005-0000-0000-0000E6970000}"/>
    <cellStyle name="20% - Accent1 4 3 2 2 3 3 3 3" xfId="39071" xr:uid="{00000000-0005-0000-0000-0000E7970000}"/>
    <cellStyle name="20% - Accent1 4 3 2 2 3 3 3 3 2" xfId="39072" xr:uid="{00000000-0005-0000-0000-0000E8970000}"/>
    <cellStyle name="20% - Accent1 4 3 2 2 3 3 3 4" xfId="39073" xr:uid="{00000000-0005-0000-0000-0000E9970000}"/>
    <cellStyle name="20% - Accent1 4 3 2 2 3 3 4" xfId="39074" xr:uid="{00000000-0005-0000-0000-0000EA970000}"/>
    <cellStyle name="20% - Accent1 4 3 2 2 3 3 4 2" xfId="39075" xr:uid="{00000000-0005-0000-0000-0000EB970000}"/>
    <cellStyle name="20% - Accent1 4 3 2 2 3 3 4 2 2" xfId="39076" xr:uid="{00000000-0005-0000-0000-0000EC970000}"/>
    <cellStyle name="20% - Accent1 4 3 2 2 3 3 4 2 2 2" xfId="39077" xr:uid="{00000000-0005-0000-0000-0000ED970000}"/>
    <cellStyle name="20% - Accent1 4 3 2 2 3 3 4 2 3" xfId="39078" xr:uid="{00000000-0005-0000-0000-0000EE970000}"/>
    <cellStyle name="20% - Accent1 4 3 2 2 3 3 4 3" xfId="39079" xr:uid="{00000000-0005-0000-0000-0000EF970000}"/>
    <cellStyle name="20% - Accent1 4 3 2 2 3 3 4 3 2" xfId="39080" xr:uid="{00000000-0005-0000-0000-0000F0970000}"/>
    <cellStyle name="20% - Accent1 4 3 2 2 3 3 4 4" xfId="39081" xr:uid="{00000000-0005-0000-0000-0000F1970000}"/>
    <cellStyle name="20% - Accent1 4 3 2 2 3 3 5" xfId="39082" xr:uid="{00000000-0005-0000-0000-0000F2970000}"/>
    <cellStyle name="20% - Accent1 4 3 2 2 3 3 5 2" xfId="39083" xr:uid="{00000000-0005-0000-0000-0000F3970000}"/>
    <cellStyle name="20% - Accent1 4 3 2 2 3 3 5 2 2" xfId="39084" xr:uid="{00000000-0005-0000-0000-0000F4970000}"/>
    <cellStyle name="20% - Accent1 4 3 2 2 3 3 5 3" xfId="39085" xr:uid="{00000000-0005-0000-0000-0000F5970000}"/>
    <cellStyle name="20% - Accent1 4 3 2 2 3 3 6" xfId="39086" xr:uid="{00000000-0005-0000-0000-0000F6970000}"/>
    <cellStyle name="20% - Accent1 4 3 2 2 3 3 6 2" xfId="39087" xr:uid="{00000000-0005-0000-0000-0000F7970000}"/>
    <cellStyle name="20% - Accent1 4 3 2 2 3 3 6 2 2" xfId="39088" xr:uid="{00000000-0005-0000-0000-0000F8970000}"/>
    <cellStyle name="20% - Accent1 4 3 2 2 3 3 6 3" xfId="39089" xr:uid="{00000000-0005-0000-0000-0000F9970000}"/>
    <cellStyle name="20% - Accent1 4 3 2 2 3 3 7" xfId="39090" xr:uid="{00000000-0005-0000-0000-0000FA970000}"/>
    <cellStyle name="20% - Accent1 4 3 2 2 3 3 7 2" xfId="39091" xr:uid="{00000000-0005-0000-0000-0000FB970000}"/>
    <cellStyle name="20% - Accent1 4 3 2 2 3 3 8" xfId="39092" xr:uid="{00000000-0005-0000-0000-0000FC970000}"/>
    <cellStyle name="20% - Accent1 4 3 2 2 3 3 8 2" xfId="39093" xr:uid="{00000000-0005-0000-0000-0000FD970000}"/>
    <cellStyle name="20% - Accent1 4 3 2 2 3 3 9" xfId="39094" xr:uid="{00000000-0005-0000-0000-0000FE970000}"/>
    <cellStyle name="20% - Accent1 4 3 2 2 3 4" xfId="39095" xr:uid="{00000000-0005-0000-0000-0000FF970000}"/>
    <cellStyle name="20% - Accent1 4 3 2 2 3 4 2" xfId="39096" xr:uid="{00000000-0005-0000-0000-000000980000}"/>
    <cellStyle name="20% - Accent1 4 3 2 2 3 4 2 2" xfId="39097" xr:uid="{00000000-0005-0000-0000-000001980000}"/>
    <cellStyle name="20% - Accent1 4 3 2 2 3 4 2 2 2" xfId="39098" xr:uid="{00000000-0005-0000-0000-000002980000}"/>
    <cellStyle name="20% - Accent1 4 3 2 2 3 4 2 3" xfId="39099" xr:uid="{00000000-0005-0000-0000-000003980000}"/>
    <cellStyle name="20% - Accent1 4 3 2 2 3 4 3" xfId="39100" xr:uid="{00000000-0005-0000-0000-000004980000}"/>
    <cellStyle name="20% - Accent1 4 3 2 2 3 4 3 2" xfId="39101" xr:uid="{00000000-0005-0000-0000-000005980000}"/>
    <cellStyle name="20% - Accent1 4 3 2 2 3 4 4" xfId="39102" xr:uid="{00000000-0005-0000-0000-000006980000}"/>
    <cellStyle name="20% - Accent1 4 3 2 2 3 5" xfId="39103" xr:uid="{00000000-0005-0000-0000-000007980000}"/>
    <cellStyle name="20% - Accent1 4 3 2 2 3 5 2" xfId="39104" xr:uid="{00000000-0005-0000-0000-000008980000}"/>
    <cellStyle name="20% - Accent1 4 3 2 2 3 5 2 2" xfId="39105" xr:uid="{00000000-0005-0000-0000-000009980000}"/>
    <cellStyle name="20% - Accent1 4 3 2 2 3 5 2 2 2" xfId="39106" xr:uid="{00000000-0005-0000-0000-00000A980000}"/>
    <cellStyle name="20% - Accent1 4 3 2 2 3 5 2 3" xfId="39107" xr:uid="{00000000-0005-0000-0000-00000B980000}"/>
    <cellStyle name="20% - Accent1 4 3 2 2 3 5 3" xfId="39108" xr:uid="{00000000-0005-0000-0000-00000C980000}"/>
    <cellStyle name="20% - Accent1 4 3 2 2 3 5 3 2" xfId="39109" xr:uid="{00000000-0005-0000-0000-00000D980000}"/>
    <cellStyle name="20% - Accent1 4 3 2 2 3 5 4" xfId="39110" xr:uid="{00000000-0005-0000-0000-00000E980000}"/>
    <cellStyle name="20% - Accent1 4 3 2 2 3 6" xfId="39111" xr:uid="{00000000-0005-0000-0000-00000F980000}"/>
    <cellStyle name="20% - Accent1 4 3 2 2 3 6 2" xfId="39112" xr:uid="{00000000-0005-0000-0000-000010980000}"/>
    <cellStyle name="20% - Accent1 4 3 2 2 3 6 2 2" xfId="39113" xr:uid="{00000000-0005-0000-0000-000011980000}"/>
    <cellStyle name="20% - Accent1 4 3 2 2 3 6 2 2 2" xfId="39114" xr:uid="{00000000-0005-0000-0000-000012980000}"/>
    <cellStyle name="20% - Accent1 4 3 2 2 3 6 2 3" xfId="39115" xr:uid="{00000000-0005-0000-0000-000013980000}"/>
    <cellStyle name="20% - Accent1 4 3 2 2 3 6 3" xfId="39116" xr:uid="{00000000-0005-0000-0000-000014980000}"/>
    <cellStyle name="20% - Accent1 4 3 2 2 3 6 3 2" xfId="39117" xr:uid="{00000000-0005-0000-0000-000015980000}"/>
    <cellStyle name="20% - Accent1 4 3 2 2 3 6 4" xfId="39118" xr:uid="{00000000-0005-0000-0000-000016980000}"/>
    <cellStyle name="20% - Accent1 4 3 2 2 3 7" xfId="39119" xr:uid="{00000000-0005-0000-0000-000017980000}"/>
    <cellStyle name="20% - Accent1 4 3 2 2 3 7 2" xfId="39120" xr:uid="{00000000-0005-0000-0000-000018980000}"/>
    <cellStyle name="20% - Accent1 4 3 2 2 3 7 2 2" xfId="39121" xr:uid="{00000000-0005-0000-0000-000019980000}"/>
    <cellStyle name="20% - Accent1 4 3 2 2 3 7 3" xfId="39122" xr:uid="{00000000-0005-0000-0000-00001A980000}"/>
    <cellStyle name="20% - Accent1 4 3 2 2 3 8" xfId="39123" xr:uid="{00000000-0005-0000-0000-00001B980000}"/>
    <cellStyle name="20% - Accent1 4 3 2 2 3 8 2" xfId="39124" xr:uid="{00000000-0005-0000-0000-00001C980000}"/>
    <cellStyle name="20% - Accent1 4 3 2 2 3 8 2 2" xfId="39125" xr:uid="{00000000-0005-0000-0000-00001D980000}"/>
    <cellStyle name="20% - Accent1 4 3 2 2 3 8 3" xfId="39126" xr:uid="{00000000-0005-0000-0000-00001E980000}"/>
    <cellStyle name="20% - Accent1 4 3 2 2 3 9" xfId="39127" xr:uid="{00000000-0005-0000-0000-00001F980000}"/>
    <cellStyle name="20% - Accent1 4 3 2 2 3 9 2" xfId="39128" xr:uid="{00000000-0005-0000-0000-000020980000}"/>
    <cellStyle name="20% - Accent1 4 3 2 2 4" xfId="39129" xr:uid="{00000000-0005-0000-0000-000021980000}"/>
    <cellStyle name="20% - Accent1 4 3 2 2 4 10" xfId="39130" xr:uid="{00000000-0005-0000-0000-000022980000}"/>
    <cellStyle name="20% - Accent1 4 3 2 2 4 10 2" xfId="39131" xr:uid="{00000000-0005-0000-0000-000023980000}"/>
    <cellStyle name="20% - Accent1 4 3 2 2 4 11" xfId="39132" xr:uid="{00000000-0005-0000-0000-000024980000}"/>
    <cellStyle name="20% - Accent1 4 3 2 2 4 2" xfId="39133" xr:uid="{00000000-0005-0000-0000-000025980000}"/>
    <cellStyle name="20% - Accent1 4 3 2 2 4 2 2" xfId="39134" xr:uid="{00000000-0005-0000-0000-000026980000}"/>
    <cellStyle name="20% - Accent1 4 3 2 2 4 2 2 2" xfId="39135" xr:uid="{00000000-0005-0000-0000-000027980000}"/>
    <cellStyle name="20% - Accent1 4 3 2 2 4 2 2 2 2" xfId="39136" xr:uid="{00000000-0005-0000-0000-000028980000}"/>
    <cellStyle name="20% - Accent1 4 3 2 2 4 2 2 2 2 2" xfId="39137" xr:uid="{00000000-0005-0000-0000-000029980000}"/>
    <cellStyle name="20% - Accent1 4 3 2 2 4 2 2 2 3" xfId="39138" xr:uid="{00000000-0005-0000-0000-00002A980000}"/>
    <cellStyle name="20% - Accent1 4 3 2 2 4 2 2 3" xfId="39139" xr:uid="{00000000-0005-0000-0000-00002B980000}"/>
    <cellStyle name="20% - Accent1 4 3 2 2 4 2 2 3 2" xfId="39140" xr:uid="{00000000-0005-0000-0000-00002C980000}"/>
    <cellStyle name="20% - Accent1 4 3 2 2 4 2 2 4" xfId="39141" xr:uid="{00000000-0005-0000-0000-00002D980000}"/>
    <cellStyle name="20% - Accent1 4 3 2 2 4 2 3" xfId="39142" xr:uid="{00000000-0005-0000-0000-00002E980000}"/>
    <cellStyle name="20% - Accent1 4 3 2 2 4 2 3 2" xfId="39143" xr:uid="{00000000-0005-0000-0000-00002F980000}"/>
    <cellStyle name="20% - Accent1 4 3 2 2 4 2 3 2 2" xfId="39144" xr:uid="{00000000-0005-0000-0000-000030980000}"/>
    <cellStyle name="20% - Accent1 4 3 2 2 4 2 3 2 2 2" xfId="39145" xr:uid="{00000000-0005-0000-0000-000031980000}"/>
    <cellStyle name="20% - Accent1 4 3 2 2 4 2 3 2 3" xfId="39146" xr:uid="{00000000-0005-0000-0000-000032980000}"/>
    <cellStyle name="20% - Accent1 4 3 2 2 4 2 3 3" xfId="39147" xr:uid="{00000000-0005-0000-0000-000033980000}"/>
    <cellStyle name="20% - Accent1 4 3 2 2 4 2 3 3 2" xfId="39148" xr:uid="{00000000-0005-0000-0000-000034980000}"/>
    <cellStyle name="20% - Accent1 4 3 2 2 4 2 3 4" xfId="39149" xr:uid="{00000000-0005-0000-0000-000035980000}"/>
    <cellStyle name="20% - Accent1 4 3 2 2 4 2 4" xfId="39150" xr:uid="{00000000-0005-0000-0000-000036980000}"/>
    <cellStyle name="20% - Accent1 4 3 2 2 4 2 4 2" xfId="39151" xr:uid="{00000000-0005-0000-0000-000037980000}"/>
    <cellStyle name="20% - Accent1 4 3 2 2 4 2 4 2 2" xfId="39152" xr:uid="{00000000-0005-0000-0000-000038980000}"/>
    <cellStyle name="20% - Accent1 4 3 2 2 4 2 4 2 2 2" xfId="39153" xr:uid="{00000000-0005-0000-0000-000039980000}"/>
    <cellStyle name="20% - Accent1 4 3 2 2 4 2 4 2 3" xfId="39154" xr:uid="{00000000-0005-0000-0000-00003A980000}"/>
    <cellStyle name="20% - Accent1 4 3 2 2 4 2 4 3" xfId="39155" xr:uid="{00000000-0005-0000-0000-00003B980000}"/>
    <cellStyle name="20% - Accent1 4 3 2 2 4 2 4 3 2" xfId="39156" xr:uid="{00000000-0005-0000-0000-00003C980000}"/>
    <cellStyle name="20% - Accent1 4 3 2 2 4 2 4 4" xfId="39157" xr:uid="{00000000-0005-0000-0000-00003D980000}"/>
    <cellStyle name="20% - Accent1 4 3 2 2 4 2 5" xfId="39158" xr:uid="{00000000-0005-0000-0000-00003E980000}"/>
    <cellStyle name="20% - Accent1 4 3 2 2 4 2 5 2" xfId="39159" xr:uid="{00000000-0005-0000-0000-00003F980000}"/>
    <cellStyle name="20% - Accent1 4 3 2 2 4 2 5 2 2" xfId="39160" xr:uid="{00000000-0005-0000-0000-000040980000}"/>
    <cellStyle name="20% - Accent1 4 3 2 2 4 2 5 3" xfId="39161" xr:uid="{00000000-0005-0000-0000-000041980000}"/>
    <cellStyle name="20% - Accent1 4 3 2 2 4 2 6" xfId="39162" xr:uid="{00000000-0005-0000-0000-000042980000}"/>
    <cellStyle name="20% - Accent1 4 3 2 2 4 2 6 2" xfId="39163" xr:uid="{00000000-0005-0000-0000-000043980000}"/>
    <cellStyle name="20% - Accent1 4 3 2 2 4 2 6 2 2" xfId="39164" xr:uid="{00000000-0005-0000-0000-000044980000}"/>
    <cellStyle name="20% - Accent1 4 3 2 2 4 2 6 3" xfId="39165" xr:uid="{00000000-0005-0000-0000-000045980000}"/>
    <cellStyle name="20% - Accent1 4 3 2 2 4 2 7" xfId="39166" xr:uid="{00000000-0005-0000-0000-000046980000}"/>
    <cellStyle name="20% - Accent1 4 3 2 2 4 2 7 2" xfId="39167" xr:uid="{00000000-0005-0000-0000-000047980000}"/>
    <cellStyle name="20% - Accent1 4 3 2 2 4 2 8" xfId="39168" xr:uid="{00000000-0005-0000-0000-000048980000}"/>
    <cellStyle name="20% - Accent1 4 3 2 2 4 2 8 2" xfId="39169" xr:uid="{00000000-0005-0000-0000-000049980000}"/>
    <cellStyle name="20% - Accent1 4 3 2 2 4 2 9" xfId="39170" xr:uid="{00000000-0005-0000-0000-00004A980000}"/>
    <cellStyle name="20% - Accent1 4 3 2 2 4 3" xfId="39171" xr:uid="{00000000-0005-0000-0000-00004B980000}"/>
    <cellStyle name="20% - Accent1 4 3 2 2 4 3 2" xfId="39172" xr:uid="{00000000-0005-0000-0000-00004C980000}"/>
    <cellStyle name="20% - Accent1 4 3 2 2 4 3 2 2" xfId="39173" xr:uid="{00000000-0005-0000-0000-00004D980000}"/>
    <cellStyle name="20% - Accent1 4 3 2 2 4 3 2 2 2" xfId="39174" xr:uid="{00000000-0005-0000-0000-00004E980000}"/>
    <cellStyle name="20% - Accent1 4 3 2 2 4 3 2 2 2 2" xfId="39175" xr:uid="{00000000-0005-0000-0000-00004F980000}"/>
    <cellStyle name="20% - Accent1 4 3 2 2 4 3 2 2 3" xfId="39176" xr:uid="{00000000-0005-0000-0000-000050980000}"/>
    <cellStyle name="20% - Accent1 4 3 2 2 4 3 2 3" xfId="39177" xr:uid="{00000000-0005-0000-0000-000051980000}"/>
    <cellStyle name="20% - Accent1 4 3 2 2 4 3 2 3 2" xfId="39178" xr:uid="{00000000-0005-0000-0000-000052980000}"/>
    <cellStyle name="20% - Accent1 4 3 2 2 4 3 2 4" xfId="39179" xr:uid="{00000000-0005-0000-0000-000053980000}"/>
    <cellStyle name="20% - Accent1 4 3 2 2 4 3 3" xfId="39180" xr:uid="{00000000-0005-0000-0000-000054980000}"/>
    <cellStyle name="20% - Accent1 4 3 2 2 4 3 3 2" xfId="39181" xr:uid="{00000000-0005-0000-0000-000055980000}"/>
    <cellStyle name="20% - Accent1 4 3 2 2 4 3 3 2 2" xfId="39182" xr:uid="{00000000-0005-0000-0000-000056980000}"/>
    <cellStyle name="20% - Accent1 4 3 2 2 4 3 3 2 2 2" xfId="39183" xr:uid="{00000000-0005-0000-0000-000057980000}"/>
    <cellStyle name="20% - Accent1 4 3 2 2 4 3 3 2 3" xfId="39184" xr:uid="{00000000-0005-0000-0000-000058980000}"/>
    <cellStyle name="20% - Accent1 4 3 2 2 4 3 3 3" xfId="39185" xr:uid="{00000000-0005-0000-0000-000059980000}"/>
    <cellStyle name="20% - Accent1 4 3 2 2 4 3 3 3 2" xfId="39186" xr:uid="{00000000-0005-0000-0000-00005A980000}"/>
    <cellStyle name="20% - Accent1 4 3 2 2 4 3 3 4" xfId="39187" xr:uid="{00000000-0005-0000-0000-00005B980000}"/>
    <cellStyle name="20% - Accent1 4 3 2 2 4 3 4" xfId="39188" xr:uid="{00000000-0005-0000-0000-00005C980000}"/>
    <cellStyle name="20% - Accent1 4 3 2 2 4 3 4 2" xfId="39189" xr:uid="{00000000-0005-0000-0000-00005D980000}"/>
    <cellStyle name="20% - Accent1 4 3 2 2 4 3 4 2 2" xfId="39190" xr:uid="{00000000-0005-0000-0000-00005E980000}"/>
    <cellStyle name="20% - Accent1 4 3 2 2 4 3 4 2 2 2" xfId="39191" xr:uid="{00000000-0005-0000-0000-00005F980000}"/>
    <cellStyle name="20% - Accent1 4 3 2 2 4 3 4 2 3" xfId="39192" xr:uid="{00000000-0005-0000-0000-000060980000}"/>
    <cellStyle name="20% - Accent1 4 3 2 2 4 3 4 3" xfId="39193" xr:uid="{00000000-0005-0000-0000-000061980000}"/>
    <cellStyle name="20% - Accent1 4 3 2 2 4 3 4 3 2" xfId="39194" xr:uid="{00000000-0005-0000-0000-000062980000}"/>
    <cellStyle name="20% - Accent1 4 3 2 2 4 3 4 4" xfId="39195" xr:uid="{00000000-0005-0000-0000-000063980000}"/>
    <cellStyle name="20% - Accent1 4 3 2 2 4 3 5" xfId="39196" xr:uid="{00000000-0005-0000-0000-000064980000}"/>
    <cellStyle name="20% - Accent1 4 3 2 2 4 3 5 2" xfId="39197" xr:uid="{00000000-0005-0000-0000-000065980000}"/>
    <cellStyle name="20% - Accent1 4 3 2 2 4 3 5 2 2" xfId="39198" xr:uid="{00000000-0005-0000-0000-000066980000}"/>
    <cellStyle name="20% - Accent1 4 3 2 2 4 3 5 3" xfId="39199" xr:uid="{00000000-0005-0000-0000-000067980000}"/>
    <cellStyle name="20% - Accent1 4 3 2 2 4 3 6" xfId="39200" xr:uid="{00000000-0005-0000-0000-000068980000}"/>
    <cellStyle name="20% - Accent1 4 3 2 2 4 3 6 2" xfId="39201" xr:uid="{00000000-0005-0000-0000-000069980000}"/>
    <cellStyle name="20% - Accent1 4 3 2 2 4 3 6 2 2" xfId="39202" xr:uid="{00000000-0005-0000-0000-00006A980000}"/>
    <cellStyle name="20% - Accent1 4 3 2 2 4 3 6 3" xfId="39203" xr:uid="{00000000-0005-0000-0000-00006B980000}"/>
    <cellStyle name="20% - Accent1 4 3 2 2 4 3 7" xfId="39204" xr:uid="{00000000-0005-0000-0000-00006C980000}"/>
    <cellStyle name="20% - Accent1 4 3 2 2 4 3 7 2" xfId="39205" xr:uid="{00000000-0005-0000-0000-00006D980000}"/>
    <cellStyle name="20% - Accent1 4 3 2 2 4 3 8" xfId="39206" xr:uid="{00000000-0005-0000-0000-00006E980000}"/>
    <cellStyle name="20% - Accent1 4 3 2 2 4 3 8 2" xfId="39207" xr:uid="{00000000-0005-0000-0000-00006F980000}"/>
    <cellStyle name="20% - Accent1 4 3 2 2 4 3 9" xfId="39208" xr:uid="{00000000-0005-0000-0000-000070980000}"/>
    <cellStyle name="20% - Accent1 4 3 2 2 4 4" xfId="39209" xr:uid="{00000000-0005-0000-0000-000071980000}"/>
    <cellStyle name="20% - Accent1 4 3 2 2 4 4 2" xfId="39210" xr:uid="{00000000-0005-0000-0000-000072980000}"/>
    <cellStyle name="20% - Accent1 4 3 2 2 4 4 2 2" xfId="39211" xr:uid="{00000000-0005-0000-0000-000073980000}"/>
    <cellStyle name="20% - Accent1 4 3 2 2 4 4 2 2 2" xfId="39212" xr:uid="{00000000-0005-0000-0000-000074980000}"/>
    <cellStyle name="20% - Accent1 4 3 2 2 4 4 2 3" xfId="39213" xr:uid="{00000000-0005-0000-0000-000075980000}"/>
    <cellStyle name="20% - Accent1 4 3 2 2 4 4 3" xfId="39214" xr:uid="{00000000-0005-0000-0000-000076980000}"/>
    <cellStyle name="20% - Accent1 4 3 2 2 4 4 3 2" xfId="39215" xr:uid="{00000000-0005-0000-0000-000077980000}"/>
    <cellStyle name="20% - Accent1 4 3 2 2 4 4 4" xfId="39216" xr:uid="{00000000-0005-0000-0000-000078980000}"/>
    <cellStyle name="20% - Accent1 4 3 2 2 4 5" xfId="39217" xr:uid="{00000000-0005-0000-0000-000079980000}"/>
    <cellStyle name="20% - Accent1 4 3 2 2 4 5 2" xfId="39218" xr:uid="{00000000-0005-0000-0000-00007A980000}"/>
    <cellStyle name="20% - Accent1 4 3 2 2 4 5 2 2" xfId="39219" xr:uid="{00000000-0005-0000-0000-00007B980000}"/>
    <cellStyle name="20% - Accent1 4 3 2 2 4 5 2 2 2" xfId="39220" xr:uid="{00000000-0005-0000-0000-00007C980000}"/>
    <cellStyle name="20% - Accent1 4 3 2 2 4 5 2 3" xfId="39221" xr:uid="{00000000-0005-0000-0000-00007D980000}"/>
    <cellStyle name="20% - Accent1 4 3 2 2 4 5 3" xfId="39222" xr:uid="{00000000-0005-0000-0000-00007E980000}"/>
    <cellStyle name="20% - Accent1 4 3 2 2 4 5 3 2" xfId="39223" xr:uid="{00000000-0005-0000-0000-00007F980000}"/>
    <cellStyle name="20% - Accent1 4 3 2 2 4 5 4" xfId="39224" xr:uid="{00000000-0005-0000-0000-000080980000}"/>
    <cellStyle name="20% - Accent1 4 3 2 2 4 6" xfId="39225" xr:uid="{00000000-0005-0000-0000-000081980000}"/>
    <cellStyle name="20% - Accent1 4 3 2 2 4 6 2" xfId="39226" xr:uid="{00000000-0005-0000-0000-000082980000}"/>
    <cellStyle name="20% - Accent1 4 3 2 2 4 6 2 2" xfId="39227" xr:uid="{00000000-0005-0000-0000-000083980000}"/>
    <cellStyle name="20% - Accent1 4 3 2 2 4 6 2 2 2" xfId="39228" xr:uid="{00000000-0005-0000-0000-000084980000}"/>
    <cellStyle name="20% - Accent1 4 3 2 2 4 6 2 3" xfId="39229" xr:uid="{00000000-0005-0000-0000-000085980000}"/>
    <cellStyle name="20% - Accent1 4 3 2 2 4 6 3" xfId="39230" xr:uid="{00000000-0005-0000-0000-000086980000}"/>
    <cellStyle name="20% - Accent1 4 3 2 2 4 6 3 2" xfId="39231" xr:uid="{00000000-0005-0000-0000-000087980000}"/>
    <cellStyle name="20% - Accent1 4 3 2 2 4 6 4" xfId="39232" xr:uid="{00000000-0005-0000-0000-000088980000}"/>
    <cellStyle name="20% - Accent1 4 3 2 2 4 7" xfId="39233" xr:uid="{00000000-0005-0000-0000-000089980000}"/>
    <cellStyle name="20% - Accent1 4 3 2 2 4 7 2" xfId="39234" xr:uid="{00000000-0005-0000-0000-00008A980000}"/>
    <cellStyle name="20% - Accent1 4 3 2 2 4 7 2 2" xfId="39235" xr:uid="{00000000-0005-0000-0000-00008B980000}"/>
    <cellStyle name="20% - Accent1 4 3 2 2 4 7 3" xfId="39236" xr:uid="{00000000-0005-0000-0000-00008C980000}"/>
    <cellStyle name="20% - Accent1 4 3 2 2 4 8" xfId="39237" xr:uid="{00000000-0005-0000-0000-00008D980000}"/>
    <cellStyle name="20% - Accent1 4 3 2 2 4 8 2" xfId="39238" xr:uid="{00000000-0005-0000-0000-00008E980000}"/>
    <cellStyle name="20% - Accent1 4 3 2 2 4 8 2 2" xfId="39239" xr:uid="{00000000-0005-0000-0000-00008F980000}"/>
    <cellStyle name="20% - Accent1 4 3 2 2 4 8 3" xfId="39240" xr:uid="{00000000-0005-0000-0000-000090980000}"/>
    <cellStyle name="20% - Accent1 4 3 2 2 4 9" xfId="39241" xr:uid="{00000000-0005-0000-0000-000091980000}"/>
    <cellStyle name="20% - Accent1 4 3 2 2 4 9 2" xfId="39242" xr:uid="{00000000-0005-0000-0000-000092980000}"/>
    <cellStyle name="20% - Accent1 4 3 2 2 5" xfId="39243" xr:uid="{00000000-0005-0000-0000-000093980000}"/>
    <cellStyle name="20% - Accent1 4 3 2 2 5 2" xfId="39244" xr:uid="{00000000-0005-0000-0000-000094980000}"/>
    <cellStyle name="20% - Accent1 4 3 2 2 5 2 2" xfId="39245" xr:uid="{00000000-0005-0000-0000-000095980000}"/>
    <cellStyle name="20% - Accent1 4 3 2 2 5 2 2 2" xfId="39246" xr:uid="{00000000-0005-0000-0000-000096980000}"/>
    <cellStyle name="20% - Accent1 4 3 2 2 5 2 2 2 2" xfId="39247" xr:uid="{00000000-0005-0000-0000-000097980000}"/>
    <cellStyle name="20% - Accent1 4 3 2 2 5 2 2 3" xfId="39248" xr:uid="{00000000-0005-0000-0000-000098980000}"/>
    <cellStyle name="20% - Accent1 4 3 2 2 5 2 3" xfId="39249" xr:uid="{00000000-0005-0000-0000-000099980000}"/>
    <cellStyle name="20% - Accent1 4 3 2 2 5 2 3 2" xfId="39250" xr:uid="{00000000-0005-0000-0000-00009A980000}"/>
    <cellStyle name="20% - Accent1 4 3 2 2 5 2 4" xfId="39251" xr:uid="{00000000-0005-0000-0000-00009B980000}"/>
    <cellStyle name="20% - Accent1 4 3 2 2 5 3" xfId="39252" xr:uid="{00000000-0005-0000-0000-00009C980000}"/>
    <cellStyle name="20% - Accent1 4 3 2 2 5 3 2" xfId="39253" xr:uid="{00000000-0005-0000-0000-00009D980000}"/>
    <cellStyle name="20% - Accent1 4 3 2 2 5 3 2 2" xfId="39254" xr:uid="{00000000-0005-0000-0000-00009E980000}"/>
    <cellStyle name="20% - Accent1 4 3 2 2 5 3 2 2 2" xfId="39255" xr:uid="{00000000-0005-0000-0000-00009F980000}"/>
    <cellStyle name="20% - Accent1 4 3 2 2 5 3 2 3" xfId="39256" xr:uid="{00000000-0005-0000-0000-0000A0980000}"/>
    <cellStyle name="20% - Accent1 4 3 2 2 5 3 3" xfId="39257" xr:uid="{00000000-0005-0000-0000-0000A1980000}"/>
    <cellStyle name="20% - Accent1 4 3 2 2 5 3 3 2" xfId="39258" xr:uid="{00000000-0005-0000-0000-0000A2980000}"/>
    <cellStyle name="20% - Accent1 4 3 2 2 5 3 4" xfId="39259" xr:uid="{00000000-0005-0000-0000-0000A3980000}"/>
    <cellStyle name="20% - Accent1 4 3 2 2 5 4" xfId="39260" xr:uid="{00000000-0005-0000-0000-0000A4980000}"/>
    <cellStyle name="20% - Accent1 4 3 2 2 5 4 2" xfId="39261" xr:uid="{00000000-0005-0000-0000-0000A5980000}"/>
    <cellStyle name="20% - Accent1 4 3 2 2 5 4 2 2" xfId="39262" xr:uid="{00000000-0005-0000-0000-0000A6980000}"/>
    <cellStyle name="20% - Accent1 4 3 2 2 5 4 2 2 2" xfId="39263" xr:uid="{00000000-0005-0000-0000-0000A7980000}"/>
    <cellStyle name="20% - Accent1 4 3 2 2 5 4 2 3" xfId="39264" xr:uid="{00000000-0005-0000-0000-0000A8980000}"/>
    <cellStyle name="20% - Accent1 4 3 2 2 5 4 3" xfId="39265" xr:uid="{00000000-0005-0000-0000-0000A9980000}"/>
    <cellStyle name="20% - Accent1 4 3 2 2 5 4 3 2" xfId="39266" xr:uid="{00000000-0005-0000-0000-0000AA980000}"/>
    <cellStyle name="20% - Accent1 4 3 2 2 5 4 4" xfId="39267" xr:uid="{00000000-0005-0000-0000-0000AB980000}"/>
    <cellStyle name="20% - Accent1 4 3 2 2 5 5" xfId="39268" xr:uid="{00000000-0005-0000-0000-0000AC980000}"/>
    <cellStyle name="20% - Accent1 4 3 2 2 5 5 2" xfId="39269" xr:uid="{00000000-0005-0000-0000-0000AD980000}"/>
    <cellStyle name="20% - Accent1 4 3 2 2 5 5 2 2" xfId="39270" xr:uid="{00000000-0005-0000-0000-0000AE980000}"/>
    <cellStyle name="20% - Accent1 4 3 2 2 5 5 3" xfId="39271" xr:uid="{00000000-0005-0000-0000-0000AF980000}"/>
    <cellStyle name="20% - Accent1 4 3 2 2 5 6" xfId="39272" xr:uid="{00000000-0005-0000-0000-0000B0980000}"/>
    <cellStyle name="20% - Accent1 4 3 2 2 5 6 2" xfId="39273" xr:uid="{00000000-0005-0000-0000-0000B1980000}"/>
    <cellStyle name="20% - Accent1 4 3 2 2 5 6 2 2" xfId="39274" xr:uid="{00000000-0005-0000-0000-0000B2980000}"/>
    <cellStyle name="20% - Accent1 4 3 2 2 5 6 3" xfId="39275" xr:uid="{00000000-0005-0000-0000-0000B3980000}"/>
    <cellStyle name="20% - Accent1 4 3 2 2 5 7" xfId="39276" xr:uid="{00000000-0005-0000-0000-0000B4980000}"/>
    <cellStyle name="20% - Accent1 4 3 2 2 5 7 2" xfId="39277" xr:uid="{00000000-0005-0000-0000-0000B5980000}"/>
    <cellStyle name="20% - Accent1 4 3 2 2 5 8" xfId="39278" xr:uid="{00000000-0005-0000-0000-0000B6980000}"/>
    <cellStyle name="20% - Accent1 4 3 2 2 5 8 2" xfId="39279" xr:uid="{00000000-0005-0000-0000-0000B7980000}"/>
    <cellStyle name="20% - Accent1 4 3 2 2 5 9" xfId="39280" xr:uid="{00000000-0005-0000-0000-0000B8980000}"/>
    <cellStyle name="20% - Accent1 4 3 2 2 6" xfId="39281" xr:uid="{00000000-0005-0000-0000-0000B9980000}"/>
    <cellStyle name="20% - Accent1 4 3 2 2 6 2" xfId="39282" xr:uid="{00000000-0005-0000-0000-0000BA980000}"/>
    <cellStyle name="20% - Accent1 4 3 2 2 6 2 2" xfId="39283" xr:uid="{00000000-0005-0000-0000-0000BB980000}"/>
    <cellStyle name="20% - Accent1 4 3 2 2 6 2 2 2" xfId="39284" xr:uid="{00000000-0005-0000-0000-0000BC980000}"/>
    <cellStyle name="20% - Accent1 4 3 2 2 6 2 2 2 2" xfId="39285" xr:uid="{00000000-0005-0000-0000-0000BD980000}"/>
    <cellStyle name="20% - Accent1 4 3 2 2 6 2 2 3" xfId="39286" xr:uid="{00000000-0005-0000-0000-0000BE980000}"/>
    <cellStyle name="20% - Accent1 4 3 2 2 6 2 3" xfId="39287" xr:uid="{00000000-0005-0000-0000-0000BF980000}"/>
    <cellStyle name="20% - Accent1 4 3 2 2 6 2 3 2" xfId="39288" xr:uid="{00000000-0005-0000-0000-0000C0980000}"/>
    <cellStyle name="20% - Accent1 4 3 2 2 6 2 4" xfId="39289" xr:uid="{00000000-0005-0000-0000-0000C1980000}"/>
    <cellStyle name="20% - Accent1 4 3 2 2 6 3" xfId="39290" xr:uid="{00000000-0005-0000-0000-0000C2980000}"/>
    <cellStyle name="20% - Accent1 4 3 2 2 6 3 2" xfId="39291" xr:uid="{00000000-0005-0000-0000-0000C3980000}"/>
    <cellStyle name="20% - Accent1 4 3 2 2 6 3 2 2" xfId="39292" xr:uid="{00000000-0005-0000-0000-0000C4980000}"/>
    <cellStyle name="20% - Accent1 4 3 2 2 6 3 2 2 2" xfId="39293" xr:uid="{00000000-0005-0000-0000-0000C5980000}"/>
    <cellStyle name="20% - Accent1 4 3 2 2 6 3 2 3" xfId="39294" xr:uid="{00000000-0005-0000-0000-0000C6980000}"/>
    <cellStyle name="20% - Accent1 4 3 2 2 6 3 3" xfId="39295" xr:uid="{00000000-0005-0000-0000-0000C7980000}"/>
    <cellStyle name="20% - Accent1 4 3 2 2 6 3 3 2" xfId="39296" xr:uid="{00000000-0005-0000-0000-0000C8980000}"/>
    <cellStyle name="20% - Accent1 4 3 2 2 6 3 4" xfId="39297" xr:uid="{00000000-0005-0000-0000-0000C9980000}"/>
    <cellStyle name="20% - Accent1 4 3 2 2 6 4" xfId="39298" xr:uid="{00000000-0005-0000-0000-0000CA980000}"/>
    <cellStyle name="20% - Accent1 4 3 2 2 6 4 2" xfId="39299" xr:uid="{00000000-0005-0000-0000-0000CB980000}"/>
    <cellStyle name="20% - Accent1 4 3 2 2 6 4 2 2" xfId="39300" xr:uid="{00000000-0005-0000-0000-0000CC980000}"/>
    <cellStyle name="20% - Accent1 4 3 2 2 6 4 2 2 2" xfId="39301" xr:uid="{00000000-0005-0000-0000-0000CD980000}"/>
    <cellStyle name="20% - Accent1 4 3 2 2 6 4 2 3" xfId="39302" xr:uid="{00000000-0005-0000-0000-0000CE980000}"/>
    <cellStyle name="20% - Accent1 4 3 2 2 6 4 3" xfId="39303" xr:uid="{00000000-0005-0000-0000-0000CF980000}"/>
    <cellStyle name="20% - Accent1 4 3 2 2 6 4 3 2" xfId="39304" xr:uid="{00000000-0005-0000-0000-0000D0980000}"/>
    <cellStyle name="20% - Accent1 4 3 2 2 6 4 4" xfId="39305" xr:uid="{00000000-0005-0000-0000-0000D1980000}"/>
    <cellStyle name="20% - Accent1 4 3 2 2 6 5" xfId="39306" xr:uid="{00000000-0005-0000-0000-0000D2980000}"/>
    <cellStyle name="20% - Accent1 4 3 2 2 6 5 2" xfId="39307" xr:uid="{00000000-0005-0000-0000-0000D3980000}"/>
    <cellStyle name="20% - Accent1 4 3 2 2 6 5 2 2" xfId="39308" xr:uid="{00000000-0005-0000-0000-0000D4980000}"/>
    <cellStyle name="20% - Accent1 4 3 2 2 6 5 3" xfId="39309" xr:uid="{00000000-0005-0000-0000-0000D5980000}"/>
    <cellStyle name="20% - Accent1 4 3 2 2 6 6" xfId="39310" xr:uid="{00000000-0005-0000-0000-0000D6980000}"/>
    <cellStyle name="20% - Accent1 4 3 2 2 6 6 2" xfId="39311" xr:uid="{00000000-0005-0000-0000-0000D7980000}"/>
    <cellStyle name="20% - Accent1 4 3 2 2 6 6 2 2" xfId="39312" xr:uid="{00000000-0005-0000-0000-0000D8980000}"/>
    <cellStyle name="20% - Accent1 4 3 2 2 6 6 3" xfId="39313" xr:uid="{00000000-0005-0000-0000-0000D9980000}"/>
    <cellStyle name="20% - Accent1 4 3 2 2 6 7" xfId="39314" xr:uid="{00000000-0005-0000-0000-0000DA980000}"/>
    <cellStyle name="20% - Accent1 4 3 2 2 6 7 2" xfId="39315" xr:uid="{00000000-0005-0000-0000-0000DB980000}"/>
    <cellStyle name="20% - Accent1 4 3 2 2 6 8" xfId="39316" xr:uid="{00000000-0005-0000-0000-0000DC980000}"/>
    <cellStyle name="20% - Accent1 4 3 2 2 6 8 2" xfId="39317" xr:uid="{00000000-0005-0000-0000-0000DD980000}"/>
    <cellStyle name="20% - Accent1 4 3 2 2 6 9" xfId="39318" xr:uid="{00000000-0005-0000-0000-0000DE980000}"/>
    <cellStyle name="20% - Accent1 4 3 2 2 7" xfId="39319" xr:uid="{00000000-0005-0000-0000-0000DF980000}"/>
    <cellStyle name="20% - Accent1 4 3 2 2 7 2" xfId="39320" xr:uid="{00000000-0005-0000-0000-0000E0980000}"/>
    <cellStyle name="20% - Accent1 4 3 2 2 7 2 2" xfId="39321" xr:uid="{00000000-0005-0000-0000-0000E1980000}"/>
    <cellStyle name="20% - Accent1 4 3 2 2 7 2 2 2" xfId="39322" xr:uid="{00000000-0005-0000-0000-0000E2980000}"/>
    <cellStyle name="20% - Accent1 4 3 2 2 7 2 3" xfId="39323" xr:uid="{00000000-0005-0000-0000-0000E3980000}"/>
    <cellStyle name="20% - Accent1 4 3 2 2 7 3" xfId="39324" xr:uid="{00000000-0005-0000-0000-0000E4980000}"/>
    <cellStyle name="20% - Accent1 4 3 2 2 7 3 2" xfId="39325" xr:uid="{00000000-0005-0000-0000-0000E5980000}"/>
    <cellStyle name="20% - Accent1 4 3 2 2 7 4" xfId="39326" xr:uid="{00000000-0005-0000-0000-0000E6980000}"/>
    <cellStyle name="20% - Accent1 4 3 2 2 8" xfId="39327" xr:uid="{00000000-0005-0000-0000-0000E7980000}"/>
    <cellStyle name="20% - Accent1 4 3 2 2 8 2" xfId="39328" xr:uid="{00000000-0005-0000-0000-0000E8980000}"/>
    <cellStyle name="20% - Accent1 4 3 2 2 8 2 2" xfId="39329" xr:uid="{00000000-0005-0000-0000-0000E9980000}"/>
    <cellStyle name="20% - Accent1 4 3 2 2 8 2 2 2" xfId="39330" xr:uid="{00000000-0005-0000-0000-0000EA980000}"/>
    <cellStyle name="20% - Accent1 4 3 2 2 8 2 3" xfId="39331" xr:uid="{00000000-0005-0000-0000-0000EB980000}"/>
    <cellStyle name="20% - Accent1 4 3 2 2 8 3" xfId="39332" xr:uid="{00000000-0005-0000-0000-0000EC980000}"/>
    <cellStyle name="20% - Accent1 4 3 2 2 8 3 2" xfId="39333" xr:uid="{00000000-0005-0000-0000-0000ED980000}"/>
    <cellStyle name="20% - Accent1 4 3 2 2 8 4" xfId="39334" xr:uid="{00000000-0005-0000-0000-0000EE980000}"/>
    <cellStyle name="20% - Accent1 4 3 2 2 9" xfId="39335" xr:uid="{00000000-0005-0000-0000-0000EF980000}"/>
    <cellStyle name="20% - Accent1 4 3 2 2 9 2" xfId="39336" xr:uid="{00000000-0005-0000-0000-0000F0980000}"/>
    <cellStyle name="20% - Accent1 4 3 2 2 9 2 2" xfId="39337" xr:uid="{00000000-0005-0000-0000-0000F1980000}"/>
    <cellStyle name="20% - Accent1 4 3 2 2 9 2 2 2" xfId="39338" xr:uid="{00000000-0005-0000-0000-0000F2980000}"/>
    <cellStyle name="20% - Accent1 4 3 2 2 9 2 3" xfId="39339" xr:uid="{00000000-0005-0000-0000-0000F3980000}"/>
    <cellStyle name="20% - Accent1 4 3 2 2 9 3" xfId="39340" xr:uid="{00000000-0005-0000-0000-0000F4980000}"/>
    <cellStyle name="20% - Accent1 4 3 2 2 9 3 2" xfId="39341" xr:uid="{00000000-0005-0000-0000-0000F5980000}"/>
    <cellStyle name="20% - Accent1 4 3 2 2 9 4" xfId="39342" xr:uid="{00000000-0005-0000-0000-0000F6980000}"/>
    <cellStyle name="20% - Accent1 4 3 2 3" xfId="39343" xr:uid="{00000000-0005-0000-0000-0000F7980000}"/>
    <cellStyle name="20% - Accent1 4 3 2 3 10" xfId="39344" xr:uid="{00000000-0005-0000-0000-0000F8980000}"/>
    <cellStyle name="20% - Accent1 4 3 2 3 10 2" xfId="39345" xr:uid="{00000000-0005-0000-0000-0000F9980000}"/>
    <cellStyle name="20% - Accent1 4 3 2 3 11" xfId="39346" xr:uid="{00000000-0005-0000-0000-0000FA980000}"/>
    <cellStyle name="20% - Accent1 4 3 2 3 2" xfId="39347" xr:uid="{00000000-0005-0000-0000-0000FB980000}"/>
    <cellStyle name="20% - Accent1 4 3 2 3 2 2" xfId="39348" xr:uid="{00000000-0005-0000-0000-0000FC980000}"/>
    <cellStyle name="20% - Accent1 4 3 2 3 2 2 2" xfId="39349" xr:uid="{00000000-0005-0000-0000-0000FD980000}"/>
    <cellStyle name="20% - Accent1 4 3 2 3 2 2 2 2" xfId="39350" xr:uid="{00000000-0005-0000-0000-0000FE980000}"/>
    <cellStyle name="20% - Accent1 4 3 2 3 2 2 2 2 2" xfId="39351" xr:uid="{00000000-0005-0000-0000-0000FF980000}"/>
    <cellStyle name="20% - Accent1 4 3 2 3 2 2 2 3" xfId="39352" xr:uid="{00000000-0005-0000-0000-000000990000}"/>
    <cellStyle name="20% - Accent1 4 3 2 3 2 2 3" xfId="39353" xr:uid="{00000000-0005-0000-0000-000001990000}"/>
    <cellStyle name="20% - Accent1 4 3 2 3 2 2 3 2" xfId="39354" xr:uid="{00000000-0005-0000-0000-000002990000}"/>
    <cellStyle name="20% - Accent1 4 3 2 3 2 2 4" xfId="39355" xr:uid="{00000000-0005-0000-0000-000003990000}"/>
    <cellStyle name="20% - Accent1 4 3 2 3 2 3" xfId="39356" xr:uid="{00000000-0005-0000-0000-000004990000}"/>
    <cellStyle name="20% - Accent1 4 3 2 3 2 3 2" xfId="39357" xr:uid="{00000000-0005-0000-0000-000005990000}"/>
    <cellStyle name="20% - Accent1 4 3 2 3 2 3 2 2" xfId="39358" xr:uid="{00000000-0005-0000-0000-000006990000}"/>
    <cellStyle name="20% - Accent1 4 3 2 3 2 3 2 2 2" xfId="39359" xr:uid="{00000000-0005-0000-0000-000007990000}"/>
    <cellStyle name="20% - Accent1 4 3 2 3 2 3 2 3" xfId="39360" xr:uid="{00000000-0005-0000-0000-000008990000}"/>
    <cellStyle name="20% - Accent1 4 3 2 3 2 3 3" xfId="39361" xr:uid="{00000000-0005-0000-0000-000009990000}"/>
    <cellStyle name="20% - Accent1 4 3 2 3 2 3 3 2" xfId="39362" xr:uid="{00000000-0005-0000-0000-00000A990000}"/>
    <cellStyle name="20% - Accent1 4 3 2 3 2 3 4" xfId="39363" xr:uid="{00000000-0005-0000-0000-00000B990000}"/>
    <cellStyle name="20% - Accent1 4 3 2 3 2 4" xfId="39364" xr:uid="{00000000-0005-0000-0000-00000C990000}"/>
    <cellStyle name="20% - Accent1 4 3 2 3 2 4 2" xfId="39365" xr:uid="{00000000-0005-0000-0000-00000D990000}"/>
    <cellStyle name="20% - Accent1 4 3 2 3 2 4 2 2" xfId="39366" xr:uid="{00000000-0005-0000-0000-00000E990000}"/>
    <cellStyle name="20% - Accent1 4 3 2 3 2 4 2 2 2" xfId="39367" xr:uid="{00000000-0005-0000-0000-00000F990000}"/>
    <cellStyle name="20% - Accent1 4 3 2 3 2 4 2 3" xfId="39368" xr:uid="{00000000-0005-0000-0000-000010990000}"/>
    <cellStyle name="20% - Accent1 4 3 2 3 2 4 3" xfId="39369" xr:uid="{00000000-0005-0000-0000-000011990000}"/>
    <cellStyle name="20% - Accent1 4 3 2 3 2 4 3 2" xfId="39370" xr:uid="{00000000-0005-0000-0000-000012990000}"/>
    <cellStyle name="20% - Accent1 4 3 2 3 2 4 4" xfId="39371" xr:uid="{00000000-0005-0000-0000-000013990000}"/>
    <cellStyle name="20% - Accent1 4 3 2 3 2 5" xfId="39372" xr:uid="{00000000-0005-0000-0000-000014990000}"/>
    <cellStyle name="20% - Accent1 4 3 2 3 2 5 2" xfId="39373" xr:uid="{00000000-0005-0000-0000-000015990000}"/>
    <cellStyle name="20% - Accent1 4 3 2 3 2 5 2 2" xfId="39374" xr:uid="{00000000-0005-0000-0000-000016990000}"/>
    <cellStyle name="20% - Accent1 4 3 2 3 2 5 3" xfId="39375" xr:uid="{00000000-0005-0000-0000-000017990000}"/>
    <cellStyle name="20% - Accent1 4 3 2 3 2 6" xfId="39376" xr:uid="{00000000-0005-0000-0000-000018990000}"/>
    <cellStyle name="20% - Accent1 4 3 2 3 2 6 2" xfId="39377" xr:uid="{00000000-0005-0000-0000-000019990000}"/>
    <cellStyle name="20% - Accent1 4 3 2 3 2 6 2 2" xfId="39378" xr:uid="{00000000-0005-0000-0000-00001A990000}"/>
    <cellStyle name="20% - Accent1 4 3 2 3 2 6 3" xfId="39379" xr:uid="{00000000-0005-0000-0000-00001B990000}"/>
    <cellStyle name="20% - Accent1 4 3 2 3 2 7" xfId="39380" xr:uid="{00000000-0005-0000-0000-00001C990000}"/>
    <cellStyle name="20% - Accent1 4 3 2 3 2 7 2" xfId="39381" xr:uid="{00000000-0005-0000-0000-00001D990000}"/>
    <cellStyle name="20% - Accent1 4 3 2 3 2 8" xfId="39382" xr:uid="{00000000-0005-0000-0000-00001E990000}"/>
    <cellStyle name="20% - Accent1 4 3 2 3 2 8 2" xfId="39383" xr:uid="{00000000-0005-0000-0000-00001F990000}"/>
    <cellStyle name="20% - Accent1 4 3 2 3 2 9" xfId="39384" xr:uid="{00000000-0005-0000-0000-000020990000}"/>
    <cellStyle name="20% - Accent1 4 3 2 3 3" xfId="39385" xr:uid="{00000000-0005-0000-0000-000021990000}"/>
    <cellStyle name="20% - Accent1 4 3 2 3 3 2" xfId="39386" xr:uid="{00000000-0005-0000-0000-000022990000}"/>
    <cellStyle name="20% - Accent1 4 3 2 3 3 2 2" xfId="39387" xr:uid="{00000000-0005-0000-0000-000023990000}"/>
    <cellStyle name="20% - Accent1 4 3 2 3 3 2 2 2" xfId="39388" xr:uid="{00000000-0005-0000-0000-000024990000}"/>
    <cellStyle name="20% - Accent1 4 3 2 3 3 2 2 2 2" xfId="39389" xr:uid="{00000000-0005-0000-0000-000025990000}"/>
    <cellStyle name="20% - Accent1 4 3 2 3 3 2 2 3" xfId="39390" xr:uid="{00000000-0005-0000-0000-000026990000}"/>
    <cellStyle name="20% - Accent1 4 3 2 3 3 2 3" xfId="39391" xr:uid="{00000000-0005-0000-0000-000027990000}"/>
    <cellStyle name="20% - Accent1 4 3 2 3 3 2 3 2" xfId="39392" xr:uid="{00000000-0005-0000-0000-000028990000}"/>
    <cellStyle name="20% - Accent1 4 3 2 3 3 2 4" xfId="39393" xr:uid="{00000000-0005-0000-0000-000029990000}"/>
    <cellStyle name="20% - Accent1 4 3 2 3 3 3" xfId="39394" xr:uid="{00000000-0005-0000-0000-00002A990000}"/>
    <cellStyle name="20% - Accent1 4 3 2 3 3 3 2" xfId="39395" xr:uid="{00000000-0005-0000-0000-00002B990000}"/>
    <cellStyle name="20% - Accent1 4 3 2 3 3 3 2 2" xfId="39396" xr:uid="{00000000-0005-0000-0000-00002C990000}"/>
    <cellStyle name="20% - Accent1 4 3 2 3 3 3 2 2 2" xfId="39397" xr:uid="{00000000-0005-0000-0000-00002D990000}"/>
    <cellStyle name="20% - Accent1 4 3 2 3 3 3 2 3" xfId="39398" xr:uid="{00000000-0005-0000-0000-00002E990000}"/>
    <cellStyle name="20% - Accent1 4 3 2 3 3 3 3" xfId="39399" xr:uid="{00000000-0005-0000-0000-00002F990000}"/>
    <cellStyle name="20% - Accent1 4 3 2 3 3 3 3 2" xfId="39400" xr:uid="{00000000-0005-0000-0000-000030990000}"/>
    <cellStyle name="20% - Accent1 4 3 2 3 3 3 4" xfId="39401" xr:uid="{00000000-0005-0000-0000-000031990000}"/>
    <cellStyle name="20% - Accent1 4 3 2 3 3 4" xfId="39402" xr:uid="{00000000-0005-0000-0000-000032990000}"/>
    <cellStyle name="20% - Accent1 4 3 2 3 3 4 2" xfId="39403" xr:uid="{00000000-0005-0000-0000-000033990000}"/>
    <cellStyle name="20% - Accent1 4 3 2 3 3 4 2 2" xfId="39404" xr:uid="{00000000-0005-0000-0000-000034990000}"/>
    <cellStyle name="20% - Accent1 4 3 2 3 3 4 2 2 2" xfId="39405" xr:uid="{00000000-0005-0000-0000-000035990000}"/>
    <cellStyle name="20% - Accent1 4 3 2 3 3 4 2 3" xfId="39406" xr:uid="{00000000-0005-0000-0000-000036990000}"/>
    <cellStyle name="20% - Accent1 4 3 2 3 3 4 3" xfId="39407" xr:uid="{00000000-0005-0000-0000-000037990000}"/>
    <cellStyle name="20% - Accent1 4 3 2 3 3 4 3 2" xfId="39408" xr:uid="{00000000-0005-0000-0000-000038990000}"/>
    <cellStyle name="20% - Accent1 4 3 2 3 3 4 4" xfId="39409" xr:uid="{00000000-0005-0000-0000-000039990000}"/>
    <cellStyle name="20% - Accent1 4 3 2 3 3 5" xfId="39410" xr:uid="{00000000-0005-0000-0000-00003A990000}"/>
    <cellStyle name="20% - Accent1 4 3 2 3 3 5 2" xfId="39411" xr:uid="{00000000-0005-0000-0000-00003B990000}"/>
    <cellStyle name="20% - Accent1 4 3 2 3 3 5 2 2" xfId="39412" xr:uid="{00000000-0005-0000-0000-00003C990000}"/>
    <cellStyle name="20% - Accent1 4 3 2 3 3 5 3" xfId="39413" xr:uid="{00000000-0005-0000-0000-00003D990000}"/>
    <cellStyle name="20% - Accent1 4 3 2 3 3 6" xfId="39414" xr:uid="{00000000-0005-0000-0000-00003E990000}"/>
    <cellStyle name="20% - Accent1 4 3 2 3 3 6 2" xfId="39415" xr:uid="{00000000-0005-0000-0000-00003F990000}"/>
    <cellStyle name="20% - Accent1 4 3 2 3 3 6 2 2" xfId="39416" xr:uid="{00000000-0005-0000-0000-000040990000}"/>
    <cellStyle name="20% - Accent1 4 3 2 3 3 6 3" xfId="39417" xr:uid="{00000000-0005-0000-0000-000041990000}"/>
    <cellStyle name="20% - Accent1 4 3 2 3 3 7" xfId="39418" xr:uid="{00000000-0005-0000-0000-000042990000}"/>
    <cellStyle name="20% - Accent1 4 3 2 3 3 7 2" xfId="39419" xr:uid="{00000000-0005-0000-0000-000043990000}"/>
    <cellStyle name="20% - Accent1 4 3 2 3 3 8" xfId="39420" xr:uid="{00000000-0005-0000-0000-000044990000}"/>
    <cellStyle name="20% - Accent1 4 3 2 3 3 8 2" xfId="39421" xr:uid="{00000000-0005-0000-0000-000045990000}"/>
    <cellStyle name="20% - Accent1 4 3 2 3 3 9" xfId="39422" xr:uid="{00000000-0005-0000-0000-000046990000}"/>
    <cellStyle name="20% - Accent1 4 3 2 3 4" xfId="39423" xr:uid="{00000000-0005-0000-0000-000047990000}"/>
    <cellStyle name="20% - Accent1 4 3 2 3 4 2" xfId="39424" xr:uid="{00000000-0005-0000-0000-000048990000}"/>
    <cellStyle name="20% - Accent1 4 3 2 3 4 2 2" xfId="39425" xr:uid="{00000000-0005-0000-0000-000049990000}"/>
    <cellStyle name="20% - Accent1 4 3 2 3 4 2 2 2" xfId="39426" xr:uid="{00000000-0005-0000-0000-00004A990000}"/>
    <cellStyle name="20% - Accent1 4 3 2 3 4 2 3" xfId="39427" xr:uid="{00000000-0005-0000-0000-00004B990000}"/>
    <cellStyle name="20% - Accent1 4 3 2 3 4 3" xfId="39428" xr:uid="{00000000-0005-0000-0000-00004C990000}"/>
    <cellStyle name="20% - Accent1 4 3 2 3 4 3 2" xfId="39429" xr:uid="{00000000-0005-0000-0000-00004D990000}"/>
    <cellStyle name="20% - Accent1 4 3 2 3 4 4" xfId="39430" xr:uid="{00000000-0005-0000-0000-00004E990000}"/>
    <cellStyle name="20% - Accent1 4 3 2 3 5" xfId="39431" xr:uid="{00000000-0005-0000-0000-00004F990000}"/>
    <cellStyle name="20% - Accent1 4 3 2 3 5 2" xfId="39432" xr:uid="{00000000-0005-0000-0000-000050990000}"/>
    <cellStyle name="20% - Accent1 4 3 2 3 5 2 2" xfId="39433" xr:uid="{00000000-0005-0000-0000-000051990000}"/>
    <cellStyle name="20% - Accent1 4 3 2 3 5 2 2 2" xfId="39434" xr:uid="{00000000-0005-0000-0000-000052990000}"/>
    <cellStyle name="20% - Accent1 4 3 2 3 5 2 3" xfId="39435" xr:uid="{00000000-0005-0000-0000-000053990000}"/>
    <cellStyle name="20% - Accent1 4 3 2 3 5 3" xfId="39436" xr:uid="{00000000-0005-0000-0000-000054990000}"/>
    <cellStyle name="20% - Accent1 4 3 2 3 5 3 2" xfId="39437" xr:uid="{00000000-0005-0000-0000-000055990000}"/>
    <cellStyle name="20% - Accent1 4 3 2 3 5 4" xfId="39438" xr:uid="{00000000-0005-0000-0000-000056990000}"/>
    <cellStyle name="20% - Accent1 4 3 2 3 6" xfId="39439" xr:uid="{00000000-0005-0000-0000-000057990000}"/>
    <cellStyle name="20% - Accent1 4 3 2 3 6 2" xfId="39440" xr:uid="{00000000-0005-0000-0000-000058990000}"/>
    <cellStyle name="20% - Accent1 4 3 2 3 6 2 2" xfId="39441" xr:uid="{00000000-0005-0000-0000-000059990000}"/>
    <cellStyle name="20% - Accent1 4 3 2 3 6 2 2 2" xfId="39442" xr:uid="{00000000-0005-0000-0000-00005A990000}"/>
    <cellStyle name="20% - Accent1 4 3 2 3 6 2 3" xfId="39443" xr:uid="{00000000-0005-0000-0000-00005B990000}"/>
    <cellStyle name="20% - Accent1 4 3 2 3 6 3" xfId="39444" xr:uid="{00000000-0005-0000-0000-00005C990000}"/>
    <cellStyle name="20% - Accent1 4 3 2 3 6 3 2" xfId="39445" xr:uid="{00000000-0005-0000-0000-00005D990000}"/>
    <cellStyle name="20% - Accent1 4 3 2 3 6 4" xfId="39446" xr:uid="{00000000-0005-0000-0000-00005E990000}"/>
    <cellStyle name="20% - Accent1 4 3 2 3 7" xfId="39447" xr:uid="{00000000-0005-0000-0000-00005F990000}"/>
    <cellStyle name="20% - Accent1 4 3 2 3 7 2" xfId="39448" xr:uid="{00000000-0005-0000-0000-000060990000}"/>
    <cellStyle name="20% - Accent1 4 3 2 3 7 2 2" xfId="39449" xr:uid="{00000000-0005-0000-0000-000061990000}"/>
    <cellStyle name="20% - Accent1 4 3 2 3 7 3" xfId="39450" xr:uid="{00000000-0005-0000-0000-000062990000}"/>
    <cellStyle name="20% - Accent1 4 3 2 3 8" xfId="39451" xr:uid="{00000000-0005-0000-0000-000063990000}"/>
    <cellStyle name="20% - Accent1 4 3 2 3 8 2" xfId="39452" xr:uid="{00000000-0005-0000-0000-000064990000}"/>
    <cellStyle name="20% - Accent1 4 3 2 3 8 2 2" xfId="39453" xr:uid="{00000000-0005-0000-0000-000065990000}"/>
    <cellStyle name="20% - Accent1 4 3 2 3 8 3" xfId="39454" xr:uid="{00000000-0005-0000-0000-000066990000}"/>
    <cellStyle name="20% - Accent1 4 3 2 3 9" xfId="39455" xr:uid="{00000000-0005-0000-0000-000067990000}"/>
    <cellStyle name="20% - Accent1 4 3 2 3 9 2" xfId="39456" xr:uid="{00000000-0005-0000-0000-000068990000}"/>
    <cellStyle name="20% - Accent1 4 3 2 4" xfId="39457" xr:uid="{00000000-0005-0000-0000-000069990000}"/>
    <cellStyle name="20% - Accent1 4 3 2 4 10" xfId="39458" xr:uid="{00000000-0005-0000-0000-00006A990000}"/>
    <cellStyle name="20% - Accent1 4 3 2 4 10 2" xfId="39459" xr:uid="{00000000-0005-0000-0000-00006B990000}"/>
    <cellStyle name="20% - Accent1 4 3 2 4 11" xfId="39460" xr:uid="{00000000-0005-0000-0000-00006C990000}"/>
    <cellStyle name="20% - Accent1 4 3 2 4 2" xfId="39461" xr:uid="{00000000-0005-0000-0000-00006D990000}"/>
    <cellStyle name="20% - Accent1 4 3 2 4 2 2" xfId="39462" xr:uid="{00000000-0005-0000-0000-00006E990000}"/>
    <cellStyle name="20% - Accent1 4 3 2 4 2 2 2" xfId="39463" xr:uid="{00000000-0005-0000-0000-00006F990000}"/>
    <cellStyle name="20% - Accent1 4 3 2 4 2 2 2 2" xfId="39464" xr:uid="{00000000-0005-0000-0000-000070990000}"/>
    <cellStyle name="20% - Accent1 4 3 2 4 2 2 2 2 2" xfId="39465" xr:uid="{00000000-0005-0000-0000-000071990000}"/>
    <cellStyle name="20% - Accent1 4 3 2 4 2 2 2 3" xfId="39466" xr:uid="{00000000-0005-0000-0000-000072990000}"/>
    <cellStyle name="20% - Accent1 4 3 2 4 2 2 3" xfId="39467" xr:uid="{00000000-0005-0000-0000-000073990000}"/>
    <cellStyle name="20% - Accent1 4 3 2 4 2 2 3 2" xfId="39468" xr:uid="{00000000-0005-0000-0000-000074990000}"/>
    <cellStyle name="20% - Accent1 4 3 2 4 2 2 4" xfId="39469" xr:uid="{00000000-0005-0000-0000-000075990000}"/>
    <cellStyle name="20% - Accent1 4 3 2 4 2 3" xfId="39470" xr:uid="{00000000-0005-0000-0000-000076990000}"/>
    <cellStyle name="20% - Accent1 4 3 2 4 2 3 2" xfId="39471" xr:uid="{00000000-0005-0000-0000-000077990000}"/>
    <cellStyle name="20% - Accent1 4 3 2 4 2 3 2 2" xfId="39472" xr:uid="{00000000-0005-0000-0000-000078990000}"/>
    <cellStyle name="20% - Accent1 4 3 2 4 2 3 2 2 2" xfId="39473" xr:uid="{00000000-0005-0000-0000-000079990000}"/>
    <cellStyle name="20% - Accent1 4 3 2 4 2 3 2 3" xfId="39474" xr:uid="{00000000-0005-0000-0000-00007A990000}"/>
    <cellStyle name="20% - Accent1 4 3 2 4 2 3 3" xfId="39475" xr:uid="{00000000-0005-0000-0000-00007B990000}"/>
    <cellStyle name="20% - Accent1 4 3 2 4 2 3 3 2" xfId="39476" xr:uid="{00000000-0005-0000-0000-00007C990000}"/>
    <cellStyle name="20% - Accent1 4 3 2 4 2 3 4" xfId="39477" xr:uid="{00000000-0005-0000-0000-00007D990000}"/>
    <cellStyle name="20% - Accent1 4 3 2 4 2 4" xfId="39478" xr:uid="{00000000-0005-0000-0000-00007E990000}"/>
    <cellStyle name="20% - Accent1 4 3 2 4 2 4 2" xfId="39479" xr:uid="{00000000-0005-0000-0000-00007F990000}"/>
    <cellStyle name="20% - Accent1 4 3 2 4 2 4 2 2" xfId="39480" xr:uid="{00000000-0005-0000-0000-000080990000}"/>
    <cellStyle name="20% - Accent1 4 3 2 4 2 4 2 2 2" xfId="39481" xr:uid="{00000000-0005-0000-0000-000081990000}"/>
    <cellStyle name="20% - Accent1 4 3 2 4 2 4 2 3" xfId="39482" xr:uid="{00000000-0005-0000-0000-000082990000}"/>
    <cellStyle name="20% - Accent1 4 3 2 4 2 4 3" xfId="39483" xr:uid="{00000000-0005-0000-0000-000083990000}"/>
    <cellStyle name="20% - Accent1 4 3 2 4 2 4 3 2" xfId="39484" xr:uid="{00000000-0005-0000-0000-000084990000}"/>
    <cellStyle name="20% - Accent1 4 3 2 4 2 4 4" xfId="39485" xr:uid="{00000000-0005-0000-0000-000085990000}"/>
    <cellStyle name="20% - Accent1 4 3 2 4 2 5" xfId="39486" xr:uid="{00000000-0005-0000-0000-000086990000}"/>
    <cellStyle name="20% - Accent1 4 3 2 4 2 5 2" xfId="39487" xr:uid="{00000000-0005-0000-0000-000087990000}"/>
    <cellStyle name="20% - Accent1 4 3 2 4 2 5 2 2" xfId="39488" xr:uid="{00000000-0005-0000-0000-000088990000}"/>
    <cellStyle name="20% - Accent1 4 3 2 4 2 5 3" xfId="39489" xr:uid="{00000000-0005-0000-0000-000089990000}"/>
    <cellStyle name="20% - Accent1 4 3 2 4 2 6" xfId="39490" xr:uid="{00000000-0005-0000-0000-00008A990000}"/>
    <cellStyle name="20% - Accent1 4 3 2 4 2 6 2" xfId="39491" xr:uid="{00000000-0005-0000-0000-00008B990000}"/>
    <cellStyle name="20% - Accent1 4 3 2 4 2 6 2 2" xfId="39492" xr:uid="{00000000-0005-0000-0000-00008C990000}"/>
    <cellStyle name="20% - Accent1 4 3 2 4 2 6 3" xfId="39493" xr:uid="{00000000-0005-0000-0000-00008D990000}"/>
    <cellStyle name="20% - Accent1 4 3 2 4 2 7" xfId="39494" xr:uid="{00000000-0005-0000-0000-00008E990000}"/>
    <cellStyle name="20% - Accent1 4 3 2 4 2 7 2" xfId="39495" xr:uid="{00000000-0005-0000-0000-00008F990000}"/>
    <cellStyle name="20% - Accent1 4 3 2 4 2 8" xfId="39496" xr:uid="{00000000-0005-0000-0000-000090990000}"/>
    <cellStyle name="20% - Accent1 4 3 2 4 2 8 2" xfId="39497" xr:uid="{00000000-0005-0000-0000-000091990000}"/>
    <cellStyle name="20% - Accent1 4 3 2 4 2 9" xfId="39498" xr:uid="{00000000-0005-0000-0000-000092990000}"/>
    <cellStyle name="20% - Accent1 4 3 2 4 3" xfId="39499" xr:uid="{00000000-0005-0000-0000-000093990000}"/>
    <cellStyle name="20% - Accent1 4 3 2 4 3 2" xfId="39500" xr:uid="{00000000-0005-0000-0000-000094990000}"/>
    <cellStyle name="20% - Accent1 4 3 2 4 3 2 2" xfId="39501" xr:uid="{00000000-0005-0000-0000-000095990000}"/>
    <cellStyle name="20% - Accent1 4 3 2 4 3 2 2 2" xfId="39502" xr:uid="{00000000-0005-0000-0000-000096990000}"/>
    <cellStyle name="20% - Accent1 4 3 2 4 3 2 2 2 2" xfId="39503" xr:uid="{00000000-0005-0000-0000-000097990000}"/>
    <cellStyle name="20% - Accent1 4 3 2 4 3 2 2 3" xfId="39504" xr:uid="{00000000-0005-0000-0000-000098990000}"/>
    <cellStyle name="20% - Accent1 4 3 2 4 3 2 3" xfId="39505" xr:uid="{00000000-0005-0000-0000-000099990000}"/>
    <cellStyle name="20% - Accent1 4 3 2 4 3 2 3 2" xfId="39506" xr:uid="{00000000-0005-0000-0000-00009A990000}"/>
    <cellStyle name="20% - Accent1 4 3 2 4 3 2 4" xfId="39507" xr:uid="{00000000-0005-0000-0000-00009B990000}"/>
    <cellStyle name="20% - Accent1 4 3 2 4 3 3" xfId="39508" xr:uid="{00000000-0005-0000-0000-00009C990000}"/>
    <cellStyle name="20% - Accent1 4 3 2 4 3 3 2" xfId="39509" xr:uid="{00000000-0005-0000-0000-00009D990000}"/>
    <cellStyle name="20% - Accent1 4 3 2 4 3 3 2 2" xfId="39510" xr:uid="{00000000-0005-0000-0000-00009E990000}"/>
    <cellStyle name="20% - Accent1 4 3 2 4 3 3 2 2 2" xfId="39511" xr:uid="{00000000-0005-0000-0000-00009F990000}"/>
    <cellStyle name="20% - Accent1 4 3 2 4 3 3 2 3" xfId="39512" xr:uid="{00000000-0005-0000-0000-0000A0990000}"/>
    <cellStyle name="20% - Accent1 4 3 2 4 3 3 3" xfId="39513" xr:uid="{00000000-0005-0000-0000-0000A1990000}"/>
    <cellStyle name="20% - Accent1 4 3 2 4 3 3 3 2" xfId="39514" xr:uid="{00000000-0005-0000-0000-0000A2990000}"/>
    <cellStyle name="20% - Accent1 4 3 2 4 3 3 4" xfId="39515" xr:uid="{00000000-0005-0000-0000-0000A3990000}"/>
    <cellStyle name="20% - Accent1 4 3 2 4 3 4" xfId="39516" xr:uid="{00000000-0005-0000-0000-0000A4990000}"/>
    <cellStyle name="20% - Accent1 4 3 2 4 3 4 2" xfId="39517" xr:uid="{00000000-0005-0000-0000-0000A5990000}"/>
    <cellStyle name="20% - Accent1 4 3 2 4 3 4 2 2" xfId="39518" xr:uid="{00000000-0005-0000-0000-0000A6990000}"/>
    <cellStyle name="20% - Accent1 4 3 2 4 3 4 2 2 2" xfId="39519" xr:uid="{00000000-0005-0000-0000-0000A7990000}"/>
    <cellStyle name="20% - Accent1 4 3 2 4 3 4 2 3" xfId="39520" xr:uid="{00000000-0005-0000-0000-0000A8990000}"/>
    <cellStyle name="20% - Accent1 4 3 2 4 3 4 3" xfId="39521" xr:uid="{00000000-0005-0000-0000-0000A9990000}"/>
    <cellStyle name="20% - Accent1 4 3 2 4 3 4 3 2" xfId="39522" xr:uid="{00000000-0005-0000-0000-0000AA990000}"/>
    <cellStyle name="20% - Accent1 4 3 2 4 3 4 4" xfId="39523" xr:uid="{00000000-0005-0000-0000-0000AB990000}"/>
    <cellStyle name="20% - Accent1 4 3 2 4 3 5" xfId="39524" xr:uid="{00000000-0005-0000-0000-0000AC990000}"/>
    <cellStyle name="20% - Accent1 4 3 2 4 3 5 2" xfId="39525" xr:uid="{00000000-0005-0000-0000-0000AD990000}"/>
    <cellStyle name="20% - Accent1 4 3 2 4 3 5 2 2" xfId="39526" xr:uid="{00000000-0005-0000-0000-0000AE990000}"/>
    <cellStyle name="20% - Accent1 4 3 2 4 3 5 3" xfId="39527" xr:uid="{00000000-0005-0000-0000-0000AF990000}"/>
    <cellStyle name="20% - Accent1 4 3 2 4 3 6" xfId="39528" xr:uid="{00000000-0005-0000-0000-0000B0990000}"/>
    <cellStyle name="20% - Accent1 4 3 2 4 3 6 2" xfId="39529" xr:uid="{00000000-0005-0000-0000-0000B1990000}"/>
    <cellStyle name="20% - Accent1 4 3 2 4 3 6 2 2" xfId="39530" xr:uid="{00000000-0005-0000-0000-0000B2990000}"/>
    <cellStyle name="20% - Accent1 4 3 2 4 3 6 3" xfId="39531" xr:uid="{00000000-0005-0000-0000-0000B3990000}"/>
    <cellStyle name="20% - Accent1 4 3 2 4 3 7" xfId="39532" xr:uid="{00000000-0005-0000-0000-0000B4990000}"/>
    <cellStyle name="20% - Accent1 4 3 2 4 3 7 2" xfId="39533" xr:uid="{00000000-0005-0000-0000-0000B5990000}"/>
    <cellStyle name="20% - Accent1 4 3 2 4 3 8" xfId="39534" xr:uid="{00000000-0005-0000-0000-0000B6990000}"/>
    <cellStyle name="20% - Accent1 4 3 2 4 3 8 2" xfId="39535" xr:uid="{00000000-0005-0000-0000-0000B7990000}"/>
    <cellStyle name="20% - Accent1 4 3 2 4 3 9" xfId="39536" xr:uid="{00000000-0005-0000-0000-0000B8990000}"/>
    <cellStyle name="20% - Accent1 4 3 2 4 4" xfId="39537" xr:uid="{00000000-0005-0000-0000-0000B9990000}"/>
    <cellStyle name="20% - Accent1 4 3 2 4 4 2" xfId="39538" xr:uid="{00000000-0005-0000-0000-0000BA990000}"/>
    <cellStyle name="20% - Accent1 4 3 2 4 4 2 2" xfId="39539" xr:uid="{00000000-0005-0000-0000-0000BB990000}"/>
    <cellStyle name="20% - Accent1 4 3 2 4 4 2 2 2" xfId="39540" xr:uid="{00000000-0005-0000-0000-0000BC990000}"/>
    <cellStyle name="20% - Accent1 4 3 2 4 4 2 3" xfId="39541" xr:uid="{00000000-0005-0000-0000-0000BD990000}"/>
    <cellStyle name="20% - Accent1 4 3 2 4 4 3" xfId="39542" xr:uid="{00000000-0005-0000-0000-0000BE990000}"/>
    <cellStyle name="20% - Accent1 4 3 2 4 4 3 2" xfId="39543" xr:uid="{00000000-0005-0000-0000-0000BF990000}"/>
    <cellStyle name="20% - Accent1 4 3 2 4 4 4" xfId="39544" xr:uid="{00000000-0005-0000-0000-0000C0990000}"/>
    <cellStyle name="20% - Accent1 4 3 2 4 5" xfId="39545" xr:uid="{00000000-0005-0000-0000-0000C1990000}"/>
    <cellStyle name="20% - Accent1 4 3 2 4 5 2" xfId="39546" xr:uid="{00000000-0005-0000-0000-0000C2990000}"/>
    <cellStyle name="20% - Accent1 4 3 2 4 5 2 2" xfId="39547" xr:uid="{00000000-0005-0000-0000-0000C3990000}"/>
    <cellStyle name="20% - Accent1 4 3 2 4 5 2 2 2" xfId="39548" xr:uid="{00000000-0005-0000-0000-0000C4990000}"/>
    <cellStyle name="20% - Accent1 4 3 2 4 5 2 3" xfId="39549" xr:uid="{00000000-0005-0000-0000-0000C5990000}"/>
    <cellStyle name="20% - Accent1 4 3 2 4 5 3" xfId="39550" xr:uid="{00000000-0005-0000-0000-0000C6990000}"/>
    <cellStyle name="20% - Accent1 4 3 2 4 5 3 2" xfId="39551" xr:uid="{00000000-0005-0000-0000-0000C7990000}"/>
    <cellStyle name="20% - Accent1 4 3 2 4 5 4" xfId="39552" xr:uid="{00000000-0005-0000-0000-0000C8990000}"/>
    <cellStyle name="20% - Accent1 4 3 2 4 6" xfId="39553" xr:uid="{00000000-0005-0000-0000-0000C9990000}"/>
    <cellStyle name="20% - Accent1 4 3 2 4 6 2" xfId="39554" xr:uid="{00000000-0005-0000-0000-0000CA990000}"/>
    <cellStyle name="20% - Accent1 4 3 2 4 6 2 2" xfId="39555" xr:uid="{00000000-0005-0000-0000-0000CB990000}"/>
    <cellStyle name="20% - Accent1 4 3 2 4 6 2 2 2" xfId="39556" xr:uid="{00000000-0005-0000-0000-0000CC990000}"/>
    <cellStyle name="20% - Accent1 4 3 2 4 6 2 3" xfId="39557" xr:uid="{00000000-0005-0000-0000-0000CD990000}"/>
    <cellStyle name="20% - Accent1 4 3 2 4 6 3" xfId="39558" xr:uid="{00000000-0005-0000-0000-0000CE990000}"/>
    <cellStyle name="20% - Accent1 4 3 2 4 6 3 2" xfId="39559" xr:uid="{00000000-0005-0000-0000-0000CF990000}"/>
    <cellStyle name="20% - Accent1 4 3 2 4 6 4" xfId="39560" xr:uid="{00000000-0005-0000-0000-0000D0990000}"/>
    <cellStyle name="20% - Accent1 4 3 2 4 7" xfId="39561" xr:uid="{00000000-0005-0000-0000-0000D1990000}"/>
    <cellStyle name="20% - Accent1 4 3 2 4 7 2" xfId="39562" xr:uid="{00000000-0005-0000-0000-0000D2990000}"/>
    <cellStyle name="20% - Accent1 4 3 2 4 7 2 2" xfId="39563" xr:uid="{00000000-0005-0000-0000-0000D3990000}"/>
    <cellStyle name="20% - Accent1 4 3 2 4 7 3" xfId="39564" xr:uid="{00000000-0005-0000-0000-0000D4990000}"/>
    <cellStyle name="20% - Accent1 4 3 2 4 8" xfId="39565" xr:uid="{00000000-0005-0000-0000-0000D5990000}"/>
    <cellStyle name="20% - Accent1 4 3 2 4 8 2" xfId="39566" xr:uid="{00000000-0005-0000-0000-0000D6990000}"/>
    <cellStyle name="20% - Accent1 4 3 2 4 8 2 2" xfId="39567" xr:uid="{00000000-0005-0000-0000-0000D7990000}"/>
    <cellStyle name="20% - Accent1 4 3 2 4 8 3" xfId="39568" xr:uid="{00000000-0005-0000-0000-0000D8990000}"/>
    <cellStyle name="20% - Accent1 4 3 2 4 9" xfId="39569" xr:uid="{00000000-0005-0000-0000-0000D9990000}"/>
    <cellStyle name="20% - Accent1 4 3 2 4 9 2" xfId="39570" xr:uid="{00000000-0005-0000-0000-0000DA990000}"/>
    <cellStyle name="20% - Accent1 4 3 2 5" xfId="39571" xr:uid="{00000000-0005-0000-0000-0000DB990000}"/>
    <cellStyle name="20% - Accent1 4 3 2 5 10" xfId="39572" xr:uid="{00000000-0005-0000-0000-0000DC990000}"/>
    <cellStyle name="20% - Accent1 4 3 2 5 10 2" xfId="39573" xr:uid="{00000000-0005-0000-0000-0000DD990000}"/>
    <cellStyle name="20% - Accent1 4 3 2 5 11" xfId="39574" xr:uid="{00000000-0005-0000-0000-0000DE990000}"/>
    <cellStyle name="20% - Accent1 4 3 2 5 2" xfId="39575" xr:uid="{00000000-0005-0000-0000-0000DF990000}"/>
    <cellStyle name="20% - Accent1 4 3 2 5 2 2" xfId="39576" xr:uid="{00000000-0005-0000-0000-0000E0990000}"/>
    <cellStyle name="20% - Accent1 4 3 2 5 2 2 2" xfId="39577" xr:uid="{00000000-0005-0000-0000-0000E1990000}"/>
    <cellStyle name="20% - Accent1 4 3 2 5 2 2 2 2" xfId="39578" xr:uid="{00000000-0005-0000-0000-0000E2990000}"/>
    <cellStyle name="20% - Accent1 4 3 2 5 2 2 2 2 2" xfId="39579" xr:uid="{00000000-0005-0000-0000-0000E3990000}"/>
    <cellStyle name="20% - Accent1 4 3 2 5 2 2 2 3" xfId="39580" xr:uid="{00000000-0005-0000-0000-0000E4990000}"/>
    <cellStyle name="20% - Accent1 4 3 2 5 2 2 3" xfId="39581" xr:uid="{00000000-0005-0000-0000-0000E5990000}"/>
    <cellStyle name="20% - Accent1 4 3 2 5 2 2 3 2" xfId="39582" xr:uid="{00000000-0005-0000-0000-0000E6990000}"/>
    <cellStyle name="20% - Accent1 4 3 2 5 2 2 4" xfId="39583" xr:uid="{00000000-0005-0000-0000-0000E7990000}"/>
    <cellStyle name="20% - Accent1 4 3 2 5 2 3" xfId="39584" xr:uid="{00000000-0005-0000-0000-0000E8990000}"/>
    <cellStyle name="20% - Accent1 4 3 2 5 2 3 2" xfId="39585" xr:uid="{00000000-0005-0000-0000-0000E9990000}"/>
    <cellStyle name="20% - Accent1 4 3 2 5 2 3 2 2" xfId="39586" xr:uid="{00000000-0005-0000-0000-0000EA990000}"/>
    <cellStyle name="20% - Accent1 4 3 2 5 2 3 2 2 2" xfId="39587" xr:uid="{00000000-0005-0000-0000-0000EB990000}"/>
    <cellStyle name="20% - Accent1 4 3 2 5 2 3 2 3" xfId="39588" xr:uid="{00000000-0005-0000-0000-0000EC990000}"/>
    <cellStyle name="20% - Accent1 4 3 2 5 2 3 3" xfId="39589" xr:uid="{00000000-0005-0000-0000-0000ED990000}"/>
    <cellStyle name="20% - Accent1 4 3 2 5 2 3 3 2" xfId="39590" xr:uid="{00000000-0005-0000-0000-0000EE990000}"/>
    <cellStyle name="20% - Accent1 4 3 2 5 2 3 4" xfId="39591" xr:uid="{00000000-0005-0000-0000-0000EF990000}"/>
    <cellStyle name="20% - Accent1 4 3 2 5 2 4" xfId="39592" xr:uid="{00000000-0005-0000-0000-0000F0990000}"/>
    <cellStyle name="20% - Accent1 4 3 2 5 2 4 2" xfId="39593" xr:uid="{00000000-0005-0000-0000-0000F1990000}"/>
    <cellStyle name="20% - Accent1 4 3 2 5 2 4 2 2" xfId="39594" xr:uid="{00000000-0005-0000-0000-0000F2990000}"/>
    <cellStyle name="20% - Accent1 4 3 2 5 2 4 2 2 2" xfId="39595" xr:uid="{00000000-0005-0000-0000-0000F3990000}"/>
    <cellStyle name="20% - Accent1 4 3 2 5 2 4 2 3" xfId="39596" xr:uid="{00000000-0005-0000-0000-0000F4990000}"/>
    <cellStyle name="20% - Accent1 4 3 2 5 2 4 3" xfId="39597" xr:uid="{00000000-0005-0000-0000-0000F5990000}"/>
    <cellStyle name="20% - Accent1 4 3 2 5 2 4 3 2" xfId="39598" xr:uid="{00000000-0005-0000-0000-0000F6990000}"/>
    <cellStyle name="20% - Accent1 4 3 2 5 2 4 4" xfId="39599" xr:uid="{00000000-0005-0000-0000-0000F7990000}"/>
    <cellStyle name="20% - Accent1 4 3 2 5 2 5" xfId="39600" xr:uid="{00000000-0005-0000-0000-0000F8990000}"/>
    <cellStyle name="20% - Accent1 4 3 2 5 2 5 2" xfId="39601" xr:uid="{00000000-0005-0000-0000-0000F9990000}"/>
    <cellStyle name="20% - Accent1 4 3 2 5 2 5 2 2" xfId="39602" xr:uid="{00000000-0005-0000-0000-0000FA990000}"/>
    <cellStyle name="20% - Accent1 4 3 2 5 2 5 3" xfId="39603" xr:uid="{00000000-0005-0000-0000-0000FB990000}"/>
    <cellStyle name="20% - Accent1 4 3 2 5 2 6" xfId="39604" xr:uid="{00000000-0005-0000-0000-0000FC990000}"/>
    <cellStyle name="20% - Accent1 4 3 2 5 2 6 2" xfId="39605" xr:uid="{00000000-0005-0000-0000-0000FD990000}"/>
    <cellStyle name="20% - Accent1 4 3 2 5 2 6 2 2" xfId="39606" xr:uid="{00000000-0005-0000-0000-0000FE990000}"/>
    <cellStyle name="20% - Accent1 4 3 2 5 2 6 3" xfId="39607" xr:uid="{00000000-0005-0000-0000-0000FF990000}"/>
    <cellStyle name="20% - Accent1 4 3 2 5 2 7" xfId="39608" xr:uid="{00000000-0005-0000-0000-0000009A0000}"/>
    <cellStyle name="20% - Accent1 4 3 2 5 2 7 2" xfId="39609" xr:uid="{00000000-0005-0000-0000-0000019A0000}"/>
    <cellStyle name="20% - Accent1 4 3 2 5 2 8" xfId="39610" xr:uid="{00000000-0005-0000-0000-0000029A0000}"/>
    <cellStyle name="20% - Accent1 4 3 2 5 2 8 2" xfId="39611" xr:uid="{00000000-0005-0000-0000-0000039A0000}"/>
    <cellStyle name="20% - Accent1 4 3 2 5 2 9" xfId="39612" xr:uid="{00000000-0005-0000-0000-0000049A0000}"/>
    <cellStyle name="20% - Accent1 4 3 2 5 3" xfId="39613" xr:uid="{00000000-0005-0000-0000-0000059A0000}"/>
    <cellStyle name="20% - Accent1 4 3 2 5 3 2" xfId="39614" xr:uid="{00000000-0005-0000-0000-0000069A0000}"/>
    <cellStyle name="20% - Accent1 4 3 2 5 3 2 2" xfId="39615" xr:uid="{00000000-0005-0000-0000-0000079A0000}"/>
    <cellStyle name="20% - Accent1 4 3 2 5 3 2 2 2" xfId="39616" xr:uid="{00000000-0005-0000-0000-0000089A0000}"/>
    <cellStyle name="20% - Accent1 4 3 2 5 3 2 2 2 2" xfId="39617" xr:uid="{00000000-0005-0000-0000-0000099A0000}"/>
    <cellStyle name="20% - Accent1 4 3 2 5 3 2 2 3" xfId="39618" xr:uid="{00000000-0005-0000-0000-00000A9A0000}"/>
    <cellStyle name="20% - Accent1 4 3 2 5 3 2 3" xfId="39619" xr:uid="{00000000-0005-0000-0000-00000B9A0000}"/>
    <cellStyle name="20% - Accent1 4 3 2 5 3 2 3 2" xfId="39620" xr:uid="{00000000-0005-0000-0000-00000C9A0000}"/>
    <cellStyle name="20% - Accent1 4 3 2 5 3 2 4" xfId="39621" xr:uid="{00000000-0005-0000-0000-00000D9A0000}"/>
    <cellStyle name="20% - Accent1 4 3 2 5 3 3" xfId="39622" xr:uid="{00000000-0005-0000-0000-00000E9A0000}"/>
    <cellStyle name="20% - Accent1 4 3 2 5 3 3 2" xfId="39623" xr:uid="{00000000-0005-0000-0000-00000F9A0000}"/>
    <cellStyle name="20% - Accent1 4 3 2 5 3 3 2 2" xfId="39624" xr:uid="{00000000-0005-0000-0000-0000109A0000}"/>
    <cellStyle name="20% - Accent1 4 3 2 5 3 3 2 2 2" xfId="39625" xr:uid="{00000000-0005-0000-0000-0000119A0000}"/>
    <cellStyle name="20% - Accent1 4 3 2 5 3 3 2 3" xfId="39626" xr:uid="{00000000-0005-0000-0000-0000129A0000}"/>
    <cellStyle name="20% - Accent1 4 3 2 5 3 3 3" xfId="39627" xr:uid="{00000000-0005-0000-0000-0000139A0000}"/>
    <cellStyle name="20% - Accent1 4 3 2 5 3 3 3 2" xfId="39628" xr:uid="{00000000-0005-0000-0000-0000149A0000}"/>
    <cellStyle name="20% - Accent1 4 3 2 5 3 3 4" xfId="39629" xr:uid="{00000000-0005-0000-0000-0000159A0000}"/>
    <cellStyle name="20% - Accent1 4 3 2 5 3 4" xfId="39630" xr:uid="{00000000-0005-0000-0000-0000169A0000}"/>
    <cellStyle name="20% - Accent1 4 3 2 5 3 4 2" xfId="39631" xr:uid="{00000000-0005-0000-0000-0000179A0000}"/>
    <cellStyle name="20% - Accent1 4 3 2 5 3 4 2 2" xfId="39632" xr:uid="{00000000-0005-0000-0000-0000189A0000}"/>
    <cellStyle name="20% - Accent1 4 3 2 5 3 4 2 2 2" xfId="39633" xr:uid="{00000000-0005-0000-0000-0000199A0000}"/>
    <cellStyle name="20% - Accent1 4 3 2 5 3 4 2 3" xfId="39634" xr:uid="{00000000-0005-0000-0000-00001A9A0000}"/>
    <cellStyle name="20% - Accent1 4 3 2 5 3 4 3" xfId="39635" xr:uid="{00000000-0005-0000-0000-00001B9A0000}"/>
    <cellStyle name="20% - Accent1 4 3 2 5 3 4 3 2" xfId="39636" xr:uid="{00000000-0005-0000-0000-00001C9A0000}"/>
    <cellStyle name="20% - Accent1 4 3 2 5 3 4 4" xfId="39637" xr:uid="{00000000-0005-0000-0000-00001D9A0000}"/>
    <cellStyle name="20% - Accent1 4 3 2 5 3 5" xfId="39638" xr:uid="{00000000-0005-0000-0000-00001E9A0000}"/>
    <cellStyle name="20% - Accent1 4 3 2 5 3 5 2" xfId="39639" xr:uid="{00000000-0005-0000-0000-00001F9A0000}"/>
    <cellStyle name="20% - Accent1 4 3 2 5 3 5 2 2" xfId="39640" xr:uid="{00000000-0005-0000-0000-0000209A0000}"/>
    <cellStyle name="20% - Accent1 4 3 2 5 3 5 3" xfId="39641" xr:uid="{00000000-0005-0000-0000-0000219A0000}"/>
    <cellStyle name="20% - Accent1 4 3 2 5 3 6" xfId="39642" xr:uid="{00000000-0005-0000-0000-0000229A0000}"/>
    <cellStyle name="20% - Accent1 4 3 2 5 3 6 2" xfId="39643" xr:uid="{00000000-0005-0000-0000-0000239A0000}"/>
    <cellStyle name="20% - Accent1 4 3 2 5 3 6 2 2" xfId="39644" xr:uid="{00000000-0005-0000-0000-0000249A0000}"/>
    <cellStyle name="20% - Accent1 4 3 2 5 3 6 3" xfId="39645" xr:uid="{00000000-0005-0000-0000-0000259A0000}"/>
    <cellStyle name="20% - Accent1 4 3 2 5 3 7" xfId="39646" xr:uid="{00000000-0005-0000-0000-0000269A0000}"/>
    <cellStyle name="20% - Accent1 4 3 2 5 3 7 2" xfId="39647" xr:uid="{00000000-0005-0000-0000-0000279A0000}"/>
    <cellStyle name="20% - Accent1 4 3 2 5 3 8" xfId="39648" xr:uid="{00000000-0005-0000-0000-0000289A0000}"/>
    <cellStyle name="20% - Accent1 4 3 2 5 3 8 2" xfId="39649" xr:uid="{00000000-0005-0000-0000-0000299A0000}"/>
    <cellStyle name="20% - Accent1 4 3 2 5 3 9" xfId="39650" xr:uid="{00000000-0005-0000-0000-00002A9A0000}"/>
    <cellStyle name="20% - Accent1 4 3 2 5 4" xfId="39651" xr:uid="{00000000-0005-0000-0000-00002B9A0000}"/>
    <cellStyle name="20% - Accent1 4 3 2 5 4 2" xfId="39652" xr:uid="{00000000-0005-0000-0000-00002C9A0000}"/>
    <cellStyle name="20% - Accent1 4 3 2 5 4 2 2" xfId="39653" xr:uid="{00000000-0005-0000-0000-00002D9A0000}"/>
    <cellStyle name="20% - Accent1 4 3 2 5 4 2 2 2" xfId="39654" xr:uid="{00000000-0005-0000-0000-00002E9A0000}"/>
    <cellStyle name="20% - Accent1 4 3 2 5 4 2 3" xfId="39655" xr:uid="{00000000-0005-0000-0000-00002F9A0000}"/>
    <cellStyle name="20% - Accent1 4 3 2 5 4 3" xfId="39656" xr:uid="{00000000-0005-0000-0000-0000309A0000}"/>
    <cellStyle name="20% - Accent1 4 3 2 5 4 3 2" xfId="39657" xr:uid="{00000000-0005-0000-0000-0000319A0000}"/>
    <cellStyle name="20% - Accent1 4 3 2 5 4 4" xfId="39658" xr:uid="{00000000-0005-0000-0000-0000329A0000}"/>
    <cellStyle name="20% - Accent1 4 3 2 5 5" xfId="39659" xr:uid="{00000000-0005-0000-0000-0000339A0000}"/>
    <cellStyle name="20% - Accent1 4 3 2 5 5 2" xfId="39660" xr:uid="{00000000-0005-0000-0000-0000349A0000}"/>
    <cellStyle name="20% - Accent1 4 3 2 5 5 2 2" xfId="39661" xr:uid="{00000000-0005-0000-0000-0000359A0000}"/>
    <cellStyle name="20% - Accent1 4 3 2 5 5 2 2 2" xfId="39662" xr:uid="{00000000-0005-0000-0000-0000369A0000}"/>
    <cellStyle name="20% - Accent1 4 3 2 5 5 2 3" xfId="39663" xr:uid="{00000000-0005-0000-0000-0000379A0000}"/>
    <cellStyle name="20% - Accent1 4 3 2 5 5 3" xfId="39664" xr:uid="{00000000-0005-0000-0000-0000389A0000}"/>
    <cellStyle name="20% - Accent1 4 3 2 5 5 3 2" xfId="39665" xr:uid="{00000000-0005-0000-0000-0000399A0000}"/>
    <cellStyle name="20% - Accent1 4 3 2 5 5 4" xfId="39666" xr:uid="{00000000-0005-0000-0000-00003A9A0000}"/>
    <cellStyle name="20% - Accent1 4 3 2 5 6" xfId="39667" xr:uid="{00000000-0005-0000-0000-00003B9A0000}"/>
    <cellStyle name="20% - Accent1 4 3 2 5 6 2" xfId="39668" xr:uid="{00000000-0005-0000-0000-00003C9A0000}"/>
    <cellStyle name="20% - Accent1 4 3 2 5 6 2 2" xfId="39669" xr:uid="{00000000-0005-0000-0000-00003D9A0000}"/>
    <cellStyle name="20% - Accent1 4 3 2 5 6 2 2 2" xfId="39670" xr:uid="{00000000-0005-0000-0000-00003E9A0000}"/>
    <cellStyle name="20% - Accent1 4 3 2 5 6 2 3" xfId="39671" xr:uid="{00000000-0005-0000-0000-00003F9A0000}"/>
    <cellStyle name="20% - Accent1 4 3 2 5 6 3" xfId="39672" xr:uid="{00000000-0005-0000-0000-0000409A0000}"/>
    <cellStyle name="20% - Accent1 4 3 2 5 6 3 2" xfId="39673" xr:uid="{00000000-0005-0000-0000-0000419A0000}"/>
    <cellStyle name="20% - Accent1 4 3 2 5 6 4" xfId="39674" xr:uid="{00000000-0005-0000-0000-0000429A0000}"/>
    <cellStyle name="20% - Accent1 4 3 2 5 7" xfId="39675" xr:uid="{00000000-0005-0000-0000-0000439A0000}"/>
    <cellStyle name="20% - Accent1 4 3 2 5 7 2" xfId="39676" xr:uid="{00000000-0005-0000-0000-0000449A0000}"/>
    <cellStyle name="20% - Accent1 4 3 2 5 7 2 2" xfId="39677" xr:uid="{00000000-0005-0000-0000-0000459A0000}"/>
    <cellStyle name="20% - Accent1 4 3 2 5 7 3" xfId="39678" xr:uid="{00000000-0005-0000-0000-0000469A0000}"/>
    <cellStyle name="20% - Accent1 4 3 2 5 8" xfId="39679" xr:uid="{00000000-0005-0000-0000-0000479A0000}"/>
    <cellStyle name="20% - Accent1 4 3 2 5 8 2" xfId="39680" xr:uid="{00000000-0005-0000-0000-0000489A0000}"/>
    <cellStyle name="20% - Accent1 4 3 2 5 8 2 2" xfId="39681" xr:uid="{00000000-0005-0000-0000-0000499A0000}"/>
    <cellStyle name="20% - Accent1 4 3 2 5 8 3" xfId="39682" xr:uid="{00000000-0005-0000-0000-00004A9A0000}"/>
    <cellStyle name="20% - Accent1 4 3 2 5 9" xfId="39683" xr:uid="{00000000-0005-0000-0000-00004B9A0000}"/>
    <cellStyle name="20% - Accent1 4 3 2 5 9 2" xfId="39684" xr:uid="{00000000-0005-0000-0000-00004C9A0000}"/>
    <cellStyle name="20% - Accent1 4 3 2 6" xfId="39685" xr:uid="{00000000-0005-0000-0000-00004D9A0000}"/>
    <cellStyle name="20% - Accent1 4 3 2 6 2" xfId="39686" xr:uid="{00000000-0005-0000-0000-00004E9A0000}"/>
    <cellStyle name="20% - Accent1 4 3 2 6 2 2" xfId="39687" xr:uid="{00000000-0005-0000-0000-00004F9A0000}"/>
    <cellStyle name="20% - Accent1 4 3 2 6 2 2 2" xfId="39688" xr:uid="{00000000-0005-0000-0000-0000509A0000}"/>
    <cellStyle name="20% - Accent1 4 3 2 6 2 2 2 2" xfId="39689" xr:uid="{00000000-0005-0000-0000-0000519A0000}"/>
    <cellStyle name="20% - Accent1 4 3 2 6 2 2 3" xfId="39690" xr:uid="{00000000-0005-0000-0000-0000529A0000}"/>
    <cellStyle name="20% - Accent1 4 3 2 6 2 3" xfId="39691" xr:uid="{00000000-0005-0000-0000-0000539A0000}"/>
    <cellStyle name="20% - Accent1 4 3 2 6 2 3 2" xfId="39692" xr:uid="{00000000-0005-0000-0000-0000549A0000}"/>
    <cellStyle name="20% - Accent1 4 3 2 6 2 4" xfId="39693" xr:uid="{00000000-0005-0000-0000-0000559A0000}"/>
    <cellStyle name="20% - Accent1 4 3 2 6 3" xfId="39694" xr:uid="{00000000-0005-0000-0000-0000569A0000}"/>
    <cellStyle name="20% - Accent1 4 3 2 6 3 2" xfId="39695" xr:uid="{00000000-0005-0000-0000-0000579A0000}"/>
    <cellStyle name="20% - Accent1 4 3 2 6 3 2 2" xfId="39696" xr:uid="{00000000-0005-0000-0000-0000589A0000}"/>
    <cellStyle name="20% - Accent1 4 3 2 6 3 2 2 2" xfId="39697" xr:uid="{00000000-0005-0000-0000-0000599A0000}"/>
    <cellStyle name="20% - Accent1 4 3 2 6 3 2 3" xfId="39698" xr:uid="{00000000-0005-0000-0000-00005A9A0000}"/>
    <cellStyle name="20% - Accent1 4 3 2 6 3 3" xfId="39699" xr:uid="{00000000-0005-0000-0000-00005B9A0000}"/>
    <cellStyle name="20% - Accent1 4 3 2 6 3 3 2" xfId="39700" xr:uid="{00000000-0005-0000-0000-00005C9A0000}"/>
    <cellStyle name="20% - Accent1 4 3 2 6 3 4" xfId="39701" xr:uid="{00000000-0005-0000-0000-00005D9A0000}"/>
    <cellStyle name="20% - Accent1 4 3 2 6 4" xfId="39702" xr:uid="{00000000-0005-0000-0000-00005E9A0000}"/>
    <cellStyle name="20% - Accent1 4 3 2 6 4 2" xfId="39703" xr:uid="{00000000-0005-0000-0000-00005F9A0000}"/>
    <cellStyle name="20% - Accent1 4 3 2 6 4 2 2" xfId="39704" xr:uid="{00000000-0005-0000-0000-0000609A0000}"/>
    <cellStyle name="20% - Accent1 4 3 2 6 4 2 2 2" xfId="39705" xr:uid="{00000000-0005-0000-0000-0000619A0000}"/>
    <cellStyle name="20% - Accent1 4 3 2 6 4 2 3" xfId="39706" xr:uid="{00000000-0005-0000-0000-0000629A0000}"/>
    <cellStyle name="20% - Accent1 4 3 2 6 4 3" xfId="39707" xr:uid="{00000000-0005-0000-0000-0000639A0000}"/>
    <cellStyle name="20% - Accent1 4 3 2 6 4 3 2" xfId="39708" xr:uid="{00000000-0005-0000-0000-0000649A0000}"/>
    <cellStyle name="20% - Accent1 4 3 2 6 4 4" xfId="39709" xr:uid="{00000000-0005-0000-0000-0000659A0000}"/>
    <cellStyle name="20% - Accent1 4 3 2 6 5" xfId="39710" xr:uid="{00000000-0005-0000-0000-0000669A0000}"/>
    <cellStyle name="20% - Accent1 4 3 2 6 5 2" xfId="39711" xr:uid="{00000000-0005-0000-0000-0000679A0000}"/>
    <cellStyle name="20% - Accent1 4 3 2 6 5 2 2" xfId="39712" xr:uid="{00000000-0005-0000-0000-0000689A0000}"/>
    <cellStyle name="20% - Accent1 4 3 2 6 5 3" xfId="39713" xr:uid="{00000000-0005-0000-0000-0000699A0000}"/>
    <cellStyle name="20% - Accent1 4 3 2 6 6" xfId="39714" xr:uid="{00000000-0005-0000-0000-00006A9A0000}"/>
    <cellStyle name="20% - Accent1 4 3 2 6 6 2" xfId="39715" xr:uid="{00000000-0005-0000-0000-00006B9A0000}"/>
    <cellStyle name="20% - Accent1 4 3 2 6 6 2 2" xfId="39716" xr:uid="{00000000-0005-0000-0000-00006C9A0000}"/>
    <cellStyle name="20% - Accent1 4 3 2 6 6 3" xfId="39717" xr:uid="{00000000-0005-0000-0000-00006D9A0000}"/>
    <cellStyle name="20% - Accent1 4 3 2 6 7" xfId="39718" xr:uid="{00000000-0005-0000-0000-00006E9A0000}"/>
    <cellStyle name="20% - Accent1 4 3 2 6 7 2" xfId="39719" xr:uid="{00000000-0005-0000-0000-00006F9A0000}"/>
    <cellStyle name="20% - Accent1 4 3 2 6 8" xfId="39720" xr:uid="{00000000-0005-0000-0000-0000709A0000}"/>
    <cellStyle name="20% - Accent1 4 3 2 6 8 2" xfId="39721" xr:uid="{00000000-0005-0000-0000-0000719A0000}"/>
    <cellStyle name="20% - Accent1 4 3 2 6 9" xfId="39722" xr:uid="{00000000-0005-0000-0000-0000729A0000}"/>
    <cellStyle name="20% - Accent1 4 3 2 7" xfId="39723" xr:uid="{00000000-0005-0000-0000-0000739A0000}"/>
    <cellStyle name="20% - Accent1 4 3 2 7 2" xfId="39724" xr:uid="{00000000-0005-0000-0000-0000749A0000}"/>
    <cellStyle name="20% - Accent1 4 3 2 7 2 2" xfId="39725" xr:uid="{00000000-0005-0000-0000-0000759A0000}"/>
    <cellStyle name="20% - Accent1 4 3 2 7 2 2 2" xfId="39726" xr:uid="{00000000-0005-0000-0000-0000769A0000}"/>
    <cellStyle name="20% - Accent1 4 3 2 7 2 2 2 2" xfId="39727" xr:uid="{00000000-0005-0000-0000-0000779A0000}"/>
    <cellStyle name="20% - Accent1 4 3 2 7 2 2 3" xfId="39728" xr:uid="{00000000-0005-0000-0000-0000789A0000}"/>
    <cellStyle name="20% - Accent1 4 3 2 7 2 3" xfId="39729" xr:uid="{00000000-0005-0000-0000-0000799A0000}"/>
    <cellStyle name="20% - Accent1 4 3 2 7 2 3 2" xfId="39730" xr:uid="{00000000-0005-0000-0000-00007A9A0000}"/>
    <cellStyle name="20% - Accent1 4 3 2 7 2 4" xfId="39731" xr:uid="{00000000-0005-0000-0000-00007B9A0000}"/>
    <cellStyle name="20% - Accent1 4 3 2 7 3" xfId="39732" xr:uid="{00000000-0005-0000-0000-00007C9A0000}"/>
    <cellStyle name="20% - Accent1 4 3 2 7 3 2" xfId="39733" xr:uid="{00000000-0005-0000-0000-00007D9A0000}"/>
    <cellStyle name="20% - Accent1 4 3 2 7 3 2 2" xfId="39734" xr:uid="{00000000-0005-0000-0000-00007E9A0000}"/>
    <cellStyle name="20% - Accent1 4 3 2 7 3 2 2 2" xfId="39735" xr:uid="{00000000-0005-0000-0000-00007F9A0000}"/>
    <cellStyle name="20% - Accent1 4 3 2 7 3 2 3" xfId="39736" xr:uid="{00000000-0005-0000-0000-0000809A0000}"/>
    <cellStyle name="20% - Accent1 4 3 2 7 3 3" xfId="39737" xr:uid="{00000000-0005-0000-0000-0000819A0000}"/>
    <cellStyle name="20% - Accent1 4 3 2 7 3 3 2" xfId="39738" xr:uid="{00000000-0005-0000-0000-0000829A0000}"/>
    <cellStyle name="20% - Accent1 4 3 2 7 3 4" xfId="39739" xr:uid="{00000000-0005-0000-0000-0000839A0000}"/>
    <cellStyle name="20% - Accent1 4 3 2 7 4" xfId="39740" xr:uid="{00000000-0005-0000-0000-0000849A0000}"/>
    <cellStyle name="20% - Accent1 4 3 2 7 4 2" xfId="39741" xr:uid="{00000000-0005-0000-0000-0000859A0000}"/>
    <cellStyle name="20% - Accent1 4 3 2 7 4 2 2" xfId="39742" xr:uid="{00000000-0005-0000-0000-0000869A0000}"/>
    <cellStyle name="20% - Accent1 4 3 2 7 4 2 2 2" xfId="39743" xr:uid="{00000000-0005-0000-0000-0000879A0000}"/>
    <cellStyle name="20% - Accent1 4 3 2 7 4 2 3" xfId="39744" xr:uid="{00000000-0005-0000-0000-0000889A0000}"/>
    <cellStyle name="20% - Accent1 4 3 2 7 4 3" xfId="39745" xr:uid="{00000000-0005-0000-0000-0000899A0000}"/>
    <cellStyle name="20% - Accent1 4 3 2 7 4 3 2" xfId="39746" xr:uid="{00000000-0005-0000-0000-00008A9A0000}"/>
    <cellStyle name="20% - Accent1 4 3 2 7 4 4" xfId="39747" xr:uid="{00000000-0005-0000-0000-00008B9A0000}"/>
    <cellStyle name="20% - Accent1 4 3 2 7 5" xfId="39748" xr:uid="{00000000-0005-0000-0000-00008C9A0000}"/>
    <cellStyle name="20% - Accent1 4 3 2 7 5 2" xfId="39749" xr:uid="{00000000-0005-0000-0000-00008D9A0000}"/>
    <cellStyle name="20% - Accent1 4 3 2 7 5 2 2" xfId="39750" xr:uid="{00000000-0005-0000-0000-00008E9A0000}"/>
    <cellStyle name="20% - Accent1 4 3 2 7 5 3" xfId="39751" xr:uid="{00000000-0005-0000-0000-00008F9A0000}"/>
    <cellStyle name="20% - Accent1 4 3 2 7 6" xfId="39752" xr:uid="{00000000-0005-0000-0000-0000909A0000}"/>
    <cellStyle name="20% - Accent1 4 3 2 7 6 2" xfId="39753" xr:uid="{00000000-0005-0000-0000-0000919A0000}"/>
    <cellStyle name="20% - Accent1 4 3 2 7 6 2 2" xfId="39754" xr:uid="{00000000-0005-0000-0000-0000929A0000}"/>
    <cellStyle name="20% - Accent1 4 3 2 7 6 3" xfId="39755" xr:uid="{00000000-0005-0000-0000-0000939A0000}"/>
    <cellStyle name="20% - Accent1 4 3 2 7 7" xfId="39756" xr:uid="{00000000-0005-0000-0000-0000949A0000}"/>
    <cellStyle name="20% - Accent1 4 3 2 7 7 2" xfId="39757" xr:uid="{00000000-0005-0000-0000-0000959A0000}"/>
    <cellStyle name="20% - Accent1 4 3 2 7 8" xfId="39758" xr:uid="{00000000-0005-0000-0000-0000969A0000}"/>
    <cellStyle name="20% - Accent1 4 3 2 7 8 2" xfId="39759" xr:uid="{00000000-0005-0000-0000-0000979A0000}"/>
    <cellStyle name="20% - Accent1 4 3 2 7 9" xfId="39760" xr:uid="{00000000-0005-0000-0000-0000989A0000}"/>
    <cellStyle name="20% - Accent1 4 3 2 8" xfId="39761" xr:uid="{00000000-0005-0000-0000-0000999A0000}"/>
    <cellStyle name="20% - Accent1 4 3 2 8 2" xfId="39762" xr:uid="{00000000-0005-0000-0000-00009A9A0000}"/>
    <cellStyle name="20% - Accent1 4 3 2 8 2 2" xfId="39763" xr:uid="{00000000-0005-0000-0000-00009B9A0000}"/>
    <cellStyle name="20% - Accent1 4 3 2 8 2 2 2" xfId="39764" xr:uid="{00000000-0005-0000-0000-00009C9A0000}"/>
    <cellStyle name="20% - Accent1 4 3 2 8 2 3" xfId="39765" xr:uid="{00000000-0005-0000-0000-00009D9A0000}"/>
    <cellStyle name="20% - Accent1 4 3 2 8 3" xfId="39766" xr:uid="{00000000-0005-0000-0000-00009E9A0000}"/>
    <cellStyle name="20% - Accent1 4 3 2 8 3 2" xfId="39767" xr:uid="{00000000-0005-0000-0000-00009F9A0000}"/>
    <cellStyle name="20% - Accent1 4 3 2 8 4" xfId="39768" xr:uid="{00000000-0005-0000-0000-0000A09A0000}"/>
    <cellStyle name="20% - Accent1 4 3 2 9" xfId="39769" xr:uid="{00000000-0005-0000-0000-0000A19A0000}"/>
    <cellStyle name="20% - Accent1 4 3 2 9 2" xfId="39770" xr:uid="{00000000-0005-0000-0000-0000A29A0000}"/>
    <cellStyle name="20% - Accent1 4 3 2 9 2 2" xfId="39771" xr:uid="{00000000-0005-0000-0000-0000A39A0000}"/>
    <cellStyle name="20% - Accent1 4 3 2 9 2 2 2" xfId="39772" xr:uid="{00000000-0005-0000-0000-0000A49A0000}"/>
    <cellStyle name="20% - Accent1 4 3 2 9 2 3" xfId="39773" xr:uid="{00000000-0005-0000-0000-0000A59A0000}"/>
    <cellStyle name="20% - Accent1 4 3 2 9 3" xfId="39774" xr:uid="{00000000-0005-0000-0000-0000A69A0000}"/>
    <cellStyle name="20% - Accent1 4 3 2 9 3 2" xfId="39775" xr:uid="{00000000-0005-0000-0000-0000A79A0000}"/>
    <cellStyle name="20% - Accent1 4 3 2 9 4" xfId="39776" xr:uid="{00000000-0005-0000-0000-0000A89A0000}"/>
    <cellStyle name="20% - Accent1 4 3 3" xfId="39777" xr:uid="{00000000-0005-0000-0000-0000A99A0000}"/>
    <cellStyle name="20% - Accent1 4 3 3 10" xfId="39778" xr:uid="{00000000-0005-0000-0000-0000AA9A0000}"/>
    <cellStyle name="20% - Accent1 4 3 3 10 2" xfId="39779" xr:uid="{00000000-0005-0000-0000-0000AB9A0000}"/>
    <cellStyle name="20% - Accent1 4 3 3 10 2 2" xfId="39780" xr:uid="{00000000-0005-0000-0000-0000AC9A0000}"/>
    <cellStyle name="20% - Accent1 4 3 3 10 3" xfId="39781" xr:uid="{00000000-0005-0000-0000-0000AD9A0000}"/>
    <cellStyle name="20% - Accent1 4 3 3 11" xfId="39782" xr:uid="{00000000-0005-0000-0000-0000AE9A0000}"/>
    <cellStyle name="20% - Accent1 4 3 3 11 2" xfId="39783" xr:uid="{00000000-0005-0000-0000-0000AF9A0000}"/>
    <cellStyle name="20% - Accent1 4 3 3 11 2 2" xfId="39784" xr:uid="{00000000-0005-0000-0000-0000B09A0000}"/>
    <cellStyle name="20% - Accent1 4 3 3 11 3" xfId="39785" xr:uid="{00000000-0005-0000-0000-0000B19A0000}"/>
    <cellStyle name="20% - Accent1 4 3 3 12" xfId="39786" xr:uid="{00000000-0005-0000-0000-0000B29A0000}"/>
    <cellStyle name="20% - Accent1 4 3 3 12 2" xfId="39787" xr:uid="{00000000-0005-0000-0000-0000B39A0000}"/>
    <cellStyle name="20% - Accent1 4 3 3 13" xfId="39788" xr:uid="{00000000-0005-0000-0000-0000B49A0000}"/>
    <cellStyle name="20% - Accent1 4 3 3 13 2" xfId="39789" xr:uid="{00000000-0005-0000-0000-0000B59A0000}"/>
    <cellStyle name="20% - Accent1 4 3 3 14" xfId="39790" xr:uid="{00000000-0005-0000-0000-0000B69A0000}"/>
    <cellStyle name="20% - Accent1 4 3 3 2" xfId="39791" xr:uid="{00000000-0005-0000-0000-0000B79A0000}"/>
    <cellStyle name="20% - Accent1 4 3 3 2 10" xfId="39792" xr:uid="{00000000-0005-0000-0000-0000B89A0000}"/>
    <cellStyle name="20% - Accent1 4 3 3 2 10 2" xfId="39793" xr:uid="{00000000-0005-0000-0000-0000B99A0000}"/>
    <cellStyle name="20% - Accent1 4 3 3 2 11" xfId="39794" xr:uid="{00000000-0005-0000-0000-0000BA9A0000}"/>
    <cellStyle name="20% - Accent1 4 3 3 2 2" xfId="39795" xr:uid="{00000000-0005-0000-0000-0000BB9A0000}"/>
    <cellStyle name="20% - Accent1 4 3 3 2 2 2" xfId="39796" xr:uid="{00000000-0005-0000-0000-0000BC9A0000}"/>
    <cellStyle name="20% - Accent1 4 3 3 2 2 2 2" xfId="39797" xr:uid="{00000000-0005-0000-0000-0000BD9A0000}"/>
    <cellStyle name="20% - Accent1 4 3 3 2 2 2 2 2" xfId="39798" xr:uid="{00000000-0005-0000-0000-0000BE9A0000}"/>
    <cellStyle name="20% - Accent1 4 3 3 2 2 2 2 2 2" xfId="39799" xr:uid="{00000000-0005-0000-0000-0000BF9A0000}"/>
    <cellStyle name="20% - Accent1 4 3 3 2 2 2 2 3" xfId="39800" xr:uid="{00000000-0005-0000-0000-0000C09A0000}"/>
    <cellStyle name="20% - Accent1 4 3 3 2 2 2 3" xfId="39801" xr:uid="{00000000-0005-0000-0000-0000C19A0000}"/>
    <cellStyle name="20% - Accent1 4 3 3 2 2 2 3 2" xfId="39802" xr:uid="{00000000-0005-0000-0000-0000C29A0000}"/>
    <cellStyle name="20% - Accent1 4 3 3 2 2 2 4" xfId="39803" xr:uid="{00000000-0005-0000-0000-0000C39A0000}"/>
    <cellStyle name="20% - Accent1 4 3 3 2 2 3" xfId="39804" xr:uid="{00000000-0005-0000-0000-0000C49A0000}"/>
    <cellStyle name="20% - Accent1 4 3 3 2 2 3 2" xfId="39805" xr:uid="{00000000-0005-0000-0000-0000C59A0000}"/>
    <cellStyle name="20% - Accent1 4 3 3 2 2 3 2 2" xfId="39806" xr:uid="{00000000-0005-0000-0000-0000C69A0000}"/>
    <cellStyle name="20% - Accent1 4 3 3 2 2 3 2 2 2" xfId="39807" xr:uid="{00000000-0005-0000-0000-0000C79A0000}"/>
    <cellStyle name="20% - Accent1 4 3 3 2 2 3 2 3" xfId="39808" xr:uid="{00000000-0005-0000-0000-0000C89A0000}"/>
    <cellStyle name="20% - Accent1 4 3 3 2 2 3 3" xfId="39809" xr:uid="{00000000-0005-0000-0000-0000C99A0000}"/>
    <cellStyle name="20% - Accent1 4 3 3 2 2 3 3 2" xfId="39810" xr:uid="{00000000-0005-0000-0000-0000CA9A0000}"/>
    <cellStyle name="20% - Accent1 4 3 3 2 2 3 4" xfId="39811" xr:uid="{00000000-0005-0000-0000-0000CB9A0000}"/>
    <cellStyle name="20% - Accent1 4 3 3 2 2 4" xfId="39812" xr:uid="{00000000-0005-0000-0000-0000CC9A0000}"/>
    <cellStyle name="20% - Accent1 4 3 3 2 2 4 2" xfId="39813" xr:uid="{00000000-0005-0000-0000-0000CD9A0000}"/>
    <cellStyle name="20% - Accent1 4 3 3 2 2 4 2 2" xfId="39814" xr:uid="{00000000-0005-0000-0000-0000CE9A0000}"/>
    <cellStyle name="20% - Accent1 4 3 3 2 2 4 2 2 2" xfId="39815" xr:uid="{00000000-0005-0000-0000-0000CF9A0000}"/>
    <cellStyle name="20% - Accent1 4 3 3 2 2 4 2 3" xfId="39816" xr:uid="{00000000-0005-0000-0000-0000D09A0000}"/>
    <cellStyle name="20% - Accent1 4 3 3 2 2 4 3" xfId="39817" xr:uid="{00000000-0005-0000-0000-0000D19A0000}"/>
    <cellStyle name="20% - Accent1 4 3 3 2 2 4 3 2" xfId="39818" xr:uid="{00000000-0005-0000-0000-0000D29A0000}"/>
    <cellStyle name="20% - Accent1 4 3 3 2 2 4 4" xfId="39819" xr:uid="{00000000-0005-0000-0000-0000D39A0000}"/>
    <cellStyle name="20% - Accent1 4 3 3 2 2 5" xfId="39820" xr:uid="{00000000-0005-0000-0000-0000D49A0000}"/>
    <cellStyle name="20% - Accent1 4 3 3 2 2 5 2" xfId="39821" xr:uid="{00000000-0005-0000-0000-0000D59A0000}"/>
    <cellStyle name="20% - Accent1 4 3 3 2 2 5 2 2" xfId="39822" xr:uid="{00000000-0005-0000-0000-0000D69A0000}"/>
    <cellStyle name="20% - Accent1 4 3 3 2 2 5 3" xfId="39823" xr:uid="{00000000-0005-0000-0000-0000D79A0000}"/>
    <cellStyle name="20% - Accent1 4 3 3 2 2 6" xfId="39824" xr:uid="{00000000-0005-0000-0000-0000D89A0000}"/>
    <cellStyle name="20% - Accent1 4 3 3 2 2 6 2" xfId="39825" xr:uid="{00000000-0005-0000-0000-0000D99A0000}"/>
    <cellStyle name="20% - Accent1 4 3 3 2 2 6 2 2" xfId="39826" xr:uid="{00000000-0005-0000-0000-0000DA9A0000}"/>
    <cellStyle name="20% - Accent1 4 3 3 2 2 6 3" xfId="39827" xr:uid="{00000000-0005-0000-0000-0000DB9A0000}"/>
    <cellStyle name="20% - Accent1 4 3 3 2 2 7" xfId="39828" xr:uid="{00000000-0005-0000-0000-0000DC9A0000}"/>
    <cellStyle name="20% - Accent1 4 3 3 2 2 7 2" xfId="39829" xr:uid="{00000000-0005-0000-0000-0000DD9A0000}"/>
    <cellStyle name="20% - Accent1 4 3 3 2 2 8" xfId="39830" xr:uid="{00000000-0005-0000-0000-0000DE9A0000}"/>
    <cellStyle name="20% - Accent1 4 3 3 2 2 8 2" xfId="39831" xr:uid="{00000000-0005-0000-0000-0000DF9A0000}"/>
    <cellStyle name="20% - Accent1 4 3 3 2 2 9" xfId="39832" xr:uid="{00000000-0005-0000-0000-0000E09A0000}"/>
    <cellStyle name="20% - Accent1 4 3 3 2 3" xfId="39833" xr:uid="{00000000-0005-0000-0000-0000E19A0000}"/>
    <cellStyle name="20% - Accent1 4 3 3 2 3 2" xfId="39834" xr:uid="{00000000-0005-0000-0000-0000E29A0000}"/>
    <cellStyle name="20% - Accent1 4 3 3 2 3 2 2" xfId="39835" xr:uid="{00000000-0005-0000-0000-0000E39A0000}"/>
    <cellStyle name="20% - Accent1 4 3 3 2 3 2 2 2" xfId="39836" xr:uid="{00000000-0005-0000-0000-0000E49A0000}"/>
    <cellStyle name="20% - Accent1 4 3 3 2 3 2 2 2 2" xfId="39837" xr:uid="{00000000-0005-0000-0000-0000E59A0000}"/>
    <cellStyle name="20% - Accent1 4 3 3 2 3 2 2 3" xfId="39838" xr:uid="{00000000-0005-0000-0000-0000E69A0000}"/>
    <cellStyle name="20% - Accent1 4 3 3 2 3 2 3" xfId="39839" xr:uid="{00000000-0005-0000-0000-0000E79A0000}"/>
    <cellStyle name="20% - Accent1 4 3 3 2 3 2 3 2" xfId="39840" xr:uid="{00000000-0005-0000-0000-0000E89A0000}"/>
    <cellStyle name="20% - Accent1 4 3 3 2 3 2 4" xfId="39841" xr:uid="{00000000-0005-0000-0000-0000E99A0000}"/>
    <cellStyle name="20% - Accent1 4 3 3 2 3 3" xfId="39842" xr:uid="{00000000-0005-0000-0000-0000EA9A0000}"/>
    <cellStyle name="20% - Accent1 4 3 3 2 3 3 2" xfId="39843" xr:uid="{00000000-0005-0000-0000-0000EB9A0000}"/>
    <cellStyle name="20% - Accent1 4 3 3 2 3 3 2 2" xfId="39844" xr:uid="{00000000-0005-0000-0000-0000EC9A0000}"/>
    <cellStyle name="20% - Accent1 4 3 3 2 3 3 2 2 2" xfId="39845" xr:uid="{00000000-0005-0000-0000-0000ED9A0000}"/>
    <cellStyle name="20% - Accent1 4 3 3 2 3 3 2 3" xfId="39846" xr:uid="{00000000-0005-0000-0000-0000EE9A0000}"/>
    <cellStyle name="20% - Accent1 4 3 3 2 3 3 3" xfId="39847" xr:uid="{00000000-0005-0000-0000-0000EF9A0000}"/>
    <cellStyle name="20% - Accent1 4 3 3 2 3 3 3 2" xfId="39848" xr:uid="{00000000-0005-0000-0000-0000F09A0000}"/>
    <cellStyle name="20% - Accent1 4 3 3 2 3 3 4" xfId="39849" xr:uid="{00000000-0005-0000-0000-0000F19A0000}"/>
    <cellStyle name="20% - Accent1 4 3 3 2 3 4" xfId="39850" xr:uid="{00000000-0005-0000-0000-0000F29A0000}"/>
    <cellStyle name="20% - Accent1 4 3 3 2 3 4 2" xfId="39851" xr:uid="{00000000-0005-0000-0000-0000F39A0000}"/>
    <cellStyle name="20% - Accent1 4 3 3 2 3 4 2 2" xfId="39852" xr:uid="{00000000-0005-0000-0000-0000F49A0000}"/>
    <cellStyle name="20% - Accent1 4 3 3 2 3 4 2 2 2" xfId="39853" xr:uid="{00000000-0005-0000-0000-0000F59A0000}"/>
    <cellStyle name="20% - Accent1 4 3 3 2 3 4 2 3" xfId="39854" xr:uid="{00000000-0005-0000-0000-0000F69A0000}"/>
    <cellStyle name="20% - Accent1 4 3 3 2 3 4 3" xfId="39855" xr:uid="{00000000-0005-0000-0000-0000F79A0000}"/>
    <cellStyle name="20% - Accent1 4 3 3 2 3 4 3 2" xfId="39856" xr:uid="{00000000-0005-0000-0000-0000F89A0000}"/>
    <cellStyle name="20% - Accent1 4 3 3 2 3 4 4" xfId="39857" xr:uid="{00000000-0005-0000-0000-0000F99A0000}"/>
    <cellStyle name="20% - Accent1 4 3 3 2 3 5" xfId="39858" xr:uid="{00000000-0005-0000-0000-0000FA9A0000}"/>
    <cellStyle name="20% - Accent1 4 3 3 2 3 5 2" xfId="39859" xr:uid="{00000000-0005-0000-0000-0000FB9A0000}"/>
    <cellStyle name="20% - Accent1 4 3 3 2 3 5 2 2" xfId="39860" xr:uid="{00000000-0005-0000-0000-0000FC9A0000}"/>
    <cellStyle name="20% - Accent1 4 3 3 2 3 5 3" xfId="39861" xr:uid="{00000000-0005-0000-0000-0000FD9A0000}"/>
    <cellStyle name="20% - Accent1 4 3 3 2 3 6" xfId="39862" xr:uid="{00000000-0005-0000-0000-0000FE9A0000}"/>
    <cellStyle name="20% - Accent1 4 3 3 2 3 6 2" xfId="39863" xr:uid="{00000000-0005-0000-0000-0000FF9A0000}"/>
    <cellStyle name="20% - Accent1 4 3 3 2 3 6 2 2" xfId="39864" xr:uid="{00000000-0005-0000-0000-0000009B0000}"/>
    <cellStyle name="20% - Accent1 4 3 3 2 3 6 3" xfId="39865" xr:uid="{00000000-0005-0000-0000-0000019B0000}"/>
    <cellStyle name="20% - Accent1 4 3 3 2 3 7" xfId="39866" xr:uid="{00000000-0005-0000-0000-0000029B0000}"/>
    <cellStyle name="20% - Accent1 4 3 3 2 3 7 2" xfId="39867" xr:uid="{00000000-0005-0000-0000-0000039B0000}"/>
    <cellStyle name="20% - Accent1 4 3 3 2 3 8" xfId="39868" xr:uid="{00000000-0005-0000-0000-0000049B0000}"/>
    <cellStyle name="20% - Accent1 4 3 3 2 3 8 2" xfId="39869" xr:uid="{00000000-0005-0000-0000-0000059B0000}"/>
    <cellStyle name="20% - Accent1 4 3 3 2 3 9" xfId="39870" xr:uid="{00000000-0005-0000-0000-0000069B0000}"/>
    <cellStyle name="20% - Accent1 4 3 3 2 4" xfId="39871" xr:uid="{00000000-0005-0000-0000-0000079B0000}"/>
    <cellStyle name="20% - Accent1 4 3 3 2 4 2" xfId="39872" xr:uid="{00000000-0005-0000-0000-0000089B0000}"/>
    <cellStyle name="20% - Accent1 4 3 3 2 4 2 2" xfId="39873" xr:uid="{00000000-0005-0000-0000-0000099B0000}"/>
    <cellStyle name="20% - Accent1 4 3 3 2 4 2 2 2" xfId="39874" xr:uid="{00000000-0005-0000-0000-00000A9B0000}"/>
    <cellStyle name="20% - Accent1 4 3 3 2 4 2 3" xfId="39875" xr:uid="{00000000-0005-0000-0000-00000B9B0000}"/>
    <cellStyle name="20% - Accent1 4 3 3 2 4 3" xfId="39876" xr:uid="{00000000-0005-0000-0000-00000C9B0000}"/>
    <cellStyle name="20% - Accent1 4 3 3 2 4 3 2" xfId="39877" xr:uid="{00000000-0005-0000-0000-00000D9B0000}"/>
    <cellStyle name="20% - Accent1 4 3 3 2 4 4" xfId="39878" xr:uid="{00000000-0005-0000-0000-00000E9B0000}"/>
    <cellStyle name="20% - Accent1 4 3 3 2 5" xfId="39879" xr:uid="{00000000-0005-0000-0000-00000F9B0000}"/>
    <cellStyle name="20% - Accent1 4 3 3 2 5 2" xfId="39880" xr:uid="{00000000-0005-0000-0000-0000109B0000}"/>
    <cellStyle name="20% - Accent1 4 3 3 2 5 2 2" xfId="39881" xr:uid="{00000000-0005-0000-0000-0000119B0000}"/>
    <cellStyle name="20% - Accent1 4 3 3 2 5 2 2 2" xfId="39882" xr:uid="{00000000-0005-0000-0000-0000129B0000}"/>
    <cellStyle name="20% - Accent1 4 3 3 2 5 2 3" xfId="39883" xr:uid="{00000000-0005-0000-0000-0000139B0000}"/>
    <cellStyle name="20% - Accent1 4 3 3 2 5 3" xfId="39884" xr:uid="{00000000-0005-0000-0000-0000149B0000}"/>
    <cellStyle name="20% - Accent1 4 3 3 2 5 3 2" xfId="39885" xr:uid="{00000000-0005-0000-0000-0000159B0000}"/>
    <cellStyle name="20% - Accent1 4 3 3 2 5 4" xfId="39886" xr:uid="{00000000-0005-0000-0000-0000169B0000}"/>
    <cellStyle name="20% - Accent1 4 3 3 2 6" xfId="39887" xr:uid="{00000000-0005-0000-0000-0000179B0000}"/>
    <cellStyle name="20% - Accent1 4 3 3 2 6 2" xfId="39888" xr:uid="{00000000-0005-0000-0000-0000189B0000}"/>
    <cellStyle name="20% - Accent1 4 3 3 2 6 2 2" xfId="39889" xr:uid="{00000000-0005-0000-0000-0000199B0000}"/>
    <cellStyle name="20% - Accent1 4 3 3 2 6 2 2 2" xfId="39890" xr:uid="{00000000-0005-0000-0000-00001A9B0000}"/>
    <cellStyle name="20% - Accent1 4 3 3 2 6 2 3" xfId="39891" xr:uid="{00000000-0005-0000-0000-00001B9B0000}"/>
    <cellStyle name="20% - Accent1 4 3 3 2 6 3" xfId="39892" xr:uid="{00000000-0005-0000-0000-00001C9B0000}"/>
    <cellStyle name="20% - Accent1 4 3 3 2 6 3 2" xfId="39893" xr:uid="{00000000-0005-0000-0000-00001D9B0000}"/>
    <cellStyle name="20% - Accent1 4 3 3 2 6 4" xfId="39894" xr:uid="{00000000-0005-0000-0000-00001E9B0000}"/>
    <cellStyle name="20% - Accent1 4 3 3 2 7" xfId="39895" xr:uid="{00000000-0005-0000-0000-00001F9B0000}"/>
    <cellStyle name="20% - Accent1 4 3 3 2 7 2" xfId="39896" xr:uid="{00000000-0005-0000-0000-0000209B0000}"/>
    <cellStyle name="20% - Accent1 4 3 3 2 7 2 2" xfId="39897" xr:uid="{00000000-0005-0000-0000-0000219B0000}"/>
    <cellStyle name="20% - Accent1 4 3 3 2 7 3" xfId="39898" xr:uid="{00000000-0005-0000-0000-0000229B0000}"/>
    <cellStyle name="20% - Accent1 4 3 3 2 8" xfId="39899" xr:uid="{00000000-0005-0000-0000-0000239B0000}"/>
    <cellStyle name="20% - Accent1 4 3 3 2 8 2" xfId="39900" xr:uid="{00000000-0005-0000-0000-0000249B0000}"/>
    <cellStyle name="20% - Accent1 4 3 3 2 8 2 2" xfId="39901" xr:uid="{00000000-0005-0000-0000-0000259B0000}"/>
    <cellStyle name="20% - Accent1 4 3 3 2 8 3" xfId="39902" xr:uid="{00000000-0005-0000-0000-0000269B0000}"/>
    <cellStyle name="20% - Accent1 4 3 3 2 9" xfId="39903" xr:uid="{00000000-0005-0000-0000-0000279B0000}"/>
    <cellStyle name="20% - Accent1 4 3 3 2 9 2" xfId="39904" xr:uid="{00000000-0005-0000-0000-0000289B0000}"/>
    <cellStyle name="20% - Accent1 4 3 3 3" xfId="39905" xr:uid="{00000000-0005-0000-0000-0000299B0000}"/>
    <cellStyle name="20% - Accent1 4 3 3 3 10" xfId="39906" xr:uid="{00000000-0005-0000-0000-00002A9B0000}"/>
    <cellStyle name="20% - Accent1 4 3 3 3 10 2" xfId="39907" xr:uid="{00000000-0005-0000-0000-00002B9B0000}"/>
    <cellStyle name="20% - Accent1 4 3 3 3 11" xfId="39908" xr:uid="{00000000-0005-0000-0000-00002C9B0000}"/>
    <cellStyle name="20% - Accent1 4 3 3 3 2" xfId="39909" xr:uid="{00000000-0005-0000-0000-00002D9B0000}"/>
    <cellStyle name="20% - Accent1 4 3 3 3 2 2" xfId="39910" xr:uid="{00000000-0005-0000-0000-00002E9B0000}"/>
    <cellStyle name="20% - Accent1 4 3 3 3 2 2 2" xfId="39911" xr:uid="{00000000-0005-0000-0000-00002F9B0000}"/>
    <cellStyle name="20% - Accent1 4 3 3 3 2 2 2 2" xfId="39912" xr:uid="{00000000-0005-0000-0000-0000309B0000}"/>
    <cellStyle name="20% - Accent1 4 3 3 3 2 2 2 2 2" xfId="39913" xr:uid="{00000000-0005-0000-0000-0000319B0000}"/>
    <cellStyle name="20% - Accent1 4 3 3 3 2 2 2 3" xfId="39914" xr:uid="{00000000-0005-0000-0000-0000329B0000}"/>
    <cellStyle name="20% - Accent1 4 3 3 3 2 2 3" xfId="39915" xr:uid="{00000000-0005-0000-0000-0000339B0000}"/>
    <cellStyle name="20% - Accent1 4 3 3 3 2 2 3 2" xfId="39916" xr:uid="{00000000-0005-0000-0000-0000349B0000}"/>
    <cellStyle name="20% - Accent1 4 3 3 3 2 2 4" xfId="39917" xr:uid="{00000000-0005-0000-0000-0000359B0000}"/>
    <cellStyle name="20% - Accent1 4 3 3 3 2 3" xfId="39918" xr:uid="{00000000-0005-0000-0000-0000369B0000}"/>
    <cellStyle name="20% - Accent1 4 3 3 3 2 3 2" xfId="39919" xr:uid="{00000000-0005-0000-0000-0000379B0000}"/>
    <cellStyle name="20% - Accent1 4 3 3 3 2 3 2 2" xfId="39920" xr:uid="{00000000-0005-0000-0000-0000389B0000}"/>
    <cellStyle name="20% - Accent1 4 3 3 3 2 3 2 2 2" xfId="39921" xr:uid="{00000000-0005-0000-0000-0000399B0000}"/>
    <cellStyle name="20% - Accent1 4 3 3 3 2 3 2 3" xfId="39922" xr:uid="{00000000-0005-0000-0000-00003A9B0000}"/>
    <cellStyle name="20% - Accent1 4 3 3 3 2 3 3" xfId="39923" xr:uid="{00000000-0005-0000-0000-00003B9B0000}"/>
    <cellStyle name="20% - Accent1 4 3 3 3 2 3 3 2" xfId="39924" xr:uid="{00000000-0005-0000-0000-00003C9B0000}"/>
    <cellStyle name="20% - Accent1 4 3 3 3 2 3 4" xfId="39925" xr:uid="{00000000-0005-0000-0000-00003D9B0000}"/>
    <cellStyle name="20% - Accent1 4 3 3 3 2 4" xfId="39926" xr:uid="{00000000-0005-0000-0000-00003E9B0000}"/>
    <cellStyle name="20% - Accent1 4 3 3 3 2 4 2" xfId="39927" xr:uid="{00000000-0005-0000-0000-00003F9B0000}"/>
    <cellStyle name="20% - Accent1 4 3 3 3 2 4 2 2" xfId="39928" xr:uid="{00000000-0005-0000-0000-0000409B0000}"/>
    <cellStyle name="20% - Accent1 4 3 3 3 2 4 2 2 2" xfId="39929" xr:uid="{00000000-0005-0000-0000-0000419B0000}"/>
    <cellStyle name="20% - Accent1 4 3 3 3 2 4 2 3" xfId="39930" xr:uid="{00000000-0005-0000-0000-0000429B0000}"/>
    <cellStyle name="20% - Accent1 4 3 3 3 2 4 3" xfId="39931" xr:uid="{00000000-0005-0000-0000-0000439B0000}"/>
    <cellStyle name="20% - Accent1 4 3 3 3 2 4 3 2" xfId="39932" xr:uid="{00000000-0005-0000-0000-0000449B0000}"/>
    <cellStyle name="20% - Accent1 4 3 3 3 2 4 4" xfId="39933" xr:uid="{00000000-0005-0000-0000-0000459B0000}"/>
    <cellStyle name="20% - Accent1 4 3 3 3 2 5" xfId="39934" xr:uid="{00000000-0005-0000-0000-0000469B0000}"/>
    <cellStyle name="20% - Accent1 4 3 3 3 2 5 2" xfId="39935" xr:uid="{00000000-0005-0000-0000-0000479B0000}"/>
    <cellStyle name="20% - Accent1 4 3 3 3 2 5 2 2" xfId="39936" xr:uid="{00000000-0005-0000-0000-0000489B0000}"/>
    <cellStyle name="20% - Accent1 4 3 3 3 2 5 3" xfId="39937" xr:uid="{00000000-0005-0000-0000-0000499B0000}"/>
    <cellStyle name="20% - Accent1 4 3 3 3 2 6" xfId="39938" xr:uid="{00000000-0005-0000-0000-00004A9B0000}"/>
    <cellStyle name="20% - Accent1 4 3 3 3 2 6 2" xfId="39939" xr:uid="{00000000-0005-0000-0000-00004B9B0000}"/>
    <cellStyle name="20% - Accent1 4 3 3 3 2 6 2 2" xfId="39940" xr:uid="{00000000-0005-0000-0000-00004C9B0000}"/>
    <cellStyle name="20% - Accent1 4 3 3 3 2 6 3" xfId="39941" xr:uid="{00000000-0005-0000-0000-00004D9B0000}"/>
    <cellStyle name="20% - Accent1 4 3 3 3 2 7" xfId="39942" xr:uid="{00000000-0005-0000-0000-00004E9B0000}"/>
    <cellStyle name="20% - Accent1 4 3 3 3 2 7 2" xfId="39943" xr:uid="{00000000-0005-0000-0000-00004F9B0000}"/>
    <cellStyle name="20% - Accent1 4 3 3 3 2 8" xfId="39944" xr:uid="{00000000-0005-0000-0000-0000509B0000}"/>
    <cellStyle name="20% - Accent1 4 3 3 3 2 8 2" xfId="39945" xr:uid="{00000000-0005-0000-0000-0000519B0000}"/>
    <cellStyle name="20% - Accent1 4 3 3 3 2 9" xfId="39946" xr:uid="{00000000-0005-0000-0000-0000529B0000}"/>
    <cellStyle name="20% - Accent1 4 3 3 3 3" xfId="39947" xr:uid="{00000000-0005-0000-0000-0000539B0000}"/>
    <cellStyle name="20% - Accent1 4 3 3 3 3 2" xfId="39948" xr:uid="{00000000-0005-0000-0000-0000549B0000}"/>
    <cellStyle name="20% - Accent1 4 3 3 3 3 2 2" xfId="39949" xr:uid="{00000000-0005-0000-0000-0000559B0000}"/>
    <cellStyle name="20% - Accent1 4 3 3 3 3 2 2 2" xfId="39950" xr:uid="{00000000-0005-0000-0000-0000569B0000}"/>
    <cellStyle name="20% - Accent1 4 3 3 3 3 2 2 2 2" xfId="39951" xr:uid="{00000000-0005-0000-0000-0000579B0000}"/>
    <cellStyle name="20% - Accent1 4 3 3 3 3 2 2 3" xfId="39952" xr:uid="{00000000-0005-0000-0000-0000589B0000}"/>
    <cellStyle name="20% - Accent1 4 3 3 3 3 2 3" xfId="39953" xr:uid="{00000000-0005-0000-0000-0000599B0000}"/>
    <cellStyle name="20% - Accent1 4 3 3 3 3 2 3 2" xfId="39954" xr:uid="{00000000-0005-0000-0000-00005A9B0000}"/>
    <cellStyle name="20% - Accent1 4 3 3 3 3 2 4" xfId="39955" xr:uid="{00000000-0005-0000-0000-00005B9B0000}"/>
    <cellStyle name="20% - Accent1 4 3 3 3 3 3" xfId="39956" xr:uid="{00000000-0005-0000-0000-00005C9B0000}"/>
    <cellStyle name="20% - Accent1 4 3 3 3 3 3 2" xfId="39957" xr:uid="{00000000-0005-0000-0000-00005D9B0000}"/>
    <cellStyle name="20% - Accent1 4 3 3 3 3 3 2 2" xfId="39958" xr:uid="{00000000-0005-0000-0000-00005E9B0000}"/>
    <cellStyle name="20% - Accent1 4 3 3 3 3 3 2 2 2" xfId="39959" xr:uid="{00000000-0005-0000-0000-00005F9B0000}"/>
    <cellStyle name="20% - Accent1 4 3 3 3 3 3 2 3" xfId="39960" xr:uid="{00000000-0005-0000-0000-0000609B0000}"/>
    <cellStyle name="20% - Accent1 4 3 3 3 3 3 3" xfId="39961" xr:uid="{00000000-0005-0000-0000-0000619B0000}"/>
    <cellStyle name="20% - Accent1 4 3 3 3 3 3 3 2" xfId="39962" xr:uid="{00000000-0005-0000-0000-0000629B0000}"/>
    <cellStyle name="20% - Accent1 4 3 3 3 3 3 4" xfId="39963" xr:uid="{00000000-0005-0000-0000-0000639B0000}"/>
    <cellStyle name="20% - Accent1 4 3 3 3 3 4" xfId="39964" xr:uid="{00000000-0005-0000-0000-0000649B0000}"/>
    <cellStyle name="20% - Accent1 4 3 3 3 3 4 2" xfId="39965" xr:uid="{00000000-0005-0000-0000-0000659B0000}"/>
    <cellStyle name="20% - Accent1 4 3 3 3 3 4 2 2" xfId="39966" xr:uid="{00000000-0005-0000-0000-0000669B0000}"/>
    <cellStyle name="20% - Accent1 4 3 3 3 3 4 2 2 2" xfId="39967" xr:uid="{00000000-0005-0000-0000-0000679B0000}"/>
    <cellStyle name="20% - Accent1 4 3 3 3 3 4 2 3" xfId="39968" xr:uid="{00000000-0005-0000-0000-0000689B0000}"/>
    <cellStyle name="20% - Accent1 4 3 3 3 3 4 3" xfId="39969" xr:uid="{00000000-0005-0000-0000-0000699B0000}"/>
    <cellStyle name="20% - Accent1 4 3 3 3 3 4 3 2" xfId="39970" xr:uid="{00000000-0005-0000-0000-00006A9B0000}"/>
    <cellStyle name="20% - Accent1 4 3 3 3 3 4 4" xfId="39971" xr:uid="{00000000-0005-0000-0000-00006B9B0000}"/>
    <cellStyle name="20% - Accent1 4 3 3 3 3 5" xfId="39972" xr:uid="{00000000-0005-0000-0000-00006C9B0000}"/>
    <cellStyle name="20% - Accent1 4 3 3 3 3 5 2" xfId="39973" xr:uid="{00000000-0005-0000-0000-00006D9B0000}"/>
    <cellStyle name="20% - Accent1 4 3 3 3 3 5 2 2" xfId="39974" xr:uid="{00000000-0005-0000-0000-00006E9B0000}"/>
    <cellStyle name="20% - Accent1 4 3 3 3 3 5 3" xfId="39975" xr:uid="{00000000-0005-0000-0000-00006F9B0000}"/>
    <cellStyle name="20% - Accent1 4 3 3 3 3 6" xfId="39976" xr:uid="{00000000-0005-0000-0000-0000709B0000}"/>
    <cellStyle name="20% - Accent1 4 3 3 3 3 6 2" xfId="39977" xr:uid="{00000000-0005-0000-0000-0000719B0000}"/>
    <cellStyle name="20% - Accent1 4 3 3 3 3 6 2 2" xfId="39978" xr:uid="{00000000-0005-0000-0000-0000729B0000}"/>
    <cellStyle name="20% - Accent1 4 3 3 3 3 6 3" xfId="39979" xr:uid="{00000000-0005-0000-0000-0000739B0000}"/>
    <cellStyle name="20% - Accent1 4 3 3 3 3 7" xfId="39980" xr:uid="{00000000-0005-0000-0000-0000749B0000}"/>
    <cellStyle name="20% - Accent1 4 3 3 3 3 7 2" xfId="39981" xr:uid="{00000000-0005-0000-0000-0000759B0000}"/>
    <cellStyle name="20% - Accent1 4 3 3 3 3 8" xfId="39982" xr:uid="{00000000-0005-0000-0000-0000769B0000}"/>
    <cellStyle name="20% - Accent1 4 3 3 3 3 8 2" xfId="39983" xr:uid="{00000000-0005-0000-0000-0000779B0000}"/>
    <cellStyle name="20% - Accent1 4 3 3 3 3 9" xfId="39984" xr:uid="{00000000-0005-0000-0000-0000789B0000}"/>
    <cellStyle name="20% - Accent1 4 3 3 3 4" xfId="39985" xr:uid="{00000000-0005-0000-0000-0000799B0000}"/>
    <cellStyle name="20% - Accent1 4 3 3 3 4 2" xfId="39986" xr:uid="{00000000-0005-0000-0000-00007A9B0000}"/>
    <cellStyle name="20% - Accent1 4 3 3 3 4 2 2" xfId="39987" xr:uid="{00000000-0005-0000-0000-00007B9B0000}"/>
    <cellStyle name="20% - Accent1 4 3 3 3 4 2 2 2" xfId="39988" xr:uid="{00000000-0005-0000-0000-00007C9B0000}"/>
    <cellStyle name="20% - Accent1 4 3 3 3 4 2 3" xfId="39989" xr:uid="{00000000-0005-0000-0000-00007D9B0000}"/>
    <cellStyle name="20% - Accent1 4 3 3 3 4 3" xfId="39990" xr:uid="{00000000-0005-0000-0000-00007E9B0000}"/>
    <cellStyle name="20% - Accent1 4 3 3 3 4 3 2" xfId="39991" xr:uid="{00000000-0005-0000-0000-00007F9B0000}"/>
    <cellStyle name="20% - Accent1 4 3 3 3 4 4" xfId="39992" xr:uid="{00000000-0005-0000-0000-0000809B0000}"/>
    <cellStyle name="20% - Accent1 4 3 3 3 5" xfId="39993" xr:uid="{00000000-0005-0000-0000-0000819B0000}"/>
    <cellStyle name="20% - Accent1 4 3 3 3 5 2" xfId="39994" xr:uid="{00000000-0005-0000-0000-0000829B0000}"/>
    <cellStyle name="20% - Accent1 4 3 3 3 5 2 2" xfId="39995" xr:uid="{00000000-0005-0000-0000-0000839B0000}"/>
    <cellStyle name="20% - Accent1 4 3 3 3 5 2 2 2" xfId="39996" xr:uid="{00000000-0005-0000-0000-0000849B0000}"/>
    <cellStyle name="20% - Accent1 4 3 3 3 5 2 3" xfId="39997" xr:uid="{00000000-0005-0000-0000-0000859B0000}"/>
    <cellStyle name="20% - Accent1 4 3 3 3 5 3" xfId="39998" xr:uid="{00000000-0005-0000-0000-0000869B0000}"/>
    <cellStyle name="20% - Accent1 4 3 3 3 5 3 2" xfId="39999" xr:uid="{00000000-0005-0000-0000-0000879B0000}"/>
    <cellStyle name="20% - Accent1 4 3 3 3 5 4" xfId="40000" xr:uid="{00000000-0005-0000-0000-0000889B0000}"/>
    <cellStyle name="20% - Accent1 4 3 3 3 6" xfId="40001" xr:uid="{00000000-0005-0000-0000-0000899B0000}"/>
    <cellStyle name="20% - Accent1 4 3 3 3 6 2" xfId="40002" xr:uid="{00000000-0005-0000-0000-00008A9B0000}"/>
    <cellStyle name="20% - Accent1 4 3 3 3 6 2 2" xfId="40003" xr:uid="{00000000-0005-0000-0000-00008B9B0000}"/>
    <cellStyle name="20% - Accent1 4 3 3 3 6 2 2 2" xfId="40004" xr:uid="{00000000-0005-0000-0000-00008C9B0000}"/>
    <cellStyle name="20% - Accent1 4 3 3 3 6 2 3" xfId="40005" xr:uid="{00000000-0005-0000-0000-00008D9B0000}"/>
    <cellStyle name="20% - Accent1 4 3 3 3 6 3" xfId="40006" xr:uid="{00000000-0005-0000-0000-00008E9B0000}"/>
    <cellStyle name="20% - Accent1 4 3 3 3 6 3 2" xfId="40007" xr:uid="{00000000-0005-0000-0000-00008F9B0000}"/>
    <cellStyle name="20% - Accent1 4 3 3 3 6 4" xfId="40008" xr:uid="{00000000-0005-0000-0000-0000909B0000}"/>
    <cellStyle name="20% - Accent1 4 3 3 3 7" xfId="40009" xr:uid="{00000000-0005-0000-0000-0000919B0000}"/>
    <cellStyle name="20% - Accent1 4 3 3 3 7 2" xfId="40010" xr:uid="{00000000-0005-0000-0000-0000929B0000}"/>
    <cellStyle name="20% - Accent1 4 3 3 3 7 2 2" xfId="40011" xr:uid="{00000000-0005-0000-0000-0000939B0000}"/>
    <cellStyle name="20% - Accent1 4 3 3 3 7 3" xfId="40012" xr:uid="{00000000-0005-0000-0000-0000949B0000}"/>
    <cellStyle name="20% - Accent1 4 3 3 3 8" xfId="40013" xr:uid="{00000000-0005-0000-0000-0000959B0000}"/>
    <cellStyle name="20% - Accent1 4 3 3 3 8 2" xfId="40014" xr:uid="{00000000-0005-0000-0000-0000969B0000}"/>
    <cellStyle name="20% - Accent1 4 3 3 3 8 2 2" xfId="40015" xr:uid="{00000000-0005-0000-0000-0000979B0000}"/>
    <cellStyle name="20% - Accent1 4 3 3 3 8 3" xfId="40016" xr:uid="{00000000-0005-0000-0000-0000989B0000}"/>
    <cellStyle name="20% - Accent1 4 3 3 3 9" xfId="40017" xr:uid="{00000000-0005-0000-0000-0000999B0000}"/>
    <cellStyle name="20% - Accent1 4 3 3 3 9 2" xfId="40018" xr:uid="{00000000-0005-0000-0000-00009A9B0000}"/>
    <cellStyle name="20% - Accent1 4 3 3 4" xfId="40019" xr:uid="{00000000-0005-0000-0000-00009B9B0000}"/>
    <cellStyle name="20% - Accent1 4 3 3 4 10" xfId="40020" xr:uid="{00000000-0005-0000-0000-00009C9B0000}"/>
    <cellStyle name="20% - Accent1 4 3 3 4 10 2" xfId="40021" xr:uid="{00000000-0005-0000-0000-00009D9B0000}"/>
    <cellStyle name="20% - Accent1 4 3 3 4 11" xfId="40022" xr:uid="{00000000-0005-0000-0000-00009E9B0000}"/>
    <cellStyle name="20% - Accent1 4 3 3 4 2" xfId="40023" xr:uid="{00000000-0005-0000-0000-00009F9B0000}"/>
    <cellStyle name="20% - Accent1 4 3 3 4 2 2" xfId="40024" xr:uid="{00000000-0005-0000-0000-0000A09B0000}"/>
    <cellStyle name="20% - Accent1 4 3 3 4 2 2 2" xfId="40025" xr:uid="{00000000-0005-0000-0000-0000A19B0000}"/>
    <cellStyle name="20% - Accent1 4 3 3 4 2 2 2 2" xfId="40026" xr:uid="{00000000-0005-0000-0000-0000A29B0000}"/>
    <cellStyle name="20% - Accent1 4 3 3 4 2 2 2 2 2" xfId="40027" xr:uid="{00000000-0005-0000-0000-0000A39B0000}"/>
    <cellStyle name="20% - Accent1 4 3 3 4 2 2 2 3" xfId="40028" xr:uid="{00000000-0005-0000-0000-0000A49B0000}"/>
    <cellStyle name="20% - Accent1 4 3 3 4 2 2 3" xfId="40029" xr:uid="{00000000-0005-0000-0000-0000A59B0000}"/>
    <cellStyle name="20% - Accent1 4 3 3 4 2 2 3 2" xfId="40030" xr:uid="{00000000-0005-0000-0000-0000A69B0000}"/>
    <cellStyle name="20% - Accent1 4 3 3 4 2 2 4" xfId="40031" xr:uid="{00000000-0005-0000-0000-0000A79B0000}"/>
    <cellStyle name="20% - Accent1 4 3 3 4 2 3" xfId="40032" xr:uid="{00000000-0005-0000-0000-0000A89B0000}"/>
    <cellStyle name="20% - Accent1 4 3 3 4 2 3 2" xfId="40033" xr:uid="{00000000-0005-0000-0000-0000A99B0000}"/>
    <cellStyle name="20% - Accent1 4 3 3 4 2 3 2 2" xfId="40034" xr:uid="{00000000-0005-0000-0000-0000AA9B0000}"/>
    <cellStyle name="20% - Accent1 4 3 3 4 2 3 2 2 2" xfId="40035" xr:uid="{00000000-0005-0000-0000-0000AB9B0000}"/>
    <cellStyle name="20% - Accent1 4 3 3 4 2 3 2 3" xfId="40036" xr:uid="{00000000-0005-0000-0000-0000AC9B0000}"/>
    <cellStyle name="20% - Accent1 4 3 3 4 2 3 3" xfId="40037" xr:uid="{00000000-0005-0000-0000-0000AD9B0000}"/>
    <cellStyle name="20% - Accent1 4 3 3 4 2 3 3 2" xfId="40038" xr:uid="{00000000-0005-0000-0000-0000AE9B0000}"/>
    <cellStyle name="20% - Accent1 4 3 3 4 2 3 4" xfId="40039" xr:uid="{00000000-0005-0000-0000-0000AF9B0000}"/>
    <cellStyle name="20% - Accent1 4 3 3 4 2 4" xfId="40040" xr:uid="{00000000-0005-0000-0000-0000B09B0000}"/>
    <cellStyle name="20% - Accent1 4 3 3 4 2 4 2" xfId="40041" xr:uid="{00000000-0005-0000-0000-0000B19B0000}"/>
    <cellStyle name="20% - Accent1 4 3 3 4 2 4 2 2" xfId="40042" xr:uid="{00000000-0005-0000-0000-0000B29B0000}"/>
    <cellStyle name="20% - Accent1 4 3 3 4 2 4 2 2 2" xfId="40043" xr:uid="{00000000-0005-0000-0000-0000B39B0000}"/>
    <cellStyle name="20% - Accent1 4 3 3 4 2 4 2 3" xfId="40044" xr:uid="{00000000-0005-0000-0000-0000B49B0000}"/>
    <cellStyle name="20% - Accent1 4 3 3 4 2 4 3" xfId="40045" xr:uid="{00000000-0005-0000-0000-0000B59B0000}"/>
    <cellStyle name="20% - Accent1 4 3 3 4 2 4 3 2" xfId="40046" xr:uid="{00000000-0005-0000-0000-0000B69B0000}"/>
    <cellStyle name="20% - Accent1 4 3 3 4 2 4 4" xfId="40047" xr:uid="{00000000-0005-0000-0000-0000B79B0000}"/>
    <cellStyle name="20% - Accent1 4 3 3 4 2 5" xfId="40048" xr:uid="{00000000-0005-0000-0000-0000B89B0000}"/>
    <cellStyle name="20% - Accent1 4 3 3 4 2 5 2" xfId="40049" xr:uid="{00000000-0005-0000-0000-0000B99B0000}"/>
    <cellStyle name="20% - Accent1 4 3 3 4 2 5 2 2" xfId="40050" xr:uid="{00000000-0005-0000-0000-0000BA9B0000}"/>
    <cellStyle name="20% - Accent1 4 3 3 4 2 5 3" xfId="40051" xr:uid="{00000000-0005-0000-0000-0000BB9B0000}"/>
    <cellStyle name="20% - Accent1 4 3 3 4 2 6" xfId="40052" xr:uid="{00000000-0005-0000-0000-0000BC9B0000}"/>
    <cellStyle name="20% - Accent1 4 3 3 4 2 6 2" xfId="40053" xr:uid="{00000000-0005-0000-0000-0000BD9B0000}"/>
    <cellStyle name="20% - Accent1 4 3 3 4 2 6 2 2" xfId="40054" xr:uid="{00000000-0005-0000-0000-0000BE9B0000}"/>
    <cellStyle name="20% - Accent1 4 3 3 4 2 6 3" xfId="40055" xr:uid="{00000000-0005-0000-0000-0000BF9B0000}"/>
    <cellStyle name="20% - Accent1 4 3 3 4 2 7" xfId="40056" xr:uid="{00000000-0005-0000-0000-0000C09B0000}"/>
    <cellStyle name="20% - Accent1 4 3 3 4 2 7 2" xfId="40057" xr:uid="{00000000-0005-0000-0000-0000C19B0000}"/>
    <cellStyle name="20% - Accent1 4 3 3 4 2 8" xfId="40058" xr:uid="{00000000-0005-0000-0000-0000C29B0000}"/>
    <cellStyle name="20% - Accent1 4 3 3 4 2 8 2" xfId="40059" xr:uid="{00000000-0005-0000-0000-0000C39B0000}"/>
    <cellStyle name="20% - Accent1 4 3 3 4 2 9" xfId="40060" xr:uid="{00000000-0005-0000-0000-0000C49B0000}"/>
    <cellStyle name="20% - Accent1 4 3 3 4 3" xfId="40061" xr:uid="{00000000-0005-0000-0000-0000C59B0000}"/>
    <cellStyle name="20% - Accent1 4 3 3 4 3 2" xfId="40062" xr:uid="{00000000-0005-0000-0000-0000C69B0000}"/>
    <cellStyle name="20% - Accent1 4 3 3 4 3 2 2" xfId="40063" xr:uid="{00000000-0005-0000-0000-0000C79B0000}"/>
    <cellStyle name="20% - Accent1 4 3 3 4 3 2 2 2" xfId="40064" xr:uid="{00000000-0005-0000-0000-0000C89B0000}"/>
    <cellStyle name="20% - Accent1 4 3 3 4 3 2 2 2 2" xfId="40065" xr:uid="{00000000-0005-0000-0000-0000C99B0000}"/>
    <cellStyle name="20% - Accent1 4 3 3 4 3 2 2 3" xfId="40066" xr:uid="{00000000-0005-0000-0000-0000CA9B0000}"/>
    <cellStyle name="20% - Accent1 4 3 3 4 3 2 3" xfId="40067" xr:uid="{00000000-0005-0000-0000-0000CB9B0000}"/>
    <cellStyle name="20% - Accent1 4 3 3 4 3 2 3 2" xfId="40068" xr:uid="{00000000-0005-0000-0000-0000CC9B0000}"/>
    <cellStyle name="20% - Accent1 4 3 3 4 3 2 4" xfId="40069" xr:uid="{00000000-0005-0000-0000-0000CD9B0000}"/>
    <cellStyle name="20% - Accent1 4 3 3 4 3 3" xfId="40070" xr:uid="{00000000-0005-0000-0000-0000CE9B0000}"/>
    <cellStyle name="20% - Accent1 4 3 3 4 3 3 2" xfId="40071" xr:uid="{00000000-0005-0000-0000-0000CF9B0000}"/>
    <cellStyle name="20% - Accent1 4 3 3 4 3 3 2 2" xfId="40072" xr:uid="{00000000-0005-0000-0000-0000D09B0000}"/>
    <cellStyle name="20% - Accent1 4 3 3 4 3 3 2 2 2" xfId="40073" xr:uid="{00000000-0005-0000-0000-0000D19B0000}"/>
    <cellStyle name="20% - Accent1 4 3 3 4 3 3 2 3" xfId="40074" xr:uid="{00000000-0005-0000-0000-0000D29B0000}"/>
    <cellStyle name="20% - Accent1 4 3 3 4 3 3 3" xfId="40075" xr:uid="{00000000-0005-0000-0000-0000D39B0000}"/>
    <cellStyle name="20% - Accent1 4 3 3 4 3 3 3 2" xfId="40076" xr:uid="{00000000-0005-0000-0000-0000D49B0000}"/>
    <cellStyle name="20% - Accent1 4 3 3 4 3 3 4" xfId="40077" xr:uid="{00000000-0005-0000-0000-0000D59B0000}"/>
    <cellStyle name="20% - Accent1 4 3 3 4 3 4" xfId="40078" xr:uid="{00000000-0005-0000-0000-0000D69B0000}"/>
    <cellStyle name="20% - Accent1 4 3 3 4 3 4 2" xfId="40079" xr:uid="{00000000-0005-0000-0000-0000D79B0000}"/>
    <cellStyle name="20% - Accent1 4 3 3 4 3 4 2 2" xfId="40080" xr:uid="{00000000-0005-0000-0000-0000D89B0000}"/>
    <cellStyle name="20% - Accent1 4 3 3 4 3 4 2 2 2" xfId="40081" xr:uid="{00000000-0005-0000-0000-0000D99B0000}"/>
    <cellStyle name="20% - Accent1 4 3 3 4 3 4 2 3" xfId="40082" xr:uid="{00000000-0005-0000-0000-0000DA9B0000}"/>
    <cellStyle name="20% - Accent1 4 3 3 4 3 4 3" xfId="40083" xr:uid="{00000000-0005-0000-0000-0000DB9B0000}"/>
    <cellStyle name="20% - Accent1 4 3 3 4 3 4 3 2" xfId="40084" xr:uid="{00000000-0005-0000-0000-0000DC9B0000}"/>
    <cellStyle name="20% - Accent1 4 3 3 4 3 4 4" xfId="40085" xr:uid="{00000000-0005-0000-0000-0000DD9B0000}"/>
    <cellStyle name="20% - Accent1 4 3 3 4 3 5" xfId="40086" xr:uid="{00000000-0005-0000-0000-0000DE9B0000}"/>
    <cellStyle name="20% - Accent1 4 3 3 4 3 5 2" xfId="40087" xr:uid="{00000000-0005-0000-0000-0000DF9B0000}"/>
    <cellStyle name="20% - Accent1 4 3 3 4 3 5 2 2" xfId="40088" xr:uid="{00000000-0005-0000-0000-0000E09B0000}"/>
    <cellStyle name="20% - Accent1 4 3 3 4 3 5 3" xfId="40089" xr:uid="{00000000-0005-0000-0000-0000E19B0000}"/>
    <cellStyle name="20% - Accent1 4 3 3 4 3 6" xfId="40090" xr:uid="{00000000-0005-0000-0000-0000E29B0000}"/>
    <cellStyle name="20% - Accent1 4 3 3 4 3 6 2" xfId="40091" xr:uid="{00000000-0005-0000-0000-0000E39B0000}"/>
    <cellStyle name="20% - Accent1 4 3 3 4 3 6 2 2" xfId="40092" xr:uid="{00000000-0005-0000-0000-0000E49B0000}"/>
    <cellStyle name="20% - Accent1 4 3 3 4 3 6 3" xfId="40093" xr:uid="{00000000-0005-0000-0000-0000E59B0000}"/>
    <cellStyle name="20% - Accent1 4 3 3 4 3 7" xfId="40094" xr:uid="{00000000-0005-0000-0000-0000E69B0000}"/>
    <cellStyle name="20% - Accent1 4 3 3 4 3 7 2" xfId="40095" xr:uid="{00000000-0005-0000-0000-0000E79B0000}"/>
    <cellStyle name="20% - Accent1 4 3 3 4 3 8" xfId="40096" xr:uid="{00000000-0005-0000-0000-0000E89B0000}"/>
    <cellStyle name="20% - Accent1 4 3 3 4 3 8 2" xfId="40097" xr:uid="{00000000-0005-0000-0000-0000E99B0000}"/>
    <cellStyle name="20% - Accent1 4 3 3 4 3 9" xfId="40098" xr:uid="{00000000-0005-0000-0000-0000EA9B0000}"/>
    <cellStyle name="20% - Accent1 4 3 3 4 4" xfId="40099" xr:uid="{00000000-0005-0000-0000-0000EB9B0000}"/>
    <cellStyle name="20% - Accent1 4 3 3 4 4 2" xfId="40100" xr:uid="{00000000-0005-0000-0000-0000EC9B0000}"/>
    <cellStyle name="20% - Accent1 4 3 3 4 4 2 2" xfId="40101" xr:uid="{00000000-0005-0000-0000-0000ED9B0000}"/>
    <cellStyle name="20% - Accent1 4 3 3 4 4 2 2 2" xfId="40102" xr:uid="{00000000-0005-0000-0000-0000EE9B0000}"/>
    <cellStyle name="20% - Accent1 4 3 3 4 4 2 3" xfId="40103" xr:uid="{00000000-0005-0000-0000-0000EF9B0000}"/>
    <cellStyle name="20% - Accent1 4 3 3 4 4 3" xfId="40104" xr:uid="{00000000-0005-0000-0000-0000F09B0000}"/>
    <cellStyle name="20% - Accent1 4 3 3 4 4 3 2" xfId="40105" xr:uid="{00000000-0005-0000-0000-0000F19B0000}"/>
    <cellStyle name="20% - Accent1 4 3 3 4 4 4" xfId="40106" xr:uid="{00000000-0005-0000-0000-0000F29B0000}"/>
    <cellStyle name="20% - Accent1 4 3 3 4 5" xfId="40107" xr:uid="{00000000-0005-0000-0000-0000F39B0000}"/>
    <cellStyle name="20% - Accent1 4 3 3 4 5 2" xfId="40108" xr:uid="{00000000-0005-0000-0000-0000F49B0000}"/>
    <cellStyle name="20% - Accent1 4 3 3 4 5 2 2" xfId="40109" xr:uid="{00000000-0005-0000-0000-0000F59B0000}"/>
    <cellStyle name="20% - Accent1 4 3 3 4 5 2 2 2" xfId="40110" xr:uid="{00000000-0005-0000-0000-0000F69B0000}"/>
    <cellStyle name="20% - Accent1 4 3 3 4 5 2 3" xfId="40111" xr:uid="{00000000-0005-0000-0000-0000F79B0000}"/>
    <cellStyle name="20% - Accent1 4 3 3 4 5 3" xfId="40112" xr:uid="{00000000-0005-0000-0000-0000F89B0000}"/>
    <cellStyle name="20% - Accent1 4 3 3 4 5 3 2" xfId="40113" xr:uid="{00000000-0005-0000-0000-0000F99B0000}"/>
    <cellStyle name="20% - Accent1 4 3 3 4 5 4" xfId="40114" xr:uid="{00000000-0005-0000-0000-0000FA9B0000}"/>
    <cellStyle name="20% - Accent1 4 3 3 4 6" xfId="40115" xr:uid="{00000000-0005-0000-0000-0000FB9B0000}"/>
    <cellStyle name="20% - Accent1 4 3 3 4 6 2" xfId="40116" xr:uid="{00000000-0005-0000-0000-0000FC9B0000}"/>
    <cellStyle name="20% - Accent1 4 3 3 4 6 2 2" xfId="40117" xr:uid="{00000000-0005-0000-0000-0000FD9B0000}"/>
    <cellStyle name="20% - Accent1 4 3 3 4 6 2 2 2" xfId="40118" xr:uid="{00000000-0005-0000-0000-0000FE9B0000}"/>
    <cellStyle name="20% - Accent1 4 3 3 4 6 2 3" xfId="40119" xr:uid="{00000000-0005-0000-0000-0000FF9B0000}"/>
    <cellStyle name="20% - Accent1 4 3 3 4 6 3" xfId="40120" xr:uid="{00000000-0005-0000-0000-0000009C0000}"/>
    <cellStyle name="20% - Accent1 4 3 3 4 6 3 2" xfId="40121" xr:uid="{00000000-0005-0000-0000-0000019C0000}"/>
    <cellStyle name="20% - Accent1 4 3 3 4 6 4" xfId="40122" xr:uid="{00000000-0005-0000-0000-0000029C0000}"/>
    <cellStyle name="20% - Accent1 4 3 3 4 7" xfId="40123" xr:uid="{00000000-0005-0000-0000-0000039C0000}"/>
    <cellStyle name="20% - Accent1 4 3 3 4 7 2" xfId="40124" xr:uid="{00000000-0005-0000-0000-0000049C0000}"/>
    <cellStyle name="20% - Accent1 4 3 3 4 7 2 2" xfId="40125" xr:uid="{00000000-0005-0000-0000-0000059C0000}"/>
    <cellStyle name="20% - Accent1 4 3 3 4 7 3" xfId="40126" xr:uid="{00000000-0005-0000-0000-0000069C0000}"/>
    <cellStyle name="20% - Accent1 4 3 3 4 8" xfId="40127" xr:uid="{00000000-0005-0000-0000-0000079C0000}"/>
    <cellStyle name="20% - Accent1 4 3 3 4 8 2" xfId="40128" xr:uid="{00000000-0005-0000-0000-0000089C0000}"/>
    <cellStyle name="20% - Accent1 4 3 3 4 8 2 2" xfId="40129" xr:uid="{00000000-0005-0000-0000-0000099C0000}"/>
    <cellStyle name="20% - Accent1 4 3 3 4 8 3" xfId="40130" xr:uid="{00000000-0005-0000-0000-00000A9C0000}"/>
    <cellStyle name="20% - Accent1 4 3 3 4 9" xfId="40131" xr:uid="{00000000-0005-0000-0000-00000B9C0000}"/>
    <cellStyle name="20% - Accent1 4 3 3 4 9 2" xfId="40132" xr:uid="{00000000-0005-0000-0000-00000C9C0000}"/>
    <cellStyle name="20% - Accent1 4 3 3 5" xfId="40133" xr:uid="{00000000-0005-0000-0000-00000D9C0000}"/>
    <cellStyle name="20% - Accent1 4 3 3 5 2" xfId="40134" xr:uid="{00000000-0005-0000-0000-00000E9C0000}"/>
    <cellStyle name="20% - Accent1 4 3 3 5 2 2" xfId="40135" xr:uid="{00000000-0005-0000-0000-00000F9C0000}"/>
    <cellStyle name="20% - Accent1 4 3 3 5 2 2 2" xfId="40136" xr:uid="{00000000-0005-0000-0000-0000109C0000}"/>
    <cellStyle name="20% - Accent1 4 3 3 5 2 2 2 2" xfId="40137" xr:uid="{00000000-0005-0000-0000-0000119C0000}"/>
    <cellStyle name="20% - Accent1 4 3 3 5 2 2 3" xfId="40138" xr:uid="{00000000-0005-0000-0000-0000129C0000}"/>
    <cellStyle name="20% - Accent1 4 3 3 5 2 3" xfId="40139" xr:uid="{00000000-0005-0000-0000-0000139C0000}"/>
    <cellStyle name="20% - Accent1 4 3 3 5 2 3 2" xfId="40140" xr:uid="{00000000-0005-0000-0000-0000149C0000}"/>
    <cellStyle name="20% - Accent1 4 3 3 5 2 4" xfId="40141" xr:uid="{00000000-0005-0000-0000-0000159C0000}"/>
    <cellStyle name="20% - Accent1 4 3 3 5 3" xfId="40142" xr:uid="{00000000-0005-0000-0000-0000169C0000}"/>
    <cellStyle name="20% - Accent1 4 3 3 5 3 2" xfId="40143" xr:uid="{00000000-0005-0000-0000-0000179C0000}"/>
    <cellStyle name="20% - Accent1 4 3 3 5 3 2 2" xfId="40144" xr:uid="{00000000-0005-0000-0000-0000189C0000}"/>
    <cellStyle name="20% - Accent1 4 3 3 5 3 2 2 2" xfId="40145" xr:uid="{00000000-0005-0000-0000-0000199C0000}"/>
    <cellStyle name="20% - Accent1 4 3 3 5 3 2 3" xfId="40146" xr:uid="{00000000-0005-0000-0000-00001A9C0000}"/>
    <cellStyle name="20% - Accent1 4 3 3 5 3 3" xfId="40147" xr:uid="{00000000-0005-0000-0000-00001B9C0000}"/>
    <cellStyle name="20% - Accent1 4 3 3 5 3 3 2" xfId="40148" xr:uid="{00000000-0005-0000-0000-00001C9C0000}"/>
    <cellStyle name="20% - Accent1 4 3 3 5 3 4" xfId="40149" xr:uid="{00000000-0005-0000-0000-00001D9C0000}"/>
    <cellStyle name="20% - Accent1 4 3 3 5 4" xfId="40150" xr:uid="{00000000-0005-0000-0000-00001E9C0000}"/>
    <cellStyle name="20% - Accent1 4 3 3 5 4 2" xfId="40151" xr:uid="{00000000-0005-0000-0000-00001F9C0000}"/>
    <cellStyle name="20% - Accent1 4 3 3 5 4 2 2" xfId="40152" xr:uid="{00000000-0005-0000-0000-0000209C0000}"/>
    <cellStyle name="20% - Accent1 4 3 3 5 4 2 2 2" xfId="40153" xr:uid="{00000000-0005-0000-0000-0000219C0000}"/>
    <cellStyle name="20% - Accent1 4 3 3 5 4 2 3" xfId="40154" xr:uid="{00000000-0005-0000-0000-0000229C0000}"/>
    <cellStyle name="20% - Accent1 4 3 3 5 4 3" xfId="40155" xr:uid="{00000000-0005-0000-0000-0000239C0000}"/>
    <cellStyle name="20% - Accent1 4 3 3 5 4 3 2" xfId="40156" xr:uid="{00000000-0005-0000-0000-0000249C0000}"/>
    <cellStyle name="20% - Accent1 4 3 3 5 4 4" xfId="40157" xr:uid="{00000000-0005-0000-0000-0000259C0000}"/>
    <cellStyle name="20% - Accent1 4 3 3 5 5" xfId="40158" xr:uid="{00000000-0005-0000-0000-0000269C0000}"/>
    <cellStyle name="20% - Accent1 4 3 3 5 5 2" xfId="40159" xr:uid="{00000000-0005-0000-0000-0000279C0000}"/>
    <cellStyle name="20% - Accent1 4 3 3 5 5 2 2" xfId="40160" xr:uid="{00000000-0005-0000-0000-0000289C0000}"/>
    <cellStyle name="20% - Accent1 4 3 3 5 5 3" xfId="40161" xr:uid="{00000000-0005-0000-0000-0000299C0000}"/>
    <cellStyle name="20% - Accent1 4 3 3 5 6" xfId="40162" xr:uid="{00000000-0005-0000-0000-00002A9C0000}"/>
    <cellStyle name="20% - Accent1 4 3 3 5 6 2" xfId="40163" xr:uid="{00000000-0005-0000-0000-00002B9C0000}"/>
    <cellStyle name="20% - Accent1 4 3 3 5 6 2 2" xfId="40164" xr:uid="{00000000-0005-0000-0000-00002C9C0000}"/>
    <cellStyle name="20% - Accent1 4 3 3 5 6 3" xfId="40165" xr:uid="{00000000-0005-0000-0000-00002D9C0000}"/>
    <cellStyle name="20% - Accent1 4 3 3 5 7" xfId="40166" xr:uid="{00000000-0005-0000-0000-00002E9C0000}"/>
    <cellStyle name="20% - Accent1 4 3 3 5 7 2" xfId="40167" xr:uid="{00000000-0005-0000-0000-00002F9C0000}"/>
    <cellStyle name="20% - Accent1 4 3 3 5 8" xfId="40168" xr:uid="{00000000-0005-0000-0000-0000309C0000}"/>
    <cellStyle name="20% - Accent1 4 3 3 5 8 2" xfId="40169" xr:uid="{00000000-0005-0000-0000-0000319C0000}"/>
    <cellStyle name="20% - Accent1 4 3 3 5 9" xfId="40170" xr:uid="{00000000-0005-0000-0000-0000329C0000}"/>
    <cellStyle name="20% - Accent1 4 3 3 6" xfId="40171" xr:uid="{00000000-0005-0000-0000-0000339C0000}"/>
    <cellStyle name="20% - Accent1 4 3 3 6 2" xfId="40172" xr:uid="{00000000-0005-0000-0000-0000349C0000}"/>
    <cellStyle name="20% - Accent1 4 3 3 6 2 2" xfId="40173" xr:uid="{00000000-0005-0000-0000-0000359C0000}"/>
    <cellStyle name="20% - Accent1 4 3 3 6 2 2 2" xfId="40174" xr:uid="{00000000-0005-0000-0000-0000369C0000}"/>
    <cellStyle name="20% - Accent1 4 3 3 6 2 2 2 2" xfId="40175" xr:uid="{00000000-0005-0000-0000-0000379C0000}"/>
    <cellStyle name="20% - Accent1 4 3 3 6 2 2 3" xfId="40176" xr:uid="{00000000-0005-0000-0000-0000389C0000}"/>
    <cellStyle name="20% - Accent1 4 3 3 6 2 3" xfId="40177" xr:uid="{00000000-0005-0000-0000-0000399C0000}"/>
    <cellStyle name="20% - Accent1 4 3 3 6 2 3 2" xfId="40178" xr:uid="{00000000-0005-0000-0000-00003A9C0000}"/>
    <cellStyle name="20% - Accent1 4 3 3 6 2 4" xfId="40179" xr:uid="{00000000-0005-0000-0000-00003B9C0000}"/>
    <cellStyle name="20% - Accent1 4 3 3 6 3" xfId="40180" xr:uid="{00000000-0005-0000-0000-00003C9C0000}"/>
    <cellStyle name="20% - Accent1 4 3 3 6 3 2" xfId="40181" xr:uid="{00000000-0005-0000-0000-00003D9C0000}"/>
    <cellStyle name="20% - Accent1 4 3 3 6 3 2 2" xfId="40182" xr:uid="{00000000-0005-0000-0000-00003E9C0000}"/>
    <cellStyle name="20% - Accent1 4 3 3 6 3 2 2 2" xfId="40183" xr:uid="{00000000-0005-0000-0000-00003F9C0000}"/>
    <cellStyle name="20% - Accent1 4 3 3 6 3 2 3" xfId="40184" xr:uid="{00000000-0005-0000-0000-0000409C0000}"/>
    <cellStyle name="20% - Accent1 4 3 3 6 3 3" xfId="40185" xr:uid="{00000000-0005-0000-0000-0000419C0000}"/>
    <cellStyle name="20% - Accent1 4 3 3 6 3 3 2" xfId="40186" xr:uid="{00000000-0005-0000-0000-0000429C0000}"/>
    <cellStyle name="20% - Accent1 4 3 3 6 3 4" xfId="40187" xr:uid="{00000000-0005-0000-0000-0000439C0000}"/>
    <cellStyle name="20% - Accent1 4 3 3 6 4" xfId="40188" xr:uid="{00000000-0005-0000-0000-0000449C0000}"/>
    <cellStyle name="20% - Accent1 4 3 3 6 4 2" xfId="40189" xr:uid="{00000000-0005-0000-0000-0000459C0000}"/>
    <cellStyle name="20% - Accent1 4 3 3 6 4 2 2" xfId="40190" xr:uid="{00000000-0005-0000-0000-0000469C0000}"/>
    <cellStyle name="20% - Accent1 4 3 3 6 4 2 2 2" xfId="40191" xr:uid="{00000000-0005-0000-0000-0000479C0000}"/>
    <cellStyle name="20% - Accent1 4 3 3 6 4 2 3" xfId="40192" xr:uid="{00000000-0005-0000-0000-0000489C0000}"/>
    <cellStyle name="20% - Accent1 4 3 3 6 4 3" xfId="40193" xr:uid="{00000000-0005-0000-0000-0000499C0000}"/>
    <cellStyle name="20% - Accent1 4 3 3 6 4 3 2" xfId="40194" xr:uid="{00000000-0005-0000-0000-00004A9C0000}"/>
    <cellStyle name="20% - Accent1 4 3 3 6 4 4" xfId="40195" xr:uid="{00000000-0005-0000-0000-00004B9C0000}"/>
    <cellStyle name="20% - Accent1 4 3 3 6 5" xfId="40196" xr:uid="{00000000-0005-0000-0000-00004C9C0000}"/>
    <cellStyle name="20% - Accent1 4 3 3 6 5 2" xfId="40197" xr:uid="{00000000-0005-0000-0000-00004D9C0000}"/>
    <cellStyle name="20% - Accent1 4 3 3 6 5 2 2" xfId="40198" xr:uid="{00000000-0005-0000-0000-00004E9C0000}"/>
    <cellStyle name="20% - Accent1 4 3 3 6 5 3" xfId="40199" xr:uid="{00000000-0005-0000-0000-00004F9C0000}"/>
    <cellStyle name="20% - Accent1 4 3 3 6 6" xfId="40200" xr:uid="{00000000-0005-0000-0000-0000509C0000}"/>
    <cellStyle name="20% - Accent1 4 3 3 6 6 2" xfId="40201" xr:uid="{00000000-0005-0000-0000-0000519C0000}"/>
    <cellStyle name="20% - Accent1 4 3 3 6 6 2 2" xfId="40202" xr:uid="{00000000-0005-0000-0000-0000529C0000}"/>
    <cellStyle name="20% - Accent1 4 3 3 6 6 3" xfId="40203" xr:uid="{00000000-0005-0000-0000-0000539C0000}"/>
    <cellStyle name="20% - Accent1 4 3 3 6 7" xfId="40204" xr:uid="{00000000-0005-0000-0000-0000549C0000}"/>
    <cellStyle name="20% - Accent1 4 3 3 6 7 2" xfId="40205" xr:uid="{00000000-0005-0000-0000-0000559C0000}"/>
    <cellStyle name="20% - Accent1 4 3 3 6 8" xfId="40206" xr:uid="{00000000-0005-0000-0000-0000569C0000}"/>
    <cellStyle name="20% - Accent1 4 3 3 6 8 2" xfId="40207" xr:uid="{00000000-0005-0000-0000-0000579C0000}"/>
    <cellStyle name="20% - Accent1 4 3 3 6 9" xfId="40208" xr:uid="{00000000-0005-0000-0000-0000589C0000}"/>
    <cellStyle name="20% - Accent1 4 3 3 7" xfId="40209" xr:uid="{00000000-0005-0000-0000-0000599C0000}"/>
    <cellStyle name="20% - Accent1 4 3 3 7 2" xfId="40210" xr:uid="{00000000-0005-0000-0000-00005A9C0000}"/>
    <cellStyle name="20% - Accent1 4 3 3 7 2 2" xfId="40211" xr:uid="{00000000-0005-0000-0000-00005B9C0000}"/>
    <cellStyle name="20% - Accent1 4 3 3 7 2 2 2" xfId="40212" xr:uid="{00000000-0005-0000-0000-00005C9C0000}"/>
    <cellStyle name="20% - Accent1 4 3 3 7 2 3" xfId="40213" xr:uid="{00000000-0005-0000-0000-00005D9C0000}"/>
    <cellStyle name="20% - Accent1 4 3 3 7 3" xfId="40214" xr:uid="{00000000-0005-0000-0000-00005E9C0000}"/>
    <cellStyle name="20% - Accent1 4 3 3 7 3 2" xfId="40215" xr:uid="{00000000-0005-0000-0000-00005F9C0000}"/>
    <cellStyle name="20% - Accent1 4 3 3 7 4" xfId="40216" xr:uid="{00000000-0005-0000-0000-0000609C0000}"/>
    <cellStyle name="20% - Accent1 4 3 3 8" xfId="40217" xr:uid="{00000000-0005-0000-0000-0000619C0000}"/>
    <cellStyle name="20% - Accent1 4 3 3 8 2" xfId="40218" xr:uid="{00000000-0005-0000-0000-0000629C0000}"/>
    <cellStyle name="20% - Accent1 4 3 3 8 2 2" xfId="40219" xr:uid="{00000000-0005-0000-0000-0000639C0000}"/>
    <cellStyle name="20% - Accent1 4 3 3 8 2 2 2" xfId="40220" xr:uid="{00000000-0005-0000-0000-0000649C0000}"/>
    <cellStyle name="20% - Accent1 4 3 3 8 2 3" xfId="40221" xr:uid="{00000000-0005-0000-0000-0000659C0000}"/>
    <cellStyle name="20% - Accent1 4 3 3 8 3" xfId="40222" xr:uid="{00000000-0005-0000-0000-0000669C0000}"/>
    <cellStyle name="20% - Accent1 4 3 3 8 3 2" xfId="40223" xr:uid="{00000000-0005-0000-0000-0000679C0000}"/>
    <cellStyle name="20% - Accent1 4 3 3 8 4" xfId="40224" xr:uid="{00000000-0005-0000-0000-0000689C0000}"/>
    <cellStyle name="20% - Accent1 4 3 3 9" xfId="40225" xr:uid="{00000000-0005-0000-0000-0000699C0000}"/>
    <cellStyle name="20% - Accent1 4 3 3 9 2" xfId="40226" xr:uid="{00000000-0005-0000-0000-00006A9C0000}"/>
    <cellStyle name="20% - Accent1 4 3 3 9 2 2" xfId="40227" xr:uid="{00000000-0005-0000-0000-00006B9C0000}"/>
    <cellStyle name="20% - Accent1 4 3 3 9 2 2 2" xfId="40228" xr:uid="{00000000-0005-0000-0000-00006C9C0000}"/>
    <cellStyle name="20% - Accent1 4 3 3 9 2 3" xfId="40229" xr:uid="{00000000-0005-0000-0000-00006D9C0000}"/>
    <cellStyle name="20% - Accent1 4 3 3 9 3" xfId="40230" xr:uid="{00000000-0005-0000-0000-00006E9C0000}"/>
    <cellStyle name="20% - Accent1 4 3 3 9 3 2" xfId="40231" xr:uid="{00000000-0005-0000-0000-00006F9C0000}"/>
    <cellStyle name="20% - Accent1 4 3 3 9 4" xfId="40232" xr:uid="{00000000-0005-0000-0000-0000709C0000}"/>
    <cellStyle name="20% - Accent1 4 3 4" xfId="40233" xr:uid="{00000000-0005-0000-0000-0000719C0000}"/>
    <cellStyle name="20% - Accent1 4 3 4 10" xfId="40234" xr:uid="{00000000-0005-0000-0000-0000729C0000}"/>
    <cellStyle name="20% - Accent1 4 3 4 10 2" xfId="40235" xr:uid="{00000000-0005-0000-0000-0000739C0000}"/>
    <cellStyle name="20% - Accent1 4 3 4 11" xfId="40236" xr:uid="{00000000-0005-0000-0000-0000749C0000}"/>
    <cellStyle name="20% - Accent1 4 3 4 2" xfId="40237" xr:uid="{00000000-0005-0000-0000-0000759C0000}"/>
    <cellStyle name="20% - Accent1 4 3 4 2 2" xfId="40238" xr:uid="{00000000-0005-0000-0000-0000769C0000}"/>
    <cellStyle name="20% - Accent1 4 3 4 2 2 2" xfId="40239" xr:uid="{00000000-0005-0000-0000-0000779C0000}"/>
    <cellStyle name="20% - Accent1 4 3 4 2 2 2 2" xfId="40240" xr:uid="{00000000-0005-0000-0000-0000789C0000}"/>
    <cellStyle name="20% - Accent1 4 3 4 2 2 2 2 2" xfId="40241" xr:uid="{00000000-0005-0000-0000-0000799C0000}"/>
    <cellStyle name="20% - Accent1 4 3 4 2 2 2 3" xfId="40242" xr:uid="{00000000-0005-0000-0000-00007A9C0000}"/>
    <cellStyle name="20% - Accent1 4 3 4 2 2 3" xfId="40243" xr:uid="{00000000-0005-0000-0000-00007B9C0000}"/>
    <cellStyle name="20% - Accent1 4 3 4 2 2 3 2" xfId="40244" xr:uid="{00000000-0005-0000-0000-00007C9C0000}"/>
    <cellStyle name="20% - Accent1 4 3 4 2 2 4" xfId="40245" xr:uid="{00000000-0005-0000-0000-00007D9C0000}"/>
    <cellStyle name="20% - Accent1 4 3 4 2 3" xfId="40246" xr:uid="{00000000-0005-0000-0000-00007E9C0000}"/>
    <cellStyle name="20% - Accent1 4 3 4 2 3 2" xfId="40247" xr:uid="{00000000-0005-0000-0000-00007F9C0000}"/>
    <cellStyle name="20% - Accent1 4 3 4 2 3 2 2" xfId="40248" xr:uid="{00000000-0005-0000-0000-0000809C0000}"/>
    <cellStyle name="20% - Accent1 4 3 4 2 3 2 2 2" xfId="40249" xr:uid="{00000000-0005-0000-0000-0000819C0000}"/>
    <cellStyle name="20% - Accent1 4 3 4 2 3 2 3" xfId="40250" xr:uid="{00000000-0005-0000-0000-0000829C0000}"/>
    <cellStyle name="20% - Accent1 4 3 4 2 3 3" xfId="40251" xr:uid="{00000000-0005-0000-0000-0000839C0000}"/>
    <cellStyle name="20% - Accent1 4 3 4 2 3 3 2" xfId="40252" xr:uid="{00000000-0005-0000-0000-0000849C0000}"/>
    <cellStyle name="20% - Accent1 4 3 4 2 3 4" xfId="40253" xr:uid="{00000000-0005-0000-0000-0000859C0000}"/>
    <cellStyle name="20% - Accent1 4 3 4 2 4" xfId="40254" xr:uid="{00000000-0005-0000-0000-0000869C0000}"/>
    <cellStyle name="20% - Accent1 4 3 4 2 4 2" xfId="40255" xr:uid="{00000000-0005-0000-0000-0000879C0000}"/>
    <cellStyle name="20% - Accent1 4 3 4 2 4 2 2" xfId="40256" xr:uid="{00000000-0005-0000-0000-0000889C0000}"/>
    <cellStyle name="20% - Accent1 4 3 4 2 4 2 2 2" xfId="40257" xr:uid="{00000000-0005-0000-0000-0000899C0000}"/>
    <cellStyle name="20% - Accent1 4 3 4 2 4 2 3" xfId="40258" xr:uid="{00000000-0005-0000-0000-00008A9C0000}"/>
    <cellStyle name="20% - Accent1 4 3 4 2 4 3" xfId="40259" xr:uid="{00000000-0005-0000-0000-00008B9C0000}"/>
    <cellStyle name="20% - Accent1 4 3 4 2 4 3 2" xfId="40260" xr:uid="{00000000-0005-0000-0000-00008C9C0000}"/>
    <cellStyle name="20% - Accent1 4 3 4 2 4 4" xfId="40261" xr:uid="{00000000-0005-0000-0000-00008D9C0000}"/>
    <cellStyle name="20% - Accent1 4 3 4 2 5" xfId="40262" xr:uid="{00000000-0005-0000-0000-00008E9C0000}"/>
    <cellStyle name="20% - Accent1 4 3 4 2 5 2" xfId="40263" xr:uid="{00000000-0005-0000-0000-00008F9C0000}"/>
    <cellStyle name="20% - Accent1 4 3 4 2 5 2 2" xfId="40264" xr:uid="{00000000-0005-0000-0000-0000909C0000}"/>
    <cellStyle name="20% - Accent1 4 3 4 2 5 3" xfId="40265" xr:uid="{00000000-0005-0000-0000-0000919C0000}"/>
    <cellStyle name="20% - Accent1 4 3 4 2 6" xfId="40266" xr:uid="{00000000-0005-0000-0000-0000929C0000}"/>
    <cellStyle name="20% - Accent1 4 3 4 2 6 2" xfId="40267" xr:uid="{00000000-0005-0000-0000-0000939C0000}"/>
    <cellStyle name="20% - Accent1 4 3 4 2 6 2 2" xfId="40268" xr:uid="{00000000-0005-0000-0000-0000949C0000}"/>
    <cellStyle name="20% - Accent1 4 3 4 2 6 3" xfId="40269" xr:uid="{00000000-0005-0000-0000-0000959C0000}"/>
    <cellStyle name="20% - Accent1 4 3 4 2 7" xfId="40270" xr:uid="{00000000-0005-0000-0000-0000969C0000}"/>
    <cellStyle name="20% - Accent1 4 3 4 2 7 2" xfId="40271" xr:uid="{00000000-0005-0000-0000-0000979C0000}"/>
    <cellStyle name="20% - Accent1 4 3 4 2 8" xfId="40272" xr:uid="{00000000-0005-0000-0000-0000989C0000}"/>
    <cellStyle name="20% - Accent1 4 3 4 2 8 2" xfId="40273" xr:uid="{00000000-0005-0000-0000-0000999C0000}"/>
    <cellStyle name="20% - Accent1 4 3 4 2 9" xfId="40274" xr:uid="{00000000-0005-0000-0000-00009A9C0000}"/>
    <cellStyle name="20% - Accent1 4 3 4 3" xfId="40275" xr:uid="{00000000-0005-0000-0000-00009B9C0000}"/>
    <cellStyle name="20% - Accent1 4 3 4 3 2" xfId="40276" xr:uid="{00000000-0005-0000-0000-00009C9C0000}"/>
    <cellStyle name="20% - Accent1 4 3 4 3 2 2" xfId="40277" xr:uid="{00000000-0005-0000-0000-00009D9C0000}"/>
    <cellStyle name="20% - Accent1 4 3 4 3 2 2 2" xfId="40278" xr:uid="{00000000-0005-0000-0000-00009E9C0000}"/>
    <cellStyle name="20% - Accent1 4 3 4 3 2 2 2 2" xfId="40279" xr:uid="{00000000-0005-0000-0000-00009F9C0000}"/>
    <cellStyle name="20% - Accent1 4 3 4 3 2 2 3" xfId="40280" xr:uid="{00000000-0005-0000-0000-0000A09C0000}"/>
    <cellStyle name="20% - Accent1 4 3 4 3 2 3" xfId="40281" xr:uid="{00000000-0005-0000-0000-0000A19C0000}"/>
    <cellStyle name="20% - Accent1 4 3 4 3 2 3 2" xfId="40282" xr:uid="{00000000-0005-0000-0000-0000A29C0000}"/>
    <cellStyle name="20% - Accent1 4 3 4 3 2 4" xfId="40283" xr:uid="{00000000-0005-0000-0000-0000A39C0000}"/>
    <cellStyle name="20% - Accent1 4 3 4 3 3" xfId="40284" xr:uid="{00000000-0005-0000-0000-0000A49C0000}"/>
    <cellStyle name="20% - Accent1 4 3 4 3 3 2" xfId="40285" xr:uid="{00000000-0005-0000-0000-0000A59C0000}"/>
    <cellStyle name="20% - Accent1 4 3 4 3 3 2 2" xfId="40286" xr:uid="{00000000-0005-0000-0000-0000A69C0000}"/>
    <cellStyle name="20% - Accent1 4 3 4 3 3 2 2 2" xfId="40287" xr:uid="{00000000-0005-0000-0000-0000A79C0000}"/>
    <cellStyle name="20% - Accent1 4 3 4 3 3 2 3" xfId="40288" xr:uid="{00000000-0005-0000-0000-0000A89C0000}"/>
    <cellStyle name="20% - Accent1 4 3 4 3 3 3" xfId="40289" xr:uid="{00000000-0005-0000-0000-0000A99C0000}"/>
    <cellStyle name="20% - Accent1 4 3 4 3 3 3 2" xfId="40290" xr:uid="{00000000-0005-0000-0000-0000AA9C0000}"/>
    <cellStyle name="20% - Accent1 4 3 4 3 3 4" xfId="40291" xr:uid="{00000000-0005-0000-0000-0000AB9C0000}"/>
    <cellStyle name="20% - Accent1 4 3 4 3 4" xfId="40292" xr:uid="{00000000-0005-0000-0000-0000AC9C0000}"/>
    <cellStyle name="20% - Accent1 4 3 4 3 4 2" xfId="40293" xr:uid="{00000000-0005-0000-0000-0000AD9C0000}"/>
    <cellStyle name="20% - Accent1 4 3 4 3 4 2 2" xfId="40294" xr:uid="{00000000-0005-0000-0000-0000AE9C0000}"/>
    <cellStyle name="20% - Accent1 4 3 4 3 4 2 2 2" xfId="40295" xr:uid="{00000000-0005-0000-0000-0000AF9C0000}"/>
    <cellStyle name="20% - Accent1 4 3 4 3 4 2 3" xfId="40296" xr:uid="{00000000-0005-0000-0000-0000B09C0000}"/>
    <cellStyle name="20% - Accent1 4 3 4 3 4 3" xfId="40297" xr:uid="{00000000-0005-0000-0000-0000B19C0000}"/>
    <cellStyle name="20% - Accent1 4 3 4 3 4 3 2" xfId="40298" xr:uid="{00000000-0005-0000-0000-0000B29C0000}"/>
    <cellStyle name="20% - Accent1 4 3 4 3 4 4" xfId="40299" xr:uid="{00000000-0005-0000-0000-0000B39C0000}"/>
    <cellStyle name="20% - Accent1 4 3 4 3 5" xfId="40300" xr:uid="{00000000-0005-0000-0000-0000B49C0000}"/>
    <cellStyle name="20% - Accent1 4 3 4 3 5 2" xfId="40301" xr:uid="{00000000-0005-0000-0000-0000B59C0000}"/>
    <cellStyle name="20% - Accent1 4 3 4 3 5 2 2" xfId="40302" xr:uid="{00000000-0005-0000-0000-0000B69C0000}"/>
    <cellStyle name="20% - Accent1 4 3 4 3 5 3" xfId="40303" xr:uid="{00000000-0005-0000-0000-0000B79C0000}"/>
    <cellStyle name="20% - Accent1 4 3 4 3 6" xfId="40304" xr:uid="{00000000-0005-0000-0000-0000B89C0000}"/>
    <cellStyle name="20% - Accent1 4 3 4 3 6 2" xfId="40305" xr:uid="{00000000-0005-0000-0000-0000B99C0000}"/>
    <cellStyle name="20% - Accent1 4 3 4 3 6 2 2" xfId="40306" xr:uid="{00000000-0005-0000-0000-0000BA9C0000}"/>
    <cellStyle name="20% - Accent1 4 3 4 3 6 3" xfId="40307" xr:uid="{00000000-0005-0000-0000-0000BB9C0000}"/>
    <cellStyle name="20% - Accent1 4 3 4 3 7" xfId="40308" xr:uid="{00000000-0005-0000-0000-0000BC9C0000}"/>
    <cellStyle name="20% - Accent1 4 3 4 3 7 2" xfId="40309" xr:uid="{00000000-0005-0000-0000-0000BD9C0000}"/>
    <cellStyle name="20% - Accent1 4 3 4 3 8" xfId="40310" xr:uid="{00000000-0005-0000-0000-0000BE9C0000}"/>
    <cellStyle name="20% - Accent1 4 3 4 3 8 2" xfId="40311" xr:uid="{00000000-0005-0000-0000-0000BF9C0000}"/>
    <cellStyle name="20% - Accent1 4 3 4 3 9" xfId="40312" xr:uid="{00000000-0005-0000-0000-0000C09C0000}"/>
    <cellStyle name="20% - Accent1 4 3 4 4" xfId="40313" xr:uid="{00000000-0005-0000-0000-0000C19C0000}"/>
    <cellStyle name="20% - Accent1 4 3 4 4 2" xfId="40314" xr:uid="{00000000-0005-0000-0000-0000C29C0000}"/>
    <cellStyle name="20% - Accent1 4 3 4 4 2 2" xfId="40315" xr:uid="{00000000-0005-0000-0000-0000C39C0000}"/>
    <cellStyle name="20% - Accent1 4 3 4 4 2 2 2" xfId="40316" xr:uid="{00000000-0005-0000-0000-0000C49C0000}"/>
    <cellStyle name="20% - Accent1 4 3 4 4 2 3" xfId="40317" xr:uid="{00000000-0005-0000-0000-0000C59C0000}"/>
    <cellStyle name="20% - Accent1 4 3 4 4 3" xfId="40318" xr:uid="{00000000-0005-0000-0000-0000C69C0000}"/>
    <cellStyle name="20% - Accent1 4 3 4 4 3 2" xfId="40319" xr:uid="{00000000-0005-0000-0000-0000C79C0000}"/>
    <cellStyle name="20% - Accent1 4 3 4 4 4" xfId="40320" xr:uid="{00000000-0005-0000-0000-0000C89C0000}"/>
    <cellStyle name="20% - Accent1 4 3 4 5" xfId="40321" xr:uid="{00000000-0005-0000-0000-0000C99C0000}"/>
    <cellStyle name="20% - Accent1 4 3 4 5 2" xfId="40322" xr:uid="{00000000-0005-0000-0000-0000CA9C0000}"/>
    <cellStyle name="20% - Accent1 4 3 4 5 2 2" xfId="40323" xr:uid="{00000000-0005-0000-0000-0000CB9C0000}"/>
    <cellStyle name="20% - Accent1 4 3 4 5 2 2 2" xfId="40324" xr:uid="{00000000-0005-0000-0000-0000CC9C0000}"/>
    <cellStyle name="20% - Accent1 4 3 4 5 2 3" xfId="40325" xr:uid="{00000000-0005-0000-0000-0000CD9C0000}"/>
    <cellStyle name="20% - Accent1 4 3 4 5 3" xfId="40326" xr:uid="{00000000-0005-0000-0000-0000CE9C0000}"/>
    <cellStyle name="20% - Accent1 4 3 4 5 3 2" xfId="40327" xr:uid="{00000000-0005-0000-0000-0000CF9C0000}"/>
    <cellStyle name="20% - Accent1 4 3 4 5 4" xfId="40328" xr:uid="{00000000-0005-0000-0000-0000D09C0000}"/>
    <cellStyle name="20% - Accent1 4 3 4 6" xfId="40329" xr:uid="{00000000-0005-0000-0000-0000D19C0000}"/>
    <cellStyle name="20% - Accent1 4 3 4 6 2" xfId="40330" xr:uid="{00000000-0005-0000-0000-0000D29C0000}"/>
    <cellStyle name="20% - Accent1 4 3 4 6 2 2" xfId="40331" xr:uid="{00000000-0005-0000-0000-0000D39C0000}"/>
    <cellStyle name="20% - Accent1 4 3 4 6 2 2 2" xfId="40332" xr:uid="{00000000-0005-0000-0000-0000D49C0000}"/>
    <cellStyle name="20% - Accent1 4 3 4 6 2 3" xfId="40333" xr:uid="{00000000-0005-0000-0000-0000D59C0000}"/>
    <cellStyle name="20% - Accent1 4 3 4 6 3" xfId="40334" xr:uid="{00000000-0005-0000-0000-0000D69C0000}"/>
    <cellStyle name="20% - Accent1 4 3 4 6 3 2" xfId="40335" xr:uid="{00000000-0005-0000-0000-0000D79C0000}"/>
    <cellStyle name="20% - Accent1 4 3 4 6 4" xfId="40336" xr:uid="{00000000-0005-0000-0000-0000D89C0000}"/>
    <cellStyle name="20% - Accent1 4 3 4 7" xfId="40337" xr:uid="{00000000-0005-0000-0000-0000D99C0000}"/>
    <cellStyle name="20% - Accent1 4 3 4 7 2" xfId="40338" xr:uid="{00000000-0005-0000-0000-0000DA9C0000}"/>
    <cellStyle name="20% - Accent1 4 3 4 7 2 2" xfId="40339" xr:uid="{00000000-0005-0000-0000-0000DB9C0000}"/>
    <cellStyle name="20% - Accent1 4 3 4 7 3" xfId="40340" xr:uid="{00000000-0005-0000-0000-0000DC9C0000}"/>
    <cellStyle name="20% - Accent1 4 3 4 8" xfId="40341" xr:uid="{00000000-0005-0000-0000-0000DD9C0000}"/>
    <cellStyle name="20% - Accent1 4 3 4 8 2" xfId="40342" xr:uid="{00000000-0005-0000-0000-0000DE9C0000}"/>
    <cellStyle name="20% - Accent1 4 3 4 8 2 2" xfId="40343" xr:uid="{00000000-0005-0000-0000-0000DF9C0000}"/>
    <cellStyle name="20% - Accent1 4 3 4 8 3" xfId="40344" xr:uid="{00000000-0005-0000-0000-0000E09C0000}"/>
    <cellStyle name="20% - Accent1 4 3 4 9" xfId="40345" xr:uid="{00000000-0005-0000-0000-0000E19C0000}"/>
    <cellStyle name="20% - Accent1 4 3 4 9 2" xfId="40346" xr:uid="{00000000-0005-0000-0000-0000E29C0000}"/>
    <cellStyle name="20% - Accent1 4 3 5" xfId="40347" xr:uid="{00000000-0005-0000-0000-0000E39C0000}"/>
    <cellStyle name="20% - Accent1 4 3 5 10" xfId="40348" xr:uid="{00000000-0005-0000-0000-0000E49C0000}"/>
    <cellStyle name="20% - Accent1 4 3 5 10 2" xfId="40349" xr:uid="{00000000-0005-0000-0000-0000E59C0000}"/>
    <cellStyle name="20% - Accent1 4 3 5 11" xfId="40350" xr:uid="{00000000-0005-0000-0000-0000E69C0000}"/>
    <cellStyle name="20% - Accent1 4 3 5 2" xfId="40351" xr:uid="{00000000-0005-0000-0000-0000E79C0000}"/>
    <cellStyle name="20% - Accent1 4 3 5 2 2" xfId="40352" xr:uid="{00000000-0005-0000-0000-0000E89C0000}"/>
    <cellStyle name="20% - Accent1 4 3 5 2 2 2" xfId="40353" xr:uid="{00000000-0005-0000-0000-0000E99C0000}"/>
    <cellStyle name="20% - Accent1 4 3 5 2 2 2 2" xfId="40354" xr:uid="{00000000-0005-0000-0000-0000EA9C0000}"/>
    <cellStyle name="20% - Accent1 4 3 5 2 2 2 2 2" xfId="40355" xr:uid="{00000000-0005-0000-0000-0000EB9C0000}"/>
    <cellStyle name="20% - Accent1 4 3 5 2 2 2 3" xfId="40356" xr:uid="{00000000-0005-0000-0000-0000EC9C0000}"/>
    <cellStyle name="20% - Accent1 4 3 5 2 2 3" xfId="40357" xr:uid="{00000000-0005-0000-0000-0000ED9C0000}"/>
    <cellStyle name="20% - Accent1 4 3 5 2 2 3 2" xfId="40358" xr:uid="{00000000-0005-0000-0000-0000EE9C0000}"/>
    <cellStyle name="20% - Accent1 4 3 5 2 2 4" xfId="40359" xr:uid="{00000000-0005-0000-0000-0000EF9C0000}"/>
    <cellStyle name="20% - Accent1 4 3 5 2 3" xfId="40360" xr:uid="{00000000-0005-0000-0000-0000F09C0000}"/>
    <cellStyle name="20% - Accent1 4 3 5 2 3 2" xfId="40361" xr:uid="{00000000-0005-0000-0000-0000F19C0000}"/>
    <cellStyle name="20% - Accent1 4 3 5 2 3 2 2" xfId="40362" xr:uid="{00000000-0005-0000-0000-0000F29C0000}"/>
    <cellStyle name="20% - Accent1 4 3 5 2 3 2 2 2" xfId="40363" xr:uid="{00000000-0005-0000-0000-0000F39C0000}"/>
    <cellStyle name="20% - Accent1 4 3 5 2 3 2 3" xfId="40364" xr:uid="{00000000-0005-0000-0000-0000F49C0000}"/>
    <cellStyle name="20% - Accent1 4 3 5 2 3 3" xfId="40365" xr:uid="{00000000-0005-0000-0000-0000F59C0000}"/>
    <cellStyle name="20% - Accent1 4 3 5 2 3 3 2" xfId="40366" xr:uid="{00000000-0005-0000-0000-0000F69C0000}"/>
    <cellStyle name="20% - Accent1 4 3 5 2 3 4" xfId="40367" xr:uid="{00000000-0005-0000-0000-0000F79C0000}"/>
    <cellStyle name="20% - Accent1 4 3 5 2 4" xfId="40368" xr:uid="{00000000-0005-0000-0000-0000F89C0000}"/>
    <cellStyle name="20% - Accent1 4 3 5 2 4 2" xfId="40369" xr:uid="{00000000-0005-0000-0000-0000F99C0000}"/>
    <cellStyle name="20% - Accent1 4 3 5 2 4 2 2" xfId="40370" xr:uid="{00000000-0005-0000-0000-0000FA9C0000}"/>
    <cellStyle name="20% - Accent1 4 3 5 2 4 2 2 2" xfId="40371" xr:uid="{00000000-0005-0000-0000-0000FB9C0000}"/>
    <cellStyle name="20% - Accent1 4 3 5 2 4 2 3" xfId="40372" xr:uid="{00000000-0005-0000-0000-0000FC9C0000}"/>
    <cellStyle name="20% - Accent1 4 3 5 2 4 3" xfId="40373" xr:uid="{00000000-0005-0000-0000-0000FD9C0000}"/>
    <cellStyle name="20% - Accent1 4 3 5 2 4 3 2" xfId="40374" xr:uid="{00000000-0005-0000-0000-0000FE9C0000}"/>
    <cellStyle name="20% - Accent1 4 3 5 2 4 4" xfId="40375" xr:uid="{00000000-0005-0000-0000-0000FF9C0000}"/>
    <cellStyle name="20% - Accent1 4 3 5 2 5" xfId="40376" xr:uid="{00000000-0005-0000-0000-0000009D0000}"/>
    <cellStyle name="20% - Accent1 4 3 5 2 5 2" xfId="40377" xr:uid="{00000000-0005-0000-0000-0000019D0000}"/>
    <cellStyle name="20% - Accent1 4 3 5 2 5 2 2" xfId="40378" xr:uid="{00000000-0005-0000-0000-0000029D0000}"/>
    <cellStyle name="20% - Accent1 4 3 5 2 5 3" xfId="40379" xr:uid="{00000000-0005-0000-0000-0000039D0000}"/>
    <cellStyle name="20% - Accent1 4 3 5 2 6" xfId="40380" xr:uid="{00000000-0005-0000-0000-0000049D0000}"/>
    <cellStyle name="20% - Accent1 4 3 5 2 6 2" xfId="40381" xr:uid="{00000000-0005-0000-0000-0000059D0000}"/>
    <cellStyle name="20% - Accent1 4 3 5 2 6 2 2" xfId="40382" xr:uid="{00000000-0005-0000-0000-0000069D0000}"/>
    <cellStyle name="20% - Accent1 4 3 5 2 6 3" xfId="40383" xr:uid="{00000000-0005-0000-0000-0000079D0000}"/>
    <cellStyle name="20% - Accent1 4 3 5 2 7" xfId="40384" xr:uid="{00000000-0005-0000-0000-0000089D0000}"/>
    <cellStyle name="20% - Accent1 4 3 5 2 7 2" xfId="40385" xr:uid="{00000000-0005-0000-0000-0000099D0000}"/>
    <cellStyle name="20% - Accent1 4 3 5 2 8" xfId="40386" xr:uid="{00000000-0005-0000-0000-00000A9D0000}"/>
    <cellStyle name="20% - Accent1 4 3 5 2 8 2" xfId="40387" xr:uid="{00000000-0005-0000-0000-00000B9D0000}"/>
    <cellStyle name="20% - Accent1 4 3 5 2 9" xfId="40388" xr:uid="{00000000-0005-0000-0000-00000C9D0000}"/>
    <cellStyle name="20% - Accent1 4 3 5 3" xfId="40389" xr:uid="{00000000-0005-0000-0000-00000D9D0000}"/>
    <cellStyle name="20% - Accent1 4 3 5 3 2" xfId="40390" xr:uid="{00000000-0005-0000-0000-00000E9D0000}"/>
    <cellStyle name="20% - Accent1 4 3 5 3 2 2" xfId="40391" xr:uid="{00000000-0005-0000-0000-00000F9D0000}"/>
    <cellStyle name="20% - Accent1 4 3 5 3 2 2 2" xfId="40392" xr:uid="{00000000-0005-0000-0000-0000109D0000}"/>
    <cellStyle name="20% - Accent1 4 3 5 3 2 2 2 2" xfId="40393" xr:uid="{00000000-0005-0000-0000-0000119D0000}"/>
    <cellStyle name="20% - Accent1 4 3 5 3 2 2 3" xfId="40394" xr:uid="{00000000-0005-0000-0000-0000129D0000}"/>
    <cellStyle name="20% - Accent1 4 3 5 3 2 3" xfId="40395" xr:uid="{00000000-0005-0000-0000-0000139D0000}"/>
    <cellStyle name="20% - Accent1 4 3 5 3 2 3 2" xfId="40396" xr:uid="{00000000-0005-0000-0000-0000149D0000}"/>
    <cellStyle name="20% - Accent1 4 3 5 3 2 4" xfId="40397" xr:uid="{00000000-0005-0000-0000-0000159D0000}"/>
    <cellStyle name="20% - Accent1 4 3 5 3 3" xfId="40398" xr:uid="{00000000-0005-0000-0000-0000169D0000}"/>
    <cellStyle name="20% - Accent1 4 3 5 3 3 2" xfId="40399" xr:uid="{00000000-0005-0000-0000-0000179D0000}"/>
    <cellStyle name="20% - Accent1 4 3 5 3 3 2 2" xfId="40400" xr:uid="{00000000-0005-0000-0000-0000189D0000}"/>
    <cellStyle name="20% - Accent1 4 3 5 3 3 2 2 2" xfId="40401" xr:uid="{00000000-0005-0000-0000-0000199D0000}"/>
    <cellStyle name="20% - Accent1 4 3 5 3 3 2 3" xfId="40402" xr:uid="{00000000-0005-0000-0000-00001A9D0000}"/>
    <cellStyle name="20% - Accent1 4 3 5 3 3 3" xfId="40403" xr:uid="{00000000-0005-0000-0000-00001B9D0000}"/>
    <cellStyle name="20% - Accent1 4 3 5 3 3 3 2" xfId="40404" xr:uid="{00000000-0005-0000-0000-00001C9D0000}"/>
    <cellStyle name="20% - Accent1 4 3 5 3 3 4" xfId="40405" xr:uid="{00000000-0005-0000-0000-00001D9D0000}"/>
    <cellStyle name="20% - Accent1 4 3 5 3 4" xfId="40406" xr:uid="{00000000-0005-0000-0000-00001E9D0000}"/>
    <cellStyle name="20% - Accent1 4 3 5 3 4 2" xfId="40407" xr:uid="{00000000-0005-0000-0000-00001F9D0000}"/>
    <cellStyle name="20% - Accent1 4 3 5 3 4 2 2" xfId="40408" xr:uid="{00000000-0005-0000-0000-0000209D0000}"/>
    <cellStyle name="20% - Accent1 4 3 5 3 4 2 2 2" xfId="40409" xr:uid="{00000000-0005-0000-0000-0000219D0000}"/>
    <cellStyle name="20% - Accent1 4 3 5 3 4 2 3" xfId="40410" xr:uid="{00000000-0005-0000-0000-0000229D0000}"/>
    <cellStyle name="20% - Accent1 4 3 5 3 4 3" xfId="40411" xr:uid="{00000000-0005-0000-0000-0000239D0000}"/>
    <cellStyle name="20% - Accent1 4 3 5 3 4 3 2" xfId="40412" xr:uid="{00000000-0005-0000-0000-0000249D0000}"/>
    <cellStyle name="20% - Accent1 4 3 5 3 4 4" xfId="40413" xr:uid="{00000000-0005-0000-0000-0000259D0000}"/>
    <cellStyle name="20% - Accent1 4 3 5 3 5" xfId="40414" xr:uid="{00000000-0005-0000-0000-0000269D0000}"/>
    <cellStyle name="20% - Accent1 4 3 5 3 5 2" xfId="40415" xr:uid="{00000000-0005-0000-0000-0000279D0000}"/>
    <cellStyle name="20% - Accent1 4 3 5 3 5 2 2" xfId="40416" xr:uid="{00000000-0005-0000-0000-0000289D0000}"/>
    <cellStyle name="20% - Accent1 4 3 5 3 5 3" xfId="40417" xr:uid="{00000000-0005-0000-0000-0000299D0000}"/>
    <cellStyle name="20% - Accent1 4 3 5 3 6" xfId="40418" xr:uid="{00000000-0005-0000-0000-00002A9D0000}"/>
    <cellStyle name="20% - Accent1 4 3 5 3 6 2" xfId="40419" xr:uid="{00000000-0005-0000-0000-00002B9D0000}"/>
    <cellStyle name="20% - Accent1 4 3 5 3 6 2 2" xfId="40420" xr:uid="{00000000-0005-0000-0000-00002C9D0000}"/>
    <cellStyle name="20% - Accent1 4 3 5 3 6 3" xfId="40421" xr:uid="{00000000-0005-0000-0000-00002D9D0000}"/>
    <cellStyle name="20% - Accent1 4 3 5 3 7" xfId="40422" xr:uid="{00000000-0005-0000-0000-00002E9D0000}"/>
    <cellStyle name="20% - Accent1 4 3 5 3 7 2" xfId="40423" xr:uid="{00000000-0005-0000-0000-00002F9D0000}"/>
    <cellStyle name="20% - Accent1 4 3 5 3 8" xfId="40424" xr:uid="{00000000-0005-0000-0000-0000309D0000}"/>
    <cellStyle name="20% - Accent1 4 3 5 3 8 2" xfId="40425" xr:uid="{00000000-0005-0000-0000-0000319D0000}"/>
    <cellStyle name="20% - Accent1 4 3 5 3 9" xfId="40426" xr:uid="{00000000-0005-0000-0000-0000329D0000}"/>
    <cellStyle name="20% - Accent1 4 3 5 4" xfId="40427" xr:uid="{00000000-0005-0000-0000-0000339D0000}"/>
    <cellStyle name="20% - Accent1 4 3 5 4 2" xfId="40428" xr:uid="{00000000-0005-0000-0000-0000349D0000}"/>
    <cellStyle name="20% - Accent1 4 3 5 4 2 2" xfId="40429" xr:uid="{00000000-0005-0000-0000-0000359D0000}"/>
    <cellStyle name="20% - Accent1 4 3 5 4 2 2 2" xfId="40430" xr:uid="{00000000-0005-0000-0000-0000369D0000}"/>
    <cellStyle name="20% - Accent1 4 3 5 4 2 3" xfId="40431" xr:uid="{00000000-0005-0000-0000-0000379D0000}"/>
    <cellStyle name="20% - Accent1 4 3 5 4 3" xfId="40432" xr:uid="{00000000-0005-0000-0000-0000389D0000}"/>
    <cellStyle name="20% - Accent1 4 3 5 4 3 2" xfId="40433" xr:uid="{00000000-0005-0000-0000-0000399D0000}"/>
    <cellStyle name="20% - Accent1 4 3 5 4 4" xfId="40434" xr:uid="{00000000-0005-0000-0000-00003A9D0000}"/>
    <cellStyle name="20% - Accent1 4 3 5 5" xfId="40435" xr:uid="{00000000-0005-0000-0000-00003B9D0000}"/>
    <cellStyle name="20% - Accent1 4 3 5 5 2" xfId="40436" xr:uid="{00000000-0005-0000-0000-00003C9D0000}"/>
    <cellStyle name="20% - Accent1 4 3 5 5 2 2" xfId="40437" xr:uid="{00000000-0005-0000-0000-00003D9D0000}"/>
    <cellStyle name="20% - Accent1 4 3 5 5 2 2 2" xfId="40438" xr:uid="{00000000-0005-0000-0000-00003E9D0000}"/>
    <cellStyle name="20% - Accent1 4 3 5 5 2 3" xfId="40439" xr:uid="{00000000-0005-0000-0000-00003F9D0000}"/>
    <cellStyle name="20% - Accent1 4 3 5 5 3" xfId="40440" xr:uid="{00000000-0005-0000-0000-0000409D0000}"/>
    <cellStyle name="20% - Accent1 4 3 5 5 3 2" xfId="40441" xr:uid="{00000000-0005-0000-0000-0000419D0000}"/>
    <cellStyle name="20% - Accent1 4 3 5 5 4" xfId="40442" xr:uid="{00000000-0005-0000-0000-0000429D0000}"/>
    <cellStyle name="20% - Accent1 4 3 5 6" xfId="40443" xr:uid="{00000000-0005-0000-0000-0000439D0000}"/>
    <cellStyle name="20% - Accent1 4 3 5 6 2" xfId="40444" xr:uid="{00000000-0005-0000-0000-0000449D0000}"/>
    <cellStyle name="20% - Accent1 4 3 5 6 2 2" xfId="40445" xr:uid="{00000000-0005-0000-0000-0000459D0000}"/>
    <cellStyle name="20% - Accent1 4 3 5 6 2 2 2" xfId="40446" xr:uid="{00000000-0005-0000-0000-0000469D0000}"/>
    <cellStyle name="20% - Accent1 4 3 5 6 2 3" xfId="40447" xr:uid="{00000000-0005-0000-0000-0000479D0000}"/>
    <cellStyle name="20% - Accent1 4 3 5 6 3" xfId="40448" xr:uid="{00000000-0005-0000-0000-0000489D0000}"/>
    <cellStyle name="20% - Accent1 4 3 5 6 3 2" xfId="40449" xr:uid="{00000000-0005-0000-0000-0000499D0000}"/>
    <cellStyle name="20% - Accent1 4 3 5 6 4" xfId="40450" xr:uid="{00000000-0005-0000-0000-00004A9D0000}"/>
    <cellStyle name="20% - Accent1 4 3 5 7" xfId="40451" xr:uid="{00000000-0005-0000-0000-00004B9D0000}"/>
    <cellStyle name="20% - Accent1 4 3 5 7 2" xfId="40452" xr:uid="{00000000-0005-0000-0000-00004C9D0000}"/>
    <cellStyle name="20% - Accent1 4 3 5 7 2 2" xfId="40453" xr:uid="{00000000-0005-0000-0000-00004D9D0000}"/>
    <cellStyle name="20% - Accent1 4 3 5 7 3" xfId="40454" xr:uid="{00000000-0005-0000-0000-00004E9D0000}"/>
    <cellStyle name="20% - Accent1 4 3 5 8" xfId="40455" xr:uid="{00000000-0005-0000-0000-00004F9D0000}"/>
    <cellStyle name="20% - Accent1 4 3 5 8 2" xfId="40456" xr:uid="{00000000-0005-0000-0000-0000509D0000}"/>
    <cellStyle name="20% - Accent1 4 3 5 8 2 2" xfId="40457" xr:uid="{00000000-0005-0000-0000-0000519D0000}"/>
    <cellStyle name="20% - Accent1 4 3 5 8 3" xfId="40458" xr:uid="{00000000-0005-0000-0000-0000529D0000}"/>
    <cellStyle name="20% - Accent1 4 3 5 9" xfId="40459" xr:uid="{00000000-0005-0000-0000-0000539D0000}"/>
    <cellStyle name="20% - Accent1 4 3 5 9 2" xfId="40460" xr:uid="{00000000-0005-0000-0000-0000549D0000}"/>
    <cellStyle name="20% - Accent1 4 3 6" xfId="40461" xr:uid="{00000000-0005-0000-0000-0000559D0000}"/>
    <cellStyle name="20% - Accent1 4 3 6 10" xfId="40462" xr:uid="{00000000-0005-0000-0000-0000569D0000}"/>
    <cellStyle name="20% - Accent1 4 3 6 10 2" xfId="40463" xr:uid="{00000000-0005-0000-0000-0000579D0000}"/>
    <cellStyle name="20% - Accent1 4 3 6 11" xfId="40464" xr:uid="{00000000-0005-0000-0000-0000589D0000}"/>
    <cellStyle name="20% - Accent1 4 3 6 2" xfId="40465" xr:uid="{00000000-0005-0000-0000-0000599D0000}"/>
    <cellStyle name="20% - Accent1 4 3 6 2 2" xfId="40466" xr:uid="{00000000-0005-0000-0000-00005A9D0000}"/>
    <cellStyle name="20% - Accent1 4 3 6 2 2 2" xfId="40467" xr:uid="{00000000-0005-0000-0000-00005B9D0000}"/>
    <cellStyle name="20% - Accent1 4 3 6 2 2 2 2" xfId="40468" xr:uid="{00000000-0005-0000-0000-00005C9D0000}"/>
    <cellStyle name="20% - Accent1 4 3 6 2 2 2 2 2" xfId="40469" xr:uid="{00000000-0005-0000-0000-00005D9D0000}"/>
    <cellStyle name="20% - Accent1 4 3 6 2 2 2 3" xfId="40470" xr:uid="{00000000-0005-0000-0000-00005E9D0000}"/>
    <cellStyle name="20% - Accent1 4 3 6 2 2 3" xfId="40471" xr:uid="{00000000-0005-0000-0000-00005F9D0000}"/>
    <cellStyle name="20% - Accent1 4 3 6 2 2 3 2" xfId="40472" xr:uid="{00000000-0005-0000-0000-0000609D0000}"/>
    <cellStyle name="20% - Accent1 4 3 6 2 2 4" xfId="40473" xr:uid="{00000000-0005-0000-0000-0000619D0000}"/>
    <cellStyle name="20% - Accent1 4 3 6 2 3" xfId="40474" xr:uid="{00000000-0005-0000-0000-0000629D0000}"/>
    <cellStyle name="20% - Accent1 4 3 6 2 3 2" xfId="40475" xr:uid="{00000000-0005-0000-0000-0000639D0000}"/>
    <cellStyle name="20% - Accent1 4 3 6 2 3 2 2" xfId="40476" xr:uid="{00000000-0005-0000-0000-0000649D0000}"/>
    <cellStyle name="20% - Accent1 4 3 6 2 3 2 2 2" xfId="40477" xr:uid="{00000000-0005-0000-0000-0000659D0000}"/>
    <cellStyle name="20% - Accent1 4 3 6 2 3 2 3" xfId="40478" xr:uid="{00000000-0005-0000-0000-0000669D0000}"/>
    <cellStyle name="20% - Accent1 4 3 6 2 3 3" xfId="40479" xr:uid="{00000000-0005-0000-0000-0000679D0000}"/>
    <cellStyle name="20% - Accent1 4 3 6 2 3 3 2" xfId="40480" xr:uid="{00000000-0005-0000-0000-0000689D0000}"/>
    <cellStyle name="20% - Accent1 4 3 6 2 3 4" xfId="40481" xr:uid="{00000000-0005-0000-0000-0000699D0000}"/>
    <cellStyle name="20% - Accent1 4 3 6 2 4" xfId="40482" xr:uid="{00000000-0005-0000-0000-00006A9D0000}"/>
    <cellStyle name="20% - Accent1 4 3 6 2 4 2" xfId="40483" xr:uid="{00000000-0005-0000-0000-00006B9D0000}"/>
    <cellStyle name="20% - Accent1 4 3 6 2 4 2 2" xfId="40484" xr:uid="{00000000-0005-0000-0000-00006C9D0000}"/>
    <cellStyle name="20% - Accent1 4 3 6 2 4 2 2 2" xfId="40485" xr:uid="{00000000-0005-0000-0000-00006D9D0000}"/>
    <cellStyle name="20% - Accent1 4 3 6 2 4 2 3" xfId="40486" xr:uid="{00000000-0005-0000-0000-00006E9D0000}"/>
    <cellStyle name="20% - Accent1 4 3 6 2 4 3" xfId="40487" xr:uid="{00000000-0005-0000-0000-00006F9D0000}"/>
    <cellStyle name="20% - Accent1 4 3 6 2 4 3 2" xfId="40488" xr:uid="{00000000-0005-0000-0000-0000709D0000}"/>
    <cellStyle name="20% - Accent1 4 3 6 2 4 4" xfId="40489" xr:uid="{00000000-0005-0000-0000-0000719D0000}"/>
    <cellStyle name="20% - Accent1 4 3 6 2 5" xfId="40490" xr:uid="{00000000-0005-0000-0000-0000729D0000}"/>
    <cellStyle name="20% - Accent1 4 3 6 2 5 2" xfId="40491" xr:uid="{00000000-0005-0000-0000-0000739D0000}"/>
    <cellStyle name="20% - Accent1 4 3 6 2 5 2 2" xfId="40492" xr:uid="{00000000-0005-0000-0000-0000749D0000}"/>
    <cellStyle name="20% - Accent1 4 3 6 2 5 3" xfId="40493" xr:uid="{00000000-0005-0000-0000-0000759D0000}"/>
    <cellStyle name="20% - Accent1 4 3 6 2 6" xfId="40494" xr:uid="{00000000-0005-0000-0000-0000769D0000}"/>
    <cellStyle name="20% - Accent1 4 3 6 2 6 2" xfId="40495" xr:uid="{00000000-0005-0000-0000-0000779D0000}"/>
    <cellStyle name="20% - Accent1 4 3 6 2 6 2 2" xfId="40496" xr:uid="{00000000-0005-0000-0000-0000789D0000}"/>
    <cellStyle name="20% - Accent1 4 3 6 2 6 3" xfId="40497" xr:uid="{00000000-0005-0000-0000-0000799D0000}"/>
    <cellStyle name="20% - Accent1 4 3 6 2 7" xfId="40498" xr:uid="{00000000-0005-0000-0000-00007A9D0000}"/>
    <cellStyle name="20% - Accent1 4 3 6 2 7 2" xfId="40499" xr:uid="{00000000-0005-0000-0000-00007B9D0000}"/>
    <cellStyle name="20% - Accent1 4 3 6 2 8" xfId="40500" xr:uid="{00000000-0005-0000-0000-00007C9D0000}"/>
    <cellStyle name="20% - Accent1 4 3 6 2 8 2" xfId="40501" xr:uid="{00000000-0005-0000-0000-00007D9D0000}"/>
    <cellStyle name="20% - Accent1 4 3 6 2 9" xfId="40502" xr:uid="{00000000-0005-0000-0000-00007E9D0000}"/>
    <cellStyle name="20% - Accent1 4 3 6 3" xfId="40503" xr:uid="{00000000-0005-0000-0000-00007F9D0000}"/>
    <cellStyle name="20% - Accent1 4 3 6 3 2" xfId="40504" xr:uid="{00000000-0005-0000-0000-0000809D0000}"/>
    <cellStyle name="20% - Accent1 4 3 6 3 2 2" xfId="40505" xr:uid="{00000000-0005-0000-0000-0000819D0000}"/>
    <cellStyle name="20% - Accent1 4 3 6 3 2 2 2" xfId="40506" xr:uid="{00000000-0005-0000-0000-0000829D0000}"/>
    <cellStyle name="20% - Accent1 4 3 6 3 2 2 2 2" xfId="40507" xr:uid="{00000000-0005-0000-0000-0000839D0000}"/>
    <cellStyle name="20% - Accent1 4 3 6 3 2 2 3" xfId="40508" xr:uid="{00000000-0005-0000-0000-0000849D0000}"/>
    <cellStyle name="20% - Accent1 4 3 6 3 2 3" xfId="40509" xr:uid="{00000000-0005-0000-0000-0000859D0000}"/>
    <cellStyle name="20% - Accent1 4 3 6 3 2 3 2" xfId="40510" xr:uid="{00000000-0005-0000-0000-0000869D0000}"/>
    <cellStyle name="20% - Accent1 4 3 6 3 2 4" xfId="40511" xr:uid="{00000000-0005-0000-0000-0000879D0000}"/>
    <cellStyle name="20% - Accent1 4 3 6 3 3" xfId="40512" xr:uid="{00000000-0005-0000-0000-0000889D0000}"/>
    <cellStyle name="20% - Accent1 4 3 6 3 3 2" xfId="40513" xr:uid="{00000000-0005-0000-0000-0000899D0000}"/>
    <cellStyle name="20% - Accent1 4 3 6 3 3 2 2" xfId="40514" xr:uid="{00000000-0005-0000-0000-00008A9D0000}"/>
    <cellStyle name="20% - Accent1 4 3 6 3 3 2 2 2" xfId="40515" xr:uid="{00000000-0005-0000-0000-00008B9D0000}"/>
    <cellStyle name="20% - Accent1 4 3 6 3 3 2 3" xfId="40516" xr:uid="{00000000-0005-0000-0000-00008C9D0000}"/>
    <cellStyle name="20% - Accent1 4 3 6 3 3 3" xfId="40517" xr:uid="{00000000-0005-0000-0000-00008D9D0000}"/>
    <cellStyle name="20% - Accent1 4 3 6 3 3 3 2" xfId="40518" xr:uid="{00000000-0005-0000-0000-00008E9D0000}"/>
    <cellStyle name="20% - Accent1 4 3 6 3 3 4" xfId="40519" xr:uid="{00000000-0005-0000-0000-00008F9D0000}"/>
    <cellStyle name="20% - Accent1 4 3 6 3 4" xfId="40520" xr:uid="{00000000-0005-0000-0000-0000909D0000}"/>
    <cellStyle name="20% - Accent1 4 3 6 3 4 2" xfId="40521" xr:uid="{00000000-0005-0000-0000-0000919D0000}"/>
    <cellStyle name="20% - Accent1 4 3 6 3 4 2 2" xfId="40522" xr:uid="{00000000-0005-0000-0000-0000929D0000}"/>
    <cellStyle name="20% - Accent1 4 3 6 3 4 2 2 2" xfId="40523" xr:uid="{00000000-0005-0000-0000-0000939D0000}"/>
    <cellStyle name="20% - Accent1 4 3 6 3 4 2 3" xfId="40524" xr:uid="{00000000-0005-0000-0000-0000949D0000}"/>
    <cellStyle name="20% - Accent1 4 3 6 3 4 3" xfId="40525" xr:uid="{00000000-0005-0000-0000-0000959D0000}"/>
    <cellStyle name="20% - Accent1 4 3 6 3 4 3 2" xfId="40526" xr:uid="{00000000-0005-0000-0000-0000969D0000}"/>
    <cellStyle name="20% - Accent1 4 3 6 3 4 4" xfId="40527" xr:uid="{00000000-0005-0000-0000-0000979D0000}"/>
    <cellStyle name="20% - Accent1 4 3 6 3 5" xfId="40528" xr:uid="{00000000-0005-0000-0000-0000989D0000}"/>
    <cellStyle name="20% - Accent1 4 3 6 3 5 2" xfId="40529" xr:uid="{00000000-0005-0000-0000-0000999D0000}"/>
    <cellStyle name="20% - Accent1 4 3 6 3 5 2 2" xfId="40530" xr:uid="{00000000-0005-0000-0000-00009A9D0000}"/>
    <cellStyle name="20% - Accent1 4 3 6 3 5 3" xfId="40531" xr:uid="{00000000-0005-0000-0000-00009B9D0000}"/>
    <cellStyle name="20% - Accent1 4 3 6 3 6" xfId="40532" xr:uid="{00000000-0005-0000-0000-00009C9D0000}"/>
    <cellStyle name="20% - Accent1 4 3 6 3 6 2" xfId="40533" xr:uid="{00000000-0005-0000-0000-00009D9D0000}"/>
    <cellStyle name="20% - Accent1 4 3 6 3 6 2 2" xfId="40534" xr:uid="{00000000-0005-0000-0000-00009E9D0000}"/>
    <cellStyle name="20% - Accent1 4 3 6 3 6 3" xfId="40535" xr:uid="{00000000-0005-0000-0000-00009F9D0000}"/>
    <cellStyle name="20% - Accent1 4 3 6 3 7" xfId="40536" xr:uid="{00000000-0005-0000-0000-0000A09D0000}"/>
    <cellStyle name="20% - Accent1 4 3 6 3 7 2" xfId="40537" xr:uid="{00000000-0005-0000-0000-0000A19D0000}"/>
    <cellStyle name="20% - Accent1 4 3 6 3 8" xfId="40538" xr:uid="{00000000-0005-0000-0000-0000A29D0000}"/>
    <cellStyle name="20% - Accent1 4 3 6 3 8 2" xfId="40539" xr:uid="{00000000-0005-0000-0000-0000A39D0000}"/>
    <cellStyle name="20% - Accent1 4 3 6 3 9" xfId="40540" xr:uid="{00000000-0005-0000-0000-0000A49D0000}"/>
    <cellStyle name="20% - Accent1 4 3 6 4" xfId="40541" xr:uid="{00000000-0005-0000-0000-0000A59D0000}"/>
    <cellStyle name="20% - Accent1 4 3 6 4 2" xfId="40542" xr:uid="{00000000-0005-0000-0000-0000A69D0000}"/>
    <cellStyle name="20% - Accent1 4 3 6 4 2 2" xfId="40543" xr:uid="{00000000-0005-0000-0000-0000A79D0000}"/>
    <cellStyle name="20% - Accent1 4 3 6 4 2 2 2" xfId="40544" xr:uid="{00000000-0005-0000-0000-0000A89D0000}"/>
    <cellStyle name="20% - Accent1 4 3 6 4 2 3" xfId="40545" xr:uid="{00000000-0005-0000-0000-0000A99D0000}"/>
    <cellStyle name="20% - Accent1 4 3 6 4 3" xfId="40546" xr:uid="{00000000-0005-0000-0000-0000AA9D0000}"/>
    <cellStyle name="20% - Accent1 4 3 6 4 3 2" xfId="40547" xr:uid="{00000000-0005-0000-0000-0000AB9D0000}"/>
    <cellStyle name="20% - Accent1 4 3 6 4 4" xfId="40548" xr:uid="{00000000-0005-0000-0000-0000AC9D0000}"/>
    <cellStyle name="20% - Accent1 4 3 6 5" xfId="40549" xr:uid="{00000000-0005-0000-0000-0000AD9D0000}"/>
    <cellStyle name="20% - Accent1 4 3 6 5 2" xfId="40550" xr:uid="{00000000-0005-0000-0000-0000AE9D0000}"/>
    <cellStyle name="20% - Accent1 4 3 6 5 2 2" xfId="40551" xr:uid="{00000000-0005-0000-0000-0000AF9D0000}"/>
    <cellStyle name="20% - Accent1 4 3 6 5 2 2 2" xfId="40552" xr:uid="{00000000-0005-0000-0000-0000B09D0000}"/>
    <cellStyle name="20% - Accent1 4 3 6 5 2 3" xfId="40553" xr:uid="{00000000-0005-0000-0000-0000B19D0000}"/>
    <cellStyle name="20% - Accent1 4 3 6 5 3" xfId="40554" xr:uid="{00000000-0005-0000-0000-0000B29D0000}"/>
    <cellStyle name="20% - Accent1 4 3 6 5 3 2" xfId="40555" xr:uid="{00000000-0005-0000-0000-0000B39D0000}"/>
    <cellStyle name="20% - Accent1 4 3 6 5 4" xfId="40556" xr:uid="{00000000-0005-0000-0000-0000B49D0000}"/>
    <cellStyle name="20% - Accent1 4 3 6 6" xfId="40557" xr:uid="{00000000-0005-0000-0000-0000B59D0000}"/>
    <cellStyle name="20% - Accent1 4 3 6 6 2" xfId="40558" xr:uid="{00000000-0005-0000-0000-0000B69D0000}"/>
    <cellStyle name="20% - Accent1 4 3 6 6 2 2" xfId="40559" xr:uid="{00000000-0005-0000-0000-0000B79D0000}"/>
    <cellStyle name="20% - Accent1 4 3 6 6 2 2 2" xfId="40560" xr:uid="{00000000-0005-0000-0000-0000B89D0000}"/>
    <cellStyle name="20% - Accent1 4 3 6 6 2 3" xfId="40561" xr:uid="{00000000-0005-0000-0000-0000B99D0000}"/>
    <cellStyle name="20% - Accent1 4 3 6 6 3" xfId="40562" xr:uid="{00000000-0005-0000-0000-0000BA9D0000}"/>
    <cellStyle name="20% - Accent1 4 3 6 6 3 2" xfId="40563" xr:uid="{00000000-0005-0000-0000-0000BB9D0000}"/>
    <cellStyle name="20% - Accent1 4 3 6 6 4" xfId="40564" xr:uid="{00000000-0005-0000-0000-0000BC9D0000}"/>
    <cellStyle name="20% - Accent1 4 3 6 7" xfId="40565" xr:uid="{00000000-0005-0000-0000-0000BD9D0000}"/>
    <cellStyle name="20% - Accent1 4 3 6 7 2" xfId="40566" xr:uid="{00000000-0005-0000-0000-0000BE9D0000}"/>
    <cellStyle name="20% - Accent1 4 3 6 7 2 2" xfId="40567" xr:uid="{00000000-0005-0000-0000-0000BF9D0000}"/>
    <cellStyle name="20% - Accent1 4 3 6 7 3" xfId="40568" xr:uid="{00000000-0005-0000-0000-0000C09D0000}"/>
    <cellStyle name="20% - Accent1 4 3 6 8" xfId="40569" xr:uid="{00000000-0005-0000-0000-0000C19D0000}"/>
    <cellStyle name="20% - Accent1 4 3 6 8 2" xfId="40570" xr:uid="{00000000-0005-0000-0000-0000C29D0000}"/>
    <cellStyle name="20% - Accent1 4 3 6 8 2 2" xfId="40571" xr:uid="{00000000-0005-0000-0000-0000C39D0000}"/>
    <cellStyle name="20% - Accent1 4 3 6 8 3" xfId="40572" xr:uid="{00000000-0005-0000-0000-0000C49D0000}"/>
    <cellStyle name="20% - Accent1 4 3 6 9" xfId="40573" xr:uid="{00000000-0005-0000-0000-0000C59D0000}"/>
    <cellStyle name="20% - Accent1 4 3 6 9 2" xfId="40574" xr:uid="{00000000-0005-0000-0000-0000C69D0000}"/>
    <cellStyle name="20% - Accent1 4 3 7" xfId="40575" xr:uid="{00000000-0005-0000-0000-0000C79D0000}"/>
    <cellStyle name="20% - Accent1 4 3 7 2" xfId="40576" xr:uid="{00000000-0005-0000-0000-0000C89D0000}"/>
    <cellStyle name="20% - Accent1 4 3 7 2 2" xfId="40577" xr:uid="{00000000-0005-0000-0000-0000C99D0000}"/>
    <cellStyle name="20% - Accent1 4 3 7 2 2 2" xfId="40578" xr:uid="{00000000-0005-0000-0000-0000CA9D0000}"/>
    <cellStyle name="20% - Accent1 4 3 7 2 2 2 2" xfId="40579" xr:uid="{00000000-0005-0000-0000-0000CB9D0000}"/>
    <cellStyle name="20% - Accent1 4 3 7 2 2 3" xfId="40580" xr:uid="{00000000-0005-0000-0000-0000CC9D0000}"/>
    <cellStyle name="20% - Accent1 4 3 7 2 3" xfId="40581" xr:uid="{00000000-0005-0000-0000-0000CD9D0000}"/>
    <cellStyle name="20% - Accent1 4 3 7 2 3 2" xfId="40582" xr:uid="{00000000-0005-0000-0000-0000CE9D0000}"/>
    <cellStyle name="20% - Accent1 4 3 7 2 4" xfId="40583" xr:uid="{00000000-0005-0000-0000-0000CF9D0000}"/>
    <cellStyle name="20% - Accent1 4 3 7 3" xfId="40584" xr:uid="{00000000-0005-0000-0000-0000D09D0000}"/>
    <cellStyle name="20% - Accent1 4 3 7 3 2" xfId="40585" xr:uid="{00000000-0005-0000-0000-0000D19D0000}"/>
    <cellStyle name="20% - Accent1 4 3 7 3 2 2" xfId="40586" xr:uid="{00000000-0005-0000-0000-0000D29D0000}"/>
    <cellStyle name="20% - Accent1 4 3 7 3 2 2 2" xfId="40587" xr:uid="{00000000-0005-0000-0000-0000D39D0000}"/>
    <cellStyle name="20% - Accent1 4 3 7 3 2 3" xfId="40588" xr:uid="{00000000-0005-0000-0000-0000D49D0000}"/>
    <cellStyle name="20% - Accent1 4 3 7 3 3" xfId="40589" xr:uid="{00000000-0005-0000-0000-0000D59D0000}"/>
    <cellStyle name="20% - Accent1 4 3 7 3 3 2" xfId="40590" xr:uid="{00000000-0005-0000-0000-0000D69D0000}"/>
    <cellStyle name="20% - Accent1 4 3 7 3 4" xfId="40591" xr:uid="{00000000-0005-0000-0000-0000D79D0000}"/>
    <cellStyle name="20% - Accent1 4 3 7 4" xfId="40592" xr:uid="{00000000-0005-0000-0000-0000D89D0000}"/>
    <cellStyle name="20% - Accent1 4 3 7 4 2" xfId="40593" xr:uid="{00000000-0005-0000-0000-0000D99D0000}"/>
    <cellStyle name="20% - Accent1 4 3 7 4 2 2" xfId="40594" xr:uid="{00000000-0005-0000-0000-0000DA9D0000}"/>
    <cellStyle name="20% - Accent1 4 3 7 4 2 2 2" xfId="40595" xr:uid="{00000000-0005-0000-0000-0000DB9D0000}"/>
    <cellStyle name="20% - Accent1 4 3 7 4 2 3" xfId="40596" xr:uid="{00000000-0005-0000-0000-0000DC9D0000}"/>
    <cellStyle name="20% - Accent1 4 3 7 4 3" xfId="40597" xr:uid="{00000000-0005-0000-0000-0000DD9D0000}"/>
    <cellStyle name="20% - Accent1 4 3 7 4 3 2" xfId="40598" xr:uid="{00000000-0005-0000-0000-0000DE9D0000}"/>
    <cellStyle name="20% - Accent1 4 3 7 4 4" xfId="40599" xr:uid="{00000000-0005-0000-0000-0000DF9D0000}"/>
    <cellStyle name="20% - Accent1 4 3 7 5" xfId="40600" xr:uid="{00000000-0005-0000-0000-0000E09D0000}"/>
    <cellStyle name="20% - Accent1 4 3 7 5 2" xfId="40601" xr:uid="{00000000-0005-0000-0000-0000E19D0000}"/>
    <cellStyle name="20% - Accent1 4 3 7 5 2 2" xfId="40602" xr:uid="{00000000-0005-0000-0000-0000E29D0000}"/>
    <cellStyle name="20% - Accent1 4 3 7 5 3" xfId="40603" xr:uid="{00000000-0005-0000-0000-0000E39D0000}"/>
    <cellStyle name="20% - Accent1 4 3 7 6" xfId="40604" xr:uid="{00000000-0005-0000-0000-0000E49D0000}"/>
    <cellStyle name="20% - Accent1 4 3 7 6 2" xfId="40605" xr:uid="{00000000-0005-0000-0000-0000E59D0000}"/>
    <cellStyle name="20% - Accent1 4 3 7 6 2 2" xfId="40606" xr:uid="{00000000-0005-0000-0000-0000E69D0000}"/>
    <cellStyle name="20% - Accent1 4 3 7 6 3" xfId="40607" xr:uid="{00000000-0005-0000-0000-0000E79D0000}"/>
    <cellStyle name="20% - Accent1 4 3 7 7" xfId="40608" xr:uid="{00000000-0005-0000-0000-0000E89D0000}"/>
    <cellStyle name="20% - Accent1 4 3 7 7 2" xfId="40609" xr:uid="{00000000-0005-0000-0000-0000E99D0000}"/>
    <cellStyle name="20% - Accent1 4 3 7 8" xfId="40610" xr:uid="{00000000-0005-0000-0000-0000EA9D0000}"/>
    <cellStyle name="20% - Accent1 4 3 7 8 2" xfId="40611" xr:uid="{00000000-0005-0000-0000-0000EB9D0000}"/>
    <cellStyle name="20% - Accent1 4 3 7 9" xfId="40612" xr:uid="{00000000-0005-0000-0000-0000EC9D0000}"/>
    <cellStyle name="20% - Accent1 4 3 8" xfId="40613" xr:uid="{00000000-0005-0000-0000-0000ED9D0000}"/>
    <cellStyle name="20% - Accent1 4 3 8 2" xfId="40614" xr:uid="{00000000-0005-0000-0000-0000EE9D0000}"/>
    <cellStyle name="20% - Accent1 4 3 8 2 2" xfId="40615" xr:uid="{00000000-0005-0000-0000-0000EF9D0000}"/>
    <cellStyle name="20% - Accent1 4 3 8 2 2 2" xfId="40616" xr:uid="{00000000-0005-0000-0000-0000F09D0000}"/>
    <cellStyle name="20% - Accent1 4 3 8 2 2 2 2" xfId="40617" xr:uid="{00000000-0005-0000-0000-0000F19D0000}"/>
    <cellStyle name="20% - Accent1 4 3 8 2 2 3" xfId="40618" xr:uid="{00000000-0005-0000-0000-0000F29D0000}"/>
    <cellStyle name="20% - Accent1 4 3 8 2 3" xfId="40619" xr:uid="{00000000-0005-0000-0000-0000F39D0000}"/>
    <cellStyle name="20% - Accent1 4 3 8 2 3 2" xfId="40620" xr:uid="{00000000-0005-0000-0000-0000F49D0000}"/>
    <cellStyle name="20% - Accent1 4 3 8 2 4" xfId="40621" xr:uid="{00000000-0005-0000-0000-0000F59D0000}"/>
    <cellStyle name="20% - Accent1 4 3 8 3" xfId="40622" xr:uid="{00000000-0005-0000-0000-0000F69D0000}"/>
    <cellStyle name="20% - Accent1 4 3 8 3 2" xfId="40623" xr:uid="{00000000-0005-0000-0000-0000F79D0000}"/>
    <cellStyle name="20% - Accent1 4 3 8 3 2 2" xfId="40624" xr:uid="{00000000-0005-0000-0000-0000F89D0000}"/>
    <cellStyle name="20% - Accent1 4 3 8 3 2 2 2" xfId="40625" xr:uid="{00000000-0005-0000-0000-0000F99D0000}"/>
    <cellStyle name="20% - Accent1 4 3 8 3 2 3" xfId="40626" xr:uid="{00000000-0005-0000-0000-0000FA9D0000}"/>
    <cellStyle name="20% - Accent1 4 3 8 3 3" xfId="40627" xr:uid="{00000000-0005-0000-0000-0000FB9D0000}"/>
    <cellStyle name="20% - Accent1 4 3 8 3 3 2" xfId="40628" xr:uid="{00000000-0005-0000-0000-0000FC9D0000}"/>
    <cellStyle name="20% - Accent1 4 3 8 3 4" xfId="40629" xr:uid="{00000000-0005-0000-0000-0000FD9D0000}"/>
    <cellStyle name="20% - Accent1 4 3 8 4" xfId="40630" xr:uid="{00000000-0005-0000-0000-0000FE9D0000}"/>
    <cellStyle name="20% - Accent1 4 3 8 4 2" xfId="40631" xr:uid="{00000000-0005-0000-0000-0000FF9D0000}"/>
    <cellStyle name="20% - Accent1 4 3 8 4 2 2" xfId="40632" xr:uid="{00000000-0005-0000-0000-0000009E0000}"/>
    <cellStyle name="20% - Accent1 4 3 8 4 2 2 2" xfId="40633" xr:uid="{00000000-0005-0000-0000-0000019E0000}"/>
    <cellStyle name="20% - Accent1 4 3 8 4 2 3" xfId="40634" xr:uid="{00000000-0005-0000-0000-0000029E0000}"/>
    <cellStyle name="20% - Accent1 4 3 8 4 3" xfId="40635" xr:uid="{00000000-0005-0000-0000-0000039E0000}"/>
    <cellStyle name="20% - Accent1 4 3 8 4 3 2" xfId="40636" xr:uid="{00000000-0005-0000-0000-0000049E0000}"/>
    <cellStyle name="20% - Accent1 4 3 8 4 4" xfId="40637" xr:uid="{00000000-0005-0000-0000-0000059E0000}"/>
    <cellStyle name="20% - Accent1 4 3 8 5" xfId="40638" xr:uid="{00000000-0005-0000-0000-0000069E0000}"/>
    <cellStyle name="20% - Accent1 4 3 8 5 2" xfId="40639" xr:uid="{00000000-0005-0000-0000-0000079E0000}"/>
    <cellStyle name="20% - Accent1 4 3 8 5 2 2" xfId="40640" xr:uid="{00000000-0005-0000-0000-0000089E0000}"/>
    <cellStyle name="20% - Accent1 4 3 8 5 3" xfId="40641" xr:uid="{00000000-0005-0000-0000-0000099E0000}"/>
    <cellStyle name="20% - Accent1 4 3 8 6" xfId="40642" xr:uid="{00000000-0005-0000-0000-00000A9E0000}"/>
    <cellStyle name="20% - Accent1 4 3 8 6 2" xfId="40643" xr:uid="{00000000-0005-0000-0000-00000B9E0000}"/>
    <cellStyle name="20% - Accent1 4 3 8 6 2 2" xfId="40644" xr:uid="{00000000-0005-0000-0000-00000C9E0000}"/>
    <cellStyle name="20% - Accent1 4 3 8 6 3" xfId="40645" xr:uid="{00000000-0005-0000-0000-00000D9E0000}"/>
    <cellStyle name="20% - Accent1 4 3 8 7" xfId="40646" xr:uid="{00000000-0005-0000-0000-00000E9E0000}"/>
    <cellStyle name="20% - Accent1 4 3 8 7 2" xfId="40647" xr:uid="{00000000-0005-0000-0000-00000F9E0000}"/>
    <cellStyle name="20% - Accent1 4 3 8 8" xfId="40648" xr:uid="{00000000-0005-0000-0000-0000109E0000}"/>
    <cellStyle name="20% - Accent1 4 3 8 8 2" xfId="40649" xr:uid="{00000000-0005-0000-0000-0000119E0000}"/>
    <cellStyle name="20% - Accent1 4 3 8 9" xfId="40650" xr:uid="{00000000-0005-0000-0000-0000129E0000}"/>
    <cellStyle name="20% - Accent1 4 3 9" xfId="40651" xr:uid="{00000000-0005-0000-0000-0000139E0000}"/>
    <cellStyle name="20% - Accent1 4 3 9 2" xfId="40652" xr:uid="{00000000-0005-0000-0000-0000149E0000}"/>
    <cellStyle name="20% - Accent1 4 3 9 2 2" xfId="40653" xr:uid="{00000000-0005-0000-0000-0000159E0000}"/>
    <cellStyle name="20% - Accent1 4 3 9 2 2 2" xfId="40654" xr:uid="{00000000-0005-0000-0000-0000169E0000}"/>
    <cellStyle name="20% - Accent1 4 3 9 2 3" xfId="40655" xr:uid="{00000000-0005-0000-0000-0000179E0000}"/>
    <cellStyle name="20% - Accent1 4 3 9 3" xfId="40656" xr:uid="{00000000-0005-0000-0000-0000189E0000}"/>
    <cellStyle name="20% - Accent1 4 3 9 3 2" xfId="40657" xr:uid="{00000000-0005-0000-0000-0000199E0000}"/>
    <cellStyle name="20% - Accent1 4 3 9 4" xfId="40658" xr:uid="{00000000-0005-0000-0000-00001A9E0000}"/>
    <cellStyle name="20% - Accent1 4 4" xfId="40659" xr:uid="{00000000-0005-0000-0000-00001B9E0000}"/>
    <cellStyle name="20% - Accent1 4 4 10" xfId="40660" xr:uid="{00000000-0005-0000-0000-00001C9E0000}"/>
    <cellStyle name="20% - Accent1 4 4 10 2" xfId="40661" xr:uid="{00000000-0005-0000-0000-00001D9E0000}"/>
    <cellStyle name="20% - Accent1 4 4 10 2 2" xfId="40662" xr:uid="{00000000-0005-0000-0000-00001E9E0000}"/>
    <cellStyle name="20% - Accent1 4 4 10 2 2 2" xfId="40663" xr:uid="{00000000-0005-0000-0000-00001F9E0000}"/>
    <cellStyle name="20% - Accent1 4 4 10 2 3" xfId="40664" xr:uid="{00000000-0005-0000-0000-0000209E0000}"/>
    <cellStyle name="20% - Accent1 4 4 10 3" xfId="40665" xr:uid="{00000000-0005-0000-0000-0000219E0000}"/>
    <cellStyle name="20% - Accent1 4 4 10 3 2" xfId="40666" xr:uid="{00000000-0005-0000-0000-0000229E0000}"/>
    <cellStyle name="20% - Accent1 4 4 10 4" xfId="40667" xr:uid="{00000000-0005-0000-0000-0000239E0000}"/>
    <cellStyle name="20% - Accent1 4 4 11" xfId="40668" xr:uid="{00000000-0005-0000-0000-0000249E0000}"/>
    <cellStyle name="20% - Accent1 4 4 11 2" xfId="40669" xr:uid="{00000000-0005-0000-0000-0000259E0000}"/>
    <cellStyle name="20% - Accent1 4 4 11 2 2" xfId="40670" xr:uid="{00000000-0005-0000-0000-0000269E0000}"/>
    <cellStyle name="20% - Accent1 4 4 11 2 2 2" xfId="40671" xr:uid="{00000000-0005-0000-0000-0000279E0000}"/>
    <cellStyle name="20% - Accent1 4 4 11 2 3" xfId="40672" xr:uid="{00000000-0005-0000-0000-0000289E0000}"/>
    <cellStyle name="20% - Accent1 4 4 11 3" xfId="40673" xr:uid="{00000000-0005-0000-0000-0000299E0000}"/>
    <cellStyle name="20% - Accent1 4 4 11 3 2" xfId="40674" xr:uid="{00000000-0005-0000-0000-00002A9E0000}"/>
    <cellStyle name="20% - Accent1 4 4 11 4" xfId="40675" xr:uid="{00000000-0005-0000-0000-00002B9E0000}"/>
    <cellStyle name="20% - Accent1 4 4 12" xfId="40676" xr:uid="{00000000-0005-0000-0000-00002C9E0000}"/>
    <cellStyle name="20% - Accent1 4 4 12 2" xfId="40677" xr:uid="{00000000-0005-0000-0000-00002D9E0000}"/>
    <cellStyle name="20% - Accent1 4 4 12 2 2" xfId="40678" xr:uid="{00000000-0005-0000-0000-00002E9E0000}"/>
    <cellStyle name="20% - Accent1 4 4 12 3" xfId="40679" xr:uid="{00000000-0005-0000-0000-00002F9E0000}"/>
    <cellStyle name="20% - Accent1 4 4 13" xfId="40680" xr:uid="{00000000-0005-0000-0000-0000309E0000}"/>
    <cellStyle name="20% - Accent1 4 4 13 2" xfId="40681" xr:uid="{00000000-0005-0000-0000-0000319E0000}"/>
    <cellStyle name="20% - Accent1 4 4 13 2 2" xfId="40682" xr:uid="{00000000-0005-0000-0000-0000329E0000}"/>
    <cellStyle name="20% - Accent1 4 4 13 3" xfId="40683" xr:uid="{00000000-0005-0000-0000-0000339E0000}"/>
    <cellStyle name="20% - Accent1 4 4 14" xfId="40684" xr:uid="{00000000-0005-0000-0000-0000349E0000}"/>
    <cellStyle name="20% - Accent1 4 4 14 2" xfId="40685" xr:uid="{00000000-0005-0000-0000-0000359E0000}"/>
    <cellStyle name="20% - Accent1 4 4 15" xfId="40686" xr:uid="{00000000-0005-0000-0000-0000369E0000}"/>
    <cellStyle name="20% - Accent1 4 4 15 2" xfId="40687" xr:uid="{00000000-0005-0000-0000-0000379E0000}"/>
    <cellStyle name="20% - Accent1 4 4 16" xfId="40688" xr:uid="{00000000-0005-0000-0000-0000389E0000}"/>
    <cellStyle name="20% - Accent1 4 4 2" xfId="40689" xr:uid="{00000000-0005-0000-0000-0000399E0000}"/>
    <cellStyle name="20% - Accent1 4 4 2 10" xfId="40690" xr:uid="{00000000-0005-0000-0000-00003A9E0000}"/>
    <cellStyle name="20% - Accent1 4 4 2 10 2" xfId="40691" xr:uid="{00000000-0005-0000-0000-00003B9E0000}"/>
    <cellStyle name="20% - Accent1 4 4 2 10 2 2" xfId="40692" xr:uid="{00000000-0005-0000-0000-00003C9E0000}"/>
    <cellStyle name="20% - Accent1 4 4 2 10 2 2 2" xfId="40693" xr:uid="{00000000-0005-0000-0000-00003D9E0000}"/>
    <cellStyle name="20% - Accent1 4 4 2 10 2 3" xfId="40694" xr:uid="{00000000-0005-0000-0000-00003E9E0000}"/>
    <cellStyle name="20% - Accent1 4 4 2 10 3" xfId="40695" xr:uid="{00000000-0005-0000-0000-00003F9E0000}"/>
    <cellStyle name="20% - Accent1 4 4 2 10 3 2" xfId="40696" xr:uid="{00000000-0005-0000-0000-0000409E0000}"/>
    <cellStyle name="20% - Accent1 4 4 2 10 4" xfId="40697" xr:uid="{00000000-0005-0000-0000-0000419E0000}"/>
    <cellStyle name="20% - Accent1 4 4 2 11" xfId="40698" xr:uid="{00000000-0005-0000-0000-0000429E0000}"/>
    <cellStyle name="20% - Accent1 4 4 2 11 2" xfId="40699" xr:uid="{00000000-0005-0000-0000-0000439E0000}"/>
    <cellStyle name="20% - Accent1 4 4 2 11 2 2" xfId="40700" xr:uid="{00000000-0005-0000-0000-0000449E0000}"/>
    <cellStyle name="20% - Accent1 4 4 2 11 3" xfId="40701" xr:uid="{00000000-0005-0000-0000-0000459E0000}"/>
    <cellStyle name="20% - Accent1 4 4 2 12" xfId="40702" xr:uid="{00000000-0005-0000-0000-0000469E0000}"/>
    <cellStyle name="20% - Accent1 4 4 2 12 2" xfId="40703" xr:uid="{00000000-0005-0000-0000-0000479E0000}"/>
    <cellStyle name="20% - Accent1 4 4 2 12 2 2" xfId="40704" xr:uid="{00000000-0005-0000-0000-0000489E0000}"/>
    <cellStyle name="20% - Accent1 4 4 2 12 3" xfId="40705" xr:uid="{00000000-0005-0000-0000-0000499E0000}"/>
    <cellStyle name="20% - Accent1 4 4 2 13" xfId="40706" xr:uid="{00000000-0005-0000-0000-00004A9E0000}"/>
    <cellStyle name="20% - Accent1 4 4 2 13 2" xfId="40707" xr:uid="{00000000-0005-0000-0000-00004B9E0000}"/>
    <cellStyle name="20% - Accent1 4 4 2 14" xfId="40708" xr:uid="{00000000-0005-0000-0000-00004C9E0000}"/>
    <cellStyle name="20% - Accent1 4 4 2 14 2" xfId="40709" xr:uid="{00000000-0005-0000-0000-00004D9E0000}"/>
    <cellStyle name="20% - Accent1 4 4 2 15" xfId="40710" xr:uid="{00000000-0005-0000-0000-00004E9E0000}"/>
    <cellStyle name="20% - Accent1 4 4 2 2" xfId="40711" xr:uid="{00000000-0005-0000-0000-00004F9E0000}"/>
    <cellStyle name="20% - Accent1 4 4 2 2 10" xfId="40712" xr:uid="{00000000-0005-0000-0000-0000509E0000}"/>
    <cellStyle name="20% - Accent1 4 4 2 2 10 2" xfId="40713" xr:uid="{00000000-0005-0000-0000-0000519E0000}"/>
    <cellStyle name="20% - Accent1 4 4 2 2 10 2 2" xfId="40714" xr:uid="{00000000-0005-0000-0000-0000529E0000}"/>
    <cellStyle name="20% - Accent1 4 4 2 2 10 3" xfId="40715" xr:uid="{00000000-0005-0000-0000-0000539E0000}"/>
    <cellStyle name="20% - Accent1 4 4 2 2 11" xfId="40716" xr:uid="{00000000-0005-0000-0000-0000549E0000}"/>
    <cellStyle name="20% - Accent1 4 4 2 2 11 2" xfId="40717" xr:uid="{00000000-0005-0000-0000-0000559E0000}"/>
    <cellStyle name="20% - Accent1 4 4 2 2 11 2 2" xfId="40718" xr:uid="{00000000-0005-0000-0000-0000569E0000}"/>
    <cellStyle name="20% - Accent1 4 4 2 2 11 3" xfId="40719" xr:uid="{00000000-0005-0000-0000-0000579E0000}"/>
    <cellStyle name="20% - Accent1 4 4 2 2 12" xfId="40720" xr:uid="{00000000-0005-0000-0000-0000589E0000}"/>
    <cellStyle name="20% - Accent1 4 4 2 2 12 2" xfId="40721" xr:uid="{00000000-0005-0000-0000-0000599E0000}"/>
    <cellStyle name="20% - Accent1 4 4 2 2 13" xfId="40722" xr:uid="{00000000-0005-0000-0000-00005A9E0000}"/>
    <cellStyle name="20% - Accent1 4 4 2 2 13 2" xfId="40723" xr:uid="{00000000-0005-0000-0000-00005B9E0000}"/>
    <cellStyle name="20% - Accent1 4 4 2 2 14" xfId="40724" xr:uid="{00000000-0005-0000-0000-00005C9E0000}"/>
    <cellStyle name="20% - Accent1 4 4 2 2 2" xfId="40725" xr:uid="{00000000-0005-0000-0000-00005D9E0000}"/>
    <cellStyle name="20% - Accent1 4 4 2 2 2 10" xfId="40726" xr:uid="{00000000-0005-0000-0000-00005E9E0000}"/>
    <cellStyle name="20% - Accent1 4 4 2 2 2 10 2" xfId="40727" xr:uid="{00000000-0005-0000-0000-00005F9E0000}"/>
    <cellStyle name="20% - Accent1 4 4 2 2 2 11" xfId="40728" xr:uid="{00000000-0005-0000-0000-0000609E0000}"/>
    <cellStyle name="20% - Accent1 4 4 2 2 2 2" xfId="40729" xr:uid="{00000000-0005-0000-0000-0000619E0000}"/>
    <cellStyle name="20% - Accent1 4 4 2 2 2 2 2" xfId="40730" xr:uid="{00000000-0005-0000-0000-0000629E0000}"/>
    <cellStyle name="20% - Accent1 4 4 2 2 2 2 2 2" xfId="40731" xr:uid="{00000000-0005-0000-0000-0000639E0000}"/>
    <cellStyle name="20% - Accent1 4 4 2 2 2 2 2 2 2" xfId="40732" xr:uid="{00000000-0005-0000-0000-0000649E0000}"/>
    <cellStyle name="20% - Accent1 4 4 2 2 2 2 2 2 2 2" xfId="40733" xr:uid="{00000000-0005-0000-0000-0000659E0000}"/>
    <cellStyle name="20% - Accent1 4 4 2 2 2 2 2 2 3" xfId="40734" xr:uid="{00000000-0005-0000-0000-0000669E0000}"/>
    <cellStyle name="20% - Accent1 4 4 2 2 2 2 2 3" xfId="40735" xr:uid="{00000000-0005-0000-0000-0000679E0000}"/>
    <cellStyle name="20% - Accent1 4 4 2 2 2 2 2 3 2" xfId="40736" xr:uid="{00000000-0005-0000-0000-0000689E0000}"/>
    <cellStyle name="20% - Accent1 4 4 2 2 2 2 2 4" xfId="40737" xr:uid="{00000000-0005-0000-0000-0000699E0000}"/>
    <cellStyle name="20% - Accent1 4 4 2 2 2 2 3" xfId="40738" xr:uid="{00000000-0005-0000-0000-00006A9E0000}"/>
    <cellStyle name="20% - Accent1 4 4 2 2 2 2 3 2" xfId="40739" xr:uid="{00000000-0005-0000-0000-00006B9E0000}"/>
    <cellStyle name="20% - Accent1 4 4 2 2 2 2 3 2 2" xfId="40740" xr:uid="{00000000-0005-0000-0000-00006C9E0000}"/>
    <cellStyle name="20% - Accent1 4 4 2 2 2 2 3 2 2 2" xfId="40741" xr:uid="{00000000-0005-0000-0000-00006D9E0000}"/>
    <cellStyle name="20% - Accent1 4 4 2 2 2 2 3 2 3" xfId="40742" xr:uid="{00000000-0005-0000-0000-00006E9E0000}"/>
    <cellStyle name="20% - Accent1 4 4 2 2 2 2 3 3" xfId="40743" xr:uid="{00000000-0005-0000-0000-00006F9E0000}"/>
    <cellStyle name="20% - Accent1 4 4 2 2 2 2 3 3 2" xfId="40744" xr:uid="{00000000-0005-0000-0000-0000709E0000}"/>
    <cellStyle name="20% - Accent1 4 4 2 2 2 2 3 4" xfId="40745" xr:uid="{00000000-0005-0000-0000-0000719E0000}"/>
    <cellStyle name="20% - Accent1 4 4 2 2 2 2 4" xfId="40746" xr:uid="{00000000-0005-0000-0000-0000729E0000}"/>
    <cellStyle name="20% - Accent1 4 4 2 2 2 2 4 2" xfId="40747" xr:uid="{00000000-0005-0000-0000-0000739E0000}"/>
    <cellStyle name="20% - Accent1 4 4 2 2 2 2 4 2 2" xfId="40748" xr:uid="{00000000-0005-0000-0000-0000749E0000}"/>
    <cellStyle name="20% - Accent1 4 4 2 2 2 2 4 2 2 2" xfId="40749" xr:uid="{00000000-0005-0000-0000-0000759E0000}"/>
    <cellStyle name="20% - Accent1 4 4 2 2 2 2 4 2 3" xfId="40750" xr:uid="{00000000-0005-0000-0000-0000769E0000}"/>
    <cellStyle name="20% - Accent1 4 4 2 2 2 2 4 3" xfId="40751" xr:uid="{00000000-0005-0000-0000-0000779E0000}"/>
    <cellStyle name="20% - Accent1 4 4 2 2 2 2 4 3 2" xfId="40752" xr:uid="{00000000-0005-0000-0000-0000789E0000}"/>
    <cellStyle name="20% - Accent1 4 4 2 2 2 2 4 4" xfId="40753" xr:uid="{00000000-0005-0000-0000-0000799E0000}"/>
    <cellStyle name="20% - Accent1 4 4 2 2 2 2 5" xfId="40754" xr:uid="{00000000-0005-0000-0000-00007A9E0000}"/>
    <cellStyle name="20% - Accent1 4 4 2 2 2 2 5 2" xfId="40755" xr:uid="{00000000-0005-0000-0000-00007B9E0000}"/>
    <cellStyle name="20% - Accent1 4 4 2 2 2 2 5 2 2" xfId="40756" xr:uid="{00000000-0005-0000-0000-00007C9E0000}"/>
    <cellStyle name="20% - Accent1 4 4 2 2 2 2 5 3" xfId="40757" xr:uid="{00000000-0005-0000-0000-00007D9E0000}"/>
    <cellStyle name="20% - Accent1 4 4 2 2 2 2 6" xfId="40758" xr:uid="{00000000-0005-0000-0000-00007E9E0000}"/>
    <cellStyle name="20% - Accent1 4 4 2 2 2 2 6 2" xfId="40759" xr:uid="{00000000-0005-0000-0000-00007F9E0000}"/>
    <cellStyle name="20% - Accent1 4 4 2 2 2 2 6 2 2" xfId="40760" xr:uid="{00000000-0005-0000-0000-0000809E0000}"/>
    <cellStyle name="20% - Accent1 4 4 2 2 2 2 6 3" xfId="40761" xr:uid="{00000000-0005-0000-0000-0000819E0000}"/>
    <cellStyle name="20% - Accent1 4 4 2 2 2 2 7" xfId="40762" xr:uid="{00000000-0005-0000-0000-0000829E0000}"/>
    <cellStyle name="20% - Accent1 4 4 2 2 2 2 7 2" xfId="40763" xr:uid="{00000000-0005-0000-0000-0000839E0000}"/>
    <cellStyle name="20% - Accent1 4 4 2 2 2 2 8" xfId="40764" xr:uid="{00000000-0005-0000-0000-0000849E0000}"/>
    <cellStyle name="20% - Accent1 4 4 2 2 2 2 8 2" xfId="40765" xr:uid="{00000000-0005-0000-0000-0000859E0000}"/>
    <cellStyle name="20% - Accent1 4 4 2 2 2 2 9" xfId="40766" xr:uid="{00000000-0005-0000-0000-0000869E0000}"/>
    <cellStyle name="20% - Accent1 4 4 2 2 2 3" xfId="40767" xr:uid="{00000000-0005-0000-0000-0000879E0000}"/>
    <cellStyle name="20% - Accent1 4 4 2 2 2 3 2" xfId="40768" xr:uid="{00000000-0005-0000-0000-0000889E0000}"/>
    <cellStyle name="20% - Accent1 4 4 2 2 2 3 2 2" xfId="40769" xr:uid="{00000000-0005-0000-0000-0000899E0000}"/>
    <cellStyle name="20% - Accent1 4 4 2 2 2 3 2 2 2" xfId="40770" xr:uid="{00000000-0005-0000-0000-00008A9E0000}"/>
    <cellStyle name="20% - Accent1 4 4 2 2 2 3 2 2 2 2" xfId="40771" xr:uid="{00000000-0005-0000-0000-00008B9E0000}"/>
    <cellStyle name="20% - Accent1 4 4 2 2 2 3 2 2 3" xfId="40772" xr:uid="{00000000-0005-0000-0000-00008C9E0000}"/>
    <cellStyle name="20% - Accent1 4 4 2 2 2 3 2 3" xfId="40773" xr:uid="{00000000-0005-0000-0000-00008D9E0000}"/>
    <cellStyle name="20% - Accent1 4 4 2 2 2 3 2 3 2" xfId="40774" xr:uid="{00000000-0005-0000-0000-00008E9E0000}"/>
    <cellStyle name="20% - Accent1 4 4 2 2 2 3 2 4" xfId="40775" xr:uid="{00000000-0005-0000-0000-00008F9E0000}"/>
    <cellStyle name="20% - Accent1 4 4 2 2 2 3 3" xfId="40776" xr:uid="{00000000-0005-0000-0000-0000909E0000}"/>
    <cellStyle name="20% - Accent1 4 4 2 2 2 3 3 2" xfId="40777" xr:uid="{00000000-0005-0000-0000-0000919E0000}"/>
    <cellStyle name="20% - Accent1 4 4 2 2 2 3 3 2 2" xfId="40778" xr:uid="{00000000-0005-0000-0000-0000929E0000}"/>
    <cellStyle name="20% - Accent1 4 4 2 2 2 3 3 2 2 2" xfId="40779" xr:uid="{00000000-0005-0000-0000-0000939E0000}"/>
    <cellStyle name="20% - Accent1 4 4 2 2 2 3 3 2 3" xfId="40780" xr:uid="{00000000-0005-0000-0000-0000949E0000}"/>
    <cellStyle name="20% - Accent1 4 4 2 2 2 3 3 3" xfId="40781" xr:uid="{00000000-0005-0000-0000-0000959E0000}"/>
    <cellStyle name="20% - Accent1 4 4 2 2 2 3 3 3 2" xfId="40782" xr:uid="{00000000-0005-0000-0000-0000969E0000}"/>
    <cellStyle name="20% - Accent1 4 4 2 2 2 3 3 4" xfId="40783" xr:uid="{00000000-0005-0000-0000-0000979E0000}"/>
    <cellStyle name="20% - Accent1 4 4 2 2 2 3 4" xfId="40784" xr:uid="{00000000-0005-0000-0000-0000989E0000}"/>
    <cellStyle name="20% - Accent1 4 4 2 2 2 3 4 2" xfId="40785" xr:uid="{00000000-0005-0000-0000-0000999E0000}"/>
    <cellStyle name="20% - Accent1 4 4 2 2 2 3 4 2 2" xfId="40786" xr:uid="{00000000-0005-0000-0000-00009A9E0000}"/>
    <cellStyle name="20% - Accent1 4 4 2 2 2 3 4 2 2 2" xfId="40787" xr:uid="{00000000-0005-0000-0000-00009B9E0000}"/>
    <cellStyle name="20% - Accent1 4 4 2 2 2 3 4 2 3" xfId="40788" xr:uid="{00000000-0005-0000-0000-00009C9E0000}"/>
    <cellStyle name="20% - Accent1 4 4 2 2 2 3 4 3" xfId="40789" xr:uid="{00000000-0005-0000-0000-00009D9E0000}"/>
    <cellStyle name="20% - Accent1 4 4 2 2 2 3 4 3 2" xfId="40790" xr:uid="{00000000-0005-0000-0000-00009E9E0000}"/>
    <cellStyle name="20% - Accent1 4 4 2 2 2 3 4 4" xfId="40791" xr:uid="{00000000-0005-0000-0000-00009F9E0000}"/>
    <cellStyle name="20% - Accent1 4 4 2 2 2 3 5" xfId="40792" xr:uid="{00000000-0005-0000-0000-0000A09E0000}"/>
    <cellStyle name="20% - Accent1 4 4 2 2 2 3 5 2" xfId="40793" xr:uid="{00000000-0005-0000-0000-0000A19E0000}"/>
    <cellStyle name="20% - Accent1 4 4 2 2 2 3 5 2 2" xfId="40794" xr:uid="{00000000-0005-0000-0000-0000A29E0000}"/>
    <cellStyle name="20% - Accent1 4 4 2 2 2 3 5 3" xfId="40795" xr:uid="{00000000-0005-0000-0000-0000A39E0000}"/>
    <cellStyle name="20% - Accent1 4 4 2 2 2 3 6" xfId="40796" xr:uid="{00000000-0005-0000-0000-0000A49E0000}"/>
    <cellStyle name="20% - Accent1 4 4 2 2 2 3 6 2" xfId="40797" xr:uid="{00000000-0005-0000-0000-0000A59E0000}"/>
    <cellStyle name="20% - Accent1 4 4 2 2 2 3 6 2 2" xfId="40798" xr:uid="{00000000-0005-0000-0000-0000A69E0000}"/>
    <cellStyle name="20% - Accent1 4 4 2 2 2 3 6 3" xfId="40799" xr:uid="{00000000-0005-0000-0000-0000A79E0000}"/>
    <cellStyle name="20% - Accent1 4 4 2 2 2 3 7" xfId="40800" xr:uid="{00000000-0005-0000-0000-0000A89E0000}"/>
    <cellStyle name="20% - Accent1 4 4 2 2 2 3 7 2" xfId="40801" xr:uid="{00000000-0005-0000-0000-0000A99E0000}"/>
    <cellStyle name="20% - Accent1 4 4 2 2 2 3 8" xfId="40802" xr:uid="{00000000-0005-0000-0000-0000AA9E0000}"/>
    <cellStyle name="20% - Accent1 4 4 2 2 2 3 8 2" xfId="40803" xr:uid="{00000000-0005-0000-0000-0000AB9E0000}"/>
    <cellStyle name="20% - Accent1 4 4 2 2 2 3 9" xfId="40804" xr:uid="{00000000-0005-0000-0000-0000AC9E0000}"/>
    <cellStyle name="20% - Accent1 4 4 2 2 2 4" xfId="40805" xr:uid="{00000000-0005-0000-0000-0000AD9E0000}"/>
    <cellStyle name="20% - Accent1 4 4 2 2 2 4 2" xfId="40806" xr:uid="{00000000-0005-0000-0000-0000AE9E0000}"/>
    <cellStyle name="20% - Accent1 4 4 2 2 2 4 2 2" xfId="40807" xr:uid="{00000000-0005-0000-0000-0000AF9E0000}"/>
    <cellStyle name="20% - Accent1 4 4 2 2 2 4 2 2 2" xfId="40808" xr:uid="{00000000-0005-0000-0000-0000B09E0000}"/>
    <cellStyle name="20% - Accent1 4 4 2 2 2 4 2 3" xfId="40809" xr:uid="{00000000-0005-0000-0000-0000B19E0000}"/>
    <cellStyle name="20% - Accent1 4 4 2 2 2 4 3" xfId="40810" xr:uid="{00000000-0005-0000-0000-0000B29E0000}"/>
    <cellStyle name="20% - Accent1 4 4 2 2 2 4 3 2" xfId="40811" xr:uid="{00000000-0005-0000-0000-0000B39E0000}"/>
    <cellStyle name="20% - Accent1 4 4 2 2 2 4 4" xfId="40812" xr:uid="{00000000-0005-0000-0000-0000B49E0000}"/>
    <cellStyle name="20% - Accent1 4 4 2 2 2 5" xfId="40813" xr:uid="{00000000-0005-0000-0000-0000B59E0000}"/>
    <cellStyle name="20% - Accent1 4 4 2 2 2 5 2" xfId="40814" xr:uid="{00000000-0005-0000-0000-0000B69E0000}"/>
    <cellStyle name="20% - Accent1 4 4 2 2 2 5 2 2" xfId="40815" xr:uid="{00000000-0005-0000-0000-0000B79E0000}"/>
    <cellStyle name="20% - Accent1 4 4 2 2 2 5 2 2 2" xfId="40816" xr:uid="{00000000-0005-0000-0000-0000B89E0000}"/>
    <cellStyle name="20% - Accent1 4 4 2 2 2 5 2 3" xfId="40817" xr:uid="{00000000-0005-0000-0000-0000B99E0000}"/>
    <cellStyle name="20% - Accent1 4 4 2 2 2 5 3" xfId="40818" xr:uid="{00000000-0005-0000-0000-0000BA9E0000}"/>
    <cellStyle name="20% - Accent1 4 4 2 2 2 5 3 2" xfId="40819" xr:uid="{00000000-0005-0000-0000-0000BB9E0000}"/>
    <cellStyle name="20% - Accent1 4 4 2 2 2 5 4" xfId="40820" xr:uid="{00000000-0005-0000-0000-0000BC9E0000}"/>
    <cellStyle name="20% - Accent1 4 4 2 2 2 6" xfId="40821" xr:uid="{00000000-0005-0000-0000-0000BD9E0000}"/>
    <cellStyle name="20% - Accent1 4 4 2 2 2 6 2" xfId="40822" xr:uid="{00000000-0005-0000-0000-0000BE9E0000}"/>
    <cellStyle name="20% - Accent1 4 4 2 2 2 6 2 2" xfId="40823" xr:uid="{00000000-0005-0000-0000-0000BF9E0000}"/>
    <cellStyle name="20% - Accent1 4 4 2 2 2 6 2 2 2" xfId="40824" xr:uid="{00000000-0005-0000-0000-0000C09E0000}"/>
    <cellStyle name="20% - Accent1 4 4 2 2 2 6 2 3" xfId="40825" xr:uid="{00000000-0005-0000-0000-0000C19E0000}"/>
    <cellStyle name="20% - Accent1 4 4 2 2 2 6 3" xfId="40826" xr:uid="{00000000-0005-0000-0000-0000C29E0000}"/>
    <cellStyle name="20% - Accent1 4 4 2 2 2 6 3 2" xfId="40827" xr:uid="{00000000-0005-0000-0000-0000C39E0000}"/>
    <cellStyle name="20% - Accent1 4 4 2 2 2 6 4" xfId="40828" xr:uid="{00000000-0005-0000-0000-0000C49E0000}"/>
    <cellStyle name="20% - Accent1 4 4 2 2 2 7" xfId="40829" xr:uid="{00000000-0005-0000-0000-0000C59E0000}"/>
    <cellStyle name="20% - Accent1 4 4 2 2 2 7 2" xfId="40830" xr:uid="{00000000-0005-0000-0000-0000C69E0000}"/>
    <cellStyle name="20% - Accent1 4 4 2 2 2 7 2 2" xfId="40831" xr:uid="{00000000-0005-0000-0000-0000C79E0000}"/>
    <cellStyle name="20% - Accent1 4 4 2 2 2 7 3" xfId="40832" xr:uid="{00000000-0005-0000-0000-0000C89E0000}"/>
    <cellStyle name="20% - Accent1 4 4 2 2 2 8" xfId="40833" xr:uid="{00000000-0005-0000-0000-0000C99E0000}"/>
    <cellStyle name="20% - Accent1 4 4 2 2 2 8 2" xfId="40834" xr:uid="{00000000-0005-0000-0000-0000CA9E0000}"/>
    <cellStyle name="20% - Accent1 4 4 2 2 2 8 2 2" xfId="40835" xr:uid="{00000000-0005-0000-0000-0000CB9E0000}"/>
    <cellStyle name="20% - Accent1 4 4 2 2 2 8 3" xfId="40836" xr:uid="{00000000-0005-0000-0000-0000CC9E0000}"/>
    <cellStyle name="20% - Accent1 4 4 2 2 2 9" xfId="40837" xr:uid="{00000000-0005-0000-0000-0000CD9E0000}"/>
    <cellStyle name="20% - Accent1 4 4 2 2 2 9 2" xfId="40838" xr:uid="{00000000-0005-0000-0000-0000CE9E0000}"/>
    <cellStyle name="20% - Accent1 4 4 2 2 3" xfId="40839" xr:uid="{00000000-0005-0000-0000-0000CF9E0000}"/>
    <cellStyle name="20% - Accent1 4 4 2 2 3 10" xfId="40840" xr:uid="{00000000-0005-0000-0000-0000D09E0000}"/>
    <cellStyle name="20% - Accent1 4 4 2 2 3 10 2" xfId="40841" xr:uid="{00000000-0005-0000-0000-0000D19E0000}"/>
    <cellStyle name="20% - Accent1 4 4 2 2 3 11" xfId="40842" xr:uid="{00000000-0005-0000-0000-0000D29E0000}"/>
    <cellStyle name="20% - Accent1 4 4 2 2 3 2" xfId="40843" xr:uid="{00000000-0005-0000-0000-0000D39E0000}"/>
    <cellStyle name="20% - Accent1 4 4 2 2 3 2 2" xfId="40844" xr:uid="{00000000-0005-0000-0000-0000D49E0000}"/>
    <cellStyle name="20% - Accent1 4 4 2 2 3 2 2 2" xfId="40845" xr:uid="{00000000-0005-0000-0000-0000D59E0000}"/>
    <cellStyle name="20% - Accent1 4 4 2 2 3 2 2 2 2" xfId="40846" xr:uid="{00000000-0005-0000-0000-0000D69E0000}"/>
    <cellStyle name="20% - Accent1 4 4 2 2 3 2 2 2 2 2" xfId="40847" xr:uid="{00000000-0005-0000-0000-0000D79E0000}"/>
    <cellStyle name="20% - Accent1 4 4 2 2 3 2 2 2 3" xfId="40848" xr:uid="{00000000-0005-0000-0000-0000D89E0000}"/>
    <cellStyle name="20% - Accent1 4 4 2 2 3 2 2 3" xfId="40849" xr:uid="{00000000-0005-0000-0000-0000D99E0000}"/>
    <cellStyle name="20% - Accent1 4 4 2 2 3 2 2 3 2" xfId="40850" xr:uid="{00000000-0005-0000-0000-0000DA9E0000}"/>
    <cellStyle name="20% - Accent1 4 4 2 2 3 2 2 4" xfId="40851" xr:uid="{00000000-0005-0000-0000-0000DB9E0000}"/>
    <cellStyle name="20% - Accent1 4 4 2 2 3 2 3" xfId="40852" xr:uid="{00000000-0005-0000-0000-0000DC9E0000}"/>
    <cellStyle name="20% - Accent1 4 4 2 2 3 2 3 2" xfId="40853" xr:uid="{00000000-0005-0000-0000-0000DD9E0000}"/>
    <cellStyle name="20% - Accent1 4 4 2 2 3 2 3 2 2" xfId="40854" xr:uid="{00000000-0005-0000-0000-0000DE9E0000}"/>
    <cellStyle name="20% - Accent1 4 4 2 2 3 2 3 2 2 2" xfId="40855" xr:uid="{00000000-0005-0000-0000-0000DF9E0000}"/>
    <cellStyle name="20% - Accent1 4 4 2 2 3 2 3 2 3" xfId="40856" xr:uid="{00000000-0005-0000-0000-0000E09E0000}"/>
    <cellStyle name="20% - Accent1 4 4 2 2 3 2 3 3" xfId="40857" xr:uid="{00000000-0005-0000-0000-0000E19E0000}"/>
    <cellStyle name="20% - Accent1 4 4 2 2 3 2 3 3 2" xfId="40858" xr:uid="{00000000-0005-0000-0000-0000E29E0000}"/>
    <cellStyle name="20% - Accent1 4 4 2 2 3 2 3 4" xfId="40859" xr:uid="{00000000-0005-0000-0000-0000E39E0000}"/>
    <cellStyle name="20% - Accent1 4 4 2 2 3 2 4" xfId="40860" xr:uid="{00000000-0005-0000-0000-0000E49E0000}"/>
    <cellStyle name="20% - Accent1 4 4 2 2 3 2 4 2" xfId="40861" xr:uid="{00000000-0005-0000-0000-0000E59E0000}"/>
    <cellStyle name="20% - Accent1 4 4 2 2 3 2 4 2 2" xfId="40862" xr:uid="{00000000-0005-0000-0000-0000E69E0000}"/>
    <cellStyle name="20% - Accent1 4 4 2 2 3 2 4 2 2 2" xfId="40863" xr:uid="{00000000-0005-0000-0000-0000E79E0000}"/>
    <cellStyle name="20% - Accent1 4 4 2 2 3 2 4 2 3" xfId="40864" xr:uid="{00000000-0005-0000-0000-0000E89E0000}"/>
    <cellStyle name="20% - Accent1 4 4 2 2 3 2 4 3" xfId="40865" xr:uid="{00000000-0005-0000-0000-0000E99E0000}"/>
    <cellStyle name="20% - Accent1 4 4 2 2 3 2 4 3 2" xfId="40866" xr:uid="{00000000-0005-0000-0000-0000EA9E0000}"/>
    <cellStyle name="20% - Accent1 4 4 2 2 3 2 4 4" xfId="40867" xr:uid="{00000000-0005-0000-0000-0000EB9E0000}"/>
    <cellStyle name="20% - Accent1 4 4 2 2 3 2 5" xfId="40868" xr:uid="{00000000-0005-0000-0000-0000EC9E0000}"/>
    <cellStyle name="20% - Accent1 4 4 2 2 3 2 5 2" xfId="40869" xr:uid="{00000000-0005-0000-0000-0000ED9E0000}"/>
    <cellStyle name="20% - Accent1 4 4 2 2 3 2 5 2 2" xfId="40870" xr:uid="{00000000-0005-0000-0000-0000EE9E0000}"/>
    <cellStyle name="20% - Accent1 4 4 2 2 3 2 5 3" xfId="40871" xr:uid="{00000000-0005-0000-0000-0000EF9E0000}"/>
    <cellStyle name="20% - Accent1 4 4 2 2 3 2 6" xfId="40872" xr:uid="{00000000-0005-0000-0000-0000F09E0000}"/>
    <cellStyle name="20% - Accent1 4 4 2 2 3 2 6 2" xfId="40873" xr:uid="{00000000-0005-0000-0000-0000F19E0000}"/>
    <cellStyle name="20% - Accent1 4 4 2 2 3 2 6 2 2" xfId="40874" xr:uid="{00000000-0005-0000-0000-0000F29E0000}"/>
    <cellStyle name="20% - Accent1 4 4 2 2 3 2 6 3" xfId="40875" xr:uid="{00000000-0005-0000-0000-0000F39E0000}"/>
    <cellStyle name="20% - Accent1 4 4 2 2 3 2 7" xfId="40876" xr:uid="{00000000-0005-0000-0000-0000F49E0000}"/>
    <cellStyle name="20% - Accent1 4 4 2 2 3 2 7 2" xfId="40877" xr:uid="{00000000-0005-0000-0000-0000F59E0000}"/>
    <cellStyle name="20% - Accent1 4 4 2 2 3 2 8" xfId="40878" xr:uid="{00000000-0005-0000-0000-0000F69E0000}"/>
    <cellStyle name="20% - Accent1 4 4 2 2 3 2 8 2" xfId="40879" xr:uid="{00000000-0005-0000-0000-0000F79E0000}"/>
    <cellStyle name="20% - Accent1 4 4 2 2 3 2 9" xfId="40880" xr:uid="{00000000-0005-0000-0000-0000F89E0000}"/>
    <cellStyle name="20% - Accent1 4 4 2 2 3 3" xfId="40881" xr:uid="{00000000-0005-0000-0000-0000F99E0000}"/>
    <cellStyle name="20% - Accent1 4 4 2 2 3 3 2" xfId="40882" xr:uid="{00000000-0005-0000-0000-0000FA9E0000}"/>
    <cellStyle name="20% - Accent1 4 4 2 2 3 3 2 2" xfId="40883" xr:uid="{00000000-0005-0000-0000-0000FB9E0000}"/>
    <cellStyle name="20% - Accent1 4 4 2 2 3 3 2 2 2" xfId="40884" xr:uid="{00000000-0005-0000-0000-0000FC9E0000}"/>
    <cellStyle name="20% - Accent1 4 4 2 2 3 3 2 2 2 2" xfId="40885" xr:uid="{00000000-0005-0000-0000-0000FD9E0000}"/>
    <cellStyle name="20% - Accent1 4 4 2 2 3 3 2 2 3" xfId="40886" xr:uid="{00000000-0005-0000-0000-0000FE9E0000}"/>
    <cellStyle name="20% - Accent1 4 4 2 2 3 3 2 3" xfId="40887" xr:uid="{00000000-0005-0000-0000-0000FF9E0000}"/>
    <cellStyle name="20% - Accent1 4 4 2 2 3 3 2 3 2" xfId="40888" xr:uid="{00000000-0005-0000-0000-0000009F0000}"/>
    <cellStyle name="20% - Accent1 4 4 2 2 3 3 2 4" xfId="40889" xr:uid="{00000000-0005-0000-0000-0000019F0000}"/>
    <cellStyle name="20% - Accent1 4 4 2 2 3 3 3" xfId="40890" xr:uid="{00000000-0005-0000-0000-0000029F0000}"/>
    <cellStyle name="20% - Accent1 4 4 2 2 3 3 3 2" xfId="40891" xr:uid="{00000000-0005-0000-0000-0000039F0000}"/>
    <cellStyle name="20% - Accent1 4 4 2 2 3 3 3 2 2" xfId="40892" xr:uid="{00000000-0005-0000-0000-0000049F0000}"/>
    <cellStyle name="20% - Accent1 4 4 2 2 3 3 3 2 2 2" xfId="40893" xr:uid="{00000000-0005-0000-0000-0000059F0000}"/>
    <cellStyle name="20% - Accent1 4 4 2 2 3 3 3 2 3" xfId="40894" xr:uid="{00000000-0005-0000-0000-0000069F0000}"/>
    <cellStyle name="20% - Accent1 4 4 2 2 3 3 3 3" xfId="40895" xr:uid="{00000000-0005-0000-0000-0000079F0000}"/>
    <cellStyle name="20% - Accent1 4 4 2 2 3 3 3 3 2" xfId="40896" xr:uid="{00000000-0005-0000-0000-0000089F0000}"/>
    <cellStyle name="20% - Accent1 4 4 2 2 3 3 3 4" xfId="40897" xr:uid="{00000000-0005-0000-0000-0000099F0000}"/>
    <cellStyle name="20% - Accent1 4 4 2 2 3 3 4" xfId="40898" xr:uid="{00000000-0005-0000-0000-00000A9F0000}"/>
    <cellStyle name="20% - Accent1 4 4 2 2 3 3 4 2" xfId="40899" xr:uid="{00000000-0005-0000-0000-00000B9F0000}"/>
    <cellStyle name="20% - Accent1 4 4 2 2 3 3 4 2 2" xfId="40900" xr:uid="{00000000-0005-0000-0000-00000C9F0000}"/>
    <cellStyle name="20% - Accent1 4 4 2 2 3 3 4 2 2 2" xfId="40901" xr:uid="{00000000-0005-0000-0000-00000D9F0000}"/>
    <cellStyle name="20% - Accent1 4 4 2 2 3 3 4 2 3" xfId="40902" xr:uid="{00000000-0005-0000-0000-00000E9F0000}"/>
    <cellStyle name="20% - Accent1 4 4 2 2 3 3 4 3" xfId="40903" xr:uid="{00000000-0005-0000-0000-00000F9F0000}"/>
    <cellStyle name="20% - Accent1 4 4 2 2 3 3 4 3 2" xfId="40904" xr:uid="{00000000-0005-0000-0000-0000109F0000}"/>
    <cellStyle name="20% - Accent1 4 4 2 2 3 3 4 4" xfId="40905" xr:uid="{00000000-0005-0000-0000-0000119F0000}"/>
    <cellStyle name="20% - Accent1 4 4 2 2 3 3 5" xfId="40906" xr:uid="{00000000-0005-0000-0000-0000129F0000}"/>
    <cellStyle name="20% - Accent1 4 4 2 2 3 3 5 2" xfId="40907" xr:uid="{00000000-0005-0000-0000-0000139F0000}"/>
    <cellStyle name="20% - Accent1 4 4 2 2 3 3 5 2 2" xfId="40908" xr:uid="{00000000-0005-0000-0000-0000149F0000}"/>
    <cellStyle name="20% - Accent1 4 4 2 2 3 3 5 3" xfId="40909" xr:uid="{00000000-0005-0000-0000-0000159F0000}"/>
    <cellStyle name="20% - Accent1 4 4 2 2 3 3 6" xfId="40910" xr:uid="{00000000-0005-0000-0000-0000169F0000}"/>
    <cellStyle name="20% - Accent1 4 4 2 2 3 3 6 2" xfId="40911" xr:uid="{00000000-0005-0000-0000-0000179F0000}"/>
    <cellStyle name="20% - Accent1 4 4 2 2 3 3 6 2 2" xfId="40912" xr:uid="{00000000-0005-0000-0000-0000189F0000}"/>
    <cellStyle name="20% - Accent1 4 4 2 2 3 3 6 3" xfId="40913" xr:uid="{00000000-0005-0000-0000-0000199F0000}"/>
    <cellStyle name="20% - Accent1 4 4 2 2 3 3 7" xfId="40914" xr:uid="{00000000-0005-0000-0000-00001A9F0000}"/>
    <cellStyle name="20% - Accent1 4 4 2 2 3 3 7 2" xfId="40915" xr:uid="{00000000-0005-0000-0000-00001B9F0000}"/>
    <cellStyle name="20% - Accent1 4 4 2 2 3 3 8" xfId="40916" xr:uid="{00000000-0005-0000-0000-00001C9F0000}"/>
    <cellStyle name="20% - Accent1 4 4 2 2 3 3 8 2" xfId="40917" xr:uid="{00000000-0005-0000-0000-00001D9F0000}"/>
    <cellStyle name="20% - Accent1 4 4 2 2 3 3 9" xfId="40918" xr:uid="{00000000-0005-0000-0000-00001E9F0000}"/>
    <cellStyle name="20% - Accent1 4 4 2 2 3 4" xfId="40919" xr:uid="{00000000-0005-0000-0000-00001F9F0000}"/>
    <cellStyle name="20% - Accent1 4 4 2 2 3 4 2" xfId="40920" xr:uid="{00000000-0005-0000-0000-0000209F0000}"/>
    <cellStyle name="20% - Accent1 4 4 2 2 3 4 2 2" xfId="40921" xr:uid="{00000000-0005-0000-0000-0000219F0000}"/>
    <cellStyle name="20% - Accent1 4 4 2 2 3 4 2 2 2" xfId="40922" xr:uid="{00000000-0005-0000-0000-0000229F0000}"/>
    <cellStyle name="20% - Accent1 4 4 2 2 3 4 2 3" xfId="40923" xr:uid="{00000000-0005-0000-0000-0000239F0000}"/>
    <cellStyle name="20% - Accent1 4 4 2 2 3 4 3" xfId="40924" xr:uid="{00000000-0005-0000-0000-0000249F0000}"/>
    <cellStyle name="20% - Accent1 4 4 2 2 3 4 3 2" xfId="40925" xr:uid="{00000000-0005-0000-0000-0000259F0000}"/>
    <cellStyle name="20% - Accent1 4 4 2 2 3 4 4" xfId="40926" xr:uid="{00000000-0005-0000-0000-0000269F0000}"/>
    <cellStyle name="20% - Accent1 4 4 2 2 3 5" xfId="40927" xr:uid="{00000000-0005-0000-0000-0000279F0000}"/>
    <cellStyle name="20% - Accent1 4 4 2 2 3 5 2" xfId="40928" xr:uid="{00000000-0005-0000-0000-0000289F0000}"/>
    <cellStyle name="20% - Accent1 4 4 2 2 3 5 2 2" xfId="40929" xr:uid="{00000000-0005-0000-0000-0000299F0000}"/>
    <cellStyle name="20% - Accent1 4 4 2 2 3 5 2 2 2" xfId="40930" xr:uid="{00000000-0005-0000-0000-00002A9F0000}"/>
    <cellStyle name="20% - Accent1 4 4 2 2 3 5 2 3" xfId="40931" xr:uid="{00000000-0005-0000-0000-00002B9F0000}"/>
    <cellStyle name="20% - Accent1 4 4 2 2 3 5 3" xfId="40932" xr:uid="{00000000-0005-0000-0000-00002C9F0000}"/>
    <cellStyle name="20% - Accent1 4 4 2 2 3 5 3 2" xfId="40933" xr:uid="{00000000-0005-0000-0000-00002D9F0000}"/>
    <cellStyle name="20% - Accent1 4 4 2 2 3 5 4" xfId="40934" xr:uid="{00000000-0005-0000-0000-00002E9F0000}"/>
    <cellStyle name="20% - Accent1 4 4 2 2 3 6" xfId="40935" xr:uid="{00000000-0005-0000-0000-00002F9F0000}"/>
    <cellStyle name="20% - Accent1 4 4 2 2 3 6 2" xfId="40936" xr:uid="{00000000-0005-0000-0000-0000309F0000}"/>
    <cellStyle name="20% - Accent1 4 4 2 2 3 6 2 2" xfId="40937" xr:uid="{00000000-0005-0000-0000-0000319F0000}"/>
    <cellStyle name="20% - Accent1 4 4 2 2 3 6 2 2 2" xfId="40938" xr:uid="{00000000-0005-0000-0000-0000329F0000}"/>
    <cellStyle name="20% - Accent1 4 4 2 2 3 6 2 3" xfId="40939" xr:uid="{00000000-0005-0000-0000-0000339F0000}"/>
    <cellStyle name="20% - Accent1 4 4 2 2 3 6 3" xfId="40940" xr:uid="{00000000-0005-0000-0000-0000349F0000}"/>
    <cellStyle name="20% - Accent1 4 4 2 2 3 6 3 2" xfId="40941" xr:uid="{00000000-0005-0000-0000-0000359F0000}"/>
    <cellStyle name="20% - Accent1 4 4 2 2 3 6 4" xfId="40942" xr:uid="{00000000-0005-0000-0000-0000369F0000}"/>
    <cellStyle name="20% - Accent1 4 4 2 2 3 7" xfId="40943" xr:uid="{00000000-0005-0000-0000-0000379F0000}"/>
    <cellStyle name="20% - Accent1 4 4 2 2 3 7 2" xfId="40944" xr:uid="{00000000-0005-0000-0000-0000389F0000}"/>
    <cellStyle name="20% - Accent1 4 4 2 2 3 7 2 2" xfId="40945" xr:uid="{00000000-0005-0000-0000-0000399F0000}"/>
    <cellStyle name="20% - Accent1 4 4 2 2 3 7 3" xfId="40946" xr:uid="{00000000-0005-0000-0000-00003A9F0000}"/>
    <cellStyle name="20% - Accent1 4 4 2 2 3 8" xfId="40947" xr:uid="{00000000-0005-0000-0000-00003B9F0000}"/>
    <cellStyle name="20% - Accent1 4 4 2 2 3 8 2" xfId="40948" xr:uid="{00000000-0005-0000-0000-00003C9F0000}"/>
    <cellStyle name="20% - Accent1 4 4 2 2 3 8 2 2" xfId="40949" xr:uid="{00000000-0005-0000-0000-00003D9F0000}"/>
    <cellStyle name="20% - Accent1 4 4 2 2 3 8 3" xfId="40950" xr:uid="{00000000-0005-0000-0000-00003E9F0000}"/>
    <cellStyle name="20% - Accent1 4 4 2 2 3 9" xfId="40951" xr:uid="{00000000-0005-0000-0000-00003F9F0000}"/>
    <cellStyle name="20% - Accent1 4 4 2 2 3 9 2" xfId="40952" xr:uid="{00000000-0005-0000-0000-0000409F0000}"/>
    <cellStyle name="20% - Accent1 4 4 2 2 4" xfId="40953" xr:uid="{00000000-0005-0000-0000-0000419F0000}"/>
    <cellStyle name="20% - Accent1 4 4 2 2 4 10" xfId="40954" xr:uid="{00000000-0005-0000-0000-0000429F0000}"/>
    <cellStyle name="20% - Accent1 4 4 2 2 4 10 2" xfId="40955" xr:uid="{00000000-0005-0000-0000-0000439F0000}"/>
    <cellStyle name="20% - Accent1 4 4 2 2 4 11" xfId="40956" xr:uid="{00000000-0005-0000-0000-0000449F0000}"/>
    <cellStyle name="20% - Accent1 4 4 2 2 4 2" xfId="40957" xr:uid="{00000000-0005-0000-0000-0000459F0000}"/>
    <cellStyle name="20% - Accent1 4 4 2 2 4 2 2" xfId="40958" xr:uid="{00000000-0005-0000-0000-0000469F0000}"/>
    <cellStyle name="20% - Accent1 4 4 2 2 4 2 2 2" xfId="40959" xr:uid="{00000000-0005-0000-0000-0000479F0000}"/>
    <cellStyle name="20% - Accent1 4 4 2 2 4 2 2 2 2" xfId="40960" xr:uid="{00000000-0005-0000-0000-0000489F0000}"/>
    <cellStyle name="20% - Accent1 4 4 2 2 4 2 2 2 2 2" xfId="40961" xr:uid="{00000000-0005-0000-0000-0000499F0000}"/>
    <cellStyle name="20% - Accent1 4 4 2 2 4 2 2 2 3" xfId="40962" xr:uid="{00000000-0005-0000-0000-00004A9F0000}"/>
    <cellStyle name="20% - Accent1 4 4 2 2 4 2 2 3" xfId="40963" xr:uid="{00000000-0005-0000-0000-00004B9F0000}"/>
    <cellStyle name="20% - Accent1 4 4 2 2 4 2 2 3 2" xfId="40964" xr:uid="{00000000-0005-0000-0000-00004C9F0000}"/>
    <cellStyle name="20% - Accent1 4 4 2 2 4 2 2 4" xfId="40965" xr:uid="{00000000-0005-0000-0000-00004D9F0000}"/>
    <cellStyle name="20% - Accent1 4 4 2 2 4 2 3" xfId="40966" xr:uid="{00000000-0005-0000-0000-00004E9F0000}"/>
    <cellStyle name="20% - Accent1 4 4 2 2 4 2 3 2" xfId="40967" xr:uid="{00000000-0005-0000-0000-00004F9F0000}"/>
    <cellStyle name="20% - Accent1 4 4 2 2 4 2 3 2 2" xfId="40968" xr:uid="{00000000-0005-0000-0000-0000509F0000}"/>
    <cellStyle name="20% - Accent1 4 4 2 2 4 2 3 2 2 2" xfId="40969" xr:uid="{00000000-0005-0000-0000-0000519F0000}"/>
    <cellStyle name="20% - Accent1 4 4 2 2 4 2 3 2 3" xfId="40970" xr:uid="{00000000-0005-0000-0000-0000529F0000}"/>
    <cellStyle name="20% - Accent1 4 4 2 2 4 2 3 3" xfId="40971" xr:uid="{00000000-0005-0000-0000-0000539F0000}"/>
    <cellStyle name="20% - Accent1 4 4 2 2 4 2 3 3 2" xfId="40972" xr:uid="{00000000-0005-0000-0000-0000549F0000}"/>
    <cellStyle name="20% - Accent1 4 4 2 2 4 2 3 4" xfId="40973" xr:uid="{00000000-0005-0000-0000-0000559F0000}"/>
    <cellStyle name="20% - Accent1 4 4 2 2 4 2 4" xfId="40974" xr:uid="{00000000-0005-0000-0000-0000569F0000}"/>
    <cellStyle name="20% - Accent1 4 4 2 2 4 2 4 2" xfId="40975" xr:uid="{00000000-0005-0000-0000-0000579F0000}"/>
    <cellStyle name="20% - Accent1 4 4 2 2 4 2 4 2 2" xfId="40976" xr:uid="{00000000-0005-0000-0000-0000589F0000}"/>
    <cellStyle name="20% - Accent1 4 4 2 2 4 2 4 2 2 2" xfId="40977" xr:uid="{00000000-0005-0000-0000-0000599F0000}"/>
    <cellStyle name="20% - Accent1 4 4 2 2 4 2 4 2 3" xfId="40978" xr:uid="{00000000-0005-0000-0000-00005A9F0000}"/>
    <cellStyle name="20% - Accent1 4 4 2 2 4 2 4 3" xfId="40979" xr:uid="{00000000-0005-0000-0000-00005B9F0000}"/>
    <cellStyle name="20% - Accent1 4 4 2 2 4 2 4 3 2" xfId="40980" xr:uid="{00000000-0005-0000-0000-00005C9F0000}"/>
    <cellStyle name="20% - Accent1 4 4 2 2 4 2 4 4" xfId="40981" xr:uid="{00000000-0005-0000-0000-00005D9F0000}"/>
    <cellStyle name="20% - Accent1 4 4 2 2 4 2 5" xfId="40982" xr:uid="{00000000-0005-0000-0000-00005E9F0000}"/>
    <cellStyle name="20% - Accent1 4 4 2 2 4 2 5 2" xfId="40983" xr:uid="{00000000-0005-0000-0000-00005F9F0000}"/>
    <cellStyle name="20% - Accent1 4 4 2 2 4 2 5 2 2" xfId="40984" xr:uid="{00000000-0005-0000-0000-0000609F0000}"/>
    <cellStyle name="20% - Accent1 4 4 2 2 4 2 5 3" xfId="40985" xr:uid="{00000000-0005-0000-0000-0000619F0000}"/>
    <cellStyle name="20% - Accent1 4 4 2 2 4 2 6" xfId="40986" xr:uid="{00000000-0005-0000-0000-0000629F0000}"/>
    <cellStyle name="20% - Accent1 4 4 2 2 4 2 6 2" xfId="40987" xr:uid="{00000000-0005-0000-0000-0000639F0000}"/>
    <cellStyle name="20% - Accent1 4 4 2 2 4 2 6 2 2" xfId="40988" xr:uid="{00000000-0005-0000-0000-0000649F0000}"/>
    <cellStyle name="20% - Accent1 4 4 2 2 4 2 6 3" xfId="40989" xr:uid="{00000000-0005-0000-0000-0000659F0000}"/>
    <cellStyle name="20% - Accent1 4 4 2 2 4 2 7" xfId="40990" xr:uid="{00000000-0005-0000-0000-0000669F0000}"/>
    <cellStyle name="20% - Accent1 4 4 2 2 4 2 7 2" xfId="40991" xr:uid="{00000000-0005-0000-0000-0000679F0000}"/>
    <cellStyle name="20% - Accent1 4 4 2 2 4 2 8" xfId="40992" xr:uid="{00000000-0005-0000-0000-0000689F0000}"/>
    <cellStyle name="20% - Accent1 4 4 2 2 4 2 8 2" xfId="40993" xr:uid="{00000000-0005-0000-0000-0000699F0000}"/>
    <cellStyle name="20% - Accent1 4 4 2 2 4 2 9" xfId="40994" xr:uid="{00000000-0005-0000-0000-00006A9F0000}"/>
    <cellStyle name="20% - Accent1 4 4 2 2 4 3" xfId="40995" xr:uid="{00000000-0005-0000-0000-00006B9F0000}"/>
    <cellStyle name="20% - Accent1 4 4 2 2 4 3 2" xfId="40996" xr:uid="{00000000-0005-0000-0000-00006C9F0000}"/>
    <cellStyle name="20% - Accent1 4 4 2 2 4 3 2 2" xfId="40997" xr:uid="{00000000-0005-0000-0000-00006D9F0000}"/>
    <cellStyle name="20% - Accent1 4 4 2 2 4 3 2 2 2" xfId="40998" xr:uid="{00000000-0005-0000-0000-00006E9F0000}"/>
    <cellStyle name="20% - Accent1 4 4 2 2 4 3 2 2 2 2" xfId="40999" xr:uid="{00000000-0005-0000-0000-00006F9F0000}"/>
    <cellStyle name="20% - Accent1 4 4 2 2 4 3 2 2 3" xfId="41000" xr:uid="{00000000-0005-0000-0000-0000709F0000}"/>
    <cellStyle name="20% - Accent1 4 4 2 2 4 3 2 3" xfId="41001" xr:uid="{00000000-0005-0000-0000-0000719F0000}"/>
    <cellStyle name="20% - Accent1 4 4 2 2 4 3 2 3 2" xfId="41002" xr:uid="{00000000-0005-0000-0000-0000729F0000}"/>
    <cellStyle name="20% - Accent1 4 4 2 2 4 3 2 4" xfId="41003" xr:uid="{00000000-0005-0000-0000-0000739F0000}"/>
    <cellStyle name="20% - Accent1 4 4 2 2 4 3 3" xfId="41004" xr:uid="{00000000-0005-0000-0000-0000749F0000}"/>
    <cellStyle name="20% - Accent1 4 4 2 2 4 3 3 2" xfId="41005" xr:uid="{00000000-0005-0000-0000-0000759F0000}"/>
    <cellStyle name="20% - Accent1 4 4 2 2 4 3 3 2 2" xfId="41006" xr:uid="{00000000-0005-0000-0000-0000769F0000}"/>
    <cellStyle name="20% - Accent1 4 4 2 2 4 3 3 2 2 2" xfId="41007" xr:uid="{00000000-0005-0000-0000-0000779F0000}"/>
    <cellStyle name="20% - Accent1 4 4 2 2 4 3 3 2 3" xfId="41008" xr:uid="{00000000-0005-0000-0000-0000789F0000}"/>
    <cellStyle name="20% - Accent1 4 4 2 2 4 3 3 3" xfId="41009" xr:uid="{00000000-0005-0000-0000-0000799F0000}"/>
    <cellStyle name="20% - Accent1 4 4 2 2 4 3 3 3 2" xfId="41010" xr:uid="{00000000-0005-0000-0000-00007A9F0000}"/>
    <cellStyle name="20% - Accent1 4 4 2 2 4 3 3 4" xfId="41011" xr:uid="{00000000-0005-0000-0000-00007B9F0000}"/>
    <cellStyle name="20% - Accent1 4 4 2 2 4 3 4" xfId="41012" xr:uid="{00000000-0005-0000-0000-00007C9F0000}"/>
    <cellStyle name="20% - Accent1 4 4 2 2 4 3 4 2" xfId="41013" xr:uid="{00000000-0005-0000-0000-00007D9F0000}"/>
    <cellStyle name="20% - Accent1 4 4 2 2 4 3 4 2 2" xfId="41014" xr:uid="{00000000-0005-0000-0000-00007E9F0000}"/>
    <cellStyle name="20% - Accent1 4 4 2 2 4 3 4 2 2 2" xfId="41015" xr:uid="{00000000-0005-0000-0000-00007F9F0000}"/>
    <cellStyle name="20% - Accent1 4 4 2 2 4 3 4 2 3" xfId="41016" xr:uid="{00000000-0005-0000-0000-0000809F0000}"/>
    <cellStyle name="20% - Accent1 4 4 2 2 4 3 4 3" xfId="41017" xr:uid="{00000000-0005-0000-0000-0000819F0000}"/>
    <cellStyle name="20% - Accent1 4 4 2 2 4 3 4 3 2" xfId="41018" xr:uid="{00000000-0005-0000-0000-0000829F0000}"/>
    <cellStyle name="20% - Accent1 4 4 2 2 4 3 4 4" xfId="41019" xr:uid="{00000000-0005-0000-0000-0000839F0000}"/>
    <cellStyle name="20% - Accent1 4 4 2 2 4 3 5" xfId="41020" xr:uid="{00000000-0005-0000-0000-0000849F0000}"/>
    <cellStyle name="20% - Accent1 4 4 2 2 4 3 5 2" xfId="41021" xr:uid="{00000000-0005-0000-0000-0000859F0000}"/>
    <cellStyle name="20% - Accent1 4 4 2 2 4 3 5 2 2" xfId="41022" xr:uid="{00000000-0005-0000-0000-0000869F0000}"/>
    <cellStyle name="20% - Accent1 4 4 2 2 4 3 5 3" xfId="41023" xr:uid="{00000000-0005-0000-0000-0000879F0000}"/>
    <cellStyle name="20% - Accent1 4 4 2 2 4 3 6" xfId="41024" xr:uid="{00000000-0005-0000-0000-0000889F0000}"/>
    <cellStyle name="20% - Accent1 4 4 2 2 4 3 6 2" xfId="41025" xr:uid="{00000000-0005-0000-0000-0000899F0000}"/>
    <cellStyle name="20% - Accent1 4 4 2 2 4 3 6 2 2" xfId="41026" xr:uid="{00000000-0005-0000-0000-00008A9F0000}"/>
    <cellStyle name="20% - Accent1 4 4 2 2 4 3 6 3" xfId="41027" xr:uid="{00000000-0005-0000-0000-00008B9F0000}"/>
    <cellStyle name="20% - Accent1 4 4 2 2 4 3 7" xfId="41028" xr:uid="{00000000-0005-0000-0000-00008C9F0000}"/>
    <cellStyle name="20% - Accent1 4 4 2 2 4 3 7 2" xfId="41029" xr:uid="{00000000-0005-0000-0000-00008D9F0000}"/>
    <cellStyle name="20% - Accent1 4 4 2 2 4 3 8" xfId="41030" xr:uid="{00000000-0005-0000-0000-00008E9F0000}"/>
    <cellStyle name="20% - Accent1 4 4 2 2 4 3 8 2" xfId="41031" xr:uid="{00000000-0005-0000-0000-00008F9F0000}"/>
    <cellStyle name="20% - Accent1 4 4 2 2 4 3 9" xfId="41032" xr:uid="{00000000-0005-0000-0000-0000909F0000}"/>
    <cellStyle name="20% - Accent1 4 4 2 2 4 4" xfId="41033" xr:uid="{00000000-0005-0000-0000-0000919F0000}"/>
    <cellStyle name="20% - Accent1 4 4 2 2 4 4 2" xfId="41034" xr:uid="{00000000-0005-0000-0000-0000929F0000}"/>
    <cellStyle name="20% - Accent1 4 4 2 2 4 4 2 2" xfId="41035" xr:uid="{00000000-0005-0000-0000-0000939F0000}"/>
    <cellStyle name="20% - Accent1 4 4 2 2 4 4 2 2 2" xfId="41036" xr:uid="{00000000-0005-0000-0000-0000949F0000}"/>
    <cellStyle name="20% - Accent1 4 4 2 2 4 4 2 3" xfId="41037" xr:uid="{00000000-0005-0000-0000-0000959F0000}"/>
    <cellStyle name="20% - Accent1 4 4 2 2 4 4 3" xfId="41038" xr:uid="{00000000-0005-0000-0000-0000969F0000}"/>
    <cellStyle name="20% - Accent1 4 4 2 2 4 4 3 2" xfId="41039" xr:uid="{00000000-0005-0000-0000-0000979F0000}"/>
    <cellStyle name="20% - Accent1 4 4 2 2 4 4 4" xfId="41040" xr:uid="{00000000-0005-0000-0000-0000989F0000}"/>
    <cellStyle name="20% - Accent1 4 4 2 2 4 5" xfId="41041" xr:uid="{00000000-0005-0000-0000-0000999F0000}"/>
    <cellStyle name="20% - Accent1 4 4 2 2 4 5 2" xfId="41042" xr:uid="{00000000-0005-0000-0000-00009A9F0000}"/>
    <cellStyle name="20% - Accent1 4 4 2 2 4 5 2 2" xfId="41043" xr:uid="{00000000-0005-0000-0000-00009B9F0000}"/>
    <cellStyle name="20% - Accent1 4 4 2 2 4 5 2 2 2" xfId="41044" xr:uid="{00000000-0005-0000-0000-00009C9F0000}"/>
    <cellStyle name="20% - Accent1 4 4 2 2 4 5 2 3" xfId="41045" xr:uid="{00000000-0005-0000-0000-00009D9F0000}"/>
    <cellStyle name="20% - Accent1 4 4 2 2 4 5 3" xfId="41046" xr:uid="{00000000-0005-0000-0000-00009E9F0000}"/>
    <cellStyle name="20% - Accent1 4 4 2 2 4 5 3 2" xfId="41047" xr:uid="{00000000-0005-0000-0000-00009F9F0000}"/>
    <cellStyle name="20% - Accent1 4 4 2 2 4 5 4" xfId="41048" xr:uid="{00000000-0005-0000-0000-0000A09F0000}"/>
    <cellStyle name="20% - Accent1 4 4 2 2 4 6" xfId="41049" xr:uid="{00000000-0005-0000-0000-0000A19F0000}"/>
    <cellStyle name="20% - Accent1 4 4 2 2 4 6 2" xfId="41050" xr:uid="{00000000-0005-0000-0000-0000A29F0000}"/>
    <cellStyle name="20% - Accent1 4 4 2 2 4 6 2 2" xfId="41051" xr:uid="{00000000-0005-0000-0000-0000A39F0000}"/>
    <cellStyle name="20% - Accent1 4 4 2 2 4 6 2 2 2" xfId="41052" xr:uid="{00000000-0005-0000-0000-0000A49F0000}"/>
    <cellStyle name="20% - Accent1 4 4 2 2 4 6 2 3" xfId="41053" xr:uid="{00000000-0005-0000-0000-0000A59F0000}"/>
    <cellStyle name="20% - Accent1 4 4 2 2 4 6 3" xfId="41054" xr:uid="{00000000-0005-0000-0000-0000A69F0000}"/>
    <cellStyle name="20% - Accent1 4 4 2 2 4 6 3 2" xfId="41055" xr:uid="{00000000-0005-0000-0000-0000A79F0000}"/>
    <cellStyle name="20% - Accent1 4 4 2 2 4 6 4" xfId="41056" xr:uid="{00000000-0005-0000-0000-0000A89F0000}"/>
    <cellStyle name="20% - Accent1 4 4 2 2 4 7" xfId="41057" xr:uid="{00000000-0005-0000-0000-0000A99F0000}"/>
    <cellStyle name="20% - Accent1 4 4 2 2 4 7 2" xfId="41058" xr:uid="{00000000-0005-0000-0000-0000AA9F0000}"/>
    <cellStyle name="20% - Accent1 4 4 2 2 4 7 2 2" xfId="41059" xr:uid="{00000000-0005-0000-0000-0000AB9F0000}"/>
    <cellStyle name="20% - Accent1 4 4 2 2 4 7 3" xfId="41060" xr:uid="{00000000-0005-0000-0000-0000AC9F0000}"/>
    <cellStyle name="20% - Accent1 4 4 2 2 4 8" xfId="41061" xr:uid="{00000000-0005-0000-0000-0000AD9F0000}"/>
    <cellStyle name="20% - Accent1 4 4 2 2 4 8 2" xfId="41062" xr:uid="{00000000-0005-0000-0000-0000AE9F0000}"/>
    <cellStyle name="20% - Accent1 4 4 2 2 4 8 2 2" xfId="41063" xr:uid="{00000000-0005-0000-0000-0000AF9F0000}"/>
    <cellStyle name="20% - Accent1 4 4 2 2 4 8 3" xfId="41064" xr:uid="{00000000-0005-0000-0000-0000B09F0000}"/>
    <cellStyle name="20% - Accent1 4 4 2 2 4 9" xfId="41065" xr:uid="{00000000-0005-0000-0000-0000B19F0000}"/>
    <cellStyle name="20% - Accent1 4 4 2 2 4 9 2" xfId="41066" xr:uid="{00000000-0005-0000-0000-0000B29F0000}"/>
    <cellStyle name="20% - Accent1 4 4 2 2 5" xfId="41067" xr:uid="{00000000-0005-0000-0000-0000B39F0000}"/>
    <cellStyle name="20% - Accent1 4 4 2 2 5 2" xfId="41068" xr:uid="{00000000-0005-0000-0000-0000B49F0000}"/>
    <cellStyle name="20% - Accent1 4 4 2 2 5 2 2" xfId="41069" xr:uid="{00000000-0005-0000-0000-0000B59F0000}"/>
    <cellStyle name="20% - Accent1 4 4 2 2 5 2 2 2" xfId="41070" xr:uid="{00000000-0005-0000-0000-0000B69F0000}"/>
    <cellStyle name="20% - Accent1 4 4 2 2 5 2 2 2 2" xfId="41071" xr:uid="{00000000-0005-0000-0000-0000B79F0000}"/>
    <cellStyle name="20% - Accent1 4 4 2 2 5 2 2 3" xfId="41072" xr:uid="{00000000-0005-0000-0000-0000B89F0000}"/>
    <cellStyle name="20% - Accent1 4 4 2 2 5 2 3" xfId="41073" xr:uid="{00000000-0005-0000-0000-0000B99F0000}"/>
    <cellStyle name="20% - Accent1 4 4 2 2 5 2 3 2" xfId="41074" xr:uid="{00000000-0005-0000-0000-0000BA9F0000}"/>
    <cellStyle name="20% - Accent1 4 4 2 2 5 2 4" xfId="41075" xr:uid="{00000000-0005-0000-0000-0000BB9F0000}"/>
    <cellStyle name="20% - Accent1 4 4 2 2 5 3" xfId="41076" xr:uid="{00000000-0005-0000-0000-0000BC9F0000}"/>
    <cellStyle name="20% - Accent1 4 4 2 2 5 3 2" xfId="41077" xr:uid="{00000000-0005-0000-0000-0000BD9F0000}"/>
    <cellStyle name="20% - Accent1 4 4 2 2 5 3 2 2" xfId="41078" xr:uid="{00000000-0005-0000-0000-0000BE9F0000}"/>
    <cellStyle name="20% - Accent1 4 4 2 2 5 3 2 2 2" xfId="41079" xr:uid="{00000000-0005-0000-0000-0000BF9F0000}"/>
    <cellStyle name="20% - Accent1 4 4 2 2 5 3 2 3" xfId="41080" xr:uid="{00000000-0005-0000-0000-0000C09F0000}"/>
    <cellStyle name="20% - Accent1 4 4 2 2 5 3 3" xfId="41081" xr:uid="{00000000-0005-0000-0000-0000C19F0000}"/>
    <cellStyle name="20% - Accent1 4 4 2 2 5 3 3 2" xfId="41082" xr:uid="{00000000-0005-0000-0000-0000C29F0000}"/>
    <cellStyle name="20% - Accent1 4 4 2 2 5 3 4" xfId="41083" xr:uid="{00000000-0005-0000-0000-0000C39F0000}"/>
    <cellStyle name="20% - Accent1 4 4 2 2 5 4" xfId="41084" xr:uid="{00000000-0005-0000-0000-0000C49F0000}"/>
    <cellStyle name="20% - Accent1 4 4 2 2 5 4 2" xfId="41085" xr:uid="{00000000-0005-0000-0000-0000C59F0000}"/>
    <cellStyle name="20% - Accent1 4 4 2 2 5 4 2 2" xfId="41086" xr:uid="{00000000-0005-0000-0000-0000C69F0000}"/>
    <cellStyle name="20% - Accent1 4 4 2 2 5 4 2 2 2" xfId="41087" xr:uid="{00000000-0005-0000-0000-0000C79F0000}"/>
    <cellStyle name="20% - Accent1 4 4 2 2 5 4 2 3" xfId="41088" xr:uid="{00000000-0005-0000-0000-0000C89F0000}"/>
    <cellStyle name="20% - Accent1 4 4 2 2 5 4 3" xfId="41089" xr:uid="{00000000-0005-0000-0000-0000C99F0000}"/>
    <cellStyle name="20% - Accent1 4 4 2 2 5 4 3 2" xfId="41090" xr:uid="{00000000-0005-0000-0000-0000CA9F0000}"/>
    <cellStyle name="20% - Accent1 4 4 2 2 5 4 4" xfId="41091" xr:uid="{00000000-0005-0000-0000-0000CB9F0000}"/>
    <cellStyle name="20% - Accent1 4 4 2 2 5 5" xfId="41092" xr:uid="{00000000-0005-0000-0000-0000CC9F0000}"/>
    <cellStyle name="20% - Accent1 4 4 2 2 5 5 2" xfId="41093" xr:uid="{00000000-0005-0000-0000-0000CD9F0000}"/>
    <cellStyle name="20% - Accent1 4 4 2 2 5 5 2 2" xfId="41094" xr:uid="{00000000-0005-0000-0000-0000CE9F0000}"/>
    <cellStyle name="20% - Accent1 4 4 2 2 5 5 3" xfId="41095" xr:uid="{00000000-0005-0000-0000-0000CF9F0000}"/>
    <cellStyle name="20% - Accent1 4 4 2 2 5 6" xfId="41096" xr:uid="{00000000-0005-0000-0000-0000D09F0000}"/>
    <cellStyle name="20% - Accent1 4 4 2 2 5 6 2" xfId="41097" xr:uid="{00000000-0005-0000-0000-0000D19F0000}"/>
    <cellStyle name="20% - Accent1 4 4 2 2 5 6 2 2" xfId="41098" xr:uid="{00000000-0005-0000-0000-0000D29F0000}"/>
    <cellStyle name="20% - Accent1 4 4 2 2 5 6 3" xfId="41099" xr:uid="{00000000-0005-0000-0000-0000D39F0000}"/>
    <cellStyle name="20% - Accent1 4 4 2 2 5 7" xfId="41100" xr:uid="{00000000-0005-0000-0000-0000D49F0000}"/>
    <cellStyle name="20% - Accent1 4 4 2 2 5 7 2" xfId="41101" xr:uid="{00000000-0005-0000-0000-0000D59F0000}"/>
    <cellStyle name="20% - Accent1 4 4 2 2 5 8" xfId="41102" xr:uid="{00000000-0005-0000-0000-0000D69F0000}"/>
    <cellStyle name="20% - Accent1 4 4 2 2 5 8 2" xfId="41103" xr:uid="{00000000-0005-0000-0000-0000D79F0000}"/>
    <cellStyle name="20% - Accent1 4 4 2 2 5 9" xfId="41104" xr:uid="{00000000-0005-0000-0000-0000D89F0000}"/>
    <cellStyle name="20% - Accent1 4 4 2 2 6" xfId="41105" xr:uid="{00000000-0005-0000-0000-0000D99F0000}"/>
    <cellStyle name="20% - Accent1 4 4 2 2 6 2" xfId="41106" xr:uid="{00000000-0005-0000-0000-0000DA9F0000}"/>
    <cellStyle name="20% - Accent1 4 4 2 2 6 2 2" xfId="41107" xr:uid="{00000000-0005-0000-0000-0000DB9F0000}"/>
    <cellStyle name="20% - Accent1 4 4 2 2 6 2 2 2" xfId="41108" xr:uid="{00000000-0005-0000-0000-0000DC9F0000}"/>
    <cellStyle name="20% - Accent1 4 4 2 2 6 2 2 2 2" xfId="41109" xr:uid="{00000000-0005-0000-0000-0000DD9F0000}"/>
    <cellStyle name="20% - Accent1 4 4 2 2 6 2 2 3" xfId="41110" xr:uid="{00000000-0005-0000-0000-0000DE9F0000}"/>
    <cellStyle name="20% - Accent1 4 4 2 2 6 2 3" xfId="41111" xr:uid="{00000000-0005-0000-0000-0000DF9F0000}"/>
    <cellStyle name="20% - Accent1 4 4 2 2 6 2 3 2" xfId="41112" xr:uid="{00000000-0005-0000-0000-0000E09F0000}"/>
    <cellStyle name="20% - Accent1 4 4 2 2 6 2 4" xfId="41113" xr:uid="{00000000-0005-0000-0000-0000E19F0000}"/>
    <cellStyle name="20% - Accent1 4 4 2 2 6 3" xfId="41114" xr:uid="{00000000-0005-0000-0000-0000E29F0000}"/>
    <cellStyle name="20% - Accent1 4 4 2 2 6 3 2" xfId="41115" xr:uid="{00000000-0005-0000-0000-0000E39F0000}"/>
    <cellStyle name="20% - Accent1 4 4 2 2 6 3 2 2" xfId="41116" xr:uid="{00000000-0005-0000-0000-0000E49F0000}"/>
    <cellStyle name="20% - Accent1 4 4 2 2 6 3 2 2 2" xfId="41117" xr:uid="{00000000-0005-0000-0000-0000E59F0000}"/>
    <cellStyle name="20% - Accent1 4 4 2 2 6 3 2 3" xfId="41118" xr:uid="{00000000-0005-0000-0000-0000E69F0000}"/>
    <cellStyle name="20% - Accent1 4 4 2 2 6 3 3" xfId="41119" xr:uid="{00000000-0005-0000-0000-0000E79F0000}"/>
    <cellStyle name="20% - Accent1 4 4 2 2 6 3 3 2" xfId="41120" xr:uid="{00000000-0005-0000-0000-0000E89F0000}"/>
    <cellStyle name="20% - Accent1 4 4 2 2 6 3 4" xfId="41121" xr:uid="{00000000-0005-0000-0000-0000E99F0000}"/>
    <cellStyle name="20% - Accent1 4 4 2 2 6 4" xfId="41122" xr:uid="{00000000-0005-0000-0000-0000EA9F0000}"/>
    <cellStyle name="20% - Accent1 4 4 2 2 6 4 2" xfId="41123" xr:uid="{00000000-0005-0000-0000-0000EB9F0000}"/>
    <cellStyle name="20% - Accent1 4 4 2 2 6 4 2 2" xfId="41124" xr:uid="{00000000-0005-0000-0000-0000EC9F0000}"/>
    <cellStyle name="20% - Accent1 4 4 2 2 6 4 2 2 2" xfId="41125" xr:uid="{00000000-0005-0000-0000-0000ED9F0000}"/>
    <cellStyle name="20% - Accent1 4 4 2 2 6 4 2 3" xfId="41126" xr:uid="{00000000-0005-0000-0000-0000EE9F0000}"/>
    <cellStyle name="20% - Accent1 4 4 2 2 6 4 3" xfId="41127" xr:uid="{00000000-0005-0000-0000-0000EF9F0000}"/>
    <cellStyle name="20% - Accent1 4 4 2 2 6 4 3 2" xfId="41128" xr:uid="{00000000-0005-0000-0000-0000F09F0000}"/>
    <cellStyle name="20% - Accent1 4 4 2 2 6 4 4" xfId="41129" xr:uid="{00000000-0005-0000-0000-0000F19F0000}"/>
    <cellStyle name="20% - Accent1 4 4 2 2 6 5" xfId="41130" xr:uid="{00000000-0005-0000-0000-0000F29F0000}"/>
    <cellStyle name="20% - Accent1 4 4 2 2 6 5 2" xfId="41131" xr:uid="{00000000-0005-0000-0000-0000F39F0000}"/>
    <cellStyle name="20% - Accent1 4 4 2 2 6 5 2 2" xfId="41132" xr:uid="{00000000-0005-0000-0000-0000F49F0000}"/>
    <cellStyle name="20% - Accent1 4 4 2 2 6 5 3" xfId="41133" xr:uid="{00000000-0005-0000-0000-0000F59F0000}"/>
    <cellStyle name="20% - Accent1 4 4 2 2 6 6" xfId="41134" xr:uid="{00000000-0005-0000-0000-0000F69F0000}"/>
    <cellStyle name="20% - Accent1 4 4 2 2 6 6 2" xfId="41135" xr:uid="{00000000-0005-0000-0000-0000F79F0000}"/>
    <cellStyle name="20% - Accent1 4 4 2 2 6 6 2 2" xfId="41136" xr:uid="{00000000-0005-0000-0000-0000F89F0000}"/>
    <cellStyle name="20% - Accent1 4 4 2 2 6 6 3" xfId="41137" xr:uid="{00000000-0005-0000-0000-0000F99F0000}"/>
    <cellStyle name="20% - Accent1 4 4 2 2 6 7" xfId="41138" xr:uid="{00000000-0005-0000-0000-0000FA9F0000}"/>
    <cellStyle name="20% - Accent1 4 4 2 2 6 7 2" xfId="41139" xr:uid="{00000000-0005-0000-0000-0000FB9F0000}"/>
    <cellStyle name="20% - Accent1 4 4 2 2 6 8" xfId="41140" xr:uid="{00000000-0005-0000-0000-0000FC9F0000}"/>
    <cellStyle name="20% - Accent1 4 4 2 2 6 8 2" xfId="41141" xr:uid="{00000000-0005-0000-0000-0000FD9F0000}"/>
    <cellStyle name="20% - Accent1 4 4 2 2 6 9" xfId="41142" xr:uid="{00000000-0005-0000-0000-0000FE9F0000}"/>
    <cellStyle name="20% - Accent1 4 4 2 2 7" xfId="41143" xr:uid="{00000000-0005-0000-0000-0000FF9F0000}"/>
    <cellStyle name="20% - Accent1 4 4 2 2 7 2" xfId="41144" xr:uid="{00000000-0005-0000-0000-000000A00000}"/>
    <cellStyle name="20% - Accent1 4 4 2 2 7 2 2" xfId="41145" xr:uid="{00000000-0005-0000-0000-000001A00000}"/>
    <cellStyle name="20% - Accent1 4 4 2 2 7 2 2 2" xfId="41146" xr:uid="{00000000-0005-0000-0000-000002A00000}"/>
    <cellStyle name="20% - Accent1 4 4 2 2 7 2 3" xfId="41147" xr:uid="{00000000-0005-0000-0000-000003A00000}"/>
    <cellStyle name="20% - Accent1 4 4 2 2 7 3" xfId="41148" xr:uid="{00000000-0005-0000-0000-000004A00000}"/>
    <cellStyle name="20% - Accent1 4 4 2 2 7 3 2" xfId="41149" xr:uid="{00000000-0005-0000-0000-000005A00000}"/>
    <cellStyle name="20% - Accent1 4 4 2 2 7 4" xfId="41150" xr:uid="{00000000-0005-0000-0000-000006A00000}"/>
    <cellStyle name="20% - Accent1 4 4 2 2 8" xfId="41151" xr:uid="{00000000-0005-0000-0000-000007A00000}"/>
    <cellStyle name="20% - Accent1 4 4 2 2 8 2" xfId="41152" xr:uid="{00000000-0005-0000-0000-000008A00000}"/>
    <cellStyle name="20% - Accent1 4 4 2 2 8 2 2" xfId="41153" xr:uid="{00000000-0005-0000-0000-000009A00000}"/>
    <cellStyle name="20% - Accent1 4 4 2 2 8 2 2 2" xfId="41154" xr:uid="{00000000-0005-0000-0000-00000AA00000}"/>
    <cellStyle name="20% - Accent1 4 4 2 2 8 2 3" xfId="41155" xr:uid="{00000000-0005-0000-0000-00000BA00000}"/>
    <cellStyle name="20% - Accent1 4 4 2 2 8 3" xfId="41156" xr:uid="{00000000-0005-0000-0000-00000CA00000}"/>
    <cellStyle name="20% - Accent1 4 4 2 2 8 3 2" xfId="41157" xr:uid="{00000000-0005-0000-0000-00000DA00000}"/>
    <cellStyle name="20% - Accent1 4 4 2 2 8 4" xfId="41158" xr:uid="{00000000-0005-0000-0000-00000EA00000}"/>
    <cellStyle name="20% - Accent1 4 4 2 2 9" xfId="41159" xr:uid="{00000000-0005-0000-0000-00000FA00000}"/>
    <cellStyle name="20% - Accent1 4 4 2 2 9 2" xfId="41160" xr:uid="{00000000-0005-0000-0000-000010A00000}"/>
    <cellStyle name="20% - Accent1 4 4 2 2 9 2 2" xfId="41161" xr:uid="{00000000-0005-0000-0000-000011A00000}"/>
    <cellStyle name="20% - Accent1 4 4 2 2 9 2 2 2" xfId="41162" xr:uid="{00000000-0005-0000-0000-000012A00000}"/>
    <cellStyle name="20% - Accent1 4 4 2 2 9 2 3" xfId="41163" xr:uid="{00000000-0005-0000-0000-000013A00000}"/>
    <cellStyle name="20% - Accent1 4 4 2 2 9 3" xfId="41164" xr:uid="{00000000-0005-0000-0000-000014A00000}"/>
    <cellStyle name="20% - Accent1 4 4 2 2 9 3 2" xfId="41165" xr:uid="{00000000-0005-0000-0000-000015A00000}"/>
    <cellStyle name="20% - Accent1 4 4 2 2 9 4" xfId="41166" xr:uid="{00000000-0005-0000-0000-000016A00000}"/>
    <cellStyle name="20% - Accent1 4 4 2 3" xfId="41167" xr:uid="{00000000-0005-0000-0000-000017A00000}"/>
    <cellStyle name="20% - Accent1 4 4 2 3 10" xfId="41168" xr:uid="{00000000-0005-0000-0000-000018A00000}"/>
    <cellStyle name="20% - Accent1 4 4 2 3 10 2" xfId="41169" xr:uid="{00000000-0005-0000-0000-000019A00000}"/>
    <cellStyle name="20% - Accent1 4 4 2 3 11" xfId="41170" xr:uid="{00000000-0005-0000-0000-00001AA00000}"/>
    <cellStyle name="20% - Accent1 4 4 2 3 2" xfId="41171" xr:uid="{00000000-0005-0000-0000-00001BA00000}"/>
    <cellStyle name="20% - Accent1 4 4 2 3 2 2" xfId="41172" xr:uid="{00000000-0005-0000-0000-00001CA00000}"/>
    <cellStyle name="20% - Accent1 4 4 2 3 2 2 2" xfId="41173" xr:uid="{00000000-0005-0000-0000-00001DA00000}"/>
    <cellStyle name="20% - Accent1 4 4 2 3 2 2 2 2" xfId="41174" xr:uid="{00000000-0005-0000-0000-00001EA00000}"/>
    <cellStyle name="20% - Accent1 4 4 2 3 2 2 2 2 2" xfId="41175" xr:uid="{00000000-0005-0000-0000-00001FA00000}"/>
    <cellStyle name="20% - Accent1 4 4 2 3 2 2 2 3" xfId="41176" xr:uid="{00000000-0005-0000-0000-000020A00000}"/>
    <cellStyle name="20% - Accent1 4 4 2 3 2 2 3" xfId="41177" xr:uid="{00000000-0005-0000-0000-000021A00000}"/>
    <cellStyle name="20% - Accent1 4 4 2 3 2 2 3 2" xfId="41178" xr:uid="{00000000-0005-0000-0000-000022A00000}"/>
    <cellStyle name="20% - Accent1 4 4 2 3 2 2 4" xfId="41179" xr:uid="{00000000-0005-0000-0000-000023A00000}"/>
    <cellStyle name="20% - Accent1 4 4 2 3 2 3" xfId="41180" xr:uid="{00000000-0005-0000-0000-000024A00000}"/>
    <cellStyle name="20% - Accent1 4 4 2 3 2 3 2" xfId="41181" xr:uid="{00000000-0005-0000-0000-000025A00000}"/>
    <cellStyle name="20% - Accent1 4 4 2 3 2 3 2 2" xfId="41182" xr:uid="{00000000-0005-0000-0000-000026A00000}"/>
    <cellStyle name="20% - Accent1 4 4 2 3 2 3 2 2 2" xfId="41183" xr:uid="{00000000-0005-0000-0000-000027A00000}"/>
    <cellStyle name="20% - Accent1 4 4 2 3 2 3 2 3" xfId="41184" xr:uid="{00000000-0005-0000-0000-000028A00000}"/>
    <cellStyle name="20% - Accent1 4 4 2 3 2 3 3" xfId="41185" xr:uid="{00000000-0005-0000-0000-000029A00000}"/>
    <cellStyle name="20% - Accent1 4 4 2 3 2 3 3 2" xfId="41186" xr:uid="{00000000-0005-0000-0000-00002AA00000}"/>
    <cellStyle name="20% - Accent1 4 4 2 3 2 3 4" xfId="41187" xr:uid="{00000000-0005-0000-0000-00002BA00000}"/>
    <cellStyle name="20% - Accent1 4 4 2 3 2 4" xfId="41188" xr:uid="{00000000-0005-0000-0000-00002CA00000}"/>
    <cellStyle name="20% - Accent1 4 4 2 3 2 4 2" xfId="41189" xr:uid="{00000000-0005-0000-0000-00002DA00000}"/>
    <cellStyle name="20% - Accent1 4 4 2 3 2 4 2 2" xfId="41190" xr:uid="{00000000-0005-0000-0000-00002EA00000}"/>
    <cellStyle name="20% - Accent1 4 4 2 3 2 4 2 2 2" xfId="41191" xr:uid="{00000000-0005-0000-0000-00002FA00000}"/>
    <cellStyle name="20% - Accent1 4 4 2 3 2 4 2 3" xfId="41192" xr:uid="{00000000-0005-0000-0000-000030A00000}"/>
    <cellStyle name="20% - Accent1 4 4 2 3 2 4 3" xfId="41193" xr:uid="{00000000-0005-0000-0000-000031A00000}"/>
    <cellStyle name="20% - Accent1 4 4 2 3 2 4 3 2" xfId="41194" xr:uid="{00000000-0005-0000-0000-000032A00000}"/>
    <cellStyle name="20% - Accent1 4 4 2 3 2 4 4" xfId="41195" xr:uid="{00000000-0005-0000-0000-000033A00000}"/>
    <cellStyle name="20% - Accent1 4 4 2 3 2 5" xfId="41196" xr:uid="{00000000-0005-0000-0000-000034A00000}"/>
    <cellStyle name="20% - Accent1 4 4 2 3 2 5 2" xfId="41197" xr:uid="{00000000-0005-0000-0000-000035A00000}"/>
    <cellStyle name="20% - Accent1 4 4 2 3 2 5 2 2" xfId="41198" xr:uid="{00000000-0005-0000-0000-000036A00000}"/>
    <cellStyle name="20% - Accent1 4 4 2 3 2 5 3" xfId="41199" xr:uid="{00000000-0005-0000-0000-000037A00000}"/>
    <cellStyle name="20% - Accent1 4 4 2 3 2 6" xfId="41200" xr:uid="{00000000-0005-0000-0000-000038A00000}"/>
    <cellStyle name="20% - Accent1 4 4 2 3 2 6 2" xfId="41201" xr:uid="{00000000-0005-0000-0000-000039A00000}"/>
    <cellStyle name="20% - Accent1 4 4 2 3 2 6 2 2" xfId="41202" xr:uid="{00000000-0005-0000-0000-00003AA00000}"/>
    <cellStyle name="20% - Accent1 4 4 2 3 2 6 3" xfId="41203" xr:uid="{00000000-0005-0000-0000-00003BA00000}"/>
    <cellStyle name="20% - Accent1 4 4 2 3 2 7" xfId="41204" xr:uid="{00000000-0005-0000-0000-00003CA00000}"/>
    <cellStyle name="20% - Accent1 4 4 2 3 2 7 2" xfId="41205" xr:uid="{00000000-0005-0000-0000-00003DA00000}"/>
    <cellStyle name="20% - Accent1 4 4 2 3 2 8" xfId="41206" xr:uid="{00000000-0005-0000-0000-00003EA00000}"/>
    <cellStyle name="20% - Accent1 4 4 2 3 2 8 2" xfId="41207" xr:uid="{00000000-0005-0000-0000-00003FA00000}"/>
    <cellStyle name="20% - Accent1 4 4 2 3 2 9" xfId="41208" xr:uid="{00000000-0005-0000-0000-000040A00000}"/>
    <cellStyle name="20% - Accent1 4 4 2 3 3" xfId="41209" xr:uid="{00000000-0005-0000-0000-000041A00000}"/>
    <cellStyle name="20% - Accent1 4 4 2 3 3 2" xfId="41210" xr:uid="{00000000-0005-0000-0000-000042A00000}"/>
    <cellStyle name="20% - Accent1 4 4 2 3 3 2 2" xfId="41211" xr:uid="{00000000-0005-0000-0000-000043A00000}"/>
    <cellStyle name="20% - Accent1 4 4 2 3 3 2 2 2" xfId="41212" xr:uid="{00000000-0005-0000-0000-000044A00000}"/>
    <cellStyle name="20% - Accent1 4 4 2 3 3 2 2 2 2" xfId="41213" xr:uid="{00000000-0005-0000-0000-000045A00000}"/>
    <cellStyle name="20% - Accent1 4 4 2 3 3 2 2 3" xfId="41214" xr:uid="{00000000-0005-0000-0000-000046A00000}"/>
    <cellStyle name="20% - Accent1 4 4 2 3 3 2 3" xfId="41215" xr:uid="{00000000-0005-0000-0000-000047A00000}"/>
    <cellStyle name="20% - Accent1 4 4 2 3 3 2 3 2" xfId="41216" xr:uid="{00000000-0005-0000-0000-000048A00000}"/>
    <cellStyle name="20% - Accent1 4 4 2 3 3 2 4" xfId="41217" xr:uid="{00000000-0005-0000-0000-000049A00000}"/>
    <cellStyle name="20% - Accent1 4 4 2 3 3 3" xfId="41218" xr:uid="{00000000-0005-0000-0000-00004AA00000}"/>
    <cellStyle name="20% - Accent1 4 4 2 3 3 3 2" xfId="41219" xr:uid="{00000000-0005-0000-0000-00004BA00000}"/>
    <cellStyle name="20% - Accent1 4 4 2 3 3 3 2 2" xfId="41220" xr:uid="{00000000-0005-0000-0000-00004CA00000}"/>
    <cellStyle name="20% - Accent1 4 4 2 3 3 3 2 2 2" xfId="41221" xr:uid="{00000000-0005-0000-0000-00004DA00000}"/>
    <cellStyle name="20% - Accent1 4 4 2 3 3 3 2 3" xfId="41222" xr:uid="{00000000-0005-0000-0000-00004EA00000}"/>
    <cellStyle name="20% - Accent1 4 4 2 3 3 3 3" xfId="41223" xr:uid="{00000000-0005-0000-0000-00004FA00000}"/>
    <cellStyle name="20% - Accent1 4 4 2 3 3 3 3 2" xfId="41224" xr:uid="{00000000-0005-0000-0000-000050A00000}"/>
    <cellStyle name="20% - Accent1 4 4 2 3 3 3 4" xfId="41225" xr:uid="{00000000-0005-0000-0000-000051A00000}"/>
    <cellStyle name="20% - Accent1 4 4 2 3 3 4" xfId="41226" xr:uid="{00000000-0005-0000-0000-000052A00000}"/>
    <cellStyle name="20% - Accent1 4 4 2 3 3 4 2" xfId="41227" xr:uid="{00000000-0005-0000-0000-000053A00000}"/>
    <cellStyle name="20% - Accent1 4 4 2 3 3 4 2 2" xfId="41228" xr:uid="{00000000-0005-0000-0000-000054A00000}"/>
    <cellStyle name="20% - Accent1 4 4 2 3 3 4 2 2 2" xfId="41229" xr:uid="{00000000-0005-0000-0000-000055A00000}"/>
    <cellStyle name="20% - Accent1 4 4 2 3 3 4 2 3" xfId="41230" xr:uid="{00000000-0005-0000-0000-000056A00000}"/>
    <cellStyle name="20% - Accent1 4 4 2 3 3 4 3" xfId="41231" xr:uid="{00000000-0005-0000-0000-000057A00000}"/>
    <cellStyle name="20% - Accent1 4 4 2 3 3 4 3 2" xfId="41232" xr:uid="{00000000-0005-0000-0000-000058A00000}"/>
    <cellStyle name="20% - Accent1 4 4 2 3 3 4 4" xfId="41233" xr:uid="{00000000-0005-0000-0000-000059A00000}"/>
    <cellStyle name="20% - Accent1 4 4 2 3 3 5" xfId="41234" xr:uid="{00000000-0005-0000-0000-00005AA00000}"/>
    <cellStyle name="20% - Accent1 4 4 2 3 3 5 2" xfId="41235" xr:uid="{00000000-0005-0000-0000-00005BA00000}"/>
    <cellStyle name="20% - Accent1 4 4 2 3 3 5 2 2" xfId="41236" xr:uid="{00000000-0005-0000-0000-00005CA00000}"/>
    <cellStyle name="20% - Accent1 4 4 2 3 3 5 3" xfId="41237" xr:uid="{00000000-0005-0000-0000-00005DA00000}"/>
    <cellStyle name="20% - Accent1 4 4 2 3 3 6" xfId="41238" xr:uid="{00000000-0005-0000-0000-00005EA00000}"/>
    <cellStyle name="20% - Accent1 4 4 2 3 3 6 2" xfId="41239" xr:uid="{00000000-0005-0000-0000-00005FA00000}"/>
    <cellStyle name="20% - Accent1 4 4 2 3 3 6 2 2" xfId="41240" xr:uid="{00000000-0005-0000-0000-000060A00000}"/>
    <cellStyle name="20% - Accent1 4 4 2 3 3 6 3" xfId="41241" xr:uid="{00000000-0005-0000-0000-000061A00000}"/>
    <cellStyle name="20% - Accent1 4 4 2 3 3 7" xfId="41242" xr:uid="{00000000-0005-0000-0000-000062A00000}"/>
    <cellStyle name="20% - Accent1 4 4 2 3 3 7 2" xfId="41243" xr:uid="{00000000-0005-0000-0000-000063A00000}"/>
    <cellStyle name="20% - Accent1 4 4 2 3 3 8" xfId="41244" xr:uid="{00000000-0005-0000-0000-000064A00000}"/>
    <cellStyle name="20% - Accent1 4 4 2 3 3 8 2" xfId="41245" xr:uid="{00000000-0005-0000-0000-000065A00000}"/>
    <cellStyle name="20% - Accent1 4 4 2 3 3 9" xfId="41246" xr:uid="{00000000-0005-0000-0000-000066A00000}"/>
    <cellStyle name="20% - Accent1 4 4 2 3 4" xfId="41247" xr:uid="{00000000-0005-0000-0000-000067A00000}"/>
    <cellStyle name="20% - Accent1 4 4 2 3 4 2" xfId="41248" xr:uid="{00000000-0005-0000-0000-000068A00000}"/>
    <cellStyle name="20% - Accent1 4 4 2 3 4 2 2" xfId="41249" xr:uid="{00000000-0005-0000-0000-000069A00000}"/>
    <cellStyle name="20% - Accent1 4 4 2 3 4 2 2 2" xfId="41250" xr:uid="{00000000-0005-0000-0000-00006AA00000}"/>
    <cellStyle name="20% - Accent1 4 4 2 3 4 2 3" xfId="41251" xr:uid="{00000000-0005-0000-0000-00006BA00000}"/>
    <cellStyle name="20% - Accent1 4 4 2 3 4 3" xfId="41252" xr:uid="{00000000-0005-0000-0000-00006CA00000}"/>
    <cellStyle name="20% - Accent1 4 4 2 3 4 3 2" xfId="41253" xr:uid="{00000000-0005-0000-0000-00006DA00000}"/>
    <cellStyle name="20% - Accent1 4 4 2 3 4 4" xfId="41254" xr:uid="{00000000-0005-0000-0000-00006EA00000}"/>
    <cellStyle name="20% - Accent1 4 4 2 3 5" xfId="41255" xr:uid="{00000000-0005-0000-0000-00006FA00000}"/>
    <cellStyle name="20% - Accent1 4 4 2 3 5 2" xfId="41256" xr:uid="{00000000-0005-0000-0000-000070A00000}"/>
    <cellStyle name="20% - Accent1 4 4 2 3 5 2 2" xfId="41257" xr:uid="{00000000-0005-0000-0000-000071A00000}"/>
    <cellStyle name="20% - Accent1 4 4 2 3 5 2 2 2" xfId="41258" xr:uid="{00000000-0005-0000-0000-000072A00000}"/>
    <cellStyle name="20% - Accent1 4 4 2 3 5 2 3" xfId="41259" xr:uid="{00000000-0005-0000-0000-000073A00000}"/>
    <cellStyle name="20% - Accent1 4 4 2 3 5 3" xfId="41260" xr:uid="{00000000-0005-0000-0000-000074A00000}"/>
    <cellStyle name="20% - Accent1 4 4 2 3 5 3 2" xfId="41261" xr:uid="{00000000-0005-0000-0000-000075A00000}"/>
    <cellStyle name="20% - Accent1 4 4 2 3 5 4" xfId="41262" xr:uid="{00000000-0005-0000-0000-000076A00000}"/>
    <cellStyle name="20% - Accent1 4 4 2 3 6" xfId="41263" xr:uid="{00000000-0005-0000-0000-000077A00000}"/>
    <cellStyle name="20% - Accent1 4 4 2 3 6 2" xfId="41264" xr:uid="{00000000-0005-0000-0000-000078A00000}"/>
    <cellStyle name="20% - Accent1 4 4 2 3 6 2 2" xfId="41265" xr:uid="{00000000-0005-0000-0000-000079A00000}"/>
    <cellStyle name="20% - Accent1 4 4 2 3 6 2 2 2" xfId="41266" xr:uid="{00000000-0005-0000-0000-00007AA00000}"/>
    <cellStyle name="20% - Accent1 4 4 2 3 6 2 3" xfId="41267" xr:uid="{00000000-0005-0000-0000-00007BA00000}"/>
    <cellStyle name="20% - Accent1 4 4 2 3 6 3" xfId="41268" xr:uid="{00000000-0005-0000-0000-00007CA00000}"/>
    <cellStyle name="20% - Accent1 4 4 2 3 6 3 2" xfId="41269" xr:uid="{00000000-0005-0000-0000-00007DA00000}"/>
    <cellStyle name="20% - Accent1 4 4 2 3 6 4" xfId="41270" xr:uid="{00000000-0005-0000-0000-00007EA00000}"/>
    <cellStyle name="20% - Accent1 4 4 2 3 7" xfId="41271" xr:uid="{00000000-0005-0000-0000-00007FA00000}"/>
    <cellStyle name="20% - Accent1 4 4 2 3 7 2" xfId="41272" xr:uid="{00000000-0005-0000-0000-000080A00000}"/>
    <cellStyle name="20% - Accent1 4 4 2 3 7 2 2" xfId="41273" xr:uid="{00000000-0005-0000-0000-000081A00000}"/>
    <cellStyle name="20% - Accent1 4 4 2 3 7 3" xfId="41274" xr:uid="{00000000-0005-0000-0000-000082A00000}"/>
    <cellStyle name="20% - Accent1 4 4 2 3 8" xfId="41275" xr:uid="{00000000-0005-0000-0000-000083A00000}"/>
    <cellStyle name="20% - Accent1 4 4 2 3 8 2" xfId="41276" xr:uid="{00000000-0005-0000-0000-000084A00000}"/>
    <cellStyle name="20% - Accent1 4 4 2 3 8 2 2" xfId="41277" xr:uid="{00000000-0005-0000-0000-000085A00000}"/>
    <cellStyle name="20% - Accent1 4 4 2 3 8 3" xfId="41278" xr:uid="{00000000-0005-0000-0000-000086A00000}"/>
    <cellStyle name="20% - Accent1 4 4 2 3 9" xfId="41279" xr:uid="{00000000-0005-0000-0000-000087A00000}"/>
    <cellStyle name="20% - Accent1 4 4 2 3 9 2" xfId="41280" xr:uid="{00000000-0005-0000-0000-000088A00000}"/>
    <cellStyle name="20% - Accent1 4 4 2 4" xfId="41281" xr:uid="{00000000-0005-0000-0000-000089A00000}"/>
    <cellStyle name="20% - Accent1 4 4 2 4 10" xfId="41282" xr:uid="{00000000-0005-0000-0000-00008AA00000}"/>
    <cellStyle name="20% - Accent1 4 4 2 4 10 2" xfId="41283" xr:uid="{00000000-0005-0000-0000-00008BA00000}"/>
    <cellStyle name="20% - Accent1 4 4 2 4 11" xfId="41284" xr:uid="{00000000-0005-0000-0000-00008CA00000}"/>
    <cellStyle name="20% - Accent1 4 4 2 4 2" xfId="41285" xr:uid="{00000000-0005-0000-0000-00008DA00000}"/>
    <cellStyle name="20% - Accent1 4 4 2 4 2 2" xfId="41286" xr:uid="{00000000-0005-0000-0000-00008EA00000}"/>
    <cellStyle name="20% - Accent1 4 4 2 4 2 2 2" xfId="41287" xr:uid="{00000000-0005-0000-0000-00008FA00000}"/>
    <cellStyle name="20% - Accent1 4 4 2 4 2 2 2 2" xfId="41288" xr:uid="{00000000-0005-0000-0000-000090A00000}"/>
    <cellStyle name="20% - Accent1 4 4 2 4 2 2 2 2 2" xfId="41289" xr:uid="{00000000-0005-0000-0000-000091A00000}"/>
    <cellStyle name="20% - Accent1 4 4 2 4 2 2 2 3" xfId="41290" xr:uid="{00000000-0005-0000-0000-000092A00000}"/>
    <cellStyle name="20% - Accent1 4 4 2 4 2 2 3" xfId="41291" xr:uid="{00000000-0005-0000-0000-000093A00000}"/>
    <cellStyle name="20% - Accent1 4 4 2 4 2 2 3 2" xfId="41292" xr:uid="{00000000-0005-0000-0000-000094A00000}"/>
    <cellStyle name="20% - Accent1 4 4 2 4 2 2 4" xfId="41293" xr:uid="{00000000-0005-0000-0000-000095A00000}"/>
    <cellStyle name="20% - Accent1 4 4 2 4 2 3" xfId="41294" xr:uid="{00000000-0005-0000-0000-000096A00000}"/>
    <cellStyle name="20% - Accent1 4 4 2 4 2 3 2" xfId="41295" xr:uid="{00000000-0005-0000-0000-000097A00000}"/>
    <cellStyle name="20% - Accent1 4 4 2 4 2 3 2 2" xfId="41296" xr:uid="{00000000-0005-0000-0000-000098A00000}"/>
    <cellStyle name="20% - Accent1 4 4 2 4 2 3 2 2 2" xfId="41297" xr:uid="{00000000-0005-0000-0000-000099A00000}"/>
    <cellStyle name="20% - Accent1 4 4 2 4 2 3 2 3" xfId="41298" xr:uid="{00000000-0005-0000-0000-00009AA00000}"/>
    <cellStyle name="20% - Accent1 4 4 2 4 2 3 3" xfId="41299" xr:uid="{00000000-0005-0000-0000-00009BA00000}"/>
    <cellStyle name="20% - Accent1 4 4 2 4 2 3 3 2" xfId="41300" xr:uid="{00000000-0005-0000-0000-00009CA00000}"/>
    <cellStyle name="20% - Accent1 4 4 2 4 2 3 4" xfId="41301" xr:uid="{00000000-0005-0000-0000-00009DA00000}"/>
    <cellStyle name="20% - Accent1 4 4 2 4 2 4" xfId="41302" xr:uid="{00000000-0005-0000-0000-00009EA00000}"/>
    <cellStyle name="20% - Accent1 4 4 2 4 2 4 2" xfId="41303" xr:uid="{00000000-0005-0000-0000-00009FA00000}"/>
    <cellStyle name="20% - Accent1 4 4 2 4 2 4 2 2" xfId="41304" xr:uid="{00000000-0005-0000-0000-0000A0A00000}"/>
    <cellStyle name="20% - Accent1 4 4 2 4 2 4 2 2 2" xfId="41305" xr:uid="{00000000-0005-0000-0000-0000A1A00000}"/>
    <cellStyle name="20% - Accent1 4 4 2 4 2 4 2 3" xfId="41306" xr:uid="{00000000-0005-0000-0000-0000A2A00000}"/>
    <cellStyle name="20% - Accent1 4 4 2 4 2 4 3" xfId="41307" xr:uid="{00000000-0005-0000-0000-0000A3A00000}"/>
    <cellStyle name="20% - Accent1 4 4 2 4 2 4 3 2" xfId="41308" xr:uid="{00000000-0005-0000-0000-0000A4A00000}"/>
    <cellStyle name="20% - Accent1 4 4 2 4 2 4 4" xfId="41309" xr:uid="{00000000-0005-0000-0000-0000A5A00000}"/>
    <cellStyle name="20% - Accent1 4 4 2 4 2 5" xfId="41310" xr:uid="{00000000-0005-0000-0000-0000A6A00000}"/>
    <cellStyle name="20% - Accent1 4 4 2 4 2 5 2" xfId="41311" xr:uid="{00000000-0005-0000-0000-0000A7A00000}"/>
    <cellStyle name="20% - Accent1 4 4 2 4 2 5 2 2" xfId="41312" xr:uid="{00000000-0005-0000-0000-0000A8A00000}"/>
    <cellStyle name="20% - Accent1 4 4 2 4 2 5 3" xfId="41313" xr:uid="{00000000-0005-0000-0000-0000A9A00000}"/>
    <cellStyle name="20% - Accent1 4 4 2 4 2 6" xfId="41314" xr:uid="{00000000-0005-0000-0000-0000AAA00000}"/>
    <cellStyle name="20% - Accent1 4 4 2 4 2 6 2" xfId="41315" xr:uid="{00000000-0005-0000-0000-0000ABA00000}"/>
    <cellStyle name="20% - Accent1 4 4 2 4 2 6 2 2" xfId="41316" xr:uid="{00000000-0005-0000-0000-0000ACA00000}"/>
    <cellStyle name="20% - Accent1 4 4 2 4 2 6 3" xfId="41317" xr:uid="{00000000-0005-0000-0000-0000ADA00000}"/>
    <cellStyle name="20% - Accent1 4 4 2 4 2 7" xfId="41318" xr:uid="{00000000-0005-0000-0000-0000AEA00000}"/>
    <cellStyle name="20% - Accent1 4 4 2 4 2 7 2" xfId="41319" xr:uid="{00000000-0005-0000-0000-0000AFA00000}"/>
    <cellStyle name="20% - Accent1 4 4 2 4 2 8" xfId="41320" xr:uid="{00000000-0005-0000-0000-0000B0A00000}"/>
    <cellStyle name="20% - Accent1 4 4 2 4 2 8 2" xfId="41321" xr:uid="{00000000-0005-0000-0000-0000B1A00000}"/>
    <cellStyle name="20% - Accent1 4 4 2 4 2 9" xfId="41322" xr:uid="{00000000-0005-0000-0000-0000B2A00000}"/>
    <cellStyle name="20% - Accent1 4 4 2 4 3" xfId="41323" xr:uid="{00000000-0005-0000-0000-0000B3A00000}"/>
    <cellStyle name="20% - Accent1 4 4 2 4 3 2" xfId="41324" xr:uid="{00000000-0005-0000-0000-0000B4A00000}"/>
    <cellStyle name="20% - Accent1 4 4 2 4 3 2 2" xfId="41325" xr:uid="{00000000-0005-0000-0000-0000B5A00000}"/>
    <cellStyle name="20% - Accent1 4 4 2 4 3 2 2 2" xfId="41326" xr:uid="{00000000-0005-0000-0000-0000B6A00000}"/>
    <cellStyle name="20% - Accent1 4 4 2 4 3 2 2 2 2" xfId="41327" xr:uid="{00000000-0005-0000-0000-0000B7A00000}"/>
    <cellStyle name="20% - Accent1 4 4 2 4 3 2 2 3" xfId="41328" xr:uid="{00000000-0005-0000-0000-0000B8A00000}"/>
    <cellStyle name="20% - Accent1 4 4 2 4 3 2 3" xfId="41329" xr:uid="{00000000-0005-0000-0000-0000B9A00000}"/>
    <cellStyle name="20% - Accent1 4 4 2 4 3 2 3 2" xfId="41330" xr:uid="{00000000-0005-0000-0000-0000BAA00000}"/>
    <cellStyle name="20% - Accent1 4 4 2 4 3 2 4" xfId="41331" xr:uid="{00000000-0005-0000-0000-0000BBA00000}"/>
    <cellStyle name="20% - Accent1 4 4 2 4 3 3" xfId="41332" xr:uid="{00000000-0005-0000-0000-0000BCA00000}"/>
    <cellStyle name="20% - Accent1 4 4 2 4 3 3 2" xfId="41333" xr:uid="{00000000-0005-0000-0000-0000BDA00000}"/>
    <cellStyle name="20% - Accent1 4 4 2 4 3 3 2 2" xfId="41334" xr:uid="{00000000-0005-0000-0000-0000BEA00000}"/>
    <cellStyle name="20% - Accent1 4 4 2 4 3 3 2 2 2" xfId="41335" xr:uid="{00000000-0005-0000-0000-0000BFA00000}"/>
    <cellStyle name="20% - Accent1 4 4 2 4 3 3 2 3" xfId="41336" xr:uid="{00000000-0005-0000-0000-0000C0A00000}"/>
    <cellStyle name="20% - Accent1 4 4 2 4 3 3 3" xfId="41337" xr:uid="{00000000-0005-0000-0000-0000C1A00000}"/>
    <cellStyle name="20% - Accent1 4 4 2 4 3 3 3 2" xfId="41338" xr:uid="{00000000-0005-0000-0000-0000C2A00000}"/>
    <cellStyle name="20% - Accent1 4 4 2 4 3 3 4" xfId="41339" xr:uid="{00000000-0005-0000-0000-0000C3A00000}"/>
    <cellStyle name="20% - Accent1 4 4 2 4 3 4" xfId="41340" xr:uid="{00000000-0005-0000-0000-0000C4A00000}"/>
    <cellStyle name="20% - Accent1 4 4 2 4 3 4 2" xfId="41341" xr:uid="{00000000-0005-0000-0000-0000C5A00000}"/>
    <cellStyle name="20% - Accent1 4 4 2 4 3 4 2 2" xfId="41342" xr:uid="{00000000-0005-0000-0000-0000C6A00000}"/>
    <cellStyle name="20% - Accent1 4 4 2 4 3 4 2 2 2" xfId="41343" xr:uid="{00000000-0005-0000-0000-0000C7A00000}"/>
    <cellStyle name="20% - Accent1 4 4 2 4 3 4 2 3" xfId="41344" xr:uid="{00000000-0005-0000-0000-0000C8A00000}"/>
    <cellStyle name="20% - Accent1 4 4 2 4 3 4 3" xfId="41345" xr:uid="{00000000-0005-0000-0000-0000C9A00000}"/>
    <cellStyle name="20% - Accent1 4 4 2 4 3 4 3 2" xfId="41346" xr:uid="{00000000-0005-0000-0000-0000CAA00000}"/>
    <cellStyle name="20% - Accent1 4 4 2 4 3 4 4" xfId="41347" xr:uid="{00000000-0005-0000-0000-0000CBA00000}"/>
    <cellStyle name="20% - Accent1 4 4 2 4 3 5" xfId="41348" xr:uid="{00000000-0005-0000-0000-0000CCA00000}"/>
    <cellStyle name="20% - Accent1 4 4 2 4 3 5 2" xfId="41349" xr:uid="{00000000-0005-0000-0000-0000CDA00000}"/>
    <cellStyle name="20% - Accent1 4 4 2 4 3 5 2 2" xfId="41350" xr:uid="{00000000-0005-0000-0000-0000CEA00000}"/>
    <cellStyle name="20% - Accent1 4 4 2 4 3 5 3" xfId="41351" xr:uid="{00000000-0005-0000-0000-0000CFA00000}"/>
    <cellStyle name="20% - Accent1 4 4 2 4 3 6" xfId="41352" xr:uid="{00000000-0005-0000-0000-0000D0A00000}"/>
    <cellStyle name="20% - Accent1 4 4 2 4 3 6 2" xfId="41353" xr:uid="{00000000-0005-0000-0000-0000D1A00000}"/>
    <cellStyle name="20% - Accent1 4 4 2 4 3 6 2 2" xfId="41354" xr:uid="{00000000-0005-0000-0000-0000D2A00000}"/>
    <cellStyle name="20% - Accent1 4 4 2 4 3 6 3" xfId="41355" xr:uid="{00000000-0005-0000-0000-0000D3A00000}"/>
    <cellStyle name="20% - Accent1 4 4 2 4 3 7" xfId="41356" xr:uid="{00000000-0005-0000-0000-0000D4A00000}"/>
    <cellStyle name="20% - Accent1 4 4 2 4 3 7 2" xfId="41357" xr:uid="{00000000-0005-0000-0000-0000D5A00000}"/>
    <cellStyle name="20% - Accent1 4 4 2 4 3 8" xfId="41358" xr:uid="{00000000-0005-0000-0000-0000D6A00000}"/>
    <cellStyle name="20% - Accent1 4 4 2 4 3 8 2" xfId="41359" xr:uid="{00000000-0005-0000-0000-0000D7A00000}"/>
    <cellStyle name="20% - Accent1 4 4 2 4 3 9" xfId="41360" xr:uid="{00000000-0005-0000-0000-0000D8A00000}"/>
    <cellStyle name="20% - Accent1 4 4 2 4 4" xfId="41361" xr:uid="{00000000-0005-0000-0000-0000D9A00000}"/>
    <cellStyle name="20% - Accent1 4 4 2 4 4 2" xfId="41362" xr:uid="{00000000-0005-0000-0000-0000DAA00000}"/>
    <cellStyle name="20% - Accent1 4 4 2 4 4 2 2" xfId="41363" xr:uid="{00000000-0005-0000-0000-0000DBA00000}"/>
    <cellStyle name="20% - Accent1 4 4 2 4 4 2 2 2" xfId="41364" xr:uid="{00000000-0005-0000-0000-0000DCA00000}"/>
    <cellStyle name="20% - Accent1 4 4 2 4 4 2 3" xfId="41365" xr:uid="{00000000-0005-0000-0000-0000DDA00000}"/>
    <cellStyle name="20% - Accent1 4 4 2 4 4 3" xfId="41366" xr:uid="{00000000-0005-0000-0000-0000DEA00000}"/>
    <cellStyle name="20% - Accent1 4 4 2 4 4 3 2" xfId="41367" xr:uid="{00000000-0005-0000-0000-0000DFA00000}"/>
    <cellStyle name="20% - Accent1 4 4 2 4 4 4" xfId="41368" xr:uid="{00000000-0005-0000-0000-0000E0A00000}"/>
    <cellStyle name="20% - Accent1 4 4 2 4 5" xfId="41369" xr:uid="{00000000-0005-0000-0000-0000E1A00000}"/>
    <cellStyle name="20% - Accent1 4 4 2 4 5 2" xfId="41370" xr:uid="{00000000-0005-0000-0000-0000E2A00000}"/>
    <cellStyle name="20% - Accent1 4 4 2 4 5 2 2" xfId="41371" xr:uid="{00000000-0005-0000-0000-0000E3A00000}"/>
    <cellStyle name="20% - Accent1 4 4 2 4 5 2 2 2" xfId="41372" xr:uid="{00000000-0005-0000-0000-0000E4A00000}"/>
    <cellStyle name="20% - Accent1 4 4 2 4 5 2 3" xfId="41373" xr:uid="{00000000-0005-0000-0000-0000E5A00000}"/>
    <cellStyle name="20% - Accent1 4 4 2 4 5 3" xfId="41374" xr:uid="{00000000-0005-0000-0000-0000E6A00000}"/>
    <cellStyle name="20% - Accent1 4 4 2 4 5 3 2" xfId="41375" xr:uid="{00000000-0005-0000-0000-0000E7A00000}"/>
    <cellStyle name="20% - Accent1 4 4 2 4 5 4" xfId="41376" xr:uid="{00000000-0005-0000-0000-0000E8A00000}"/>
    <cellStyle name="20% - Accent1 4 4 2 4 6" xfId="41377" xr:uid="{00000000-0005-0000-0000-0000E9A00000}"/>
    <cellStyle name="20% - Accent1 4 4 2 4 6 2" xfId="41378" xr:uid="{00000000-0005-0000-0000-0000EAA00000}"/>
    <cellStyle name="20% - Accent1 4 4 2 4 6 2 2" xfId="41379" xr:uid="{00000000-0005-0000-0000-0000EBA00000}"/>
    <cellStyle name="20% - Accent1 4 4 2 4 6 2 2 2" xfId="41380" xr:uid="{00000000-0005-0000-0000-0000ECA00000}"/>
    <cellStyle name="20% - Accent1 4 4 2 4 6 2 3" xfId="41381" xr:uid="{00000000-0005-0000-0000-0000EDA00000}"/>
    <cellStyle name="20% - Accent1 4 4 2 4 6 3" xfId="41382" xr:uid="{00000000-0005-0000-0000-0000EEA00000}"/>
    <cellStyle name="20% - Accent1 4 4 2 4 6 3 2" xfId="41383" xr:uid="{00000000-0005-0000-0000-0000EFA00000}"/>
    <cellStyle name="20% - Accent1 4 4 2 4 6 4" xfId="41384" xr:uid="{00000000-0005-0000-0000-0000F0A00000}"/>
    <cellStyle name="20% - Accent1 4 4 2 4 7" xfId="41385" xr:uid="{00000000-0005-0000-0000-0000F1A00000}"/>
    <cellStyle name="20% - Accent1 4 4 2 4 7 2" xfId="41386" xr:uid="{00000000-0005-0000-0000-0000F2A00000}"/>
    <cellStyle name="20% - Accent1 4 4 2 4 7 2 2" xfId="41387" xr:uid="{00000000-0005-0000-0000-0000F3A00000}"/>
    <cellStyle name="20% - Accent1 4 4 2 4 7 3" xfId="41388" xr:uid="{00000000-0005-0000-0000-0000F4A00000}"/>
    <cellStyle name="20% - Accent1 4 4 2 4 8" xfId="41389" xr:uid="{00000000-0005-0000-0000-0000F5A00000}"/>
    <cellStyle name="20% - Accent1 4 4 2 4 8 2" xfId="41390" xr:uid="{00000000-0005-0000-0000-0000F6A00000}"/>
    <cellStyle name="20% - Accent1 4 4 2 4 8 2 2" xfId="41391" xr:uid="{00000000-0005-0000-0000-0000F7A00000}"/>
    <cellStyle name="20% - Accent1 4 4 2 4 8 3" xfId="41392" xr:uid="{00000000-0005-0000-0000-0000F8A00000}"/>
    <cellStyle name="20% - Accent1 4 4 2 4 9" xfId="41393" xr:uid="{00000000-0005-0000-0000-0000F9A00000}"/>
    <cellStyle name="20% - Accent1 4 4 2 4 9 2" xfId="41394" xr:uid="{00000000-0005-0000-0000-0000FAA00000}"/>
    <cellStyle name="20% - Accent1 4 4 2 5" xfId="41395" xr:uid="{00000000-0005-0000-0000-0000FBA00000}"/>
    <cellStyle name="20% - Accent1 4 4 2 5 10" xfId="41396" xr:uid="{00000000-0005-0000-0000-0000FCA00000}"/>
    <cellStyle name="20% - Accent1 4 4 2 5 10 2" xfId="41397" xr:uid="{00000000-0005-0000-0000-0000FDA00000}"/>
    <cellStyle name="20% - Accent1 4 4 2 5 11" xfId="41398" xr:uid="{00000000-0005-0000-0000-0000FEA00000}"/>
    <cellStyle name="20% - Accent1 4 4 2 5 2" xfId="41399" xr:uid="{00000000-0005-0000-0000-0000FFA00000}"/>
    <cellStyle name="20% - Accent1 4 4 2 5 2 2" xfId="41400" xr:uid="{00000000-0005-0000-0000-000000A10000}"/>
    <cellStyle name="20% - Accent1 4 4 2 5 2 2 2" xfId="41401" xr:uid="{00000000-0005-0000-0000-000001A10000}"/>
    <cellStyle name="20% - Accent1 4 4 2 5 2 2 2 2" xfId="41402" xr:uid="{00000000-0005-0000-0000-000002A10000}"/>
    <cellStyle name="20% - Accent1 4 4 2 5 2 2 2 2 2" xfId="41403" xr:uid="{00000000-0005-0000-0000-000003A10000}"/>
    <cellStyle name="20% - Accent1 4 4 2 5 2 2 2 3" xfId="41404" xr:uid="{00000000-0005-0000-0000-000004A10000}"/>
    <cellStyle name="20% - Accent1 4 4 2 5 2 2 3" xfId="41405" xr:uid="{00000000-0005-0000-0000-000005A10000}"/>
    <cellStyle name="20% - Accent1 4 4 2 5 2 2 3 2" xfId="41406" xr:uid="{00000000-0005-0000-0000-000006A10000}"/>
    <cellStyle name="20% - Accent1 4 4 2 5 2 2 4" xfId="41407" xr:uid="{00000000-0005-0000-0000-000007A10000}"/>
    <cellStyle name="20% - Accent1 4 4 2 5 2 3" xfId="41408" xr:uid="{00000000-0005-0000-0000-000008A10000}"/>
    <cellStyle name="20% - Accent1 4 4 2 5 2 3 2" xfId="41409" xr:uid="{00000000-0005-0000-0000-000009A10000}"/>
    <cellStyle name="20% - Accent1 4 4 2 5 2 3 2 2" xfId="41410" xr:uid="{00000000-0005-0000-0000-00000AA10000}"/>
    <cellStyle name="20% - Accent1 4 4 2 5 2 3 2 2 2" xfId="41411" xr:uid="{00000000-0005-0000-0000-00000BA10000}"/>
    <cellStyle name="20% - Accent1 4 4 2 5 2 3 2 3" xfId="41412" xr:uid="{00000000-0005-0000-0000-00000CA10000}"/>
    <cellStyle name="20% - Accent1 4 4 2 5 2 3 3" xfId="41413" xr:uid="{00000000-0005-0000-0000-00000DA10000}"/>
    <cellStyle name="20% - Accent1 4 4 2 5 2 3 3 2" xfId="41414" xr:uid="{00000000-0005-0000-0000-00000EA10000}"/>
    <cellStyle name="20% - Accent1 4 4 2 5 2 3 4" xfId="41415" xr:uid="{00000000-0005-0000-0000-00000FA10000}"/>
    <cellStyle name="20% - Accent1 4 4 2 5 2 4" xfId="41416" xr:uid="{00000000-0005-0000-0000-000010A10000}"/>
    <cellStyle name="20% - Accent1 4 4 2 5 2 4 2" xfId="41417" xr:uid="{00000000-0005-0000-0000-000011A10000}"/>
    <cellStyle name="20% - Accent1 4 4 2 5 2 4 2 2" xfId="41418" xr:uid="{00000000-0005-0000-0000-000012A10000}"/>
    <cellStyle name="20% - Accent1 4 4 2 5 2 4 2 2 2" xfId="41419" xr:uid="{00000000-0005-0000-0000-000013A10000}"/>
    <cellStyle name="20% - Accent1 4 4 2 5 2 4 2 3" xfId="41420" xr:uid="{00000000-0005-0000-0000-000014A10000}"/>
    <cellStyle name="20% - Accent1 4 4 2 5 2 4 3" xfId="41421" xr:uid="{00000000-0005-0000-0000-000015A10000}"/>
    <cellStyle name="20% - Accent1 4 4 2 5 2 4 3 2" xfId="41422" xr:uid="{00000000-0005-0000-0000-000016A10000}"/>
    <cellStyle name="20% - Accent1 4 4 2 5 2 4 4" xfId="41423" xr:uid="{00000000-0005-0000-0000-000017A10000}"/>
    <cellStyle name="20% - Accent1 4 4 2 5 2 5" xfId="41424" xr:uid="{00000000-0005-0000-0000-000018A10000}"/>
    <cellStyle name="20% - Accent1 4 4 2 5 2 5 2" xfId="41425" xr:uid="{00000000-0005-0000-0000-000019A10000}"/>
    <cellStyle name="20% - Accent1 4 4 2 5 2 5 2 2" xfId="41426" xr:uid="{00000000-0005-0000-0000-00001AA10000}"/>
    <cellStyle name="20% - Accent1 4 4 2 5 2 5 3" xfId="41427" xr:uid="{00000000-0005-0000-0000-00001BA10000}"/>
    <cellStyle name="20% - Accent1 4 4 2 5 2 6" xfId="41428" xr:uid="{00000000-0005-0000-0000-00001CA10000}"/>
    <cellStyle name="20% - Accent1 4 4 2 5 2 6 2" xfId="41429" xr:uid="{00000000-0005-0000-0000-00001DA10000}"/>
    <cellStyle name="20% - Accent1 4 4 2 5 2 6 2 2" xfId="41430" xr:uid="{00000000-0005-0000-0000-00001EA10000}"/>
    <cellStyle name="20% - Accent1 4 4 2 5 2 6 3" xfId="41431" xr:uid="{00000000-0005-0000-0000-00001FA10000}"/>
    <cellStyle name="20% - Accent1 4 4 2 5 2 7" xfId="41432" xr:uid="{00000000-0005-0000-0000-000020A10000}"/>
    <cellStyle name="20% - Accent1 4 4 2 5 2 7 2" xfId="41433" xr:uid="{00000000-0005-0000-0000-000021A10000}"/>
    <cellStyle name="20% - Accent1 4 4 2 5 2 8" xfId="41434" xr:uid="{00000000-0005-0000-0000-000022A10000}"/>
    <cellStyle name="20% - Accent1 4 4 2 5 2 8 2" xfId="41435" xr:uid="{00000000-0005-0000-0000-000023A10000}"/>
    <cellStyle name="20% - Accent1 4 4 2 5 2 9" xfId="41436" xr:uid="{00000000-0005-0000-0000-000024A10000}"/>
    <cellStyle name="20% - Accent1 4 4 2 5 3" xfId="41437" xr:uid="{00000000-0005-0000-0000-000025A10000}"/>
    <cellStyle name="20% - Accent1 4 4 2 5 3 2" xfId="41438" xr:uid="{00000000-0005-0000-0000-000026A10000}"/>
    <cellStyle name="20% - Accent1 4 4 2 5 3 2 2" xfId="41439" xr:uid="{00000000-0005-0000-0000-000027A10000}"/>
    <cellStyle name="20% - Accent1 4 4 2 5 3 2 2 2" xfId="41440" xr:uid="{00000000-0005-0000-0000-000028A10000}"/>
    <cellStyle name="20% - Accent1 4 4 2 5 3 2 2 2 2" xfId="41441" xr:uid="{00000000-0005-0000-0000-000029A10000}"/>
    <cellStyle name="20% - Accent1 4 4 2 5 3 2 2 3" xfId="41442" xr:uid="{00000000-0005-0000-0000-00002AA10000}"/>
    <cellStyle name="20% - Accent1 4 4 2 5 3 2 3" xfId="41443" xr:uid="{00000000-0005-0000-0000-00002BA10000}"/>
    <cellStyle name="20% - Accent1 4 4 2 5 3 2 3 2" xfId="41444" xr:uid="{00000000-0005-0000-0000-00002CA10000}"/>
    <cellStyle name="20% - Accent1 4 4 2 5 3 2 4" xfId="41445" xr:uid="{00000000-0005-0000-0000-00002DA10000}"/>
    <cellStyle name="20% - Accent1 4 4 2 5 3 3" xfId="41446" xr:uid="{00000000-0005-0000-0000-00002EA10000}"/>
    <cellStyle name="20% - Accent1 4 4 2 5 3 3 2" xfId="41447" xr:uid="{00000000-0005-0000-0000-00002FA10000}"/>
    <cellStyle name="20% - Accent1 4 4 2 5 3 3 2 2" xfId="41448" xr:uid="{00000000-0005-0000-0000-000030A10000}"/>
    <cellStyle name="20% - Accent1 4 4 2 5 3 3 2 2 2" xfId="41449" xr:uid="{00000000-0005-0000-0000-000031A10000}"/>
    <cellStyle name="20% - Accent1 4 4 2 5 3 3 2 3" xfId="41450" xr:uid="{00000000-0005-0000-0000-000032A10000}"/>
    <cellStyle name="20% - Accent1 4 4 2 5 3 3 3" xfId="41451" xr:uid="{00000000-0005-0000-0000-000033A10000}"/>
    <cellStyle name="20% - Accent1 4 4 2 5 3 3 3 2" xfId="41452" xr:uid="{00000000-0005-0000-0000-000034A10000}"/>
    <cellStyle name="20% - Accent1 4 4 2 5 3 3 4" xfId="41453" xr:uid="{00000000-0005-0000-0000-000035A10000}"/>
    <cellStyle name="20% - Accent1 4 4 2 5 3 4" xfId="41454" xr:uid="{00000000-0005-0000-0000-000036A10000}"/>
    <cellStyle name="20% - Accent1 4 4 2 5 3 4 2" xfId="41455" xr:uid="{00000000-0005-0000-0000-000037A10000}"/>
    <cellStyle name="20% - Accent1 4 4 2 5 3 4 2 2" xfId="41456" xr:uid="{00000000-0005-0000-0000-000038A10000}"/>
    <cellStyle name="20% - Accent1 4 4 2 5 3 4 2 2 2" xfId="41457" xr:uid="{00000000-0005-0000-0000-000039A10000}"/>
    <cellStyle name="20% - Accent1 4 4 2 5 3 4 2 3" xfId="41458" xr:uid="{00000000-0005-0000-0000-00003AA10000}"/>
    <cellStyle name="20% - Accent1 4 4 2 5 3 4 3" xfId="41459" xr:uid="{00000000-0005-0000-0000-00003BA10000}"/>
    <cellStyle name="20% - Accent1 4 4 2 5 3 4 3 2" xfId="41460" xr:uid="{00000000-0005-0000-0000-00003CA10000}"/>
    <cellStyle name="20% - Accent1 4 4 2 5 3 4 4" xfId="41461" xr:uid="{00000000-0005-0000-0000-00003DA10000}"/>
    <cellStyle name="20% - Accent1 4 4 2 5 3 5" xfId="41462" xr:uid="{00000000-0005-0000-0000-00003EA10000}"/>
    <cellStyle name="20% - Accent1 4 4 2 5 3 5 2" xfId="41463" xr:uid="{00000000-0005-0000-0000-00003FA10000}"/>
    <cellStyle name="20% - Accent1 4 4 2 5 3 5 2 2" xfId="41464" xr:uid="{00000000-0005-0000-0000-000040A10000}"/>
    <cellStyle name="20% - Accent1 4 4 2 5 3 5 3" xfId="41465" xr:uid="{00000000-0005-0000-0000-000041A10000}"/>
    <cellStyle name="20% - Accent1 4 4 2 5 3 6" xfId="41466" xr:uid="{00000000-0005-0000-0000-000042A10000}"/>
    <cellStyle name="20% - Accent1 4 4 2 5 3 6 2" xfId="41467" xr:uid="{00000000-0005-0000-0000-000043A10000}"/>
    <cellStyle name="20% - Accent1 4 4 2 5 3 6 2 2" xfId="41468" xr:uid="{00000000-0005-0000-0000-000044A10000}"/>
    <cellStyle name="20% - Accent1 4 4 2 5 3 6 3" xfId="41469" xr:uid="{00000000-0005-0000-0000-000045A10000}"/>
    <cellStyle name="20% - Accent1 4 4 2 5 3 7" xfId="41470" xr:uid="{00000000-0005-0000-0000-000046A10000}"/>
    <cellStyle name="20% - Accent1 4 4 2 5 3 7 2" xfId="41471" xr:uid="{00000000-0005-0000-0000-000047A10000}"/>
    <cellStyle name="20% - Accent1 4 4 2 5 3 8" xfId="41472" xr:uid="{00000000-0005-0000-0000-000048A10000}"/>
    <cellStyle name="20% - Accent1 4 4 2 5 3 8 2" xfId="41473" xr:uid="{00000000-0005-0000-0000-000049A10000}"/>
    <cellStyle name="20% - Accent1 4 4 2 5 3 9" xfId="41474" xr:uid="{00000000-0005-0000-0000-00004AA10000}"/>
    <cellStyle name="20% - Accent1 4 4 2 5 4" xfId="41475" xr:uid="{00000000-0005-0000-0000-00004BA10000}"/>
    <cellStyle name="20% - Accent1 4 4 2 5 4 2" xfId="41476" xr:uid="{00000000-0005-0000-0000-00004CA10000}"/>
    <cellStyle name="20% - Accent1 4 4 2 5 4 2 2" xfId="41477" xr:uid="{00000000-0005-0000-0000-00004DA10000}"/>
    <cellStyle name="20% - Accent1 4 4 2 5 4 2 2 2" xfId="41478" xr:uid="{00000000-0005-0000-0000-00004EA10000}"/>
    <cellStyle name="20% - Accent1 4 4 2 5 4 2 3" xfId="41479" xr:uid="{00000000-0005-0000-0000-00004FA10000}"/>
    <cellStyle name="20% - Accent1 4 4 2 5 4 3" xfId="41480" xr:uid="{00000000-0005-0000-0000-000050A10000}"/>
    <cellStyle name="20% - Accent1 4 4 2 5 4 3 2" xfId="41481" xr:uid="{00000000-0005-0000-0000-000051A10000}"/>
    <cellStyle name="20% - Accent1 4 4 2 5 4 4" xfId="41482" xr:uid="{00000000-0005-0000-0000-000052A10000}"/>
    <cellStyle name="20% - Accent1 4 4 2 5 5" xfId="41483" xr:uid="{00000000-0005-0000-0000-000053A10000}"/>
    <cellStyle name="20% - Accent1 4 4 2 5 5 2" xfId="41484" xr:uid="{00000000-0005-0000-0000-000054A10000}"/>
    <cellStyle name="20% - Accent1 4 4 2 5 5 2 2" xfId="41485" xr:uid="{00000000-0005-0000-0000-000055A10000}"/>
    <cellStyle name="20% - Accent1 4 4 2 5 5 2 2 2" xfId="41486" xr:uid="{00000000-0005-0000-0000-000056A10000}"/>
    <cellStyle name="20% - Accent1 4 4 2 5 5 2 3" xfId="41487" xr:uid="{00000000-0005-0000-0000-000057A10000}"/>
    <cellStyle name="20% - Accent1 4 4 2 5 5 3" xfId="41488" xr:uid="{00000000-0005-0000-0000-000058A10000}"/>
    <cellStyle name="20% - Accent1 4 4 2 5 5 3 2" xfId="41489" xr:uid="{00000000-0005-0000-0000-000059A10000}"/>
    <cellStyle name="20% - Accent1 4 4 2 5 5 4" xfId="41490" xr:uid="{00000000-0005-0000-0000-00005AA10000}"/>
    <cellStyle name="20% - Accent1 4 4 2 5 6" xfId="41491" xr:uid="{00000000-0005-0000-0000-00005BA10000}"/>
    <cellStyle name="20% - Accent1 4 4 2 5 6 2" xfId="41492" xr:uid="{00000000-0005-0000-0000-00005CA10000}"/>
    <cellStyle name="20% - Accent1 4 4 2 5 6 2 2" xfId="41493" xr:uid="{00000000-0005-0000-0000-00005DA10000}"/>
    <cellStyle name="20% - Accent1 4 4 2 5 6 2 2 2" xfId="41494" xr:uid="{00000000-0005-0000-0000-00005EA10000}"/>
    <cellStyle name="20% - Accent1 4 4 2 5 6 2 3" xfId="41495" xr:uid="{00000000-0005-0000-0000-00005FA10000}"/>
    <cellStyle name="20% - Accent1 4 4 2 5 6 3" xfId="41496" xr:uid="{00000000-0005-0000-0000-000060A10000}"/>
    <cellStyle name="20% - Accent1 4 4 2 5 6 3 2" xfId="41497" xr:uid="{00000000-0005-0000-0000-000061A10000}"/>
    <cellStyle name="20% - Accent1 4 4 2 5 6 4" xfId="41498" xr:uid="{00000000-0005-0000-0000-000062A10000}"/>
    <cellStyle name="20% - Accent1 4 4 2 5 7" xfId="41499" xr:uid="{00000000-0005-0000-0000-000063A10000}"/>
    <cellStyle name="20% - Accent1 4 4 2 5 7 2" xfId="41500" xr:uid="{00000000-0005-0000-0000-000064A10000}"/>
    <cellStyle name="20% - Accent1 4 4 2 5 7 2 2" xfId="41501" xr:uid="{00000000-0005-0000-0000-000065A10000}"/>
    <cellStyle name="20% - Accent1 4 4 2 5 7 3" xfId="41502" xr:uid="{00000000-0005-0000-0000-000066A10000}"/>
    <cellStyle name="20% - Accent1 4 4 2 5 8" xfId="41503" xr:uid="{00000000-0005-0000-0000-000067A10000}"/>
    <cellStyle name="20% - Accent1 4 4 2 5 8 2" xfId="41504" xr:uid="{00000000-0005-0000-0000-000068A10000}"/>
    <cellStyle name="20% - Accent1 4 4 2 5 8 2 2" xfId="41505" xr:uid="{00000000-0005-0000-0000-000069A10000}"/>
    <cellStyle name="20% - Accent1 4 4 2 5 8 3" xfId="41506" xr:uid="{00000000-0005-0000-0000-00006AA10000}"/>
    <cellStyle name="20% - Accent1 4 4 2 5 9" xfId="41507" xr:uid="{00000000-0005-0000-0000-00006BA10000}"/>
    <cellStyle name="20% - Accent1 4 4 2 5 9 2" xfId="41508" xr:uid="{00000000-0005-0000-0000-00006CA10000}"/>
    <cellStyle name="20% - Accent1 4 4 2 6" xfId="41509" xr:uid="{00000000-0005-0000-0000-00006DA10000}"/>
    <cellStyle name="20% - Accent1 4 4 2 6 2" xfId="41510" xr:uid="{00000000-0005-0000-0000-00006EA10000}"/>
    <cellStyle name="20% - Accent1 4 4 2 6 2 2" xfId="41511" xr:uid="{00000000-0005-0000-0000-00006FA10000}"/>
    <cellStyle name="20% - Accent1 4 4 2 6 2 2 2" xfId="41512" xr:uid="{00000000-0005-0000-0000-000070A10000}"/>
    <cellStyle name="20% - Accent1 4 4 2 6 2 2 2 2" xfId="41513" xr:uid="{00000000-0005-0000-0000-000071A10000}"/>
    <cellStyle name="20% - Accent1 4 4 2 6 2 2 3" xfId="41514" xr:uid="{00000000-0005-0000-0000-000072A10000}"/>
    <cellStyle name="20% - Accent1 4 4 2 6 2 3" xfId="41515" xr:uid="{00000000-0005-0000-0000-000073A10000}"/>
    <cellStyle name="20% - Accent1 4 4 2 6 2 3 2" xfId="41516" xr:uid="{00000000-0005-0000-0000-000074A10000}"/>
    <cellStyle name="20% - Accent1 4 4 2 6 2 4" xfId="41517" xr:uid="{00000000-0005-0000-0000-000075A10000}"/>
    <cellStyle name="20% - Accent1 4 4 2 6 3" xfId="41518" xr:uid="{00000000-0005-0000-0000-000076A10000}"/>
    <cellStyle name="20% - Accent1 4 4 2 6 3 2" xfId="41519" xr:uid="{00000000-0005-0000-0000-000077A10000}"/>
    <cellStyle name="20% - Accent1 4 4 2 6 3 2 2" xfId="41520" xr:uid="{00000000-0005-0000-0000-000078A10000}"/>
    <cellStyle name="20% - Accent1 4 4 2 6 3 2 2 2" xfId="41521" xr:uid="{00000000-0005-0000-0000-000079A10000}"/>
    <cellStyle name="20% - Accent1 4 4 2 6 3 2 3" xfId="41522" xr:uid="{00000000-0005-0000-0000-00007AA10000}"/>
    <cellStyle name="20% - Accent1 4 4 2 6 3 3" xfId="41523" xr:uid="{00000000-0005-0000-0000-00007BA10000}"/>
    <cellStyle name="20% - Accent1 4 4 2 6 3 3 2" xfId="41524" xr:uid="{00000000-0005-0000-0000-00007CA10000}"/>
    <cellStyle name="20% - Accent1 4 4 2 6 3 4" xfId="41525" xr:uid="{00000000-0005-0000-0000-00007DA10000}"/>
    <cellStyle name="20% - Accent1 4 4 2 6 4" xfId="41526" xr:uid="{00000000-0005-0000-0000-00007EA10000}"/>
    <cellStyle name="20% - Accent1 4 4 2 6 4 2" xfId="41527" xr:uid="{00000000-0005-0000-0000-00007FA10000}"/>
    <cellStyle name="20% - Accent1 4 4 2 6 4 2 2" xfId="41528" xr:uid="{00000000-0005-0000-0000-000080A10000}"/>
    <cellStyle name="20% - Accent1 4 4 2 6 4 2 2 2" xfId="41529" xr:uid="{00000000-0005-0000-0000-000081A10000}"/>
    <cellStyle name="20% - Accent1 4 4 2 6 4 2 3" xfId="41530" xr:uid="{00000000-0005-0000-0000-000082A10000}"/>
    <cellStyle name="20% - Accent1 4 4 2 6 4 3" xfId="41531" xr:uid="{00000000-0005-0000-0000-000083A10000}"/>
    <cellStyle name="20% - Accent1 4 4 2 6 4 3 2" xfId="41532" xr:uid="{00000000-0005-0000-0000-000084A10000}"/>
    <cellStyle name="20% - Accent1 4 4 2 6 4 4" xfId="41533" xr:uid="{00000000-0005-0000-0000-000085A10000}"/>
    <cellStyle name="20% - Accent1 4 4 2 6 5" xfId="41534" xr:uid="{00000000-0005-0000-0000-000086A10000}"/>
    <cellStyle name="20% - Accent1 4 4 2 6 5 2" xfId="41535" xr:uid="{00000000-0005-0000-0000-000087A10000}"/>
    <cellStyle name="20% - Accent1 4 4 2 6 5 2 2" xfId="41536" xr:uid="{00000000-0005-0000-0000-000088A10000}"/>
    <cellStyle name="20% - Accent1 4 4 2 6 5 3" xfId="41537" xr:uid="{00000000-0005-0000-0000-000089A10000}"/>
    <cellStyle name="20% - Accent1 4 4 2 6 6" xfId="41538" xr:uid="{00000000-0005-0000-0000-00008AA10000}"/>
    <cellStyle name="20% - Accent1 4 4 2 6 6 2" xfId="41539" xr:uid="{00000000-0005-0000-0000-00008BA10000}"/>
    <cellStyle name="20% - Accent1 4 4 2 6 6 2 2" xfId="41540" xr:uid="{00000000-0005-0000-0000-00008CA10000}"/>
    <cellStyle name="20% - Accent1 4 4 2 6 6 3" xfId="41541" xr:uid="{00000000-0005-0000-0000-00008DA10000}"/>
    <cellStyle name="20% - Accent1 4 4 2 6 7" xfId="41542" xr:uid="{00000000-0005-0000-0000-00008EA10000}"/>
    <cellStyle name="20% - Accent1 4 4 2 6 7 2" xfId="41543" xr:uid="{00000000-0005-0000-0000-00008FA10000}"/>
    <cellStyle name="20% - Accent1 4 4 2 6 8" xfId="41544" xr:uid="{00000000-0005-0000-0000-000090A10000}"/>
    <cellStyle name="20% - Accent1 4 4 2 6 8 2" xfId="41545" xr:uid="{00000000-0005-0000-0000-000091A10000}"/>
    <cellStyle name="20% - Accent1 4 4 2 6 9" xfId="41546" xr:uid="{00000000-0005-0000-0000-000092A10000}"/>
    <cellStyle name="20% - Accent1 4 4 2 7" xfId="41547" xr:uid="{00000000-0005-0000-0000-000093A10000}"/>
    <cellStyle name="20% - Accent1 4 4 2 7 2" xfId="41548" xr:uid="{00000000-0005-0000-0000-000094A10000}"/>
    <cellStyle name="20% - Accent1 4 4 2 7 2 2" xfId="41549" xr:uid="{00000000-0005-0000-0000-000095A10000}"/>
    <cellStyle name="20% - Accent1 4 4 2 7 2 2 2" xfId="41550" xr:uid="{00000000-0005-0000-0000-000096A10000}"/>
    <cellStyle name="20% - Accent1 4 4 2 7 2 2 2 2" xfId="41551" xr:uid="{00000000-0005-0000-0000-000097A10000}"/>
    <cellStyle name="20% - Accent1 4 4 2 7 2 2 3" xfId="41552" xr:uid="{00000000-0005-0000-0000-000098A10000}"/>
    <cellStyle name="20% - Accent1 4 4 2 7 2 3" xfId="41553" xr:uid="{00000000-0005-0000-0000-000099A10000}"/>
    <cellStyle name="20% - Accent1 4 4 2 7 2 3 2" xfId="41554" xr:uid="{00000000-0005-0000-0000-00009AA10000}"/>
    <cellStyle name="20% - Accent1 4 4 2 7 2 4" xfId="41555" xr:uid="{00000000-0005-0000-0000-00009BA10000}"/>
    <cellStyle name="20% - Accent1 4 4 2 7 3" xfId="41556" xr:uid="{00000000-0005-0000-0000-00009CA10000}"/>
    <cellStyle name="20% - Accent1 4 4 2 7 3 2" xfId="41557" xr:uid="{00000000-0005-0000-0000-00009DA10000}"/>
    <cellStyle name="20% - Accent1 4 4 2 7 3 2 2" xfId="41558" xr:uid="{00000000-0005-0000-0000-00009EA10000}"/>
    <cellStyle name="20% - Accent1 4 4 2 7 3 2 2 2" xfId="41559" xr:uid="{00000000-0005-0000-0000-00009FA10000}"/>
    <cellStyle name="20% - Accent1 4 4 2 7 3 2 3" xfId="41560" xr:uid="{00000000-0005-0000-0000-0000A0A10000}"/>
    <cellStyle name="20% - Accent1 4 4 2 7 3 3" xfId="41561" xr:uid="{00000000-0005-0000-0000-0000A1A10000}"/>
    <cellStyle name="20% - Accent1 4 4 2 7 3 3 2" xfId="41562" xr:uid="{00000000-0005-0000-0000-0000A2A10000}"/>
    <cellStyle name="20% - Accent1 4 4 2 7 3 4" xfId="41563" xr:uid="{00000000-0005-0000-0000-0000A3A10000}"/>
    <cellStyle name="20% - Accent1 4 4 2 7 4" xfId="41564" xr:uid="{00000000-0005-0000-0000-0000A4A10000}"/>
    <cellStyle name="20% - Accent1 4 4 2 7 4 2" xfId="41565" xr:uid="{00000000-0005-0000-0000-0000A5A10000}"/>
    <cellStyle name="20% - Accent1 4 4 2 7 4 2 2" xfId="41566" xr:uid="{00000000-0005-0000-0000-0000A6A10000}"/>
    <cellStyle name="20% - Accent1 4 4 2 7 4 2 2 2" xfId="41567" xr:uid="{00000000-0005-0000-0000-0000A7A10000}"/>
    <cellStyle name="20% - Accent1 4 4 2 7 4 2 3" xfId="41568" xr:uid="{00000000-0005-0000-0000-0000A8A10000}"/>
    <cellStyle name="20% - Accent1 4 4 2 7 4 3" xfId="41569" xr:uid="{00000000-0005-0000-0000-0000A9A10000}"/>
    <cellStyle name="20% - Accent1 4 4 2 7 4 3 2" xfId="41570" xr:uid="{00000000-0005-0000-0000-0000AAA10000}"/>
    <cellStyle name="20% - Accent1 4 4 2 7 4 4" xfId="41571" xr:uid="{00000000-0005-0000-0000-0000ABA10000}"/>
    <cellStyle name="20% - Accent1 4 4 2 7 5" xfId="41572" xr:uid="{00000000-0005-0000-0000-0000ACA10000}"/>
    <cellStyle name="20% - Accent1 4 4 2 7 5 2" xfId="41573" xr:uid="{00000000-0005-0000-0000-0000ADA10000}"/>
    <cellStyle name="20% - Accent1 4 4 2 7 5 2 2" xfId="41574" xr:uid="{00000000-0005-0000-0000-0000AEA10000}"/>
    <cellStyle name="20% - Accent1 4 4 2 7 5 3" xfId="41575" xr:uid="{00000000-0005-0000-0000-0000AFA10000}"/>
    <cellStyle name="20% - Accent1 4 4 2 7 6" xfId="41576" xr:uid="{00000000-0005-0000-0000-0000B0A10000}"/>
    <cellStyle name="20% - Accent1 4 4 2 7 6 2" xfId="41577" xr:uid="{00000000-0005-0000-0000-0000B1A10000}"/>
    <cellStyle name="20% - Accent1 4 4 2 7 6 2 2" xfId="41578" xr:uid="{00000000-0005-0000-0000-0000B2A10000}"/>
    <cellStyle name="20% - Accent1 4 4 2 7 6 3" xfId="41579" xr:uid="{00000000-0005-0000-0000-0000B3A10000}"/>
    <cellStyle name="20% - Accent1 4 4 2 7 7" xfId="41580" xr:uid="{00000000-0005-0000-0000-0000B4A10000}"/>
    <cellStyle name="20% - Accent1 4 4 2 7 7 2" xfId="41581" xr:uid="{00000000-0005-0000-0000-0000B5A10000}"/>
    <cellStyle name="20% - Accent1 4 4 2 7 8" xfId="41582" xr:uid="{00000000-0005-0000-0000-0000B6A10000}"/>
    <cellStyle name="20% - Accent1 4 4 2 7 8 2" xfId="41583" xr:uid="{00000000-0005-0000-0000-0000B7A10000}"/>
    <cellStyle name="20% - Accent1 4 4 2 7 9" xfId="41584" xr:uid="{00000000-0005-0000-0000-0000B8A10000}"/>
    <cellStyle name="20% - Accent1 4 4 2 8" xfId="41585" xr:uid="{00000000-0005-0000-0000-0000B9A10000}"/>
    <cellStyle name="20% - Accent1 4 4 2 8 2" xfId="41586" xr:uid="{00000000-0005-0000-0000-0000BAA10000}"/>
    <cellStyle name="20% - Accent1 4 4 2 8 2 2" xfId="41587" xr:uid="{00000000-0005-0000-0000-0000BBA10000}"/>
    <cellStyle name="20% - Accent1 4 4 2 8 2 2 2" xfId="41588" xr:uid="{00000000-0005-0000-0000-0000BCA10000}"/>
    <cellStyle name="20% - Accent1 4 4 2 8 2 3" xfId="41589" xr:uid="{00000000-0005-0000-0000-0000BDA10000}"/>
    <cellStyle name="20% - Accent1 4 4 2 8 3" xfId="41590" xr:uid="{00000000-0005-0000-0000-0000BEA10000}"/>
    <cellStyle name="20% - Accent1 4 4 2 8 3 2" xfId="41591" xr:uid="{00000000-0005-0000-0000-0000BFA10000}"/>
    <cellStyle name="20% - Accent1 4 4 2 8 4" xfId="41592" xr:uid="{00000000-0005-0000-0000-0000C0A10000}"/>
    <cellStyle name="20% - Accent1 4 4 2 9" xfId="41593" xr:uid="{00000000-0005-0000-0000-0000C1A10000}"/>
    <cellStyle name="20% - Accent1 4 4 2 9 2" xfId="41594" xr:uid="{00000000-0005-0000-0000-0000C2A10000}"/>
    <cellStyle name="20% - Accent1 4 4 2 9 2 2" xfId="41595" xr:uid="{00000000-0005-0000-0000-0000C3A10000}"/>
    <cellStyle name="20% - Accent1 4 4 2 9 2 2 2" xfId="41596" xr:uid="{00000000-0005-0000-0000-0000C4A10000}"/>
    <cellStyle name="20% - Accent1 4 4 2 9 2 3" xfId="41597" xr:uid="{00000000-0005-0000-0000-0000C5A10000}"/>
    <cellStyle name="20% - Accent1 4 4 2 9 3" xfId="41598" xr:uid="{00000000-0005-0000-0000-0000C6A10000}"/>
    <cellStyle name="20% - Accent1 4 4 2 9 3 2" xfId="41599" xr:uid="{00000000-0005-0000-0000-0000C7A10000}"/>
    <cellStyle name="20% - Accent1 4 4 2 9 4" xfId="41600" xr:uid="{00000000-0005-0000-0000-0000C8A10000}"/>
    <cellStyle name="20% - Accent1 4 4 3" xfId="41601" xr:uid="{00000000-0005-0000-0000-0000C9A10000}"/>
    <cellStyle name="20% - Accent1 4 4 3 10" xfId="41602" xr:uid="{00000000-0005-0000-0000-0000CAA10000}"/>
    <cellStyle name="20% - Accent1 4 4 3 10 2" xfId="41603" xr:uid="{00000000-0005-0000-0000-0000CBA10000}"/>
    <cellStyle name="20% - Accent1 4 4 3 10 2 2" xfId="41604" xr:uid="{00000000-0005-0000-0000-0000CCA10000}"/>
    <cellStyle name="20% - Accent1 4 4 3 10 3" xfId="41605" xr:uid="{00000000-0005-0000-0000-0000CDA10000}"/>
    <cellStyle name="20% - Accent1 4 4 3 11" xfId="41606" xr:uid="{00000000-0005-0000-0000-0000CEA10000}"/>
    <cellStyle name="20% - Accent1 4 4 3 11 2" xfId="41607" xr:uid="{00000000-0005-0000-0000-0000CFA10000}"/>
    <cellStyle name="20% - Accent1 4 4 3 11 2 2" xfId="41608" xr:uid="{00000000-0005-0000-0000-0000D0A10000}"/>
    <cellStyle name="20% - Accent1 4 4 3 11 3" xfId="41609" xr:uid="{00000000-0005-0000-0000-0000D1A10000}"/>
    <cellStyle name="20% - Accent1 4 4 3 12" xfId="41610" xr:uid="{00000000-0005-0000-0000-0000D2A10000}"/>
    <cellStyle name="20% - Accent1 4 4 3 12 2" xfId="41611" xr:uid="{00000000-0005-0000-0000-0000D3A10000}"/>
    <cellStyle name="20% - Accent1 4 4 3 13" xfId="41612" xr:uid="{00000000-0005-0000-0000-0000D4A10000}"/>
    <cellStyle name="20% - Accent1 4 4 3 13 2" xfId="41613" xr:uid="{00000000-0005-0000-0000-0000D5A10000}"/>
    <cellStyle name="20% - Accent1 4 4 3 14" xfId="41614" xr:uid="{00000000-0005-0000-0000-0000D6A10000}"/>
    <cellStyle name="20% - Accent1 4 4 3 2" xfId="41615" xr:uid="{00000000-0005-0000-0000-0000D7A10000}"/>
    <cellStyle name="20% - Accent1 4 4 3 2 10" xfId="41616" xr:uid="{00000000-0005-0000-0000-0000D8A10000}"/>
    <cellStyle name="20% - Accent1 4 4 3 2 10 2" xfId="41617" xr:uid="{00000000-0005-0000-0000-0000D9A10000}"/>
    <cellStyle name="20% - Accent1 4 4 3 2 11" xfId="41618" xr:uid="{00000000-0005-0000-0000-0000DAA10000}"/>
    <cellStyle name="20% - Accent1 4 4 3 2 2" xfId="41619" xr:uid="{00000000-0005-0000-0000-0000DBA10000}"/>
    <cellStyle name="20% - Accent1 4 4 3 2 2 2" xfId="41620" xr:uid="{00000000-0005-0000-0000-0000DCA10000}"/>
    <cellStyle name="20% - Accent1 4 4 3 2 2 2 2" xfId="41621" xr:uid="{00000000-0005-0000-0000-0000DDA10000}"/>
    <cellStyle name="20% - Accent1 4 4 3 2 2 2 2 2" xfId="41622" xr:uid="{00000000-0005-0000-0000-0000DEA10000}"/>
    <cellStyle name="20% - Accent1 4 4 3 2 2 2 2 2 2" xfId="41623" xr:uid="{00000000-0005-0000-0000-0000DFA10000}"/>
    <cellStyle name="20% - Accent1 4 4 3 2 2 2 2 3" xfId="41624" xr:uid="{00000000-0005-0000-0000-0000E0A10000}"/>
    <cellStyle name="20% - Accent1 4 4 3 2 2 2 3" xfId="41625" xr:uid="{00000000-0005-0000-0000-0000E1A10000}"/>
    <cellStyle name="20% - Accent1 4 4 3 2 2 2 3 2" xfId="41626" xr:uid="{00000000-0005-0000-0000-0000E2A10000}"/>
    <cellStyle name="20% - Accent1 4 4 3 2 2 2 4" xfId="41627" xr:uid="{00000000-0005-0000-0000-0000E3A10000}"/>
    <cellStyle name="20% - Accent1 4 4 3 2 2 3" xfId="41628" xr:uid="{00000000-0005-0000-0000-0000E4A10000}"/>
    <cellStyle name="20% - Accent1 4 4 3 2 2 3 2" xfId="41629" xr:uid="{00000000-0005-0000-0000-0000E5A10000}"/>
    <cellStyle name="20% - Accent1 4 4 3 2 2 3 2 2" xfId="41630" xr:uid="{00000000-0005-0000-0000-0000E6A10000}"/>
    <cellStyle name="20% - Accent1 4 4 3 2 2 3 2 2 2" xfId="41631" xr:uid="{00000000-0005-0000-0000-0000E7A10000}"/>
    <cellStyle name="20% - Accent1 4 4 3 2 2 3 2 3" xfId="41632" xr:uid="{00000000-0005-0000-0000-0000E8A10000}"/>
    <cellStyle name="20% - Accent1 4 4 3 2 2 3 3" xfId="41633" xr:uid="{00000000-0005-0000-0000-0000E9A10000}"/>
    <cellStyle name="20% - Accent1 4 4 3 2 2 3 3 2" xfId="41634" xr:uid="{00000000-0005-0000-0000-0000EAA10000}"/>
    <cellStyle name="20% - Accent1 4 4 3 2 2 3 4" xfId="41635" xr:uid="{00000000-0005-0000-0000-0000EBA10000}"/>
    <cellStyle name="20% - Accent1 4 4 3 2 2 4" xfId="41636" xr:uid="{00000000-0005-0000-0000-0000ECA10000}"/>
    <cellStyle name="20% - Accent1 4 4 3 2 2 4 2" xfId="41637" xr:uid="{00000000-0005-0000-0000-0000EDA10000}"/>
    <cellStyle name="20% - Accent1 4 4 3 2 2 4 2 2" xfId="41638" xr:uid="{00000000-0005-0000-0000-0000EEA10000}"/>
    <cellStyle name="20% - Accent1 4 4 3 2 2 4 2 2 2" xfId="41639" xr:uid="{00000000-0005-0000-0000-0000EFA10000}"/>
    <cellStyle name="20% - Accent1 4 4 3 2 2 4 2 3" xfId="41640" xr:uid="{00000000-0005-0000-0000-0000F0A10000}"/>
    <cellStyle name="20% - Accent1 4 4 3 2 2 4 3" xfId="41641" xr:uid="{00000000-0005-0000-0000-0000F1A10000}"/>
    <cellStyle name="20% - Accent1 4 4 3 2 2 4 3 2" xfId="41642" xr:uid="{00000000-0005-0000-0000-0000F2A10000}"/>
    <cellStyle name="20% - Accent1 4 4 3 2 2 4 4" xfId="41643" xr:uid="{00000000-0005-0000-0000-0000F3A10000}"/>
    <cellStyle name="20% - Accent1 4 4 3 2 2 5" xfId="41644" xr:uid="{00000000-0005-0000-0000-0000F4A10000}"/>
    <cellStyle name="20% - Accent1 4 4 3 2 2 5 2" xfId="41645" xr:uid="{00000000-0005-0000-0000-0000F5A10000}"/>
    <cellStyle name="20% - Accent1 4 4 3 2 2 5 2 2" xfId="41646" xr:uid="{00000000-0005-0000-0000-0000F6A10000}"/>
    <cellStyle name="20% - Accent1 4 4 3 2 2 5 3" xfId="41647" xr:uid="{00000000-0005-0000-0000-0000F7A10000}"/>
    <cellStyle name="20% - Accent1 4 4 3 2 2 6" xfId="41648" xr:uid="{00000000-0005-0000-0000-0000F8A10000}"/>
    <cellStyle name="20% - Accent1 4 4 3 2 2 6 2" xfId="41649" xr:uid="{00000000-0005-0000-0000-0000F9A10000}"/>
    <cellStyle name="20% - Accent1 4 4 3 2 2 6 2 2" xfId="41650" xr:uid="{00000000-0005-0000-0000-0000FAA10000}"/>
    <cellStyle name="20% - Accent1 4 4 3 2 2 6 3" xfId="41651" xr:uid="{00000000-0005-0000-0000-0000FBA10000}"/>
    <cellStyle name="20% - Accent1 4 4 3 2 2 7" xfId="41652" xr:uid="{00000000-0005-0000-0000-0000FCA10000}"/>
    <cellStyle name="20% - Accent1 4 4 3 2 2 7 2" xfId="41653" xr:uid="{00000000-0005-0000-0000-0000FDA10000}"/>
    <cellStyle name="20% - Accent1 4 4 3 2 2 8" xfId="41654" xr:uid="{00000000-0005-0000-0000-0000FEA10000}"/>
    <cellStyle name="20% - Accent1 4 4 3 2 2 8 2" xfId="41655" xr:uid="{00000000-0005-0000-0000-0000FFA10000}"/>
    <cellStyle name="20% - Accent1 4 4 3 2 2 9" xfId="41656" xr:uid="{00000000-0005-0000-0000-000000A20000}"/>
    <cellStyle name="20% - Accent1 4 4 3 2 3" xfId="41657" xr:uid="{00000000-0005-0000-0000-000001A20000}"/>
    <cellStyle name="20% - Accent1 4 4 3 2 3 2" xfId="41658" xr:uid="{00000000-0005-0000-0000-000002A20000}"/>
    <cellStyle name="20% - Accent1 4 4 3 2 3 2 2" xfId="41659" xr:uid="{00000000-0005-0000-0000-000003A20000}"/>
    <cellStyle name="20% - Accent1 4 4 3 2 3 2 2 2" xfId="41660" xr:uid="{00000000-0005-0000-0000-000004A20000}"/>
    <cellStyle name="20% - Accent1 4 4 3 2 3 2 2 2 2" xfId="41661" xr:uid="{00000000-0005-0000-0000-000005A20000}"/>
    <cellStyle name="20% - Accent1 4 4 3 2 3 2 2 3" xfId="41662" xr:uid="{00000000-0005-0000-0000-000006A20000}"/>
    <cellStyle name="20% - Accent1 4 4 3 2 3 2 3" xfId="41663" xr:uid="{00000000-0005-0000-0000-000007A20000}"/>
    <cellStyle name="20% - Accent1 4 4 3 2 3 2 3 2" xfId="41664" xr:uid="{00000000-0005-0000-0000-000008A20000}"/>
    <cellStyle name="20% - Accent1 4 4 3 2 3 2 4" xfId="41665" xr:uid="{00000000-0005-0000-0000-000009A20000}"/>
    <cellStyle name="20% - Accent1 4 4 3 2 3 3" xfId="41666" xr:uid="{00000000-0005-0000-0000-00000AA20000}"/>
    <cellStyle name="20% - Accent1 4 4 3 2 3 3 2" xfId="41667" xr:uid="{00000000-0005-0000-0000-00000BA20000}"/>
    <cellStyle name="20% - Accent1 4 4 3 2 3 3 2 2" xfId="41668" xr:uid="{00000000-0005-0000-0000-00000CA20000}"/>
    <cellStyle name="20% - Accent1 4 4 3 2 3 3 2 2 2" xfId="41669" xr:uid="{00000000-0005-0000-0000-00000DA20000}"/>
    <cellStyle name="20% - Accent1 4 4 3 2 3 3 2 3" xfId="41670" xr:uid="{00000000-0005-0000-0000-00000EA20000}"/>
    <cellStyle name="20% - Accent1 4 4 3 2 3 3 3" xfId="41671" xr:uid="{00000000-0005-0000-0000-00000FA20000}"/>
    <cellStyle name="20% - Accent1 4 4 3 2 3 3 3 2" xfId="41672" xr:uid="{00000000-0005-0000-0000-000010A20000}"/>
    <cellStyle name="20% - Accent1 4 4 3 2 3 3 4" xfId="41673" xr:uid="{00000000-0005-0000-0000-000011A20000}"/>
    <cellStyle name="20% - Accent1 4 4 3 2 3 4" xfId="41674" xr:uid="{00000000-0005-0000-0000-000012A20000}"/>
    <cellStyle name="20% - Accent1 4 4 3 2 3 4 2" xfId="41675" xr:uid="{00000000-0005-0000-0000-000013A20000}"/>
    <cellStyle name="20% - Accent1 4 4 3 2 3 4 2 2" xfId="41676" xr:uid="{00000000-0005-0000-0000-000014A20000}"/>
    <cellStyle name="20% - Accent1 4 4 3 2 3 4 2 2 2" xfId="41677" xr:uid="{00000000-0005-0000-0000-000015A20000}"/>
    <cellStyle name="20% - Accent1 4 4 3 2 3 4 2 3" xfId="41678" xr:uid="{00000000-0005-0000-0000-000016A20000}"/>
    <cellStyle name="20% - Accent1 4 4 3 2 3 4 3" xfId="41679" xr:uid="{00000000-0005-0000-0000-000017A20000}"/>
    <cellStyle name="20% - Accent1 4 4 3 2 3 4 3 2" xfId="41680" xr:uid="{00000000-0005-0000-0000-000018A20000}"/>
    <cellStyle name="20% - Accent1 4 4 3 2 3 4 4" xfId="41681" xr:uid="{00000000-0005-0000-0000-000019A20000}"/>
    <cellStyle name="20% - Accent1 4 4 3 2 3 5" xfId="41682" xr:uid="{00000000-0005-0000-0000-00001AA20000}"/>
    <cellStyle name="20% - Accent1 4 4 3 2 3 5 2" xfId="41683" xr:uid="{00000000-0005-0000-0000-00001BA20000}"/>
    <cellStyle name="20% - Accent1 4 4 3 2 3 5 2 2" xfId="41684" xr:uid="{00000000-0005-0000-0000-00001CA20000}"/>
    <cellStyle name="20% - Accent1 4 4 3 2 3 5 3" xfId="41685" xr:uid="{00000000-0005-0000-0000-00001DA20000}"/>
    <cellStyle name="20% - Accent1 4 4 3 2 3 6" xfId="41686" xr:uid="{00000000-0005-0000-0000-00001EA20000}"/>
    <cellStyle name="20% - Accent1 4 4 3 2 3 6 2" xfId="41687" xr:uid="{00000000-0005-0000-0000-00001FA20000}"/>
    <cellStyle name="20% - Accent1 4 4 3 2 3 6 2 2" xfId="41688" xr:uid="{00000000-0005-0000-0000-000020A20000}"/>
    <cellStyle name="20% - Accent1 4 4 3 2 3 6 3" xfId="41689" xr:uid="{00000000-0005-0000-0000-000021A20000}"/>
    <cellStyle name="20% - Accent1 4 4 3 2 3 7" xfId="41690" xr:uid="{00000000-0005-0000-0000-000022A20000}"/>
    <cellStyle name="20% - Accent1 4 4 3 2 3 7 2" xfId="41691" xr:uid="{00000000-0005-0000-0000-000023A20000}"/>
    <cellStyle name="20% - Accent1 4 4 3 2 3 8" xfId="41692" xr:uid="{00000000-0005-0000-0000-000024A20000}"/>
    <cellStyle name="20% - Accent1 4 4 3 2 3 8 2" xfId="41693" xr:uid="{00000000-0005-0000-0000-000025A20000}"/>
    <cellStyle name="20% - Accent1 4 4 3 2 3 9" xfId="41694" xr:uid="{00000000-0005-0000-0000-000026A20000}"/>
    <cellStyle name="20% - Accent1 4 4 3 2 4" xfId="41695" xr:uid="{00000000-0005-0000-0000-000027A20000}"/>
    <cellStyle name="20% - Accent1 4 4 3 2 4 2" xfId="41696" xr:uid="{00000000-0005-0000-0000-000028A20000}"/>
    <cellStyle name="20% - Accent1 4 4 3 2 4 2 2" xfId="41697" xr:uid="{00000000-0005-0000-0000-000029A20000}"/>
    <cellStyle name="20% - Accent1 4 4 3 2 4 2 2 2" xfId="41698" xr:uid="{00000000-0005-0000-0000-00002AA20000}"/>
    <cellStyle name="20% - Accent1 4 4 3 2 4 2 3" xfId="41699" xr:uid="{00000000-0005-0000-0000-00002BA20000}"/>
    <cellStyle name="20% - Accent1 4 4 3 2 4 3" xfId="41700" xr:uid="{00000000-0005-0000-0000-00002CA20000}"/>
    <cellStyle name="20% - Accent1 4 4 3 2 4 3 2" xfId="41701" xr:uid="{00000000-0005-0000-0000-00002DA20000}"/>
    <cellStyle name="20% - Accent1 4 4 3 2 4 4" xfId="41702" xr:uid="{00000000-0005-0000-0000-00002EA20000}"/>
    <cellStyle name="20% - Accent1 4 4 3 2 5" xfId="41703" xr:uid="{00000000-0005-0000-0000-00002FA20000}"/>
    <cellStyle name="20% - Accent1 4 4 3 2 5 2" xfId="41704" xr:uid="{00000000-0005-0000-0000-000030A20000}"/>
    <cellStyle name="20% - Accent1 4 4 3 2 5 2 2" xfId="41705" xr:uid="{00000000-0005-0000-0000-000031A20000}"/>
    <cellStyle name="20% - Accent1 4 4 3 2 5 2 2 2" xfId="41706" xr:uid="{00000000-0005-0000-0000-000032A20000}"/>
    <cellStyle name="20% - Accent1 4 4 3 2 5 2 3" xfId="41707" xr:uid="{00000000-0005-0000-0000-000033A20000}"/>
    <cellStyle name="20% - Accent1 4 4 3 2 5 3" xfId="41708" xr:uid="{00000000-0005-0000-0000-000034A20000}"/>
    <cellStyle name="20% - Accent1 4 4 3 2 5 3 2" xfId="41709" xr:uid="{00000000-0005-0000-0000-000035A20000}"/>
    <cellStyle name="20% - Accent1 4 4 3 2 5 4" xfId="41710" xr:uid="{00000000-0005-0000-0000-000036A20000}"/>
    <cellStyle name="20% - Accent1 4 4 3 2 6" xfId="41711" xr:uid="{00000000-0005-0000-0000-000037A20000}"/>
    <cellStyle name="20% - Accent1 4 4 3 2 6 2" xfId="41712" xr:uid="{00000000-0005-0000-0000-000038A20000}"/>
    <cellStyle name="20% - Accent1 4 4 3 2 6 2 2" xfId="41713" xr:uid="{00000000-0005-0000-0000-000039A20000}"/>
    <cellStyle name="20% - Accent1 4 4 3 2 6 2 2 2" xfId="41714" xr:uid="{00000000-0005-0000-0000-00003AA20000}"/>
    <cellStyle name="20% - Accent1 4 4 3 2 6 2 3" xfId="41715" xr:uid="{00000000-0005-0000-0000-00003BA20000}"/>
    <cellStyle name="20% - Accent1 4 4 3 2 6 3" xfId="41716" xr:uid="{00000000-0005-0000-0000-00003CA20000}"/>
    <cellStyle name="20% - Accent1 4 4 3 2 6 3 2" xfId="41717" xr:uid="{00000000-0005-0000-0000-00003DA20000}"/>
    <cellStyle name="20% - Accent1 4 4 3 2 6 4" xfId="41718" xr:uid="{00000000-0005-0000-0000-00003EA20000}"/>
    <cellStyle name="20% - Accent1 4 4 3 2 7" xfId="41719" xr:uid="{00000000-0005-0000-0000-00003FA20000}"/>
    <cellStyle name="20% - Accent1 4 4 3 2 7 2" xfId="41720" xr:uid="{00000000-0005-0000-0000-000040A20000}"/>
    <cellStyle name="20% - Accent1 4 4 3 2 7 2 2" xfId="41721" xr:uid="{00000000-0005-0000-0000-000041A20000}"/>
    <cellStyle name="20% - Accent1 4 4 3 2 7 3" xfId="41722" xr:uid="{00000000-0005-0000-0000-000042A20000}"/>
    <cellStyle name="20% - Accent1 4 4 3 2 8" xfId="41723" xr:uid="{00000000-0005-0000-0000-000043A20000}"/>
    <cellStyle name="20% - Accent1 4 4 3 2 8 2" xfId="41724" xr:uid="{00000000-0005-0000-0000-000044A20000}"/>
    <cellStyle name="20% - Accent1 4 4 3 2 8 2 2" xfId="41725" xr:uid="{00000000-0005-0000-0000-000045A20000}"/>
    <cellStyle name="20% - Accent1 4 4 3 2 8 3" xfId="41726" xr:uid="{00000000-0005-0000-0000-000046A20000}"/>
    <cellStyle name="20% - Accent1 4 4 3 2 9" xfId="41727" xr:uid="{00000000-0005-0000-0000-000047A20000}"/>
    <cellStyle name="20% - Accent1 4 4 3 2 9 2" xfId="41728" xr:uid="{00000000-0005-0000-0000-000048A20000}"/>
    <cellStyle name="20% - Accent1 4 4 3 3" xfId="41729" xr:uid="{00000000-0005-0000-0000-000049A20000}"/>
    <cellStyle name="20% - Accent1 4 4 3 3 10" xfId="41730" xr:uid="{00000000-0005-0000-0000-00004AA20000}"/>
    <cellStyle name="20% - Accent1 4 4 3 3 10 2" xfId="41731" xr:uid="{00000000-0005-0000-0000-00004BA20000}"/>
    <cellStyle name="20% - Accent1 4 4 3 3 11" xfId="41732" xr:uid="{00000000-0005-0000-0000-00004CA20000}"/>
    <cellStyle name="20% - Accent1 4 4 3 3 2" xfId="41733" xr:uid="{00000000-0005-0000-0000-00004DA20000}"/>
    <cellStyle name="20% - Accent1 4 4 3 3 2 2" xfId="41734" xr:uid="{00000000-0005-0000-0000-00004EA20000}"/>
    <cellStyle name="20% - Accent1 4 4 3 3 2 2 2" xfId="41735" xr:uid="{00000000-0005-0000-0000-00004FA20000}"/>
    <cellStyle name="20% - Accent1 4 4 3 3 2 2 2 2" xfId="41736" xr:uid="{00000000-0005-0000-0000-000050A20000}"/>
    <cellStyle name="20% - Accent1 4 4 3 3 2 2 2 2 2" xfId="41737" xr:uid="{00000000-0005-0000-0000-000051A20000}"/>
    <cellStyle name="20% - Accent1 4 4 3 3 2 2 2 3" xfId="41738" xr:uid="{00000000-0005-0000-0000-000052A20000}"/>
    <cellStyle name="20% - Accent1 4 4 3 3 2 2 3" xfId="41739" xr:uid="{00000000-0005-0000-0000-000053A20000}"/>
    <cellStyle name="20% - Accent1 4 4 3 3 2 2 3 2" xfId="41740" xr:uid="{00000000-0005-0000-0000-000054A20000}"/>
    <cellStyle name="20% - Accent1 4 4 3 3 2 2 4" xfId="41741" xr:uid="{00000000-0005-0000-0000-000055A20000}"/>
    <cellStyle name="20% - Accent1 4 4 3 3 2 3" xfId="41742" xr:uid="{00000000-0005-0000-0000-000056A20000}"/>
    <cellStyle name="20% - Accent1 4 4 3 3 2 3 2" xfId="41743" xr:uid="{00000000-0005-0000-0000-000057A20000}"/>
    <cellStyle name="20% - Accent1 4 4 3 3 2 3 2 2" xfId="41744" xr:uid="{00000000-0005-0000-0000-000058A20000}"/>
    <cellStyle name="20% - Accent1 4 4 3 3 2 3 2 2 2" xfId="41745" xr:uid="{00000000-0005-0000-0000-000059A20000}"/>
    <cellStyle name="20% - Accent1 4 4 3 3 2 3 2 3" xfId="41746" xr:uid="{00000000-0005-0000-0000-00005AA20000}"/>
    <cellStyle name="20% - Accent1 4 4 3 3 2 3 3" xfId="41747" xr:uid="{00000000-0005-0000-0000-00005BA20000}"/>
    <cellStyle name="20% - Accent1 4 4 3 3 2 3 3 2" xfId="41748" xr:uid="{00000000-0005-0000-0000-00005CA20000}"/>
    <cellStyle name="20% - Accent1 4 4 3 3 2 3 4" xfId="41749" xr:uid="{00000000-0005-0000-0000-00005DA20000}"/>
    <cellStyle name="20% - Accent1 4 4 3 3 2 4" xfId="41750" xr:uid="{00000000-0005-0000-0000-00005EA20000}"/>
    <cellStyle name="20% - Accent1 4 4 3 3 2 4 2" xfId="41751" xr:uid="{00000000-0005-0000-0000-00005FA20000}"/>
    <cellStyle name="20% - Accent1 4 4 3 3 2 4 2 2" xfId="41752" xr:uid="{00000000-0005-0000-0000-000060A20000}"/>
    <cellStyle name="20% - Accent1 4 4 3 3 2 4 2 2 2" xfId="41753" xr:uid="{00000000-0005-0000-0000-000061A20000}"/>
    <cellStyle name="20% - Accent1 4 4 3 3 2 4 2 3" xfId="41754" xr:uid="{00000000-0005-0000-0000-000062A20000}"/>
    <cellStyle name="20% - Accent1 4 4 3 3 2 4 3" xfId="41755" xr:uid="{00000000-0005-0000-0000-000063A20000}"/>
    <cellStyle name="20% - Accent1 4 4 3 3 2 4 3 2" xfId="41756" xr:uid="{00000000-0005-0000-0000-000064A20000}"/>
    <cellStyle name="20% - Accent1 4 4 3 3 2 4 4" xfId="41757" xr:uid="{00000000-0005-0000-0000-000065A20000}"/>
    <cellStyle name="20% - Accent1 4 4 3 3 2 5" xfId="41758" xr:uid="{00000000-0005-0000-0000-000066A20000}"/>
    <cellStyle name="20% - Accent1 4 4 3 3 2 5 2" xfId="41759" xr:uid="{00000000-0005-0000-0000-000067A20000}"/>
    <cellStyle name="20% - Accent1 4 4 3 3 2 5 2 2" xfId="41760" xr:uid="{00000000-0005-0000-0000-000068A20000}"/>
    <cellStyle name="20% - Accent1 4 4 3 3 2 5 3" xfId="41761" xr:uid="{00000000-0005-0000-0000-000069A20000}"/>
    <cellStyle name="20% - Accent1 4 4 3 3 2 6" xfId="41762" xr:uid="{00000000-0005-0000-0000-00006AA20000}"/>
    <cellStyle name="20% - Accent1 4 4 3 3 2 6 2" xfId="41763" xr:uid="{00000000-0005-0000-0000-00006BA20000}"/>
    <cellStyle name="20% - Accent1 4 4 3 3 2 6 2 2" xfId="41764" xr:uid="{00000000-0005-0000-0000-00006CA20000}"/>
    <cellStyle name="20% - Accent1 4 4 3 3 2 6 3" xfId="41765" xr:uid="{00000000-0005-0000-0000-00006DA20000}"/>
    <cellStyle name="20% - Accent1 4 4 3 3 2 7" xfId="41766" xr:uid="{00000000-0005-0000-0000-00006EA20000}"/>
    <cellStyle name="20% - Accent1 4 4 3 3 2 7 2" xfId="41767" xr:uid="{00000000-0005-0000-0000-00006FA20000}"/>
    <cellStyle name="20% - Accent1 4 4 3 3 2 8" xfId="41768" xr:uid="{00000000-0005-0000-0000-000070A20000}"/>
    <cellStyle name="20% - Accent1 4 4 3 3 2 8 2" xfId="41769" xr:uid="{00000000-0005-0000-0000-000071A20000}"/>
    <cellStyle name="20% - Accent1 4 4 3 3 2 9" xfId="41770" xr:uid="{00000000-0005-0000-0000-000072A20000}"/>
    <cellStyle name="20% - Accent1 4 4 3 3 3" xfId="41771" xr:uid="{00000000-0005-0000-0000-000073A20000}"/>
    <cellStyle name="20% - Accent1 4 4 3 3 3 2" xfId="41772" xr:uid="{00000000-0005-0000-0000-000074A20000}"/>
    <cellStyle name="20% - Accent1 4 4 3 3 3 2 2" xfId="41773" xr:uid="{00000000-0005-0000-0000-000075A20000}"/>
    <cellStyle name="20% - Accent1 4 4 3 3 3 2 2 2" xfId="41774" xr:uid="{00000000-0005-0000-0000-000076A20000}"/>
    <cellStyle name="20% - Accent1 4 4 3 3 3 2 2 2 2" xfId="41775" xr:uid="{00000000-0005-0000-0000-000077A20000}"/>
    <cellStyle name="20% - Accent1 4 4 3 3 3 2 2 3" xfId="41776" xr:uid="{00000000-0005-0000-0000-000078A20000}"/>
    <cellStyle name="20% - Accent1 4 4 3 3 3 2 3" xfId="41777" xr:uid="{00000000-0005-0000-0000-000079A20000}"/>
    <cellStyle name="20% - Accent1 4 4 3 3 3 2 3 2" xfId="41778" xr:uid="{00000000-0005-0000-0000-00007AA20000}"/>
    <cellStyle name="20% - Accent1 4 4 3 3 3 2 4" xfId="41779" xr:uid="{00000000-0005-0000-0000-00007BA20000}"/>
    <cellStyle name="20% - Accent1 4 4 3 3 3 3" xfId="41780" xr:uid="{00000000-0005-0000-0000-00007CA20000}"/>
    <cellStyle name="20% - Accent1 4 4 3 3 3 3 2" xfId="41781" xr:uid="{00000000-0005-0000-0000-00007DA20000}"/>
    <cellStyle name="20% - Accent1 4 4 3 3 3 3 2 2" xfId="41782" xr:uid="{00000000-0005-0000-0000-00007EA20000}"/>
    <cellStyle name="20% - Accent1 4 4 3 3 3 3 2 2 2" xfId="41783" xr:uid="{00000000-0005-0000-0000-00007FA20000}"/>
    <cellStyle name="20% - Accent1 4 4 3 3 3 3 2 3" xfId="41784" xr:uid="{00000000-0005-0000-0000-000080A20000}"/>
    <cellStyle name="20% - Accent1 4 4 3 3 3 3 3" xfId="41785" xr:uid="{00000000-0005-0000-0000-000081A20000}"/>
    <cellStyle name="20% - Accent1 4 4 3 3 3 3 3 2" xfId="41786" xr:uid="{00000000-0005-0000-0000-000082A20000}"/>
    <cellStyle name="20% - Accent1 4 4 3 3 3 3 4" xfId="41787" xr:uid="{00000000-0005-0000-0000-000083A20000}"/>
    <cellStyle name="20% - Accent1 4 4 3 3 3 4" xfId="41788" xr:uid="{00000000-0005-0000-0000-000084A20000}"/>
    <cellStyle name="20% - Accent1 4 4 3 3 3 4 2" xfId="41789" xr:uid="{00000000-0005-0000-0000-000085A20000}"/>
    <cellStyle name="20% - Accent1 4 4 3 3 3 4 2 2" xfId="41790" xr:uid="{00000000-0005-0000-0000-000086A20000}"/>
    <cellStyle name="20% - Accent1 4 4 3 3 3 4 2 2 2" xfId="41791" xr:uid="{00000000-0005-0000-0000-000087A20000}"/>
    <cellStyle name="20% - Accent1 4 4 3 3 3 4 2 3" xfId="41792" xr:uid="{00000000-0005-0000-0000-000088A20000}"/>
    <cellStyle name="20% - Accent1 4 4 3 3 3 4 3" xfId="41793" xr:uid="{00000000-0005-0000-0000-000089A20000}"/>
    <cellStyle name="20% - Accent1 4 4 3 3 3 4 3 2" xfId="41794" xr:uid="{00000000-0005-0000-0000-00008AA20000}"/>
    <cellStyle name="20% - Accent1 4 4 3 3 3 4 4" xfId="41795" xr:uid="{00000000-0005-0000-0000-00008BA20000}"/>
    <cellStyle name="20% - Accent1 4 4 3 3 3 5" xfId="41796" xr:uid="{00000000-0005-0000-0000-00008CA20000}"/>
    <cellStyle name="20% - Accent1 4 4 3 3 3 5 2" xfId="41797" xr:uid="{00000000-0005-0000-0000-00008DA20000}"/>
    <cellStyle name="20% - Accent1 4 4 3 3 3 5 2 2" xfId="41798" xr:uid="{00000000-0005-0000-0000-00008EA20000}"/>
    <cellStyle name="20% - Accent1 4 4 3 3 3 5 3" xfId="41799" xr:uid="{00000000-0005-0000-0000-00008FA20000}"/>
    <cellStyle name="20% - Accent1 4 4 3 3 3 6" xfId="41800" xr:uid="{00000000-0005-0000-0000-000090A20000}"/>
    <cellStyle name="20% - Accent1 4 4 3 3 3 6 2" xfId="41801" xr:uid="{00000000-0005-0000-0000-000091A20000}"/>
    <cellStyle name="20% - Accent1 4 4 3 3 3 6 2 2" xfId="41802" xr:uid="{00000000-0005-0000-0000-000092A20000}"/>
    <cellStyle name="20% - Accent1 4 4 3 3 3 6 3" xfId="41803" xr:uid="{00000000-0005-0000-0000-000093A20000}"/>
    <cellStyle name="20% - Accent1 4 4 3 3 3 7" xfId="41804" xr:uid="{00000000-0005-0000-0000-000094A20000}"/>
    <cellStyle name="20% - Accent1 4 4 3 3 3 7 2" xfId="41805" xr:uid="{00000000-0005-0000-0000-000095A20000}"/>
    <cellStyle name="20% - Accent1 4 4 3 3 3 8" xfId="41806" xr:uid="{00000000-0005-0000-0000-000096A20000}"/>
    <cellStyle name="20% - Accent1 4 4 3 3 3 8 2" xfId="41807" xr:uid="{00000000-0005-0000-0000-000097A20000}"/>
    <cellStyle name="20% - Accent1 4 4 3 3 3 9" xfId="41808" xr:uid="{00000000-0005-0000-0000-000098A20000}"/>
    <cellStyle name="20% - Accent1 4 4 3 3 4" xfId="41809" xr:uid="{00000000-0005-0000-0000-000099A20000}"/>
    <cellStyle name="20% - Accent1 4 4 3 3 4 2" xfId="41810" xr:uid="{00000000-0005-0000-0000-00009AA20000}"/>
    <cellStyle name="20% - Accent1 4 4 3 3 4 2 2" xfId="41811" xr:uid="{00000000-0005-0000-0000-00009BA20000}"/>
    <cellStyle name="20% - Accent1 4 4 3 3 4 2 2 2" xfId="41812" xr:uid="{00000000-0005-0000-0000-00009CA20000}"/>
    <cellStyle name="20% - Accent1 4 4 3 3 4 2 3" xfId="41813" xr:uid="{00000000-0005-0000-0000-00009DA20000}"/>
    <cellStyle name="20% - Accent1 4 4 3 3 4 3" xfId="41814" xr:uid="{00000000-0005-0000-0000-00009EA20000}"/>
    <cellStyle name="20% - Accent1 4 4 3 3 4 3 2" xfId="41815" xr:uid="{00000000-0005-0000-0000-00009FA20000}"/>
    <cellStyle name="20% - Accent1 4 4 3 3 4 4" xfId="41816" xr:uid="{00000000-0005-0000-0000-0000A0A20000}"/>
    <cellStyle name="20% - Accent1 4 4 3 3 5" xfId="41817" xr:uid="{00000000-0005-0000-0000-0000A1A20000}"/>
    <cellStyle name="20% - Accent1 4 4 3 3 5 2" xfId="41818" xr:uid="{00000000-0005-0000-0000-0000A2A20000}"/>
    <cellStyle name="20% - Accent1 4 4 3 3 5 2 2" xfId="41819" xr:uid="{00000000-0005-0000-0000-0000A3A20000}"/>
    <cellStyle name="20% - Accent1 4 4 3 3 5 2 2 2" xfId="41820" xr:uid="{00000000-0005-0000-0000-0000A4A20000}"/>
    <cellStyle name="20% - Accent1 4 4 3 3 5 2 3" xfId="41821" xr:uid="{00000000-0005-0000-0000-0000A5A20000}"/>
    <cellStyle name="20% - Accent1 4 4 3 3 5 3" xfId="41822" xr:uid="{00000000-0005-0000-0000-0000A6A20000}"/>
    <cellStyle name="20% - Accent1 4 4 3 3 5 3 2" xfId="41823" xr:uid="{00000000-0005-0000-0000-0000A7A20000}"/>
    <cellStyle name="20% - Accent1 4 4 3 3 5 4" xfId="41824" xr:uid="{00000000-0005-0000-0000-0000A8A20000}"/>
    <cellStyle name="20% - Accent1 4 4 3 3 6" xfId="41825" xr:uid="{00000000-0005-0000-0000-0000A9A20000}"/>
    <cellStyle name="20% - Accent1 4 4 3 3 6 2" xfId="41826" xr:uid="{00000000-0005-0000-0000-0000AAA20000}"/>
    <cellStyle name="20% - Accent1 4 4 3 3 6 2 2" xfId="41827" xr:uid="{00000000-0005-0000-0000-0000ABA20000}"/>
    <cellStyle name="20% - Accent1 4 4 3 3 6 2 2 2" xfId="41828" xr:uid="{00000000-0005-0000-0000-0000ACA20000}"/>
    <cellStyle name="20% - Accent1 4 4 3 3 6 2 3" xfId="41829" xr:uid="{00000000-0005-0000-0000-0000ADA20000}"/>
    <cellStyle name="20% - Accent1 4 4 3 3 6 3" xfId="41830" xr:uid="{00000000-0005-0000-0000-0000AEA20000}"/>
    <cellStyle name="20% - Accent1 4 4 3 3 6 3 2" xfId="41831" xr:uid="{00000000-0005-0000-0000-0000AFA20000}"/>
    <cellStyle name="20% - Accent1 4 4 3 3 6 4" xfId="41832" xr:uid="{00000000-0005-0000-0000-0000B0A20000}"/>
    <cellStyle name="20% - Accent1 4 4 3 3 7" xfId="41833" xr:uid="{00000000-0005-0000-0000-0000B1A20000}"/>
    <cellStyle name="20% - Accent1 4 4 3 3 7 2" xfId="41834" xr:uid="{00000000-0005-0000-0000-0000B2A20000}"/>
    <cellStyle name="20% - Accent1 4 4 3 3 7 2 2" xfId="41835" xr:uid="{00000000-0005-0000-0000-0000B3A20000}"/>
    <cellStyle name="20% - Accent1 4 4 3 3 7 3" xfId="41836" xr:uid="{00000000-0005-0000-0000-0000B4A20000}"/>
    <cellStyle name="20% - Accent1 4 4 3 3 8" xfId="41837" xr:uid="{00000000-0005-0000-0000-0000B5A20000}"/>
    <cellStyle name="20% - Accent1 4 4 3 3 8 2" xfId="41838" xr:uid="{00000000-0005-0000-0000-0000B6A20000}"/>
    <cellStyle name="20% - Accent1 4 4 3 3 8 2 2" xfId="41839" xr:uid="{00000000-0005-0000-0000-0000B7A20000}"/>
    <cellStyle name="20% - Accent1 4 4 3 3 8 3" xfId="41840" xr:uid="{00000000-0005-0000-0000-0000B8A20000}"/>
    <cellStyle name="20% - Accent1 4 4 3 3 9" xfId="41841" xr:uid="{00000000-0005-0000-0000-0000B9A20000}"/>
    <cellStyle name="20% - Accent1 4 4 3 3 9 2" xfId="41842" xr:uid="{00000000-0005-0000-0000-0000BAA20000}"/>
    <cellStyle name="20% - Accent1 4 4 3 4" xfId="41843" xr:uid="{00000000-0005-0000-0000-0000BBA20000}"/>
    <cellStyle name="20% - Accent1 4 4 3 4 10" xfId="41844" xr:uid="{00000000-0005-0000-0000-0000BCA20000}"/>
    <cellStyle name="20% - Accent1 4 4 3 4 10 2" xfId="41845" xr:uid="{00000000-0005-0000-0000-0000BDA20000}"/>
    <cellStyle name="20% - Accent1 4 4 3 4 11" xfId="41846" xr:uid="{00000000-0005-0000-0000-0000BEA20000}"/>
    <cellStyle name="20% - Accent1 4 4 3 4 2" xfId="41847" xr:uid="{00000000-0005-0000-0000-0000BFA20000}"/>
    <cellStyle name="20% - Accent1 4 4 3 4 2 2" xfId="41848" xr:uid="{00000000-0005-0000-0000-0000C0A20000}"/>
    <cellStyle name="20% - Accent1 4 4 3 4 2 2 2" xfId="41849" xr:uid="{00000000-0005-0000-0000-0000C1A20000}"/>
    <cellStyle name="20% - Accent1 4 4 3 4 2 2 2 2" xfId="41850" xr:uid="{00000000-0005-0000-0000-0000C2A20000}"/>
    <cellStyle name="20% - Accent1 4 4 3 4 2 2 2 2 2" xfId="41851" xr:uid="{00000000-0005-0000-0000-0000C3A20000}"/>
    <cellStyle name="20% - Accent1 4 4 3 4 2 2 2 3" xfId="41852" xr:uid="{00000000-0005-0000-0000-0000C4A20000}"/>
    <cellStyle name="20% - Accent1 4 4 3 4 2 2 3" xfId="41853" xr:uid="{00000000-0005-0000-0000-0000C5A20000}"/>
    <cellStyle name="20% - Accent1 4 4 3 4 2 2 3 2" xfId="41854" xr:uid="{00000000-0005-0000-0000-0000C6A20000}"/>
    <cellStyle name="20% - Accent1 4 4 3 4 2 2 4" xfId="41855" xr:uid="{00000000-0005-0000-0000-0000C7A20000}"/>
    <cellStyle name="20% - Accent1 4 4 3 4 2 3" xfId="41856" xr:uid="{00000000-0005-0000-0000-0000C8A20000}"/>
    <cellStyle name="20% - Accent1 4 4 3 4 2 3 2" xfId="41857" xr:uid="{00000000-0005-0000-0000-0000C9A20000}"/>
    <cellStyle name="20% - Accent1 4 4 3 4 2 3 2 2" xfId="41858" xr:uid="{00000000-0005-0000-0000-0000CAA20000}"/>
    <cellStyle name="20% - Accent1 4 4 3 4 2 3 2 2 2" xfId="41859" xr:uid="{00000000-0005-0000-0000-0000CBA20000}"/>
    <cellStyle name="20% - Accent1 4 4 3 4 2 3 2 3" xfId="41860" xr:uid="{00000000-0005-0000-0000-0000CCA20000}"/>
    <cellStyle name="20% - Accent1 4 4 3 4 2 3 3" xfId="41861" xr:uid="{00000000-0005-0000-0000-0000CDA20000}"/>
    <cellStyle name="20% - Accent1 4 4 3 4 2 3 3 2" xfId="41862" xr:uid="{00000000-0005-0000-0000-0000CEA20000}"/>
    <cellStyle name="20% - Accent1 4 4 3 4 2 3 4" xfId="41863" xr:uid="{00000000-0005-0000-0000-0000CFA20000}"/>
    <cellStyle name="20% - Accent1 4 4 3 4 2 4" xfId="41864" xr:uid="{00000000-0005-0000-0000-0000D0A20000}"/>
    <cellStyle name="20% - Accent1 4 4 3 4 2 4 2" xfId="41865" xr:uid="{00000000-0005-0000-0000-0000D1A20000}"/>
    <cellStyle name="20% - Accent1 4 4 3 4 2 4 2 2" xfId="41866" xr:uid="{00000000-0005-0000-0000-0000D2A20000}"/>
    <cellStyle name="20% - Accent1 4 4 3 4 2 4 2 2 2" xfId="41867" xr:uid="{00000000-0005-0000-0000-0000D3A20000}"/>
    <cellStyle name="20% - Accent1 4 4 3 4 2 4 2 3" xfId="41868" xr:uid="{00000000-0005-0000-0000-0000D4A20000}"/>
    <cellStyle name="20% - Accent1 4 4 3 4 2 4 3" xfId="41869" xr:uid="{00000000-0005-0000-0000-0000D5A20000}"/>
    <cellStyle name="20% - Accent1 4 4 3 4 2 4 3 2" xfId="41870" xr:uid="{00000000-0005-0000-0000-0000D6A20000}"/>
    <cellStyle name="20% - Accent1 4 4 3 4 2 4 4" xfId="41871" xr:uid="{00000000-0005-0000-0000-0000D7A20000}"/>
    <cellStyle name="20% - Accent1 4 4 3 4 2 5" xfId="41872" xr:uid="{00000000-0005-0000-0000-0000D8A20000}"/>
    <cellStyle name="20% - Accent1 4 4 3 4 2 5 2" xfId="41873" xr:uid="{00000000-0005-0000-0000-0000D9A20000}"/>
    <cellStyle name="20% - Accent1 4 4 3 4 2 5 2 2" xfId="41874" xr:uid="{00000000-0005-0000-0000-0000DAA20000}"/>
    <cellStyle name="20% - Accent1 4 4 3 4 2 5 3" xfId="41875" xr:uid="{00000000-0005-0000-0000-0000DBA20000}"/>
    <cellStyle name="20% - Accent1 4 4 3 4 2 6" xfId="41876" xr:uid="{00000000-0005-0000-0000-0000DCA20000}"/>
    <cellStyle name="20% - Accent1 4 4 3 4 2 6 2" xfId="41877" xr:uid="{00000000-0005-0000-0000-0000DDA20000}"/>
    <cellStyle name="20% - Accent1 4 4 3 4 2 6 2 2" xfId="41878" xr:uid="{00000000-0005-0000-0000-0000DEA20000}"/>
    <cellStyle name="20% - Accent1 4 4 3 4 2 6 3" xfId="41879" xr:uid="{00000000-0005-0000-0000-0000DFA20000}"/>
    <cellStyle name="20% - Accent1 4 4 3 4 2 7" xfId="41880" xr:uid="{00000000-0005-0000-0000-0000E0A20000}"/>
    <cellStyle name="20% - Accent1 4 4 3 4 2 7 2" xfId="41881" xr:uid="{00000000-0005-0000-0000-0000E1A20000}"/>
    <cellStyle name="20% - Accent1 4 4 3 4 2 8" xfId="41882" xr:uid="{00000000-0005-0000-0000-0000E2A20000}"/>
    <cellStyle name="20% - Accent1 4 4 3 4 2 8 2" xfId="41883" xr:uid="{00000000-0005-0000-0000-0000E3A20000}"/>
    <cellStyle name="20% - Accent1 4 4 3 4 2 9" xfId="41884" xr:uid="{00000000-0005-0000-0000-0000E4A20000}"/>
    <cellStyle name="20% - Accent1 4 4 3 4 3" xfId="41885" xr:uid="{00000000-0005-0000-0000-0000E5A20000}"/>
    <cellStyle name="20% - Accent1 4 4 3 4 3 2" xfId="41886" xr:uid="{00000000-0005-0000-0000-0000E6A20000}"/>
    <cellStyle name="20% - Accent1 4 4 3 4 3 2 2" xfId="41887" xr:uid="{00000000-0005-0000-0000-0000E7A20000}"/>
    <cellStyle name="20% - Accent1 4 4 3 4 3 2 2 2" xfId="41888" xr:uid="{00000000-0005-0000-0000-0000E8A20000}"/>
    <cellStyle name="20% - Accent1 4 4 3 4 3 2 2 2 2" xfId="41889" xr:uid="{00000000-0005-0000-0000-0000E9A20000}"/>
    <cellStyle name="20% - Accent1 4 4 3 4 3 2 2 3" xfId="41890" xr:uid="{00000000-0005-0000-0000-0000EAA20000}"/>
    <cellStyle name="20% - Accent1 4 4 3 4 3 2 3" xfId="41891" xr:uid="{00000000-0005-0000-0000-0000EBA20000}"/>
    <cellStyle name="20% - Accent1 4 4 3 4 3 2 3 2" xfId="41892" xr:uid="{00000000-0005-0000-0000-0000ECA20000}"/>
    <cellStyle name="20% - Accent1 4 4 3 4 3 2 4" xfId="41893" xr:uid="{00000000-0005-0000-0000-0000EDA20000}"/>
    <cellStyle name="20% - Accent1 4 4 3 4 3 3" xfId="41894" xr:uid="{00000000-0005-0000-0000-0000EEA20000}"/>
    <cellStyle name="20% - Accent1 4 4 3 4 3 3 2" xfId="41895" xr:uid="{00000000-0005-0000-0000-0000EFA20000}"/>
    <cellStyle name="20% - Accent1 4 4 3 4 3 3 2 2" xfId="41896" xr:uid="{00000000-0005-0000-0000-0000F0A20000}"/>
    <cellStyle name="20% - Accent1 4 4 3 4 3 3 2 2 2" xfId="41897" xr:uid="{00000000-0005-0000-0000-0000F1A20000}"/>
    <cellStyle name="20% - Accent1 4 4 3 4 3 3 2 3" xfId="41898" xr:uid="{00000000-0005-0000-0000-0000F2A20000}"/>
    <cellStyle name="20% - Accent1 4 4 3 4 3 3 3" xfId="41899" xr:uid="{00000000-0005-0000-0000-0000F3A20000}"/>
    <cellStyle name="20% - Accent1 4 4 3 4 3 3 3 2" xfId="41900" xr:uid="{00000000-0005-0000-0000-0000F4A20000}"/>
    <cellStyle name="20% - Accent1 4 4 3 4 3 3 4" xfId="41901" xr:uid="{00000000-0005-0000-0000-0000F5A20000}"/>
    <cellStyle name="20% - Accent1 4 4 3 4 3 4" xfId="41902" xr:uid="{00000000-0005-0000-0000-0000F6A20000}"/>
    <cellStyle name="20% - Accent1 4 4 3 4 3 4 2" xfId="41903" xr:uid="{00000000-0005-0000-0000-0000F7A20000}"/>
    <cellStyle name="20% - Accent1 4 4 3 4 3 4 2 2" xfId="41904" xr:uid="{00000000-0005-0000-0000-0000F8A20000}"/>
    <cellStyle name="20% - Accent1 4 4 3 4 3 4 2 2 2" xfId="41905" xr:uid="{00000000-0005-0000-0000-0000F9A20000}"/>
    <cellStyle name="20% - Accent1 4 4 3 4 3 4 2 3" xfId="41906" xr:uid="{00000000-0005-0000-0000-0000FAA20000}"/>
    <cellStyle name="20% - Accent1 4 4 3 4 3 4 3" xfId="41907" xr:uid="{00000000-0005-0000-0000-0000FBA20000}"/>
    <cellStyle name="20% - Accent1 4 4 3 4 3 4 3 2" xfId="41908" xr:uid="{00000000-0005-0000-0000-0000FCA20000}"/>
    <cellStyle name="20% - Accent1 4 4 3 4 3 4 4" xfId="41909" xr:uid="{00000000-0005-0000-0000-0000FDA20000}"/>
    <cellStyle name="20% - Accent1 4 4 3 4 3 5" xfId="41910" xr:uid="{00000000-0005-0000-0000-0000FEA20000}"/>
    <cellStyle name="20% - Accent1 4 4 3 4 3 5 2" xfId="41911" xr:uid="{00000000-0005-0000-0000-0000FFA20000}"/>
    <cellStyle name="20% - Accent1 4 4 3 4 3 5 2 2" xfId="41912" xr:uid="{00000000-0005-0000-0000-000000A30000}"/>
    <cellStyle name="20% - Accent1 4 4 3 4 3 5 3" xfId="41913" xr:uid="{00000000-0005-0000-0000-000001A30000}"/>
    <cellStyle name="20% - Accent1 4 4 3 4 3 6" xfId="41914" xr:uid="{00000000-0005-0000-0000-000002A30000}"/>
    <cellStyle name="20% - Accent1 4 4 3 4 3 6 2" xfId="41915" xr:uid="{00000000-0005-0000-0000-000003A30000}"/>
    <cellStyle name="20% - Accent1 4 4 3 4 3 6 2 2" xfId="41916" xr:uid="{00000000-0005-0000-0000-000004A30000}"/>
    <cellStyle name="20% - Accent1 4 4 3 4 3 6 3" xfId="41917" xr:uid="{00000000-0005-0000-0000-000005A30000}"/>
    <cellStyle name="20% - Accent1 4 4 3 4 3 7" xfId="41918" xr:uid="{00000000-0005-0000-0000-000006A30000}"/>
    <cellStyle name="20% - Accent1 4 4 3 4 3 7 2" xfId="41919" xr:uid="{00000000-0005-0000-0000-000007A30000}"/>
    <cellStyle name="20% - Accent1 4 4 3 4 3 8" xfId="41920" xr:uid="{00000000-0005-0000-0000-000008A30000}"/>
    <cellStyle name="20% - Accent1 4 4 3 4 3 8 2" xfId="41921" xr:uid="{00000000-0005-0000-0000-000009A30000}"/>
    <cellStyle name="20% - Accent1 4 4 3 4 3 9" xfId="41922" xr:uid="{00000000-0005-0000-0000-00000AA30000}"/>
    <cellStyle name="20% - Accent1 4 4 3 4 4" xfId="41923" xr:uid="{00000000-0005-0000-0000-00000BA30000}"/>
    <cellStyle name="20% - Accent1 4 4 3 4 4 2" xfId="41924" xr:uid="{00000000-0005-0000-0000-00000CA30000}"/>
    <cellStyle name="20% - Accent1 4 4 3 4 4 2 2" xfId="41925" xr:uid="{00000000-0005-0000-0000-00000DA30000}"/>
    <cellStyle name="20% - Accent1 4 4 3 4 4 2 2 2" xfId="41926" xr:uid="{00000000-0005-0000-0000-00000EA30000}"/>
    <cellStyle name="20% - Accent1 4 4 3 4 4 2 3" xfId="41927" xr:uid="{00000000-0005-0000-0000-00000FA30000}"/>
    <cellStyle name="20% - Accent1 4 4 3 4 4 3" xfId="41928" xr:uid="{00000000-0005-0000-0000-000010A30000}"/>
    <cellStyle name="20% - Accent1 4 4 3 4 4 3 2" xfId="41929" xr:uid="{00000000-0005-0000-0000-000011A30000}"/>
    <cellStyle name="20% - Accent1 4 4 3 4 4 4" xfId="41930" xr:uid="{00000000-0005-0000-0000-000012A30000}"/>
    <cellStyle name="20% - Accent1 4 4 3 4 5" xfId="41931" xr:uid="{00000000-0005-0000-0000-000013A30000}"/>
    <cellStyle name="20% - Accent1 4 4 3 4 5 2" xfId="41932" xr:uid="{00000000-0005-0000-0000-000014A30000}"/>
    <cellStyle name="20% - Accent1 4 4 3 4 5 2 2" xfId="41933" xr:uid="{00000000-0005-0000-0000-000015A30000}"/>
    <cellStyle name="20% - Accent1 4 4 3 4 5 2 2 2" xfId="41934" xr:uid="{00000000-0005-0000-0000-000016A30000}"/>
    <cellStyle name="20% - Accent1 4 4 3 4 5 2 3" xfId="41935" xr:uid="{00000000-0005-0000-0000-000017A30000}"/>
    <cellStyle name="20% - Accent1 4 4 3 4 5 3" xfId="41936" xr:uid="{00000000-0005-0000-0000-000018A30000}"/>
    <cellStyle name="20% - Accent1 4 4 3 4 5 3 2" xfId="41937" xr:uid="{00000000-0005-0000-0000-000019A30000}"/>
    <cellStyle name="20% - Accent1 4 4 3 4 5 4" xfId="41938" xr:uid="{00000000-0005-0000-0000-00001AA30000}"/>
    <cellStyle name="20% - Accent1 4 4 3 4 6" xfId="41939" xr:uid="{00000000-0005-0000-0000-00001BA30000}"/>
    <cellStyle name="20% - Accent1 4 4 3 4 6 2" xfId="41940" xr:uid="{00000000-0005-0000-0000-00001CA30000}"/>
    <cellStyle name="20% - Accent1 4 4 3 4 6 2 2" xfId="41941" xr:uid="{00000000-0005-0000-0000-00001DA30000}"/>
    <cellStyle name="20% - Accent1 4 4 3 4 6 2 2 2" xfId="41942" xr:uid="{00000000-0005-0000-0000-00001EA30000}"/>
    <cellStyle name="20% - Accent1 4 4 3 4 6 2 3" xfId="41943" xr:uid="{00000000-0005-0000-0000-00001FA30000}"/>
    <cellStyle name="20% - Accent1 4 4 3 4 6 3" xfId="41944" xr:uid="{00000000-0005-0000-0000-000020A30000}"/>
    <cellStyle name="20% - Accent1 4 4 3 4 6 3 2" xfId="41945" xr:uid="{00000000-0005-0000-0000-000021A30000}"/>
    <cellStyle name="20% - Accent1 4 4 3 4 6 4" xfId="41946" xr:uid="{00000000-0005-0000-0000-000022A30000}"/>
    <cellStyle name="20% - Accent1 4 4 3 4 7" xfId="41947" xr:uid="{00000000-0005-0000-0000-000023A30000}"/>
    <cellStyle name="20% - Accent1 4 4 3 4 7 2" xfId="41948" xr:uid="{00000000-0005-0000-0000-000024A30000}"/>
    <cellStyle name="20% - Accent1 4 4 3 4 7 2 2" xfId="41949" xr:uid="{00000000-0005-0000-0000-000025A30000}"/>
    <cellStyle name="20% - Accent1 4 4 3 4 7 3" xfId="41950" xr:uid="{00000000-0005-0000-0000-000026A30000}"/>
    <cellStyle name="20% - Accent1 4 4 3 4 8" xfId="41951" xr:uid="{00000000-0005-0000-0000-000027A30000}"/>
    <cellStyle name="20% - Accent1 4 4 3 4 8 2" xfId="41952" xr:uid="{00000000-0005-0000-0000-000028A30000}"/>
    <cellStyle name="20% - Accent1 4 4 3 4 8 2 2" xfId="41953" xr:uid="{00000000-0005-0000-0000-000029A30000}"/>
    <cellStyle name="20% - Accent1 4 4 3 4 8 3" xfId="41954" xr:uid="{00000000-0005-0000-0000-00002AA30000}"/>
    <cellStyle name="20% - Accent1 4 4 3 4 9" xfId="41955" xr:uid="{00000000-0005-0000-0000-00002BA30000}"/>
    <cellStyle name="20% - Accent1 4 4 3 4 9 2" xfId="41956" xr:uid="{00000000-0005-0000-0000-00002CA30000}"/>
    <cellStyle name="20% - Accent1 4 4 3 5" xfId="41957" xr:uid="{00000000-0005-0000-0000-00002DA30000}"/>
    <cellStyle name="20% - Accent1 4 4 3 5 2" xfId="41958" xr:uid="{00000000-0005-0000-0000-00002EA30000}"/>
    <cellStyle name="20% - Accent1 4 4 3 5 2 2" xfId="41959" xr:uid="{00000000-0005-0000-0000-00002FA30000}"/>
    <cellStyle name="20% - Accent1 4 4 3 5 2 2 2" xfId="41960" xr:uid="{00000000-0005-0000-0000-000030A30000}"/>
    <cellStyle name="20% - Accent1 4 4 3 5 2 2 2 2" xfId="41961" xr:uid="{00000000-0005-0000-0000-000031A30000}"/>
    <cellStyle name="20% - Accent1 4 4 3 5 2 2 3" xfId="41962" xr:uid="{00000000-0005-0000-0000-000032A30000}"/>
    <cellStyle name="20% - Accent1 4 4 3 5 2 3" xfId="41963" xr:uid="{00000000-0005-0000-0000-000033A30000}"/>
    <cellStyle name="20% - Accent1 4 4 3 5 2 3 2" xfId="41964" xr:uid="{00000000-0005-0000-0000-000034A30000}"/>
    <cellStyle name="20% - Accent1 4 4 3 5 2 4" xfId="41965" xr:uid="{00000000-0005-0000-0000-000035A30000}"/>
    <cellStyle name="20% - Accent1 4 4 3 5 3" xfId="41966" xr:uid="{00000000-0005-0000-0000-000036A30000}"/>
    <cellStyle name="20% - Accent1 4 4 3 5 3 2" xfId="41967" xr:uid="{00000000-0005-0000-0000-000037A30000}"/>
    <cellStyle name="20% - Accent1 4 4 3 5 3 2 2" xfId="41968" xr:uid="{00000000-0005-0000-0000-000038A30000}"/>
    <cellStyle name="20% - Accent1 4 4 3 5 3 2 2 2" xfId="41969" xr:uid="{00000000-0005-0000-0000-000039A30000}"/>
    <cellStyle name="20% - Accent1 4 4 3 5 3 2 3" xfId="41970" xr:uid="{00000000-0005-0000-0000-00003AA30000}"/>
    <cellStyle name="20% - Accent1 4 4 3 5 3 3" xfId="41971" xr:uid="{00000000-0005-0000-0000-00003BA30000}"/>
    <cellStyle name="20% - Accent1 4 4 3 5 3 3 2" xfId="41972" xr:uid="{00000000-0005-0000-0000-00003CA30000}"/>
    <cellStyle name="20% - Accent1 4 4 3 5 3 4" xfId="41973" xr:uid="{00000000-0005-0000-0000-00003DA30000}"/>
    <cellStyle name="20% - Accent1 4 4 3 5 4" xfId="41974" xr:uid="{00000000-0005-0000-0000-00003EA30000}"/>
    <cellStyle name="20% - Accent1 4 4 3 5 4 2" xfId="41975" xr:uid="{00000000-0005-0000-0000-00003FA30000}"/>
    <cellStyle name="20% - Accent1 4 4 3 5 4 2 2" xfId="41976" xr:uid="{00000000-0005-0000-0000-000040A30000}"/>
    <cellStyle name="20% - Accent1 4 4 3 5 4 2 2 2" xfId="41977" xr:uid="{00000000-0005-0000-0000-000041A30000}"/>
    <cellStyle name="20% - Accent1 4 4 3 5 4 2 3" xfId="41978" xr:uid="{00000000-0005-0000-0000-000042A30000}"/>
    <cellStyle name="20% - Accent1 4 4 3 5 4 3" xfId="41979" xr:uid="{00000000-0005-0000-0000-000043A30000}"/>
    <cellStyle name="20% - Accent1 4 4 3 5 4 3 2" xfId="41980" xr:uid="{00000000-0005-0000-0000-000044A30000}"/>
    <cellStyle name="20% - Accent1 4 4 3 5 4 4" xfId="41981" xr:uid="{00000000-0005-0000-0000-000045A30000}"/>
    <cellStyle name="20% - Accent1 4 4 3 5 5" xfId="41982" xr:uid="{00000000-0005-0000-0000-000046A30000}"/>
    <cellStyle name="20% - Accent1 4 4 3 5 5 2" xfId="41983" xr:uid="{00000000-0005-0000-0000-000047A30000}"/>
    <cellStyle name="20% - Accent1 4 4 3 5 5 2 2" xfId="41984" xr:uid="{00000000-0005-0000-0000-000048A30000}"/>
    <cellStyle name="20% - Accent1 4 4 3 5 5 3" xfId="41985" xr:uid="{00000000-0005-0000-0000-000049A30000}"/>
    <cellStyle name="20% - Accent1 4 4 3 5 6" xfId="41986" xr:uid="{00000000-0005-0000-0000-00004AA30000}"/>
    <cellStyle name="20% - Accent1 4 4 3 5 6 2" xfId="41987" xr:uid="{00000000-0005-0000-0000-00004BA30000}"/>
    <cellStyle name="20% - Accent1 4 4 3 5 6 2 2" xfId="41988" xr:uid="{00000000-0005-0000-0000-00004CA30000}"/>
    <cellStyle name="20% - Accent1 4 4 3 5 6 3" xfId="41989" xr:uid="{00000000-0005-0000-0000-00004DA30000}"/>
    <cellStyle name="20% - Accent1 4 4 3 5 7" xfId="41990" xr:uid="{00000000-0005-0000-0000-00004EA30000}"/>
    <cellStyle name="20% - Accent1 4 4 3 5 7 2" xfId="41991" xr:uid="{00000000-0005-0000-0000-00004FA30000}"/>
    <cellStyle name="20% - Accent1 4 4 3 5 8" xfId="41992" xr:uid="{00000000-0005-0000-0000-000050A30000}"/>
    <cellStyle name="20% - Accent1 4 4 3 5 8 2" xfId="41993" xr:uid="{00000000-0005-0000-0000-000051A30000}"/>
    <cellStyle name="20% - Accent1 4 4 3 5 9" xfId="41994" xr:uid="{00000000-0005-0000-0000-000052A30000}"/>
    <cellStyle name="20% - Accent1 4 4 3 6" xfId="41995" xr:uid="{00000000-0005-0000-0000-000053A30000}"/>
    <cellStyle name="20% - Accent1 4 4 3 6 2" xfId="41996" xr:uid="{00000000-0005-0000-0000-000054A30000}"/>
    <cellStyle name="20% - Accent1 4 4 3 6 2 2" xfId="41997" xr:uid="{00000000-0005-0000-0000-000055A30000}"/>
    <cellStyle name="20% - Accent1 4 4 3 6 2 2 2" xfId="41998" xr:uid="{00000000-0005-0000-0000-000056A30000}"/>
    <cellStyle name="20% - Accent1 4 4 3 6 2 2 2 2" xfId="41999" xr:uid="{00000000-0005-0000-0000-000057A30000}"/>
    <cellStyle name="20% - Accent1 4 4 3 6 2 2 3" xfId="42000" xr:uid="{00000000-0005-0000-0000-000058A30000}"/>
    <cellStyle name="20% - Accent1 4 4 3 6 2 3" xfId="42001" xr:uid="{00000000-0005-0000-0000-000059A30000}"/>
    <cellStyle name="20% - Accent1 4 4 3 6 2 3 2" xfId="42002" xr:uid="{00000000-0005-0000-0000-00005AA30000}"/>
    <cellStyle name="20% - Accent1 4 4 3 6 2 4" xfId="42003" xr:uid="{00000000-0005-0000-0000-00005BA30000}"/>
    <cellStyle name="20% - Accent1 4 4 3 6 3" xfId="42004" xr:uid="{00000000-0005-0000-0000-00005CA30000}"/>
    <cellStyle name="20% - Accent1 4 4 3 6 3 2" xfId="42005" xr:uid="{00000000-0005-0000-0000-00005DA30000}"/>
    <cellStyle name="20% - Accent1 4 4 3 6 3 2 2" xfId="42006" xr:uid="{00000000-0005-0000-0000-00005EA30000}"/>
    <cellStyle name="20% - Accent1 4 4 3 6 3 2 2 2" xfId="42007" xr:uid="{00000000-0005-0000-0000-00005FA30000}"/>
    <cellStyle name="20% - Accent1 4 4 3 6 3 2 3" xfId="42008" xr:uid="{00000000-0005-0000-0000-000060A30000}"/>
    <cellStyle name="20% - Accent1 4 4 3 6 3 3" xfId="42009" xr:uid="{00000000-0005-0000-0000-000061A30000}"/>
    <cellStyle name="20% - Accent1 4 4 3 6 3 3 2" xfId="42010" xr:uid="{00000000-0005-0000-0000-000062A30000}"/>
    <cellStyle name="20% - Accent1 4 4 3 6 3 4" xfId="42011" xr:uid="{00000000-0005-0000-0000-000063A30000}"/>
    <cellStyle name="20% - Accent1 4 4 3 6 4" xfId="42012" xr:uid="{00000000-0005-0000-0000-000064A30000}"/>
    <cellStyle name="20% - Accent1 4 4 3 6 4 2" xfId="42013" xr:uid="{00000000-0005-0000-0000-000065A30000}"/>
    <cellStyle name="20% - Accent1 4 4 3 6 4 2 2" xfId="42014" xr:uid="{00000000-0005-0000-0000-000066A30000}"/>
    <cellStyle name="20% - Accent1 4 4 3 6 4 2 2 2" xfId="42015" xr:uid="{00000000-0005-0000-0000-000067A30000}"/>
    <cellStyle name="20% - Accent1 4 4 3 6 4 2 3" xfId="42016" xr:uid="{00000000-0005-0000-0000-000068A30000}"/>
    <cellStyle name="20% - Accent1 4 4 3 6 4 3" xfId="42017" xr:uid="{00000000-0005-0000-0000-000069A30000}"/>
    <cellStyle name="20% - Accent1 4 4 3 6 4 3 2" xfId="42018" xr:uid="{00000000-0005-0000-0000-00006AA30000}"/>
    <cellStyle name="20% - Accent1 4 4 3 6 4 4" xfId="42019" xr:uid="{00000000-0005-0000-0000-00006BA30000}"/>
    <cellStyle name="20% - Accent1 4 4 3 6 5" xfId="42020" xr:uid="{00000000-0005-0000-0000-00006CA30000}"/>
    <cellStyle name="20% - Accent1 4 4 3 6 5 2" xfId="42021" xr:uid="{00000000-0005-0000-0000-00006DA30000}"/>
    <cellStyle name="20% - Accent1 4 4 3 6 5 2 2" xfId="42022" xr:uid="{00000000-0005-0000-0000-00006EA30000}"/>
    <cellStyle name="20% - Accent1 4 4 3 6 5 3" xfId="42023" xr:uid="{00000000-0005-0000-0000-00006FA30000}"/>
    <cellStyle name="20% - Accent1 4 4 3 6 6" xfId="42024" xr:uid="{00000000-0005-0000-0000-000070A30000}"/>
    <cellStyle name="20% - Accent1 4 4 3 6 6 2" xfId="42025" xr:uid="{00000000-0005-0000-0000-000071A30000}"/>
    <cellStyle name="20% - Accent1 4 4 3 6 6 2 2" xfId="42026" xr:uid="{00000000-0005-0000-0000-000072A30000}"/>
    <cellStyle name="20% - Accent1 4 4 3 6 6 3" xfId="42027" xr:uid="{00000000-0005-0000-0000-000073A30000}"/>
    <cellStyle name="20% - Accent1 4 4 3 6 7" xfId="42028" xr:uid="{00000000-0005-0000-0000-000074A30000}"/>
    <cellStyle name="20% - Accent1 4 4 3 6 7 2" xfId="42029" xr:uid="{00000000-0005-0000-0000-000075A30000}"/>
    <cellStyle name="20% - Accent1 4 4 3 6 8" xfId="42030" xr:uid="{00000000-0005-0000-0000-000076A30000}"/>
    <cellStyle name="20% - Accent1 4 4 3 6 8 2" xfId="42031" xr:uid="{00000000-0005-0000-0000-000077A30000}"/>
    <cellStyle name="20% - Accent1 4 4 3 6 9" xfId="42032" xr:uid="{00000000-0005-0000-0000-000078A30000}"/>
    <cellStyle name="20% - Accent1 4 4 3 7" xfId="42033" xr:uid="{00000000-0005-0000-0000-000079A30000}"/>
    <cellStyle name="20% - Accent1 4 4 3 7 2" xfId="42034" xr:uid="{00000000-0005-0000-0000-00007AA30000}"/>
    <cellStyle name="20% - Accent1 4 4 3 7 2 2" xfId="42035" xr:uid="{00000000-0005-0000-0000-00007BA30000}"/>
    <cellStyle name="20% - Accent1 4 4 3 7 2 2 2" xfId="42036" xr:uid="{00000000-0005-0000-0000-00007CA30000}"/>
    <cellStyle name="20% - Accent1 4 4 3 7 2 3" xfId="42037" xr:uid="{00000000-0005-0000-0000-00007DA30000}"/>
    <cellStyle name="20% - Accent1 4 4 3 7 3" xfId="42038" xr:uid="{00000000-0005-0000-0000-00007EA30000}"/>
    <cellStyle name="20% - Accent1 4 4 3 7 3 2" xfId="42039" xr:uid="{00000000-0005-0000-0000-00007FA30000}"/>
    <cellStyle name="20% - Accent1 4 4 3 7 4" xfId="42040" xr:uid="{00000000-0005-0000-0000-000080A30000}"/>
    <cellStyle name="20% - Accent1 4 4 3 8" xfId="42041" xr:uid="{00000000-0005-0000-0000-000081A30000}"/>
    <cellStyle name="20% - Accent1 4 4 3 8 2" xfId="42042" xr:uid="{00000000-0005-0000-0000-000082A30000}"/>
    <cellStyle name="20% - Accent1 4 4 3 8 2 2" xfId="42043" xr:uid="{00000000-0005-0000-0000-000083A30000}"/>
    <cellStyle name="20% - Accent1 4 4 3 8 2 2 2" xfId="42044" xr:uid="{00000000-0005-0000-0000-000084A30000}"/>
    <cellStyle name="20% - Accent1 4 4 3 8 2 3" xfId="42045" xr:uid="{00000000-0005-0000-0000-000085A30000}"/>
    <cellStyle name="20% - Accent1 4 4 3 8 3" xfId="42046" xr:uid="{00000000-0005-0000-0000-000086A30000}"/>
    <cellStyle name="20% - Accent1 4 4 3 8 3 2" xfId="42047" xr:uid="{00000000-0005-0000-0000-000087A30000}"/>
    <cellStyle name="20% - Accent1 4 4 3 8 4" xfId="42048" xr:uid="{00000000-0005-0000-0000-000088A30000}"/>
    <cellStyle name="20% - Accent1 4 4 3 9" xfId="42049" xr:uid="{00000000-0005-0000-0000-000089A30000}"/>
    <cellStyle name="20% - Accent1 4 4 3 9 2" xfId="42050" xr:uid="{00000000-0005-0000-0000-00008AA30000}"/>
    <cellStyle name="20% - Accent1 4 4 3 9 2 2" xfId="42051" xr:uid="{00000000-0005-0000-0000-00008BA30000}"/>
    <cellStyle name="20% - Accent1 4 4 3 9 2 2 2" xfId="42052" xr:uid="{00000000-0005-0000-0000-00008CA30000}"/>
    <cellStyle name="20% - Accent1 4 4 3 9 2 3" xfId="42053" xr:uid="{00000000-0005-0000-0000-00008DA30000}"/>
    <cellStyle name="20% - Accent1 4 4 3 9 3" xfId="42054" xr:uid="{00000000-0005-0000-0000-00008EA30000}"/>
    <cellStyle name="20% - Accent1 4 4 3 9 3 2" xfId="42055" xr:uid="{00000000-0005-0000-0000-00008FA30000}"/>
    <cellStyle name="20% - Accent1 4 4 3 9 4" xfId="42056" xr:uid="{00000000-0005-0000-0000-000090A30000}"/>
    <cellStyle name="20% - Accent1 4 4 4" xfId="42057" xr:uid="{00000000-0005-0000-0000-000091A30000}"/>
    <cellStyle name="20% - Accent1 4 4 4 10" xfId="42058" xr:uid="{00000000-0005-0000-0000-000092A30000}"/>
    <cellStyle name="20% - Accent1 4 4 4 10 2" xfId="42059" xr:uid="{00000000-0005-0000-0000-000093A30000}"/>
    <cellStyle name="20% - Accent1 4 4 4 11" xfId="42060" xr:uid="{00000000-0005-0000-0000-000094A30000}"/>
    <cellStyle name="20% - Accent1 4 4 4 2" xfId="42061" xr:uid="{00000000-0005-0000-0000-000095A30000}"/>
    <cellStyle name="20% - Accent1 4 4 4 2 2" xfId="42062" xr:uid="{00000000-0005-0000-0000-000096A30000}"/>
    <cellStyle name="20% - Accent1 4 4 4 2 2 2" xfId="42063" xr:uid="{00000000-0005-0000-0000-000097A30000}"/>
    <cellStyle name="20% - Accent1 4 4 4 2 2 2 2" xfId="42064" xr:uid="{00000000-0005-0000-0000-000098A30000}"/>
    <cellStyle name="20% - Accent1 4 4 4 2 2 2 2 2" xfId="42065" xr:uid="{00000000-0005-0000-0000-000099A30000}"/>
    <cellStyle name="20% - Accent1 4 4 4 2 2 2 3" xfId="42066" xr:uid="{00000000-0005-0000-0000-00009AA30000}"/>
    <cellStyle name="20% - Accent1 4 4 4 2 2 3" xfId="42067" xr:uid="{00000000-0005-0000-0000-00009BA30000}"/>
    <cellStyle name="20% - Accent1 4 4 4 2 2 3 2" xfId="42068" xr:uid="{00000000-0005-0000-0000-00009CA30000}"/>
    <cellStyle name="20% - Accent1 4 4 4 2 2 4" xfId="42069" xr:uid="{00000000-0005-0000-0000-00009DA30000}"/>
    <cellStyle name="20% - Accent1 4 4 4 2 3" xfId="42070" xr:uid="{00000000-0005-0000-0000-00009EA30000}"/>
    <cellStyle name="20% - Accent1 4 4 4 2 3 2" xfId="42071" xr:uid="{00000000-0005-0000-0000-00009FA30000}"/>
    <cellStyle name="20% - Accent1 4 4 4 2 3 2 2" xfId="42072" xr:uid="{00000000-0005-0000-0000-0000A0A30000}"/>
    <cellStyle name="20% - Accent1 4 4 4 2 3 2 2 2" xfId="42073" xr:uid="{00000000-0005-0000-0000-0000A1A30000}"/>
    <cellStyle name="20% - Accent1 4 4 4 2 3 2 3" xfId="42074" xr:uid="{00000000-0005-0000-0000-0000A2A30000}"/>
    <cellStyle name="20% - Accent1 4 4 4 2 3 3" xfId="42075" xr:uid="{00000000-0005-0000-0000-0000A3A30000}"/>
    <cellStyle name="20% - Accent1 4 4 4 2 3 3 2" xfId="42076" xr:uid="{00000000-0005-0000-0000-0000A4A30000}"/>
    <cellStyle name="20% - Accent1 4 4 4 2 3 4" xfId="42077" xr:uid="{00000000-0005-0000-0000-0000A5A30000}"/>
    <cellStyle name="20% - Accent1 4 4 4 2 4" xfId="42078" xr:uid="{00000000-0005-0000-0000-0000A6A30000}"/>
    <cellStyle name="20% - Accent1 4 4 4 2 4 2" xfId="42079" xr:uid="{00000000-0005-0000-0000-0000A7A30000}"/>
    <cellStyle name="20% - Accent1 4 4 4 2 4 2 2" xfId="42080" xr:uid="{00000000-0005-0000-0000-0000A8A30000}"/>
    <cellStyle name="20% - Accent1 4 4 4 2 4 2 2 2" xfId="42081" xr:uid="{00000000-0005-0000-0000-0000A9A30000}"/>
    <cellStyle name="20% - Accent1 4 4 4 2 4 2 3" xfId="42082" xr:uid="{00000000-0005-0000-0000-0000AAA30000}"/>
    <cellStyle name="20% - Accent1 4 4 4 2 4 3" xfId="42083" xr:uid="{00000000-0005-0000-0000-0000ABA30000}"/>
    <cellStyle name="20% - Accent1 4 4 4 2 4 3 2" xfId="42084" xr:uid="{00000000-0005-0000-0000-0000ACA30000}"/>
    <cellStyle name="20% - Accent1 4 4 4 2 4 4" xfId="42085" xr:uid="{00000000-0005-0000-0000-0000ADA30000}"/>
    <cellStyle name="20% - Accent1 4 4 4 2 5" xfId="42086" xr:uid="{00000000-0005-0000-0000-0000AEA30000}"/>
    <cellStyle name="20% - Accent1 4 4 4 2 5 2" xfId="42087" xr:uid="{00000000-0005-0000-0000-0000AFA30000}"/>
    <cellStyle name="20% - Accent1 4 4 4 2 5 2 2" xfId="42088" xr:uid="{00000000-0005-0000-0000-0000B0A30000}"/>
    <cellStyle name="20% - Accent1 4 4 4 2 5 3" xfId="42089" xr:uid="{00000000-0005-0000-0000-0000B1A30000}"/>
    <cellStyle name="20% - Accent1 4 4 4 2 6" xfId="42090" xr:uid="{00000000-0005-0000-0000-0000B2A30000}"/>
    <cellStyle name="20% - Accent1 4 4 4 2 6 2" xfId="42091" xr:uid="{00000000-0005-0000-0000-0000B3A30000}"/>
    <cellStyle name="20% - Accent1 4 4 4 2 6 2 2" xfId="42092" xr:uid="{00000000-0005-0000-0000-0000B4A30000}"/>
    <cellStyle name="20% - Accent1 4 4 4 2 6 3" xfId="42093" xr:uid="{00000000-0005-0000-0000-0000B5A30000}"/>
    <cellStyle name="20% - Accent1 4 4 4 2 7" xfId="42094" xr:uid="{00000000-0005-0000-0000-0000B6A30000}"/>
    <cellStyle name="20% - Accent1 4 4 4 2 7 2" xfId="42095" xr:uid="{00000000-0005-0000-0000-0000B7A30000}"/>
    <cellStyle name="20% - Accent1 4 4 4 2 8" xfId="42096" xr:uid="{00000000-0005-0000-0000-0000B8A30000}"/>
    <cellStyle name="20% - Accent1 4 4 4 2 8 2" xfId="42097" xr:uid="{00000000-0005-0000-0000-0000B9A30000}"/>
    <cellStyle name="20% - Accent1 4 4 4 2 9" xfId="42098" xr:uid="{00000000-0005-0000-0000-0000BAA30000}"/>
    <cellStyle name="20% - Accent1 4 4 4 3" xfId="42099" xr:uid="{00000000-0005-0000-0000-0000BBA30000}"/>
    <cellStyle name="20% - Accent1 4 4 4 3 2" xfId="42100" xr:uid="{00000000-0005-0000-0000-0000BCA30000}"/>
    <cellStyle name="20% - Accent1 4 4 4 3 2 2" xfId="42101" xr:uid="{00000000-0005-0000-0000-0000BDA30000}"/>
    <cellStyle name="20% - Accent1 4 4 4 3 2 2 2" xfId="42102" xr:uid="{00000000-0005-0000-0000-0000BEA30000}"/>
    <cellStyle name="20% - Accent1 4 4 4 3 2 2 2 2" xfId="42103" xr:uid="{00000000-0005-0000-0000-0000BFA30000}"/>
    <cellStyle name="20% - Accent1 4 4 4 3 2 2 3" xfId="42104" xr:uid="{00000000-0005-0000-0000-0000C0A30000}"/>
    <cellStyle name="20% - Accent1 4 4 4 3 2 3" xfId="42105" xr:uid="{00000000-0005-0000-0000-0000C1A30000}"/>
    <cellStyle name="20% - Accent1 4 4 4 3 2 3 2" xfId="42106" xr:uid="{00000000-0005-0000-0000-0000C2A30000}"/>
    <cellStyle name="20% - Accent1 4 4 4 3 2 4" xfId="42107" xr:uid="{00000000-0005-0000-0000-0000C3A30000}"/>
    <cellStyle name="20% - Accent1 4 4 4 3 3" xfId="42108" xr:uid="{00000000-0005-0000-0000-0000C4A30000}"/>
    <cellStyle name="20% - Accent1 4 4 4 3 3 2" xfId="42109" xr:uid="{00000000-0005-0000-0000-0000C5A30000}"/>
    <cellStyle name="20% - Accent1 4 4 4 3 3 2 2" xfId="42110" xr:uid="{00000000-0005-0000-0000-0000C6A30000}"/>
    <cellStyle name="20% - Accent1 4 4 4 3 3 2 2 2" xfId="42111" xr:uid="{00000000-0005-0000-0000-0000C7A30000}"/>
    <cellStyle name="20% - Accent1 4 4 4 3 3 2 3" xfId="42112" xr:uid="{00000000-0005-0000-0000-0000C8A30000}"/>
    <cellStyle name="20% - Accent1 4 4 4 3 3 3" xfId="42113" xr:uid="{00000000-0005-0000-0000-0000C9A30000}"/>
    <cellStyle name="20% - Accent1 4 4 4 3 3 3 2" xfId="42114" xr:uid="{00000000-0005-0000-0000-0000CAA30000}"/>
    <cellStyle name="20% - Accent1 4 4 4 3 3 4" xfId="42115" xr:uid="{00000000-0005-0000-0000-0000CBA30000}"/>
    <cellStyle name="20% - Accent1 4 4 4 3 4" xfId="42116" xr:uid="{00000000-0005-0000-0000-0000CCA30000}"/>
    <cellStyle name="20% - Accent1 4 4 4 3 4 2" xfId="42117" xr:uid="{00000000-0005-0000-0000-0000CDA30000}"/>
    <cellStyle name="20% - Accent1 4 4 4 3 4 2 2" xfId="42118" xr:uid="{00000000-0005-0000-0000-0000CEA30000}"/>
    <cellStyle name="20% - Accent1 4 4 4 3 4 2 2 2" xfId="42119" xr:uid="{00000000-0005-0000-0000-0000CFA30000}"/>
    <cellStyle name="20% - Accent1 4 4 4 3 4 2 3" xfId="42120" xr:uid="{00000000-0005-0000-0000-0000D0A30000}"/>
    <cellStyle name="20% - Accent1 4 4 4 3 4 3" xfId="42121" xr:uid="{00000000-0005-0000-0000-0000D1A30000}"/>
    <cellStyle name="20% - Accent1 4 4 4 3 4 3 2" xfId="42122" xr:uid="{00000000-0005-0000-0000-0000D2A30000}"/>
    <cellStyle name="20% - Accent1 4 4 4 3 4 4" xfId="42123" xr:uid="{00000000-0005-0000-0000-0000D3A30000}"/>
    <cellStyle name="20% - Accent1 4 4 4 3 5" xfId="42124" xr:uid="{00000000-0005-0000-0000-0000D4A30000}"/>
    <cellStyle name="20% - Accent1 4 4 4 3 5 2" xfId="42125" xr:uid="{00000000-0005-0000-0000-0000D5A30000}"/>
    <cellStyle name="20% - Accent1 4 4 4 3 5 2 2" xfId="42126" xr:uid="{00000000-0005-0000-0000-0000D6A30000}"/>
    <cellStyle name="20% - Accent1 4 4 4 3 5 3" xfId="42127" xr:uid="{00000000-0005-0000-0000-0000D7A30000}"/>
    <cellStyle name="20% - Accent1 4 4 4 3 6" xfId="42128" xr:uid="{00000000-0005-0000-0000-0000D8A30000}"/>
    <cellStyle name="20% - Accent1 4 4 4 3 6 2" xfId="42129" xr:uid="{00000000-0005-0000-0000-0000D9A30000}"/>
    <cellStyle name="20% - Accent1 4 4 4 3 6 2 2" xfId="42130" xr:uid="{00000000-0005-0000-0000-0000DAA30000}"/>
    <cellStyle name="20% - Accent1 4 4 4 3 6 3" xfId="42131" xr:uid="{00000000-0005-0000-0000-0000DBA30000}"/>
    <cellStyle name="20% - Accent1 4 4 4 3 7" xfId="42132" xr:uid="{00000000-0005-0000-0000-0000DCA30000}"/>
    <cellStyle name="20% - Accent1 4 4 4 3 7 2" xfId="42133" xr:uid="{00000000-0005-0000-0000-0000DDA30000}"/>
    <cellStyle name="20% - Accent1 4 4 4 3 8" xfId="42134" xr:uid="{00000000-0005-0000-0000-0000DEA30000}"/>
    <cellStyle name="20% - Accent1 4 4 4 3 8 2" xfId="42135" xr:uid="{00000000-0005-0000-0000-0000DFA30000}"/>
    <cellStyle name="20% - Accent1 4 4 4 3 9" xfId="42136" xr:uid="{00000000-0005-0000-0000-0000E0A30000}"/>
    <cellStyle name="20% - Accent1 4 4 4 4" xfId="42137" xr:uid="{00000000-0005-0000-0000-0000E1A30000}"/>
    <cellStyle name="20% - Accent1 4 4 4 4 2" xfId="42138" xr:uid="{00000000-0005-0000-0000-0000E2A30000}"/>
    <cellStyle name="20% - Accent1 4 4 4 4 2 2" xfId="42139" xr:uid="{00000000-0005-0000-0000-0000E3A30000}"/>
    <cellStyle name="20% - Accent1 4 4 4 4 2 2 2" xfId="42140" xr:uid="{00000000-0005-0000-0000-0000E4A30000}"/>
    <cellStyle name="20% - Accent1 4 4 4 4 2 3" xfId="42141" xr:uid="{00000000-0005-0000-0000-0000E5A30000}"/>
    <cellStyle name="20% - Accent1 4 4 4 4 3" xfId="42142" xr:uid="{00000000-0005-0000-0000-0000E6A30000}"/>
    <cellStyle name="20% - Accent1 4 4 4 4 3 2" xfId="42143" xr:uid="{00000000-0005-0000-0000-0000E7A30000}"/>
    <cellStyle name="20% - Accent1 4 4 4 4 4" xfId="42144" xr:uid="{00000000-0005-0000-0000-0000E8A30000}"/>
    <cellStyle name="20% - Accent1 4 4 4 5" xfId="42145" xr:uid="{00000000-0005-0000-0000-0000E9A30000}"/>
    <cellStyle name="20% - Accent1 4 4 4 5 2" xfId="42146" xr:uid="{00000000-0005-0000-0000-0000EAA30000}"/>
    <cellStyle name="20% - Accent1 4 4 4 5 2 2" xfId="42147" xr:uid="{00000000-0005-0000-0000-0000EBA30000}"/>
    <cellStyle name="20% - Accent1 4 4 4 5 2 2 2" xfId="42148" xr:uid="{00000000-0005-0000-0000-0000ECA30000}"/>
    <cellStyle name="20% - Accent1 4 4 4 5 2 3" xfId="42149" xr:uid="{00000000-0005-0000-0000-0000EDA30000}"/>
    <cellStyle name="20% - Accent1 4 4 4 5 3" xfId="42150" xr:uid="{00000000-0005-0000-0000-0000EEA30000}"/>
    <cellStyle name="20% - Accent1 4 4 4 5 3 2" xfId="42151" xr:uid="{00000000-0005-0000-0000-0000EFA30000}"/>
    <cellStyle name="20% - Accent1 4 4 4 5 4" xfId="42152" xr:uid="{00000000-0005-0000-0000-0000F0A30000}"/>
    <cellStyle name="20% - Accent1 4 4 4 6" xfId="42153" xr:uid="{00000000-0005-0000-0000-0000F1A30000}"/>
    <cellStyle name="20% - Accent1 4 4 4 6 2" xfId="42154" xr:uid="{00000000-0005-0000-0000-0000F2A30000}"/>
    <cellStyle name="20% - Accent1 4 4 4 6 2 2" xfId="42155" xr:uid="{00000000-0005-0000-0000-0000F3A30000}"/>
    <cellStyle name="20% - Accent1 4 4 4 6 2 2 2" xfId="42156" xr:uid="{00000000-0005-0000-0000-0000F4A30000}"/>
    <cellStyle name="20% - Accent1 4 4 4 6 2 3" xfId="42157" xr:uid="{00000000-0005-0000-0000-0000F5A30000}"/>
    <cellStyle name="20% - Accent1 4 4 4 6 3" xfId="42158" xr:uid="{00000000-0005-0000-0000-0000F6A30000}"/>
    <cellStyle name="20% - Accent1 4 4 4 6 3 2" xfId="42159" xr:uid="{00000000-0005-0000-0000-0000F7A30000}"/>
    <cellStyle name="20% - Accent1 4 4 4 6 4" xfId="42160" xr:uid="{00000000-0005-0000-0000-0000F8A30000}"/>
    <cellStyle name="20% - Accent1 4 4 4 7" xfId="42161" xr:uid="{00000000-0005-0000-0000-0000F9A30000}"/>
    <cellStyle name="20% - Accent1 4 4 4 7 2" xfId="42162" xr:uid="{00000000-0005-0000-0000-0000FAA30000}"/>
    <cellStyle name="20% - Accent1 4 4 4 7 2 2" xfId="42163" xr:uid="{00000000-0005-0000-0000-0000FBA30000}"/>
    <cellStyle name="20% - Accent1 4 4 4 7 3" xfId="42164" xr:uid="{00000000-0005-0000-0000-0000FCA30000}"/>
    <cellStyle name="20% - Accent1 4 4 4 8" xfId="42165" xr:uid="{00000000-0005-0000-0000-0000FDA30000}"/>
    <cellStyle name="20% - Accent1 4 4 4 8 2" xfId="42166" xr:uid="{00000000-0005-0000-0000-0000FEA30000}"/>
    <cellStyle name="20% - Accent1 4 4 4 8 2 2" xfId="42167" xr:uid="{00000000-0005-0000-0000-0000FFA30000}"/>
    <cellStyle name="20% - Accent1 4 4 4 8 3" xfId="42168" xr:uid="{00000000-0005-0000-0000-000000A40000}"/>
    <cellStyle name="20% - Accent1 4 4 4 9" xfId="42169" xr:uid="{00000000-0005-0000-0000-000001A40000}"/>
    <cellStyle name="20% - Accent1 4 4 4 9 2" xfId="42170" xr:uid="{00000000-0005-0000-0000-000002A40000}"/>
    <cellStyle name="20% - Accent1 4 4 5" xfId="42171" xr:uid="{00000000-0005-0000-0000-000003A40000}"/>
    <cellStyle name="20% - Accent1 4 4 5 10" xfId="42172" xr:uid="{00000000-0005-0000-0000-000004A40000}"/>
    <cellStyle name="20% - Accent1 4 4 5 10 2" xfId="42173" xr:uid="{00000000-0005-0000-0000-000005A40000}"/>
    <cellStyle name="20% - Accent1 4 4 5 11" xfId="42174" xr:uid="{00000000-0005-0000-0000-000006A40000}"/>
    <cellStyle name="20% - Accent1 4 4 5 2" xfId="42175" xr:uid="{00000000-0005-0000-0000-000007A40000}"/>
    <cellStyle name="20% - Accent1 4 4 5 2 2" xfId="42176" xr:uid="{00000000-0005-0000-0000-000008A40000}"/>
    <cellStyle name="20% - Accent1 4 4 5 2 2 2" xfId="42177" xr:uid="{00000000-0005-0000-0000-000009A40000}"/>
    <cellStyle name="20% - Accent1 4 4 5 2 2 2 2" xfId="42178" xr:uid="{00000000-0005-0000-0000-00000AA40000}"/>
    <cellStyle name="20% - Accent1 4 4 5 2 2 2 2 2" xfId="42179" xr:uid="{00000000-0005-0000-0000-00000BA40000}"/>
    <cellStyle name="20% - Accent1 4 4 5 2 2 2 3" xfId="42180" xr:uid="{00000000-0005-0000-0000-00000CA40000}"/>
    <cellStyle name="20% - Accent1 4 4 5 2 2 3" xfId="42181" xr:uid="{00000000-0005-0000-0000-00000DA40000}"/>
    <cellStyle name="20% - Accent1 4 4 5 2 2 3 2" xfId="42182" xr:uid="{00000000-0005-0000-0000-00000EA40000}"/>
    <cellStyle name="20% - Accent1 4 4 5 2 2 4" xfId="42183" xr:uid="{00000000-0005-0000-0000-00000FA40000}"/>
    <cellStyle name="20% - Accent1 4 4 5 2 3" xfId="42184" xr:uid="{00000000-0005-0000-0000-000010A40000}"/>
    <cellStyle name="20% - Accent1 4 4 5 2 3 2" xfId="42185" xr:uid="{00000000-0005-0000-0000-000011A40000}"/>
    <cellStyle name="20% - Accent1 4 4 5 2 3 2 2" xfId="42186" xr:uid="{00000000-0005-0000-0000-000012A40000}"/>
    <cellStyle name="20% - Accent1 4 4 5 2 3 2 2 2" xfId="42187" xr:uid="{00000000-0005-0000-0000-000013A40000}"/>
    <cellStyle name="20% - Accent1 4 4 5 2 3 2 3" xfId="42188" xr:uid="{00000000-0005-0000-0000-000014A40000}"/>
    <cellStyle name="20% - Accent1 4 4 5 2 3 3" xfId="42189" xr:uid="{00000000-0005-0000-0000-000015A40000}"/>
    <cellStyle name="20% - Accent1 4 4 5 2 3 3 2" xfId="42190" xr:uid="{00000000-0005-0000-0000-000016A40000}"/>
    <cellStyle name="20% - Accent1 4 4 5 2 3 4" xfId="42191" xr:uid="{00000000-0005-0000-0000-000017A40000}"/>
    <cellStyle name="20% - Accent1 4 4 5 2 4" xfId="42192" xr:uid="{00000000-0005-0000-0000-000018A40000}"/>
    <cellStyle name="20% - Accent1 4 4 5 2 4 2" xfId="42193" xr:uid="{00000000-0005-0000-0000-000019A40000}"/>
    <cellStyle name="20% - Accent1 4 4 5 2 4 2 2" xfId="42194" xr:uid="{00000000-0005-0000-0000-00001AA40000}"/>
    <cellStyle name="20% - Accent1 4 4 5 2 4 2 2 2" xfId="42195" xr:uid="{00000000-0005-0000-0000-00001BA40000}"/>
    <cellStyle name="20% - Accent1 4 4 5 2 4 2 3" xfId="42196" xr:uid="{00000000-0005-0000-0000-00001CA40000}"/>
    <cellStyle name="20% - Accent1 4 4 5 2 4 3" xfId="42197" xr:uid="{00000000-0005-0000-0000-00001DA40000}"/>
    <cellStyle name="20% - Accent1 4 4 5 2 4 3 2" xfId="42198" xr:uid="{00000000-0005-0000-0000-00001EA40000}"/>
    <cellStyle name="20% - Accent1 4 4 5 2 4 4" xfId="42199" xr:uid="{00000000-0005-0000-0000-00001FA40000}"/>
    <cellStyle name="20% - Accent1 4 4 5 2 5" xfId="42200" xr:uid="{00000000-0005-0000-0000-000020A40000}"/>
    <cellStyle name="20% - Accent1 4 4 5 2 5 2" xfId="42201" xr:uid="{00000000-0005-0000-0000-000021A40000}"/>
    <cellStyle name="20% - Accent1 4 4 5 2 5 2 2" xfId="42202" xr:uid="{00000000-0005-0000-0000-000022A40000}"/>
    <cellStyle name="20% - Accent1 4 4 5 2 5 3" xfId="42203" xr:uid="{00000000-0005-0000-0000-000023A40000}"/>
    <cellStyle name="20% - Accent1 4 4 5 2 6" xfId="42204" xr:uid="{00000000-0005-0000-0000-000024A40000}"/>
    <cellStyle name="20% - Accent1 4 4 5 2 6 2" xfId="42205" xr:uid="{00000000-0005-0000-0000-000025A40000}"/>
    <cellStyle name="20% - Accent1 4 4 5 2 6 2 2" xfId="42206" xr:uid="{00000000-0005-0000-0000-000026A40000}"/>
    <cellStyle name="20% - Accent1 4 4 5 2 6 3" xfId="42207" xr:uid="{00000000-0005-0000-0000-000027A40000}"/>
    <cellStyle name="20% - Accent1 4 4 5 2 7" xfId="42208" xr:uid="{00000000-0005-0000-0000-000028A40000}"/>
    <cellStyle name="20% - Accent1 4 4 5 2 7 2" xfId="42209" xr:uid="{00000000-0005-0000-0000-000029A40000}"/>
    <cellStyle name="20% - Accent1 4 4 5 2 8" xfId="42210" xr:uid="{00000000-0005-0000-0000-00002AA40000}"/>
    <cellStyle name="20% - Accent1 4 4 5 2 8 2" xfId="42211" xr:uid="{00000000-0005-0000-0000-00002BA40000}"/>
    <cellStyle name="20% - Accent1 4 4 5 2 9" xfId="42212" xr:uid="{00000000-0005-0000-0000-00002CA40000}"/>
    <cellStyle name="20% - Accent1 4 4 5 3" xfId="42213" xr:uid="{00000000-0005-0000-0000-00002DA40000}"/>
    <cellStyle name="20% - Accent1 4 4 5 3 2" xfId="42214" xr:uid="{00000000-0005-0000-0000-00002EA40000}"/>
    <cellStyle name="20% - Accent1 4 4 5 3 2 2" xfId="42215" xr:uid="{00000000-0005-0000-0000-00002FA40000}"/>
    <cellStyle name="20% - Accent1 4 4 5 3 2 2 2" xfId="42216" xr:uid="{00000000-0005-0000-0000-000030A40000}"/>
    <cellStyle name="20% - Accent1 4 4 5 3 2 2 2 2" xfId="42217" xr:uid="{00000000-0005-0000-0000-000031A40000}"/>
    <cellStyle name="20% - Accent1 4 4 5 3 2 2 3" xfId="42218" xr:uid="{00000000-0005-0000-0000-000032A40000}"/>
    <cellStyle name="20% - Accent1 4 4 5 3 2 3" xfId="42219" xr:uid="{00000000-0005-0000-0000-000033A40000}"/>
    <cellStyle name="20% - Accent1 4 4 5 3 2 3 2" xfId="42220" xr:uid="{00000000-0005-0000-0000-000034A40000}"/>
    <cellStyle name="20% - Accent1 4 4 5 3 2 4" xfId="42221" xr:uid="{00000000-0005-0000-0000-000035A40000}"/>
    <cellStyle name="20% - Accent1 4 4 5 3 3" xfId="42222" xr:uid="{00000000-0005-0000-0000-000036A40000}"/>
    <cellStyle name="20% - Accent1 4 4 5 3 3 2" xfId="42223" xr:uid="{00000000-0005-0000-0000-000037A40000}"/>
    <cellStyle name="20% - Accent1 4 4 5 3 3 2 2" xfId="42224" xr:uid="{00000000-0005-0000-0000-000038A40000}"/>
    <cellStyle name="20% - Accent1 4 4 5 3 3 2 2 2" xfId="42225" xr:uid="{00000000-0005-0000-0000-000039A40000}"/>
    <cellStyle name="20% - Accent1 4 4 5 3 3 2 3" xfId="42226" xr:uid="{00000000-0005-0000-0000-00003AA40000}"/>
    <cellStyle name="20% - Accent1 4 4 5 3 3 3" xfId="42227" xr:uid="{00000000-0005-0000-0000-00003BA40000}"/>
    <cellStyle name="20% - Accent1 4 4 5 3 3 3 2" xfId="42228" xr:uid="{00000000-0005-0000-0000-00003CA40000}"/>
    <cellStyle name="20% - Accent1 4 4 5 3 3 4" xfId="42229" xr:uid="{00000000-0005-0000-0000-00003DA40000}"/>
    <cellStyle name="20% - Accent1 4 4 5 3 4" xfId="42230" xr:uid="{00000000-0005-0000-0000-00003EA40000}"/>
    <cellStyle name="20% - Accent1 4 4 5 3 4 2" xfId="42231" xr:uid="{00000000-0005-0000-0000-00003FA40000}"/>
    <cellStyle name="20% - Accent1 4 4 5 3 4 2 2" xfId="42232" xr:uid="{00000000-0005-0000-0000-000040A40000}"/>
    <cellStyle name="20% - Accent1 4 4 5 3 4 2 2 2" xfId="42233" xr:uid="{00000000-0005-0000-0000-000041A40000}"/>
    <cellStyle name="20% - Accent1 4 4 5 3 4 2 3" xfId="42234" xr:uid="{00000000-0005-0000-0000-000042A40000}"/>
    <cellStyle name="20% - Accent1 4 4 5 3 4 3" xfId="42235" xr:uid="{00000000-0005-0000-0000-000043A40000}"/>
    <cellStyle name="20% - Accent1 4 4 5 3 4 3 2" xfId="42236" xr:uid="{00000000-0005-0000-0000-000044A40000}"/>
    <cellStyle name="20% - Accent1 4 4 5 3 4 4" xfId="42237" xr:uid="{00000000-0005-0000-0000-000045A40000}"/>
    <cellStyle name="20% - Accent1 4 4 5 3 5" xfId="42238" xr:uid="{00000000-0005-0000-0000-000046A40000}"/>
    <cellStyle name="20% - Accent1 4 4 5 3 5 2" xfId="42239" xr:uid="{00000000-0005-0000-0000-000047A40000}"/>
    <cellStyle name="20% - Accent1 4 4 5 3 5 2 2" xfId="42240" xr:uid="{00000000-0005-0000-0000-000048A40000}"/>
    <cellStyle name="20% - Accent1 4 4 5 3 5 3" xfId="42241" xr:uid="{00000000-0005-0000-0000-000049A40000}"/>
    <cellStyle name="20% - Accent1 4 4 5 3 6" xfId="42242" xr:uid="{00000000-0005-0000-0000-00004AA40000}"/>
    <cellStyle name="20% - Accent1 4 4 5 3 6 2" xfId="42243" xr:uid="{00000000-0005-0000-0000-00004BA40000}"/>
    <cellStyle name="20% - Accent1 4 4 5 3 6 2 2" xfId="42244" xr:uid="{00000000-0005-0000-0000-00004CA40000}"/>
    <cellStyle name="20% - Accent1 4 4 5 3 6 3" xfId="42245" xr:uid="{00000000-0005-0000-0000-00004DA40000}"/>
    <cellStyle name="20% - Accent1 4 4 5 3 7" xfId="42246" xr:uid="{00000000-0005-0000-0000-00004EA40000}"/>
    <cellStyle name="20% - Accent1 4 4 5 3 7 2" xfId="42247" xr:uid="{00000000-0005-0000-0000-00004FA40000}"/>
    <cellStyle name="20% - Accent1 4 4 5 3 8" xfId="42248" xr:uid="{00000000-0005-0000-0000-000050A40000}"/>
    <cellStyle name="20% - Accent1 4 4 5 3 8 2" xfId="42249" xr:uid="{00000000-0005-0000-0000-000051A40000}"/>
    <cellStyle name="20% - Accent1 4 4 5 3 9" xfId="42250" xr:uid="{00000000-0005-0000-0000-000052A40000}"/>
    <cellStyle name="20% - Accent1 4 4 5 4" xfId="42251" xr:uid="{00000000-0005-0000-0000-000053A40000}"/>
    <cellStyle name="20% - Accent1 4 4 5 4 2" xfId="42252" xr:uid="{00000000-0005-0000-0000-000054A40000}"/>
    <cellStyle name="20% - Accent1 4 4 5 4 2 2" xfId="42253" xr:uid="{00000000-0005-0000-0000-000055A40000}"/>
    <cellStyle name="20% - Accent1 4 4 5 4 2 2 2" xfId="42254" xr:uid="{00000000-0005-0000-0000-000056A40000}"/>
    <cellStyle name="20% - Accent1 4 4 5 4 2 3" xfId="42255" xr:uid="{00000000-0005-0000-0000-000057A40000}"/>
    <cellStyle name="20% - Accent1 4 4 5 4 3" xfId="42256" xr:uid="{00000000-0005-0000-0000-000058A40000}"/>
    <cellStyle name="20% - Accent1 4 4 5 4 3 2" xfId="42257" xr:uid="{00000000-0005-0000-0000-000059A40000}"/>
    <cellStyle name="20% - Accent1 4 4 5 4 4" xfId="42258" xr:uid="{00000000-0005-0000-0000-00005AA40000}"/>
    <cellStyle name="20% - Accent1 4 4 5 5" xfId="42259" xr:uid="{00000000-0005-0000-0000-00005BA40000}"/>
    <cellStyle name="20% - Accent1 4 4 5 5 2" xfId="42260" xr:uid="{00000000-0005-0000-0000-00005CA40000}"/>
    <cellStyle name="20% - Accent1 4 4 5 5 2 2" xfId="42261" xr:uid="{00000000-0005-0000-0000-00005DA40000}"/>
    <cellStyle name="20% - Accent1 4 4 5 5 2 2 2" xfId="42262" xr:uid="{00000000-0005-0000-0000-00005EA40000}"/>
    <cellStyle name="20% - Accent1 4 4 5 5 2 3" xfId="42263" xr:uid="{00000000-0005-0000-0000-00005FA40000}"/>
    <cellStyle name="20% - Accent1 4 4 5 5 3" xfId="42264" xr:uid="{00000000-0005-0000-0000-000060A40000}"/>
    <cellStyle name="20% - Accent1 4 4 5 5 3 2" xfId="42265" xr:uid="{00000000-0005-0000-0000-000061A40000}"/>
    <cellStyle name="20% - Accent1 4 4 5 5 4" xfId="42266" xr:uid="{00000000-0005-0000-0000-000062A40000}"/>
    <cellStyle name="20% - Accent1 4 4 5 6" xfId="42267" xr:uid="{00000000-0005-0000-0000-000063A40000}"/>
    <cellStyle name="20% - Accent1 4 4 5 6 2" xfId="42268" xr:uid="{00000000-0005-0000-0000-000064A40000}"/>
    <cellStyle name="20% - Accent1 4 4 5 6 2 2" xfId="42269" xr:uid="{00000000-0005-0000-0000-000065A40000}"/>
    <cellStyle name="20% - Accent1 4 4 5 6 2 2 2" xfId="42270" xr:uid="{00000000-0005-0000-0000-000066A40000}"/>
    <cellStyle name="20% - Accent1 4 4 5 6 2 3" xfId="42271" xr:uid="{00000000-0005-0000-0000-000067A40000}"/>
    <cellStyle name="20% - Accent1 4 4 5 6 3" xfId="42272" xr:uid="{00000000-0005-0000-0000-000068A40000}"/>
    <cellStyle name="20% - Accent1 4 4 5 6 3 2" xfId="42273" xr:uid="{00000000-0005-0000-0000-000069A40000}"/>
    <cellStyle name="20% - Accent1 4 4 5 6 4" xfId="42274" xr:uid="{00000000-0005-0000-0000-00006AA40000}"/>
    <cellStyle name="20% - Accent1 4 4 5 7" xfId="42275" xr:uid="{00000000-0005-0000-0000-00006BA40000}"/>
    <cellStyle name="20% - Accent1 4 4 5 7 2" xfId="42276" xr:uid="{00000000-0005-0000-0000-00006CA40000}"/>
    <cellStyle name="20% - Accent1 4 4 5 7 2 2" xfId="42277" xr:uid="{00000000-0005-0000-0000-00006DA40000}"/>
    <cellStyle name="20% - Accent1 4 4 5 7 3" xfId="42278" xr:uid="{00000000-0005-0000-0000-00006EA40000}"/>
    <cellStyle name="20% - Accent1 4 4 5 8" xfId="42279" xr:uid="{00000000-0005-0000-0000-00006FA40000}"/>
    <cellStyle name="20% - Accent1 4 4 5 8 2" xfId="42280" xr:uid="{00000000-0005-0000-0000-000070A40000}"/>
    <cellStyle name="20% - Accent1 4 4 5 8 2 2" xfId="42281" xr:uid="{00000000-0005-0000-0000-000071A40000}"/>
    <cellStyle name="20% - Accent1 4 4 5 8 3" xfId="42282" xr:uid="{00000000-0005-0000-0000-000072A40000}"/>
    <cellStyle name="20% - Accent1 4 4 5 9" xfId="42283" xr:uid="{00000000-0005-0000-0000-000073A40000}"/>
    <cellStyle name="20% - Accent1 4 4 5 9 2" xfId="42284" xr:uid="{00000000-0005-0000-0000-000074A40000}"/>
    <cellStyle name="20% - Accent1 4 4 6" xfId="42285" xr:uid="{00000000-0005-0000-0000-000075A40000}"/>
    <cellStyle name="20% - Accent1 4 4 6 10" xfId="42286" xr:uid="{00000000-0005-0000-0000-000076A40000}"/>
    <cellStyle name="20% - Accent1 4 4 6 10 2" xfId="42287" xr:uid="{00000000-0005-0000-0000-000077A40000}"/>
    <cellStyle name="20% - Accent1 4 4 6 11" xfId="42288" xr:uid="{00000000-0005-0000-0000-000078A40000}"/>
    <cellStyle name="20% - Accent1 4 4 6 2" xfId="42289" xr:uid="{00000000-0005-0000-0000-000079A40000}"/>
    <cellStyle name="20% - Accent1 4 4 6 2 2" xfId="42290" xr:uid="{00000000-0005-0000-0000-00007AA40000}"/>
    <cellStyle name="20% - Accent1 4 4 6 2 2 2" xfId="42291" xr:uid="{00000000-0005-0000-0000-00007BA40000}"/>
    <cellStyle name="20% - Accent1 4 4 6 2 2 2 2" xfId="42292" xr:uid="{00000000-0005-0000-0000-00007CA40000}"/>
    <cellStyle name="20% - Accent1 4 4 6 2 2 2 2 2" xfId="42293" xr:uid="{00000000-0005-0000-0000-00007DA40000}"/>
    <cellStyle name="20% - Accent1 4 4 6 2 2 2 3" xfId="42294" xr:uid="{00000000-0005-0000-0000-00007EA40000}"/>
    <cellStyle name="20% - Accent1 4 4 6 2 2 3" xfId="42295" xr:uid="{00000000-0005-0000-0000-00007FA40000}"/>
    <cellStyle name="20% - Accent1 4 4 6 2 2 3 2" xfId="42296" xr:uid="{00000000-0005-0000-0000-000080A40000}"/>
    <cellStyle name="20% - Accent1 4 4 6 2 2 4" xfId="42297" xr:uid="{00000000-0005-0000-0000-000081A40000}"/>
    <cellStyle name="20% - Accent1 4 4 6 2 3" xfId="42298" xr:uid="{00000000-0005-0000-0000-000082A40000}"/>
    <cellStyle name="20% - Accent1 4 4 6 2 3 2" xfId="42299" xr:uid="{00000000-0005-0000-0000-000083A40000}"/>
    <cellStyle name="20% - Accent1 4 4 6 2 3 2 2" xfId="42300" xr:uid="{00000000-0005-0000-0000-000084A40000}"/>
    <cellStyle name="20% - Accent1 4 4 6 2 3 2 2 2" xfId="42301" xr:uid="{00000000-0005-0000-0000-000085A40000}"/>
    <cellStyle name="20% - Accent1 4 4 6 2 3 2 3" xfId="42302" xr:uid="{00000000-0005-0000-0000-000086A40000}"/>
    <cellStyle name="20% - Accent1 4 4 6 2 3 3" xfId="42303" xr:uid="{00000000-0005-0000-0000-000087A40000}"/>
    <cellStyle name="20% - Accent1 4 4 6 2 3 3 2" xfId="42304" xr:uid="{00000000-0005-0000-0000-000088A40000}"/>
    <cellStyle name="20% - Accent1 4 4 6 2 3 4" xfId="42305" xr:uid="{00000000-0005-0000-0000-000089A40000}"/>
    <cellStyle name="20% - Accent1 4 4 6 2 4" xfId="42306" xr:uid="{00000000-0005-0000-0000-00008AA40000}"/>
    <cellStyle name="20% - Accent1 4 4 6 2 4 2" xfId="42307" xr:uid="{00000000-0005-0000-0000-00008BA40000}"/>
    <cellStyle name="20% - Accent1 4 4 6 2 4 2 2" xfId="42308" xr:uid="{00000000-0005-0000-0000-00008CA40000}"/>
    <cellStyle name="20% - Accent1 4 4 6 2 4 2 2 2" xfId="42309" xr:uid="{00000000-0005-0000-0000-00008DA40000}"/>
    <cellStyle name="20% - Accent1 4 4 6 2 4 2 3" xfId="42310" xr:uid="{00000000-0005-0000-0000-00008EA40000}"/>
    <cellStyle name="20% - Accent1 4 4 6 2 4 3" xfId="42311" xr:uid="{00000000-0005-0000-0000-00008FA40000}"/>
    <cellStyle name="20% - Accent1 4 4 6 2 4 3 2" xfId="42312" xr:uid="{00000000-0005-0000-0000-000090A40000}"/>
    <cellStyle name="20% - Accent1 4 4 6 2 4 4" xfId="42313" xr:uid="{00000000-0005-0000-0000-000091A40000}"/>
    <cellStyle name="20% - Accent1 4 4 6 2 5" xfId="42314" xr:uid="{00000000-0005-0000-0000-000092A40000}"/>
    <cellStyle name="20% - Accent1 4 4 6 2 5 2" xfId="42315" xr:uid="{00000000-0005-0000-0000-000093A40000}"/>
    <cellStyle name="20% - Accent1 4 4 6 2 5 2 2" xfId="42316" xr:uid="{00000000-0005-0000-0000-000094A40000}"/>
    <cellStyle name="20% - Accent1 4 4 6 2 5 3" xfId="42317" xr:uid="{00000000-0005-0000-0000-000095A40000}"/>
    <cellStyle name="20% - Accent1 4 4 6 2 6" xfId="42318" xr:uid="{00000000-0005-0000-0000-000096A40000}"/>
    <cellStyle name="20% - Accent1 4 4 6 2 6 2" xfId="42319" xr:uid="{00000000-0005-0000-0000-000097A40000}"/>
    <cellStyle name="20% - Accent1 4 4 6 2 6 2 2" xfId="42320" xr:uid="{00000000-0005-0000-0000-000098A40000}"/>
    <cellStyle name="20% - Accent1 4 4 6 2 6 3" xfId="42321" xr:uid="{00000000-0005-0000-0000-000099A40000}"/>
    <cellStyle name="20% - Accent1 4 4 6 2 7" xfId="42322" xr:uid="{00000000-0005-0000-0000-00009AA40000}"/>
    <cellStyle name="20% - Accent1 4 4 6 2 7 2" xfId="42323" xr:uid="{00000000-0005-0000-0000-00009BA40000}"/>
    <cellStyle name="20% - Accent1 4 4 6 2 8" xfId="42324" xr:uid="{00000000-0005-0000-0000-00009CA40000}"/>
    <cellStyle name="20% - Accent1 4 4 6 2 8 2" xfId="42325" xr:uid="{00000000-0005-0000-0000-00009DA40000}"/>
    <cellStyle name="20% - Accent1 4 4 6 2 9" xfId="42326" xr:uid="{00000000-0005-0000-0000-00009EA40000}"/>
    <cellStyle name="20% - Accent1 4 4 6 3" xfId="42327" xr:uid="{00000000-0005-0000-0000-00009FA40000}"/>
    <cellStyle name="20% - Accent1 4 4 6 3 2" xfId="42328" xr:uid="{00000000-0005-0000-0000-0000A0A40000}"/>
    <cellStyle name="20% - Accent1 4 4 6 3 2 2" xfId="42329" xr:uid="{00000000-0005-0000-0000-0000A1A40000}"/>
    <cellStyle name="20% - Accent1 4 4 6 3 2 2 2" xfId="42330" xr:uid="{00000000-0005-0000-0000-0000A2A40000}"/>
    <cellStyle name="20% - Accent1 4 4 6 3 2 2 2 2" xfId="42331" xr:uid="{00000000-0005-0000-0000-0000A3A40000}"/>
    <cellStyle name="20% - Accent1 4 4 6 3 2 2 3" xfId="42332" xr:uid="{00000000-0005-0000-0000-0000A4A40000}"/>
    <cellStyle name="20% - Accent1 4 4 6 3 2 3" xfId="42333" xr:uid="{00000000-0005-0000-0000-0000A5A40000}"/>
    <cellStyle name="20% - Accent1 4 4 6 3 2 3 2" xfId="42334" xr:uid="{00000000-0005-0000-0000-0000A6A40000}"/>
    <cellStyle name="20% - Accent1 4 4 6 3 2 4" xfId="42335" xr:uid="{00000000-0005-0000-0000-0000A7A40000}"/>
    <cellStyle name="20% - Accent1 4 4 6 3 3" xfId="42336" xr:uid="{00000000-0005-0000-0000-0000A8A40000}"/>
    <cellStyle name="20% - Accent1 4 4 6 3 3 2" xfId="42337" xr:uid="{00000000-0005-0000-0000-0000A9A40000}"/>
    <cellStyle name="20% - Accent1 4 4 6 3 3 2 2" xfId="42338" xr:uid="{00000000-0005-0000-0000-0000AAA40000}"/>
    <cellStyle name="20% - Accent1 4 4 6 3 3 2 2 2" xfId="42339" xr:uid="{00000000-0005-0000-0000-0000ABA40000}"/>
    <cellStyle name="20% - Accent1 4 4 6 3 3 2 3" xfId="42340" xr:uid="{00000000-0005-0000-0000-0000ACA40000}"/>
    <cellStyle name="20% - Accent1 4 4 6 3 3 3" xfId="42341" xr:uid="{00000000-0005-0000-0000-0000ADA40000}"/>
    <cellStyle name="20% - Accent1 4 4 6 3 3 3 2" xfId="42342" xr:uid="{00000000-0005-0000-0000-0000AEA40000}"/>
    <cellStyle name="20% - Accent1 4 4 6 3 3 4" xfId="42343" xr:uid="{00000000-0005-0000-0000-0000AFA40000}"/>
    <cellStyle name="20% - Accent1 4 4 6 3 4" xfId="42344" xr:uid="{00000000-0005-0000-0000-0000B0A40000}"/>
    <cellStyle name="20% - Accent1 4 4 6 3 4 2" xfId="42345" xr:uid="{00000000-0005-0000-0000-0000B1A40000}"/>
    <cellStyle name="20% - Accent1 4 4 6 3 4 2 2" xfId="42346" xr:uid="{00000000-0005-0000-0000-0000B2A40000}"/>
    <cellStyle name="20% - Accent1 4 4 6 3 4 2 2 2" xfId="42347" xr:uid="{00000000-0005-0000-0000-0000B3A40000}"/>
    <cellStyle name="20% - Accent1 4 4 6 3 4 2 3" xfId="42348" xr:uid="{00000000-0005-0000-0000-0000B4A40000}"/>
    <cellStyle name="20% - Accent1 4 4 6 3 4 3" xfId="42349" xr:uid="{00000000-0005-0000-0000-0000B5A40000}"/>
    <cellStyle name="20% - Accent1 4 4 6 3 4 3 2" xfId="42350" xr:uid="{00000000-0005-0000-0000-0000B6A40000}"/>
    <cellStyle name="20% - Accent1 4 4 6 3 4 4" xfId="42351" xr:uid="{00000000-0005-0000-0000-0000B7A40000}"/>
    <cellStyle name="20% - Accent1 4 4 6 3 5" xfId="42352" xr:uid="{00000000-0005-0000-0000-0000B8A40000}"/>
    <cellStyle name="20% - Accent1 4 4 6 3 5 2" xfId="42353" xr:uid="{00000000-0005-0000-0000-0000B9A40000}"/>
    <cellStyle name="20% - Accent1 4 4 6 3 5 2 2" xfId="42354" xr:uid="{00000000-0005-0000-0000-0000BAA40000}"/>
    <cellStyle name="20% - Accent1 4 4 6 3 5 3" xfId="42355" xr:uid="{00000000-0005-0000-0000-0000BBA40000}"/>
    <cellStyle name="20% - Accent1 4 4 6 3 6" xfId="42356" xr:uid="{00000000-0005-0000-0000-0000BCA40000}"/>
    <cellStyle name="20% - Accent1 4 4 6 3 6 2" xfId="42357" xr:uid="{00000000-0005-0000-0000-0000BDA40000}"/>
    <cellStyle name="20% - Accent1 4 4 6 3 6 2 2" xfId="42358" xr:uid="{00000000-0005-0000-0000-0000BEA40000}"/>
    <cellStyle name="20% - Accent1 4 4 6 3 6 3" xfId="42359" xr:uid="{00000000-0005-0000-0000-0000BFA40000}"/>
    <cellStyle name="20% - Accent1 4 4 6 3 7" xfId="42360" xr:uid="{00000000-0005-0000-0000-0000C0A40000}"/>
    <cellStyle name="20% - Accent1 4 4 6 3 7 2" xfId="42361" xr:uid="{00000000-0005-0000-0000-0000C1A40000}"/>
    <cellStyle name="20% - Accent1 4 4 6 3 8" xfId="42362" xr:uid="{00000000-0005-0000-0000-0000C2A40000}"/>
    <cellStyle name="20% - Accent1 4 4 6 3 8 2" xfId="42363" xr:uid="{00000000-0005-0000-0000-0000C3A40000}"/>
    <cellStyle name="20% - Accent1 4 4 6 3 9" xfId="42364" xr:uid="{00000000-0005-0000-0000-0000C4A40000}"/>
    <cellStyle name="20% - Accent1 4 4 6 4" xfId="42365" xr:uid="{00000000-0005-0000-0000-0000C5A40000}"/>
    <cellStyle name="20% - Accent1 4 4 6 4 2" xfId="42366" xr:uid="{00000000-0005-0000-0000-0000C6A40000}"/>
    <cellStyle name="20% - Accent1 4 4 6 4 2 2" xfId="42367" xr:uid="{00000000-0005-0000-0000-0000C7A40000}"/>
    <cellStyle name="20% - Accent1 4 4 6 4 2 2 2" xfId="42368" xr:uid="{00000000-0005-0000-0000-0000C8A40000}"/>
    <cellStyle name="20% - Accent1 4 4 6 4 2 3" xfId="42369" xr:uid="{00000000-0005-0000-0000-0000C9A40000}"/>
    <cellStyle name="20% - Accent1 4 4 6 4 3" xfId="42370" xr:uid="{00000000-0005-0000-0000-0000CAA40000}"/>
    <cellStyle name="20% - Accent1 4 4 6 4 3 2" xfId="42371" xr:uid="{00000000-0005-0000-0000-0000CBA40000}"/>
    <cellStyle name="20% - Accent1 4 4 6 4 4" xfId="42372" xr:uid="{00000000-0005-0000-0000-0000CCA40000}"/>
    <cellStyle name="20% - Accent1 4 4 6 5" xfId="42373" xr:uid="{00000000-0005-0000-0000-0000CDA40000}"/>
    <cellStyle name="20% - Accent1 4 4 6 5 2" xfId="42374" xr:uid="{00000000-0005-0000-0000-0000CEA40000}"/>
    <cellStyle name="20% - Accent1 4 4 6 5 2 2" xfId="42375" xr:uid="{00000000-0005-0000-0000-0000CFA40000}"/>
    <cellStyle name="20% - Accent1 4 4 6 5 2 2 2" xfId="42376" xr:uid="{00000000-0005-0000-0000-0000D0A40000}"/>
    <cellStyle name="20% - Accent1 4 4 6 5 2 3" xfId="42377" xr:uid="{00000000-0005-0000-0000-0000D1A40000}"/>
    <cellStyle name="20% - Accent1 4 4 6 5 3" xfId="42378" xr:uid="{00000000-0005-0000-0000-0000D2A40000}"/>
    <cellStyle name="20% - Accent1 4 4 6 5 3 2" xfId="42379" xr:uid="{00000000-0005-0000-0000-0000D3A40000}"/>
    <cellStyle name="20% - Accent1 4 4 6 5 4" xfId="42380" xr:uid="{00000000-0005-0000-0000-0000D4A40000}"/>
    <cellStyle name="20% - Accent1 4 4 6 6" xfId="42381" xr:uid="{00000000-0005-0000-0000-0000D5A40000}"/>
    <cellStyle name="20% - Accent1 4 4 6 6 2" xfId="42382" xr:uid="{00000000-0005-0000-0000-0000D6A40000}"/>
    <cellStyle name="20% - Accent1 4 4 6 6 2 2" xfId="42383" xr:uid="{00000000-0005-0000-0000-0000D7A40000}"/>
    <cellStyle name="20% - Accent1 4 4 6 6 2 2 2" xfId="42384" xr:uid="{00000000-0005-0000-0000-0000D8A40000}"/>
    <cellStyle name="20% - Accent1 4 4 6 6 2 3" xfId="42385" xr:uid="{00000000-0005-0000-0000-0000D9A40000}"/>
    <cellStyle name="20% - Accent1 4 4 6 6 3" xfId="42386" xr:uid="{00000000-0005-0000-0000-0000DAA40000}"/>
    <cellStyle name="20% - Accent1 4 4 6 6 3 2" xfId="42387" xr:uid="{00000000-0005-0000-0000-0000DBA40000}"/>
    <cellStyle name="20% - Accent1 4 4 6 6 4" xfId="42388" xr:uid="{00000000-0005-0000-0000-0000DCA40000}"/>
    <cellStyle name="20% - Accent1 4 4 6 7" xfId="42389" xr:uid="{00000000-0005-0000-0000-0000DDA40000}"/>
    <cellStyle name="20% - Accent1 4 4 6 7 2" xfId="42390" xr:uid="{00000000-0005-0000-0000-0000DEA40000}"/>
    <cellStyle name="20% - Accent1 4 4 6 7 2 2" xfId="42391" xr:uid="{00000000-0005-0000-0000-0000DFA40000}"/>
    <cellStyle name="20% - Accent1 4 4 6 7 3" xfId="42392" xr:uid="{00000000-0005-0000-0000-0000E0A40000}"/>
    <cellStyle name="20% - Accent1 4 4 6 8" xfId="42393" xr:uid="{00000000-0005-0000-0000-0000E1A40000}"/>
    <cellStyle name="20% - Accent1 4 4 6 8 2" xfId="42394" xr:uid="{00000000-0005-0000-0000-0000E2A40000}"/>
    <cellStyle name="20% - Accent1 4 4 6 8 2 2" xfId="42395" xr:uid="{00000000-0005-0000-0000-0000E3A40000}"/>
    <cellStyle name="20% - Accent1 4 4 6 8 3" xfId="42396" xr:uid="{00000000-0005-0000-0000-0000E4A40000}"/>
    <cellStyle name="20% - Accent1 4 4 6 9" xfId="42397" xr:uid="{00000000-0005-0000-0000-0000E5A40000}"/>
    <cellStyle name="20% - Accent1 4 4 6 9 2" xfId="42398" xr:uid="{00000000-0005-0000-0000-0000E6A40000}"/>
    <cellStyle name="20% - Accent1 4 4 7" xfId="42399" xr:uid="{00000000-0005-0000-0000-0000E7A40000}"/>
    <cellStyle name="20% - Accent1 4 4 7 2" xfId="42400" xr:uid="{00000000-0005-0000-0000-0000E8A40000}"/>
    <cellStyle name="20% - Accent1 4 4 7 2 2" xfId="42401" xr:uid="{00000000-0005-0000-0000-0000E9A40000}"/>
    <cellStyle name="20% - Accent1 4 4 7 2 2 2" xfId="42402" xr:uid="{00000000-0005-0000-0000-0000EAA40000}"/>
    <cellStyle name="20% - Accent1 4 4 7 2 2 2 2" xfId="42403" xr:uid="{00000000-0005-0000-0000-0000EBA40000}"/>
    <cellStyle name="20% - Accent1 4 4 7 2 2 3" xfId="42404" xr:uid="{00000000-0005-0000-0000-0000ECA40000}"/>
    <cellStyle name="20% - Accent1 4 4 7 2 3" xfId="42405" xr:uid="{00000000-0005-0000-0000-0000EDA40000}"/>
    <cellStyle name="20% - Accent1 4 4 7 2 3 2" xfId="42406" xr:uid="{00000000-0005-0000-0000-0000EEA40000}"/>
    <cellStyle name="20% - Accent1 4 4 7 2 4" xfId="42407" xr:uid="{00000000-0005-0000-0000-0000EFA40000}"/>
    <cellStyle name="20% - Accent1 4 4 7 3" xfId="42408" xr:uid="{00000000-0005-0000-0000-0000F0A40000}"/>
    <cellStyle name="20% - Accent1 4 4 7 3 2" xfId="42409" xr:uid="{00000000-0005-0000-0000-0000F1A40000}"/>
    <cellStyle name="20% - Accent1 4 4 7 3 2 2" xfId="42410" xr:uid="{00000000-0005-0000-0000-0000F2A40000}"/>
    <cellStyle name="20% - Accent1 4 4 7 3 2 2 2" xfId="42411" xr:uid="{00000000-0005-0000-0000-0000F3A40000}"/>
    <cellStyle name="20% - Accent1 4 4 7 3 2 3" xfId="42412" xr:uid="{00000000-0005-0000-0000-0000F4A40000}"/>
    <cellStyle name="20% - Accent1 4 4 7 3 3" xfId="42413" xr:uid="{00000000-0005-0000-0000-0000F5A40000}"/>
    <cellStyle name="20% - Accent1 4 4 7 3 3 2" xfId="42414" xr:uid="{00000000-0005-0000-0000-0000F6A40000}"/>
    <cellStyle name="20% - Accent1 4 4 7 3 4" xfId="42415" xr:uid="{00000000-0005-0000-0000-0000F7A40000}"/>
    <cellStyle name="20% - Accent1 4 4 7 4" xfId="42416" xr:uid="{00000000-0005-0000-0000-0000F8A40000}"/>
    <cellStyle name="20% - Accent1 4 4 7 4 2" xfId="42417" xr:uid="{00000000-0005-0000-0000-0000F9A40000}"/>
    <cellStyle name="20% - Accent1 4 4 7 4 2 2" xfId="42418" xr:uid="{00000000-0005-0000-0000-0000FAA40000}"/>
    <cellStyle name="20% - Accent1 4 4 7 4 2 2 2" xfId="42419" xr:uid="{00000000-0005-0000-0000-0000FBA40000}"/>
    <cellStyle name="20% - Accent1 4 4 7 4 2 3" xfId="42420" xr:uid="{00000000-0005-0000-0000-0000FCA40000}"/>
    <cellStyle name="20% - Accent1 4 4 7 4 3" xfId="42421" xr:uid="{00000000-0005-0000-0000-0000FDA40000}"/>
    <cellStyle name="20% - Accent1 4 4 7 4 3 2" xfId="42422" xr:uid="{00000000-0005-0000-0000-0000FEA40000}"/>
    <cellStyle name="20% - Accent1 4 4 7 4 4" xfId="42423" xr:uid="{00000000-0005-0000-0000-0000FFA40000}"/>
    <cellStyle name="20% - Accent1 4 4 7 5" xfId="42424" xr:uid="{00000000-0005-0000-0000-000000A50000}"/>
    <cellStyle name="20% - Accent1 4 4 7 5 2" xfId="42425" xr:uid="{00000000-0005-0000-0000-000001A50000}"/>
    <cellStyle name="20% - Accent1 4 4 7 5 2 2" xfId="42426" xr:uid="{00000000-0005-0000-0000-000002A50000}"/>
    <cellStyle name="20% - Accent1 4 4 7 5 3" xfId="42427" xr:uid="{00000000-0005-0000-0000-000003A50000}"/>
    <cellStyle name="20% - Accent1 4 4 7 6" xfId="42428" xr:uid="{00000000-0005-0000-0000-000004A50000}"/>
    <cellStyle name="20% - Accent1 4 4 7 6 2" xfId="42429" xr:uid="{00000000-0005-0000-0000-000005A50000}"/>
    <cellStyle name="20% - Accent1 4 4 7 6 2 2" xfId="42430" xr:uid="{00000000-0005-0000-0000-000006A50000}"/>
    <cellStyle name="20% - Accent1 4 4 7 6 3" xfId="42431" xr:uid="{00000000-0005-0000-0000-000007A50000}"/>
    <cellStyle name="20% - Accent1 4 4 7 7" xfId="42432" xr:uid="{00000000-0005-0000-0000-000008A50000}"/>
    <cellStyle name="20% - Accent1 4 4 7 7 2" xfId="42433" xr:uid="{00000000-0005-0000-0000-000009A50000}"/>
    <cellStyle name="20% - Accent1 4 4 7 8" xfId="42434" xr:uid="{00000000-0005-0000-0000-00000AA50000}"/>
    <cellStyle name="20% - Accent1 4 4 7 8 2" xfId="42435" xr:uid="{00000000-0005-0000-0000-00000BA50000}"/>
    <cellStyle name="20% - Accent1 4 4 7 9" xfId="42436" xr:uid="{00000000-0005-0000-0000-00000CA50000}"/>
    <cellStyle name="20% - Accent1 4 4 8" xfId="42437" xr:uid="{00000000-0005-0000-0000-00000DA50000}"/>
    <cellStyle name="20% - Accent1 4 4 8 2" xfId="42438" xr:uid="{00000000-0005-0000-0000-00000EA50000}"/>
    <cellStyle name="20% - Accent1 4 4 8 2 2" xfId="42439" xr:uid="{00000000-0005-0000-0000-00000FA50000}"/>
    <cellStyle name="20% - Accent1 4 4 8 2 2 2" xfId="42440" xr:uid="{00000000-0005-0000-0000-000010A50000}"/>
    <cellStyle name="20% - Accent1 4 4 8 2 2 2 2" xfId="42441" xr:uid="{00000000-0005-0000-0000-000011A50000}"/>
    <cellStyle name="20% - Accent1 4 4 8 2 2 3" xfId="42442" xr:uid="{00000000-0005-0000-0000-000012A50000}"/>
    <cellStyle name="20% - Accent1 4 4 8 2 3" xfId="42443" xr:uid="{00000000-0005-0000-0000-000013A50000}"/>
    <cellStyle name="20% - Accent1 4 4 8 2 3 2" xfId="42444" xr:uid="{00000000-0005-0000-0000-000014A50000}"/>
    <cellStyle name="20% - Accent1 4 4 8 2 4" xfId="42445" xr:uid="{00000000-0005-0000-0000-000015A50000}"/>
    <cellStyle name="20% - Accent1 4 4 8 3" xfId="42446" xr:uid="{00000000-0005-0000-0000-000016A50000}"/>
    <cellStyle name="20% - Accent1 4 4 8 3 2" xfId="42447" xr:uid="{00000000-0005-0000-0000-000017A50000}"/>
    <cellStyle name="20% - Accent1 4 4 8 3 2 2" xfId="42448" xr:uid="{00000000-0005-0000-0000-000018A50000}"/>
    <cellStyle name="20% - Accent1 4 4 8 3 2 2 2" xfId="42449" xr:uid="{00000000-0005-0000-0000-000019A50000}"/>
    <cellStyle name="20% - Accent1 4 4 8 3 2 3" xfId="42450" xr:uid="{00000000-0005-0000-0000-00001AA50000}"/>
    <cellStyle name="20% - Accent1 4 4 8 3 3" xfId="42451" xr:uid="{00000000-0005-0000-0000-00001BA50000}"/>
    <cellStyle name="20% - Accent1 4 4 8 3 3 2" xfId="42452" xr:uid="{00000000-0005-0000-0000-00001CA50000}"/>
    <cellStyle name="20% - Accent1 4 4 8 3 4" xfId="42453" xr:uid="{00000000-0005-0000-0000-00001DA50000}"/>
    <cellStyle name="20% - Accent1 4 4 8 4" xfId="42454" xr:uid="{00000000-0005-0000-0000-00001EA50000}"/>
    <cellStyle name="20% - Accent1 4 4 8 4 2" xfId="42455" xr:uid="{00000000-0005-0000-0000-00001FA50000}"/>
    <cellStyle name="20% - Accent1 4 4 8 4 2 2" xfId="42456" xr:uid="{00000000-0005-0000-0000-000020A50000}"/>
    <cellStyle name="20% - Accent1 4 4 8 4 2 2 2" xfId="42457" xr:uid="{00000000-0005-0000-0000-000021A50000}"/>
    <cellStyle name="20% - Accent1 4 4 8 4 2 3" xfId="42458" xr:uid="{00000000-0005-0000-0000-000022A50000}"/>
    <cellStyle name="20% - Accent1 4 4 8 4 3" xfId="42459" xr:uid="{00000000-0005-0000-0000-000023A50000}"/>
    <cellStyle name="20% - Accent1 4 4 8 4 3 2" xfId="42460" xr:uid="{00000000-0005-0000-0000-000024A50000}"/>
    <cellStyle name="20% - Accent1 4 4 8 4 4" xfId="42461" xr:uid="{00000000-0005-0000-0000-000025A50000}"/>
    <cellStyle name="20% - Accent1 4 4 8 5" xfId="42462" xr:uid="{00000000-0005-0000-0000-000026A50000}"/>
    <cellStyle name="20% - Accent1 4 4 8 5 2" xfId="42463" xr:uid="{00000000-0005-0000-0000-000027A50000}"/>
    <cellStyle name="20% - Accent1 4 4 8 5 2 2" xfId="42464" xr:uid="{00000000-0005-0000-0000-000028A50000}"/>
    <cellStyle name="20% - Accent1 4 4 8 5 3" xfId="42465" xr:uid="{00000000-0005-0000-0000-000029A50000}"/>
    <cellStyle name="20% - Accent1 4 4 8 6" xfId="42466" xr:uid="{00000000-0005-0000-0000-00002AA50000}"/>
    <cellStyle name="20% - Accent1 4 4 8 6 2" xfId="42467" xr:uid="{00000000-0005-0000-0000-00002BA50000}"/>
    <cellStyle name="20% - Accent1 4 4 8 6 2 2" xfId="42468" xr:uid="{00000000-0005-0000-0000-00002CA50000}"/>
    <cellStyle name="20% - Accent1 4 4 8 6 3" xfId="42469" xr:uid="{00000000-0005-0000-0000-00002DA50000}"/>
    <cellStyle name="20% - Accent1 4 4 8 7" xfId="42470" xr:uid="{00000000-0005-0000-0000-00002EA50000}"/>
    <cellStyle name="20% - Accent1 4 4 8 7 2" xfId="42471" xr:uid="{00000000-0005-0000-0000-00002FA50000}"/>
    <cellStyle name="20% - Accent1 4 4 8 8" xfId="42472" xr:uid="{00000000-0005-0000-0000-000030A50000}"/>
    <cellStyle name="20% - Accent1 4 4 8 8 2" xfId="42473" xr:uid="{00000000-0005-0000-0000-000031A50000}"/>
    <cellStyle name="20% - Accent1 4 4 8 9" xfId="42474" xr:uid="{00000000-0005-0000-0000-000032A50000}"/>
    <cellStyle name="20% - Accent1 4 4 9" xfId="42475" xr:uid="{00000000-0005-0000-0000-000033A50000}"/>
    <cellStyle name="20% - Accent1 4 4 9 2" xfId="42476" xr:uid="{00000000-0005-0000-0000-000034A50000}"/>
    <cellStyle name="20% - Accent1 4 4 9 2 2" xfId="42477" xr:uid="{00000000-0005-0000-0000-000035A50000}"/>
    <cellStyle name="20% - Accent1 4 4 9 2 2 2" xfId="42478" xr:uid="{00000000-0005-0000-0000-000036A50000}"/>
    <cellStyle name="20% - Accent1 4 4 9 2 3" xfId="42479" xr:uid="{00000000-0005-0000-0000-000037A50000}"/>
    <cellStyle name="20% - Accent1 4 4 9 3" xfId="42480" xr:uid="{00000000-0005-0000-0000-000038A50000}"/>
    <cellStyle name="20% - Accent1 4 4 9 3 2" xfId="42481" xr:uid="{00000000-0005-0000-0000-000039A50000}"/>
    <cellStyle name="20% - Accent1 4 4 9 4" xfId="42482" xr:uid="{00000000-0005-0000-0000-00003AA50000}"/>
    <cellStyle name="20% - Accent1 4 5" xfId="42483" xr:uid="{00000000-0005-0000-0000-00003BA50000}"/>
    <cellStyle name="20% - Accent1 4 5 10" xfId="42484" xr:uid="{00000000-0005-0000-0000-00003CA50000}"/>
    <cellStyle name="20% - Accent1 4 5 10 2" xfId="42485" xr:uid="{00000000-0005-0000-0000-00003DA50000}"/>
    <cellStyle name="20% - Accent1 4 5 10 2 2" xfId="42486" xr:uid="{00000000-0005-0000-0000-00003EA50000}"/>
    <cellStyle name="20% - Accent1 4 5 10 2 2 2" xfId="42487" xr:uid="{00000000-0005-0000-0000-00003FA50000}"/>
    <cellStyle name="20% - Accent1 4 5 10 2 3" xfId="42488" xr:uid="{00000000-0005-0000-0000-000040A50000}"/>
    <cellStyle name="20% - Accent1 4 5 10 3" xfId="42489" xr:uid="{00000000-0005-0000-0000-000041A50000}"/>
    <cellStyle name="20% - Accent1 4 5 10 3 2" xfId="42490" xr:uid="{00000000-0005-0000-0000-000042A50000}"/>
    <cellStyle name="20% - Accent1 4 5 10 4" xfId="42491" xr:uid="{00000000-0005-0000-0000-000043A50000}"/>
    <cellStyle name="20% - Accent1 4 5 11" xfId="42492" xr:uid="{00000000-0005-0000-0000-000044A50000}"/>
    <cellStyle name="20% - Accent1 4 5 11 2" xfId="42493" xr:uid="{00000000-0005-0000-0000-000045A50000}"/>
    <cellStyle name="20% - Accent1 4 5 11 2 2" xfId="42494" xr:uid="{00000000-0005-0000-0000-000046A50000}"/>
    <cellStyle name="20% - Accent1 4 5 11 2 2 2" xfId="42495" xr:uid="{00000000-0005-0000-0000-000047A50000}"/>
    <cellStyle name="20% - Accent1 4 5 11 2 3" xfId="42496" xr:uid="{00000000-0005-0000-0000-000048A50000}"/>
    <cellStyle name="20% - Accent1 4 5 11 3" xfId="42497" xr:uid="{00000000-0005-0000-0000-000049A50000}"/>
    <cellStyle name="20% - Accent1 4 5 11 3 2" xfId="42498" xr:uid="{00000000-0005-0000-0000-00004AA50000}"/>
    <cellStyle name="20% - Accent1 4 5 11 4" xfId="42499" xr:uid="{00000000-0005-0000-0000-00004BA50000}"/>
    <cellStyle name="20% - Accent1 4 5 12" xfId="42500" xr:uid="{00000000-0005-0000-0000-00004CA50000}"/>
    <cellStyle name="20% - Accent1 4 5 12 2" xfId="42501" xr:uid="{00000000-0005-0000-0000-00004DA50000}"/>
    <cellStyle name="20% - Accent1 4 5 12 2 2" xfId="42502" xr:uid="{00000000-0005-0000-0000-00004EA50000}"/>
    <cellStyle name="20% - Accent1 4 5 12 3" xfId="42503" xr:uid="{00000000-0005-0000-0000-00004FA50000}"/>
    <cellStyle name="20% - Accent1 4 5 13" xfId="42504" xr:uid="{00000000-0005-0000-0000-000050A50000}"/>
    <cellStyle name="20% - Accent1 4 5 13 2" xfId="42505" xr:uid="{00000000-0005-0000-0000-000051A50000}"/>
    <cellStyle name="20% - Accent1 4 5 13 2 2" xfId="42506" xr:uid="{00000000-0005-0000-0000-000052A50000}"/>
    <cellStyle name="20% - Accent1 4 5 13 3" xfId="42507" xr:uid="{00000000-0005-0000-0000-000053A50000}"/>
    <cellStyle name="20% - Accent1 4 5 14" xfId="42508" xr:uid="{00000000-0005-0000-0000-000054A50000}"/>
    <cellStyle name="20% - Accent1 4 5 14 2" xfId="42509" xr:uid="{00000000-0005-0000-0000-000055A50000}"/>
    <cellStyle name="20% - Accent1 4 5 15" xfId="42510" xr:uid="{00000000-0005-0000-0000-000056A50000}"/>
    <cellStyle name="20% - Accent1 4 5 15 2" xfId="42511" xr:uid="{00000000-0005-0000-0000-000057A50000}"/>
    <cellStyle name="20% - Accent1 4 5 16" xfId="42512" xr:uid="{00000000-0005-0000-0000-000058A50000}"/>
    <cellStyle name="20% - Accent1 4 5 2" xfId="42513" xr:uid="{00000000-0005-0000-0000-000059A50000}"/>
    <cellStyle name="20% - Accent1 4 5 2 10" xfId="42514" xr:uid="{00000000-0005-0000-0000-00005AA50000}"/>
    <cellStyle name="20% - Accent1 4 5 2 10 2" xfId="42515" xr:uid="{00000000-0005-0000-0000-00005BA50000}"/>
    <cellStyle name="20% - Accent1 4 5 2 10 2 2" xfId="42516" xr:uid="{00000000-0005-0000-0000-00005CA50000}"/>
    <cellStyle name="20% - Accent1 4 5 2 10 2 2 2" xfId="42517" xr:uid="{00000000-0005-0000-0000-00005DA50000}"/>
    <cellStyle name="20% - Accent1 4 5 2 10 2 3" xfId="42518" xr:uid="{00000000-0005-0000-0000-00005EA50000}"/>
    <cellStyle name="20% - Accent1 4 5 2 10 3" xfId="42519" xr:uid="{00000000-0005-0000-0000-00005FA50000}"/>
    <cellStyle name="20% - Accent1 4 5 2 10 3 2" xfId="42520" xr:uid="{00000000-0005-0000-0000-000060A50000}"/>
    <cellStyle name="20% - Accent1 4 5 2 10 4" xfId="42521" xr:uid="{00000000-0005-0000-0000-000061A50000}"/>
    <cellStyle name="20% - Accent1 4 5 2 11" xfId="42522" xr:uid="{00000000-0005-0000-0000-000062A50000}"/>
    <cellStyle name="20% - Accent1 4 5 2 11 2" xfId="42523" xr:uid="{00000000-0005-0000-0000-000063A50000}"/>
    <cellStyle name="20% - Accent1 4 5 2 11 2 2" xfId="42524" xr:uid="{00000000-0005-0000-0000-000064A50000}"/>
    <cellStyle name="20% - Accent1 4 5 2 11 3" xfId="42525" xr:uid="{00000000-0005-0000-0000-000065A50000}"/>
    <cellStyle name="20% - Accent1 4 5 2 12" xfId="42526" xr:uid="{00000000-0005-0000-0000-000066A50000}"/>
    <cellStyle name="20% - Accent1 4 5 2 12 2" xfId="42527" xr:uid="{00000000-0005-0000-0000-000067A50000}"/>
    <cellStyle name="20% - Accent1 4 5 2 12 2 2" xfId="42528" xr:uid="{00000000-0005-0000-0000-000068A50000}"/>
    <cellStyle name="20% - Accent1 4 5 2 12 3" xfId="42529" xr:uid="{00000000-0005-0000-0000-000069A50000}"/>
    <cellStyle name="20% - Accent1 4 5 2 13" xfId="42530" xr:uid="{00000000-0005-0000-0000-00006AA50000}"/>
    <cellStyle name="20% - Accent1 4 5 2 13 2" xfId="42531" xr:uid="{00000000-0005-0000-0000-00006BA50000}"/>
    <cellStyle name="20% - Accent1 4 5 2 14" xfId="42532" xr:uid="{00000000-0005-0000-0000-00006CA50000}"/>
    <cellStyle name="20% - Accent1 4 5 2 14 2" xfId="42533" xr:uid="{00000000-0005-0000-0000-00006DA50000}"/>
    <cellStyle name="20% - Accent1 4 5 2 15" xfId="42534" xr:uid="{00000000-0005-0000-0000-00006EA50000}"/>
    <cellStyle name="20% - Accent1 4 5 2 2" xfId="42535" xr:uid="{00000000-0005-0000-0000-00006FA50000}"/>
    <cellStyle name="20% - Accent1 4 5 2 2 10" xfId="42536" xr:uid="{00000000-0005-0000-0000-000070A50000}"/>
    <cellStyle name="20% - Accent1 4 5 2 2 10 2" xfId="42537" xr:uid="{00000000-0005-0000-0000-000071A50000}"/>
    <cellStyle name="20% - Accent1 4 5 2 2 10 2 2" xfId="42538" xr:uid="{00000000-0005-0000-0000-000072A50000}"/>
    <cellStyle name="20% - Accent1 4 5 2 2 10 3" xfId="42539" xr:uid="{00000000-0005-0000-0000-000073A50000}"/>
    <cellStyle name="20% - Accent1 4 5 2 2 11" xfId="42540" xr:uid="{00000000-0005-0000-0000-000074A50000}"/>
    <cellStyle name="20% - Accent1 4 5 2 2 11 2" xfId="42541" xr:uid="{00000000-0005-0000-0000-000075A50000}"/>
    <cellStyle name="20% - Accent1 4 5 2 2 11 2 2" xfId="42542" xr:uid="{00000000-0005-0000-0000-000076A50000}"/>
    <cellStyle name="20% - Accent1 4 5 2 2 11 3" xfId="42543" xr:uid="{00000000-0005-0000-0000-000077A50000}"/>
    <cellStyle name="20% - Accent1 4 5 2 2 12" xfId="42544" xr:uid="{00000000-0005-0000-0000-000078A50000}"/>
    <cellStyle name="20% - Accent1 4 5 2 2 12 2" xfId="42545" xr:uid="{00000000-0005-0000-0000-000079A50000}"/>
    <cellStyle name="20% - Accent1 4 5 2 2 13" xfId="42546" xr:uid="{00000000-0005-0000-0000-00007AA50000}"/>
    <cellStyle name="20% - Accent1 4 5 2 2 13 2" xfId="42547" xr:uid="{00000000-0005-0000-0000-00007BA50000}"/>
    <cellStyle name="20% - Accent1 4 5 2 2 14" xfId="42548" xr:uid="{00000000-0005-0000-0000-00007CA50000}"/>
    <cellStyle name="20% - Accent1 4 5 2 2 2" xfId="42549" xr:uid="{00000000-0005-0000-0000-00007DA50000}"/>
    <cellStyle name="20% - Accent1 4 5 2 2 2 10" xfId="42550" xr:uid="{00000000-0005-0000-0000-00007EA50000}"/>
    <cellStyle name="20% - Accent1 4 5 2 2 2 10 2" xfId="42551" xr:uid="{00000000-0005-0000-0000-00007FA50000}"/>
    <cellStyle name="20% - Accent1 4 5 2 2 2 11" xfId="42552" xr:uid="{00000000-0005-0000-0000-000080A50000}"/>
    <cellStyle name="20% - Accent1 4 5 2 2 2 2" xfId="42553" xr:uid="{00000000-0005-0000-0000-000081A50000}"/>
    <cellStyle name="20% - Accent1 4 5 2 2 2 2 2" xfId="42554" xr:uid="{00000000-0005-0000-0000-000082A50000}"/>
    <cellStyle name="20% - Accent1 4 5 2 2 2 2 2 2" xfId="42555" xr:uid="{00000000-0005-0000-0000-000083A50000}"/>
    <cellStyle name="20% - Accent1 4 5 2 2 2 2 2 2 2" xfId="42556" xr:uid="{00000000-0005-0000-0000-000084A50000}"/>
    <cellStyle name="20% - Accent1 4 5 2 2 2 2 2 2 2 2" xfId="42557" xr:uid="{00000000-0005-0000-0000-000085A50000}"/>
    <cellStyle name="20% - Accent1 4 5 2 2 2 2 2 2 3" xfId="42558" xr:uid="{00000000-0005-0000-0000-000086A50000}"/>
    <cellStyle name="20% - Accent1 4 5 2 2 2 2 2 3" xfId="42559" xr:uid="{00000000-0005-0000-0000-000087A50000}"/>
    <cellStyle name="20% - Accent1 4 5 2 2 2 2 2 3 2" xfId="42560" xr:uid="{00000000-0005-0000-0000-000088A50000}"/>
    <cellStyle name="20% - Accent1 4 5 2 2 2 2 2 4" xfId="42561" xr:uid="{00000000-0005-0000-0000-000089A50000}"/>
    <cellStyle name="20% - Accent1 4 5 2 2 2 2 3" xfId="42562" xr:uid="{00000000-0005-0000-0000-00008AA50000}"/>
    <cellStyle name="20% - Accent1 4 5 2 2 2 2 3 2" xfId="42563" xr:uid="{00000000-0005-0000-0000-00008BA50000}"/>
    <cellStyle name="20% - Accent1 4 5 2 2 2 2 3 2 2" xfId="42564" xr:uid="{00000000-0005-0000-0000-00008CA50000}"/>
    <cellStyle name="20% - Accent1 4 5 2 2 2 2 3 2 2 2" xfId="42565" xr:uid="{00000000-0005-0000-0000-00008DA50000}"/>
    <cellStyle name="20% - Accent1 4 5 2 2 2 2 3 2 3" xfId="42566" xr:uid="{00000000-0005-0000-0000-00008EA50000}"/>
    <cellStyle name="20% - Accent1 4 5 2 2 2 2 3 3" xfId="42567" xr:uid="{00000000-0005-0000-0000-00008FA50000}"/>
    <cellStyle name="20% - Accent1 4 5 2 2 2 2 3 3 2" xfId="42568" xr:uid="{00000000-0005-0000-0000-000090A50000}"/>
    <cellStyle name="20% - Accent1 4 5 2 2 2 2 3 4" xfId="42569" xr:uid="{00000000-0005-0000-0000-000091A50000}"/>
    <cellStyle name="20% - Accent1 4 5 2 2 2 2 4" xfId="42570" xr:uid="{00000000-0005-0000-0000-000092A50000}"/>
    <cellStyle name="20% - Accent1 4 5 2 2 2 2 4 2" xfId="42571" xr:uid="{00000000-0005-0000-0000-000093A50000}"/>
    <cellStyle name="20% - Accent1 4 5 2 2 2 2 4 2 2" xfId="42572" xr:uid="{00000000-0005-0000-0000-000094A50000}"/>
    <cellStyle name="20% - Accent1 4 5 2 2 2 2 4 2 2 2" xfId="42573" xr:uid="{00000000-0005-0000-0000-000095A50000}"/>
    <cellStyle name="20% - Accent1 4 5 2 2 2 2 4 2 3" xfId="42574" xr:uid="{00000000-0005-0000-0000-000096A50000}"/>
    <cellStyle name="20% - Accent1 4 5 2 2 2 2 4 3" xfId="42575" xr:uid="{00000000-0005-0000-0000-000097A50000}"/>
    <cellStyle name="20% - Accent1 4 5 2 2 2 2 4 3 2" xfId="42576" xr:uid="{00000000-0005-0000-0000-000098A50000}"/>
    <cellStyle name="20% - Accent1 4 5 2 2 2 2 4 4" xfId="42577" xr:uid="{00000000-0005-0000-0000-000099A50000}"/>
    <cellStyle name="20% - Accent1 4 5 2 2 2 2 5" xfId="42578" xr:uid="{00000000-0005-0000-0000-00009AA50000}"/>
    <cellStyle name="20% - Accent1 4 5 2 2 2 2 5 2" xfId="42579" xr:uid="{00000000-0005-0000-0000-00009BA50000}"/>
    <cellStyle name="20% - Accent1 4 5 2 2 2 2 5 2 2" xfId="42580" xr:uid="{00000000-0005-0000-0000-00009CA50000}"/>
    <cellStyle name="20% - Accent1 4 5 2 2 2 2 5 3" xfId="42581" xr:uid="{00000000-0005-0000-0000-00009DA50000}"/>
    <cellStyle name="20% - Accent1 4 5 2 2 2 2 6" xfId="42582" xr:uid="{00000000-0005-0000-0000-00009EA50000}"/>
    <cellStyle name="20% - Accent1 4 5 2 2 2 2 6 2" xfId="42583" xr:uid="{00000000-0005-0000-0000-00009FA50000}"/>
    <cellStyle name="20% - Accent1 4 5 2 2 2 2 6 2 2" xfId="42584" xr:uid="{00000000-0005-0000-0000-0000A0A50000}"/>
    <cellStyle name="20% - Accent1 4 5 2 2 2 2 6 3" xfId="42585" xr:uid="{00000000-0005-0000-0000-0000A1A50000}"/>
    <cellStyle name="20% - Accent1 4 5 2 2 2 2 7" xfId="42586" xr:uid="{00000000-0005-0000-0000-0000A2A50000}"/>
    <cellStyle name="20% - Accent1 4 5 2 2 2 2 7 2" xfId="42587" xr:uid="{00000000-0005-0000-0000-0000A3A50000}"/>
    <cellStyle name="20% - Accent1 4 5 2 2 2 2 8" xfId="42588" xr:uid="{00000000-0005-0000-0000-0000A4A50000}"/>
    <cellStyle name="20% - Accent1 4 5 2 2 2 2 8 2" xfId="42589" xr:uid="{00000000-0005-0000-0000-0000A5A50000}"/>
    <cellStyle name="20% - Accent1 4 5 2 2 2 2 9" xfId="42590" xr:uid="{00000000-0005-0000-0000-0000A6A50000}"/>
    <cellStyle name="20% - Accent1 4 5 2 2 2 3" xfId="42591" xr:uid="{00000000-0005-0000-0000-0000A7A50000}"/>
    <cellStyle name="20% - Accent1 4 5 2 2 2 3 2" xfId="42592" xr:uid="{00000000-0005-0000-0000-0000A8A50000}"/>
    <cellStyle name="20% - Accent1 4 5 2 2 2 3 2 2" xfId="42593" xr:uid="{00000000-0005-0000-0000-0000A9A50000}"/>
    <cellStyle name="20% - Accent1 4 5 2 2 2 3 2 2 2" xfId="42594" xr:uid="{00000000-0005-0000-0000-0000AAA50000}"/>
    <cellStyle name="20% - Accent1 4 5 2 2 2 3 2 2 2 2" xfId="42595" xr:uid="{00000000-0005-0000-0000-0000ABA50000}"/>
    <cellStyle name="20% - Accent1 4 5 2 2 2 3 2 2 3" xfId="42596" xr:uid="{00000000-0005-0000-0000-0000ACA50000}"/>
    <cellStyle name="20% - Accent1 4 5 2 2 2 3 2 3" xfId="42597" xr:uid="{00000000-0005-0000-0000-0000ADA50000}"/>
    <cellStyle name="20% - Accent1 4 5 2 2 2 3 2 3 2" xfId="42598" xr:uid="{00000000-0005-0000-0000-0000AEA50000}"/>
    <cellStyle name="20% - Accent1 4 5 2 2 2 3 2 4" xfId="42599" xr:uid="{00000000-0005-0000-0000-0000AFA50000}"/>
    <cellStyle name="20% - Accent1 4 5 2 2 2 3 3" xfId="42600" xr:uid="{00000000-0005-0000-0000-0000B0A50000}"/>
    <cellStyle name="20% - Accent1 4 5 2 2 2 3 3 2" xfId="42601" xr:uid="{00000000-0005-0000-0000-0000B1A50000}"/>
    <cellStyle name="20% - Accent1 4 5 2 2 2 3 3 2 2" xfId="42602" xr:uid="{00000000-0005-0000-0000-0000B2A50000}"/>
    <cellStyle name="20% - Accent1 4 5 2 2 2 3 3 2 2 2" xfId="42603" xr:uid="{00000000-0005-0000-0000-0000B3A50000}"/>
    <cellStyle name="20% - Accent1 4 5 2 2 2 3 3 2 3" xfId="42604" xr:uid="{00000000-0005-0000-0000-0000B4A50000}"/>
    <cellStyle name="20% - Accent1 4 5 2 2 2 3 3 3" xfId="42605" xr:uid="{00000000-0005-0000-0000-0000B5A50000}"/>
    <cellStyle name="20% - Accent1 4 5 2 2 2 3 3 3 2" xfId="42606" xr:uid="{00000000-0005-0000-0000-0000B6A50000}"/>
    <cellStyle name="20% - Accent1 4 5 2 2 2 3 3 4" xfId="42607" xr:uid="{00000000-0005-0000-0000-0000B7A50000}"/>
    <cellStyle name="20% - Accent1 4 5 2 2 2 3 4" xfId="42608" xr:uid="{00000000-0005-0000-0000-0000B8A50000}"/>
    <cellStyle name="20% - Accent1 4 5 2 2 2 3 4 2" xfId="42609" xr:uid="{00000000-0005-0000-0000-0000B9A50000}"/>
    <cellStyle name="20% - Accent1 4 5 2 2 2 3 4 2 2" xfId="42610" xr:uid="{00000000-0005-0000-0000-0000BAA50000}"/>
    <cellStyle name="20% - Accent1 4 5 2 2 2 3 4 2 2 2" xfId="42611" xr:uid="{00000000-0005-0000-0000-0000BBA50000}"/>
    <cellStyle name="20% - Accent1 4 5 2 2 2 3 4 2 3" xfId="42612" xr:uid="{00000000-0005-0000-0000-0000BCA50000}"/>
    <cellStyle name="20% - Accent1 4 5 2 2 2 3 4 3" xfId="42613" xr:uid="{00000000-0005-0000-0000-0000BDA50000}"/>
    <cellStyle name="20% - Accent1 4 5 2 2 2 3 4 3 2" xfId="42614" xr:uid="{00000000-0005-0000-0000-0000BEA50000}"/>
    <cellStyle name="20% - Accent1 4 5 2 2 2 3 4 4" xfId="42615" xr:uid="{00000000-0005-0000-0000-0000BFA50000}"/>
    <cellStyle name="20% - Accent1 4 5 2 2 2 3 5" xfId="42616" xr:uid="{00000000-0005-0000-0000-0000C0A50000}"/>
    <cellStyle name="20% - Accent1 4 5 2 2 2 3 5 2" xfId="42617" xr:uid="{00000000-0005-0000-0000-0000C1A50000}"/>
    <cellStyle name="20% - Accent1 4 5 2 2 2 3 5 2 2" xfId="42618" xr:uid="{00000000-0005-0000-0000-0000C2A50000}"/>
    <cellStyle name="20% - Accent1 4 5 2 2 2 3 5 3" xfId="42619" xr:uid="{00000000-0005-0000-0000-0000C3A50000}"/>
    <cellStyle name="20% - Accent1 4 5 2 2 2 3 6" xfId="42620" xr:uid="{00000000-0005-0000-0000-0000C4A50000}"/>
    <cellStyle name="20% - Accent1 4 5 2 2 2 3 6 2" xfId="42621" xr:uid="{00000000-0005-0000-0000-0000C5A50000}"/>
    <cellStyle name="20% - Accent1 4 5 2 2 2 3 6 2 2" xfId="42622" xr:uid="{00000000-0005-0000-0000-0000C6A50000}"/>
    <cellStyle name="20% - Accent1 4 5 2 2 2 3 6 3" xfId="42623" xr:uid="{00000000-0005-0000-0000-0000C7A50000}"/>
    <cellStyle name="20% - Accent1 4 5 2 2 2 3 7" xfId="42624" xr:uid="{00000000-0005-0000-0000-0000C8A50000}"/>
    <cellStyle name="20% - Accent1 4 5 2 2 2 3 7 2" xfId="42625" xr:uid="{00000000-0005-0000-0000-0000C9A50000}"/>
    <cellStyle name="20% - Accent1 4 5 2 2 2 3 8" xfId="42626" xr:uid="{00000000-0005-0000-0000-0000CAA50000}"/>
    <cellStyle name="20% - Accent1 4 5 2 2 2 3 8 2" xfId="42627" xr:uid="{00000000-0005-0000-0000-0000CBA50000}"/>
    <cellStyle name="20% - Accent1 4 5 2 2 2 3 9" xfId="42628" xr:uid="{00000000-0005-0000-0000-0000CCA50000}"/>
    <cellStyle name="20% - Accent1 4 5 2 2 2 4" xfId="42629" xr:uid="{00000000-0005-0000-0000-0000CDA50000}"/>
    <cellStyle name="20% - Accent1 4 5 2 2 2 4 2" xfId="42630" xr:uid="{00000000-0005-0000-0000-0000CEA50000}"/>
    <cellStyle name="20% - Accent1 4 5 2 2 2 4 2 2" xfId="42631" xr:uid="{00000000-0005-0000-0000-0000CFA50000}"/>
    <cellStyle name="20% - Accent1 4 5 2 2 2 4 2 2 2" xfId="42632" xr:uid="{00000000-0005-0000-0000-0000D0A50000}"/>
    <cellStyle name="20% - Accent1 4 5 2 2 2 4 2 3" xfId="42633" xr:uid="{00000000-0005-0000-0000-0000D1A50000}"/>
    <cellStyle name="20% - Accent1 4 5 2 2 2 4 3" xfId="42634" xr:uid="{00000000-0005-0000-0000-0000D2A50000}"/>
    <cellStyle name="20% - Accent1 4 5 2 2 2 4 3 2" xfId="42635" xr:uid="{00000000-0005-0000-0000-0000D3A50000}"/>
    <cellStyle name="20% - Accent1 4 5 2 2 2 4 4" xfId="42636" xr:uid="{00000000-0005-0000-0000-0000D4A50000}"/>
    <cellStyle name="20% - Accent1 4 5 2 2 2 5" xfId="42637" xr:uid="{00000000-0005-0000-0000-0000D5A50000}"/>
    <cellStyle name="20% - Accent1 4 5 2 2 2 5 2" xfId="42638" xr:uid="{00000000-0005-0000-0000-0000D6A50000}"/>
    <cellStyle name="20% - Accent1 4 5 2 2 2 5 2 2" xfId="42639" xr:uid="{00000000-0005-0000-0000-0000D7A50000}"/>
    <cellStyle name="20% - Accent1 4 5 2 2 2 5 2 2 2" xfId="42640" xr:uid="{00000000-0005-0000-0000-0000D8A50000}"/>
    <cellStyle name="20% - Accent1 4 5 2 2 2 5 2 3" xfId="42641" xr:uid="{00000000-0005-0000-0000-0000D9A50000}"/>
    <cellStyle name="20% - Accent1 4 5 2 2 2 5 3" xfId="42642" xr:uid="{00000000-0005-0000-0000-0000DAA50000}"/>
    <cellStyle name="20% - Accent1 4 5 2 2 2 5 3 2" xfId="42643" xr:uid="{00000000-0005-0000-0000-0000DBA50000}"/>
    <cellStyle name="20% - Accent1 4 5 2 2 2 5 4" xfId="42644" xr:uid="{00000000-0005-0000-0000-0000DCA50000}"/>
    <cellStyle name="20% - Accent1 4 5 2 2 2 6" xfId="42645" xr:uid="{00000000-0005-0000-0000-0000DDA50000}"/>
    <cellStyle name="20% - Accent1 4 5 2 2 2 6 2" xfId="42646" xr:uid="{00000000-0005-0000-0000-0000DEA50000}"/>
    <cellStyle name="20% - Accent1 4 5 2 2 2 6 2 2" xfId="42647" xr:uid="{00000000-0005-0000-0000-0000DFA50000}"/>
    <cellStyle name="20% - Accent1 4 5 2 2 2 6 2 2 2" xfId="42648" xr:uid="{00000000-0005-0000-0000-0000E0A50000}"/>
    <cellStyle name="20% - Accent1 4 5 2 2 2 6 2 3" xfId="42649" xr:uid="{00000000-0005-0000-0000-0000E1A50000}"/>
    <cellStyle name="20% - Accent1 4 5 2 2 2 6 3" xfId="42650" xr:uid="{00000000-0005-0000-0000-0000E2A50000}"/>
    <cellStyle name="20% - Accent1 4 5 2 2 2 6 3 2" xfId="42651" xr:uid="{00000000-0005-0000-0000-0000E3A50000}"/>
    <cellStyle name="20% - Accent1 4 5 2 2 2 6 4" xfId="42652" xr:uid="{00000000-0005-0000-0000-0000E4A50000}"/>
    <cellStyle name="20% - Accent1 4 5 2 2 2 7" xfId="42653" xr:uid="{00000000-0005-0000-0000-0000E5A50000}"/>
    <cellStyle name="20% - Accent1 4 5 2 2 2 7 2" xfId="42654" xr:uid="{00000000-0005-0000-0000-0000E6A50000}"/>
    <cellStyle name="20% - Accent1 4 5 2 2 2 7 2 2" xfId="42655" xr:uid="{00000000-0005-0000-0000-0000E7A50000}"/>
    <cellStyle name="20% - Accent1 4 5 2 2 2 7 3" xfId="42656" xr:uid="{00000000-0005-0000-0000-0000E8A50000}"/>
    <cellStyle name="20% - Accent1 4 5 2 2 2 8" xfId="42657" xr:uid="{00000000-0005-0000-0000-0000E9A50000}"/>
    <cellStyle name="20% - Accent1 4 5 2 2 2 8 2" xfId="42658" xr:uid="{00000000-0005-0000-0000-0000EAA50000}"/>
    <cellStyle name="20% - Accent1 4 5 2 2 2 8 2 2" xfId="42659" xr:uid="{00000000-0005-0000-0000-0000EBA50000}"/>
    <cellStyle name="20% - Accent1 4 5 2 2 2 8 3" xfId="42660" xr:uid="{00000000-0005-0000-0000-0000ECA50000}"/>
    <cellStyle name="20% - Accent1 4 5 2 2 2 9" xfId="42661" xr:uid="{00000000-0005-0000-0000-0000EDA50000}"/>
    <cellStyle name="20% - Accent1 4 5 2 2 2 9 2" xfId="42662" xr:uid="{00000000-0005-0000-0000-0000EEA50000}"/>
    <cellStyle name="20% - Accent1 4 5 2 2 3" xfId="42663" xr:uid="{00000000-0005-0000-0000-0000EFA50000}"/>
    <cellStyle name="20% - Accent1 4 5 2 2 3 10" xfId="42664" xr:uid="{00000000-0005-0000-0000-0000F0A50000}"/>
    <cellStyle name="20% - Accent1 4 5 2 2 3 10 2" xfId="42665" xr:uid="{00000000-0005-0000-0000-0000F1A50000}"/>
    <cellStyle name="20% - Accent1 4 5 2 2 3 11" xfId="42666" xr:uid="{00000000-0005-0000-0000-0000F2A50000}"/>
    <cellStyle name="20% - Accent1 4 5 2 2 3 2" xfId="42667" xr:uid="{00000000-0005-0000-0000-0000F3A50000}"/>
    <cellStyle name="20% - Accent1 4 5 2 2 3 2 2" xfId="42668" xr:uid="{00000000-0005-0000-0000-0000F4A50000}"/>
    <cellStyle name="20% - Accent1 4 5 2 2 3 2 2 2" xfId="42669" xr:uid="{00000000-0005-0000-0000-0000F5A50000}"/>
    <cellStyle name="20% - Accent1 4 5 2 2 3 2 2 2 2" xfId="42670" xr:uid="{00000000-0005-0000-0000-0000F6A50000}"/>
    <cellStyle name="20% - Accent1 4 5 2 2 3 2 2 2 2 2" xfId="42671" xr:uid="{00000000-0005-0000-0000-0000F7A50000}"/>
    <cellStyle name="20% - Accent1 4 5 2 2 3 2 2 2 3" xfId="42672" xr:uid="{00000000-0005-0000-0000-0000F8A50000}"/>
    <cellStyle name="20% - Accent1 4 5 2 2 3 2 2 3" xfId="42673" xr:uid="{00000000-0005-0000-0000-0000F9A50000}"/>
    <cellStyle name="20% - Accent1 4 5 2 2 3 2 2 3 2" xfId="42674" xr:uid="{00000000-0005-0000-0000-0000FAA50000}"/>
    <cellStyle name="20% - Accent1 4 5 2 2 3 2 2 4" xfId="42675" xr:uid="{00000000-0005-0000-0000-0000FBA50000}"/>
    <cellStyle name="20% - Accent1 4 5 2 2 3 2 3" xfId="42676" xr:uid="{00000000-0005-0000-0000-0000FCA50000}"/>
    <cellStyle name="20% - Accent1 4 5 2 2 3 2 3 2" xfId="42677" xr:uid="{00000000-0005-0000-0000-0000FDA50000}"/>
    <cellStyle name="20% - Accent1 4 5 2 2 3 2 3 2 2" xfId="42678" xr:uid="{00000000-0005-0000-0000-0000FEA50000}"/>
    <cellStyle name="20% - Accent1 4 5 2 2 3 2 3 2 2 2" xfId="42679" xr:uid="{00000000-0005-0000-0000-0000FFA50000}"/>
    <cellStyle name="20% - Accent1 4 5 2 2 3 2 3 2 3" xfId="42680" xr:uid="{00000000-0005-0000-0000-000000A60000}"/>
    <cellStyle name="20% - Accent1 4 5 2 2 3 2 3 3" xfId="42681" xr:uid="{00000000-0005-0000-0000-000001A60000}"/>
    <cellStyle name="20% - Accent1 4 5 2 2 3 2 3 3 2" xfId="42682" xr:uid="{00000000-0005-0000-0000-000002A60000}"/>
    <cellStyle name="20% - Accent1 4 5 2 2 3 2 3 4" xfId="42683" xr:uid="{00000000-0005-0000-0000-000003A60000}"/>
    <cellStyle name="20% - Accent1 4 5 2 2 3 2 4" xfId="42684" xr:uid="{00000000-0005-0000-0000-000004A60000}"/>
    <cellStyle name="20% - Accent1 4 5 2 2 3 2 4 2" xfId="42685" xr:uid="{00000000-0005-0000-0000-000005A60000}"/>
    <cellStyle name="20% - Accent1 4 5 2 2 3 2 4 2 2" xfId="42686" xr:uid="{00000000-0005-0000-0000-000006A60000}"/>
    <cellStyle name="20% - Accent1 4 5 2 2 3 2 4 2 2 2" xfId="42687" xr:uid="{00000000-0005-0000-0000-000007A60000}"/>
    <cellStyle name="20% - Accent1 4 5 2 2 3 2 4 2 3" xfId="42688" xr:uid="{00000000-0005-0000-0000-000008A60000}"/>
    <cellStyle name="20% - Accent1 4 5 2 2 3 2 4 3" xfId="42689" xr:uid="{00000000-0005-0000-0000-000009A60000}"/>
    <cellStyle name="20% - Accent1 4 5 2 2 3 2 4 3 2" xfId="42690" xr:uid="{00000000-0005-0000-0000-00000AA60000}"/>
    <cellStyle name="20% - Accent1 4 5 2 2 3 2 4 4" xfId="42691" xr:uid="{00000000-0005-0000-0000-00000BA60000}"/>
    <cellStyle name="20% - Accent1 4 5 2 2 3 2 5" xfId="42692" xr:uid="{00000000-0005-0000-0000-00000CA60000}"/>
    <cellStyle name="20% - Accent1 4 5 2 2 3 2 5 2" xfId="42693" xr:uid="{00000000-0005-0000-0000-00000DA60000}"/>
    <cellStyle name="20% - Accent1 4 5 2 2 3 2 5 2 2" xfId="42694" xr:uid="{00000000-0005-0000-0000-00000EA60000}"/>
    <cellStyle name="20% - Accent1 4 5 2 2 3 2 5 3" xfId="42695" xr:uid="{00000000-0005-0000-0000-00000FA60000}"/>
    <cellStyle name="20% - Accent1 4 5 2 2 3 2 6" xfId="42696" xr:uid="{00000000-0005-0000-0000-000010A60000}"/>
    <cellStyle name="20% - Accent1 4 5 2 2 3 2 6 2" xfId="42697" xr:uid="{00000000-0005-0000-0000-000011A60000}"/>
    <cellStyle name="20% - Accent1 4 5 2 2 3 2 6 2 2" xfId="42698" xr:uid="{00000000-0005-0000-0000-000012A60000}"/>
    <cellStyle name="20% - Accent1 4 5 2 2 3 2 6 3" xfId="42699" xr:uid="{00000000-0005-0000-0000-000013A60000}"/>
    <cellStyle name="20% - Accent1 4 5 2 2 3 2 7" xfId="42700" xr:uid="{00000000-0005-0000-0000-000014A60000}"/>
    <cellStyle name="20% - Accent1 4 5 2 2 3 2 7 2" xfId="42701" xr:uid="{00000000-0005-0000-0000-000015A60000}"/>
    <cellStyle name="20% - Accent1 4 5 2 2 3 2 8" xfId="42702" xr:uid="{00000000-0005-0000-0000-000016A60000}"/>
    <cellStyle name="20% - Accent1 4 5 2 2 3 2 8 2" xfId="42703" xr:uid="{00000000-0005-0000-0000-000017A60000}"/>
    <cellStyle name="20% - Accent1 4 5 2 2 3 2 9" xfId="42704" xr:uid="{00000000-0005-0000-0000-000018A60000}"/>
    <cellStyle name="20% - Accent1 4 5 2 2 3 3" xfId="42705" xr:uid="{00000000-0005-0000-0000-000019A60000}"/>
    <cellStyle name="20% - Accent1 4 5 2 2 3 3 2" xfId="42706" xr:uid="{00000000-0005-0000-0000-00001AA60000}"/>
    <cellStyle name="20% - Accent1 4 5 2 2 3 3 2 2" xfId="42707" xr:uid="{00000000-0005-0000-0000-00001BA60000}"/>
    <cellStyle name="20% - Accent1 4 5 2 2 3 3 2 2 2" xfId="42708" xr:uid="{00000000-0005-0000-0000-00001CA60000}"/>
    <cellStyle name="20% - Accent1 4 5 2 2 3 3 2 2 2 2" xfId="42709" xr:uid="{00000000-0005-0000-0000-00001DA60000}"/>
    <cellStyle name="20% - Accent1 4 5 2 2 3 3 2 2 3" xfId="42710" xr:uid="{00000000-0005-0000-0000-00001EA60000}"/>
    <cellStyle name="20% - Accent1 4 5 2 2 3 3 2 3" xfId="42711" xr:uid="{00000000-0005-0000-0000-00001FA60000}"/>
    <cellStyle name="20% - Accent1 4 5 2 2 3 3 2 3 2" xfId="42712" xr:uid="{00000000-0005-0000-0000-000020A60000}"/>
    <cellStyle name="20% - Accent1 4 5 2 2 3 3 2 4" xfId="42713" xr:uid="{00000000-0005-0000-0000-000021A60000}"/>
    <cellStyle name="20% - Accent1 4 5 2 2 3 3 3" xfId="42714" xr:uid="{00000000-0005-0000-0000-000022A60000}"/>
    <cellStyle name="20% - Accent1 4 5 2 2 3 3 3 2" xfId="42715" xr:uid="{00000000-0005-0000-0000-000023A60000}"/>
    <cellStyle name="20% - Accent1 4 5 2 2 3 3 3 2 2" xfId="42716" xr:uid="{00000000-0005-0000-0000-000024A60000}"/>
    <cellStyle name="20% - Accent1 4 5 2 2 3 3 3 2 2 2" xfId="42717" xr:uid="{00000000-0005-0000-0000-000025A60000}"/>
    <cellStyle name="20% - Accent1 4 5 2 2 3 3 3 2 3" xfId="42718" xr:uid="{00000000-0005-0000-0000-000026A60000}"/>
    <cellStyle name="20% - Accent1 4 5 2 2 3 3 3 3" xfId="42719" xr:uid="{00000000-0005-0000-0000-000027A60000}"/>
    <cellStyle name="20% - Accent1 4 5 2 2 3 3 3 3 2" xfId="42720" xr:uid="{00000000-0005-0000-0000-000028A60000}"/>
    <cellStyle name="20% - Accent1 4 5 2 2 3 3 3 4" xfId="42721" xr:uid="{00000000-0005-0000-0000-000029A60000}"/>
    <cellStyle name="20% - Accent1 4 5 2 2 3 3 4" xfId="42722" xr:uid="{00000000-0005-0000-0000-00002AA60000}"/>
    <cellStyle name="20% - Accent1 4 5 2 2 3 3 4 2" xfId="42723" xr:uid="{00000000-0005-0000-0000-00002BA60000}"/>
    <cellStyle name="20% - Accent1 4 5 2 2 3 3 4 2 2" xfId="42724" xr:uid="{00000000-0005-0000-0000-00002CA60000}"/>
    <cellStyle name="20% - Accent1 4 5 2 2 3 3 4 2 2 2" xfId="42725" xr:uid="{00000000-0005-0000-0000-00002DA60000}"/>
    <cellStyle name="20% - Accent1 4 5 2 2 3 3 4 2 3" xfId="42726" xr:uid="{00000000-0005-0000-0000-00002EA60000}"/>
    <cellStyle name="20% - Accent1 4 5 2 2 3 3 4 3" xfId="42727" xr:uid="{00000000-0005-0000-0000-00002FA60000}"/>
    <cellStyle name="20% - Accent1 4 5 2 2 3 3 4 3 2" xfId="42728" xr:uid="{00000000-0005-0000-0000-000030A60000}"/>
    <cellStyle name="20% - Accent1 4 5 2 2 3 3 4 4" xfId="42729" xr:uid="{00000000-0005-0000-0000-000031A60000}"/>
    <cellStyle name="20% - Accent1 4 5 2 2 3 3 5" xfId="42730" xr:uid="{00000000-0005-0000-0000-000032A60000}"/>
    <cellStyle name="20% - Accent1 4 5 2 2 3 3 5 2" xfId="42731" xr:uid="{00000000-0005-0000-0000-000033A60000}"/>
    <cellStyle name="20% - Accent1 4 5 2 2 3 3 5 2 2" xfId="42732" xr:uid="{00000000-0005-0000-0000-000034A60000}"/>
    <cellStyle name="20% - Accent1 4 5 2 2 3 3 5 3" xfId="42733" xr:uid="{00000000-0005-0000-0000-000035A60000}"/>
    <cellStyle name="20% - Accent1 4 5 2 2 3 3 6" xfId="42734" xr:uid="{00000000-0005-0000-0000-000036A60000}"/>
    <cellStyle name="20% - Accent1 4 5 2 2 3 3 6 2" xfId="42735" xr:uid="{00000000-0005-0000-0000-000037A60000}"/>
    <cellStyle name="20% - Accent1 4 5 2 2 3 3 6 2 2" xfId="42736" xr:uid="{00000000-0005-0000-0000-000038A60000}"/>
    <cellStyle name="20% - Accent1 4 5 2 2 3 3 6 3" xfId="42737" xr:uid="{00000000-0005-0000-0000-000039A60000}"/>
    <cellStyle name="20% - Accent1 4 5 2 2 3 3 7" xfId="42738" xr:uid="{00000000-0005-0000-0000-00003AA60000}"/>
    <cellStyle name="20% - Accent1 4 5 2 2 3 3 7 2" xfId="42739" xr:uid="{00000000-0005-0000-0000-00003BA60000}"/>
    <cellStyle name="20% - Accent1 4 5 2 2 3 3 8" xfId="42740" xr:uid="{00000000-0005-0000-0000-00003CA60000}"/>
    <cellStyle name="20% - Accent1 4 5 2 2 3 3 8 2" xfId="42741" xr:uid="{00000000-0005-0000-0000-00003DA60000}"/>
    <cellStyle name="20% - Accent1 4 5 2 2 3 3 9" xfId="42742" xr:uid="{00000000-0005-0000-0000-00003EA60000}"/>
    <cellStyle name="20% - Accent1 4 5 2 2 3 4" xfId="42743" xr:uid="{00000000-0005-0000-0000-00003FA60000}"/>
    <cellStyle name="20% - Accent1 4 5 2 2 3 4 2" xfId="42744" xr:uid="{00000000-0005-0000-0000-000040A60000}"/>
    <cellStyle name="20% - Accent1 4 5 2 2 3 4 2 2" xfId="42745" xr:uid="{00000000-0005-0000-0000-000041A60000}"/>
    <cellStyle name="20% - Accent1 4 5 2 2 3 4 2 2 2" xfId="42746" xr:uid="{00000000-0005-0000-0000-000042A60000}"/>
    <cellStyle name="20% - Accent1 4 5 2 2 3 4 2 3" xfId="42747" xr:uid="{00000000-0005-0000-0000-000043A60000}"/>
    <cellStyle name="20% - Accent1 4 5 2 2 3 4 3" xfId="42748" xr:uid="{00000000-0005-0000-0000-000044A60000}"/>
    <cellStyle name="20% - Accent1 4 5 2 2 3 4 3 2" xfId="42749" xr:uid="{00000000-0005-0000-0000-000045A60000}"/>
    <cellStyle name="20% - Accent1 4 5 2 2 3 4 4" xfId="42750" xr:uid="{00000000-0005-0000-0000-000046A60000}"/>
    <cellStyle name="20% - Accent1 4 5 2 2 3 5" xfId="42751" xr:uid="{00000000-0005-0000-0000-000047A60000}"/>
    <cellStyle name="20% - Accent1 4 5 2 2 3 5 2" xfId="42752" xr:uid="{00000000-0005-0000-0000-000048A60000}"/>
    <cellStyle name="20% - Accent1 4 5 2 2 3 5 2 2" xfId="42753" xr:uid="{00000000-0005-0000-0000-000049A60000}"/>
    <cellStyle name="20% - Accent1 4 5 2 2 3 5 2 2 2" xfId="42754" xr:uid="{00000000-0005-0000-0000-00004AA60000}"/>
    <cellStyle name="20% - Accent1 4 5 2 2 3 5 2 3" xfId="42755" xr:uid="{00000000-0005-0000-0000-00004BA60000}"/>
    <cellStyle name="20% - Accent1 4 5 2 2 3 5 3" xfId="42756" xr:uid="{00000000-0005-0000-0000-00004CA60000}"/>
    <cellStyle name="20% - Accent1 4 5 2 2 3 5 3 2" xfId="42757" xr:uid="{00000000-0005-0000-0000-00004DA60000}"/>
    <cellStyle name="20% - Accent1 4 5 2 2 3 5 4" xfId="42758" xr:uid="{00000000-0005-0000-0000-00004EA60000}"/>
    <cellStyle name="20% - Accent1 4 5 2 2 3 6" xfId="42759" xr:uid="{00000000-0005-0000-0000-00004FA60000}"/>
    <cellStyle name="20% - Accent1 4 5 2 2 3 6 2" xfId="42760" xr:uid="{00000000-0005-0000-0000-000050A60000}"/>
    <cellStyle name="20% - Accent1 4 5 2 2 3 6 2 2" xfId="42761" xr:uid="{00000000-0005-0000-0000-000051A60000}"/>
    <cellStyle name="20% - Accent1 4 5 2 2 3 6 2 2 2" xfId="42762" xr:uid="{00000000-0005-0000-0000-000052A60000}"/>
    <cellStyle name="20% - Accent1 4 5 2 2 3 6 2 3" xfId="42763" xr:uid="{00000000-0005-0000-0000-000053A60000}"/>
    <cellStyle name="20% - Accent1 4 5 2 2 3 6 3" xfId="42764" xr:uid="{00000000-0005-0000-0000-000054A60000}"/>
    <cellStyle name="20% - Accent1 4 5 2 2 3 6 3 2" xfId="42765" xr:uid="{00000000-0005-0000-0000-000055A60000}"/>
    <cellStyle name="20% - Accent1 4 5 2 2 3 6 4" xfId="42766" xr:uid="{00000000-0005-0000-0000-000056A60000}"/>
    <cellStyle name="20% - Accent1 4 5 2 2 3 7" xfId="42767" xr:uid="{00000000-0005-0000-0000-000057A60000}"/>
    <cellStyle name="20% - Accent1 4 5 2 2 3 7 2" xfId="42768" xr:uid="{00000000-0005-0000-0000-000058A60000}"/>
    <cellStyle name="20% - Accent1 4 5 2 2 3 7 2 2" xfId="42769" xr:uid="{00000000-0005-0000-0000-000059A60000}"/>
    <cellStyle name="20% - Accent1 4 5 2 2 3 7 3" xfId="42770" xr:uid="{00000000-0005-0000-0000-00005AA60000}"/>
    <cellStyle name="20% - Accent1 4 5 2 2 3 8" xfId="42771" xr:uid="{00000000-0005-0000-0000-00005BA60000}"/>
    <cellStyle name="20% - Accent1 4 5 2 2 3 8 2" xfId="42772" xr:uid="{00000000-0005-0000-0000-00005CA60000}"/>
    <cellStyle name="20% - Accent1 4 5 2 2 3 8 2 2" xfId="42773" xr:uid="{00000000-0005-0000-0000-00005DA60000}"/>
    <cellStyle name="20% - Accent1 4 5 2 2 3 8 3" xfId="42774" xr:uid="{00000000-0005-0000-0000-00005EA60000}"/>
    <cellStyle name="20% - Accent1 4 5 2 2 3 9" xfId="42775" xr:uid="{00000000-0005-0000-0000-00005FA60000}"/>
    <cellStyle name="20% - Accent1 4 5 2 2 3 9 2" xfId="42776" xr:uid="{00000000-0005-0000-0000-000060A60000}"/>
    <cellStyle name="20% - Accent1 4 5 2 2 4" xfId="42777" xr:uid="{00000000-0005-0000-0000-000061A60000}"/>
    <cellStyle name="20% - Accent1 4 5 2 2 4 10" xfId="42778" xr:uid="{00000000-0005-0000-0000-000062A60000}"/>
    <cellStyle name="20% - Accent1 4 5 2 2 4 10 2" xfId="42779" xr:uid="{00000000-0005-0000-0000-000063A60000}"/>
    <cellStyle name="20% - Accent1 4 5 2 2 4 11" xfId="42780" xr:uid="{00000000-0005-0000-0000-000064A60000}"/>
    <cellStyle name="20% - Accent1 4 5 2 2 4 2" xfId="42781" xr:uid="{00000000-0005-0000-0000-000065A60000}"/>
    <cellStyle name="20% - Accent1 4 5 2 2 4 2 2" xfId="42782" xr:uid="{00000000-0005-0000-0000-000066A60000}"/>
    <cellStyle name="20% - Accent1 4 5 2 2 4 2 2 2" xfId="42783" xr:uid="{00000000-0005-0000-0000-000067A60000}"/>
    <cellStyle name="20% - Accent1 4 5 2 2 4 2 2 2 2" xfId="42784" xr:uid="{00000000-0005-0000-0000-000068A60000}"/>
    <cellStyle name="20% - Accent1 4 5 2 2 4 2 2 2 2 2" xfId="42785" xr:uid="{00000000-0005-0000-0000-000069A60000}"/>
    <cellStyle name="20% - Accent1 4 5 2 2 4 2 2 2 3" xfId="42786" xr:uid="{00000000-0005-0000-0000-00006AA60000}"/>
    <cellStyle name="20% - Accent1 4 5 2 2 4 2 2 3" xfId="42787" xr:uid="{00000000-0005-0000-0000-00006BA60000}"/>
    <cellStyle name="20% - Accent1 4 5 2 2 4 2 2 3 2" xfId="42788" xr:uid="{00000000-0005-0000-0000-00006CA60000}"/>
    <cellStyle name="20% - Accent1 4 5 2 2 4 2 2 4" xfId="42789" xr:uid="{00000000-0005-0000-0000-00006DA60000}"/>
    <cellStyle name="20% - Accent1 4 5 2 2 4 2 3" xfId="42790" xr:uid="{00000000-0005-0000-0000-00006EA60000}"/>
    <cellStyle name="20% - Accent1 4 5 2 2 4 2 3 2" xfId="42791" xr:uid="{00000000-0005-0000-0000-00006FA60000}"/>
    <cellStyle name="20% - Accent1 4 5 2 2 4 2 3 2 2" xfId="42792" xr:uid="{00000000-0005-0000-0000-000070A60000}"/>
    <cellStyle name="20% - Accent1 4 5 2 2 4 2 3 2 2 2" xfId="42793" xr:uid="{00000000-0005-0000-0000-000071A60000}"/>
    <cellStyle name="20% - Accent1 4 5 2 2 4 2 3 2 3" xfId="42794" xr:uid="{00000000-0005-0000-0000-000072A60000}"/>
    <cellStyle name="20% - Accent1 4 5 2 2 4 2 3 3" xfId="42795" xr:uid="{00000000-0005-0000-0000-000073A60000}"/>
    <cellStyle name="20% - Accent1 4 5 2 2 4 2 3 3 2" xfId="42796" xr:uid="{00000000-0005-0000-0000-000074A60000}"/>
    <cellStyle name="20% - Accent1 4 5 2 2 4 2 3 4" xfId="42797" xr:uid="{00000000-0005-0000-0000-000075A60000}"/>
    <cellStyle name="20% - Accent1 4 5 2 2 4 2 4" xfId="42798" xr:uid="{00000000-0005-0000-0000-000076A60000}"/>
    <cellStyle name="20% - Accent1 4 5 2 2 4 2 4 2" xfId="42799" xr:uid="{00000000-0005-0000-0000-000077A60000}"/>
    <cellStyle name="20% - Accent1 4 5 2 2 4 2 4 2 2" xfId="42800" xr:uid="{00000000-0005-0000-0000-000078A60000}"/>
    <cellStyle name="20% - Accent1 4 5 2 2 4 2 4 2 2 2" xfId="42801" xr:uid="{00000000-0005-0000-0000-000079A60000}"/>
    <cellStyle name="20% - Accent1 4 5 2 2 4 2 4 2 3" xfId="42802" xr:uid="{00000000-0005-0000-0000-00007AA60000}"/>
    <cellStyle name="20% - Accent1 4 5 2 2 4 2 4 3" xfId="42803" xr:uid="{00000000-0005-0000-0000-00007BA60000}"/>
    <cellStyle name="20% - Accent1 4 5 2 2 4 2 4 3 2" xfId="42804" xr:uid="{00000000-0005-0000-0000-00007CA60000}"/>
    <cellStyle name="20% - Accent1 4 5 2 2 4 2 4 4" xfId="42805" xr:uid="{00000000-0005-0000-0000-00007DA60000}"/>
    <cellStyle name="20% - Accent1 4 5 2 2 4 2 5" xfId="42806" xr:uid="{00000000-0005-0000-0000-00007EA60000}"/>
    <cellStyle name="20% - Accent1 4 5 2 2 4 2 5 2" xfId="42807" xr:uid="{00000000-0005-0000-0000-00007FA60000}"/>
    <cellStyle name="20% - Accent1 4 5 2 2 4 2 5 2 2" xfId="42808" xr:uid="{00000000-0005-0000-0000-000080A60000}"/>
    <cellStyle name="20% - Accent1 4 5 2 2 4 2 5 3" xfId="42809" xr:uid="{00000000-0005-0000-0000-000081A60000}"/>
    <cellStyle name="20% - Accent1 4 5 2 2 4 2 6" xfId="42810" xr:uid="{00000000-0005-0000-0000-000082A60000}"/>
    <cellStyle name="20% - Accent1 4 5 2 2 4 2 6 2" xfId="42811" xr:uid="{00000000-0005-0000-0000-000083A60000}"/>
    <cellStyle name="20% - Accent1 4 5 2 2 4 2 6 2 2" xfId="42812" xr:uid="{00000000-0005-0000-0000-000084A60000}"/>
    <cellStyle name="20% - Accent1 4 5 2 2 4 2 6 3" xfId="42813" xr:uid="{00000000-0005-0000-0000-000085A60000}"/>
    <cellStyle name="20% - Accent1 4 5 2 2 4 2 7" xfId="42814" xr:uid="{00000000-0005-0000-0000-000086A60000}"/>
    <cellStyle name="20% - Accent1 4 5 2 2 4 2 7 2" xfId="42815" xr:uid="{00000000-0005-0000-0000-000087A60000}"/>
    <cellStyle name="20% - Accent1 4 5 2 2 4 2 8" xfId="42816" xr:uid="{00000000-0005-0000-0000-000088A60000}"/>
    <cellStyle name="20% - Accent1 4 5 2 2 4 2 8 2" xfId="42817" xr:uid="{00000000-0005-0000-0000-000089A60000}"/>
    <cellStyle name="20% - Accent1 4 5 2 2 4 2 9" xfId="42818" xr:uid="{00000000-0005-0000-0000-00008AA60000}"/>
    <cellStyle name="20% - Accent1 4 5 2 2 4 3" xfId="42819" xr:uid="{00000000-0005-0000-0000-00008BA60000}"/>
    <cellStyle name="20% - Accent1 4 5 2 2 4 3 2" xfId="42820" xr:uid="{00000000-0005-0000-0000-00008CA60000}"/>
    <cellStyle name="20% - Accent1 4 5 2 2 4 3 2 2" xfId="42821" xr:uid="{00000000-0005-0000-0000-00008DA60000}"/>
    <cellStyle name="20% - Accent1 4 5 2 2 4 3 2 2 2" xfId="42822" xr:uid="{00000000-0005-0000-0000-00008EA60000}"/>
    <cellStyle name="20% - Accent1 4 5 2 2 4 3 2 2 2 2" xfId="42823" xr:uid="{00000000-0005-0000-0000-00008FA60000}"/>
    <cellStyle name="20% - Accent1 4 5 2 2 4 3 2 2 3" xfId="42824" xr:uid="{00000000-0005-0000-0000-000090A60000}"/>
    <cellStyle name="20% - Accent1 4 5 2 2 4 3 2 3" xfId="42825" xr:uid="{00000000-0005-0000-0000-000091A60000}"/>
    <cellStyle name="20% - Accent1 4 5 2 2 4 3 2 3 2" xfId="42826" xr:uid="{00000000-0005-0000-0000-000092A60000}"/>
    <cellStyle name="20% - Accent1 4 5 2 2 4 3 2 4" xfId="42827" xr:uid="{00000000-0005-0000-0000-000093A60000}"/>
    <cellStyle name="20% - Accent1 4 5 2 2 4 3 3" xfId="42828" xr:uid="{00000000-0005-0000-0000-000094A60000}"/>
    <cellStyle name="20% - Accent1 4 5 2 2 4 3 3 2" xfId="42829" xr:uid="{00000000-0005-0000-0000-000095A60000}"/>
    <cellStyle name="20% - Accent1 4 5 2 2 4 3 3 2 2" xfId="42830" xr:uid="{00000000-0005-0000-0000-000096A60000}"/>
    <cellStyle name="20% - Accent1 4 5 2 2 4 3 3 2 2 2" xfId="42831" xr:uid="{00000000-0005-0000-0000-000097A60000}"/>
    <cellStyle name="20% - Accent1 4 5 2 2 4 3 3 2 3" xfId="42832" xr:uid="{00000000-0005-0000-0000-000098A60000}"/>
    <cellStyle name="20% - Accent1 4 5 2 2 4 3 3 3" xfId="42833" xr:uid="{00000000-0005-0000-0000-000099A60000}"/>
    <cellStyle name="20% - Accent1 4 5 2 2 4 3 3 3 2" xfId="42834" xr:uid="{00000000-0005-0000-0000-00009AA60000}"/>
    <cellStyle name="20% - Accent1 4 5 2 2 4 3 3 4" xfId="42835" xr:uid="{00000000-0005-0000-0000-00009BA60000}"/>
    <cellStyle name="20% - Accent1 4 5 2 2 4 3 4" xfId="42836" xr:uid="{00000000-0005-0000-0000-00009CA60000}"/>
    <cellStyle name="20% - Accent1 4 5 2 2 4 3 4 2" xfId="42837" xr:uid="{00000000-0005-0000-0000-00009DA60000}"/>
    <cellStyle name="20% - Accent1 4 5 2 2 4 3 4 2 2" xfId="42838" xr:uid="{00000000-0005-0000-0000-00009EA60000}"/>
    <cellStyle name="20% - Accent1 4 5 2 2 4 3 4 2 2 2" xfId="42839" xr:uid="{00000000-0005-0000-0000-00009FA60000}"/>
    <cellStyle name="20% - Accent1 4 5 2 2 4 3 4 2 3" xfId="42840" xr:uid="{00000000-0005-0000-0000-0000A0A60000}"/>
    <cellStyle name="20% - Accent1 4 5 2 2 4 3 4 3" xfId="42841" xr:uid="{00000000-0005-0000-0000-0000A1A60000}"/>
    <cellStyle name="20% - Accent1 4 5 2 2 4 3 4 3 2" xfId="42842" xr:uid="{00000000-0005-0000-0000-0000A2A60000}"/>
    <cellStyle name="20% - Accent1 4 5 2 2 4 3 4 4" xfId="42843" xr:uid="{00000000-0005-0000-0000-0000A3A60000}"/>
    <cellStyle name="20% - Accent1 4 5 2 2 4 3 5" xfId="42844" xr:uid="{00000000-0005-0000-0000-0000A4A60000}"/>
    <cellStyle name="20% - Accent1 4 5 2 2 4 3 5 2" xfId="42845" xr:uid="{00000000-0005-0000-0000-0000A5A60000}"/>
    <cellStyle name="20% - Accent1 4 5 2 2 4 3 5 2 2" xfId="42846" xr:uid="{00000000-0005-0000-0000-0000A6A60000}"/>
    <cellStyle name="20% - Accent1 4 5 2 2 4 3 5 3" xfId="42847" xr:uid="{00000000-0005-0000-0000-0000A7A60000}"/>
    <cellStyle name="20% - Accent1 4 5 2 2 4 3 6" xfId="42848" xr:uid="{00000000-0005-0000-0000-0000A8A60000}"/>
    <cellStyle name="20% - Accent1 4 5 2 2 4 3 6 2" xfId="42849" xr:uid="{00000000-0005-0000-0000-0000A9A60000}"/>
    <cellStyle name="20% - Accent1 4 5 2 2 4 3 6 2 2" xfId="42850" xr:uid="{00000000-0005-0000-0000-0000AAA60000}"/>
    <cellStyle name="20% - Accent1 4 5 2 2 4 3 6 3" xfId="42851" xr:uid="{00000000-0005-0000-0000-0000ABA60000}"/>
    <cellStyle name="20% - Accent1 4 5 2 2 4 3 7" xfId="42852" xr:uid="{00000000-0005-0000-0000-0000ACA60000}"/>
    <cellStyle name="20% - Accent1 4 5 2 2 4 3 7 2" xfId="42853" xr:uid="{00000000-0005-0000-0000-0000ADA60000}"/>
    <cellStyle name="20% - Accent1 4 5 2 2 4 3 8" xfId="42854" xr:uid="{00000000-0005-0000-0000-0000AEA60000}"/>
    <cellStyle name="20% - Accent1 4 5 2 2 4 3 8 2" xfId="42855" xr:uid="{00000000-0005-0000-0000-0000AFA60000}"/>
    <cellStyle name="20% - Accent1 4 5 2 2 4 3 9" xfId="42856" xr:uid="{00000000-0005-0000-0000-0000B0A60000}"/>
    <cellStyle name="20% - Accent1 4 5 2 2 4 4" xfId="42857" xr:uid="{00000000-0005-0000-0000-0000B1A60000}"/>
    <cellStyle name="20% - Accent1 4 5 2 2 4 4 2" xfId="42858" xr:uid="{00000000-0005-0000-0000-0000B2A60000}"/>
    <cellStyle name="20% - Accent1 4 5 2 2 4 4 2 2" xfId="42859" xr:uid="{00000000-0005-0000-0000-0000B3A60000}"/>
    <cellStyle name="20% - Accent1 4 5 2 2 4 4 2 2 2" xfId="42860" xr:uid="{00000000-0005-0000-0000-0000B4A60000}"/>
    <cellStyle name="20% - Accent1 4 5 2 2 4 4 2 3" xfId="42861" xr:uid="{00000000-0005-0000-0000-0000B5A60000}"/>
    <cellStyle name="20% - Accent1 4 5 2 2 4 4 3" xfId="42862" xr:uid="{00000000-0005-0000-0000-0000B6A60000}"/>
    <cellStyle name="20% - Accent1 4 5 2 2 4 4 3 2" xfId="42863" xr:uid="{00000000-0005-0000-0000-0000B7A60000}"/>
    <cellStyle name="20% - Accent1 4 5 2 2 4 4 4" xfId="42864" xr:uid="{00000000-0005-0000-0000-0000B8A60000}"/>
    <cellStyle name="20% - Accent1 4 5 2 2 4 5" xfId="42865" xr:uid="{00000000-0005-0000-0000-0000B9A60000}"/>
    <cellStyle name="20% - Accent1 4 5 2 2 4 5 2" xfId="42866" xr:uid="{00000000-0005-0000-0000-0000BAA60000}"/>
    <cellStyle name="20% - Accent1 4 5 2 2 4 5 2 2" xfId="42867" xr:uid="{00000000-0005-0000-0000-0000BBA60000}"/>
    <cellStyle name="20% - Accent1 4 5 2 2 4 5 2 2 2" xfId="42868" xr:uid="{00000000-0005-0000-0000-0000BCA60000}"/>
    <cellStyle name="20% - Accent1 4 5 2 2 4 5 2 3" xfId="42869" xr:uid="{00000000-0005-0000-0000-0000BDA60000}"/>
    <cellStyle name="20% - Accent1 4 5 2 2 4 5 3" xfId="42870" xr:uid="{00000000-0005-0000-0000-0000BEA60000}"/>
    <cellStyle name="20% - Accent1 4 5 2 2 4 5 3 2" xfId="42871" xr:uid="{00000000-0005-0000-0000-0000BFA60000}"/>
    <cellStyle name="20% - Accent1 4 5 2 2 4 5 4" xfId="42872" xr:uid="{00000000-0005-0000-0000-0000C0A60000}"/>
    <cellStyle name="20% - Accent1 4 5 2 2 4 6" xfId="42873" xr:uid="{00000000-0005-0000-0000-0000C1A60000}"/>
    <cellStyle name="20% - Accent1 4 5 2 2 4 6 2" xfId="42874" xr:uid="{00000000-0005-0000-0000-0000C2A60000}"/>
    <cellStyle name="20% - Accent1 4 5 2 2 4 6 2 2" xfId="42875" xr:uid="{00000000-0005-0000-0000-0000C3A60000}"/>
    <cellStyle name="20% - Accent1 4 5 2 2 4 6 2 2 2" xfId="42876" xr:uid="{00000000-0005-0000-0000-0000C4A60000}"/>
    <cellStyle name="20% - Accent1 4 5 2 2 4 6 2 3" xfId="42877" xr:uid="{00000000-0005-0000-0000-0000C5A60000}"/>
    <cellStyle name="20% - Accent1 4 5 2 2 4 6 3" xfId="42878" xr:uid="{00000000-0005-0000-0000-0000C6A60000}"/>
    <cellStyle name="20% - Accent1 4 5 2 2 4 6 3 2" xfId="42879" xr:uid="{00000000-0005-0000-0000-0000C7A60000}"/>
    <cellStyle name="20% - Accent1 4 5 2 2 4 6 4" xfId="42880" xr:uid="{00000000-0005-0000-0000-0000C8A60000}"/>
    <cellStyle name="20% - Accent1 4 5 2 2 4 7" xfId="42881" xr:uid="{00000000-0005-0000-0000-0000C9A60000}"/>
    <cellStyle name="20% - Accent1 4 5 2 2 4 7 2" xfId="42882" xr:uid="{00000000-0005-0000-0000-0000CAA60000}"/>
    <cellStyle name="20% - Accent1 4 5 2 2 4 7 2 2" xfId="42883" xr:uid="{00000000-0005-0000-0000-0000CBA60000}"/>
    <cellStyle name="20% - Accent1 4 5 2 2 4 7 3" xfId="42884" xr:uid="{00000000-0005-0000-0000-0000CCA60000}"/>
    <cellStyle name="20% - Accent1 4 5 2 2 4 8" xfId="42885" xr:uid="{00000000-0005-0000-0000-0000CDA60000}"/>
    <cellStyle name="20% - Accent1 4 5 2 2 4 8 2" xfId="42886" xr:uid="{00000000-0005-0000-0000-0000CEA60000}"/>
    <cellStyle name="20% - Accent1 4 5 2 2 4 8 2 2" xfId="42887" xr:uid="{00000000-0005-0000-0000-0000CFA60000}"/>
    <cellStyle name="20% - Accent1 4 5 2 2 4 8 3" xfId="42888" xr:uid="{00000000-0005-0000-0000-0000D0A60000}"/>
    <cellStyle name="20% - Accent1 4 5 2 2 4 9" xfId="42889" xr:uid="{00000000-0005-0000-0000-0000D1A60000}"/>
    <cellStyle name="20% - Accent1 4 5 2 2 4 9 2" xfId="42890" xr:uid="{00000000-0005-0000-0000-0000D2A60000}"/>
    <cellStyle name="20% - Accent1 4 5 2 2 5" xfId="42891" xr:uid="{00000000-0005-0000-0000-0000D3A60000}"/>
    <cellStyle name="20% - Accent1 4 5 2 2 5 2" xfId="42892" xr:uid="{00000000-0005-0000-0000-0000D4A60000}"/>
    <cellStyle name="20% - Accent1 4 5 2 2 5 2 2" xfId="42893" xr:uid="{00000000-0005-0000-0000-0000D5A60000}"/>
    <cellStyle name="20% - Accent1 4 5 2 2 5 2 2 2" xfId="42894" xr:uid="{00000000-0005-0000-0000-0000D6A60000}"/>
    <cellStyle name="20% - Accent1 4 5 2 2 5 2 2 2 2" xfId="42895" xr:uid="{00000000-0005-0000-0000-0000D7A60000}"/>
    <cellStyle name="20% - Accent1 4 5 2 2 5 2 2 3" xfId="42896" xr:uid="{00000000-0005-0000-0000-0000D8A60000}"/>
    <cellStyle name="20% - Accent1 4 5 2 2 5 2 3" xfId="42897" xr:uid="{00000000-0005-0000-0000-0000D9A60000}"/>
    <cellStyle name="20% - Accent1 4 5 2 2 5 2 3 2" xfId="42898" xr:uid="{00000000-0005-0000-0000-0000DAA60000}"/>
    <cellStyle name="20% - Accent1 4 5 2 2 5 2 4" xfId="42899" xr:uid="{00000000-0005-0000-0000-0000DBA60000}"/>
    <cellStyle name="20% - Accent1 4 5 2 2 5 3" xfId="42900" xr:uid="{00000000-0005-0000-0000-0000DCA60000}"/>
    <cellStyle name="20% - Accent1 4 5 2 2 5 3 2" xfId="42901" xr:uid="{00000000-0005-0000-0000-0000DDA60000}"/>
    <cellStyle name="20% - Accent1 4 5 2 2 5 3 2 2" xfId="42902" xr:uid="{00000000-0005-0000-0000-0000DEA60000}"/>
    <cellStyle name="20% - Accent1 4 5 2 2 5 3 2 2 2" xfId="42903" xr:uid="{00000000-0005-0000-0000-0000DFA60000}"/>
    <cellStyle name="20% - Accent1 4 5 2 2 5 3 2 3" xfId="42904" xr:uid="{00000000-0005-0000-0000-0000E0A60000}"/>
    <cellStyle name="20% - Accent1 4 5 2 2 5 3 3" xfId="42905" xr:uid="{00000000-0005-0000-0000-0000E1A60000}"/>
    <cellStyle name="20% - Accent1 4 5 2 2 5 3 3 2" xfId="42906" xr:uid="{00000000-0005-0000-0000-0000E2A60000}"/>
    <cellStyle name="20% - Accent1 4 5 2 2 5 3 4" xfId="42907" xr:uid="{00000000-0005-0000-0000-0000E3A60000}"/>
    <cellStyle name="20% - Accent1 4 5 2 2 5 4" xfId="42908" xr:uid="{00000000-0005-0000-0000-0000E4A60000}"/>
    <cellStyle name="20% - Accent1 4 5 2 2 5 4 2" xfId="42909" xr:uid="{00000000-0005-0000-0000-0000E5A60000}"/>
    <cellStyle name="20% - Accent1 4 5 2 2 5 4 2 2" xfId="42910" xr:uid="{00000000-0005-0000-0000-0000E6A60000}"/>
    <cellStyle name="20% - Accent1 4 5 2 2 5 4 2 2 2" xfId="42911" xr:uid="{00000000-0005-0000-0000-0000E7A60000}"/>
    <cellStyle name="20% - Accent1 4 5 2 2 5 4 2 3" xfId="42912" xr:uid="{00000000-0005-0000-0000-0000E8A60000}"/>
    <cellStyle name="20% - Accent1 4 5 2 2 5 4 3" xfId="42913" xr:uid="{00000000-0005-0000-0000-0000E9A60000}"/>
    <cellStyle name="20% - Accent1 4 5 2 2 5 4 3 2" xfId="42914" xr:uid="{00000000-0005-0000-0000-0000EAA60000}"/>
    <cellStyle name="20% - Accent1 4 5 2 2 5 4 4" xfId="42915" xr:uid="{00000000-0005-0000-0000-0000EBA60000}"/>
    <cellStyle name="20% - Accent1 4 5 2 2 5 5" xfId="42916" xr:uid="{00000000-0005-0000-0000-0000ECA60000}"/>
    <cellStyle name="20% - Accent1 4 5 2 2 5 5 2" xfId="42917" xr:uid="{00000000-0005-0000-0000-0000EDA60000}"/>
    <cellStyle name="20% - Accent1 4 5 2 2 5 5 2 2" xfId="42918" xr:uid="{00000000-0005-0000-0000-0000EEA60000}"/>
    <cellStyle name="20% - Accent1 4 5 2 2 5 5 3" xfId="42919" xr:uid="{00000000-0005-0000-0000-0000EFA60000}"/>
    <cellStyle name="20% - Accent1 4 5 2 2 5 6" xfId="42920" xr:uid="{00000000-0005-0000-0000-0000F0A60000}"/>
    <cellStyle name="20% - Accent1 4 5 2 2 5 6 2" xfId="42921" xr:uid="{00000000-0005-0000-0000-0000F1A60000}"/>
    <cellStyle name="20% - Accent1 4 5 2 2 5 6 2 2" xfId="42922" xr:uid="{00000000-0005-0000-0000-0000F2A60000}"/>
    <cellStyle name="20% - Accent1 4 5 2 2 5 6 3" xfId="42923" xr:uid="{00000000-0005-0000-0000-0000F3A60000}"/>
    <cellStyle name="20% - Accent1 4 5 2 2 5 7" xfId="42924" xr:uid="{00000000-0005-0000-0000-0000F4A60000}"/>
    <cellStyle name="20% - Accent1 4 5 2 2 5 7 2" xfId="42925" xr:uid="{00000000-0005-0000-0000-0000F5A60000}"/>
    <cellStyle name="20% - Accent1 4 5 2 2 5 8" xfId="42926" xr:uid="{00000000-0005-0000-0000-0000F6A60000}"/>
    <cellStyle name="20% - Accent1 4 5 2 2 5 8 2" xfId="42927" xr:uid="{00000000-0005-0000-0000-0000F7A60000}"/>
    <cellStyle name="20% - Accent1 4 5 2 2 5 9" xfId="42928" xr:uid="{00000000-0005-0000-0000-0000F8A60000}"/>
    <cellStyle name="20% - Accent1 4 5 2 2 6" xfId="42929" xr:uid="{00000000-0005-0000-0000-0000F9A60000}"/>
    <cellStyle name="20% - Accent1 4 5 2 2 6 2" xfId="42930" xr:uid="{00000000-0005-0000-0000-0000FAA60000}"/>
    <cellStyle name="20% - Accent1 4 5 2 2 6 2 2" xfId="42931" xr:uid="{00000000-0005-0000-0000-0000FBA60000}"/>
    <cellStyle name="20% - Accent1 4 5 2 2 6 2 2 2" xfId="42932" xr:uid="{00000000-0005-0000-0000-0000FCA60000}"/>
    <cellStyle name="20% - Accent1 4 5 2 2 6 2 2 2 2" xfId="42933" xr:uid="{00000000-0005-0000-0000-0000FDA60000}"/>
    <cellStyle name="20% - Accent1 4 5 2 2 6 2 2 3" xfId="42934" xr:uid="{00000000-0005-0000-0000-0000FEA60000}"/>
    <cellStyle name="20% - Accent1 4 5 2 2 6 2 3" xfId="42935" xr:uid="{00000000-0005-0000-0000-0000FFA60000}"/>
    <cellStyle name="20% - Accent1 4 5 2 2 6 2 3 2" xfId="42936" xr:uid="{00000000-0005-0000-0000-000000A70000}"/>
    <cellStyle name="20% - Accent1 4 5 2 2 6 2 4" xfId="42937" xr:uid="{00000000-0005-0000-0000-000001A70000}"/>
    <cellStyle name="20% - Accent1 4 5 2 2 6 3" xfId="42938" xr:uid="{00000000-0005-0000-0000-000002A70000}"/>
    <cellStyle name="20% - Accent1 4 5 2 2 6 3 2" xfId="42939" xr:uid="{00000000-0005-0000-0000-000003A70000}"/>
    <cellStyle name="20% - Accent1 4 5 2 2 6 3 2 2" xfId="42940" xr:uid="{00000000-0005-0000-0000-000004A70000}"/>
    <cellStyle name="20% - Accent1 4 5 2 2 6 3 2 2 2" xfId="42941" xr:uid="{00000000-0005-0000-0000-000005A70000}"/>
    <cellStyle name="20% - Accent1 4 5 2 2 6 3 2 3" xfId="42942" xr:uid="{00000000-0005-0000-0000-000006A70000}"/>
    <cellStyle name="20% - Accent1 4 5 2 2 6 3 3" xfId="42943" xr:uid="{00000000-0005-0000-0000-000007A70000}"/>
    <cellStyle name="20% - Accent1 4 5 2 2 6 3 3 2" xfId="42944" xr:uid="{00000000-0005-0000-0000-000008A70000}"/>
    <cellStyle name="20% - Accent1 4 5 2 2 6 3 4" xfId="42945" xr:uid="{00000000-0005-0000-0000-000009A70000}"/>
    <cellStyle name="20% - Accent1 4 5 2 2 6 4" xfId="42946" xr:uid="{00000000-0005-0000-0000-00000AA70000}"/>
    <cellStyle name="20% - Accent1 4 5 2 2 6 4 2" xfId="42947" xr:uid="{00000000-0005-0000-0000-00000BA70000}"/>
    <cellStyle name="20% - Accent1 4 5 2 2 6 4 2 2" xfId="42948" xr:uid="{00000000-0005-0000-0000-00000CA70000}"/>
    <cellStyle name="20% - Accent1 4 5 2 2 6 4 2 2 2" xfId="42949" xr:uid="{00000000-0005-0000-0000-00000DA70000}"/>
    <cellStyle name="20% - Accent1 4 5 2 2 6 4 2 3" xfId="42950" xr:uid="{00000000-0005-0000-0000-00000EA70000}"/>
    <cellStyle name="20% - Accent1 4 5 2 2 6 4 3" xfId="42951" xr:uid="{00000000-0005-0000-0000-00000FA70000}"/>
    <cellStyle name="20% - Accent1 4 5 2 2 6 4 3 2" xfId="42952" xr:uid="{00000000-0005-0000-0000-000010A70000}"/>
    <cellStyle name="20% - Accent1 4 5 2 2 6 4 4" xfId="42953" xr:uid="{00000000-0005-0000-0000-000011A70000}"/>
    <cellStyle name="20% - Accent1 4 5 2 2 6 5" xfId="42954" xr:uid="{00000000-0005-0000-0000-000012A70000}"/>
    <cellStyle name="20% - Accent1 4 5 2 2 6 5 2" xfId="42955" xr:uid="{00000000-0005-0000-0000-000013A70000}"/>
    <cellStyle name="20% - Accent1 4 5 2 2 6 5 2 2" xfId="42956" xr:uid="{00000000-0005-0000-0000-000014A70000}"/>
    <cellStyle name="20% - Accent1 4 5 2 2 6 5 3" xfId="42957" xr:uid="{00000000-0005-0000-0000-000015A70000}"/>
    <cellStyle name="20% - Accent1 4 5 2 2 6 6" xfId="42958" xr:uid="{00000000-0005-0000-0000-000016A70000}"/>
    <cellStyle name="20% - Accent1 4 5 2 2 6 6 2" xfId="42959" xr:uid="{00000000-0005-0000-0000-000017A70000}"/>
    <cellStyle name="20% - Accent1 4 5 2 2 6 6 2 2" xfId="42960" xr:uid="{00000000-0005-0000-0000-000018A70000}"/>
    <cellStyle name="20% - Accent1 4 5 2 2 6 6 3" xfId="42961" xr:uid="{00000000-0005-0000-0000-000019A70000}"/>
    <cellStyle name="20% - Accent1 4 5 2 2 6 7" xfId="42962" xr:uid="{00000000-0005-0000-0000-00001AA70000}"/>
    <cellStyle name="20% - Accent1 4 5 2 2 6 7 2" xfId="42963" xr:uid="{00000000-0005-0000-0000-00001BA70000}"/>
    <cellStyle name="20% - Accent1 4 5 2 2 6 8" xfId="42964" xr:uid="{00000000-0005-0000-0000-00001CA70000}"/>
    <cellStyle name="20% - Accent1 4 5 2 2 6 8 2" xfId="42965" xr:uid="{00000000-0005-0000-0000-00001DA70000}"/>
    <cellStyle name="20% - Accent1 4 5 2 2 6 9" xfId="42966" xr:uid="{00000000-0005-0000-0000-00001EA70000}"/>
    <cellStyle name="20% - Accent1 4 5 2 2 7" xfId="42967" xr:uid="{00000000-0005-0000-0000-00001FA70000}"/>
    <cellStyle name="20% - Accent1 4 5 2 2 7 2" xfId="42968" xr:uid="{00000000-0005-0000-0000-000020A70000}"/>
    <cellStyle name="20% - Accent1 4 5 2 2 7 2 2" xfId="42969" xr:uid="{00000000-0005-0000-0000-000021A70000}"/>
    <cellStyle name="20% - Accent1 4 5 2 2 7 2 2 2" xfId="42970" xr:uid="{00000000-0005-0000-0000-000022A70000}"/>
    <cellStyle name="20% - Accent1 4 5 2 2 7 2 3" xfId="42971" xr:uid="{00000000-0005-0000-0000-000023A70000}"/>
    <cellStyle name="20% - Accent1 4 5 2 2 7 3" xfId="42972" xr:uid="{00000000-0005-0000-0000-000024A70000}"/>
    <cellStyle name="20% - Accent1 4 5 2 2 7 3 2" xfId="42973" xr:uid="{00000000-0005-0000-0000-000025A70000}"/>
    <cellStyle name="20% - Accent1 4 5 2 2 7 4" xfId="42974" xr:uid="{00000000-0005-0000-0000-000026A70000}"/>
    <cellStyle name="20% - Accent1 4 5 2 2 8" xfId="42975" xr:uid="{00000000-0005-0000-0000-000027A70000}"/>
    <cellStyle name="20% - Accent1 4 5 2 2 8 2" xfId="42976" xr:uid="{00000000-0005-0000-0000-000028A70000}"/>
    <cellStyle name="20% - Accent1 4 5 2 2 8 2 2" xfId="42977" xr:uid="{00000000-0005-0000-0000-000029A70000}"/>
    <cellStyle name="20% - Accent1 4 5 2 2 8 2 2 2" xfId="42978" xr:uid="{00000000-0005-0000-0000-00002AA70000}"/>
    <cellStyle name="20% - Accent1 4 5 2 2 8 2 3" xfId="42979" xr:uid="{00000000-0005-0000-0000-00002BA70000}"/>
    <cellStyle name="20% - Accent1 4 5 2 2 8 3" xfId="42980" xr:uid="{00000000-0005-0000-0000-00002CA70000}"/>
    <cellStyle name="20% - Accent1 4 5 2 2 8 3 2" xfId="42981" xr:uid="{00000000-0005-0000-0000-00002DA70000}"/>
    <cellStyle name="20% - Accent1 4 5 2 2 8 4" xfId="42982" xr:uid="{00000000-0005-0000-0000-00002EA70000}"/>
    <cellStyle name="20% - Accent1 4 5 2 2 9" xfId="42983" xr:uid="{00000000-0005-0000-0000-00002FA70000}"/>
    <cellStyle name="20% - Accent1 4 5 2 2 9 2" xfId="42984" xr:uid="{00000000-0005-0000-0000-000030A70000}"/>
    <cellStyle name="20% - Accent1 4 5 2 2 9 2 2" xfId="42985" xr:uid="{00000000-0005-0000-0000-000031A70000}"/>
    <cellStyle name="20% - Accent1 4 5 2 2 9 2 2 2" xfId="42986" xr:uid="{00000000-0005-0000-0000-000032A70000}"/>
    <cellStyle name="20% - Accent1 4 5 2 2 9 2 3" xfId="42987" xr:uid="{00000000-0005-0000-0000-000033A70000}"/>
    <cellStyle name="20% - Accent1 4 5 2 2 9 3" xfId="42988" xr:uid="{00000000-0005-0000-0000-000034A70000}"/>
    <cellStyle name="20% - Accent1 4 5 2 2 9 3 2" xfId="42989" xr:uid="{00000000-0005-0000-0000-000035A70000}"/>
    <cellStyle name="20% - Accent1 4 5 2 2 9 4" xfId="42990" xr:uid="{00000000-0005-0000-0000-000036A70000}"/>
    <cellStyle name="20% - Accent1 4 5 2 3" xfId="42991" xr:uid="{00000000-0005-0000-0000-000037A70000}"/>
    <cellStyle name="20% - Accent1 4 5 2 3 10" xfId="42992" xr:uid="{00000000-0005-0000-0000-000038A70000}"/>
    <cellStyle name="20% - Accent1 4 5 2 3 10 2" xfId="42993" xr:uid="{00000000-0005-0000-0000-000039A70000}"/>
    <cellStyle name="20% - Accent1 4 5 2 3 11" xfId="42994" xr:uid="{00000000-0005-0000-0000-00003AA70000}"/>
    <cellStyle name="20% - Accent1 4 5 2 3 2" xfId="42995" xr:uid="{00000000-0005-0000-0000-00003BA70000}"/>
    <cellStyle name="20% - Accent1 4 5 2 3 2 2" xfId="42996" xr:uid="{00000000-0005-0000-0000-00003CA70000}"/>
    <cellStyle name="20% - Accent1 4 5 2 3 2 2 2" xfId="42997" xr:uid="{00000000-0005-0000-0000-00003DA70000}"/>
    <cellStyle name="20% - Accent1 4 5 2 3 2 2 2 2" xfId="42998" xr:uid="{00000000-0005-0000-0000-00003EA70000}"/>
    <cellStyle name="20% - Accent1 4 5 2 3 2 2 2 2 2" xfId="42999" xr:uid="{00000000-0005-0000-0000-00003FA70000}"/>
    <cellStyle name="20% - Accent1 4 5 2 3 2 2 2 3" xfId="43000" xr:uid="{00000000-0005-0000-0000-000040A70000}"/>
    <cellStyle name="20% - Accent1 4 5 2 3 2 2 3" xfId="43001" xr:uid="{00000000-0005-0000-0000-000041A70000}"/>
    <cellStyle name="20% - Accent1 4 5 2 3 2 2 3 2" xfId="43002" xr:uid="{00000000-0005-0000-0000-000042A70000}"/>
    <cellStyle name="20% - Accent1 4 5 2 3 2 2 4" xfId="43003" xr:uid="{00000000-0005-0000-0000-000043A70000}"/>
    <cellStyle name="20% - Accent1 4 5 2 3 2 3" xfId="43004" xr:uid="{00000000-0005-0000-0000-000044A70000}"/>
    <cellStyle name="20% - Accent1 4 5 2 3 2 3 2" xfId="43005" xr:uid="{00000000-0005-0000-0000-000045A70000}"/>
    <cellStyle name="20% - Accent1 4 5 2 3 2 3 2 2" xfId="43006" xr:uid="{00000000-0005-0000-0000-000046A70000}"/>
    <cellStyle name="20% - Accent1 4 5 2 3 2 3 2 2 2" xfId="43007" xr:uid="{00000000-0005-0000-0000-000047A70000}"/>
    <cellStyle name="20% - Accent1 4 5 2 3 2 3 2 3" xfId="43008" xr:uid="{00000000-0005-0000-0000-000048A70000}"/>
    <cellStyle name="20% - Accent1 4 5 2 3 2 3 3" xfId="43009" xr:uid="{00000000-0005-0000-0000-000049A70000}"/>
    <cellStyle name="20% - Accent1 4 5 2 3 2 3 3 2" xfId="43010" xr:uid="{00000000-0005-0000-0000-00004AA70000}"/>
    <cellStyle name="20% - Accent1 4 5 2 3 2 3 4" xfId="43011" xr:uid="{00000000-0005-0000-0000-00004BA70000}"/>
    <cellStyle name="20% - Accent1 4 5 2 3 2 4" xfId="43012" xr:uid="{00000000-0005-0000-0000-00004CA70000}"/>
    <cellStyle name="20% - Accent1 4 5 2 3 2 4 2" xfId="43013" xr:uid="{00000000-0005-0000-0000-00004DA70000}"/>
    <cellStyle name="20% - Accent1 4 5 2 3 2 4 2 2" xfId="43014" xr:uid="{00000000-0005-0000-0000-00004EA70000}"/>
    <cellStyle name="20% - Accent1 4 5 2 3 2 4 2 2 2" xfId="43015" xr:uid="{00000000-0005-0000-0000-00004FA70000}"/>
    <cellStyle name="20% - Accent1 4 5 2 3 2 4 2 3" xfId="43016" xr:uid="{00000000-0005-0000-0000-000050A70000}"/>
    <cellStyle name="20% - Accent1 4 5 2 3 2 4 3" xfId="43017" xr:uid="{00000000-0005-0000-0000-000051A70000}"/>
    <cellStyle name="20% - Accent1 4 5 2 3 2 4 3 2" xfId="43018" xr:uid="{00000000-0005-0000-0000-000052A70000}"/>
    <cellStyle name="20% - Accent1 4 5 2 3 2 4 4" xfId="43019" xr:uid="{00000000-0005-0000-0000-000053A70000}"/>
    <cellStyle name="20% - Accent1 4 5 2 3 2 5" xfId="43020" xr:uid="{00000000-0005-0000-0000-000054A70000}"/>
    <cellStyle name="20% - Accent1 4 5 2 3 2 5 2" xfId="43021" xr:uid="{00000000-0005-0000-0000-000055A70000}"/>
    <cellStyle name="20% - Accent1 4 5 2 3 2 5 2 2" xfId="43022" xr:uid="{00000000-0005-0000-0000-000056A70000}"/>
    <cellStyle name="20% - Accent1 4 5 2 3 2 5 3" xfId="43023" xr:uid="{00000000-0005-0000-0000-000057A70000}"/>
    <cellStyle name="20% - Accent1 4 5 2 3 2 6" xfId="43024" xr:uid="{00000000-0005-0000-0000-000058A70000}"/>
    <cellStyle name="20% - Accent1 4 5 2 3 2 6 2" xfId="43025" xr:uid="{00000000-0005-0000-0000-000059A70000}"/>
    <cellStyle name="20% - Accent1 4 5 2 3 2 6 2 2" xfId="43026" xr:uid="{00000000-0005-0000-0000-00005AA70000}"/>
    <cellStyle name="20% - Accent1 4 5 2 3 2 6 3" xfId="43027" xr:uid="{00000000-0005-0000-0000-00005BA70000}"/>
    <cellStyle name="20% - Accent1 4 5 2 3 2 7" xfId="43028" xr:uid="{00000000-0005-0000-0000-00005CA70000}"/>
    <cellStyle name="20% - Accent1 4 5 2 3 2 7 2" xfId="43029" xr:uid="{00000000-0005-0000-0000-00005DA70000}"/>
    <cellStyle name="20% - Accent1 4 5 2 3 2 8" xfId="43030" xr:uid="{00000000-0005-0000-0000-00005EA70000}"/>
    <cellStyle name="20% - Accent1 4 5 2 3 2 8 2" xfId="43031" xr:uid="{00000000-0005-0000-0000-00005FA70000}"/>
    <cellStyle name="20% - Accent1 4 5 2 3 2 9" xfId="43032" xr:uid="{00000000-0005-0000-0000-000060A70000}"/>
    <cellStyle name="20% - Accent1 4 5 2 3 3" xfId="43033" xr:uid="{00000000-0005-0000-0000-000061A70000}"/>
    <cellStyle name="20% - Accent1 4 5 2 3 3 2" xfId="43034" xr:uid="{00000000-0005-0000-0000-000062A70000}"/>
    <cellStyle name="20% - Accent1 4 5 2 3 3 2 2" xfId="43035" xr:uid="{00000000-0005-0000-0000-000063A70000}"/>
    <cellStyle name="20% - Accent1 4 5 2 3 3 2 2 2" xfId="43036" xr:uid="{00000000-0005-0000-0000-000064A70000}"/>
    <cellStyle name="20% - Accent1 4 5 2 3 3 2 2 2 2" xfId="43037" xr:uid="{00000000-0005-0000-0000-000065A70000}"/>
    <cellStyle name="20% - Accent1 4 5 2 3 3 2 2 3" xfId="43038" xr:uid="{00000000-0005-0000-0000-000066A70000}"/>
    <cellStyle name="20% - Accent1 4 5 2 3 3 2 3" xfId="43039" xr:uid="{00000000-0005-0000-0000-000067A70000}"/>
    <cellStyle name="20% - Accent1 4 5 2 3 3 2 3 2" xfId="43040" xr:uid="{00000000-0005-0000-0000-000068A70000}"/>
    <cellStyle name="20% - Accent1 4 5 2 3 3 2 4" xfId="43041" xr:uid="{00000000-0005-0000-0000-000069A70000}"/>
    <cellStyle name="20% - Accent1 4 5 2 3 3 3" xfId="43042" xr:uid="{00000000-0005-0000-0000-00006AA70000}"/>
    <cellStyle name="20% - Accent1 4 5 2 3 3 3 2" xfId="43043" xr:uid="{00000000-0005-0000-0000-00006BA70000}"/>
    <cellStyle name="20% - Accent1 4 5 2 3 3 3 2 2" xfId="43044" xr:uid="{00000000-0005-0000-0000-00006CA70000}"/>
    <cellStyle name="20% - Accent1 4 5 2 3 3 3 2 2 2" xfId="43045" xr:uid="{00000000-0005-0000-0000-00006DA70000}"/>
    <cellStyle name="20% - Accent1 4 5 2 3 3 3 2 3" xfId="43046" xr:uid="{00000000-0005-0000-0000-00006EA70000}"/>
    <cellStyle name="20% - Accent1 4 5 2 3 3 3 3" xfId="43047" xr:uid="{00000000-0005-0000-0000-00006FA70000}"/>
    <cellStyle name="20% - Accent1 4 5 2 3 3 3 3 2" xfId="43048" xr:uid="{00000000-0005-0000-0000-000070A70000}"/>
    <cellStyle name="20% - Accent1 4 5 2 3 3 3 4" xfId="43049" xr:uid="{00000000-0005-0000-0000-000071A70000}"/>
    <cellStyle name="20% - Accent1 4 5 2 3 3 4" xfId="43050" xr:uid="{00000000-0005-0000-0000-000072A70000}"/>
    <cellStyle name="20% - Accent1 4 5 2 3 3 4 2" xfId="43051" xr:uid="{00000000-0005-0000-0000-000073A70000}"/>
    <cellStyle name="20% - Accent1 4 5 2 3 3 4 2 2" xfId="43052" xr:uid="{00000000-0005-0000-0000-000074A70000}"/>
    <cellStyle name="20% - Accent1 4 5 2 3 3 4 2 2 2" xfId="43053" xr:uid="{00000000-0005-0000-0000-000075A70000}"/>
    <cellStyle name="20% - Accent1 4 5 2 3 3 4 2 3" xfId="43054" xr:uid="{00000000-0005-0000-0000-000076A70000}"/>
    <cellStyle name="20% - Accent1 4 5 2 3 3 4 3" xfId="43055" xr:uid="{00000000-0005-0000-0000-000077A70000}"/>
    <cellStyle name="20% - Accent1 4 5 2 3 3 4 3 2" xfId="43056" xr:uid="{00000000-0005-0000-0000-000078A70000}"/>
    <cellStyle name="20% - Accent1 4 5 2 3 3 4 4" xfId="43057" xr:uid="{00000000-0005-0000-0000-000079A70000}"/>
    <cellStyle name="20% - Accent1 4 5 2 3 3 5" xfId="43058" xr:uid="{00000000-0005-0000-0000-00007AA70000}"/>
    <cellStyle name="20% - Accent1 4 5 2 3 3 5 2" xfId="43059" xr:uid="{00000000-0005-0000-0000-00007BA70000}"/>
    <cellStyle name="20% - Accent1 4 5 2 3 3 5 2 2" xfId="43060" xr:uid="{00000000-0005-0000-0000-00007CA70000}"/>
    <cellStyle name="20% - Accent1 4 5 2 3 3 5 3" xfId="43061" xr:uid="{00000000-0005-0000-0000-00007DA70000}"/>
    <cellStyle name="20% - Accent1 4 5 2 3 3 6" xfId="43062" xr:uid="{00000000-0005-0000-0000-00007EA70000}"/>
    <cellStyle name="20% - Accent1 4 5 2 3 3 6 2" xfId="43063" xr:uid="{00000000-0005-0000-0000-00007FA70000}"/>
    <cellStyle name="20% - Accent1 4 5 2 3 3 6 2 2" xfId="43064" xr:uid="{00000000-0005-0000-0000-000080A70000}"/>
    <cellStyle name="20% - Accent1 4 5 2 3 3 6 3" xfId="43065" xr:uid="{00000000-0005-0000-0000-000081A70000}"/>
    <cellStyle name="20% - Accent1 4 5 2 3 3 7" xfId="43066" xr:uid="{00000000-0005-0000-0000-000082A70000}"/>
    <cellStyle name="20% - Accent1 4 5 2 3 3 7 2" xfId="43067" xr:uid="{00000000-0005-0000-0000-000083A70000}"/>
    <cellStyle name="20% - Accent1 4 5 2 3 3 8" xfId="43068" xr:uid="{00000000-0005-0000-0000-000084A70000}"/>
    <cellStyle name="20% - Accent1 4 5 2 3 3 8 2" xfId="43069" xr:uid="{00000000-0005-0000-0000-000085A70000}"/>
    <cellStyle name="20% - Accent1 4 5 2 3 3 9" xfId="43070" xr:uid="{00000000-0005-0000-0000-000086A70000}"/>
    <cellStyle name="20% - Accent1 4 5 2 3 4" xfId="43071" xr:uid="{00000000-0005-0000-0000-000087A70000}"/>
    <cellStyle name="20% - Accent1 4 5 2 3 4 2" xfId="43072" xr:uid="{00000000-0005-0000-0000-000088A70000}"/>
    <cellStyle name="20% - Accent1 4 5 2 3 4 2 2" xfId="43073" xr:uid="{00000000-0005-0000-0000-000089A70000}"/>
    <cellStyle name="20% - Accent1 4 5 2 3 4 2 2 2" xfId="43074" xr:uid="{00000000-0005-0000-0000-00008AA70000}"/>
    <cellStyle name="20% - Accent1 4 5 2 3 4 2 3" xfId="43075" xr:uid="{00000000-0005-0000-0000-00008BA70000}"/>
    <cellStyle name="20% - Accent1 4 5 2 3 4 3" xfId="43076" xr:uid="{00000000-0005-0000-0000-00008CA70000}"/>
    <cellStyle name="20% - Accent1 4 5 2 3 4 3 2" xfId="43077" xr:uid="{00000000-0005-0000-0000-00008DA70000}"/>
    <cellStyle name="20% - Accent1 4 5 2 3 4 4" xfId="43078" xr:uid="{00000000-0005-0000-0000-00008EA70000}"/>
    <cellStyle name="20% - Accent1 4 5 2 3 5" xfId="43079" xr:uid="{00000000-0005-0000-0000-00008FA70000}"/>
    <cellStyle name="20% - Accent1 4 5 2 3 5 2" xfId="43080" xr:uid="{00000000-0005-0000-0000-000090A70000}"/>
    <cellStyle name="20% - Accent1 4 5 2 3 5 2 2" xfId="43081" xr:uid="{00000000-0005-0000-0000-000091A70000}"/>
    <cellStyle name="20% - Accent1 4 5 2 3 5 2 2 2" xfId="43082" xr:uid="{00000000-0005-0000-0000-000092A70000}"/>
    <cellStyle name="20% - Accent1 4 5 2 3 5 2 3" xfId="43083" xr:uid="{00000000-0005-0000-0000-000093A70000}"/>
    <cellStyle name="20% - Accent1 4 5 2 3 5 3" xfId="43084" xr:uid="{00000000-0005-0000-0000-000094A70000}"/>
    <cellStyle name="20% - Accent1 4 5 2 3 5 3 2" xfId="43085" xr:uid="{00000000-0005-0000-0000-000095A70000}"/>
    <cellStyle name="20% - Accent1 4 5 2 3 5 4" xfId="43086" xr:uid="{00000000-0005-0000-0000-000096A70000}"/>
    <cellStyle name="20% - Accent1 4 5 2 3 6" xfId="43087" xr:uid="{00000000-0005-0000-0000-000097A70000}"/>
    <cellStyle name="20% - Accent1 4 5 2 3 6 2" xfId="43088" xr:uid="{00000000-0005-0000-0000-000098A70000}"/>
    <cellStyle name="20% - Accent1 4 5 2 3 6 2 2" xfId="43089" xr:uid="{00000000-0005-0000-0000-000099A70000}"/>
    <cellStyle name="20% - Accent1 4 5 2 3 6 2 2 2" xfId="43090" xr:uid="{00000000-0005-0000-0000-00009AA70000}"/>
    <cellStyle name="20% - Accent1 4 5 2 3 6 2 3" xfId="43091" xr:uid="{00000000-0005-0000-0000-00009BA70000}"/>
    <cellStyle name="20% - Accent1 4 5 2 3 6 3" xfId="43092" xr:uid="{00000000-0005-0000-0000-00009CA70000}"/>
    <cellStyle name="20% - Accent1 4 5 2 3 6 3 2" xfId="43093" xr:uid="{00000000-0005-0000-0000-00009DA70000}"/>
    <cellStyle name="20% - Accent1 4 5 2 3 6 4" xfId="43094" xr:uid="{00000000-0005-0000-0000-00009EA70000}"/>
    <cellStyle name="20% - Accent1 4 5 2 3 7" xfId="43095" xr:uid="{00000000-0005-0000-0000-00009FA70000}"/>
    <cellStyle name="20% - Accent1 4 5 2 3 7 2" xfId="43096" xr:uid="{00000000-0005-0000-0000-0000A0A70000}"/>
    <cellStyle name="20% - Accent1 4 5 2 3 7 2 2" xfId="43097" xr:uid="{00000000-0005-0000-0000-0000A1A70000}"/>
    <cellStyle name="20% - Accent1 4 5 2 3 7 3" xfId="43098" xr:uid="{00000000-0005-0000-0000-0000A2A70000}"/>
    <cellStyle name="20% - Accent1 4 5 2 3 8" xfId="43099" xr:uid="{00000000-0005-0000-0000-0000A3A70000}"/>
    <cellStyle name="20% - Accent1 4 5 2 3 8 2" xfId="43100" xr:uid="{00000000-0005-0000-0000-0000A4A70000}"/>
    <cellStyle name="20% - Accent1 4 5 2 3 8 2 2" xfId="43101" xr:uid="{00000000-0005-0000-0000-0000A5A70000}"/>
    <cellStyle name="20% - Accent1 4 5 2 3 8 3" xfId="43102" xr:uid="{00000000-0005-0000-0000-0000A6A70000}"/>
    <cellStyle name="20% - Accent1 4 5 2 3 9" xfId="43103" xr:uid="{00000000-0005-0000-0000-0000A7A70000}"/>
    <cellStyle name="20% - Accent1 4 5 2 3 9 2" xfId="43104" xr:uid="{00000000-0005-0000-0000-0000A8A70000}"/>
    <cellStyle name="20% - Accent1 4 5 2 4" xfId="43105" xr:uid="{00000000-0005-0000-0000-0000A9A70000}"/>
    <cellStyle name="20% - Accent1 4 5 2 4 10" xfId="43106" xr:uid="{00000000-0005-0000-0000-0000AAA70000}"/>
    <cellStyle name="20% - Accent1 4 5 2 4 10 2" xfId="43107" xr:uid="{00000000-0005-0000-0000-0000ABA70000}"/>
    <cellStyle name="20% - Accent1 4 5 2 4 11" xfId="43108" xr:uid="{00000000-0005-0000-0000-0000ACA70000}"/>
    <cellStyle name="20% - Accent1 4 5 2 4 2" xfId="43109" xr:uid="{00000000-0005-0000-0000-0000ADA70000}"/>
    <cellStyle name="20% - Accent1 4 5 2 4 2 2" xfId="43110" xr:uid="{00000000-0005-0000-0000-0000AEA70000}"/>
    <cellStyle name="20% - Accent1 4 5 2 4 2 2 2" xfId="43111" xr:uid="{00000000-0005-0000-0000-0000AFA70000}"/>
    <cellStyle name="20% - Accent1 4 5 2 4 2 2 2 2" xfId="43112" xr:uid="{00000000-0005-0000-0000-0000B0A70000}"/>
    <cellStyle name="20% - Accent1 4 5 2 4 2 2 2 2 2" xfId="43113" xr:uid="{00000000-0005-0000-0000-0000B1A70000}"/>
    <cellStyle name="20% - Accent1 4 5 2 4 2 2 2 3" xfId="43114" xr:uid="{00000000-0005-0000-0000-0000B2A70000}"/>
    <cellStyle name="20% - Accent1 4 5 2 4 2 2 3" xfId="43115" xr:uid="{00000000-0005-0000-0000-0000B3A70000}"/>
    <cellStyle name="20% - Accent1 4 5 2 4 2 2 3 2" xfId="43116" xr:uid="{00000000-0005-0000-0000-0000B4A70000}"/>
    <cellStyle name="20% - Accent1 4 5 2 4 2 2 4" xfId="43117" xr:uid="{00000000-0005-0000-0000-0000B5A70000}"/>
    <cellStyle name="20% - Accent1 4 5 2 4 2 3" xfId="43118" xr:uid="{00000000-0005-0000-0000-0000B6A70000}"/>
    <cellStyle name="20% - Accent1 4 5 2 4 2 3 2" xfId="43119" xr:uid="{00000000-0005-0000-0000-0000B7A70000}"/>
    <cellStyle name="20% - Accent1 4 5 2 4 2 3 2 2" xfId="43120" xr:uid="{00000000-0005-0000-0000-0000B8A70000}"/>
    <cellStyle name="20% - Accent1 4 5 2 4 2 3 2 2 2" xfId="43121" xr:uid="{00000000-0005-0000-0000-0000B9A70000}"/>
    <cellStyle name="20% - Accent1 4 5 2 4 2 3 2 3" xfId="43122" xr:uid="{00000000-0005-0000-0000-0000BAA70000}"/>
    <cellStyle name="20% - Accent1 4 5 2 4 2 3 3" xfId="43123" xr:uid="{00000000-0005-0000-0000-0000BBA70000}"/>
    <cellStyle name="20% - Accent1 4 5 2 4 2 3 3 2" xfId="43124" xr:uid="{00000000-0005-0000-0000-0000BCA70000}"/>
    <cellStyle name="20% - Accent1 4 5 2 4 2 3 4" xfId="43125" xr:uid="{00000000-0005-0000-0000-0000BDA70000}"/>
    <cellStyle name="20% - Accent1 4 5 2 4 2 4" xfId="43126" xr:uid="{00000000-0005-0000-0000-0000BEA70000}"/>
    <cellStyle name="20% - Accent1 4 5 2 4 2 4 2" xfId="43127" xr:uid="{00000000-0005-0000-0000-0000BFA70000}"/>
    <cellStyle name="20% - Accent1 4 5 2 4 2 4 2 2" xfId="43128" xr:uid="{00000000-0005-0000-0000-0000C0A70000}"/>
    <cellStyle name="20% - Accent1 4 5 2 4 2 4 2 2 2" xfId="43129" xr:uid="{00000000-0005-0000-0000-0000C1A70000}"/>
    <cellStyle name="20% - Accent1 4 5 2 4 2 4 2 3" xfId="43130" xr:uid="{00000000-0005-0000-0000-0000C2A70000}"/>
    <cellStyle name="20% - Accent1 4 5 2 4 2 4 3" xfId="43131" xr:uid="{00000000-0005-0000-0000-0000C3A70000}"/>
    <cellStyle name="20% - Accent1 4 5 2 4 2 4 3 2" xfId="43132" xr:uid="{00000000-0005-0000-0000-0000C4A70000}"/>
    <cellStyle name="20% - Accent1 4 5 2 4 2 4 4" xfId="43133" xr:uid="{00000000-0005-0000-0000-0000C5A70000}"/>
    <cellStyle name="20% - Accent1 4 5 2 4 2 5" xfId="43134" xr:uid="{00000000-0005-0000-0000-0000C6A70000}"/>
    <cellStyle name="20% - Accent1 4 5 2 4 2 5 2" xfId="43135" xr:uid="{00000000-0005-0000-0000-0000C7A70000}"/>
    <cellStyle name="20% - Accent1 4 5 2 4 2 5 2 2" xfId="43136" xr:uid="{00000000-0005-0000-0000-0000C8A70000}"/>
    <cellStyle name="20% - Accent1 4 5 2 4 2 5 3" xfId="43137" xr:uid="{00000000-0005-0000-0000-0000C9A70000}"/>
    <cellStyle name="20% - Accent1 4 5 2 4 2 6" xfId="43138" xr:uid="{00000000-0005-0000-0000-0000CAA70000}"/>
    <cellStyle name="20% - Accent1 4 5 2 4 2 6 2" xfId="43139" xr:uid="{00000000-0005-0000-0000-0000CBA70000}"/>
    <cellStyle name="20% - Accent1 4 5 2 4 2 6 2 2" xfId="43140" xr:uid="{00000000-0005-0000-0000-0000CCA70000}"/>
    <cellStyle name="20% - Accent1 4 5 2 4 2 6 3" xfId="43141" xr:uid="{00000000-0005-0000-0000-0000CDA70000}"/>
    <cellStyle name="20% - Accent1 4 5 2 4 2 7" xfId="43142" xr:uid="{00000000-0005-0000-0000-0000CEA70000}"/>
    <cellStyle name="20% - Accent1 4 5 2 4 2 7 2" xfId="43143" xr:uid="{00000000-0005-0000-0000-0000CFA70000}"/>
    <cellStyle name="20% - Accent1 4 5 2 4 2 8" xfId="43144" xr:uid="{00000000-0005-0000-0000-0000D0A70000}"/>
    <cellStyle name="20% - Accent1 4 5 2 4 2 8 2" xfId="43145" xr:uid="{00000000-0005-0000-0000-0000D1A70000}"/>
    <cellStyle name="20% - Accent1 4 5 2 4 2 9" xfId="43146" xr:uid="{00000000-0005-0000-0000-0000D2A70000}"/>
    <cellStyle name="20% - Accent1 4 5 2 4 3" xfId="43147" xr:uid="{00000000-0005-0000-0000-0000D3A70000}"/>
    <cellStyle name="20% - Accent1 4 5 2 4 3 2" xfId="43148" xr:uid="{00000000-0005-0000-0000-0000D4A70000}"/>
    <cellStyle name="20% - Accent1 4 5 2 4 3 2 2" xfId="43149" xr:uid="{00000000-0005-0000-0000-0000D5A70000}"/>
    <cellStyle name="20% - Accent1 4 5 2 4 3 2 2 2" xfId="43150" xr:uid="{00000000-0005-0000-0000-0000D6A70000}"/>
    <cellStyle name="20% - Accent1 4 5 2 4 3 2 2 2 2" xfId="43151" xr:uid="{00000000-0005-0000-0000-0000D7A70000}"/>
    <cellStyle name="20% - Accent1 4 5 2 4 3 2 2 3" xfId="43152" xr:uid="{00000000-0005-0000-0000-0000D8A70000}"/>
    <cellStyle name="20% - Accent1 4 5 2 4 3 2 3" xfId="43153" xr:uid="{00000000-0005-0000-0000-0000D9A70000}"/>
    <cellStyle name="20% - Accent1 4 5 2 4 3 2 3 2" xfId="43154" xr:uid="{00000000-0005-0000-0000-0000DAA70000}"/>
    <cellStyle name="20% - Accent1 4 5 2 4 3 2 4" xfId="43155" xr:uid="{00000000-0005-0000-0000-0000DBA70000}"/>
    <cellStyle name="20% - Accent1 4 5 2 4 3 3" xfId="43156" xr:uid="{00000000-0005-0000-0000-0000DCA70000}"/>
    <cellStyle name="20% - Accent1 4 5 2 4 3 3 2" xfId="43157" xr:uid="{00000000-0005-0000-0000-0000DDA70000}"/>
    <cellStyle name="20% - Accent1 4 5 2 4 3 3 2 2" xfId="43158" xr:uid="{00000000-0005-0000-0000-0000DEA70000}"/>
    <cellStyle name="20% - Accent1 4 5 2 4 3 3 2 2 2" xfId="43159" xr:uid="{00000000-0005-0000-0000-0000DFA70000}"/>
    <cellStyle name="20% - Accent1 4 5 2 4 3 3 2 3" xfId="43160" xr:uid="{00000000-0005-0000-0000-0000E0A70000}"/>
    <cellStyle name="20% - Accent1 4 5 2 4 3 3 3" xfId="43161" xr:uid="{00000000-0005-0000-0000-0000E1A70000}"/>
    <cellStyle name="20% - Accent1 4 5 2 4 3 3 3 2" xfId="43162" xr:uid="{00000000-0005-0000-0000-0000E2A70000}"/>
    <cellStyle name="20% - Accent1 4 5 2 4 3 3 4" xfId="43163" xr:uid="{00000000-0005-0000-0000-0000E3A70000}"/>
    <cellStyle name="20% - Accent1 4 5 2 4 3 4" xfId="43164" xr:uid="{00000000-0005-0000-0000-0000E4A70000}"/>
    <cellStyle name="20% - Accent1 4 5 2 4 3 4 2" xfId="43165" xr:uid="{00000000-0005-0000-0000-0000E5A70000}"/>
    <cellStyle name="20% - Accent1 4 5 2 4 3 4 2 2" xfId="43166" xr:uid="{00000000-0005-0000-0000-0000E6A70000}"/>
    <cellStyle name="20% - Accent1 4 5 2 4 3 4 2 2 2" xfId="43167" xr:uid="{00000000-0005-0000-0000-0000E7A70000}"/>
    <cellStyle name="20% - Accent1 4 5 2 4 3 4 2 3" xfId="43168" xr:uid="{00000000-0005-0000-0000-0000E8A70000}"/>
    <cellStyle name="20% - Accent1 4 5 2 4 3 4 3" xfId="43169" xr:uid="{00000000-0005-0000-0000-0000E9A70000}"/>
    <cellStyle name="20% - Accent1 4 5 2 4 3 4 3 2" xfId="43170" xr:uid="{00000000-0005-0000-0000-0000EAA70000}"/>
    <cellStyle name="20% - Accent1 4 5 2 4 3 4 4" xfId="43171" xr:uid="{00000000-0005-0000-0000-0000EBA70000}"/>
    <cellStyle name="20% - Accent1 4 5 2 4 3 5" xfId="43172" xr:uid="{00000000-0005-0000-0000-0000ECA70000}"/>
    <cellStyle name="20% - Accent1 4 5 2 4 3 5 2" xfId="43173" xr:uid="{00000000-0005-0000-0000-0000EDA70000}"/>
    <cellStyle name="20% - Accent1 4 5 2 4 3 5 2 2" xfId="43174" xr:uid="{00000000-0005-0000-0000-0000EEA70000}"/>
    <cellStyle name="20% - Accent1 4 5 2 4 3 5 3" xfId="43175" xr:uid="{00000000-0005-0000-0000-0000EFA70000}"/>
    <cellStyle name="20% - Accent1 4 5 2 4 3 6" xfId="43176" xr:uid="{00000000-0005-0000-0000-0000F0A70000}"/>
    <cellStyle name="20% - Accent1 4 5 2 4 3 6 2" xfId="43177" xr:uid="{00000000-0005-0000-0000-0000F1A70000}"/>
    <cellStyle name="20% - Accent1 4 5 2 4 3 6 2 2" xfId="43178" xr:uid="{00000000-0005-0000-0000-0000F2A70000}"/>
    <cellStyle name="20% - Accent1 4 5 2 4 3 6 3" xfId="43179" xr:uid="{00000000-0005-0000-0000-0000F3A70000}"/>
    <cellStyle name="20% - Accent1 4 5 2 4 3 7" xfId="43180" xr:uid="{00000000-0005-0000-0000-0000F4A70000}"/>
    <cellStyle name="20% - Accent1 4 5 2 4 3 7 2" xfId="43181" xr:uid="{00000000-0005-0000-0000-0000F5A70000}"/>
    <cellStyle name="20% - Accent1 4 5 2 4 3 8" xfId="43182" xr:uid="{00000000-0005-0000-0000-0000F6A70000}"/>
    <cellStyle name="20% - Accent1 4 5 2 4 3 8 2" xfId="43183" xr:uid="{00000000-0005-0000-0000-0000F7A70000}"/>
    <cellStyle name="20% - Accent1 4 5 2 4 3 9" xfId="43184" xr:uid="{00000000-0005-0000-0000-0000F8A70000}"/>
    <cellStyle name="20% - Accent1 4 5 2 4 4" xfId="43185" xr:uid="{00000000-0005-0000-0000-0000F9A70000}"/>
    <cellStyle name="20% - Accent1 4 5 2 4 4 2" xfId="43186" xr:uid="{00000000-0005-0000-0000-0000FAA70000}"/>
    <cellStyle name="20% - Accent1 4 5 2 4 4 2 2" xfId="43187" xr:uid="{00000000-0005-0000-0000-0000FBA70000}"/>
    <cellStyle name="20% - Accent1 4 5 2 4 4 2 2 2" xfId="43188" xr:uid="{00000000-0005-0000-0000-0000FCA70000}"/>
    <cellStyle name="20% - Accent1 4 5 2 4 4 2 3" xfId="43189" xr:uid="{00000000-0005-0000-0000-0000FDA70000}"/>
    <cellStyle name="20% - Accent1 4 5 2 4 4 3" xfId="43190" xr:uid="{00000000-0005-0000-0000-0000FEA70000}"/>
    <cellStyle name="20% - Accent1 4 5 2 4 4 3 2" xfId="43191" xr:uid="{00000000-0005-0000-0000-0000FFA70000}"/>
    <cellStyle name="20% - Accent1 4 5 2 4 4 4" xfId="43192" xr:uid="{00000000-0005-0000-0000-000000A80000}"/>
    <cellStyle name="20% - Accent1 4 5 2 4 5" xfId="43193" xr:uid="{00000000-0005-0000-0000-000001A80000}"/>
    <cellStyle name="20% - Accent1 4 5 2 4 5 2" xfId="43194" xr:uid="{00000000-0005-0000-0000-000002A80000}"/>
    <cellStyle name="20% - Accent1 4 5 2 4 5 2 2" xfId="43195" xr:uid="{00000000-0005-0000-0000-000003A80000}"/>
    <cellStyle name="20% - Accent1 4 5 2 4 5 2 2 2" xfId="43196" xr:uid="{00000000-0005-0000-0000-000004A80000}"/>
    <cellStyle name="20% - Accent1 4 5 2 4 5 2 3" xfId="43197" xr:uid="{00000000-0005-0000-0000-000005A80000}"/>
    <cellStyle name="20% - Accent1 4 5 2 4 5 3" xfId="43198" xr:uid="{00000000-0005-0000-0000-000006A80000}"/>
    <cellStyle name="20% - Accent1 4 5 2 4 5 3 2" xfId="43199" xr:uid="{00000000-0005-0000-0000-000007A80000}"/>
    <cellStyle name="20% - Accent1 4 5 2 4 5 4" xfId="43200" xr:uid="{00000000-0005-0000-0000-000008A80000}"/>
    <cellStyle name="20% - Accent1 4 5 2 4 6" xfId="43201" xr:uid="{00000000-0005-0000-0000-000009A80000}"/>
    <cellStyle name="20% - Accent1 4 5 2 4 6 2" xfId="43202" xr:uid="{00000000-0005-0000-0000-00000AA80000}"/>
    <cellStyle name="20% - Accent1 4 5 2 4 6 2 2" xfId="43203" xr:uid="{00000000-0005-0000-0000-00000BA80000}"/>
    <cellStyle name="20% - Accent1 4 5 2 4 6 2 2 2" xfId="43204" xr:uid="{00000000-0005-0000-0000-00000CA80000}"/>
    <cellStyle name="20% - Accent1 4 5 2 4 6 2 3" xfId="43205" xr:uid="{00000000-0005-0000-0000-00000DA80000}"/>
    <cellStyle name="20% - Accent1 4 5 2 4 6 3" xfId="43206" xr:uid="{00000000-0005-0000-0000-00000EA80000}"/>
    <cellStyle name="20% - Accent1 4 5 2 4 6 3 2" xfId="43207" xr:uid="{00000000-0005-0000-0000-00000FA80000}"/>
    <cellStyle name="20% - Accent1 4 5 2 4 6 4" xfId="43208" xr:uid="{00000000-0005-0000-0000-000010A80000}"/>
    <cellStyle name="20% - Accent1 4 5 2 4 7" xfId="43209" xr:uid="{00000000-0005-0000-0000-000011A80000}"/>
    <cellStyle name="20% - Accent1 4 5 2 4 7 2" xfId="43210" xr:uid="{00000000-0005-0000-0000-000012A80000}"/>
    <cellStyle name="20% - Accent1 4 5 2 4 7 2 2" xfId="43211" xr:uid="{00000000-0005-0000-0000-000013A80000}"/>
    <cellStyle name="20% - Accent1 4 5 2 4 7 3" xfId="43212" xr:uid="{00000000-0005-0000-0000-000014A80000}"/>
    <cellStyle name="20% - Accent1 4 5 2 4 8" xfId="43213" xr:uid="{00000000-0005-0000-0000-000015A80000}"/>
    <cellStyle name="20% - Accent1 4 5 2 4 8 2" xfId="43214" xr:uid="{00000000-0005-0000-0000-000016A80000}"/>
    <cellStyle name="20% - Accent1 4 5 2 4 8 2 2" xfId="43215" xr:uid="{00000000-0005-0000-0000-000017A80000}"/>
    <cellStyle name="20% - Accent1 4 5 2 4 8 3" xfId="43216" xr:uid="{00000000-0005-0000-0000-000018A80000}"/>
    <cellStyle name="20% - Accent1 4 5 2 4 9" xfId="43217" xr:uid="{00000000-0005-0000-0000-000019A80000}"/>
    <cellStyle name="20% - Accent1 4 5 2 4 9 2" xfId="43218" xr:uid="{00000000-0005-0000-0000-00001AA80000}"/>
    <cellStyle name="20% - Accent1 4 5 2 5" xfId="43219" xr:uid="{00000000-0005-0000-0000-00001BA80000}"/>
    <cellStyle name="20% - Accent1 4 5 2 5 10" xfId="43220" xr:uid="{00000000-0005-0000-0000-00001CA80000}"/>
    <cellStyle name="20% - Accent1 4 5 2 5 10 2" xfId="43221" xr:uid="{00000000-0005-0000-0000-00001DA80000}"/>
    <cellStyle name="20% - Accent1 4 5 2 5 11" xfId="43222" xr:uid="{00000000-0005-0000-0000-00001EA80000}"/>
    <cellStyle name="20% - Accent1 4 5 2 5 2" xfId="43223" xr:uid="{00000000-0005-0000-0000-00001FA80000}"/>
    <cellStyle name="20% - Accent1 4 5 2 5 2 2" xfId="43224" xr:uid="{00000000-0005-0000-0000-000020A80000}"/>
    <cellStyle name="20% - Accent1 4 5 2 5 2 2 2" xfId="43225" xr:uid="{00000000-0005-0000-0000-000021A80000}"/>
    <cellStyle name="20% - Accent1 4 5 2 5 2 2 2 2" xfId="43226" xr:uid="{00000000-0005-0000-0000-000022A80000}"/>
    <cellStyle name="20% - Accent1 4 5 2 5 2 2 2 2 2" xfId="43227" xr:uid="{00000000-0005-0000-0000-000023A80000}"/>
    <cellStyle name="20% - Accent1 4 5 2 5 2 2 2 3" xfId="43228" xr:uid="{00000000-0005-0000-0000-000024A80000}"/>
    <cellStyle name="20% - Accent1 4 5 2 5 2 2 3" xfId="43229" xr:uid="{00000000-0005-0000-0000-000025A80000}"/>
    <cellStyle name="20% - Accent1 4 5 2 5 2 2 3 2" xfId="43230" xr:uid="{00000000-0005-0000-0000-000026A80000}"/>
    <cellStyle name="20% - Accent1 4 5 2 5 2 2 4" xfId="43231" xr:uid="{00000000-0005-0000-0000-000027A80000}"/>
    <cellStyle name="20% - Accent1 4 5 2 5 2 3" xfId="43232" xr:uid="{00000000-0005-0000-0000-000028A80000}"/>
    <cellStyle name="20% - Accent1 4 5 2 5 2 3 2" xfId="43233" xr:uid="{00000000-0005-0000-0000-000029A80000}"/>
    <cellStyle name="20% - Accent1 4 5 2 5 2 3 2 2" xfId="43234" xr:uid="{00000000-0005-0000-0000-00002AA80000}"/>
    <cellStyle name="20% - Accent1 4 5 2 5 2 3 2 2 2" xfId="43235" xr:uid="{00000000-0005-0000-0000-00002BA80000}"/>
    <cellStyle name="20% - Accent1 4 5 2 5 2 3 2 3" xfId="43236" xr:uid="{00000000-0005-0000-0000-00002CA80000}"/>
    <cellStyle name="20% - Accent1 4 5 2 5 2 3 3" xfId="43237" xr:uid="{00000000-0005-0000-0000-00002DA80000}"/>
    <cellStyle name="20% - Accent1 4 5 2 5 2 3 3 2" xfId="43238" xr:uid="{00000000-0005-0000-0000-00002EA80000}"/>
    <cellStyle name="20% - Accent1 4 5 2 5 2 3 4" xfId="43239" xr:uid="{00000000-0005-0000-0000-00002FA80000}"/>
    <cellStyle name="20% - Accent1 4 5 2 5 2 4" xfId="43240" xr:uid="{00000000-0005-0000-0000-000030A80000}"/>
    <cellStyle name="20% - Accent1 4 5 2 5 2 4 2" xfId="43241" xr:uid="{00000000-0005-0000-0000-000031A80000}"/>
    <cellStyle name="20% - Accent1 4 5 2 5 2 4 2 2" xfId="43242" xr:uid="{00000000-0005-0000-0000-000032A80000}"/>
    <cellStyle name="20% - Accent1 4 5 2 5 2 4 2 2 2" xfId="43243" xr:uid="{00000000-0005-0000-0000-000033A80000}"/>
    <cellStyle name="20% - Accent1 4 5 2 5 2 4 2 3" xfId="43244" xr:uid="{00000000-0005-0000-0000-000034A80000}"/>
    <cellStyle name="20% - Accent1 4 5 2 5 2 4 3" xfId="43245" xr:uid="{00000000-0005-0000-0000-000035A80000}"/>
    <cellStyle name="20% - Accent1 4 5 2 5 2 4 3 2" xfId="43246" xr:uid="{00000000-0005-0000-0000-000036A80000}"/>
    <cellStyle name="20% - Accent1 4 5 2 5 2 4 4" xfId="43247" xr:uid="{00000000-0005-0000-0000-000037A80000}"/>
    <cellStyle name="20% - Accent1 4 5 2 5 2 5" xfId="43248" xr:uid="{00000000-0005-0000-0000-000038A80000}"/>
    <cellStyle name="20% - Accent1 4 5 2 5 2 5 2" xfId="43249" xr:uid="{00000000-0005-0000-0000-000039A80000}"/>
    <cellStyle name="20% - Accent1 4 5 2 5 2 5 2 2" xfId="43250" xr:uid="{00000000-0005-0000-0000-00003AA80000}"/>
    <cellStyle name="20% - Accent1 4 5 2 5 2 5 3" xfId="43251" xr:uid="{00000000-0005-0000-0000-00003BA80000}"/>
    <cellStyle name="20% - Accent1 4 5 2 5 2 6" xfId="43252" xr:uid="{00000000-0005-0000-0000-00003CA80000}"/>
    <cellStyle name="20% - Accent1 4 5 2 5 2 6 2" xfId="43253" xr:uid="{00000000-0005-0000-0000-00003DA80000}"/>
    <cellStyle name="20% - Accent1 4 5 2 5 2 6 2 2" xfId="43254" xr:uid="{00000000-0005-0000-0000-00003EA80000}"/>
    <cellStyle name="20% - Accent1 4 5 2 5 2 6 3" xfId="43255" xr:uid="{00000000-0005-0000-0000-00003FA80000}"/>
    <cellStyle name="20% - Accent1 4 5 2 5 2 7" xfId="43256" xr:uid="{00000000-0005-0000-0000-000040A80000}"/>
    <cellStyle name="20% - Accent1 4 5 2 5 2 7 2" xfId="43257" xr:uid="{00000000-0005-0000-0000-000041A80000}"/>
    <cellStyle name="20% - Accent1 4 5 2 5 2 8" xfId="43258" xr:uid="{00000000-0005-0000-0000-000042A80000}"/>
    <cellStyle name="20% - Accent1 4 5 2 5 2 8 2" xfId="43259" xr:uid="{00000000-0005-0000-0000-000043A80000}"/>
    <cellStyle name="20% - Accent1 4 5 2 5 2 9" xfId="43260" xr:uid="{00000000-0005-0000-0000-000044A80000}"/>
    <cellStyle name="20% - Accent1 4 5 2 5 3" xfId="43261" xr:uid="{00000000-0005-0000-0000-000045A80000}"/>
    <cellStyle name="20% - Accent1 4 5 2 5 3 2" xfId="43262" xr:uid="{00000000-0005-0000-0000-000046A80000}"/>
    <cellStyle name="20% - Accent1 4 5 2 5 3 2 2" xfId="43263" xr:uid="{00000000-0005-0000-0000-000047A80000}"/>
    <cellStyle name="20% - Accent1 4 5 2 5 3 2 2 2" xfId="43264" xr:uid="{00000000-0005-0000-0000-000048A80000}"/>
    <cellStyle name="20% - Accent1 4 5 2 5 3 2 2 2 2" xfId="43265" xr:uid="{00000000-0005-0000-0000-000049A80000}"/>
    <cellStyle name="20% - Accent1 4 5 2 5 3 2 2 3" xfId="43266" xr:uid="{00000000-0005-0000-0000-00004AA80000}"/>
    <cellStyle name="20% - Accent1 4 5 2 5 3 2 3" xfId="43267" xr:uid="{00000000-0005-0000-0000-00004BA80000}"/>
    <cellStyle name="20% - Accent1 4 5 2 5 3 2 3 2" xfId="43268" xr:uid="{00000000-0005-0000-0000-00004CA80000}"/>
    <cellStyle name="20% - Accent1 4 5 2 5 3 2 4" xfId="43269" xr:uid="{00000000-0005-0000-0000-00004DA80000}"/>
    <cellStyle name="20% - Accent1 4 5 2 5 3 3" xfId="43270" xr:uid="{00000000-0005-0000-0000-00004EA80000}"/>
    <cellStyle name="20% - Accent1 4 5 2 5 3 3 2" xfId="43271" xr:uid="{00000000-0005-0000-0000-00004FA80000}"/>
    <cellStyle name="20% - Accent1 4 5 2 5 3 3 2 2" xfId="43272" xr:uid="{00000000-0005-0000-0000-000050A80000}"/>
    <cellStyle name="20% - Accent1 4 5 2 5 3 3 2 2 2" xfId="43273" xr:uid="{00000000-0005-0000-0000-000051A80000}"/>
    <cellStyle name="20% - Accent1 4 5 2 5 3 3 2 3" xfId="43274" xr:uid="{00000000-0005-0000-0000-000052A80000}"/>
    <cellStyle name="20% - Accent1 4 5 2 5 3 3 3" xfId="43275" xr:uid="{00000000-0005-0000-0000-000053A80000}"/>
    <cellStyle name="20% - Accent1 4 5 2 5 3 3 3 2" xfId="43276" xr:uid="{00000000-0005-0000-0000-000054A80000}"/>
    <cellStyle name="20% - Accent1 4 5 2 5 3 3 4" xfId="43277" xr:uid="{00000000-0005-0000-0000-000055A80000}"/>
    <cellStyle name="20% - Accent1 4 5 2 5 3 4" xfId="43278" xr:uid="{00000000-0005-0000-0000-000056A80000}"/>
    <cellStyle name="20% - Accent1 4 5 2 5 3 4 2" xfId="43279" xr:uid="{00000000-0005-0000-0000-000057A80000}"/>
    <cellStyle name="20% - Accent1 4 5 2 5 3 4 2 2" xfId="43280" xr:uid="{00000000-0005-0000-0000-000058A80000}"/>
    <cellStyle name="20% - Accent1 4 5 2 5 3 4 2 2 2" xfId="43281" xr:uid="{00000000-0005-0000-0000-000059A80000}"/>
    <cellStyle name="20% - Accent1 4 5 2 5 3 4 2 3" xfId="43282" xr:uid="{00000000-0005-0000-0000-00005AA80000}"/>
    <cellStyle name="20% - Accent1 4 5 2 5 3 4 3" xfId="43283" xr:uid="{00000000-0005-0000-0000-00005BA80000}"/>
    <cellStyle name="20% - Accent1 4 5 2 5 3 4 3 2" xfId="43284" xr:uid="{00000000-0005-0000-0000-00005CA80000}"/>
    <cellStyle name="20% - Accent1 4 5 2 5 3 4 4" xfId="43285" xr:uid="{00000000-0005-0000-0000-00005DA80000}"/>
    <cellStyle name="20% - Accent1 4 5 2 5 3 5" xfId="43286" xr:uid="{00000000-0005-0000-0000-00005EA80000}"/>
    <cellStyle name="20% - Accent1 4 5 2 5 3 5 2" xfId="43287" xr:uid="{00000000-0005-0000-0000-00005FA80000}"/>
    <cellStyle name="20% - Accent1 4 5 2 5 3 5 2 2" xfId="43288" xr:uid="{00000000-0005-0000-0000-000060A80000}"/>
    <cellStyle name="20% - Accent1 4 5 2 5 3 5 3" xfId="43289" xr:uid="{00000000-0005-0000-0000-000061A80000}"/>
    <cellStyle name="20% - Accent1 4 5 2 5 3 6" xfId="43290" xr:uid="{00000000-0005-0000-0000-000062A80000}"/>
    <cellStyle name="20% - Accent1 4 5 2 5 3 6 2" xfId="43291" xr:uid="{00000000-0005-0000-0000-000063A80000}"/>
    <cellStyle name="20% - Accent1 4 5 2 5 3 6 2 2" xfId="43292" xr:uid="{00000000-0005-0000-0000-000064A80000}"/>
    <cellStyle name="20% - Accent1 4 5 2 5 3 6 3" xfId="43293" xr:uid="{00000000-0005-0000-0000-000065A80000}"/>
    <cellStyle name="20% - Accent1 4 5 2 5 3 7" xfId="43294" xr:uid="{00000000-0005-0000-0000-000066A80000}"/>
    <cellStyle name="20% - Accent1 4 5 2 5 3 7 2" xfId="43295" xr:uid="{00000000-0005-0000-0000-000067A80000}"/>
    <cellStyle name="20% - Accent1 4 5 2 5 3 8" xfId="43296" xr:uid="{00000000-0005-0000-0000-000068A80000}"/>
    <cellStyle name="20% - Accent1 4 5 2 5 3 8 2" xfId="43297" xr:uid="{00000000-0005-0000-0000-000069A80000}"/>
    <cellStyle name="20% - Accent1 4 5 2 5 3 9" xfId="43298" xr:uid="{00000000-0005-0000-0000-00006AA80000}"/>
    <cellStyle name="20% - Accent1 4 5 2 5 4" xfId="43299" xr:uid="{00000000-0005-0000-0000-00006BA80000}"/>
    <cellStyle name="20% - Accent1 4 5 2 5 4 2" xfId="43300" xr:uid="{00000000-0005-0000-0000-00006CA80000}"/>
    <cellStyle name="20% - Accent1 4 5 2 5 4 2 2" xfId="43301" xr:uid="{00000000-0005-0000-0000-00006DA80000}"/>
    <cellStyle name="20% - Accent1 4 5 2 5 4 2 2 2" xfId="43302" xr:uid="{00000000-0005-0000-0000-00006EA80000}"/>
    <cellStyle name="20% - Accent1 4 5 2 5 4 2 3" xfId="43303" xr:uid="{00000000-0005-0000-0000-00006FA80000}"/>
    <cellStyle name="20% - Accent1 4 5 2 5 4 3" xfId="43304" xr:uid="{00000000-0005-0000-0000-000070A80000}"/>
    <cellStyle name="20% - Accent1 4 5 2 5 4 3 2" xfId="43305" xr:uid="{00000000-0005-0000-0000-000071A80000}"/>
    <cellStyle name="20% - Accent1 4 5 2 5 4 4" xfId="43306" xr:uid="{00000000-0005-0000-0000-000072A80000}"/>
    <cellStyle name="20% - Accent1 4 5 2 5 5" xfId="43307" xr:uid="{00000000-0005-0000-0000-000073A80000}"/>
    <cellStyle name="20% - Accent1 4 5 2 5 5 2" xfId="43308" xr:uid="{00000000-0005-0000-0000-000074A80000}"/>
    <cellStyle name="20% - Accent1 4 5 2 5 5 2 2" xfId="43309" xr:uid="{00000000-0005-0000-0000-000075A80000}"/>
    <cellStyle name="20% - Accent1 4 5 2 5 5 2 2 2" xfId="43310" xr:uid="{00000000-0005-0000-0000-000076A80000}"/>
    <cellStyle name="20% - Accent1 4 5 2 5 5 2 3" xfId="43311" xr:uid="{00000000-0005-0000-0000-000077A80000}"/>
    <cellStyle name="20% - Accent1 4 5 2 5 5 3" xfId="43312" xr:uid="{00000000-0005-0000-0000-000078A80000}"/>
    <cellStyle name="20% - Accent1 4 5 2 5 5 3 2" xfId="43313" xr:uid="{00000000-0005-0000-0000-000079A80000}"/>
    <cellStyle name="20% - Accent1 4 5 2 5 5 4" xfId="43314" xr:uid="{00000000-0005-0000-0000-00007AA80000}"/>
    <cellStyle name="20% - Accent1 4 5 2 5 6" xfId="43315" xr:uid="{00000000-0005-0000-0000-00007BA80000}"/>
    <cellStyle name="20% - Accent1 4 5 2 5 6 2" xfId="43316" xr:uid="{00000000-0005-0000-0000-00007CA80000}"/>
    <cellStyle name="20% - Accent1 4 5 2 5 6 2 2" xfId="43317" xr:uid="{00000000-0005-0000-0000-00007DA80000}"/>
    <cellStyle name="20% - Accent1 4 5 2 5 6 2 2 2" xfId="43318" xr:uid="{00000000-0005-0000-0000-00007EA80000}"/>
    <cellStyle name="20% - Accent1 4 5 2 5 6 2 3" xfId="43319" xr:uid="{00000000-0005-0000-0000-00007FA80000}"/>
    <cellStyle name="20% - Accent1 4 5 2 5 6 3" xfId="43320" xr:uid="{00000000-0005-0000-0000-000080A80000}"/>
    <cellStyle name="20% - Accent1 4 5 2 5 6 3 2" xfId="43321" xr:uid="{00000000-0005-0000-0000-000081A80000}"/>
    <cellStyle name="20% - Accent1 4 5 2 5 6 4" xfId="43322" xr:uid="{00000000-0005-0000-0000-000082A80000}"/>
    <cellStyle name="20% - Accent1 4 5 2 5 7" xfId="43323" xr:uid="{00000000-0005-0000-0000-000083A80000}"/>
    <cellStyle name="20% - Accent1 4 5 2 5 7 2" xfId="43324" xr:uid="{00000000-0005-0000-0000-000084A80000}"/>
    <cellStyle name="20% - Accent1 4 5 2 5 7 2 2" xfId="43325" xr:uid="{00000000-0005-0000-0000-000085A80000}"/>
    <cellStyle name="20% - Accent1 4 5 2 5 7 3" xfId="43326" xr:uid="{00000000-0005-0000-0000-000086A80000}"/>
    <cellStyle name="20% - Accent1 4 5 2 5 8" xfId="43327" xr:uid="{00000000-0005-0000-0000-000087A80000}"/>
    <cellStyle name="20% - Accent1 4 5 2 5 8 2" xfId="43328" xr:uid="{00000000-0005-0000-0000-000088A80000}"/>
    <cellStyle name="20% - Accent1 4 5 2 5 8 2 2" xfId="43329" xr:uid="{00000000-0005-0000-0000-000089A80000}"/>
    <cellStyle name="20% - Accent1 4 5 2 5 8 3" xfId="43330" xr:uid="{00000000-0005-0000-0000-00008AA80000}"/>
    <cellStyle name="20% - Accent1 4 5 2 5 9" xfId="43331" xr:uid="{00000000-0005-0000-0000-00008BA80000}"/>
    <cellStyle name="20% - Accent1 4 5 2 5 9 2" xfId="43332" xr:uid="{00000000-0005-0000-0000-00008CA80000}"/>
    <cellStyle name="20% - Accent1 4 5 2 6" xfId="43333" xr:uid="{00000000-0005-0000-0000-00008DA80000}"/>
    <cellStyle name="20% - Accent1 4 5 2 6 2" xfId="43334" xr:uid="{00000000-0005-0000-0000-00008EA80000}"/>
    <cellStyle name="20% - Accent1 4 5 2 6 2 2" xfId="43335" xr:uid="{00000000-0005-0000-0000-00008FA80000}"/>
    <cellStyle name="20% - Accent1 4 5 2 6 2 2 2" xfId="43336" xr:uid="{00000000-0005-0000-0000-000090A80000}"/>
    <cellStyle name="20% - Accent1 4 5 2 6 2 2 2 2" xfId="43337" xr:uid="{00000000-0005-0000-0000-000091A80000}"/>
    <cellStyle name="20% - Accent1 4 5 2 6 2 2 3" xfId="43338" xr:uid="{00000000-0005-0000-0000-000092A80000}"/>
    <cellStyle name="20% - Accent1 4 5 2 6 2 3" xfId="43339" xr:uid="{00000000-0005-0000-0000-000093A80000}"/>
    <cellStyle name="20% - Accent1 4 5 2 6 2 3 2" xfId="43340" xr:uid="{00000000-0005-0000-0000-000094A80000}"/>
    <cellStyle name="20% - Accent1 4 5 2 6 2 4" xfId="43341" xr:uid="{00000000-0005-0000-0000-000095A80000}"/>
    <cellStyle name="20% - Accent1 4 5 2 6 3" xfId="43342" xr:uid="{00000000-0005-0000-0000-000096A80000}"/>
    <cellStyle name="20% - Accent1 4 5 2 6 3 2" xfId="43343" xr:uid="{00000000-0005-0000-0000-000097A80000}"/>
    <cellStyle name="20% - Accent1 4 5 2 6 3 2 2" xfId="43344" xr:uid="{00000000-0005-0000-0000-000098A80000}"/>
    <cellStyle name="20% - Accent1 4 5 2 6 3 2 2 2" xfId="43345" xr:uid="{00000000-0005-0000-0000-000099A80000}"/>
    <cellStyle name="20% - Accent1 4 5 2 6 3 2 3" xfId="43346" xr:uid="{00000000-0005-0000-0000-00009AA80000}"/>
    <cellStyle name="20% - Accent1 4 5 2 6 3 3" xfId="43347" xr:uid="{00000000-0005-0000-0000-00009BA80000}"/>
    <cellStyle name="20% - Accent1 4 5 2 6 3 3 2" xfId="43348" xr:uid="{00000000-0005-0000-0000-00009CA80000}"/>
    <cellStyle name="20% - Accent1 4 5 2 6 3 4" xfId="43349" xr:uid="{00000000-0005-0000-0000-00009DA80000}"/>
    <cellStyle name="20% - Accent1 4 5 2 6 4" xfId="43350" xr:uid="{00000000-0005-0000-0000-00009EA80000}"/>
    <cellStyle name="20% - Accent1 4 5 2 6 4 2" xfId="43351" xr:uid="{00000000-0005-0000-0000-00009FA80000}"/>
    <cellStyle name="20% - Accent1 4 5 2 6 4 2 2" xfId="43352" xr:uid="{00000000-0005-0000-0000-0000A0A80000}"/>
    <cellStyle name="20% - Accent1 4 5 2 6 4 2 2 2" xfId="43353" xr:uid="{00000000-0005-0000-0000-0000A1A80000}"/>
    <cellStyle name="20% - Accent1 4 5 2 6 4 2 3" xfId="43354" xr:uid="{00000000-0005-0000-0000-0000A2A80000}"/>
    <cellStyle name="20% - Accent1 4 5 2 6 4 3" xfId="43355" xr:uid="{00000000-0005-0000-0000-0000A3A80000}"/>
    <cellStyle name="20% - Accent1 4 5 2 6 4 3 2" xfId="43356" xr:uid="{00000000-0005-0000-0000-0000A4A80000}"/>
    <cellStyle name="20% - Accent1 4 5 2 6 4 4" xfId="43357" xr:uid="{00000000-0005-0000-0000-0000A5A80000}"/>
    <cellStyle name="20% - Accent1 4 5 2 6 5" xfId="43358" xr:uid="{00000000-0005-0000-0000-0000A6A80000}"/>
    <cellStyle name="20% - Accent1 4 5 2 6 5 2" xfId="43359" xr:uid="{00000000-0005-0000-0000-0000A7A80000}"/>
    <cellStyle name="20% - Accent1 4 5 2 6 5 2 2" xfId="43360" xr:uid="{00000000-0005-0000-0000-0000A8A80000}"/>
    <cellStyle name="20% - Accent1 4 5 2 6 5 3" xfId="43361" xr:uid="{00000000-0005-0000-0000-0000A9A80000}"/>
    <cellStyle name="20% - Accent1 4 5 2 6 6" xfId="43362" xr:uid="{00000000-0005-0000-0000-0000AAA80000}"/>
    <cellStyle name="20% - Accent1 4 5 2 6 6 2" xfId="43363" xr:uid="{00000000-0005-0000-0000-0000ABA80000}"/>
    <cellStyle name="20% - Accent1 4 5 2 6 6 2 2" xfId="43364" xr:uid="{00000000-0005-0000-0000-0000ACA80000}"/>
    <cellStyle name="20% - Accent1 4 5 2 6 6 3" xfId="43365" xr:uid="{00000000-0005-0000-0000-0000ADA80000}"/>
    <cellStyle name="20% - Accent1 4 5 2 6 7" xfId="43366" xr:uid="{00000000-0005-0000-0000-0000AEA80000}"/>
    <cellStyle name="20% - Accent1 4 5 2 6 7 2" xfId="43367" xr:uid="{00000000-0005-0000-0000-0000AFA80000}"/>
    <cellStyle name="20% - Accent1 4 5 2 6 8" xfId="43368" xr:uid="{00000000-0005-0000-0000-0000B0A80000}"/>
    <cellStyle name="20% - Accent1 4 5 2 6 8 2" xfId="43369" xr:uid="{00000000-0005-0000-0000-0000B1A80000}"/>
    <cellStyle name="20% - Accent1 4 5 2 6 9" xfId="43370" xr:uid="{00000000-0005-0000-0000-0000B2A80000}"/>
    <cellStyle name="20% - Accent1 4 5 2 7" xfId="43371" xr:uid="{00000000-0005-0000-0000-0000B3A80000}"/>
    <cellStyle name="20% - Accent1 4 5 2 7 2" xfId="43372" xr:uid="{00000000-0005-0000-0000-0000B4A80000}"/>
    <cellStyle name="20% - Accent1 4 5 2 7 2 2" xfId="43373" xr:uid="{00000000-0005-0000-0000-0000B5A80000}"/>
    <cellStyle name="20% - Accent1 4 5 2 7 2 2 2" xfId="43374" xr:uid="{00000000-0005-0000-0000-0000B6A80000}"/>
    <cellStyle name="20% - Accent1 4 5 2 7 2 2 2 2" xfId="43375" xr:uid="{00000000-0005-0000-0000-0000B7A80000}"/>
    <cellStyle name="20% - Accent1 4 5 2 7 2 2 3" xfId="43376" xr:uid="{00000000-0005-0000-0000-0000B8A80000}"/>
    <cellStyle name="20% - Accent1 4 5 2 7 2 3" xfId="43377" xr:uid="{00000000-0005-0000-0000-0000B9A80000}"/>
    <cellStyle name="20% - Accent1 4 5 2 7 2 3 2" xfId="43378" xr:uid="{00000000-0005-0000-0000-0000BAA80000}"/>
    <cellStyle name="20% - Accent1 4 5 2 7 2 4" xfId="43379" xr:uid="{00000000-0005-0000-0000-0000BBA80000}"/>
    <cellStyle name="20% - Accent1 4 5 2 7 3" xfId="43380" xr:uid="{00000000-0005-0000-0000-0000BCA80000}"/>
    <cellStyle name="20% - Accent1 4 5 2 7 3 2" xfId="43381" xr:uid="{00000000-0005-0000-0000-0000BDA80000}"/>
    <cellStyle name="20% - Accent1 4 5 2 7 3 2 2" xfId="43382" xr:uid="{00000000-0005-0000-0000-0000BEA80000}"/>
    <cellStyle name="20% - Accent1 4 5 2 7 3 2 2 2" xfId="43383" xr:uid="{00000000-0005-0000-0000-0000BFA80000}"/>
    <cellStyle name="20% - Accent1 4 5 2 7 3 2 3" xfId="43384" xr:uid="{00000000-0005-0000-0000-0000C0A80000}"/>
    <cellStyle name="20% - Accent1 4 5 2 7 3 3" xfId="43385" xr:uid="{00000000-0005-0000-0000-0000C1A80000}"/>
    <cellStyle name="20% - Accent1 4 5 2 7 3 3 2" xfId="43386" xr:uid="{00000000-0005-0000-0000-0000C2A80000}"/>
    <cellStyle name="20% - Accent1 4 5 2 7 3 4" xfId="43387" xr:uid="{00000000-0005-0000-0000-0000C3A80000}"/>
    <cellStyle name="20% - Accent1 4 5 2 7 4" xfId="43388" xr:uid="{00000000-0005-0000-0000-0000C4A80000}"/>
    <cellStyle name="20% - Accent1 4 5 2 7 4 2" xfId="43389" xr:uid="{00000000-0005-0000-0000-0000C5A80000}"/>
    <cellStyle name="20% - Accent1 4 5 2 7 4 2 2" xfId="43390" xr:uid="{00000000-0005-0000-0000-0000C6A80000}"/>
    <cellStyle name="20% - Accent1 4 5 2 7 4 2 2 2" xfId="43391" xr:uid="{00000000-0005-0000-0000-0000C7A80000}"/>
    <cellStyle name="20% - Accent1 4 5 2 7 4 2 3" xfId="43392" xr:uid="{00000000-0005-0000-0000-0000C8A80000}"/>
    <cellStyle name="20% - Accent1 4 5 2 7 4 3" xfId="43393" xr:uid="{00000000-0005-0000-0000-0000C9A80000}"/>
    <cellStyle name="20% - Accent1 4 5 2 7 4 3 2" xfId="43394" xr:uid="{00000000-0005-0000-0000-0000CAA80000}"/>
    <cellStyle name="20% - Accent1 4 5 2 7 4 4" xfId="43395" xr:uid="{00000000-0005-0000-0000-0000CBA80000}"/>
    <cellStyle name="20% - Accent1 4 5 2 7 5" xfId="43396" xr:uid="{00000000-0005-0000-0000-0000CCA80000}"/>
    <cellStyle name="20% - Accent1 4 5 2 7 5 2" xfId="43397" xr:uid="{00000000-0005-0000-0000-0000CDA80000}"/>
    <cellStyle name="20% - Accent1 4 5 2 7 5 2 2" xfId="43398" xr:uid="{00000000-0005-0000-0000-0000CEA80000}"/>
    <cellStyle name="20% - Accent1 4 5 2 7 5 3" xfId="43399" xr:uid="{00000000-0005-0000-0000-0000CFA80000}"/>
    <cellStyle name="20% - Accent1 4 5 2 7 6" xfId="43400" xr:uid="{00000000-0005-0000-0000-0000D0A80000}"/>
    <cellStyle name="20% - Accent1 4 5 2 7 6 2" xfId="43401" xr:uid="{00000000-0005-0000-0000-0000D1A80000}"/>
    <cellStyle name="20% - Accent1 4 5 2 7 6 2 2" xfId="43402" xr:uid="{00000000-0005-0000-0000-0000D2A80000}"/>
    <cellStyle name="20% - Accent1 4 5 2 7 6 3" xfId="43403" xr:uid="{00000000-0005-0000-0000-0000D3A80000}"/>
    <cellStyle name="20% - Accent1 4 5 2 7 7" xfId="43404" xr:uid="{00000000-0005-0000-0000-0000D4A80000}"/>
    <cellStyle name="20% - Accent1 4 5 2 7 7 2" xfId="43405" xr:uid="{00000000-0005-0000-0000-0000D5A80000}"/>
    <cellStyle name="20% - Accent1 4 5 2 7 8" xfId="43406" xr:uid="{00000000-0005-0000-0000-0000D6A80000}"/>
    <cellStyle name="20% - Accent1 4 5 2 7 8 2" xfId="43407" xr:uid="{00000000-0005-0000-0000-0000D7A80000}"/>
    <cellStyle name="20% - Accent1 4 5 2 7 9" xfId="43408" xr:uid="{00000000-0005-0000-0000-0000D8A80000}"/>
    <cellStyle name="20% - Accent1 4 5 2 8" xfId="43409" xr:uid="{00000000-0005-0000-0000-0000D9A80000}"/>
    <cellStyle name="20% - Accent1 4 5 2 8 2" xfId="43410" xr:uid="{00000000-0005-0000-0000-0000DAA80000}"/>
    <cellStyle name="20% - Accent1 4 5 2 8 2 2" xfId="43411" xr:uid="{00000000-0005-0000-0000-0000DBA80000}"/>
    <cellStyle name="20% - Accent1 4 5 2 8 2 2 2" xfId="43412" xr:uid="{00000000-0005-0000-0000-0000DCA80000}"/>
    <cellStyle name="20% - Accent1 4 5 2 8 2 3" xfId="43413" xr:uid="{00000000-0005-0000-0000-0000DDA80000}"/>
    <cellStyle name="20% - Accent1 4 5 2 8 3" xfId="43414" xr:uid="{00000000-0005-0000-0000-0000DEA80000}"/>
    <cellStyle name="20% - Accent1 4 5 2 8 3 2" xfId="43415" xr:uid="{00000000-0005-0000-0000-0000DFA80000}"/>
    <cellStyle name="20% - Accent1 4 5 2 8 4" xfId="43416" xr:uid="{00000000-0005-0000-0000-0000E0A80000}"/>
    <cellStyle name="20% - Accent1 4 5 2 9" xfId="43417" xr:uid="{00000000-0005-0000-0000-0000E1A80000}"/>
    <cellStyle name="20% - Accent1 4 5 2 9 2" xfId="43418" xr:uid="{00000000-0005-0000-0000-0000E2A80000}"/>
    <cellStyle name="20% - Accent1 4 5 2 9 2 2" xfId="43419" xr:uid="{00000000-0005-0000-0000-0000E3A80000}"/>
    <cellStyle name="20% - Accent1 4 5 2 9 2 2 2" xfId="43420" xr:uid="{00000000-0005-0000-0000-0000E4A80000}"/>
    <cellStyle name="20% - Accent1 4 5 2 9 2 3" xfId="43421" xr:uid="{00000000-0005-0000-0000-0000E5A80000}"/>
    <cellStyle name="20% - Accent1 4 5 2 9 3" xfId="43422" xr:uid="{00000000-0005-0000-0000-0000E6A80000}"/>
    <cellStyle name="20% - Accent1 4 5 2 9 3 2" xfId="43423" xr:uid="{00000000-0005-0000-0000-0000E7A80000}"/>
    <cellStyle name="20% - Accent1 4 5 2 9 4" xfId="43424" xr:uid="{00000000-0005-0000-0000-0000E8A80000}"/>
    <cellStyle name="20% - Accent1 4 5 3" xfId="43425" xr:uid="{00000000-0005-0000-0000-0000E9A80000}"/>
    <cellStyle name="20% - Accent1 4 5 3 10" xfId="43426" xr:uid="{00000000-0005-0000-0000-0000EAA80000}"/>
    <cellStyle name="20% - Accent1 4 5 3 10 2" xfId="43427" xr:uid="{00000000-0005-0000-0000-0000EBA80000}"/>
    <cellStyle name="20% - Accent1 4 5 3 10 2 2" xfId="43428" xr:uid="{00000000-0005-0000-0000-0000ECA80000}"/>
    <cellStyle name="20% - Accent1 4 5 3 10 3" xfId="43429" xr:uid="{00000000-0005-0000-0000-0000EDA80000}"/>
    <cellStyle name="20% - Accent1 4 5 3 11" xfId="43430" xr:uid="{00000000-0005-0000-0000-0000EEA80000}"/>
    <cellStyle name="20% - Accent1 4 5 3 11 2" xfId="43431" xr:uid="{00000000-0005-0000-0000-0000EFA80000}"/>
    <cellStyle name="20% - Accent1 4 5 3 11 2 2" xfId="43432" xr:uid="{00000000-0005-0000-0000-0000F0A80000}"/>
    <cellStyle name="20% - Accent1 4 5 3 11 3" xfId="43433" xr:uid="{00000000-0005-0000-0000-0000F1A80000}"/>
    <cellStyle name="20% - Accent1 4 5 3 12" xfId="43434" xr:uid="{00000000-0005-0000-0000-0000F2A80000}"/>
    <cellStyle name="20% - Accent1 4 5 3 12 2" xfId="43435" xr:uid="{00000000-0005-0000-0000-0000F3A80000}"/>
    <cellStyle name="20% - Accent1 4 5 3 13" xfId="43436" xr:uid="{00000000-0005-0000-0000-0000F4A80000}"/>
    <cellStyle name="20% - Accent1 4 5 3 13 2" xfId="43437" xr:uid="{00000000-0005-0000-0000-0000F5A80000}"/>
    <cellStyle name="20% - Accent1 4 5 3 14" xfId="43438" xr:uid="{00000000-0005-0000-0000-0000F6A80000}"/>
    <cellStyle name="20% - Accent1 4 5 3 2" xfId="43439" xr:uid="{00000000-0005-0000-0000-0000F7A80000}"/>
    <cellStyle name="20% - Accent1 4 5 3 2 10" xfId="43440" xr:uid="{00000000-0005-0000-0000-0000F8A80000}"/>
    <cellStyle name="20% - Accent1 4 5 3 2 10 2" xfId="43441" xr:uid="{00000000-0005-0000-0000-0000F9A80000}"/>
    <cellStyle name="20% - Accent1 4 5 3 2 11" xfId="43442" xr:uid="{00000000-0005-0000-0000-0000FAA80000}"/>
    <cellStyle name="20% - Accent1 4 5 3 2 2" xfId="43443" xr:uid="{00000000-0005-0000-0000-0000FBA80000}"/>
    <cellStyle name="20% - Accent1 4 5 3 2 2 2" xfId="43444" xr:uid="{00000000-0005-0000-0000-0000FCA80000}"/>
    <cellStyle name="20% - Accent1 4 5 3 2 2 2 2" xfId="43445" xr:uid="{00000000-0005-0000-0000-0000FDA80000}"/>
    <cellStyle name="20% - Accent1 4 5 3 2 2 2 2 2" xfId="43446" xr:uid="{00000000-0005-0000-0000-0000FEA80000}"/>
    <cellStyle name="20% - Accent1 4 5 3 2 2 2 2 2 2" xfId="43447" xr:uid="{00000000-0005-0000-0000-0000FFA80000}"/>
    <cellStyle name="20% - Accent1 4 5 3 2 2 2 2 3" xfId="43448" xr:uid="{00000000-0005-0000-0000-000000A90000}"/>
    <cellStyle name="20% - Accent1 4 5 3 2 2 2 3" xfId="43449" xr:uid="{00000000-0005-0000-0000-000001A90000}"/>
    <cellStyle name="20% - Accent1 4 5 3 2 2 2 3 2" xfId="43450" xr:uid="{00000000-0005-0000-0000-000002A90000}"/>
    <cellStyle name="20% - Accent1 4 5 3 2 2 2 4" xfId="43451" xr:uid="{00000000-0005-0000-0000-000003A90000}"/>
    <cellStyle name="20% - Accent1 4 5 3 2 2 3" xfId="43452" xr:uid="{00000000-0005-0000-0000-000004A90000}"/>
    <cellStyle name="20% - Accent1 4 5 3 2 2 3 2" xfId="43453" xr:uid="{00000000-0005-0000-0000-000005A90000}"/>
    <cellStyle name="20% - Accent1 4 5 3 2 2 3 2 2" xfId="43454" xr:uid="{00000000-0005-0000-0000-000006A90000}"/>
    <cellStyle name="20% - Accent1 4 5 3 2 2 3 2 2 2" xfId="43455" xr:uid="{00000000-0005-0000-0000-000007A90000}"/>
    <cellStyle name="20% - Accent1 4 5 3 2 2 3 2 3" xfId="43456" xr:uid="{00000000-0005-0000-0000-000008A90000}"/>
    <cellStyle name="20% - Accent1 4 5 3 2 2 3 3" xfId="43457" xr:uid="{00000000-0005-0000-0000-000009A90000}"/>
    <cellStyle name="20% - Accent1 4 5 3 2 2 3 3 2" xfId="43458" xr:uid="{00000000-0005-0000-0000-00000AA90000}"/>
    <cellStyle name="20% - Accent1 4 5 3 2 2 3 4" xfId="43459" xr:uid="{00000000-0005-0000-0000-00000BA90000}"/>
    <cellStyle name="20% - Accent1 4 5 3 2 2 4" xfId="43460" xr:uid="{00000000-0005-0000-0000-00000CA90000}"/>
    <cellStyle name="20% - Accent1 4 5 3 2 2 4 2" xfId="43461" xr:uid="{00000000-0005-0000-0000-00000DA90000}"/>
    <cellStyle name="20% - Accent1 4 5 3 2 2 4 2 2" xfId="43462" xr:uid="{00000000-0005-0000-0000-00000EA90000}"/>
    <cellStyle name="20% - Accent1 4 5 3 2 2 4 2 2 2" xfId="43463" xr:uid="{00000000-0005-0000-0000-00000FA90000}"/>
    <cellStyle name="20% - Accent1 4 5 3 2 2 4 2 3" xfId="43464" xr:uid="{00000000-0005-0000-0000-000010A90000}"/>
    <cellStyle name="20% - Accent1 4 5 3 2 2 4 3" xfId="43465" xr:uid="{00000000-0005-0000-0000-000011A90000}"/>
    <cellStyle name="20% - Accent1 4 5 3 2 2 4 3 2" xfId="43466" xr:uid="{00000000-0005-0000-0000-000012A90000}"/>
    <cellStyle name="20% - Accent1 4 5 3 2 2 4 4" xfId="43467" xr:uid="{00000000-0005-0000-0000-000013A90000}"/>
    <cellStyle name="20% - Accent1 4 5 3 2 2 5" xfId="43468" xr:uid="{00000000-0005-0000-0000-000014A90000}"/>
    <cellStyle name="20% - Accent1 4 5 3 2 2 5 2" xfId="43469" xr:uid="{00000000-0005-0000-0000-000015A90000}"/>
    <cellStyle name="20% - Accent1 4 5 3 2 2 5 2 2" xfId="43470" xr:uid="{00000000-0005-0000-0000-000016A90000}"/>
    <cellStyle name="20% - Accent1 4 5 3 2 2 5 3" xfId="43471" xr:uid="{00000000-0005-0000-0000-000017A90000}"/>
    <cellStyle name="20% - Accent1 4 5 3 2 2 6" xfId="43472" xr:uid="{00000000-0005-0000-0000-000018A90000}"/>
    <cellStyle name="20% - Accent1 4 5 3 2 2 6 2" xfId="43473" xr:uid="{00000000-0005-0000-0000-000019A90000}"/>
    <cellStyle name="20% - Accent1 4 5 3 2 2 6 2 2" xfId="43474" xr:uid="{00000000-0005-0000-0000-00001AA90000}"/>
    <cellStyle name="20% - Accent1 4 5 3 2 2 6 3" xfId="43475" xr:uid="{00000000-0005-0000-0000-00001BA90000}"/>
    <cellStyle name="20% - Accent1 4 5 3 2 2 7" xfId="43476" xr:uid="{00000000-0005-0000-0000-00001CA90000}"/>
    <cellStyle name="20% - Accent1 4 5 3 2 2 7 2" xfId="43477" xr:uid="{00000000-0005-0000-0000-00001DA90000}"/>
    <cellStyle name="20% - Accent1 4 5 3 2 2 8" xfId="43478" xr:uid="{00000000-0005-0000-0000-00001EA90000}"/>
    <cellStyle name="20% - Accent1 4 5 3 2 2 8 2" xfId="43479" xr:uid="{00000000-0005-0000-0000-00001FA90000}"/>
    <cellStyle name="20% - Accent1 4 5 3 2 2 9" xfId="43480" xr:uid="{00000000-0005-0000-0000-000020A90000}"/>
    <cellStyle name="20% - Accent1 4 5 3 2 3" xfId="43481" xr:uid="{00000000-0005-0000-0000-000021A90000}"/>
    <cellStyle name="20% - Accent1 4 5 3 2 3 2" xfId="43482" xr:uid="{00000000-0005-0000-0000-000022A90000}"/>
    <cellStyle name="20% - Accent1 4 5 3 2 3 2 2" xfId="43483" xr:uid="{00000000-0005-0000-0000-000023A90000}"/>
    <cellStyle name="20% - Accent1 4 5 3 2 3 2 2 2" xfId="43484" xr:uid="{00000000-0005-0000-0000-000024A90000}"/>
    <cellStyle name="20% - Accent1 4 5 3 2 3 2 2 2 2" xfId="43485" xr:uid="{00000000-0005-0000-0000-000025A90000}"/>
    <cellStyle name="20% - Accent1 4 5 3 2 3 2 2 3" xfId="43486" xr:uid="{00000000-0005-0000-0000-000026A90000}"/>
    <cellStyle name="20% - Accent1 4 5 3 2 3 2 3" xfId="43487" xr:uid="{00000000-0005-0000-0000-000027A90000}"/>
    <cellStyle name="20% - Accent1 4 5 3 2 3 2 3 2" xfId="43488" xr:uid="{00000000-0005-0000-0000-000028A90000}"/>
    <cellStyle name="20% - Accent1 4 5 3 2 3 2 4" xfId="43489" xr:uid="{00000000-0005-0000-0000-000029A90000}"/>
    <cellStyle name="20% - Accent1 4 5 3 2 3 3" xfId="43490" xr:uid="{00000000-0005-0000-0000-00002AA90000}"/>
    <cellStyle name="20% - Accent1 4 5 3 2 3 3 2" xfId="43491" xr:uid="{00000000-0005-0000-0000-00002BA90000}"/>
    <cellStyle name="20% - Accent1 4 5 3 2 3 3 2 2" xfId="43492" xr:uid="{00000000-0005-0000-0000-00002CA90000}"/>
    <cellStyle name="20% - Accent1 4 5 3 2 3 3 2 2 2" xfId="43493" xr:uid="{00000000-0005-0000-0000-00002DA90000}"/>
    <cellStyle name="20% - Accent1 4 5 3 2 3 3 2 3" xfId="43494" xr:uid="{00000000-0005-0000-0000-00002EA90000}"/>
    <cellStyle name="20% - Accent1 4 5 3 2 3 3 3" xfId="43495" xr:uid="{00000000-0005-0000-0000-00002FA90000}"/>
    <cellStyle name="20% - Accent1 4 5 3 2 3 3 3 2" xfId="43496" xr:uid="{00000000-0005-0000-0000-000030A90000}"/>
    <cellStyle name="20% - Accent1 4 5 3 2 3 3 4" xfId="43497" xr:uid="{00000000-0005-0000-0000-000031A90000}"/>
    <cellStyle name="20% - Accent1 4 5 3 2 3 4" xfId="43498" xr:uid="{00000000-0005-0000-0000-000032A90000}"/>
    <cellStyle name="20% - Accent1 4 5 3 2 3 4 2" xfId="43499" xr:uid="{00000000-0005-0000-0000-000033A90000}"/>
    <cellStyle name="20% - Accent1 4 5 3 2 3 4 2 2" xfId="43500" xr:uid="{00000000-0005-0000-0000-000034A90000}"/>
    <cellStyle name="20% - Accent1 4 5 3 2 3 4 2 2 2" xfId="43501" xr:uid="{00000000-0005-0000-0000-000035A90000}"/>
    <cellStyle name="20% - Accent1 4 5 3 2 3 4 2 3" xfId="43502" xr:uid="{00000000-0005-0000-0000-000036A90000}"/>
    <cellStyle name="20% - Accent1 4 5 3 2 3 4 3" xfId="43503" xr:uid="{00000000-0005-0000-0000-000037A90000}"/>
    <cellStyle name="20% - Accent1 4 5 3 2 3 4 3 2" xfId="43504" xr:uid="{00000000-0005-0000-0000-000038A90000}"/>
    <cellStyle name="20% - Accent1 4 5 3 2 3 4 4" xfId="43505" xr:uid="{00000000-0005-0000-0000-000039A90000}"/>
    <cellStyle name="20% - Accent1 4 5 3 2 3 5" xfId="43506" xr:uid="{00000000-0005-0000-0000-00003AA90000}"/>
    <cellStyle name="20% - Accent1 4 5 3 2 3 5 2" xfId="43507" xr:uid="{00000000-0005-0000-0000-00003BA90000}"/>
    <cellStyle name="20% - Accent1 4 5 3 2 3 5 2 2" xfId="43508" xr:uid="{00000000-0005-0000-0000-00003CA90000}"/>
    <cellStyle name="20% - Accent1 4 5 3 2 3 5 3" xfId="43509" xr:uid="{00000000-0005-0000-0000-00003DA90000}"/>
    <cellStyle name="20% - Accent1 4 5 3 2 3 6" xfId="43510" xr:uid="{00000000-0005-0000-0000-00003EA90000}"/>
    <cellStyle name="20% - Accent1 4 5 3 2 3 6 2" xfId="43511" xr:uid="{00000000-0005-0000-0000-00003FA90000}"/>
    <cellStyle name="20% - Accent1 4 5 3 2 3 6 2 2" xfId="43512" xr:uid="{00000000-0005-0000-0000-000040A90000}"/>
    <cellStyle name="20% - Accent1 4 5 3 2 3 6 3" xfId="43513" xr:uid="{00000000-0005-0000-0000-000041A90000}"/>
    <cellStyle name="20% - Accent1 4 5 3 2 3 7" xfId="43514" xr:uid="{00000000-0005-0000-0000-000042A90000}"/>
    <cellStyle name="20% - Accent1 4 5 3 2 3 7 2" xfId="43515" xr:uid="{00000000-0005-0000-0000-000043A90000}"/>
    <cellStyle name="20% - Accent1 4 5 3 2 3 8" xfId="43516" xr:uid="{00000000-0005-0000-0000-000044A90000}"/>
    <cellStyle name="20% - Accent1 4 5 3 2 3 8 2" xfId="43517" xr:uid="{00000000-0005-0000-0000-000045A90000}"/>
    <cellStyle name="20% - Accent1 4 5 3 2 3 9" xfId="43518" xr:uid="{00000000-0005-0000-0000-000046A90000}"/>
    <cellStyle name="20% - Accent1 4 5 3 2 4" xfId="43519" xr:uid="{00000000-0005-0000-0000-000047A90000}"/>
    <cellStyle name="20% - Accent1 4 5 3 2 4 2" xfId="43520" xr:uid="{00000000-0005-0000-0000-000048A90000}"/>
    <cellStyle name="20% - Accent1 4 5 3 2 4 2 2" xfId="43521" xr:uid="{00000000-0005-0000-0000-000049A90000}"/>
    <cellStyle name="20% - Accent1 4 5 3 2 4 2 2 2" xfId="43522" xr:uid="{00000000-0005-0000-0000-00004AA90000}"/>
    <cellStyle name="20% - Accent1 4 5 3 2 4 2 3" xfId="43523" xr:uid="{00000000-0005-0000-0000-00004BA90000}"/>
    <cellStyle name="20% - Accent1 4 5 3 2 4 3" xfId="43524" xr:uid="{00000000-0005-0000-0000-00004CA90000}"/>
    <cellStyle name="20% - Accent1 4 5 3 2 4 3 2" xfId="43525" xr:uid="{00000000-0005-0000-0000-00004DA90000}"/>
    <cellStyle name="20% - Accent1 4 5 3 2 4 4" xfId="43526" xr:uid="{00000000-0005-0000-0000-00004EA90000}"/>
    <cellStyle name="20% - Accent1 4 5 3 2 5" xfId="43527" xr:uid="{00000000-0005-0000-0000-00004FA90000}"/>
    <cellStyle name="20% - Accent1 4 5 3 2 5 2" xfId="43528" xr:uid="{00000000-0005-0000-0000-000050A90000}"/>
    <cellStyle name="20% - Accent1 4 5 3 2 5 2 2" xfId="43529" xr:uid="{00000000-0005-0000-0000-000051A90000}"/>
    <cellStyle name="20% - Accent1 4 5 3 2 5 2 2 2" xfId="43530" xr:uid="{00000000-0005-0000-0000-000052A90000}"/>
    <cellStyle name="20% - Accent1 4 5 3 2 5 2 3" xfId="43531" xr:uid="{00000000-0005-0000-0000-000053A90000}"/>
    <cellStyle name="20% - Accent1 4 5 3 2 5 3" xfId="43532" xr:uid="{00000000-0005-0000-0000-000054A90000}"/>
    <cellStyle name="20% - Accent1 4 5 3 2 5 3 2" xfId="43533" xr:uid="{00000000-0005-0000-0000-000055A90000}"/>
    <cellStyle name="20% - Accent1 4 5 3 2 5 4" xfId="43534" xr:uid="{00000000-0005-0000-0000-000056A90000}"/>
    <cellStyle name="20% - Accent1 4 5 3 2 6" xfId="43535" xr:uid="{00000000-0005-0000-0000-000057A90000}"/>
    <cellStyle name="20% - Accent1 4 5 3 2 6 2" xfId="43536" xr:uid="{00000000-0005-0000-0000-000058A90000}"/>
    <cellStyle name="20% - Accent1 4 5 3 2 6 2 2" xfId="43537" xr:uid="{00000000-0005-0000-0000-000059A90000}"/>
    <cellStyle name="20% - Accent1 4 5 3 2 6 2 2 2" xfId="43538" xr:uid="{00000000-0005-0000-0000-00005AA90000}"/>
    <cellStyle name="20% - Accent1 4 5 3 2 6 2 3" xfId="43539" xr:uid="{00000000-0005-0000-0000-00005BA90000}"/>
    <cellStyle name="20% - Accent1 4 5 3 2 6 3" xfId="43540" xr:uid="{00000000-0005-0000-0000-00005CA90000}"/>
    <cellStyle name="20% - Accent1 4 5 3 2 6 3 2" xfId="43541" xr:uid="{00000000-0005-0000-0000-00005DA90000}"/>
    <cellStyle name="20% - Accent1 4 5 3 2 6 4" xfId="43542" xr:uid="{00000000-0005-0000-0000-00005EA90000}"/>
    <cellStyle name="20% - Accent1 4 5 3 2 7" xfId="43543" xr:uid="{00000000-0005-0000-0000-00005FA90000}"/>
    <cellStyle name="20% - Accent1 4 5 3 2 7 2" xfId="43544" xr:uid="{00000000-0005-0000-0000-000060A90000}"/>
    <cellStyle name="20% - Accent1 4 5 3 2 7 2 2" xfId="43545" xr:uid="{00000000-0005-0000-0000-000061A90000}"/>
    <cellStyle name="20% - Accent1 4 5 3 2 7 3" xfId="43546" xr:uid="{00000000-0005-0000-0000-000062A90000}"/>
    <cellStyle name="20% - Accent1 4 5 3 2 8" xfId="43547" xr:uid="{00000000-0005-0000-0000-000063A90000}"/>
    <cellStyle name="20% - Accent1 4 5 3 2 8 2" xfId="43548" xr:uid="{00000000-0005-0000-0000-000064A90000}"/>
    <cellStyle name="20% - Accent1 4 5 3 2 8 2 2" xfId="43549" xr:uid="{00000000-0005-0000-0000-000065A90000}"/>
    <cellStyle name="20% - Accent1 4 5 3 2 8 3" xfId="43550" xr:uid="{00000000-0005-0000-0000-000066A90000}"/>
    <cellStyle name="20% - Accent1 4 5 3 2 9" xfId="43551" xr:uid="{00000000-0005-0000-0000-000067A90000}"/>
    <cellStyle name="20% - Accent1 4 5 3 2 9 2" xfId="43552" xr:uid="{00000000-0005-0000-0000-000068A90000}"/>
    <cellStyle name="20% - Accent1 4 5 3 3" xfId="43553" xr:uid="{00000000-0005-0000-0000-000069A90000}"/>
    <cellStyle name="20% - Accent1 4 5 3 3 10" xfId="43554" xr:uid="{00000000-0005-0000-0000-00006AA90000}"/>
    <cellStyle name="20% - Accent1 4 5 3 3 10 2" xfId="43555" xr:uid="{00000000-0005-0000-0000-00006BA90000}"/>
    <cellStyle name="20% - Accent1 4 5 3 3 11" xfId="43556" xr:uid="{00000000-0005-0000-0000-00006CA90000}"/>
    <cellStyle name="20% - Accent1 4 5 3 3 2" xfId="43557" xr:uid="{00000000-0005-0000-0000-00006DA90000}"/>
    <cellStyle name="20% - Accent1 4 5 3 3 2 2" xfId="43558" xr:uid="{00000000-0005-0000-0000-00006EA90000}"/>
    <cellStyle name="20% - Accent1 4 5 3 3 2 2 2" xfId="43559" xr:uid="{00000000-0005-0000-0000-00006FA90000}"/>
    <cellStyle name="20% - Accent1 4 5 3 3 2 2 2 2" xfId="43560" xr:uid="{00000000-0005-0000-0000-000070A90000}"/>
    <cellStyle name="20% - Accent1 4 5 3 3 2 2 2 2 2" xfId="43561" xr:uid="{00000000-0005-0000-0000-000071A90000}"/>
    <cellStyle name="20% - Accent1 4 5 3 3 2 2 2 3" xfId="43562" xr:uid="{00000000-0005-0000-0000-000072A90000}"/>
    <cellStyle name="20% - Accent1 4 5 3 3 2 2 3" xfId="43563" xr:uid="{00000000-0005-0000-0000-000073A90000}"/>
    <cellStyle name="20% - Accent1 4 5 3 3 2 2 3 2" xfId="43564" xr:uid="{00000000-0005-0000-0000-000074A90000}"/>
    <cellStyle name="20% - Accent1 4 5 3 3 2 2 4" xfId="43565" xr:uid="{00000000-0005-0000-0000-000075A90000}"/>
    <cellStyle name="20% - Accent1 4 5 3 3 2 3" xfId="43566" xr:uid="{00000000-0005-0000-0000-000076A90000}"/>
    <cellStyle name="20% - Accent1 4 5 3 3 2 3 2" xfId="43567" xr:uid="{00000000-0005-0000-0000-000077A90000}"/>
    <cellStyle name="20% - Accent1 4 5 3 3 2 3 2 2" xfId="43568" xr:uid="{00000000-0005-0000-0000-000078A90000}"/>
    <cellStyle name="20% - Accent1 4 5 3 3 2 3 2 2 2" xfId="43569" xr:uid="{00000000-0005-0000-0000-000079A90000}"/>
    <cellStyle name="20% - Accent1 4 5 3 3 2 3 2 3" xfId="43570" xr:uid="{00000000-0005-0000-0000-00007AA90000}"/>
    <cellStyle name="20% - Accent1 4 5 3 3 2 3 3" xfId="43571" xr:uid="{00000000-0005-0000-0000-00007BA90000}"/>
    <cellStyle name="20% - Accent1 4 5 3 3 2 3 3 2" xfId="43572" xr:uid="{00000000-0005-0000-0000-00007CA90000}"/>
    <cellStyle name="20% - Accent1 4 5 3 3 2 3 4" xfId="43573" xr:uid="{00000000-0005-0000-0000-00007DA90000}"/>
    <cellStyle name="20% - Accent1 4 5 3 3 2 4" xfId="43574" xr:uid="{00000000-0005-0000-0000-00007EA90000}"/>
    <cellStyle name="20% - Accent1 4 5 3 3 2 4 2" xfId="43575" xr:uid="{00000000-0005-0000-0000-00007FA90000}"/>
    <cellStyle name="20% - Accent1 4 5 3 3 2 4 2 2" xfId="43576" xr:uid="{00000000-0005-0000-0000-000080A90000}"/>
    <cellStyle name="20% - Accent1 4 5 3 3 2 4 2 2 2" xfId="43577" xr:uid="{00000000-0005-0000-0000-000081A90000}"/>
    <cellStyle name="20% - Accent1 4 5 3 3 2 4 2 3" xfId="43578" xr:uid="{00000000-0005-0000-0000-000082A90000}"/>
    <cellStyle name="20% - Accent1 4 5 3 3 2 4 3" xfId="43579" xr:uid="{00000000-0005-0000-0000-000083A90000}"/>
    <cellStyle name="20% - Accent1 4 5 3 3 2 4 3 2" xfId="43580" xr:uid="{00000000-0005-0000-0000-000084A90000}"/>
    <cellStyle name="20% - Accent1 4 5 3 3 2 4 4" xfId="43581" xr:uid="{00000000-0005-0000-0000-000085A90000}"/>
    <cellStyle name="20% - Accent1 4 5 3 3 2 5" xfId="43582" xr:uid="{00000000-0005-0000-0000-000086A90000}"/>
    <cellStyle name="20% - Accent1 4 5 3 3 2 5 2" xfId="43583" xr:uid="{00000000-0005-0000-0000-000087A90000}"/>
    <cellStyle name="20% - Accent1 4 5 3 3 2 5 2 2" xfId="43584" xr:uid="{00000000-0005-0000-0000-000088A90000}"/>
    <cellStyle name="20% - Accent1 4 5 3 3 2 5 3" xfId="43585" xr:uid="{00000000-0005-0000-0000-000089A90000}"/>
    <cellStyle name="20% - Accent1 4 5 3 3 2 6" xfId="43586" xr:uid="{00000000-0005-0000-0000-00008AA90000}"/>
    <cellStyle name="20% - Accent1 4 5 3 3 2 6 2" xfId="43587" xr:uid="{00000000-0005-0000-0000-00008BA90000}"/>
    <cellStyle name="20% - Accent1 4 5 3 3 2 6 2 2" xfId="43588" xr:uid="{00000000-0005-0000-0000-00008CA90000}"/>
    <cellStyle name="20% - Accent1 4 5 3 3 2 6 3" xfId="43589" xr:uid="{00000000-0005-0000-0000-00008DA90000}"/>
    <cellStyle name="20% - Accent1 4 5 3 3 2 7" xfId="43590" xr:uid="{00000000-0005-0000-0000-00008EA90000}"/>
    <cellStyle name="20% - Accent1 4 5 3 3 2 7 2" xfId="43591" xr:uid="{00000000-0005-0000-0000-00008FA90000}"/>
    <cellStyle name="20% - Accent1 4 5 3 3 2 8" xfId="43592" xr:uid="{00000000-0005-0000-0000-000090A90000}"/>
    <cellStyle name="20% - Accent1 4 5 3 3 2 8 2" xfId="43593" xr:uid="{00000000-0005-0000-0000-000091A90000}"/>
    <cellStyle name="20% - Accent1 4 5 3 3 2 9" xfId="43594" xr:uid="{00000000-0005-0000-0000-000092A90000}"/>
    <cellStyle name="20% - Accent1 4 5 3 3 3" xfId="43595" xr:uid="{00000000-0005-0000-0000-000093A90000}"/>
    <cellStyle name="20% - Accent1 4 5 3 3 3 2" xfId="43596" xr:uid="{00000000-0005-0000-0000-000094A90000}"/>
    <cellStyle name="20% - Accent1 4 5 3 3 3 2 2" xfId="43597" xr:uid="{00000000-0005-0000-0000-000095A90000}"/>
    <cellStyle name="20% - Accent1 4 5 3 3 3 2 2 2" xfId="43598" xr:uid="{00000000-0005-0000-0000-000096A90000}"/>
    <cellStyle name="20% - Accent1 4 5 3 3 3 2 2 2 2" xfId="43599" xr:uid="{00000000-0005-0000-0000-000097A90000}"/>
    <cellStyle name="20% - Accent1 4 5 3 3 3 2 2 3" xfId="43600" xr:uid="{00000000-0005-0000-0000-000098A90000}"/>
    <cellStyle name="20% - Accent1 4 5 3 3 3 2 3" xfId="43601" xr:uid="{00000000-0005-0000-0000-000099A90000}"/>
    <cellStyle name="20% - Accent1 4 5 3 3 3 2 3 2" xfId="43602" xr:uid="{00000000-0005-0000-0000-00009AA90000}"/>
    <cellStyle name="20% - Accent1 4 5 3 3 3 2 4" xfId="43603" xr:uid="{00000000-0005-0000-0000-00009BA90000}"/>
    <cellStyle name="20% - Accent1 4 5 3 3 3 3" xfId="43604" xr:uid="{00000000-0005-0000-0000-00009CA90000}"/>
    <cellStyle name="20% - Accent1 4 5 3 3 3 3 2" xfId="43605" xr:uid="{00000000-0005-0000-0000-00009DA90000}"/>
    <cellStyle name="20% - Accent1 4 5 3 3 3 3 2 2" xfId="43606" xr:uid="{00000000-0005-0000-0000-00009EA90000}"/>
    <cellStyle name="20% - Accent1 4 5 3 3 3 3 2 2 2" xfId="43607" xr:uid="{00000000-0005-0000-0000-00009FA90000}"/>
    <cellStyle name="20% - Accent1 4 5 3 3 3 3 2 3" xfId="43608" xr:uid="{00000000-0005-0000-0000-0000A0A90000}"/>
    <cellStyle name="20% - Accent1 4 5 3 3 3 3 3" xfId="43609" xr:uid="{00000000-0005-0000-0000-0000A1A90000}"/>
    <cellStyle name="20% - Accent1 4 5 3 3 3 3 3 2" xfId="43610" xr:uid="{00000000-0005-0000-0000-0000A2A90000}"/>
    <cellStyle name="20% - Accent1 4 5 3 3 3 3 4" xfId="43611" xr:uid="{00000000-0005-0000-0000-0000A3A90000}"/>
    <cellStyle name="20% - Accent1 4 5 3 3 3 4" xfId="43612" xr:uid="{00000000-0005-0000-0000-0000A4A90000}"/>
    <cellStyle name="20% - Accent1 4 5 3 3 3 4 2" xfId="43613" xr:uid="{00000000-0005-0000-0000-0000A5A90000}"/>
    <cellStyle name="20% - Accent1 4 5 3 3 3 4 2 2" xfId="43614" xr:uid="{00000000-0005-0000-0000-0000A6A90000}"/>
    <cellStyle name="20% - Accent1 4 5 3 3 3 4 2 2 2" xfId="43615" xr:uid="{00000000-0005-0000-0000-0000A7A90000}"/>
    <cellStyle name="20% - Accent1 4 5 3 3 3 4 2 3" xfId="43616" xr:uid="{00000000-0005-0000-0000-0000A8A90000}"/>
    <cellStyle name="20% - Accent1 4 5 3 3 3 4 3" xfId="43617" xr:uid="{00000000-0005-0000-0000-0000A9A90000}"/>
    <cellStyle name="20% - Accent1 4 5 3 3 3 4 3 2" xfId="43618" xr:uid="{00000000-0005-0000-0000-0000AAA90000}"/>
    <cellStyle name="20% - Accent1 4 5 3 3 3 4 4" xfId="43619" xr:uid="{00000000-0005-0000-0000-0000ABA90000}"/>
    <cellStyle name="20% - Accent1 4 5 3 3 3 5" xfId="43620" xr:uid="{00000000-0005-0000-0000-0000ACA90000}"/>
    <cellStyle name="20% - Accent1 4 5 3 3 3 5 2" xfId="43621" xr:uid="{00000000-0005-0000-0000-0000ADA90000}"/>
    <cellStyle name="20% - Accent1 4 5 3 3 3 5 2 2" xfId="43622" xr:uid="{00000000-0005-0000-0000-0000AEA90000}"/>
    <cellStyle name="20% - Accent1 4 5 3 3 3 5 3" xfId="43623" xr:uid="{00000000-0005-0000-0000-0000AFA90000}"/>
    <cellStyle name="20% - Accent1 4 5 3 3 3 6" xfId="43624" xr:uid="{00000000-0005-0000-0000-0000B0A90000}"/>
    <cellStyle name="20% - Accent1 4 5 3 3 3 6 2" xfId="43625" xr:uid="{00000000-0005-0000-0000-0000B1A90000}"/>
    <cellStyle name="20% - Accent1 4 5 3 3 3 6 2 2" xfId="43626" xr:uid="{00000000-0005-0000-0000-0000B2A90000}"/>
    <cellStyle name="20% - Accent1 4 5 3 3 3 6 3" xfId="43627" xr:uid="{00000000-0005-0000-0000-0000B3A90000}"/>
    <cellStyle name="20% - Accent1 4 5 3 3 3 7" xfId="43628" xr:uid="{00000000-0005-0000-0000-0000B4A90000}"/>
    <cellStyle name="20% - Accent1 4 5 3 3 3 7 2" xfId="43629" xr:uid="{00000000-0005-0000-0000-0000B5A90000}"/>
    <cellStyle name="20% - Accent1 4 5 3 3 3 8" xfId="43630" xr:uid="{00000000-0005-0000-0000-0000B6A90000}"/>
    <cellStyle name="20% - Accent1 4 5 3 3 3 8 2" xfId="43631" xr:uid="{00000000-0005-0000-0000-0000B7A90000}"/>
    <cellStyle name="20% - Accent1 4 5 3 3 3 9" xfId="43632" xr:uid="{00000000-0005-0000-0000-0000B8A90000}"/>
    <cellStyle name="20% - Accent1 4 5 3 3 4" xfId="43633" xr:uid="{00000000-0005-0000-0000-0000B9A90000}"/>
    <cellStyle name="20% - Accent1 4 5 3 3 4 2" xfId="43634" xr:uid="{00000000-0005-0000-0000-0000BAA90000}"/>
    <cellStyle name="20% - Accent1 4 5 3 3 4 2 2" xfId="43635" xr:uid="{00000000-0005-0000-0000-0000BBA90000}"/>
    <cellStyle name="20% - Accent1 4 5 3 3 4 2 2 2" xfId="43636" xr:uid="{00000000-0005-0000-0000-0000BCA90000}"/>
    <cellStyle name="20% - Accent1 4 5 3 3 4 2 3" xfId="43637" xr:uid="{00000000-0005-0000-0000-0000BDA90000}"/>
    <cellStyle name="20% - Accent1 4 5 3 3 4 3" xfId="43638" xr:uid="{00000000-0005-0000-0000-0000BEA90000}"/>
    <cellStyle name="20% - Accent1 4 5 3 3 4 3 2" xfId="43639" xr:uid="{00000000-0005-0000-0000-0000BFA90000}"/>
    <cellStyle name="20% - Accent1 4 5 3 3 4 4" xfId="43640" xr:uid="{00000000-0005-0000-0000-0000C0A90000}"/>
    <cellStyle name="20% - Accent1 4 5 3 3 5" xfId="43641" xr:uid="{00000000-0005-0000-0000-0000C1A90000}"/>
    <cellStyle name="20% - Accent1 4 5 3 3 5 2" xfId="43642" xr:uid="{00000000-0005-0000-0000-0000C2A90000}"/>
    <cellStyle name="20% - Accent1 4 5 3 3 5 2 2" xfId="43643" xr:uid="{00000000-0005-0000-0000-0000C3A90000}"/>
    <cellStyle name="20% - Accent1 4 5 3 3 5 2 2 2" xfId="43644" xr:uid="{00000000-0005-0000-0000-0000C4A90000}"/>
    <cellStyle name="20% - Accent1 4 5 3 3 5 2 3" xfId="43645" xr:uid="{00000000-0005-0000-0000-0000C5A90000}"/>
    <cellStyle name="20% - Accent1 4 5 3 3 5 3" xfId="43646" xr:uid="{00000000-0005-0000-0000-0000C6A90000}"/>
    <cellStyle name="20% - Accent1 4 5 3 3 5 3 2" xfId="43647" xr:uid="{00000000-0005-0000-0000-0000C7A90000}"/>
    <cellStyle name="20% - Accent1 4 5 3 3 5 4" xfId="43648" xr:uid="{00000000-0005-0000-0000-0000C8A90000}"/>
    <cellStyle name="20% - Accent1 4 5 3 3 6" xfId="43649" xr:uid="{00000000-0005-0000-0000-0000C9A90000}"/>
    <cellStyle name="20% - Accent1 4 5 3 3 6 2" xfId="43650" xr:uid="{00000000-0005-0000-0000-0000CAA90000}"/>
    <cellStyle name="20% - Accent1 4 5 3 3 6 2 2" xfId="43651" xr:uid="{00000000-0005-0000-0000-0000CBA90000}"/>
    <cellStyle name="20% - Accent1 4 5 3 3 6 2 2 2" xfId="43652" xr:uid="{00000000-0005-0000-0000-0000CCA90000}"/>
    <cellStyle name="20% - Accent1 4 5 3 3 6 2 3" xfId="43653" xr:uid="{00000000-0005-0000-0000-0000CDA90000}"/>
    <cellStyle name="20% - Accent1 4 5 3 3 6 3" xfId="43654" xr:uid="{00000000-0005-0000-0000-0000CEA90000}"/>
    <cellStyle name="20% - Accent1 4 5 3 3 6 3 2" xfId="43655" xr:uid="{00000000-0005-0000-0000-0000CFA90000}"/>
    <cellStyle name="20% - Accent1 4 5 3 3 6 4" xfId="43656" xr:uid="{00000000-0005-0000-0000-0000D0A90000}"/>
    <cellStyle name="20% - Accent1 4 5 3 3 7" xfId="43657" xr:uid="{00000000-0005-0000-0000-0000D1A90000}"/>
    <cellStyle name="20% - Accent1 4 5 3 3 7 2" xfId="43658" xr:uid="{00000000-0005-0000-0000-0000D2A90000}"/>
    <cellStyle name="20% - Accent1 4 5 3 3 7 2 2" xfId="43659" xr:uid="{00000000-0005-0000-0000-0000D3A90000}"/>
    <cellStyle name="20% - Accent1 4 5 3 3 7 3" xfId="43660" xr:uid="{00000000-0005-0000-0000-0000D4A90000}"/>
    <cellStyle name="20% - Accent1 4 5 3 3 8" xfId="43661" xr:uid="{00000000-0005-0000-0000-0000D5A90000}"/>
    <cellStyle name="20% - Accent1 4 5 3 3 8 2" xfId="43662" xr:uid="{00000000-0005-0000-0000-0000D6A90000}"/>
    <cellStyle name="20% - Accent1 4 5 3 3 8 2 2" xfId="43663" xr:uid="{00000000-0005-0000-0000-0000D7A90000}"/>
    <cellStyle name="20% - Accent1 4 5 3 3 8 3" xfId="43664" xr:uid="{00000000-0005-0000-0000-0000D8A90000}"/>
    <cellStyle name="20% - Accent1 4 5 3 3 9" xfId="43665" xr:uid="{00000000-0005-0000-0000-0000D9A90000}"/>
    <cellStyle name="20% - Accent1 4 5 3 3 9 2" xfId="43666" xr:uid="{00000000-0005-0000-0000-0000DAA90000}"/>
    <cellStyle name="20% - Accent1 4 5 3 4" xfId="43667" xr:uid="{00000000-0005-0000-0000-0000DBA90000}"/>
    <cellStyle name="20% - Accent1 4 5 3 4 10" xfId="43668" xr:uid="{00000000-0005-0000-0000-0000DCA90000}"/>
    <cellStyle name="20% - Accent1 4 5 3 4 10 2" xfId="43669" xr:uid="{00000000-0005-0000-0000-0000DDA90000}"/>
    <cellStyle name="20% - Accent1 4 5 3 4 11" xfId="43670" xr:uid="{00000000-0005-0000-0000-0000DEA90000}"/>
    <cellStyle name="20% - Accent1 4 5 3 4 2" xfId="43671" xr:uid="{00000000-0005-0000-0000-0000DFA90000}"/>
    <cellStyle name="20% - Accent1 4 5 3 4 2 2" xfId="43672" xr:uid="{00000000-0005-0000-0000-0000E0A90000}"/>
    <cellStyle name="20% - Accent1 4 5 3 4 2 2 2" xfId="43673" xr:uid="{00000000-0005-0000-0000-0000E1A90000}"/>
    <cellStyle name="20% - Accent1 4 5 3 4 2 2 2 2" xfId="43674" xr:uid="{00000000-0005-0000-0000-0000E2A90000}"/>
    <cellStyle name="20% - Accent1 4 5 3 4 2 2 2 2 2" xfId="43675" xr:uid="{00000000-0005-0000-0000-0000E3A90000}"/>
    <cellStyle name="20% - Accent1 4 5 3 4 2 2 2 3" xfId="43676" xr:uid="{00000000-0005-0000-0000-0000E4A90000}"/>
    <cellStyle name="20% - Accent1 4 5 3 4 2 2 3" xfId="43677" xr:uid="{00000000-0005-0000-0000-0000E5A90000}"/>
    <cellStyle name="20% - Accent1 4 5 3 4 2 2 3 2" xfId="43678" xr:uid="{00000000-0005-0000-0000-0000E6A90000}"/>
    <cellStyle name="20% - Accent1 4 5 3 4 2 2 4" xfId="43679" xr:uid="{00000000-0005-0000-0000-0000E7A90000}"/>
    <cellStyle name="20% - Accent1 4 5 3 4 2 3" xfId="43680" xr:uid="{00000000-0005-0000-0000-0000E8A90000}"/>
    <cellStyle name="20% - Accent1 4 5 3 4 2 3 2" xfId="43681" xr:uid="{00000000-0005-0000-0000-0000E9A90000}"/>
    <cellStyle name="20% - Accent1 4 5 3 4 2 3 2 2" xfId="43682" xr:uid="{00000000-0005-0000-0000-0000EAA90000}"/>
    <cellStyle name="20% - Accent1 4 5 3 4 2 3 2 2 2" xfId="43683" xr:uid="{00000000-0005-0000-0000-0000EBA90000}"/>
    <cellStyle name="20% - Accent1 4 5 3 4 2 3 2 3" xfId="43684" xr:uid="{00000000-0005-0000-0000-0000ECA90000}"/>
    <cellStyle name="20% - Accent1 4 5 3 4 2 3 3" xfId="43685" xr:uid="{00000000-0005-0000-0000-0000EDA90000}"/>
    <cellStyle name="20% - Accent1 4 5 3 4 2 3 3 2" xfId="43686" xr:uid="{00000000-0005-0000-0000-0000EEA90000}"/>
    <cellStyle name="20% - Accent1 4 5 3 4 2 3 4" xfId="43687" xr:uid="{00000000-0005-0000-0000-0000EFA90000}"/>
    <cellStyle name="20% - Accent1 4 5 3 4 2 4" xfId="43688" xr:uid="{00000000-0005-0000-0000-0000F0A90000}"/>
    <cellStyle name="20% - Accent1 4 5 3 4 2 4 2" xfId="43689" xr:uid="{00000000-0005-0000-0000-0000F1A90000}"/>
    <cellStyle name="20% - Accent1 4 5 3 4 2 4 2 2" xfId="43690" xr:uid="{00000000-0005-0000-0000-0000F2A90000}"/>
    <cellStyle name="20% - Accent1 4 5 3 4 2 4 2 2 2" xfId="43691" xr:uid="{00000000-0005-0000-0000-0000F3A90000}"/>
    <cellStyle name="20% - Accent1 4 5 3 4 2 4 2 3" xfId="43692" xr:uid="{00000000-0005-0000-0000-0000F4A90000}"/>
    <cellStyle name="20% - Accent1 4 5 3 4 2 4 3" xfId="43693" xr:uid="{00000000-0005-0000-0000-0000F5A90000}"/>
    <cellStyle name="20% - Accent1 4 5 3 4 2 4 3 2" xfId="43694" xr:uid="{00000000-0005-0000-0000-0000F6A90000}"/>
    <cellStyle name="20% - Accent1 4 5 3 4 2 4 4" xfId="43695" xr:uid="{00000000-0005-0000-0000-0000F7A90000}"/>
    <cellStyle name="20% - Accent1 4 5 3 4 2 5" xfId="43696" xr:uid="{00000000-0005-0000-0000-0000F8A90000}"/>
    <cellStyle name="20% - Accent1 4 5 3 4 2 5 2" xfId="43697" xr:uid="{00000000-0005-0000-0000-0000F9A90000}"/>
    <cellStyle name="20% - Accent1 4 5 3 4 2 5 2 2" xfId="43698" xr:uid="{00000000-0005-0000-0000-0000FAA90000}"/>
    <cellStyle name="20% - Accent1 4 5 3 4 2 5 3" xfId="43699" xr:uid="{00000000-0005-0000-0000-0000FBA90000}"/>
    <cellStyle name="20% - Accent1 4 5 3 4 2 6" xfId="43700" xr:uid="{00000000-0005-0000-0000-0000FCA90000}"/>
    <cellStyle name="20% - Accent1 4 5 3 4 2 6 2" xfId="43701" xr:uid="{00000000-0005-0000-0000-0000FDA90000}"/>
    <cellStyle name="20% - Accent1 4 5 3 4 2 6 2 2" xfId="43702" xr:uid="{00000000-0005-0000-0000-0000FEA90000}"/>
    <cellStyle name="20% - Accent1 4 5 3 4 2 6 3" xfId="43703" xr:uid="{00000000-0005-0000-0000-0000FFA90000}"/>
    <cellStyle name="20% - Accent1 4 5 3 4 2 7" xfId="43704" xr:uid="{00000000-0005-0000-0000-000000AA0000}"/>
    <cellStyle name="20% - Accent1 4 5 3 4 2 7 2" xfId="43705" xr:uid="{00000000-0005-0000-0000-000001AA0000}"/>
    <cellStyle name="20% - Accent1 4 5 3 4 2 8" xfId="43706" xr:uid="{00000000-0005-0000-0000-000002AA0000}"/>
    <cellStyle name="20% - Accent1 4 5 3 4 2 8 2" xfId="43707" xr:uid="{00000000-0005-0000-0000-000003AA0000}"/>
    <cellStyle name="20% - Accent1 4 5 3 4 2 9" xfId="43708" xr:uid="{00000000-0005-0000-0000-000004AA0000}"/>
    <cellStyle name="20% - Accent1 4 5 3 4 3" xfId="43709" xr:uid="{00000000-0005-0000-0000-000005AA0000}"/>
    <cellStyle name="20% - Accent1 4 5 3 4 3 2" xfId="43710" xr:uid="{00000000-0005-0000-0000-000006AA0000}"/>
    <cellStyle name="20% - Accent1 4 5 3 4 3 2 2" xfId="43711" xr:uid="{00000000-0005-0000-0000-000007AA0000}"/>
    <cellStyle name="20% - Accent1 4 5 3 4 3 2 2 2" xfId="43712" xr:uid="{00000000-0005-0000-0000-000008AA0000}"/>
    <cellStyle name="20% - Accent1 4 5 3 4 3 2 2 2 2" xfId="43713" xr:uid="{00000000-0005-0000-0000-000009AA0000}"/>
    <cellStyle name="20% - Accent1 4 5 3 4 3 2 2 3" xfId="43714" xr:uid="{00000000-0005-0000-0000-00000AAA0000}"/>
    <cellStyle name="20% - Accent1 4 5 3 4 3 2 3" xfId="43715" xr:uid="{00000000-0005-0000-0000-00000BAA0000}"/>
    <cellStyle name="20% - Accent1 4 5 3 4 3 2 3 2" xfId="43716" xr:uid="{00000000-0005-0000-0000-00000CAA0000}"/>
    <cellStyle name="20% - Accent1 4 5 3 4 3 2 4" xfId="43717" xr:uid="{00000000-0005-0000-0000-00000DAA0000}"/>
    <cellStyle name="20% - Accent1 4 5 3 4 3 3" xfId="43718" xr:uid="{00000000-0005-0000-0000-00000EAA0000}"/>
    <cellStyle name="20% - Accent1 4 5 3 4 3 3 2" xfId="43719" xr:uid="{00000000-0005-0000-0000-00000FAA0000}"/>
    <cellStyle name="20% - Accent1 4 5 3 4 3 3 2 2" xfId="43720" xr:uid="{00000000-0005-0000-0000-000010AA0000}"/>
    <cellStyle name="20% - Accent1 4 5 3 4 3 3 2 2 2" xfId="43721" xr:uid="{00000000-0005-0000-0000-000011AA0000}"/>
    <cellStyle name="20% - Accent1 4 5 3 4 3 3 2 3" xfId="43722" xr:uid="{00000000-0005-0000-0000-000012AA0000}"/>
    <cellStyle name="20% - Accent1 4 5 3 4 3 3 3" xfId="43723" xr:uid="{00000000-0005-0000-0000-000013AA0000}"/>
    <cellStyle name="20% - Accent1 4 5 3 4 3 3 3 2" xfId="43724" xr:uid="{00000000-0005-0000-0000-000014AA0000}"/>
    <cellStyle name="20% - Accent1 4 5 3 4 3 3 4" xfId="43725" xr:uid="{00000000-0005-0000-0000-000015AA0000}"/>
    <cellStyle name="20% - Accent1 4 5 3 4 3 4" xfId="43726" xr:uid="{00000000-0005-0000-0000-000016AA0000}"/>
    <cellStyle name="20% - Accent1 4 5 3 4 3 4 2" xfId="43727" xr:uid="{00000000-0005-0000-0000-000017AA0000}"/>
    <cellStyle name="20% - Accent1 4 5 3 4 3 4 2 2" xfId="43728" xr:uid="{00000000-0005-0000-0000-000018AA0000}"/>
    <cellStyle name="20% - Accent1 4 5 3 4 3 4 2 2 2" xfId="43729" xr:uid="{00000000-0005-0000-0000-000019AA0000}"/>
    <cellStyle name="20% - Accent1 4 5 3 4 3 4 2 3" xfId="43730" xr:uid="{00000000-0005-0000-0000-00001AAA0000}"/>
    <cellStyle name="20% - Accent1 4 5 3 4 3 4 3" xfId="43731" xr:uid="{00000000-0005-0000-0000-00001BAA0000}"/>
    <cellStyle name="20% - Accent1 4 5 3 4 3 4 3 2" xfId="43732" xr:uid="{00000000-0005-0000-0000-00001CAA0000}"/>
    <cellStyle name="20% - Accent1 4 5 3 4 3 4 4" xfId="43733" xr:uid="{00000000-0005-0000-0000-00001DAA0000}"/>
    <cellStyle name="20% - Accent1 4 5 3 4 3 5" xfId="43734" xr:uid="{00000000-0005-0000-0000-00001EAA0000}"/>
    <cellStyle name="20% - Accent1 4 5 3 4 3 5 2" xfId="43735" xr:uid="{00000000-0005-0000-0000-00001FAA0000}"/>
    <cellStyle name="20% - Accent1 4 5 3 4 3 5 2 2" xfId="43736" xr:uid="{00000000-0005-0000-0000-000020AA0000}"/>
    <cellStyle name="20% - Accent1 4 5 3 4 3 5 3" xfId="43737" xr:uid="{00000000-0005-0000-0000-000021AA0000}"/>
    <cellStyle name="20% - Accent1 4 5 3 4 3 6" xfId="43738" xr:uid="{00000000-0005-0000-0000-000022AA0000}"/>
    <cellStyle name="20% - Accent1 4 5 3 4 3 6 2" xfId="43739" xr:uid="{00000000-0005-0000-0000-000023AA0000}"/>
    <cellStyle name="20% - Accent1 4 5 3 4 3 6 2 2" xfId="43740" xr:uid="{00000000-0005-0000-0000-000024AA0000}"/>
    <cellStyle name="20% - Accent1 4 5 3 4 3 6 3" xfId="43741" xr:uid="{00000000-0005-0000-0000-000025AA0000}"/>
    <cellStyle name="20% - Accent1 4 5 3 4 3 7" xfId="43742" xr:uid="{00000000-0005-0000-0000-000026AA0000}"/>
    <cellStyle name="20% - Accent1 4 5 3 4 3 7 2" xfId="43743" xr:uid="{00000000-0005-0000-0000-000027AA0000}"/>
    <cellStyle name="20% - Accent1 4 5 3 4 3 8" xfId="43744" xr:uid="{00000000-0005-0000-0000-000028AA0000}"/>
    <cellStyle name="20% - Accent1 4 5 3 4 3 8 2" xfId="43745" xr:uid="{00000000-0005-0000-0000-000029AA0000}"/>
    <cellStyle name="20% - Accent1 4 5 3 4 3 9" xfId="43746" xr:uid="{00000000-0005-0000-0000-00002AAA0000}"/>
    <cellStyle name="20% - Accent1 4 5 3 4 4" xfId="43747" xr:uid="{00000000-0005-0000-0000-00002BAA0000}"/>
    <cellStyle name="20% - Accent1 4 5 3 4 4 2" xfId="43748" xr:uid="{00000000-0005-0000-0000-00002CAA0000}"/>
    <cellStyle name="20% - Accent1 4 5 3 4 4 2 2" xfId="43749" xr:uid="{00000000-0005-0000-0000-00002DAA0000}"/>
    <cellStyle name="20% - Accent1 4 5 3 4 4 2 2 2" xfId="43750" xr:uid="{00000000-0005-0000-0000-00002EAA0000}"/>
    <cellStyle name="20% - Accent1 4 5 3 4 4 2 3" xfId="43751" xr:uid="{00000000-0005-0000-0000-00002FAA0000}"/>
    <cellStyle name="20% - Accent1 4 5 3 4 4 3" xfId="43752" xr:uid="{00000000-0005-0000-0000-000030AA0000}"/>
    <cellStyle name="20% - Accent1 4 5 3 4 4 3 2" xfId="43753" xr:uid="{00000000-0005-0000-0000-000031AA0000}"/>
    <cellStyle name="20% - Accent1 4 5 3 4 4 4" xfId="43754" xr:uid="{00000000-0005-0000-0000-000032AA0000}"/>
    <cellStyle name="20% - Accent1 4 5 3 4 5" xfId="43755" xr:uid="{00000000-0005-0000-0000-000033AA0000}"/>
    <cellStyle name="20% - Accent1 4 5 3 4 5 2" xfId="43756" xr:uid="{00000000-0005-0000-0000-000034AA0000}"/>
    <cellStyle name="20% - Accent1 4 5 3 4 5 2 2" xfId="43757" xr:uid="{00000000-0005-0000-0000-000035AA0000}"/>
    <cellStyle name="20% - Accent1 4 5 3 4 5 2 2 2" xfId="43758" xr:uid="{00000000-0005-0000-0000-000036AA0000}"/>
    <cellStyle name="20% - Accent1 4 5 3 4 5 2 3" xfId="43759" xr:uid="{00000000-0005-0000-0000-000037AA0000}"/>
    <cellStyle name="20% - Accent1 4 5 3 4 5 3" xfId="43760" xr:uid="{00000000-0005-0000-0000-000038AA0000}"/>
    <cellStyle name="20% - Accent1 4 5 3 4 5 3 2" xfId="43761" xr:uid="{00000000-0005-0000-0000-000039AA0000}"/>
    <cellStyle name="20% - Accent1 4 5 3 4 5 4" xfId="43762" xr:uid="{00000000-0005-0000-0000-00003AAA0000}"/>
    <cellStyle name="20% - Accent1 4 5 3 4 6" xfId="43763" xr:uid="{00000000-0005-0000-0000-00003BAA0000}"/>
    <cellStyle name="20% - Accent1 4 5 3 4 6 2" xfId="43764" xr:uid="{00000000-0005-0000-0000-00003CAA0000}"/>
    <cellStyle name="20% - Accent1 4 5 3 4 6 2 2" xfId="43765" xr:uid="{00000000-0005-0000-0000-00003DAA0000}"/>
    <cellStyle name="20% - Accent1 4 5 3 4 6 2 2 2" xfId="43766" xr:uid="{00000000-0005-0000-0000-00003EAA0000}"/>
    <cellStyle name="20% - Accent1 4 5 3 4 6 2 3" xfId="43767" xr:uid="{00000000-0005-0000-0000-00003FAA0000}"/>
    <cellStyle name="20% - Accent1 4 5 3 4 6 3" xfId="43768" xr:uid="{00000000-0005-0000-0000-000040AA0000}"/>
    <cellStyle name="20% - Accent1 4 5 3 4 6 3 2" xfId="43769" xr:uid="{00000000-0005-0000-0000-000041AA0000}"/>
    <cellStyle name="20% - Accent1 4 5 3 4 6 4" xfId="43770" xr:uid="{00000000-0005-0000-0000-000042AA0000}"/>
    <cellStyle name="20% - Accent1 4 5 3 4 7" xfId="43771" xr:uid="{00000000-0005-0000-0000-000043AA0000}"/>
    <cellStyle name="20% - Accent1 4 5 3 4 7 2" xfId="43772" xr:uid="{00000000-0005-0000-0000-000044AA0000}"/>
    <cellStyle name="20% - Accent1 4 5 3 4 7 2 2" xfId="43773" xr:uid="{00000000-0005-0000-0000-000045AA0000}"/>
    <cellStyle name="20% - Accent1 4 5 3 4 7 3" xfId="43774" xr:uid="{00000000-0005-0000-0000-000046AA0000}"/>
    <cellStyle name="20% - Accent1 4 5 3 4 8" xfId="43775" xr:uid="{00000000-0005-0000-0000-000047AA0000}"/>
    <cellStyle name="20% - Accent1 4 5 3 4 8 2" xfId="43776" xr:uid="{00000000-0005-0000-0000-000048AA0000}"/>
    <cellStyle name="20% - Accent1 4 5 3 4 8 2 2" xfId="43777" xr:uid="{00000000-0005-0000-0000-000049AA0000}"/>
    <cellStyle name="20% - Accent1 4 5 3 4 8 3" xfId="43778" xr:uid="{00000000-0005-0000-0000-00004AAA0000}"/>
    <cellStyle name="20% - Accent1 4 5 3 4 9" xfId="43779" xr:uid="{00000000-0005-0000-0000-00004BAA0000}"/>
    <cellStyle name="20% - Accent1 4 5 3 4 9 2" xfId="43780" xr:uid="{00000000-0005-0000-0000-00004CAA0000}"/>
    <cellStyle name="20% - Accent1 4 5 3 5" xfId="43781" xr:uid="{00000000-0005-0000-0000-00004DAA0000}"/>
    <cellStyle name="20% - Accent1 4 5 3 5 2" xfId="43782" xr:uid="{00000000-0005-0000-0000-00004EAA0000}"/>
    <cellStyle name="20% - Accent1 4 5 3 5 2 2" xfId="43783" xr:uid="{00000000-0005-0000-0000-00004FAA0000}"/>
    <cellStyle name="20% - Accent1 4 5 3 5 2 2 2" xfId="43784" xr:uid="{00000000-0005-0000-0000-000050AA0000}"/>
    <cellStyle name="20% - Accent1 4 5 3 5 2 2 2 2" xfId="43785" xr:uid="{00000000-0005-0000-0000-000051AA0000}"/>
    <cellStyle name="20% - Accent1 4 5 3 5 2 2 3" xfId="43786" xr:uid="{00000000-0005-0000-0000-000052AA0000}"/>
    <cellStyle name="20% - Accent1 4 5 3 5 2 3" xfId="43787" xr:uid="{00000000-0005-0000-0000-000053AA0000}"/>
    <cellStyle name="20% - Accent1 4 5 3 5 2 3 2" xfId="43788" xr:uid="{00000000-0005-0000-0000-000054AA0000}"/>
    <cellStyle name="20% - Accent1 4 5 3 5 2 4" xfId="43789" xr:uid="{00000000-0005-0000-0000-000055AA0000}"/>
    <cellStyle name="20% - Accent1 4 5 3 5 3" xfId="43790" xr:uid="{00000000-0005-0000-0000-000056AA0000}"/>
    <cellStyle name="20% - Accent1 4 5 3 5 3 2" xfId="43791" xr:uid="{00000000-0005-0000-0000-000057AA0000}"/>
    <cellStyle name="20% - Accent1 4 5 3 5 3 2 2" xfId="43792" xr:uid="{00000000-0005-0000-0000-000058AA0000}"/>
    <cellStyle name="20% - Accent1 4 5 3 5 3 2 2 2" xfId="43793" xr:uid="{00000000-0005-0000-0000-000059AA0000}"/>
    <cellStyle name="20% - Accent1 4 5 3 5 3 2 3" xfId="43794" xr:uid="{00000000-0005-0000-0000-00005AAA0000}"/>
    <cellStyle name="20% - Accent1 4 5 3 5 3 3" xfId="43795" xr:uid="{00000000-0005-0000-0000-00005BAA0000}"/>
    <cellStyle name="20% - Accent1 4 5 3 5 3 3 2" xfId="43796" xr:uid="{00000000-0005-0000-0000-00005CAA0000}"/>
    <cellStyle name="20% - Accent1 4 5 3 5 3 4" xfId="43797" xr:uid="{00000000-0005-0000-0000-00005DAA0000}"/>
    <cellStyle name="20% - Accent1 4 5 3 5 4" xfId="43798" xr:uid="{00000000-0005-0000-0000-00005EAA0000}"/>
    <cellStyle name="20% - Accent1 4 5 3 5 4 2" xfId="43799" xr:uid="{00000000-0005-0000-0000-00005FAA0000}"/>
    <cellStyle name="20% - Accent1 4 5 3 5 4 2 2" xfId="43800" xr:uid="{00000000-0005-0000-0000-000060AA0000}"/>
    <cellStyle name="20% - Accent1 4 5 3 5 4 2 2 2" xfId="43801" xr:uid="{00000000-0005-0000-0000-000061AA0000}"/>
    <cellStyle name="20% - Accent1 4 5 3 5 4 2 3" xfId="43802" xr:uid="{00000000-0005-0000-0000-000062AA0000}"/>
    <cellStyle name="20% - Accent1 4 5 3 5 4 3" xfId="43803" xr:uid="{00000000-0005-0000-0000-000063AA0000}"/>
    <cellStyle name="20% - Accent1 4 5 3 5 4 3 2" xfId="43804" xr:uid="{00000000-0005-0000-0000-000064AA0000}"/>
    <cellStyle name="20% - Accent1 4 5 3 5 4 4" xfId="43805" xr:uid="{00000000-0005-0000-0000-000065AA0000}"/>
    <cellStyle name="20% - Accent1 4 5 3 5 5" xfId="43806" xr:uid="{00000000-0005-0000-0000-000066AA0000}"/>
    <cellStyle name="20% - Accent1 4 5 3 5 5 2" xfId="43807" xr:uid="{00000000-0005-0000-0000-000067AA0000}"/>
    <cellStyle name="20% - Accent1 4 5 3 5 5 2 2" xfId="43808" xr:uid="{00000000-0005-0000-0000-000068AA0000}"/>
    <cellStyle name="20% - Accent1 4 5 3 5 5 3" xfId="43809" xr:uid="{00000000-0005-0000-0000-000069AA0000}"/>
    <cellStyle name="20% - Accent1 4 5 3 5 6" xfId="43810" xr:uid="{00000000-0005-0000-0000-00006AAA0000}"/>
    <cellStyle name="20% - Accent1 4 5 3 5 6 2" xfId="43811" xr:uid="{00000000-0005-0000-0000-00006BAA0000}"/>
    <cellStyle name="20% - Accent1 4 5 3 5 6 2 2" xfId="43812" xr:uid="{00000000-0005-0000-0000-00006CAA0000}"/>
    <cellStyle name="20% - Accent1 4 5 3 5 6 3" xfId="43813" xr:uid="{00000000-0005-0000-0000-00006DAA0000}"/>
    <cellStyle name="20% - Accent1 4 5 3 5 7" xfId="43814" xr:uid="{00000000-0005-0000-0000-00006EAA0000}"/>
    <cellStyle name="20% - Accent1 4 5 3 5 7 2" xfId="43815" xr:uid="{00000000-0005-0000-0000-00006FAA0000}"/>
    <cellStyle name="20% - Accent1 4 5 3 5 8" xfId="43816" xr:uid="{00000000-0005-0000-0000-000070AA0000}"/>
    <cellStyle name="20% - Accent1 4 5 3 5 8 2" xfId="43817" xr:uid="{00000000-0005-0000-0000-000071AA0000}"/>
    <cellStyle name="20% - Accent1 4 5 3 5 9" xfId="43818" xr:uid="{00000000-0005-0000-0000-000072AA0000}"/>
    <cellStyle name="20% - Accent1 4 5 3 6" xfId="43819" xr:uid="{00000000-0005-0000-0000-000073AA0000}"/>
    <cellStyle name="20% - Accent1 4 5 3 6 2" xfId="43820" xr:uid="{00000000-0005-0000-0000-000074AA0000}"/>
    <cellStyle name="20% - Accent1 4 5 3 6 2 2" xfId="43821" xr:uid="{00000000-0005-0000-0000-000075AA0000}"/>
    <cellStyle name="20% - Accent1 4 5 3 6 2 2 2" xfId="43822" xr:uid="{00000000-0005-0000-0000-000076AA0000}"/>
    <cellStyle name="20% - Accent1 4 5 3 6 2 2 2 2" xfId="43823" xr:uid="{00000000-0005-0000-0000-000077AA0000}"/>
    <cellStyle name="20% - Accent1 4 5 3 6 2 2 3" xfId="43824" xr:uid="{00000000-0005-0000-0000-000078AA0000}"/>
    <cellStyle name="20% - Accent1 4 5 3 6 2 3" xfId="43825" xr:uid="{00000000-0005-0000-0000-000079AA0000}"/>
    <cellStyle name="20% - Accent1 4 5 3 6 2 3 2" xfId="43826" xr:uid="{00000000-0005-0000-0000-00007AAA0000}"/>
    <cellStyle name="20% - Accent1 4 5 3 6 2 4" xfId="43827" xr:uid="{00000000-0005-0000-0000-00007BAA0000}"/>
    <cellStyle name="20% - Accent1 4 5 3 6 3" xfId="43828" xr:uid="{00000000-0005-0000-0000-00007CAA0000}"/>
    <cellStyle name="20% - Accent1 4 5 3 6 3 2" xfId="43829" xr:uid="{00000000-0005-0000-0000-00007DAA0000}"/>
    <cellStyle name="20% - Accent1 4 5 3 6 3 2 2" xfId="43830" xr:uid="{00000000-0005-0000-0000-00007EAA0000}"/>
    <cellStyle name="20% - Accent1 4 5 3 6 3 2 2 2" xfId="43831" xr:uid="{00000000-0005-0000-0000-00007FAA0000}"/>
    <cellStyle name="20% - Accent1 4 5 3 6 3 2 3" xfId="43832" xr:uid="{00000000-0005-0000-0000-000080AA0000}"/>
    <cellStyle name="20% - Accent1 4 5 3 6 3 3" xfId="43833" xr:uid="{00000000-0005-0000-0000-000081AA0000}"/>
    <cellStyle name="20% - Accent1 4 5 3 6 3 3 2" xfId="43834" xr:uid="{00000000-0005-0000-0000-000082AA0000}"/>
    <cellStyle name="20% - Accent1 4 5 3 6 3 4" xfId="43835" xr:uid="{00000000-0005-0000-0000-000083AA0000}"/>
    <cellStyle name="20% - Accent1 4 5 3 6 4" xfId="43836" xr:uid="{00000000-0005-0000-0000-000084AA0000}"/>
    <cellStyle name="20% - Accent1 4 5 3 6 4 2" xfId="43837" xr:uid="{00000000-0005-0000-0000-000085AA0000}"/>
    <cellStyle name="20% - Accent1 4 5 3 6 4 2 2" xfId="43838" xr:uid="{00000000-0005-0000-0000-000086AA0000}"/>
    <cellStyle name="20% - Accent1 4 5 3 6 4 2 2 2" xfId="43839" xr:uid="{00000000-0005-0000-0000-000087AA0000}"/>
    <cellStyle name="20% - Accent1 4 5 3 6 4 2 3" xfId="43840" xr:uid="{00000000-0005-0000-0000-000088AA0000}"/>
    <cellStyle name="20% - Accent1 4 5 3 6 4 3" xfId="43841" xr:uid="{00000000-0005-0000-0000-000089AA0000}"/>
    <cellStyle name="20% - Accent1 4 5 3 6 4 3 2" xfId="43842" xr:uid="{00000000-0005-0000-0000-00008AAA0000}"/>
    <cellStyle name="20% - Accent1 4 5 3 6 4 4" xfId="43843" xr:uid="{00000000-0005-0000-0000-00008BAA0000}"/>
    <cellStyle name="20% - Accent1 4 5 3 6 5" xfId="43844" xr:uid="{00000000-0005-0000-0000-00008CAA0000}"/>
    <cellStyle name="20% - Accent1 4 5 3 6 5 2" xfId="43845" xr:uid="{00000000-0005-0000-0000-00008DAA0000}"/>
    <cellStyle name="20% - Accent1 4 5 3 6 5 2 2" xfId="43846" xr:uid="{00000000-0005-0000-0000-00008EAA0000}"/>
    <cellStyle name="20% - Accent1 4 5 3 6 5 3" xfId="43847" xr:uid="{00000000-0005-0000-0000-00008FAA0000}"/>
    <cellStyle name="20% - Accent1 4 5 3 6 6" xfId="43848" xr:uid="{00000000-0005-0000-0000-000090AA0000}"/>
    <cellStyle name="20% - Accent1 4 5 3 6 6 2" xfId="43849" xr:uid="{00000000-0005-0000-0000-000091AA0000}"/>
    <cellStyle name="20% - Accent1 4 5 3 6 6 2 2" xfId="43850" xr:uid="{00000000-0005-0000-0000-000092AA0000}"/>
    <cellStyle name="20% - Accent1 4 5 3 6 6 3" xfId="43851" xr:uid="{00000000-0005-0000-0000-000093AA0000}"/>
    <cellStyle name="20% - Accent1 4 5 3 6 7" xfId="43852" xr:uid="{00000000-0005-0000-0000-000094AA0000}"/>
    <cellStyle name="20% - Accent1 4 5 3 6 7 2" xfId="43853" xr:uid="{00000000-0005-0000-0000-000095AA0000}"/>
    <cellStyle name="20% - Accent1 4 5 3 6 8" xfId="43854" xr:uid="{00000000-0005-0000-0000-000096AA0000}"/>
    <cellStyle name="20% - Accent1 4 5 3 6 8 2" xfId="43855" xr:uid="{00000000-0005-0000-0000-000097AA0000}"/>
    <cellStyle name="20% - Accent1 4 5 3 6 9" xfId="43856" xr:uid="{00000000-0005-0000-0000-000098AA0000}"/>
    <cellStyle name="20% - Accent1 4 5 3 7" xfId="43857" xr:uid="{00000000-0005-0000-0000-000099AA0000}"/>
    <cellStyle name="20% - Accent1 4 5 3 7 2" xfId="43858" xr:uid="{00000000-0005-0000-0000-00009AAA0000}"/>
    <cellStyle name="20% - Accent1 4 5 3 7 2 2" xfId="43859" xr:uid="{00000000-0005-0000-0000-00009BAA0000}"/>
    <cellStyle name="20% - Accent1 4 5 3 7 2 2 2" xfId="43860" xr:uid="{00000000-0005-0000-0000-00009CAA0000}"/>
    <cellStyle name="20% - Accent1 4 5 3 7 2 3" xfId="43861" xr:uid="{00000000-0005-0000-0000-00009DAA0000}"/>
    <cellStyle name="20% - Accent1 4 5 3 7 3" xfId="43862" xr:uid="{00000000-0005-0000-0000-00009EAA0000}"/>
    <cellStyle name="20% - Accent1 4 5 3 7 3 2" xfId="43863" xr:uid="{00000000-0005-0000-0000-00009FAA0000}"/>
    <cellStyle name="20% - Accent1 4 5 3 7 4" xfId="43864" xr:uid="{00000000-0005-0000-0000-0000A0AA0000}"/>
    <cellStyle name="20% - Accent1 4 5 3 8" xfId="43865" xr:uid="{00000000-0005-0000-0000-0000A1AA0000}"/>
    <cellStyle name="20% - Accent1 4 5 3 8 2" xfId="43866" xr:uid="{00000000-0005-0000-0000-0000A2AA0000}"/>
    <cellStyle name="20% - Accent1 4 5 3 8 2 2" xfId="43867" xr:uid="{00000000-0005-0000-0000-0000A3AA0000}"/>
    <cellStyle name="20% - Accent1 4 5 3 8 2 2 2" xfId="43868" xr:uid="{00000000-0005-0000-0000-0000A4AA0000}"/>
    <cellStyle name="20% - Accent1 4 5 3 8 2 3" xfId="43869" xr:uid="{00000000-0005-0000-0000-0000A5AA0000}"/>
    <cellStyle name="20% - Accent1 4 5 3 8 3" xfId="43870" xr:uid="{00000000-0005-0000-0000-0000A6AA0000}"/>
    <cellStyle name="20% - Accent1 4 5 3 8 3 2" xfId="43871" xr:uid="{00000000-0005-0000-0000-0000A7AA0000}"/>
    <cellStyle name="20% - Accent1 4 5 3 8 4" xfId="43872" xr:uid="{00000000-0005-0000-0000-0000A8AA0000}"/>
    <cellStyle name="20% - Accent1 4 5 3 9" xfId="43873" xr:uid="{00000000-0005-0000-0000-0000A9AA0000}"/>
    <cellStyle name="20% - Accent1 4 5 3 9 2" xfId="43874" xr:uid="{00000000-0005-0000-0000-0000AAAA0000}"/>
    <cellStyle name="20% - Accent1 4 5 3 9 2 2" xfId="43875" xr:uid="{00000000-0005-0000-0000-0000ABAA0000}"/>
    <cellStyle name="20% - Accent1 4 5 3 9 2 2 2" xfId="43876" xr:uid="{00000000-0005-0000-0000-0000ACAA0000}"/>
    <cellStyle name="20% - Accent1 4 5 3 9 2 3" xfId="43877" xr:uid="{00000000-0005-0000-0000-0000ADAA0000}"/>
    <cellStyle name="20% - Accent1 4 5 3 9 3" xfId="43878" xr:uid="{00000000-0005-0000-0000-0000AEAA0000}"/>
    <cellStyle name="20% - Accent1 4 5 3 9 3 2" xfId="43879" xr:uid="{00000000-0005-0000-0000-0000AFAA0000}"/>
    <cellStyle name="20% - Accent1 4 5 3 9 4" xfId="43880" xr:uid="{00000000-0005-0000-0000-0000B0AA0000}"/>
    <cellStyle name="20% - Accent1 4 5 4" xfId="43881" xr:uid="{00000000-0005-0000-0000-0000B1AA0000}"/>
    <cellStyle name="20% - Accent1 4 5 4 10" xfId="43882" xr:uid="{00000000-0005-0000-0000-0000B2AA0000}"/>
    <cellStyle name="20% - Accent1 4 5 4 10 2" xfId="43883" xr:uid="{00000000-0005-0000-0000-0000B3AA0000}"/>
    <cellStyle name="20% - Accent1 4 5 4 11" xfId="43884" xr:uid="{00000000-0005-0000-0000-0000B4AA0000}"/>
    <cellStyle name="20% - Accent1 4 5 4 2" xfId="43885" xr:uid="{00000000-0005-0000-0000-0000B5AA0000}"/>
    <cellStyle name="20% - Accent1 4 5 4 2 2" xfId="43886" xr:uid="{00000000-0005-0000-0000-0000B6AA0000}"/>
    <cellStyle name="20% - Accent1 4 5 4 2 2 2" xfId="43887" xr:uid="{00000000-0005-0000-0000-0000B7AA0000}"/>
    <cellStyle name="20% - Accent1 4 5 4 2 2 2 2" xfId="43888" xr:uid="{00000000-0005-0000-0000-0000B8AA0000}"/>
    <cellStyle name="20% - Accent1 4 5 4 2 2 2 2 2" xfId="43889" xr:uid="{00000000-0005-0000-0000-0000B9AA0000}"/>
    <cellStyle name="20% - Accent1 4 5 4 2 2 2 3" xfId="43890" xr:uid="{00000000-0005-0000-0000-0000BAAA0000}"/>
    <cellStyle name="20% - Accent1 4 5 4 2 2 3" xfId="43891" xr:uid="{00000000-0005-0000-0000-0000BBAA0000}"/>
    <cellStyle name="20% - Accent1 4 5 4 2 2 3 2" xfId="43892" xr:uid="{00000000-0005-0000-0000-0000BCAA0000}"/>
    <cellStyle name="20% - Accent1 4 5 4 2 2 4" xfId="43893" xr:uid="{00000000-0005-0000-0000-0000BDAA0000}"/>
    <cellStyle name="20% - Accent1 4 5 4 2 3" xfId="43894" xr:uid="{00000000-0005-0000-0000-0000BEAA0000}"/>
    <cellStyle name="20% - Accent1 4 5 4 2 3 2" xfId="43895" xr:uid="{00000000-0005-0000-0000-0000BFAA0000}"/>
    <cellStyle name="20% - Accent1 4 5 4 2 3 2 2" xfId="43896" xr:uid="{00000000-0005-0000-0000-0000C0AA0000}"/>
    <cellStyle name="20% - Accent1 4 5 4 2 3 2 2 2" xfId="43897" xr:uid="{00000000-0005-0000-0000-0000C1AA0000}"/>
    <cellStyle name="20% - Accent1 4 5 4 2 3 2 3" xfId="43898" xr:uid="{00000000-0005-0000-0000-0000C2AA0000}"/>
    <cellStyle name="20% - Accent1 4 5 4 2 3 3" xfId="43899" xr:uid="{00000000-0005-0000-0000-0000C3AA0000}"/>
    <cellStyle name="20% - Accent1 4 5 4 2 3 3 2" xfId="43900" xr:uid="{00000000-0005-0000-0000-0000C4AA0000}"/>
    <cellStyle name="20% - Accent1 4 5 4 2 3 4" xfId="43901" xr:uid="{00000000-0005-0000-0000-0000C5AA0000}"/>
    <cellStyle name="20% - Accent1 4 5 4 2 4" xfId="43902" xr:uid="{00000000-0005-0000-0000-0000C6AA0000}"/>
    <cellStyle name="20% - Accent1 4 5 4 2 4 2" xfId="43903" xr:uid="{00000000-0005-0000-0000-0000C7AA0000}"/>
    <cellStyle name="20% - Accent1 4 5 4 2 4 2 2" xfId="43904" xr:uid="{00000000-0005-0000-0000-0000C8AA0000}"/>
    <cellStyle name="20% - Accent1 4 5 4 2 4 2 2 2" xfId="43905" xr:uid="{00000000-0005-0000-0000-0000C9AA0000}"/>
    <cellStyle name="20% - Accent1 4 5 4 2 4 2 3" xfId="43906" xr:uid="{00000000-0005-0000-0000-0000CAAA0000}"/>
    <cellStyle name="20% - Accent1 4 5 4 2 4 3" xfId="43907" xr:uid="{00000000-0005-0000-0000-0000CBAA0000}"/>
    <cellStyle name="20% - Accent1 4 5 4 2 4 3 2" xfId="43908" xr:uid="{00000000-0005-0000-0000-0000CCAA0000}"/>
    <cellStyle name="20% - Accent1 4 5 4 2 4 4" xfId="43909" xr:uid="{00000000-0005-0000-0000-0000CDAA0000}"/>
    <cellStyle name="20% - Accent1 4 5 4 2 5" xfId="43910" xr:uid="{00000000-0005-0000-0000-0000CEAA0000}"/>
    <cellStyle name="20% - Accent1 4 5 4 2 5 2" xfId="43911" xr:uid="{00000000-0005-0000-0000-0000CFAA0000}"/>
    <cellStyle name="20% - Accent1 4 5 4 2 5 2 2" xfId="43912" xr:uid="{00000000-0005-0000-0000-0000D0AA0000}"/>
    <cellStyle name="20% - Accent1 4 5 4 2 5 3" xfId="43913" xr:uid="{00000000-0005-0000-0000-0000D1AA0000}"/>
    <cellStyle name="20% - Accent1 4 5 4 2 6" xfId="43914" xr:uid="{00000000-0005-0000-0000-0000D2AA0000}"/>
    <cellStyle name="20% - Accent1 4 5 4 2 6 2" xfId="43915" xr:uid="{00000000-0005-0000-0000-0000D3AA0000}"/>
    <cellStyle name="20% - Accent1 4 5 4 2 6 2 2" xfId="43916" xr:uid="{00000000-0005-0000-0000-0000D4AA0000}"/>
    <cellStyle name="20% - Accent1 4 5 4 2 6 3" xfId="43917" xr:uid="{00000000-0005-0000-0000-0000D5AA0000}"/>
    <cellStyle name="20% - Accent1 4 5 4 2 7" xfId="43918" xr:uid="{00000000-0005-0000-0000-0000D6AA0000}"/>
    <cellStyle name="20% - Accent1 4 5 4 2 7 2" xfId="43919" xr:uid="{00000000-0005-0000-0000-0000D7AA0000}"/>
    <cellStyle name="20% - Accent1 4 5 4 2 8" xfId="43920" xr:uid="{00000000-0005-0000-0000-0000D8AA0000}"/>
    <cellStyle name="20% - Accent1 4 5 4 2 8 2" xfId="43921" xr:uid="{00000000-0005-0000-0000-0000D9AA0000}"/>
    <cellStyle name="20% - Accent1 4 5 4 2 9" xfId="43922" xr:uid="{00000000-0005-0000-0000-0000DAAA0000}"/>
    <cellStyle name="20% - Accent1 4 5 4 3" xfId="43923" xr:uid="{00000000-0005-0000-0000-0000DBAA0000}"/>
    <cellStyle name="20% - Accent1 4 5 4 3 2" xfId="43924" xr:uid="{00000000-0005-0000-0000-0000DCAA0000}"/>
    <cellStyle name="20% - Accent1 4 5 4 3 2 2" xfId="43925" xr:uid="{00000000-0005-0000-0000-0000DDAA0000}"/>
    <cellStyle name="20% - Accent1 4 5 4 3 2 2 2" xfId="43926" xr:uid="{00000000-0005-0000-0000-0000DEAA0000}"/>
    <cellStyle name="20% - Accent1 4 5 4 3 2 2 2 2" xfId="43927" xr:uid="{00000000-0005-0000-0000-0000DFAA0000}"/>
    <cellStyle name="20% - Accent1 4 5 4 3 2 2 3" xfId="43928" xr:uid="{00000000-0005-0000-0000-0000E0AA0000}"/>
    <cellStyle name="20% - Accent1 4 5 4 3 2 3" xfId="43929" xr:uid="{00000000-0005-0000-0000-0000E1AA0000}"/>
    <cellStyle name="20% - Accent1 4 5 4 3 2 3 2" xfId="43930" xr:uid="{00000000-0005-0000-0000-0000E2AA0000}"/>
    <cellStyle name="20% - Accent1 4 5 4 3 2 4" xfId="43931" xr:uid="{00000000-0005-0000-0000-0000E3AA0000}"/>
    <cellStyle name="20% - Accent1 4 5 4 3 3" xfId="43932" xr:uid="{00000000-0005-0000-0000-0000E4AA0000}"/>
    <cellStyle name="20% - Accent1 4 5 4 3 3 2" xfId="43933" xr:uid="{00000000-0005-0000-0000-0000E5AA0000}"/>
    <cellStyle name="20% - Accent1 4 5 4 3 3 2 2" xfId="43934" xr:uid="{00000000-0005-0000-0000-0000E6AA0000}"/>
    <cellStyle name="20% - Accent1 4 5 4 3 3 2 2 2" xfId="43935" xr:uid="{00000000-0005-0000-0000-0000E7AA0000}"/>
    <cellStyle name="20% - Accent1 4 5 4 3 3 2 3" xfId="43936" xr:uid="{00000000-0005-0000-0000-0000E8AA0000}"/>
    <cellStyle name="20% - Accent1 4 5 4 3 3 3" xfId="43937" xr:uid="{00000000-0005-0000-0000-0000E9AA0000}"/>
    <cellStyle name="20% - Accent1 4 5 4 3 3 3 2" xfId="43938" xr:uid="{00000000-0005-0000-0000-0000EAAA0000}"/>
    <cellStyle name="20% - Accent1 4 5 4 3 3 4" xfId="43939" xr:uid="{00000000-0005-0000-0000-0000EBAA0000}"/>
    <cellStyle name="20% - Accent1 4 5 4 3 4" xfId="43940" xr:uid="{00000000-0005-0000-0000-0000ECAA0000}"/>
    <cellStyle name="20% - Accent1 4 5 4 3 4 2" xfId="43941" xr:uid="{00000000-0005-0000-0000-0000EDAA0000}"/>
    <cellStyle name="20% - Accent1 4 5 4 3 4 2 2" xfId="43942" xr:uid="{00000000-0005-0000-0000-0000EEAA0000}"/>
    <cellStyle name="20% - Accent1 4 5 4 3 4 2 2 2" xfId="43943" xr:uid="{00000000-0005-0000-0000-0000EFAA0000}"/>
    <cellStyle name="20% - Accent1 4 5 4 3 4 2 3" xfId="43944" xr:uid="{00000000-0005-0000-0000-0000F0AA0000}"/>
    <cellStyle name="20% - Accent1 4 5 4 3 4 3" xfId="43945" xr:uid="{00000000-0005-0000-0000-0000F1AA0000}"/>
    <cellStyle name="20% - Accent1 4 5 4 3 4 3 2" xfId="43946" xr:uid="{00000000-0005-0000-0000-0000F2AA0000}"/>
    <cellStyle name="20% - Accent1 4 5 4 3 4 4" xfId="43947" xr:uid="{00000000-0005-0000-0000-0000F3AA0000}"/>
    <cellStyle name="20% - Accent1 4 5 4 3 5" xfId="43948" xr:uid="{00000000-0005-0000-0000-0000F4AA0000}"/>
    <cellStyle name="20% - Accent1 4 5 4 3 5 2" xfId="43949" xr:uid="{00000000-0005-0000-0000-0000F5AA0000}"/>
    <cellStyle name="20% - Accent1 4 5 4 3 5 2 2" xfId="43950" xr:uid="{00000000-0005-0000-0000-0000F6AA0000}"/>
    <cellStyle name="20% - Accent1 4 5 4 3 5 3" xfId="43951" xr:uid="{00000000-0005-0000-0000-0000F7AA0000}"/>
    <cellStyle name="20% - Accent1 4 5 4 3 6" xfId="43952" xr:uid="{00000000-0005-0000-0000-0000F8AA0000}"/>
    <cellStyle name="20% - Accent1 4 5 4 3 6 2" xfId="43953" xr:uid="{00000000-0005-0000-0000-0000F9AA0000}"/>
    <cellStyle name="20% - Accent1 4 5 4 3 6 2 2" xfId="43954" xr:uid="{00000000-0005-0000-0000-0000FAAA0000}"/>
    <cellStyle name="20% - Accent1 4 5 4 3 6 3" xfId="43955" xr:uid="{00000000-0005-0000-0000-0000FBAA0000}"/>
    <cellStyle name="20% - Accent1 4 5 4 3 7" xfId="43956" xr:uid="{00000000-0005-0000-0000-0000FCAA0000}"/>
    <cellStyle name="20% - Accent1 4 5 4 3 7 2" xfId="43957" xr:uid="{00000000-0005-0000-0000-0000FDAA0000}"/>
    <cellStyle name="20% - Accent1 4 5 4 3 8" xfId="43958" xr:uid="{00000000-0005-0000-0000-0000FEAA0000}"/>
    <cellStyle name="20% - Accent1 4 5 4 3 8 2" xfId="43959" xr:uid="{00000000-0005-0000-0000-0000FFAA0000}"/>
    <cellStyle name="20% - Accent1 4 5 4 3 9" xfId="43960" xr:uid="{00000000-0005-0000-0000-000000AB0000}"/>
    <cellStyle name="20% - Accent1 4 5 4 4" xfId="43961" xr:uid="{00000000-0005-0000-0000-000001AB0000}"/>
    <cellStyle name="20% - Accent1 4 5 4 4 2" xfId="43962" xr:uid="{00000000-0005-0000-0000-000002AB0000}"/>
    <cellStyle name="20% - Accent1 4 5 4 4 2 2" xfId="43963" xr:uid="{00000000-0005-0000-0000-000003AB0000}"/>
    <cellStyle name="20% - Accent1 4 5 4 4 2 2 2" xfId="43964" xr:uid="{00000000-0005-0000-0000-000004AB0000}"/>
    <cellStyle name="20% - Accent1 4 5 4 4 2 3" xfId="43965" xr:uid="{00000000-0005-0000-0000-000005AB0000}"/>
    <cellStyle name="20% - Accent1 4 5 4 4 3" xfId="43966" xr:uid="{00000000-0005-0000-0000-000006AB0000}"/>
    <cellStyle name="20% - Accent1 4 5 4 4 3 2" xfId="43967" xr:uid="{00000000-0005-0000-0000-000007AB0000}"/>
    <cellStyle name="20% - Accent1 4 5 4 4 4" xfId="43968" xr:uid="{00000000-0005-0000-0000-000008AB0000}"/>
    <cellStyle name="20% - Accent1 4 5 4 5" xfId="43969" xr:uid="{00000000-0005-0000-0000-000009AB0000}"/>
    <cellStyle name="20% - Accent1 4 5 4 5 2" xfId="43970" xr:uid="{00000000-0005-0000-0000-00000AAB0000}"/>
    <cellStyle name="20% - Accent1 4 5 4 5 2 2" xfId="43971" xr:uid="{00000000-0005-0000-0000-00000BAB0000}"/>
    <cellStyle name="20% - Accent1 4 5 4 5 2 2 2" xfId="43972" xr:uid="{00000000-0005-0000-0000-00000CAB0000}"/>
    <cellStyle name="20% - Accent1 4 5 4 5 2 3" xfId="43973" xr:uid="{00000000-0005-0000-0000-00000DAB0000}"/>
    <cellStyle name="20% - Accent1 4 5 4 5 3" xfId="43974" xr:uid="{00000000-0005-0000-0000-00000EAB0000}"/>
    <cellStyle name="20% - Accent1 4 5 4 5 3 2" xfId="43975" xr:uid="{00000000-0005-0000-0000-00000FAB0000}"/>
    <cellStyle name="20% - Accent1 4 5 4 5 4" xfId="43976" xr:uid="{00000000-0005-0000-0000-000010AB0000}"/>
    <cellStyle name="20% - Accent1 4 5 4 6" xfId="43977" xr:uid="{00000000-0005-0000-0000-000011AB0000}"/>
    <cellStyle name="20% - Accent1 4 5 4 6 2" xfId="43978" xr:uid="{00000000-0005-0000-0000-000012AB0000}"/>
    <cellStyle name="20% - Accent1 4 5 4 6 2 2" xfId="43979" xr:uid="{00000000-0005-0000-0000-000013AB0000}"/>
    <cellStyle name="20% - Accent1 4 5 4 6 2 2 2" xfId="43980" xr:uid="{00000000-0005-0000-0000-000014AB0000}"/>
    <cellStyle name="20% - Accent1 4 5 4 6 2 3" xfId="43981" xr:uid="{00000000-0005-0000-0000-000015AB0000}"/>
    <cellStyle name="20% - Accent1 4 5 4 6 3" xfId="43982" xr:uid="{00000000-0005-0000-0000-000016AB0000}"/>
    <cellStyle name="20% - Accent1 4 5 4 6 3 2" xfId="43983" xr:uid="{00000000-0005-0000-0000-000017AB0000}"/>
    <cellStyle name="20% - Accent1 4 5 4 6 4" xfId="43984" xr:uid="{00000000-0005-0000-0000-000018AB0000}"/>
    <cellStyle name="20% - Accent1 4 5 4 7" xfId="43985" xr:uid="{00000000-0005-0000-0000-000019AB0000}"/>
    <cellStyle name="20% - Accent1 4 5 4 7 2" xfId="43986" xr:uid="{00000000-0005-0000-0000-00001AAB0000}"/>
    <cellStyle name="20% - Accent1 4 5 4 7 2 2" xfId="43987" xr:uid="{00000000-0005-0000-0000-00001BAB0000}"/>
    <cellStyle name="20% - Accent1 4 5 4 7 3" xfId="43988" xr:uid="{00000000-0005-0000-0000-00001CAB0000}"/>
    <cellStyle name="20% - Accent1 4 5 4 8" xfId="43989" xr:uid="{00000000-0005-0000-0000-00001DAB0000}"/>
    <cellStyle name="20% - Accent1 4 5 4 8 2" xfId="43990" xr:uid="{00000000-0005-0000-0000-00001EAB0000}"/>
    <cellStyle name="20% - Accent1 4 5 4 8 2 2" xfId="43991" xr:uid="{00000000-0005-0000-0000-00001FAB0000}"/>
    <cellStyle name="20% - Accent1 4 5 4 8 3" xfId="43992" xr:uid="{00000000-0005-0000-0000-000020AB0000}"/>
    <cellStyle name="20% - Accent1 4 5 4 9" xfId="43993" xr:uid="{00000000-0005-0000-0000-000021AB0000}"/>
    <cellStyle name="20% - Accent1 4 5 4 9 2" xfId="43994" xr:uid="{00000000-0005-0000-0000-000022AB0000}"/>
    <cellStyle name="20% - Accent1 4 5 5" xfId="43995" xr:uid="{00000000-0005-0000-0000-000023AB0000}"/>
    <cellStyle name="20% - Accent1 4 5 5 10" xfId="43996" xr:uid="{00000000-0005-0000-0000-000024AB0000}"/>
    <cellStyle name="20% - Accent1 4 5 5 10 2" xfId="43997" xr:uid="{00000000-0005-0000-0000-000025AB0000}"/>
    <cellStyle name="20% - Accent1 4 5 5 11" xfId="43998" xr:uid="{00000000-0005-0000-0000-000026AB0000}"/>
    <cellStyle name="20% - Accent1 4 5 5 2" xfId="43999" xr:uid="{00000000-0005-0000-0000-000027AB0000}"/>
    <cellStyle name="20% - Accent1 4 5 5 2 2" xfId="44000" xr:uid="{00000000-0005-0000-0000-000028AB0000}"/>
    <cellStyle name="20% - Accent1 4 5 5 2 2 2" xfId="44001" xr:uid="{00000000-0005-0000-0000-000029AB0000}"/>
    <cellStyle name="20% - Accent1 4 5 5 2 2 2 2" xfId="44002" xr:uid="{00000000-0005-0000-0000-00002AAB0000}"/>
    <cellStyle name="20% - Accent1 4 5 5 2 2 2 2 2" xfId="44003" xr:uid="{00000000-0005-0000-0000-00002BAB0000}"/>
    <cellStyle name="20% - Accent1 4 5 5 2 2 2 3" xfId="44004" xr:uid="{00000000-0005-0000-0000-00002CAB0000}"/>
    <cellStyle name="20% - Accent1 4 5 5 2 2 3" xfId="44005" xr:uid="{00000000-0005-0000-0000-00002DAB0000}"/>
    <cellStyle name="20% - Accent1 4 5 5 2 2 3 2" xfId="44006" xr:uid="{00000000-0005-0000-0000-00002EAB0000}"/>
    <cellStyle name="20% - Accent1 4 5 5 2 2 4" xfId="44007" xr:uid="{00000000-0005-0000-0000-00002FAB0000}"/>
    <cellStyle name="20% - Accent1 4 5 5 2 3" xfId="44008" xr:uid="{00000000-0005-0000-0000-000030AB0000}"/>
    <cellStyle name="20% - Accent1 4 5 5 2 3 2" xfId="44009" xr:uid="{00000000-0005-0000-0000-000031AB0000}"/>
    <cellStyle name="20% - Accent1 4 5 5 2 3 2 2" xfId="44010" xr:uid="{00000000-0005-0000-0000-000032AB0000}"/>
    <cellStyle name="20% - Accent1 4 5 5 2 3 2 2 2" xfId="44011" xr:uid="{00000000-0005-0000-0000-000033AB0000}"/>
    <cellStyle name="20% - Accent1 4 5 5 2 3 2 3" xfId="44012" xr:uid="{00000000-0005-0000-0000-000034AB0000}"/>
    <cellStyle name="20% - Accent1 4 5 5 2 3 3" xfId="44013" xr:uid="{00000000-0005-0000-0000-000035AB0000}"/>
    <cellStyle name="20% - Accent1 4 5 5 2 3 3 2" xfId="44014" xr:uid="{00000000-0005-0000-0000-000036AB0000}"/>
    <cellStyle name="20% - Accent1 4 5 5 2 3 4" xfId="44015" xr:uid="{00000000-0005-0000-0000-000037AB0000}"/>
    <cellStyle name="20% - Accent1 4 5 5 2 4" xfId="44016" xr:uid="{00000000-0005-0000-0000-000038AB0000}"/>
    <cellStyle name="20% - Accent1 4 5 5 2 4 2" xfId="44017" xr:uid="{00000000-0005-0000-0000-000039AB0000}"/>
    <cellStyle name="20% - Accent1 4 5 5 2 4 2 2" xfId="44018" xr:uid="{00000000-0005-0000-0000-00003AAB0000}"/>
    <cellStyle name="20% - Accent1 4 5 5 2 4 2 2 2" xfId="44019" xr:uid="{00000000-0005-0000-0000-00003BAB0000}"/>
    <cellStyle name="20% - Accent1 4 5 5 2 4 2 3" xfId="44020" xr:uid="{00000000-0005-0000-0000-00003CAB0000}"/>
    <cellStyle name="20% - Accent1 4 5 5 2 4 3" xfId="44021" xr:uid="{00000000-0005-0000-0000-00003DAB0000}"/>
    <cellStyle name="20% - Accent1 4 5 5 2 4 3 2" xfId="44022" xr:uid="{00000000-0005-0000-0000-00003EAB0000}"/>
    <cellStyle name="20% - Accent1 4 5 5 2 4 4" xfId="44023" xr:uid="{00000000-0005-0000-0000-00003FAB0000}"/>
    <cellStyle name="20% - Accent1 4 5 5 2 5" xfId="44024" xr:uid="{00000000-0005-0000-0000-000040AB0000}"/>
    <cellStyle name="20% - Accent1 4 5 5 2 5 2" xfId="44025" xr:uid="{00000000-0005-0000-0000-000041AB0000}"/>
    <cellStyle name="20% - Accent1 4 5 5 2 5 2 2" xfId="44026" xr:uid="{00000000-0005-0000-0000-000042AB0000}"/>
    <cellStyle name="20% - Accent1 4 5 5 2 5 3" xfId="44027" xr:uid="{00000000-0005-0000-0000-000043AB0000}"/>
    <cellStyle name="20% - Accent1 4 5 5 2 6" xfId="44028" xr:uid="{00000000-0005-0000-0000-000044AB0000}"/>
    <cellStyle name="20% - Accent1 4 5 5 2 6 2" xfId="44029" xr:uid="{00000000-0005-0000-0000-000045AB0000}"/>
    <cellStyle name="20% - Accent1 4 5 5 2 6 2 2" xfId="44030" xr:uid="{00000000-0005-0000-0000-000046AB0000}"/>
    <cellStyle name="20% - Accent1 4 5 5 2 6 3" xfId="44031" xr:uid="{00000000-0005-0000-0000-000047AB0000}"/>
    <cellStyle name="20% - Accent1 4 5 5 2 7" xfId="44032" xr:uid="{00000000-0005-0000-0000-000048AB0000}"/>
    <cellStyle name="20% - Accent1 4 5 5 2 7 2" xfId="44033" xr:uid="{00000000-0005-0000-0000-000049AB0000}"/>
    <cellStyle name="20% - Accent1 4 5 5 2 8" xfId="44034" xr:uid="{00000000-0005-0000-0000-00004AAB0000}"/>
    <cellStyle name="20% - Accent1 4 5 5 2 8 2" xfId="44035" xr:uid="{00000000-0005-0000-0000-00004BAB0000}"/>
    <cellStyle name="20% - Accent1 4 5 5 2 9" xfId="44036" xr:uid="{00000000-0005-0000-0000-00004CAB0000}"/>
    <cellStyle name="20% - Accent1 4 5 5 3" xfId="44037" xr:uid="{00000000-0005-0000-0000-00004DAB0000}"/>
    <cellStyle name="20% - Accent1 4 5 5 3 2" xfId="44038" xr:uid="{00000000-0005-0000-0000-00004EAB0000}"/>
    <cellStyle name="20% - Accent1 4 5 5 3 2 2" xfId="44039" xr:uid="{00000000-0005-0000-0000-00004FAB0000}"/>
    <cellStyle name="20% - Accent1 4 5 5 3 2 2 2" xfId="44040" xr:uid="{00000000-0005-0000-0000-000050AB0000}"/>
    <cellStyle name="20% - Accent1 4 5 5 3 2 2 2 2" xfId="44041" xr:uid="{00000000-0005-0000-0000-000051AB0000}"/>
    <cellStyle name="20% - Accent1 4 5 5 3 2 2 3" xfId="44042" xr:uid="{00000000-0005-0000-0000-000052AB0000}"/>
    <cellStyle name="20% - Accent1 4 5 5 3 2 3" xfId="44043" xr:uid="{00000000-0005-0000-0000-000053AB0000}"/>
    <cellStyle name="20% - Accent1 4 5 5 3 2 3 2" xfId="44044" xr:uid="{00000000-0005-0000-0000-000054AB0000}"/>
    <cellStyle name="20% - Accent1 4 5 5 3 2 4" xfId="44045" xr:uid="{00000000-0005-0000-0000-000055AB0000}"/>
    <cellStyle name="20% - Accent1 4 5 5 3 3" xfId="44046" xr:uid="{00000000-0005-0000-0000-000056AB0000}"/>
    <cellStyle name="20% - Accent1 4 5 5 3 3 2" xfId="44047" xr:uid="{00000000-0005-0000-0000-000057AB0000}"/>
    <cellStyle name="20% - Accent1 4 5 5 3 3 2 2" xfId="44048" xr:uid="{00000000-0005-0000-0000-000058AB0000}"/>
    <cellStyle name="20% - Accent1 4 5 5 3 3 2 2 2" xfId="44049" xr:uid="{00000000-0005-0000-0000-000059AB0000}"/>
    <cellStyle name="20% - Accent1 4 5 5 3 3 2 3" xfId="44050" xr:uid="{00000000-0005-0000-0000-00005AAB0000}"/>
    <cellStyle name="20% - Accent1 4 5 5 3 3 3" xfId="44051" xr:uid="{00000000-0005-0000-0000-00005BAB0000}"/>
    <cellStyle name="20% - Accent1 4 5 5 3 3 3 2" xfId="44052" xr:uid="{00000000-0005-0000-0000-00005CAB0000}"/>
    <cellStyle name="20% - Accent1 4 5 5 3 3 4" xfId="44053" xr:uid="{00000000-0005-0000-0000-00005DAB0000}"/>
    <cellStyle name="20% - Accent1 4 5 5 3 4" xfId="44054" xr:uid="{00000000-0005-0000-0000-00005EAB0000}"/>
    <cellStyle name="20% - Accent1 4 5 5 3 4 2" xfId="44055" xr:uid="{00000000-0005-0000-0000-00005FAB0000}"/>
    <cellStyle name="20% - Accent1 4 5 5 3 4 2 2" xfId="44056" xr:uid="{00000000-0005-0000-0000-000060AB0000}"/>
    <cellStyle name="20% - Accent1 4 5 5 3 4 2 2 2" xfId="44057" xr:uid="{00000000-0005-0000-0000-000061AB0000}"/>
    <cellStyle name="20% - Accent1 4 5 5 3 4 2 3" xfId="44058" xr:uid="{00000000-0005-0000-0000-000062AB0000}"/>
    <cellStyle name="20% - Accent1 4 5 5 3 4 3" xfId="44059" xr:uid="{00000000-0005-0000-0000-000063AB0000}"/>
    <cellStyle name="20% - Accent1 4 5 5 3 4 3 2" xfId="44060" xr:uid="{00000000-0005-0000-0000-000064AB0000}"/>
    <cellStyle name="20% - Accent1 4 5 5 3 4 4" xfId="44061" xr:uid="{00000000-0005-0000-0000-000065AB0000}"/>
    <cellStyle name="20% - Accent1 4 5 5 3 5" xfId="44062" xr:uid="{00000000-0005-0000-0000-000066AB0000}"/>
    <cellStyle name="20% - Accent1 4 5 5 3 5 2" xfId="44063" xr:uid="{00000000-0005-0000-0000-000067AB0000}"/>
    <cellStyle name="20% - Accent1 4 5 5 3 5 2 2" xfId="44064" xr:uid="{00000000-0005-0000-0000-000068AB0000}"/>
    <cellStyle name="20% - Accent1 4 5 5 3 5 3" xfId="44065" xr:uid="{00000000-0005-0000-0000-000069AB0000}"/>
    <cellStyle name="20% - Accent1 4 5 5 3 6" xfId="44066" xr:uid="{00000000-0005-0000-0000-00006AAB0000}"/>
    <cellStyle name="20% - Accent1 4 5 5 3 6 2" xfId="44067" xr:uid="{00000000-0005-0000-0000-00006BAB0000}"/>
    <cellStyle name="20% - Accent1 4 5 5 3 6 2 2" xfId="44068" xr:uid="{00000000-0005-0000-0000-00006CAB0000}"/>
    <cellStyle name="20% - Accent1 4 5 5 3 6 3" xfId="44069" xr:uid="{00000000-0005-0000-0000-00006DAB0000}"/>
    <cellStyle name="20% - Accent1 4 5 5 3 7" xfId="44070" xr:uid="{00000000-0005-0000-0000-00006EAB0000}"/>
    <cellStyle name="20% - Accent1 4 5 5 3 7 2" xfId="44071" xr:uid="{00000000-0005-0000-0000-00006FAB0000}"/>
    <cellStyle name="20% - Accent1 4 5 5 3 8" xfId="44072" xr:uid="{00000000-0005-0000-0000-000070AB0000}"/>
    <cellStyle name="20% - Accent1 4 5 5 3 8 2" xfId="44073" xr:uid="{00000000-0005-0000-0000-000071AB0000}"/>
    <cellStyle name="20% - Accent1 4 5 5 3 9" xfId="44074" xr:uid="{00000000-0005-0000-0000-000072AB0000}"/>
    <cellStyle name="20% - Accent1 4 5 5 4" xfId="44075" xr:uid="{00000000-0005-0000-0000-000073AB0000}"/>
    <cellStyle name="20% - Accent1 4 5 5 4 2" xfId="44076" xr:uid="{00000000-0005-0000-0000-000074AB0000}"/>
    <cellStyle name="20% - Accent1 4 5 5 4 2 2" xfId="44077" xr:uid="{00000000-0005-0000-0000-000075AB0000}"/>
    <cellStyle name="20% - Accent1 4 5 5 4 2 2 2" xfId="44078" xr:uid="{00000000-0005-0000-0000-000076AB0000}"/>
    <cellStyle name="20% - Accent1 4 5 5 4 2 3" xfId="44079" xr:uid="{00000000-0005-0000-0000-000077AB0000}"/>
    <cellStyle name="20% - Accent1 4 5 5 4 3" xfId="44080" xr:uid="{00000000-0005-0000-0000-000078AB0000}"/>
    <cellStyle name="20% - Accent1 4 5 5 4 3 2" xfId="44081" xr:uid="{00000000-0005-0000-0000-000079AB0000}"/>
    <cellStyle name="20% - Accent1 4 5 5 4 4" xfId="44082" xr:uid="{00000000-0005-0000-0000-00007AAB0000}"/>
    <cellStyle name="20% - Accent1 4 5 5 5" xfId="44083" xr:uid="{00000000-0005-0000-0000-00007BAB0000}"/>
    <cellStyle name="20% - Accent1 4 5 5 5 2" xfId="44084" xr:uid="{00000000-0005-0000-0000-00007CAB0000}"/>
    <cellStyle name="20% - Accent1 4 5 5 5 2 2" xfId="44085" xr:uid="{00000000-0005-0000-0000-00007DAB0000}"/>
    <cellStyle name="20% - Accent1 4 5 5 5 2 2 2" xfId="44086" xr:uid="{00000000-0005-0000-0000-00007EAB0000}"/>
    <cellStyle name="20% - Accent1 4 5 5 5 2 3" xfId="44087" xr:uid="{00000000-0005-0000-0000-00007FAB0000}"/>
    <cellStyle name="20% - Accent1 4 5 5 5 3" xfId="44088" xr:uid="{00000000-0005-0000-0000-000080AB0000}"/>
    <cellStyle name="20% - Accent1 4 5 5 5 3 2" xfId="44089" xr:uid="{00000000-0005-0000-0000-000081AB0000}"/>
    <cellStyle name="20% - Accent1 4 5 5 5 4" xfId="44090" xr:uid="{00000000-0005-0000-0000-000082AB0000}"/>
    <cellStyle name="20% - Accent1 4 5 5 6" xfId="44091" xr:uid="{00000000-0005-0000-0000-000083AB0000}"/>
    <cellStyle name="20% - Accent1 4 5 5 6 2" xfId="44092" xr:uid="{00000000-0005-0000-0000-000084AB0000}"/>
    <cellStyle name="20% - Accent1 4 5 5 6 2 2" xfId="44093" xr:uid="{00000000-0005-0000-0000-000085AB0000}"/>
    <cellStyle name="20% - Accent1 4 5 5 6 2 2 2" xfId="44094" xr:uid="{00000000-0005-0000-0000-000086AB0000}"/>
    <cellStyle name="20% - Accent1 4 5 5 6 2 3" xfId="44095" xr:uid="{00000000-0005-0000-0000-000087AB0000}"/>
    <cellStyle name="20% - Accent1 4 5 5 6 3" xfId="44096" xr:uid="{00000000-0005-0000-0000-000088AB0000}"/>
    <cellStyle name="20% - Accent1 4 5 5 6 3 2" xfId="44097" xr:uid="{00000000-0005-0000-0000-000089AB0000}"/>
    <cellStyle name="20% - Accent1 4 5 5 6 4" xfId="44098" xr:uid="{00000000-0005-0000-0000-00008AAB0000}"/>
    <cellStyle name="20% - Accent1 4 5 5 7" xfId="44099" xr:uid="{00000000-0005-0000-0000-00008BAB0000}"/>
    <cellStyle name="20% - Accent1 4 5 5 7 2" xfId="44100" xr:uid="{00000000-0005-0000-0000-00008CAB0000}"/>
    <cellStyle name="20% - Accent1 4 5 5 7 2 2" xfId="44101" xr:uid="{00000000-0005-0000-0000-00008DAB0000}"/>
    <cellStyle name="20% - Accent1 4 5 5 7 3" xfId="44102" xr:uid="{00000000-0005-0000-0000-00008EAB0000}"/>
    <cellStyle name="20% - Accent1 4 5 5 8" xfId="44103" xr:uid="{00000000-0005-0000-0000-00008FAB0000}"/>
    <cellStyle name="20% - Accent1 4 5 5 8 2" xfId="44104" xr:uid="{00000000-0005-0000-0000-000090AB0000}"/>
    <cellStyle name="20% - Accent1 4 5 5 8 2 2" xfId="44105" xr:uid="{00000000-0005-0000-0000-000091AB0000}"/>
    <cellStyle name="20% - Accent1 4 5 5 8 3" xfId="44106" xr:uid="{00000000-0005-0000-0000-000092AB0000}"/>
    <cellStyle name="20% - Accent1 4 5 5 9" xfId="44107" xr:uid="{00000000-0005-0000-0000-000093AB0000}"/>
    <cellStyle name="20% - Accent1 4 5 5 9 2" xfId="44108" xr:uid="{00000000-0005-0000-0000-000094AB0000}"/>
    <cellStyle name="20% - Accent1 4 5 6" xfId="44109" xr:uid="{00000000-0005-0000-0000-000095AB0000}"/>
    <cellStyle name="20% - Accent1 4 5 6 10" xfId="44110" xr:uid="{00000000-0005-0000-0000-000096AB0000}"/>
    <cellStyle name="20% - Accent1 4 5 6 10 2" xfId="44111" xr:uid="{00000000-0005-0000-0000-000097AB0000}"/>
    <cellStyle name="20% - Accent1 4 5 6 11" xfId="44112" xr:uid="{00000000-0005-0000-0000-000098AB0000}"/>
    <cellStyle name="20% - Accent1 4 5 6 2" xfId="44113" xr:uid="{00000000-0005-0000-0000-000099AB0000}"/>
    <cellStyle name="20% - Accent1 4 5 6 2 2" xfId="44114" xr:uid="{00000000-0005-0000-0000-00009AAB0000}"/>
    <cellStyle name="20% - Accent1 4 5 6 2 2 2" xfId="44115" xr:uid="{00000000-0005-0000-0000-00009BAB0000}"/>
    <cellStyle name="20% - Accent1 4 5 6 2 2 2 2" xfId="44116" xr:uid="{00000000-0005-0000-0000-00009CAB0000}"/>
    <cellStyle name="20% - Accent1 4 5 6 2 2 2 2 2" xfId="44117" xr:uid="{00000000-0005-0000-0000-00009DAB0000}"/>
    <cellStyle name="20% - Accent1 4 5 6 2 2 2 3" xfId="44118" xr:uid="{00000000-0005-0000-0000-00009EAB0000}"/>
    <cellStyle name="20% - Accent1 4 5 6 2 2 3" xfId="44119" xr:uid="{00000000-0005-0000-0000-00009FAB0000}"/>
    <cellStyle name="20% - Accent1 4 5 6 2 2 3 2" xfId="44120" xr:uid="{00000000-0005-0000-0000-0000A0AB0000}"/>
    <cellStyle name="20% - Accent1 4 5 6 2 2 4" xfId="44121" xr:uid="{00000000-0005-0000-0000-0000A1AB0000}"/>
    <cellStyle name="20% - Accent1 4 5 6 2 3" xfId="44122" xr:uid="{00000000-0005-0000-0000-0000A2AB0000}"/>
    <cellStyle name="20% - Accent1 4 5 6 2 3 2" xfId="44123" xr:uid="{00000000-0005-0000-0000-0000A3AB0000}"/>
    <cellStyle name="20% - Accent1 4 5 6 2 3 2 2" xfId="44124" xr:uid="{00000000-0005-0000-0000-0000A4AB0000}"/>
    <cellStyle name="20% - Accent1 4 5 6 2 3 2 2 2" xfId="44125" xr:uid="{00000000-0005-0000-0000-0000A5AB0000}"/>
    <cellStyle name="20% - Accent1 4 5 6 2 3 2 3" xfId="44126" xr:uid="{00000000-0005-0000-0000-0000A6AB0000}"/>
    <cellStyle name="20% - Accent1 4 5 6 2 3 3" xfId="44127" xr:uid="{00000000-0005-0000-0000-0000A7AB0000}"/>
    <cellStyle name="20% - Accent1 4 5 6 2 3 3 2" xfId="44128" xr:uid="{00000000-0005-0000-0000-0000A8AB0000}"/>
    <cellStyle name="20% - Accent1 4 5 6 2 3 4" xfId="44129" xr:uid="{00000000-0005-0000-0000-0000A9AB0000}"/>
    <cellStyle name="20% - Accent1 4 5 6 2 4" xfId="44130" xr:uid="{00000000-0005-0000-0000-0000AAAB0000}"/>
    <cellStyle name="20% - Accent1 4 5 6 2 4 2" xfId="44131" xr:uid="{00000000-0005-0000-0000-0000ABAB0000}"/>
    <cellStyle name="20% - Accent1 4 5 6 2 4 2 2" xfId="44132" xr:uid="{00000000-0005-0000-0000-0000ACAB0000}"/>
    <cellStyle name="20% - Accent1 4 5 6 2 4 2 2 2" xfId="44133" xr:uid="{00000000-0005-0000-0000-0000ADAB0000}"/>
    <cellStyle name="20% - Accent1 4 5 6 2 4 2 3" xfId="44134" xr:uid="{00000000-0005-0000-0000-0000AEAB0000}"/>
    <cellStyle name="20% - Accent1 4 5 6 2 4 3" xfId="44135" xr:uid="{00000000-0005-0000-0000-0000AFAB0000}"/>
    <cellStyle name="20% - Accent1 4 5 6 2 4 3 2" xfId="44136" xr:uid="{00000000-0005-0000-0000-0000B0AB0000}"/>
    <cellStyle name="20% - Accent1 4 5 6 2 4 4" xfId="44137" xr:uid="{00000000-0005-0000-0000-0000B1AB0000}"/>
    <cellStyle name="20% - Accent1 4 5 6 2 5" xfId="44138" xr:uid="{00000000-0005-0000-0000-0000B2AB0000}"/>
    <cellStyle name="20% - Accent1 4 5 6 2 5 2" xfId="44139" xr:uid="{00000000-0005-0000-0000-0000B3AB0000}"/>
    <cellStyle name="20% - Accent1 4 5 6 2 5 2 2" xfId="44140" xr:uid="{00000000-0005-0000-0000-0000B4AB0000}"/>
    <cellStyle name="20% - Accent1 4 5 6 2 5 3" xfId="44141" xr:uid="{00000000-0005-0000-0000-0000B5AB0000}"/>
    <cellStyle name="20% - Accent1 4 5 6 2 6" xfId="44142" xr:uid="{00000000-0005-0000-0000-0000B6AB0000}"/>
    <cellStyle name="20% - Accent1 4 5 6 2 6 2" xfId="44143" xr:uid="{00000000-0005-0000-0000-0000B7AB0000}"/>
    <cellStyle name="20% - Accent1 4 5 6 2 6 2 2" xfId="44144" xr:uid="{00000000-0005-0000-0000-0000B8AB0000}"/>
    <cellStyle name="20% - Accent1 4 5 6 2 6 3" xfId="44145" xr:uid="{00000000-0005-0000-0000-0000B9AB0000}"/>
    <cellStyle name="20% - Accent1 4 5 6 2 7" xfId="44146" xr:uid="{00000000-0005-0000-0000-0000BAAB0000}"/>
    <cellStyle name="20% - Accent1 4 5 6 2 7 2" xfId="44147" xr:uid="{00000000-0005-0000-0000-0000BBAB0000}"/>
    <cellStyle name="20% - Accent1 4 5 6 2 8" xfId="44148" xr:uid="{00000000-0005-0000-0000-0000BCAB0000}"/>
    <cellStyle name="20% - Accent1 4 5 6 2 8 2" xfId="44149" xr:uid="{00000000-0005-0000-0000-0000BDAB0000}"/>
    <cellStyle name="20% - Accent1 4 5 6 2 9" xfId="44150" xr:uid="{00000000-0005-0000-0000-0000BEAB0000}"/>
    <cellStyle name="20% - Accent1 4 5 6 3" xfId="44151" xr:uid="{00000000-0005-0000-0000-0000BFAB0000}"/>
    <cellStyle name="20% - Accent1 4 5 6 3 2" xfId="44152" xr:uid="{00000000-0005-0000-0000-0000C0AB0000}"/>
    <cellStyle name="20% - Accent1 4 5 6 3 2 2" xfId="44153" xr:uid="{00000000-0005-0000-0000-0000C1AB0000}"/>
    <cellStyle name="20% - Accent1 4 5 6 3 2 2 2" xfId="44154" xr:uid="{00000000-0005-0000-0000-0000C2AB0000}"/>
    <cellStyle name="20% - Accent1 4 5 6 3 2 2 2 2" xfId="44155" xr:uid="{00000000-0005-0000-0000-0000C3AB0000}"/>
    <cellStyle name="20% - Accent1 4 5 6 3 2 2 3" xfId="44156" xr:uid="{00000000-0005-0000-0000-0000C4AB0000}"/>
    <cellStyle name="20% - Accent1 4 5 6 3 2 3" xfId="44157" xr:uid="{00000000-0005-0000-0000-0000C5AB0000}"/>
    <cellStyle name="20% - Accent1 4 5 6 3 2 3 2" xfId="44158" xr:uid="{00000000-0005-0000-0000-0000C6AB0000}"/>
    <cellStyle name="20% - Accent1 4 5 6 3 2 4" xfId="44159" xr:uid="{00000000-0005-0000-0000-0000C7AB0000}"/>
    <cellStyle name="20% - Accent1 4 5 6 3 3" xfId="44160" xr:uid="{00000000-0005-0000-0000-0000C8AB0000}"/>
    <cellStyle name="20% - Accent1 4 5 6 3 3 2" xfId="44161" xr:uid="{00000000-0005-0000-0000-0000C9AB0000}"/>
    <cellStyle name="20% - Accent1 4 5 6 3 3 2 2" xfId="44162" xr:uid="{00000000-0005-0000-0000-0000CAAB0000}"/>
    <cellStyle name="20% - Accent1 4 5 6 3 3 2 2 2" xfId="44163" xr:uid="{00000000-0005-0000-0000-0000CBAB0000}"/>
    <cellStyle name="20% - Accent1 4 5 6 3 3 2 3" xfId="44164" xr:uid="{00000000-0005-0000-0000-0000CCAB0000}"/>
    <cellStyle name="20% - Accent1 4 5 6 3 3 3" xfId="44165" xr:uid="{00000000-0005-0000-0000-0000CDAB0000}"/>
    <cellStyle name="20% - Accent1 4 5 6 3 3 3 2" xfId="44166" xr:uid="{00000000-0005-0000-0000-0000CEAB0000}"/>
    <cellStyle name="20% - Accent1 4 5 6 3 3 4" xfId="44167" xr:uid="{00000000-0005-0000-0000-0000CFAB0000}"/>
    <cellStyle name="20% - Accent1 4 5 6 3 4" xfId="44168" xr:uid="{00000000-0005-0000-0000-0000D0AB0000}"/>
    <cellStyle name="20% - Accent1 4 5 6 3 4 2" xfId="44169" xr:uid="{00000000-0005-0000-0000-0000D1AB0000}"/>
    <cellStyle name="20% - Accent1 4 5 6 3 4 2 2" xfId="44170" xr:uid="{00000000-0005-0000-0000-0000D2AB0000}"/>
    <cellStyle name="20% - Accent1 4 5 6 3 4 2 2 2" xfId="44171" xr:uid="{00000000-0005-0000-0000-0000D3AB0000}"/>
    <cellStyle name="20% - Accent1 4 5 6 3 4 2 3" xfId="44172" xr:uid="{00000000-0005-0000-0000-0000D4AB0000}"/>
    <cellStyle name="20% - Accent1 4 5 6 3 4 3" xfId="44173" xr:uid="{00000000-0005-0000-0000-0000D5AB0000}"/>
    <cellStyle name="20% - Accent1 4 5 6 3 4 3 2" xfId="44174" xr:uid="{00000000-0005-0000-0000-0000D6AB0000}"/>
    <cellStyle name="20% - Accent1 4 5 6 3 4 4" xfId="44175" xr:uid="{00000000-0005-0000-0000-0000D7AB0000}"/>
    <cellStyle name="20% - Accent1 4 5 6 3 5" xfId="44176" xr:uid="{00000000-0005-0000-0000-0000D8AB0000}"/>
    <cellStyle name="20% - Accent1 4 5 6 3 5 2" xfId="44177" xr:uid="{00000000-0005-0000-0000-0000D9AB0000}"/>
    <cellStyle name="20% - Accent1 4 5 6 3 5 2 2" xfId="44178" xr:uid="{00000000-0005-0000-0000-0000DAAB0000}"/>
    <cellStyle name="20% - Accent1 4 5 6 3 5 3" xfId="44179" xr:uid="{00000000-0005-0000-0000-0000DBAB0000}"/>
    <cellStyle name="20% - Accent1 4 5 6 3 6" xfId="44180" xr:uid="{00000000-0005-0000-0000-0000DCAB0000}"/>
    <cellStyle name="20% - Accent1 4 5 6 3 6 2" xfId="44181" xr:uid="{00000000-0005-0000-0000-0000DDAB0000}"/>
    <cellStyle name="20% - Accent1 4 5 6 3 6 2 2" xfId="44182" xr:uid="{00000000-0005-0000-0000-0000DEAB0000}"/>
    <cellStyle name="20% - Accent1 4 5 6 3 6 3" xfId="44183" xr:uid="{00000000-0005-0000-0000-0000DFAB0000}"/>
    <cellStyle name="20% - Accent1 4 5 6 3 7" xfId="44184" xr:uid="{00000000-0005-0000-0000-0000E0AB0000}"/>
    <cellStyle name="20% - Accent1 4 5 6 3 7 2" xfId="44185" xr:uid="{00000000-0005-0000-0000-0000E1AB0000}"/>
    <cellStyle name="20% - Accent1 4 5 6 3 8" xfId="44186" xr:uid="{00000000-0005-0000-0000-0000E2AB0000}"/>
    <cellStyle name="20% - Accent1 4 5 6 3 8 2" xfId="44187" xr:uid="{00000000-0005-0000-0000-0000E3AB0000}"/>
    <cellStyle name="20% - Accent1 4 5 6 3 9" xfId="44188" xr:uid="{00000000-0005-0000-0000-0000E4AB0000}"/>
    <cellStyle name="20% - Accent1 4 5 6 4" xfId="44189" xr:uid="{00000000-0005-0000-0000-0000E5AB0000}"/>
    <cellStyle name="20% - Accent1 4 5 6 4 2" xfId="44190" xr:uid="{00000000-0005-0000-0000-0000E6AB0000}"/>
    <cellStyle name="20% - Accent1 4 5 6 4 2 2" xfId="44191" xr:uid="{00000000-0005-0000-0000-0000E7AB0000}"/>
    <cellStyle name="20% - Accent1 4 5 6 4 2 2 2" xfId="44192" xr:uid="{00000000-0005-0000-0000-0000E8AB0000}"/>
    <cellStyle name="20% - Accent1 4 5 6 4 2 3" xfId="44193" xr:uid="{00000000-0005-0000-0000-0000E9AB0000}"/>
    <cellStyle name="20% - Accent1 4 5 6 4 3" xfId="44194" xr:uid="{00000000-0005-0000-0000-0000EAAB0000}"/>
    <cellStyle name="20% - Accent1 4 5 6 4 3 2" xfId="44195" xr:uid="{00000000-0005-0000-0000-0000EBAB0000}"/>
    <cellStyle name="20% - Accent1 4 5 6 4 4" xfId="44196" xr:uid="{00000000-0005-0000-0000-0000ECAB0000}"/>
    <cellStyle name="20% - Accent1 4 5 6 5" xfId="44197" xr:uid="{00000000-0005-0000-0000-0000EDAB0000}"/>
    <cellStyle name="20% - Accent1 4 5 6 5 2" xfId="44198" xr:uid="{00000000-0005-0000-0000-0000EEAB0000}"/>
    <cellStyle name="20% - Accent1 4 5 6 5 2 2" xfId="44199" xr:uid="{00000000-0005-0000-0000-0000EFAB0000}"/>
    <cellStyle name="20% - Accent1 4 5 6 5 2 2 2" xfId="44200" xr:uid="{00000000-0005-0000-0000-0000F0AB0000}"/>
    <cellStyle name="20% - Accent1 4 5 6 5 2 3" xfId="44201" xr:uid="{00000000-0005-0000-0000-0000F1AB0000}"/>
    <cellStyle name="20% - Accent1 4 5 6 5 3" xfId="44202" xr:uid="{00000000-0005-0000-0000-0000F2AB0000}"/>
    <cellStyle name="20% - Accent1 4 5 6 5 3 2" xfId="44203" xr:uid="{00000000-0005-0000-0000-0000F3AB0000}"/>
    <cellStyle name="20% - Accent1 4 5 6 5 4" xfId="44204" xr:uid="{00000000-0005-0000-0000-0000F4AB0000}"/>
    <cellStyle name="20% - Accent1 4 5 6 6" xfId="44205" xr:uid="{00000000-0005-0000-0000-0000F5AB0000}"/>
    <cellStyle name="20% - Accent1 4 5 6 6 2" xfId="44206" xr:uid="{00000000-0005-0000-0000-0000F6AB0000}"/>
    <cellStyle name="20% - Accent1 4 5 6 6 2 2" xfId="44207" xr:uid="{00000000-0005-0000-0000-0000F7AB0000}"/>
    <cellStyle name="20% - Accent1 4 5 6 6 2 2 2" xfId="44208" xr:uid="{00000000-0005-0000-0000-0000F8AB0000}"/>
    <cellStyle name="20% - Accent1 4 5 6 6 2 3" xfId="44209" xr:uid="{00000000-0005-0000-0000-0000F9AB0000}"/>
    <cellStyle name="20% - Accent1 4 5 6 6 3" xfId="44210" xr:uid="{00000000-0005-0000-0000-0000FAAB0000}"/>
    <cellStyle name="20% - Accent1 4 5 6 6 3 2" xfId="44211" xr:uid="{00000000-0005-0000-0000-0000FBAB0000}"/>
    <cellStyle name="20% - Accent1 4 5 6 6 4" xfId="44212" xr:uid="{00000000-0005-0000-0000-0000FCAB0000}"/>
    <cellStyle name="20% - Accent1 4 5 6 7" xfId="44213" xr:uid="{00000000-0005-0000-0000-0000FDAB0000}"/>
    <cellStyle name="20% - Accent1 4 5 6 7 2" xfId="44214" xr:uid="{00000000-0005-0000-0000-0000FEAB0000}"/>
    <cellStyle name="20% - Accent1 4 5 6 7 2 2" xfId="44215" xr:uid="{00000000-0005-0000-0000-0000FFAB0000}"/>
    <cellStyle name="20% - Accent1 4 5 6 7 3" xfId="44216" xr:uid="{00000000-0005-0000-0000-000000AC0000}"/>
    <cellStyle name="20% - Accent1 4 5 6 8" xfId="44217" xr:uid="{00000000-0005-0000-0000-000001AC0000}"/>
    <cellStyle name="20% - Accent1 4 5 6 8 2" xfId="44218" xr:uid="{00000000-0005-0000-0000-000002AC0000}"/>
    <cellStyle name="20% - Accent1 4 5 6 8 2 2" xfId="44219" xr:uid="{00000000-0005-0000-0000-000003AC0000}"/>
    <cellStyle name="20% - Accent1 4 5 6 8 3" xfId="44220" xr:uid="{00000000-0005-0000-0000-000004AC0000}"/>
    <cellStyle name="20% - Accent1 4 5 6 9" xfId="44221" xr:uid="{00000000-0005-0000-0000-000005AC0000}"/>
    <cellStyle name="20% - Accent1 4 5 6 9 2" xfId="44222" xr:uid="{00000000-0005-0000-0000-000006AC0000}"/>
    <cellStyle name="20% - Accent1 4 5 7" xfId="44223" xr:uid="{00000000-0005-0000-0000-000007AC0000}"/>
    <cellStyle name="20% - Accent1 4 5 7 2" xfId="44224" xr:uid="{00000000-0005-0000-0000-000008AC0000}"/>
    <cellStyle name="20% - Accent1 4 5 7 2 2" xfId="44225" xr:uid="{00000000-0005-0000-0000-000009AC0000}"/>
    <cellStyle name="20% - Accent1 4 5 7 2 2 2" xfId="44226" xr:uid="{00000000-0005-0000-0000-00000AAC0000}"/>
    <cellStyle name="20% - Accent1 4 5 7 2 2 2 2" xfId="44227" xr:uid="{00000000-0005-0000-0000-00000BAC0000}"/>
    <cellStyle name="20% - Accent1 4 5 7 2 2 3" xfId="44228" xr:uid="{00000000-0005-0000-0000-00000CAC0000}"/>
    <cellStyle name="20% - Accent1 4 5 7 2 3" xfId="44229" xr:uid="{00000000-0005-0000-0000-00000DAC0000}"/>
    <cellStyle name="20% - Accent1 4 5 7 2 3 2" xfId="44230" xr:uid="{00000000-0005-0000-0000-00000EAC0000}"/>
    <cellStyle name="20% - Accent1 4 5 7 2 4" xfId="44231" xr:uid="{00000000-0005-0000-0000-00000FAC0000}"/>
    <cellStyle name="20% - Accent1 4 5 7 3" xfId="44232" xr:uid="{00000000-0005-0000-0000-000010AC0000}"/>
    <cellStyle name="20% - Accent1 4 5 7 3 2" xfId="44233" xr:uid="{00000000-0005-0000-0000-000011AC0000}"/>
    <cellStyle name="20% - Accent1 4 5 7 3 2 2" xfId="44234" xr:uid="{00000000-0005-0000-0000-000012AC0000}"/>
    <cellStyle name="20% - Accent1 4 5 7 3 2 2 2" xfId="44235" xr:uid="{00000000-0005-0000-0000-000013AC0000}"/>
    <cellStyle name="20% - Accent1 4 5 7 3 2 3" xfId="44236" xr:uid="{00000000-0005-0000-0000-000014AC0000}"/>
    <cellStyle name="20% - Accent1 4 5 7 3 3" xfId="44237" xr:uid="{00000000-0005-0000-0000-000015AC0000}"/>
    <cellStyle name="20% - Accent1 4 5 7 3 3 2" xfId="44238" xr:uid="{00000000-0005-0000-0000-000016AC0000}"/>
    <cellStyle name="20% - Accent1 4 5 7 3 4" xfId="44239" xr:uid="{00000000-0005-0000-0000-000017AC0000}"/>
    <cellStyle name="20% - Accent1 4 5 7 4" xfId="44240" xr:uid="{00000000-0005-0000-0000-000018AC0000}"/>
    <cellStyle name="20% - Accent1 4 5 7 4 2" xfId="44241" xr:uid="{00000000-0005-0000-0000-000019AC0000}"/>
    <cellStyle name="20% - Accent1 4 5 7 4 2 2" xfId="44242" xr:uid="{00000000-0005-0000-0000-00001AAC0000}"/>
    <cellStyle name="20% - Accent1 4 5 7 4 2 2 2" xfId="44243" xr:uid="{00000000-0005-0000-0000-00001BAC0000}"/>
    <cellStyle name="20% - Accent1 4 5 7 4 2 3" xfId="44244" xr:uid="{00000000-0005-0000-0000-00001CAC0000}"/>
    <cellStyle name="20% - Accent1 4 5 7 4 3" xfId="44245" xr:uid="{00000000-0005-0000-0000-00001DAC0000}"/>
    <cellStyle name="20% - Accent1 4 5 7 4 3 2" xfId="44246" xr:uid="{00000000-0005-0000-0000-00001EAC0000}"/>
    <cellStyle name="20% - Accent1 4 5 7 4 4" xfId="44247" xr:uid="{00000000-0005-0000-0000-00001FAC0000}"/>
    <cellStyle name="20% - Accent1 4 5 7 5" xfId="44248" xr:uid="{00000000-0005-0000-0000-000020AC0000}"/>
    <cellStyle name="20% - Accent1 4 5 7 5 2" xfId="44249" xr:uid="{00000000-0005-0000-0000-000021AC0000}"/>
    <cellStyle name="20% - Accent1 4 5 7 5 2 2" xfId="44250" xr:uid="{00000000-0005-0000-0000-000022AC0000}"/>
    <cellStyle name="20% - Accent1 4 5 7 5 3" xfId="44251" xr:uid="{00000000-0005-0000-0000-000023AC0000}"/>
    <cellStyle name="20% - Accent1 4 5 7 6" xfId="44252" xr:uid="{00000000-0005-0000-0000-000024AC0000}"/>
    <cellStyle name="20% - Accent1 4 5 7 6 2" xfId="44253" xr:uid="{00000000-0005-0000-0000-000025AC0000}"/>
    <cellStyle name="20% - Accent1 4 5 7 6 2 2" xfId="44254" xr:uid="{00000000-0005-0000-0000-000026AC0000}"/>
    <cellStyle name="20% - Accent1 4 5 7 6 3" xfId="44255" xr:uid="{00000000-0005-0000-0000-000027AC0000}"/>
    <cellStyle name="20% - Accent1 4 5 7 7" xfId="44256" xr:uid="{00000000-0005-0000-0000-000028AC0000}"/>
    <cellStyle name="20% - Accent1 4 5 7 7 2" xfId="44257" xr:uid="{00000000-0005-0000-0000-000029AC0000}"/>
    <cellStyle name="20% - Accent1 4 5 7 8" xfId="44258" xr:uid="{00000000-0005-0000-0000-00002AAC0000}"/>
    <cellStyle name="20% - Accent1 4 5 7 8 2" xfId="44259" xr:uid="{00000000-0005-0000-0000-00002BAC0000}"/>
    <cellStyle name="20% - Accent1 4 5 7 9" xfId="44260" xr:uid="{00000000-0005-0000-0000-00002CAC0000}"/>
    <cellStyle name="20% - Accent1 4 5 8" xfId="44261" xr:uid="{00000000-0005-0000-0000-00002DAC0000}"/>
    <cellStyle name="20% - Accent1 4 5 8 2" xfId="44262" xr:uid="{00000000-0005-0000-0000-00002EAC0000}"/>
    <cellStyle name="20% - Accent1 4 5 8 2 2" xfId="44263" xr:uid="{00000000-0005-0000-0000-00002FAC0000}"/>
    <cellStyle name="20% - Accent1 4 5 8 2 2 2" xfId="44264" xr:uid="{00000000-0005-0000-0000-000030AC0000}"/>
    <cellStyle name="20% - Accent1 4 5 8 2 2 2 2" xfId="44265" xr:uid="{00000000-0005-0000-0000-000031AC0000}"/>
    <cellStyle name="20% - Accent1 4 5 8 2 2 3" xfId="44266" xr:uid="{00000000-0005-0000-0000-000032AC0000}"/>
    <cellStyle name="20% - Accent1 4 5 8 2 3" xfId="44267" xr:uid="{00000000-0005-0000-0000-000033AC0000}"/>
    <cellStyle name="20% - Accent1 4 5 8 2 3 2" xfId="44268" xr:uid="{00000000-0005-0000-0000-000034AC0000}"/>
    <cellStyle name="20% - Accent1 4 5 8 2 4" xfId="44269" xr:uid="{00000000-0005-0000-0000-000035AC0000}"/>
    <cellStyle name="20% - Accent1 4 5 8 3" xfId="44270" xr:uid="{00000000-0005-0000-0000-000036AC0000}"/>
    <cellStyle name="20% - Accent1 4 5 8 3 2" xfId="44271" xr:uid="{00000000-0005-0000-0000-000037AC0000}"/>
    <cellStyle name="20% - Accent1 4 5 8 3 2 2" xfId="44272" xr:uid="{00000000-0005-0000-0000-000038AC0000}"/>
    <cellStyle name="20% - Accent1 4 5 8 3 2 2 2" xfId="44273" xr:uid="{00000000-0005-0000-0000-000039AC0000}"/>
    <cellStyle name="20% - Accent1 4 5 8 3 2 3" xfId="44274" xr:uid="{00000000-0005-0000-0000-00003AAC0000}"/>
    <cellStyle name="20% - Accent1 4 5 8 3 3" xfId="44275" xr:uid="{00000000-0005-0000-0000-00003BAC0000}"/>
    <cellStyle name="20% - Accent1 4 5 8 3 3 2" xfId="44276" xr:uid="{00000000-0005-0000-0000-00003CAC0000}"/>
    <cellStyle name="20% - Accent1 4 5 8 3 4" xfId="44277" xr:uid="{00000000-0005-0000-0000-00003DAC0000}"/>
    <cellStyle name="20% - Accent1 4 5 8 4" xfId="44278" xr:uid="{00000000-0005-0000-0000-00003EAC0000}"/>
    <cellStyle name="20% - Accent1 4 5 8 4 2" xfId="44279" xr:uid="{00000000-0005-0000-0000-00003FAC0000}"/>
    <cellStyle name="20% - Accent1 4 5 8 4 2 2" xfId="44280" xr:uid="{00000000-0005-0000-0000-000040AC0000}"/>
    <cellStyle name="20% - Accent1 4 5 8 4 2 2 2" xfId="44281" xr:uid="{00000000-0005-0000-0000-000041AC0000}"/>
    <cellStyle name="20% - Accent1 4 5 8 4 2 3" xfId="44282" xr:uid="{00000000-0005-0000-0000-000042AC0000}"/>
    <cellStyle name="20% - Accent1 4 5 8 4 3" xfId="44283" xr:uid="{00000000-0005-0000-0000-000043AC0000}"/>
    <cellStyle name="20% - Accent1 4 5 8 4 3 2" xfId="44284" xr:uid="{00000000-0005-0000-0000-000044AC0000}"/>
    <cellStyle name="20% - Accent1 4 5 8 4 4" xfId="44285" xr:uid="{00000000-0005-0000-0000-000045AC0000}"/>
    <cellStyle name="20% - Accent1 4 5 8 5" xfId="44286" xr:uid="{00000000-0005-0000-0000-000046AC0000}"/>
    <cellStyle name="20% - Accent1 4 5 8 5 2" xfId="44287" xr:uid="{00000000-0005-0000-0000-000047AC0000}"/>
    <cellStyle name="20% - Accent1 4 5 8 5 2 2" xfId="44288" xr:uid="{00000000-0005-0000-0000-000048AC0000}"/>
    <cellStyle name="20% - Accent1 4 5 8 5 3" xfId="44289" xr:uid="{00000000-0005-0000-0000-000049AC0000}"/>
    <cellStyle name="20% - Accent1 4 5 8 6" xfId="44290" xr:uid="{00000000-0005-0000-0000-00004AAC0000}"/>
    <cellStyle name="20% - Accent1 4 5 8 6 2" xfId="44291" xr:uid="{00000000-0005-0000-0000-00004BAC0000}"/>
    <cellStyle name="20% - Accent1 4 5 8 6 2 2" xfId="44292" xr:uid="{00000000-0005-0000-0000-00004CAC0000}"/>
    <cellStyle name="20% - Accent1 4 5 8 6 3" xfId="44293" xr:uid="{00000000-0005-0000-0000-00004DAC0000}"/>
    <cellStyle name="20% - Accent1 4 5 8 7" xfId="44294" xr:uid="{00000000-0005-0000-0000-00004EAC0000}"/>
    <cellStyle name="20% - Accent1 4 5 8 7 2" xfId="44295" xr:uid="{00000000-0005-0000-0000-00004FAC0000}"/>
    <cellStyle name="20% - Accent1 4 5 8 8" xfId="44296" xr:uid="{00000000-0005-0000-0000-000050AC0000}"/>
    <cellStyle name="20% - Accent1 4 5 8 8 2" xfId="44297" xr:uid="{00000000-0005-0000-0000-000051AC0000}"/>
    <cellStyle name="20% - Accent1 4 5 8 9" xfId="44298" xr:uid="{00000000-0005-0000-0000-000052AC0000}"/>
    <cellStyle name="20% - Accent1 4 5 9" xfId="44299" xr:uid="{00000000-0005-0000-0000-000053AC0000}"/>
    <cellStyle name="20% - Accent1 4 5 9 2" xfId="44300" xr:uid="{00000000-0005-0000-0000-000054AC0000}"/>
    <cellStyle name="20% - Accent1 4 5 9 2 2" xfId="44301" xr:uid="{00000000-0005-0000-0000-000055AC0000}"/>
    <cellStyle name="20% - Accent1 4 5 9 2 2 2" xfId="44302" xr:uid="{00000000-0005-0000-0000-000056AC0000}"/>
    <cellStyle name="20% - Accent1 4 5 9 2 3" xfId="44303" xr:uid="{00000000-0005-0000-0000-000057AC0000}"/>
    <cellStyle name="20% - Accent1 4 5 9 3" xfId="44304" xr:uid="{00000000-0005-0000-0000-000058AC0000}"/>
    <cellStyle name="20% - Accent1 4 5 9 3 2" xfId="44305" xr:uid="{00000000-0005-0000-0000-000059AC0000}"/>
    <cellStyle name="20% - Accent1 4 5 9 4" xfId="44306" xr:uid="{00000000-0005-0000-0000-00005AAC0000}"/>
    <cellStyle name="20% - Accent1 4 6" xfId="44307" xr:uid="{00000000-0005-0000-0000-00005BAC0000}"/>
    <cellStyle name="20% - Accent1 4 6 10" xfId="44308" xr:uid="{00000000-0005-0000-0000-00005CAC0000}"/>
    <cellStyle name="20% - Accent1 4 6 10 2" xfId="44309" xr:uid="{00000000-0005-0000-0000-00005DAC0000}"/>
    <cellStyle name="20% - Accent1 4 6 10 2 2" xfId="44310" xr:uid="{00000000-0005-0000-0000-00005EAC0000}"/>
    <cellStyle name="20% - Accent1 4 6 10 2 2 2" xfId="44311" xr:uid="{00000000-0005-0000-0000-00005FAC0000}"/>
    <cellStyle name="20% - Accent1 4 6 10 2 3" xfId="44312" xr:uid="{00000000-0005-0000-0000-000060AC0000}"/>
    <cellStyle name="20% - Accent1 4 6 10 3" xfId="44313" xr:uid="{00000000-0005-0000-0000-000061AC0000}"/>
    <cellStyle name="20% - Accent1 4 6 10 3 2" xfId="44314" xr:uid="{00000000-0005-0000-0000-000062AC0000}"/>
    <cellStyle name="20% - Accent1 4 6 10 4" xfId="44315" xr:uid="{00000000-0005-0000-0000-000063AC0000}"/>
    <cellStyle name="20% - Accent1 4 6 11" xfId="44316" xr:uid="{00000000-0005-0000-0000-000064AC0000}"/>
    <cellStyle name="20% - Accent1 4 6 11 2" xfId="44317" xr:uid="{00000000-0005-0000-0000-000065AC0000}"/>
    <cellStyle name="20% - Accent1 4 6 11 2 2" xfId="44318" xr:uid="{00000000-0005-0000-0000-000066AC0000}"/>
    <cellStyle name="20% - Accent1 4 6 11 3" xfId="44319" xr:uid="{00000000-0005-0000-0000-000067AC0000}"/>
    <cellStyle name="20% - Accent1 4 6 12" xfId="44320" xr:uid="{00000000-0005-0000-0000-000068AC0000}"/>
    <cellStyle name="20% - Accent1 4 6 12 2" xfId="44321" xr:uid="{00000000-0005-0000-0000-000069AC0000}"/>
    <cellStyle name="20% - Accent1 4 6 12 2 2" xfId="44322" xr:uid="{00000000-0005-0000-0000-00006AAC0000}"/>
    <cellStyle name="20% - Accent1 4 6 12 3" xfId="44323" xr:uid="{00000000-0005-0000-0000-00006BAC0000}"/>
    <cellStyle name="20% - Accent1 4 6 13" xfId="44324" xr:uid="{00000000-0005-0000-0000-00006CAC0000}"/>
    <cellStyle name="20% - Accent1 4 6 13 2" xfId="44325" xr:uid="{00000000-0005-0000-0000-00006DAC0000}"/>
    <cellStyle name="20% - Accent1 4 6 14" xfId="44326" xr:uid="{00000000-0005-0000-0000-00006EAC0000}"/>
    <cellStyle name="20% - Accent1 4 6 14 2" xfId="44327" xr:uid="{00000000-0005-0000-0000-00006FAC0000}"/>
    <cellStyle name="20% - Accent1 4 6 15" xfId="44328" xr:uid="{00000000-0005-0000-0000-000070AC0000}"/>
    <cellStyle name="20% - Accent1 4 6 2" xfId="44329" xr:uid="{00000000-0005-0000-0000-000071AC0000}"/>
    <cellStyle name="20% - Accent1 4 6 2 10" xfId="44330" xr:uid="{00000000-0005-0000-0000-000072AC0000}"/>
    <cellStyle name="20% - Accent1 4 6 2 10 2" xfId="44331" xr:uid="{00000000-0005-0000-0000-000073AC0000}"/>
    <cellStyle name="20% - Accent1 4 6 2 10 2 2" xfId="44332" xr:uid="{00000000-0005-0000-0000-000074AC0000}"/>
    <cellStyle name="20% - Accent1 4 6 2 10 3" xfId="44333" xr:uid="{00000000-0005-0000-0000-000075AC0000}"/>
    <cellStyle name="20% - Accent1 4 6 2 11" xfId="44334" xr:uid="{00000000-0005-0000-0000-000076AC0000}"/>
    <cellStyle name="20% - Accent1 4 6 2 11 2" xfId="44335" xr:uid="{00000000-0005-0000-0000-000077AC0000}"/>
    <cellStyle name="20% - Accent1 4 6 2 11 2 2" xfId="44336" xr:uid="{00000000-0005-0000-0000-000078AC0000}"/>
    <cellStyle name="20% - Accent1 4 6 2 11 3" xfId="44337" xr:uid="{00000000-0005-0000-0000-000079AC0000}"/>
    <cellStyle name="20% - Accent1 4 6 2 12" xfId="44338" xr:uid="{00000000-0005-0000-0000-00007AAC0000}"/>
    <cellStyle name="20% - Accent1 4 6 2 12 2" xfId="44339" xr:uid="{00000000-0005-0000-0000-00007BAC0000}"/>
    <cellStyle name="20% - Accent1 4 6 2 13" xfId="44340" xr:uid="{00000000-0005-0000-0000-00007CAC0000}"/>
    <cellStyle name="20% - Accent1 4 6 2 13 2" xfId="44341" xr:uid="{00000000-0005-0000-0000-00007DAC0000}"/>
    <cellStyle name="20% - Accent1 4 6 2 14" xfId="44342" xr:uid="{00000000-0005-0000-0000-00007EAC0000}"/>
    <cellStyle name="20% - Accent1 4 6 2 2" xfId="44343" xr:uid="{00000000-0005-0000-0000-00007FAC0000}"/>
    <cellStyle name="20% - Accent1 4 6 2 2 10" xfId="44344" xr:uid="{00000000-0005-0000-0000-000080AC0000}"/>
    <cellStyle name="20% - Accent1 4 6 2 2 10 2" xfId="44345" xr:uid="{00000000-0005-0000-0000-000081AC0000}"/>
    <cellStyle name="20% - Accent1 4 6 2 2 11" xfId="44346" xr:uid="{00000000-0005-0000-0000-000082AC0000}"/>
    <cellStyle name="20% - Accent1 4 6 2 2 2" xfId="44347" xr:uid="{00000000-0005-0000-0000-000083AC0000}"/>
    <cellStyle name="20% - Accent1 4 6 2 2 2 2" xfId="44348" xr:uid="{00000000-0005-0000-0000-000084AC0000}"/>
    <cellStyle name="20% - Accent1 4 6 2 2 2 2 2" xfId="44349" xr:uid="{00000000-0005-0000-0000-000085AC0000}"/>
    <cellStyle name="20% - Accent1 4 6 2 2 2 2 2 2" xfId="44350" xr:uid="{00000000-0005-0000-0000-000086AC0000}"/>
    <cellStyle name="20% - Accent1 4 6 2 2 2 2 2 2 2" xfId="44351" xr:uid="{00000000-0005-0000-0000-000087AC0000}"/>
    <cellStyle name="20% - Accent1 4 6 2 2 2 2 2 3" xfId="44352" xr:uid="{00000000-0005-0000-0000-000088AC0000}"/>
    <cellStyle name="20% - Accent1 4 6 2 2 2 2 3" xfId="44353" xr:uid="{00000000-0005-0000-0000-000089AC0000}"/>
    <cellStyle name="20% - Accent1 4 6 2 2 2 2 3 2" xfId="44354" xr:uid="{00000000-0005-0000-0000-00008AAC0000}"/>
    <cellStyle name="20% - Accent1 4 6 2 2 2 2 4" xfId="44355" xr:uid="{00000000-0005-0000-0000-00008BAC0000}"/>
    <cellStyle name="20% - Accent1 4 6 2 2 2 3" xfId="44356" xr:uid="{00000000-0005-0000-0000-00008CAC0000}"/>
    <cellStyle name="20% - Accent1 4 6 2 2 2 3 2" xfId="44357" xr:uid="{00000000-0005-0000-0000-00008DAC0000}"/>
    <cellStyle name="20% - Accent1 4 6 2 2 2 3 2 2" xfId="44358" xr:uid="{00000000-0005-0000-0000-00008EAC0000}"/>
    <cellStyle name="20% - Accent1 4 6 2 2 2 3 2 2 2" xfId="44359" xr:uid="{00000000-0005-0000-0000-00008FAC0000}"/>
    <cellStyle name="20% - Accent1 4 6 2 2 2 3 2 3" xfId="44360" xr:uid="{00000000-0005-0000-0000-000090AC0000}"/>
    <cellStyle name="20% - Accent1 4 6 2 2 2 3 3" xfId="44361" xr:uid="{00000000-0005-0000-0000-000091AC0000}"/>
    <cellStyle name="20% - Accent1 4 6 2 2 2 3 3 2" xfId="44362" xr:uid="{00000000-0005-0000-0000-000092AC0000}"/>
    <cellStyle name="20% - Accent1 4 6 2 2 2 3 4" xfId="44363" xr:uid="{00000000-0005-0000-0000-000093AC0000}"/>
    <cellStyle name="20% - Accent1 4 6 2 2 2 4" xfId="44364" xr:uid="{00000000-0005-0000-0000-000094AC0000}"/>
    <cellStyle name="20% - Accent1 4 6 2 2 2 4 2" xfId="44365" xr:uid="{00000000-0005-0000-0000-000095AC0000}"/>
    <cellStyle name="20% - Accent1 4 6 2 2 2 4 2 2" xfId="44366" xr:uid="{00000000-0005-0000-0000-000096AC0000}"/>
    <cellStyle name="20% - Accent1 4 6 2 2 2 4 2 2 2" xfId="44367" xr:uid="{00000000-0005-0000-0000-000097AC0000}"/>
    <cellStyle name="20% - Accent1 4 6 2 2 2 4 2 3" xfId="44368" xr:uid="{00000000-0005-0000-0000-000098AC0000}"/>
    <cellStyle name="20% - Accent1 4 6 2 2 2 4 3" xfId="44369" xr:uid="{00000000-0005-0000-0000-000099AC0000}"/>
    <cellStyle name="20% - Accent1 4 6 2 2 2 4 3 2" xfId="44370" xr:uid="{00000000-0005-0000-0000-00009AAC0000}"/>
    <cellStyle name="20% - Accent1 4 6 2 2 2 4 4" xfId="44371" xr:uid="{00000000-0005-0000-0000-00009BAC0000}"/>
    <cellStyle name="20% - Accent1 4 6 2 2 2 5" xfId="44372" xr:uid="{00000000-0005-0000-0000-00009CAC0000}"/>
    <cellStyle name="20% - Accent1 4 6 2 2 2 5 2" xfId="44373" xr:uid="{00000000-0005-0000-0000-00009DAC0000}"/>
    <cellStyle name="20% - Accent1 4 6 2 2 2 5 2 2" xfId="44374" xr:uid="{00000000-0005-0000-0000-00009EAC0000}"/>
    <cellStyle name="20% - Accent1 4 6 2 2 2 5 3" xfId="44375" xr:uid="{00000000-0005-0000-0000-00009FAC0000}"/>
    <cellStyle name="20% - Accent1 4 6 2 2 2 6" xfId="44376" xr:uid="{00000000-0005-0000-0000-0000A0AC0000}"/>
    <cellStyle name="20% - Accent1 4 6 2 2 2 6 2" xfId="44377" xr:uid="{00000000-0005-0000-0000-0000A1AC0000}"/>
    <cellStyle name="20% - Accent1 4 6 2 2 2 6 2 2" xfId="44378" xr:uid="{00000000-0005-0000-0000-0000A2AC0000}"/>
    <cellStyle name="20% - Accent1 4 6 2 2 2 6 3" xfId="44379" xr:uid="{00000000-0005-0000-0000-0000A3AC0000}"/>
    <cellStyle name="20% - Accent1 4 6 2 2 2 7" xfId="44380" xr:uid="{00000000-0005-0000-0000-0000A4AC0000}"/>
    <cellStyle name="20% - Accent1 4 6 2 2 2 7 2" xfId="44381" xr:uid="{00000000-0005-0000-0000-0000A5AC0000}"/>
    <cellStyle name="20% - Accent1 4 6 2 2 2 8" xfId="44382" xr:uid="{00000000-0005-0000-0000-0000A6AC0000}"/>
    <cellStyle name="20% - Accent1 4 6 2 2 2 8 2" xfId="44383" xr:uid="{00000000-0005-0000-0000-0000A7AC0000}"/>
    <cellStyle name="20% - Accent1 4 6 2 2 2 9" xfId="44384" xr:uid="{00000000-0005-0000-0000-0000A8AC0000}"/>
    <cellStyle name="20% - Accent1 4 6 2 2 3" xfId="44385" xr:uid="{00000000-0005-0000-0000-0000A9AC0000}"/>
    <cellStyle name="20% - Accent1 4 6 2 2 3 2" xfId="44386" xr:uid="{00000000-0005-0000-0000-0000AAAC0000}"/>
    <cellStyle name="20% - Accent1 4 6 2 2 3 2 2" xfId="44387" xr:uid="{00000000-0005-0000-0000-0000ABAC0000}"/>
    <cellStyle name="20% - Accent1 4 6 2 2 3 2 2 2" xfId="44388" xr:uid="{00000000-0005-0000-0000-0000ACAC0000}"/>
    <cellStyle name="20% - Accent1 4 6 2 2 3 2 2 2 2" xfId="44389" xr:uid="{00000000-0005-0000-0000-0000ADAC0000}"/>
    <cellStyle name="20% - Accent1 4 6 2 2 3 2 2 3" xfId="44390" xr:uid="{00000000-0005-0000-0000-0000AEAC0000}"/>
    <cellStyle name="20% - Accent1 4 6 2 2 3 2 3" xfId="44391" xr:uid="{00000000-0005-0000-0000-0000AFAC0000}"/>
    <cellStyle name="20% - Accent1 4 6 2 2 3 2 3 2" xfId="44392" xr:uid="{00000000-0005-0000-0000-0000B0AC0000}"/>
    <cellStyle name="20% - Accent1 4 6 2 2 3 2 4" xfId="44393" xr:uid="{00000000-0005-0000-0000-0000B1AC0000}"/>
    <cellStyle name="20% - Accent1 4 6 2 2 3 3" xfId="44394" xr:uid="{00000000-0005-0000-0000-0000B2AC0000}"/>
    <cellStyle name="20% - Accent1 4 6 2 2 3 3 2" xfId="44395" xr:uid="{00000000-0005-0000-0000-0000B3AC0000}"/>
    <cellStyle name="20% - Accent1 4 6 2 2 3 3 2 2" xfId="44396" xr:uid="{00000000-0005-0000-0000-0000B4AC0000}"/>
    <cellStyle name="20% - Accent1 4 6 2 2 3 3 2 2 2" xfId="44397" xr:uid="{00000000-0005-0000-0000-0000B5AC0000}"/>
    <cellStyle name="20% - Accent1 4 6 2 2 3 3 2 3" xfId="44398" xr:uid="{00000000-0005-0000-0000-0000B6AC0000}"/>
    <cellStyle name="20% - Accent1 4 6 2 2 3 3 3" xfId="44399" xr:uid="{00000000-0005-0000-0000-0000B7AC0000}"/>
    <cellStyle name="20% - Accent1 4 6 2 2 3 3 3 2" xfId="44400" xr:uid="{00000000-0005-0000-0000-0000B8AC0000}"/>
    <cellStyle name="20% - Accent1 4 6 2 2 3 3 4" xfId="44401" xr:uid="{00000000-0005-0000-0000-0000B9AC0000}"/>
    <cellStyle name="20% - Accent1 4 6 2 2 3 4" xfId="44402" xr:uid="{00000000-0005-0000-0000-0000BAAC0000}"/>
    <cellStyle name="20% - Accent1 4 6 2 2 3 4 2" xfId="44403" xr:uid="{00000000-0005-0000-0000-0000BBAC0000}"/>
    <cellStyle name="20% - Accent1 4 6 2 2 3 4 2 2" xfId="44404" xr:uid="{00000000-0005-0000-0000-0000BCAC0000}"/>
    <cellStyle name="20% - Accent1 4 6 2 2 3 4 2 2 2" xfId="44405" xr:uid="{00000000-0005-0000-0000-0000BDAC0000}"/>
    <cellStyle name="20% - Accent1 4 6 2 2 3 4 2 3" xfId="44406" xr:uid="{00000000-0005-0000-0000-0000BEAC0000}"/>
    <cellStyle name="20% - Accent1 4 6 2 2 3 4 3" xfId="44407" xr:uid="{00000000-0005-0000-0000-0000BFAC0000}"/>
    <cellStyle name="20% - Accent1 4 6 2 2 3 4 3 2" xfId="44408" xr:uid="{00000000-0005-0000-0000-0000C0AC0000}"/>
    <cellStyle name="20% - Accent1 4 6 2 2 3 4 4" xfId="44409" xr:uid="{00000000-0005-0000-0000-0000C1AC0000}"/>
    <cellStyle name="20% - Accent1 4 6 2 2 3 5" xfId="44410" xr:uid="{00000000-0005-0000-0000-0000C2AC0000}"/>
    <cellStyle name="20% - Accent1 4 6 2 2 3 5 2" xfId="44411" xr:uid="{00000000-0005-0000-0000-0000C3AC0000}"/>
    <cellStyle name="20% - Accent1 4 6 2 2 3 5 2 2" xfId="44412" xr:uid="{00000000-0005-0000-0000-0000C4AC0000}"/>
    <cellStyle name="20% - Accent1 4 6 2 2 3 5 3" xfId="44413" xr:uid="{00000000-0005-0000-0000-0000C5AC0000}"/>
    <cellStyle name="20% - Accent1 4 6 2 2 3 6" xfId="44414" xr:uid="{00000000-0005-0000-0000-0000C6AC0000}"/>
    <cellStyle name="20% - Accent1 4 6 2 2 3 6 2" xfId="44415" xr:uid="{00000000-0005-0000-0000-0000C7AC0000}"/>
    <cellStyle name="20% - Accent1 4 6 2 2 3 6 2 2" xfId="44416" xr:uid="{00000000-0005-0000-0000-0000C8AC0000}"/>
    <cellStyle name="20% - Accent1 4 6 2 2 3 6 3" xfId="44417" xr:uid="{00000000-0005-0000-0000-0000C9AC0000}"/>
    <cellStyle name="20% - Accent1 4 6 2 2 3 7" xfId="44418" xr:uid="{00000000-0005-0000-0000-0000CAAC0000}"/>
    <cellStyle name="20% - Accent1 4 6 2 2 3 7 2" xfId="44419" xr:uid="{00000000-0005-0000-0000-0000CBAC0000}"/>
    <cellStyle name="20% - Accent1 4 6 2 2 3 8" xfId="44420" xr:uid="{00000000-0005-0000-0000-0000CCAC0000}"/>
    <cellStyle name="20% - Accent1 4 6 2 2 3 8 2" xfId="44421" xr:uid="{00000000-0005-0000-0000-0000CDAC0000}"/>
    <cellStyle name="20% - Accent1 4 6 2 2 3 9" xfId="44422" xr:uid="{00000000-0005-0000-0000-0000CEAC0000}"/>
    <cellStyle name="20% - Accent1 4 6 2 2 4" xfId="44423" xr:uid="{00000000-0005-0000-0000-0000CFAC0000}"/>
    <cellStyle name="20% - Accent1 4 6 2 2 4 2" xfId="44424" xr:uid="{00000000-0005-0000-0000-0000D0AC0000}"/>
    <cellStyle name="20% - Accent1 4 6 2 2 4 2 2" xfId="44425" xr:uid="{00000000-0005-0000-0000-0000D1AC0000}"/>
    <cellStyle name="20% - Accent1 4 6 2 2 4 2 2 2" xfId="44426" xr:uid="{00000000-0005-0000-0000-0000D2AC0000}"/>
    <cellStyle name="20% - Accent1 4 6 2 2 4 2 3" xfId="44427" xr:uid="{00000000-0005-0000-0000-0000D3AC0000}"/>
    <cellStyle name="20% - Accent1 4 6 2 2 4 3" xfId="44428" xr:uid="{00000000-0005-0000-0000-0000D4AC0000}"/>
    <cellStyle name="20% - Accent1 4 6 2 2 4 3 2" xfId="44429" xr:uid="{00000000-0005-0000-0000-0000D5AC0000}"/>
    <cellStyle name="20% - Accent1 4 6 2 2 4 4" xfId="44430" xr:uid="{00000000-0005-0000-0000-0000D6AC0000}"/>
    <cellStyle name="20% - Accent1 4 6 2 2 5" xfId="44431" xr:uid="{00000000-0005-0000-0000-0000D7AC0000}"/>
    <cellStyle name="20% - Accent1 4 6 2 2 5 2" xfId="44432" xr:uid="{00000000-0005-0000-0000-0000D8AC0000}"/>
    <cellStyle name="20% - Accent1 4 6 2 2 5 2 2" xfId="44433" xr:uid="{00000000-0005-0000-0000-0000D9AC0000}"/>
    <cellStyle name="20% - Accent1 4 6 2 2 5 2 2 2" xfId="44434" xr:uid="{00000000-0005-0000-0000-0000DAAC0000}"/>
    <cellStyle name="20% - Accent1 4 6 2 2 5 2 3" xfId="44435" xr:uid="{00000000-0005-0000-0000-0000DBAC0000}"/>
    <cellStyle name="20% - Accent1 4 6 2 2 5 3" xfId="44436" xr:uid="{00000000-0005-0000-0000-0000DCAC0000}"/>
    <cellStyle name="20% - Accent1 4 6 2 2 5 3 2" xfId="44437" xr:uid="{00000000-0005-0000-0000-0000DDAC0000}"/>
    <cellStyle name="20% - Accent1 4 6 2 2 5 4" xfId="44438" xr:uid="{00000000-0005-0000-0000-0000DEAC0000}"/>
    <cellStyle name="20% - Accent1 4 6 2 2 6" xfId="44439" xr:uid="{00000000-0005-0000-0000-0000DFAC0000}"/>
    <cellStyle name="20% - Accent1 4 6 2 2 6 2" xfId="44440" xr:uid="{00000000-0005-0000-0000-0000E0AC0000}"/>
    <cellStyle name="20% - Accent1 4 6 2 2 6 2 2" xfId="44441" xr:uid="{00000000-0005-0000-0000-0000E1AC0000}"/>
    <cellStyle name="20% - Accent1 4 6 2 2 6 2 2 2" xfId="44442" xr:uid="{00000000-0005-0000-0000-0000E2AC0000}"/>
    <cellStyle name="20% - Accent1 4 6 2 2 6 2 3" xfId="44443" xr:uid="{00000000-0005-0000-0000-0000E3AC0000}"/>
    <cellStyle name="20% - Accent1 4 6 2 2 6 3" xfId="44444" xr:uid="{00000000-0005-0000-0000-0000E4AC0000}"/>
    <cellStyle name="20% - Accent1 4 6 2 2 6 3 2" xfId="44445" xr:uid="{00000000-0005-0000-0000-0000E5AC0000}"/>
    <cellStyle name="20% - Accent1 4 6 2 2 6 4" xfId="44446" xr:uid="{00000000-0005-0000-0000-0000E6AC0000}"/>
    <cellStyle name="20% - Accent1 4 6 2 2 7" xfId="44447" xr:uid="{00000000-0005-0000-0000-0000E7AC0000}"/>
    <cellStyle name="20% - Accent1 4 6 2 2 7 2" xfId="44448" xr:uid="{00000000-0005-0000-0000-0000E8AC0000}"/>
    <cellStyle name="20% - Accent1 4 6 2 2 7 2 2" xfId="44449" xr:uid="{00000000-0005-0000-0000-0000E9AC0000}"/>
    <cellStyle name="20% - Accent1 4 6 2 2 7 3" xfId="44450" xr:uid="{00000000-0005-0000-0000-0000EAAC0000}"/>
    <cellStyle name="20% - Accent1 4 6 2 2 8" xfId="44451" xr:uid="{00000000-0005-0000-0000-0000EBAC0000}"/>
    <cellStyle name="20% - Accent1 4 6 2 2 8 2" xfId="44452" xr:uid="{00000000-0005-0000-0000-0000ECAC0000}"/>
    <cellStyle name="20% - Accent1 4 6 2 2 8 2 2" xfId="44453" xr:uid="{00000000-0005-0000-0000-0000EDAC0000}"/>
    <cellStyle name="20% - Accent1 4 6 2 2 8 3" xfId="44454" xr:uid="{00000000-0005-0000-0000-0000EEAC0000}"/>
    <cellStyle name="20% - Accent1 4 6 2 2 9" xfId="44455" xr:uid="{00000000-0005-0000-0000-0000EFAC0000}"/>
    <cellStyle name="20% - Accent1 4 6 2 2 9 2" xfId="44456" xr:uid="{00000000-0005-0000-0000-0000F0AC0000}"/>
    <cellStyle name="20% - Accent1 4 6 2 3" xfId="44457" xr:uid="{00000000-0005-0000-0000-0000F1AC0000}"/>
    <cellStyle name="20% - Accent1 4 6 2 3 10" xfId="44458" xr:uid="{00000000-0005-0000-0000-0000F2AC0000}"/>
    <cellStyle name="20% - Accent1 4 6 2 3 10 2" xfId="44459" xr:uid="{00000000-0005-0000-0000-0000F3AC0000}"/>
    <cellStyle name="20% - Accent1 4 6 2 3 11" xfId="44460" xr:uid="{00000000-0005-0000-0000-0000F4AC0000}"/>
    <cellStyle name="20% - Accent1 4 6 2 3 2" xfId="44461" xr:uid="{00000000-0005-0000-0000-0000F5AC0000}"/>
    <cellStyle name="20% - Accent1 4 6 2 3 2 2" xfId="44462" xr:uid="{00000000-0005-0000-0000-0000F6AC0000}"/>
    <cellStyle name="20% - Accent1 4 6 2 3 2 2 2" xfId="44463" xr:uid="{00000000-0005-0000-0000-0000F7AC0000}"/>
    <cellStyle name="20% - Accent1 4 6 2 3 2 2 2 2" xfId="44464" xr:uid="{00000000-0005-0000-0000-0000F8AC0000}"/>
    <cellStyle name="20% - Accent1 4 6 2 3 2 2 2 2 2" xfId="44465" xr:uid="{00000000-0005-0000-0000-0000F9AC0000}"/>
    <cellStyle name="20% - Accent1 4 6 2 3 2 2 2 3" xfId="44466" xr:uid="{00000000-0005-0000-0000-0000FAAC0000}"/>
    <cellStyle name="20% - Accent1 4 6 2 3 2 2 3" xfId="44467" xr:uid="{00000000-0005-0000-0000-0000FBAC0000}"/>
    <cellStyle name="20% - Accent1 4 6 2 3 2 2 3 2" xfId="44468" xr:uid="{00000000-0005-0000-0000-0000FCAC0000}"/>
    <cellStyle name="20% - Accent1 4 6 2 3 2 2 4" xfId="44469" xr:uid="{00000000-0005-0000-0000-0000FDAC0000}"/>
    <cellStyle name="20% - Accent1 4 6 2 3 2 3" xfId="44470" xr:uid="{00000000-0005-0000-0000-0000FEAC0000}"/>
    <cellStyle name="20% - Accent1 4 6 2 3 2 3 2" xfId="44471" xr:uid="{00000000-0005-0000-0000-0000FFAC0000}"/>
    <cellStyle name="20% - Accent1 4 6 2 3 2 3 2 2" xfId="44472" xr:uid="{00000000-0005-0000-0000-000000AD0000}"/>
    <cellStyle name="20% - Accent1 4 6 2 3 2 3 2 2 2" xfId="44473" xr:uid="{00000000-0005-0000-0000-000001AD0000}"/>
    <cellStyle name="20% - Accent1 4 6 2 3 2 3 2 3" xfId="44474" xr:uid="{00000000-0005-0000-0000-000002AD0000}"/>
    <cellStyle name="20% - Accent1 4 6 2 3 2 3 3" xfId="44475" xr:uid="{00000000-0005-0000-0000-000003AD0000}"/>
    <cellStyle name="20% - Accent1 4 6 2 3 2 3 3 2" xfId="44476" xr:uid="{00000000-0005-0000-0000-000004AD0000}"/>
    <cellStyle name="20% - Accent1 4 6 2 3 2 3 4" xfId="44477" xr:uid="{00000000-0005-0000-0000-000005AD0000}"/>
    <cellStyle name="20% - Accent1 4 6 2 3 2 4" xfId="44478" xr:uid="{00000000-0005-0000-0000-000006AD0000}"/>
    <cellStyle name="20% - Accent1 4 6 2 3 2 4 2" xfId="44479" xr:uid="{00000000-0005-0000-0000-000007AD0000}"/>
    <cellStyle name="20% - Accent1 4 6 2 3 2 4 2 2" xfId="44480" xr:uid="{00000000-0005-0000-0000-000008AD0000}"/>
    <cellStyle name="20% - Accent1 4 6 2 3 2 4 2 2 2" xfId="44481" xr:uid="{00000000-0005-0000-0000-000009AD0000}"/>
    <cellStyle name="20% - Accent1 4 6 2 3 2 4 2 3" xfId="44482" xr:uid="{00000000-0005-0000-0000-00000AAD0000}"/>
    <cellStyle name="20% - Accent1 4 6 2 3 2 4 3" xfId="44483" xr:uid="{00000000-0005-0000-0000-00000BAD0000}"/>
    <cellStyle name="20% - Accent1 4 6 2 3 2 4 3 2" xfId="44484" xr:uid="{00000000-0005-0000-0000-00000CAD0000}"/>
    <cellStyle name="20% - Accent1 4 6 2 3 2 4 4" xfId="44485" xr:uid="{00000000-0005-0000-0000-00000DAD0000}"/>
    <cellStyle name="20% - Accent1 4 6 2 3 2 5" xfId="44486" xr:uid="{00000000-0005-0000-0000-00000EAD0000}"/>
    <cellStyle name="20% - Accent1 4 6 2 3 2 5 2" xfId="44487" xr:uid="{00000000-0005-0000-0000-00000FAD0000}"/>
    <cellStyle name="20% - Accent1 4 6 2 3 2 5 2 2" xfId="44488" xr:uid="{00000000-0005-0000-0000-000010AD0000}"/>
    <cellStyle name="20% - Accent1 4 6 2 3 2 5 3" xfId="44489" xr:uid="{00000000-0005-0000-0000-000011AD0000}"/>
    <cellStyle name="20% - Accent1 4 6 2 3 2 6" xfId="44490" xr:uid="{00000000-0005-0000-0000-000012AD0000}"/>
    <cellStyle name="20% - Accent1 4 6 2 3 2 6 2" xfId="44491" xr:uid="{00000000-0005-0000-0000-000013AD0000}"/>
    <cellStyle name="20% - Accent1 4 6 2 3 2 6 2 2" xfId="44492" xr:uid="{00000000-0005-0000-0000-000014AD0000}"/>
    <cellStyle name="20% - Accent1 4 6 2 3 2 6 3" xfId="44493" xr:uid="{00000000-0005-0000-0000-000015AD0000}"/>
    <cellStyle name="20% - Accent1 4 6 2 3 2 7" xfId="44494" xr:uid="{00000000-0005-0000-0000-000016AD0000}"/>
    <cellStyle name="20% - Accent1 4 6 2 3 2 7 2" xfId="44495" xr:uid="{00000000-0005-0000-0000-000017AD0000}"/>
    <cellStyle name="20% - Accent1 4 6 2 3 2 8" xfId="44496" xr:uid="{00000000-0005-0000-0000-000018AD0000}"/>
    <cellStyle name="20% - Accent1 4 6 2 3 2 8 2" xfId="44497" xr:uid="{00000000-0005-0000-0000-000019AD0000}"/>
    <cellStyle name="20% - Accent1 4 6 2 3 2 9" xfId="44498" xr:uid="{00000000-0005-0000-0000-00001AAD0000}"/>
    <cellStyle name="20% - Accent1 4 6 2 3 3" xfId="44499" xr:uid="{00000000-0005-0000-0000-00001BAD0000}"/>
    <cellStyle name="20% - Accent1 4 6 2 3 3 2" xfId="44500" xr:uid="{00000000-0005-0000-0000-00001CAD0000}"/>
    <cellStyle name="20% - Accent1 4 6 2 3 3 2 2" xfId="44501" xr:uid="{00000000-0005-0000-0000-00001DAD0000}"/>
    <cellStyle name="20% - Accent1 4 6 2 3 3 2 2 2" xfId="44502" xr:uid="{00000000-0005-0000-0000-00001EAD0000}"/>
    <cellStyle name="20% - Accent1 4 6 2 3 3 2 2 2 2" xfId="44503" xr:uid="{00000000-0005-0000-0000-00001FAD0000}"/>
    <cellStyle name="20% - Accent1 4 6 2 3 3 2 2 3" xfId="44504" xr:uid="{00000000-0005-0000-0000-000020AD0000}"/>
    <cellStyle name="20% - Accent1 4 6 2 3 3 2 3" xfId="44505" xr:uid="{00000000-0005-0000-0000-000021AD0000}"/>
    <cellStyle name="20% - Accent1 4 6 2 3 3 2 3 2" xfId="44506" xr:uid="{00000000-0005-0000-0000-000022AD0000}"/>
    <cellStyle name="20% - Accent1 4 6 2 3 3 2 4" xfId="44507" xr:uid="{00000000-0005-0000-0000-000023AD0000}"/>
    <cellStyle name="20% - Accent1 4 6 2 3 3 3" xfId="44508" xr:uid="{00000000-0005-0000-0000-000024AD0000}"/>
    <cellStyle name="20% - Accent1 4 6 2 3 3 3 2" xfId="44509" xr:uid="{00000000-0005-0000-0000-000025AD0000}"/>
    <cellStyle name="20% - Accent1 4 6 2 3 3 3 2 2" xfId="44510" xr:uid="{00000000-0005-0000-0000-000026AD0000}"/>
    <cellStyle name="20% - Accent1 4 6 2 3 3 3 2 2 2" xfId="44511" xr:uid="{00000000-0005-0000-0000-000027AD0000}"/>
    <cellStyle name="20% - Accent1 4 6 2 3 3 3 2 3" xfId="44512" xr:uid="{00000000-0005-0000-0000-000028AD0000}"/>
    <cellStyle name="20% - Accent1 4 6 2 3 3 3 3" xfId="44513" xr:uid="{00000000-0005-0000-0000-000029AD0000}"/>
    <cellStyle name="20% - Accent1 4 6 2 3 3 3 3 2" xfId="44514" xr:uid="{00000000-0005-0000-0000-00002AAD0000}"/>
    <cellStyle name="20% - Accent1 4 6 2 3 3 3 4" xfId="44515" xr:uid="{00000000-0005-0000-0000-00002BAD0000}"/>
    <cellStyle name="20% - Accent1 4 6 2 3 3 4" xfId="44516" xr:uid="{00000000-0005-0000-0000-00002CAD0000}"/>
    <cellStyle name="20% - Accent1 4 6 2 3 3 4 2" xfId="44517" xr:uid="{00000000-0005-0000-0000-00002DAD0000}"/>
    <cellStyle name="20% - Accent1 4 6 2 3 3 4 2 2" xfId="44518" xr:uid="{00000000-0005-0000-0000-00002EAD0000}"/>
    <cellStyle name="20% - Accent1 4 6 2 3 3 4 2 2 2" xfId="44519" xr:uid="{00000000-0005-0000-0000-00002FAD0000}"/>
    <cellStyle name="20% - Accent1 4 6 2 3 3 4 2 3" xfId="44520" xr:uid="{00000000-0005-0000-0000-000030AD0000}"/>
    <cellStyle name="20% - Accent1 4 6 2 3 3 4 3" xfId="44521" xr:uid="{00000000-0005-0000-0000-000031AD0000}"/>
    <cellStyle name="20% - Accent1 4 6 2 3 3 4 3 2" xfId="44522" xr:uid="{00000000-0005-0000-0000-000032AD0000}"/>
    <cellStyle name="20% - Accent1 4 6 2 3 3 4 4" xfId="44523" xr:uid="{00000000-0005-0000-0000-000033AD0000}"/>
    <cellStyle name="20% - Accent1 4 6 2 3 3 5" xfId="44524" xr:uid="{00000000-0005-0000-0000-000034AD0000}"/>
    <cellStyle name="20% - Accent1 4 6 2 3 3 5 2" xfId="44525" xr:uid="{00000000-0005-0000-0000-000035AD0000}"/>
    <cellStyle name="20% - Accent1 4 6 2 3 3 5 2 2" xfId="44526" xr:uid="{00000000-0005-0000-0000-000036AD0000}"/>
    <cellStyle name="20% - Accent1 4 6 2 3 3 5 3" xfId="44527" xr:uid="{00000000-0005-0000-0000-000037AD0000}"/>
    <cellStyle name="20% - Accent1 4 6 2 3 3 6" xfId="44528" xr:uid="{00000000-0005-0000-0000-000038AD0000}"/>
    <cellStyle name="20% - Accent1 4 6 2 3 3 6 2" xfId="44529" xr:uid="{00000000-0005-0000-0000-000039AD0000}"/>
    <cellStyle name="20% - Accent1 4 6 2 3 3 6 2 2" xfId="44530" xr:uid="{00000000-0005-0000-0000-00003AAD0000}"/>
    <cellStyle name="20% - Accent1 4 6 2 3 3 6 3" xfId="44531" xr:uid="{00000000-0005-0000-0000-00003BAD0000}"/>
    <cellStyle name="20% - Accent1 4 6 2 3 3 7" xfId="44532" xr:uid="{00000000-0005-0000-0000-00003CAD0000}"/>
    <cellStyle name="20% - Accent1 4 6 2 3 3 7 2" xfId="44533" xr:uid="{00000000-0005-0000-0000-00003DAD0000}"/>
    <cellStyle name="20% - Accent1 4 6 2 3 3 8" xfId="44534" xr:uid="{00000000-0005-0000-0000-00003EAD0000}"/>
    <cellStyle name="20% - Accent1 4 6 2 3 3 8 2" xfId="44535" xr:uid="{00000000-0005-0000-0000-00003FAD0000}"/>
    <cellStyle name="20% - Accent1 4 6 2 3 3 9" xfId="44536" xr:uid="{00000000-0005-0000-0000-000040AD0000}"/>
    <cellStyle name="20% - Accent1 4 6 2 3 4" xfId="44537" xr:uid="{00000000-0005-0000-0000-000041AD0000}"/>
    <cellStyle name="20% - Accent1 4 6 2 3 4 2" xfId="44538" xr:uid="{00000000-0005-0000-0000-000042AD0000}"/>
    <cellStyle name="20% - Accent1 4 6 2 3 4 2 2" xfId="44539" xr:uid="{00000000-0005-0000-0000-000043AD0000}"/>
    <cellStyle name="20% - Accent1 4 6 2 3 4 2 2 2" xfId="44540" xr:uid="{00000000-0005-0000-0000-000044AD0000}"/>
    <cellStyle name="20% - Accent1 4 6 2 3 4 2 3" xfId="44541" xr:uid="{00000000-0005-0000-0000-000045AD0000}"/>
    <cellStyle name="20% - Accent1 4 6 2 3 4 3" xfId="44542" xr:uid="{00000000-0005-0000-0000-000046AD0000}"/>
    <cellStyle name="20% - Accent1 4 6 2 3 4 3 2" xfId="44543" xr:uid="{00000000-0005-0000-0000-000047AD0000}"/>
    <cellStyle name="20% - Accent1 4 6 2 3 4 4" xfId="44544" xr:uid="{00000000-0005-0000-0000-000048AD0000}"/>
    <cellStyle name="20% - Accent1 4 6 2 3 5" xfId="44545" xr:uid="{00000000-0005-0000-0000-000049AD0000}"/>
    <cellStyle name="20% - Accent1 4 6 2 3 5 2" xfId="44546" xr:uid="{00000000-0005-0000-0000-00004AAD0000}"/>
    <cellStyle name="20% - Accent1 4 6 2 3 5 2 2" xfId="44547" xr:uid="{00000000-0005-0000-0000-00004BAD0000}"/>
    <cellStyle name="20% - Accent1 4 6 2 3 5 2 2 2" xfId="44548" xr:uid="{00000000-0005-0000-0000-00004CAD0000}"/>
    <cellStyle name="20% - Accent1 4 6 2 3 5 2 3" xfId="44549" xr:uid="{00000000-0005-0000-0000-00004DAD0000}"/>
    <cellStyle name="20% - Accent1 4 6 2 3 5 3" xfId="44550" xr:uid="{00000000-0005-0000-0000-00004EAD0000}"/>
    <cellStyle name="20% - Accent1 4 6 2 3 5 3 2" xfId="44551" xr:uid="{00000000-0005-0000-0000-00004FAD0000}"/>
    <cellStyle name="20% - Accent1 4 6 2 3 5 4" xfId="44552" xr:uid="{00000000-0005-0000-0000-000050AD0000}"/>
    <cellStyle name="20% - Accent1 4 6 2 3 6" xfId="44553" xr:uid="{00000000-0005-0000-0000-000051AD0000}"/>
    <cellStyle name="20% - Accent1 4 6 2 3 6 2" xfId="44554" xr:uid="{00000000-0005-0000-0000-000052AD0000}"/>
    <cellStyle name="20% - Accent1 4 6 2 3 6 2 2" xfId="44555" xr:uid="{00000000-0005-0000-0000-000053AD0000}"/>
    <cellStyle name="20% - Accent1 4 6 2 3 6 2 2 2" xfId="44556" xr:uid="{00000000-0005-0000-0000-000054AD0000}"/>
    <cellStyle name="20% - Accent1 4 6 2 3 6 2 3" xfId="44557" xr:uid="{00000000-0005-0000-0000-000055AD0000}"/>
    <cellStyle name="20% - Accent1 4 6 2 3 6 3" xfId="44558" xr:uid="{00000000-0005-0000-0000-000056AD0000}"/>
    <cellStyle name="20% - Accent1 4 6 2 3 6 3 2" xfId="44559" xr:uid="{00000000-0005-0000-0000-000057AD0000}"/>
    <cellStyle name="20% - Accent1 4 6 2 3 6 4" xfId="44560" xr:uid="{00000000-0005-0000-0000-000058AD0000}"/>
    <cellStyle name="20% - Accent1 4 6 2 3 7" xfId="44561" xr:uid="{00000000-0005-0000-0000-000059AD0000}"/>
    <cellStyle name="20% - Accent1 4 6 2 3 7 2" xfId="44562" xr:uid="{00000000-0005-0000-0000-00005AAD0000}"/>
    <cellStyle name="20% - Accent1 4 6 2 3 7 2 2" xfId="44563" xr:uid="{00000000-0005-0000-0000-00005BAD0000}"/>
    <cellStyle name="20% - Accent1 4 6 2 3 7 3" xfId="44564" xr:uid="{00000000-0005-0000-0000-00005CAD0000}"/>
    <cellStyle name="20% - Accent1 4 6 2 3 8" xfId="44565" xr:uid="{00000000-0005-0000-0000-00005DAD0000}"/>
    <cellStyle name="20% - Accent1 4 6 2 3 8 2" xfId="44566" xr:uid="{00000000-0005-0000-0000-00005EAD0000}"/>
    <cellStyle name="20% - Accent1 4 6 2 3 8 2 2" xfId="44567" xr:uid="{00000000-0005-0000-0000-00005FAD0000}"/>
    <cellStyle name="20% - Accent1 4 6 2 3 8 3" xfId="44568" xr:uid="{00000000-0005-0000-0000-000060AD0000}"/>
    <cellStyle name="20% - Accent1 4 6 2 3 9" xfId="44569" xr:uid="{00000000-0005-0000-0000-000061AD0000}"/>
    <cellStyle name="20% - Accent1 4 6 2 3 9 2" xfId="44570" xr:uid="{00000000-0005-0000-0000-000062AD0000}"/>
    <cellStyle name="20% - Accent1 4 6 2 4" xfId="44571" xr:uid="{00000000-0005-0000-0000-000063AD0000}"/>
    <cellStyle name="20% - Accent1 4 6 2 4 10" xfId="44572" xr:uid="{00000000-0005-0000-0000-000064AD0000}"/>
    <cellStyle name="20% - Accent1 4 6 2 4 10 2" xfId="44573" xr:uid="{00000000-0005-0000-0000-000065AD0000}"/>
    <cellStyle name="20% - Accent1 4 6 2 4 11" xfId="44574" xr:uid="{00000000-0005-0000-0000-000066AD0000}"/>
    <cellStyle name="20% - Accent1 4 6 2 4 2" xfId="44575" xr:uid="{00000000-0005-0000-0000-000067AD0000}"/>
    <cellStyle name="20% - Accent1 4 6 2 4 2 2" xfId="44576" xr:uid="{00000000-0005-0000-0000-000068AD0000}"/>
    <cellStyle name="20% - Accent1 4 6 2 4 2 2 2" xfId="44577" xr:uid="{00000000-0005-0000-0000-000069AD0000}"/>
    <cellStyle name="20% - Accent1 4 6 2 4 2 2 2 2" xfId="44578" xr:uid="{00000000-0005-0000-0000-00006AAD0000}"/>
    <cellStyle name="20% - Accent1 4 6 2 4 2 2 2 2 2" xfId="44579" xr:uid="{00000000-0005-0000-0000-00006BAD0000}"/>
    <cellStyle name="20% - Accent1 4 6 2 4 2 2 2 3" xfId="44580" xr:uid="{00000000-0005-0000-0000-00006CAD0000}"/>
    <cellStyle name="20% - Accent1 4 6 2 4 2 2 3" xfId="44581" xr:uid="{00000000-0005-0000-0000-00006DAD0000}"/>
    <cellStyle name="20% - Accent1 4 6 2 4 2 2 3 2" xfId="44582" xr:uid="{00000000-0005-0000-0000-00006EAD0000}"/>
    <cellStyle name="20% - Accent1 4 6 2 4 2 2 4" xfId="44583" xr:uid="{00000000-0005-0000-0000-00006FAD0000}"/>
    <cellStyle name="20% - Accent1 4 6 2 4 2 3" xfId="44584" xr:uid="{00000000-0005-0000-0000-000070AD0000}"/>
    <cellStyle name="20% - Accent1 4 6 2 4 2 3 2" xfId="44585" xr:uid="{00000000-0005-0000-0000-000071AD0000}"/>
    <cellStyle name="20% - Accent1 4 6 2 4 2 3 2 2" xfId="44586" xr:uid="{00000000-0005-0000-0000-000072AD0000}"/>
    <cellStyle name="20% - Accent1 4 6 2 4 2 3 2 2 2" xfId="44587" xr:uid="{00000000-0005-0000-0000-000073AD0000}"/>
    <cellStyle name="20% - Accent1 4 6 2 4 2 3 2 3" xfId="44588" xr:uid="{00000000-0005-0000-0000-000074AD0000}"/>
    <cellStyle name="20% - Accent1 4 6 2 4 2 3 3" xfId="44589" xr:uid="{00000000-0005-0000-0000-000075AD0000}"/>
    <cellStyle name="20% - Accent1 4 6 2 4 2 3 3 2" xfId="44590" xr:uid="{00000000-0005-0000-0000-000076AD0000}"/>
    <cellStyle name="20% - Accent1 4 6 2 4 2 3 4" xfId="44591" xr:uid="{00000000-0005-0000-0000-000077AD0000}"/>
    <cellStyle name="20% - Accent1 4 6 2 4 2 4" xfId="44592" xr:uid="{00000000-0005-0000-0000-000078AD0000}"/>
    <cellStyle name="20% - Accent1 4 6 2 4 2 4 2" xfId="44593" xr:uid="{00000000-0005-0000-0000-000079AD0000}"/>
    <cellStyle name="20% - Accent1 4 6 2 4 2 4 2 2" xfId="44594" xr:uid="{00000000-0005-0000-0000-00007AAD0000}"/>
    <cellStyle name="20% - Accent1 4 6 2 4 2 4 2 2 2" xfId="44595" xr:uid="{00000000-0005-0000-0000-00007BAD0000}"/>
    <cellStyle name="20% - Accent1 4 6 2 4 2 4 2 3" xfId="44596" xr:uid="{00000000-0005-0000-0000-00007CAD0000}"/>
    <cellStyle name="20% - Accent1 4 6 2 4 2 4 3" xfId="44597" xr:uid="{00000000-0005-0000-0000-00007DAD0000}"/>
    <cellStyle name="20% - Accent1 4 6 2 4 2 4 3 2" xfId="44598" xr:uid="{00000000-0005-0000-0000-00007EAD0000}"/>
    <cellStyle name="20% - Accent1 4 6 2 4 2 4 4" xfId="44599" xr:uid="{00000000-0005-0000-0000-00007FAD0000}"/>
    <cellStyle name="20% - Accent1 4 6 2 4 2 5" xfId="44600" xr:uid="{00000000-0005-0000-0000-000080AD0000}"/>
    <cellStyle name="20% - Accent1 4 6 2 4 2 5 2" xfId="44601" xr:uid="{00000000-0005-0000-0000-000081AD0000}"/>
    <cellStyle name="20% - Accent1 4 6 2 4 2 5 2 2" xfId="44602" xr:uid="{00000000-0005-0000-0000-000082AD0000}"/>
    <cellStyle name="20% - Accent1 4 6 2 4 2 5 3" xfId="44603" xr:uid="{00000000-0005-0000-0000-000083AD0000}"/>
    <cellStyle name="20% - Accent1 4 6 2 4 2 6" xfId="44604" xr:uid="{00000000-0005-0000-0000-000084AD0000}"/>
    <cellStyle name="20% - Accent1 4 6 2 4 2 6 2" xfId="44605" xr:uid="{00000000-0005-0000-0000-000085AD0000}"/>
    <cellStyle name="20% - Accent1 4 6 2 4 2 6 2 2" xfId="44606" xr:uid="{00000000-0005-0000-0000-000086AD0000}"/>
    <cellStyle name="20% - Accent1 4 6 2 4 2 6 3" xfId="44607" xr:uid="{00000000-0005-0000-0000-000087AD0000}"/>
    <cellStyle name="20% - Accent1 4 6 2 4 2 7" xfId="44608" xr:uid="{00000000-0005-0000-0000-000088AD0000}"/>
    <cellStyle name="20% - Accent1 4 6 2 4 2 7 2" xfId="44609" xr:uid="{00000000-0005-0000-0000-000089AD0000}"/>
    <cellStyle name="20% - Accent1 4 6 2 4 2 8" xfId="44610" xr:uid="{00000000-0005-0000-0000-00008AAD0000}"/>
    <cellStyle name="20% - Accent1 4 6 2 4 2 8 2" xfId="44611" xr:uid="{00000000-0005-0000-0000-00008BAD0000}"/>
    <cellStyle name="20% - Accent1 4 6 2 4 2 9" xfId="44612" xr:uid="{00000000-0005-0000-0000-00008CAD0000}"/>
    <cellStyle name="20% - Accent1 4 6 2 4 3" xfId="44613" xr:uid="{00000000-0005-0000-0000-00008DAD0000}"/>
    <cellStyle name="20% - Accent1 4 6 2 4 3 2" xfId="44614" xr:uid="{00000000-0005-0000-0000-00008EAD0000}"/>
    <cellStyle name="20% - Accent1 4 6 2 4 3 2 2" xfId="44615" xr:uid="{00000000-0005-0000-0000-00008FAD0000}"/>
    <cellStyle name="20% - Accent1 4 6 2 4 3 2 2 2" xfId="44616" xr:uid="{00000000-0005-0000-0000-000090AD0000}"/>
    <cellStyle name="20% - Accent1 4 6 2 4 3 2 2 2 2" xfId="44617" xr:uid="{00000000-0005-0000-0000-000091AD0000}"/>
    <cellStyle name="20% - Accent1 4 6 2 4 3 2 2 3" xfId="44618" xr:uid="{00000000-0005-0000-0000-000092AD0000}"/>
    <cellStyle name="20% - Accent1 4 6 2 4 3 2 3" xfId="44619" xr:uid="{00000000-0005-0000-0000-000093AD0000}"/>
    <cellStyle name="20% - Accent1 4 6 2 4 3 2 3 2" xfId="44620" xr:uid="{00000000-0005-0000-0000-000094AD0000}"/>
    <cellStyle name="20% - Accent1 4 6 2 4 3 2 4" xfId="44621" xr:uid="{00000000-0005-0000-0000-000095AD0000}"/>
    <cellStyle name="20% - Accent1 4 6 2 4 3 3" xfId="44622" xr:uid="{00000000-0005-0000-0000-000096AD0000}"/>
    <cellStyle name="20% - Accent1 4 6 2 4 3 3 2" xfId="44623" xr:uid="{00000000-0005-0000-0000-000097AD0000}"/>
    <cellStyle name="20% - Accent1 4 6 2 4 3 3 2 2" xfId="44624" xr:uid="{00000000-0005-0000-0000-000098AD0000}"/>
    <cellStyle name="20% - Accent1 4 6 2 4 3 3 2 2 2" xfId="44625" xr:uid="{00000000-0005-0000-0000-000099AD0000}"/>
    <cellStyle name="20% - Accent1 4 6 2 4 3 3 2 3" xfId="44626" xr:uid="{00000000-0005-0000-0000-00009AAD0000}"/>
    <cellStyle name="20% - Accent1 4 6 2 4 3 3 3" xfId="44627" xr:uid="{00000000-0005-0000-0000-00009BAD0000}"/>
    <cellStyle name="20% - Accent1 4 6 2 4 3 3 3 2" xfId="44628" xr:uid="{00000000-0005-0000-0000-00009CAD0000}"/>
    <cellStyle name="20% - Accent1 4 6 2 4 3 3 4" xfId="44629" xr:uid="{00000000-0005-0000-0000-00009DAD0000}"/>
    <cellStyle name="20% - Accent1 4 6 2 4 3 4" xfId="44630" xr:uid="{00000000-0005-0000-0000-00009EAD0000}"/>
    <cellStyle name="20% - Accent1 4 6 2 4 3 4 2" xfId="44631" xr:uid="{00000000-0005-0000-0000-00009FAD0000}"/>
    <cellStyle name="20% - Accent1 4 6 2 4 3 4 2 2" xfId="44632" xr:uid="{00000000-0005-0000-0000-0000A0AD0000}"/>
    <cellStyle name="20% - Accent1 4 6 2 4 3 4 2 2 2" xfId="44633" xr:uid="{00000000-0005-0000-0000-0000A1AD0000}"/>
    <cellStyle name="20% - Accent1 4 6 2 4 3 4 2 3" xfId="44634" xr:uid="{00000000-0005-0000-0000-0000A2AD0000}"/>
    <cellStyle name="20% - Accent1 4 6 2 4 3 4 3" xfId="44635" xr:uid="{00000000-0005-0000-0000-0000A3AD0000}"/>
    <cellStyle name="20% - Accent1 4 6 2 4 3 4 3 2" xfId="44636" xr:uid="{00000000-0005-0000-0000-0000A4AD0000}"/>
    <cellStyle name="20% - Accent1 4 6 2 4 3 4 4" xfId="44637" xr:uid="{00000000-0005-0000-0000-0000A5AD0000}"/>
    <cellStyle name="20% - Accent1 4 6 2 4 3 5" xfId="44638" xr:uid="{00000000-0005-0000-0000-0000A6AD0000}"/>
    <cellStyle name="20% - Accent1 4 6 2 4 3 5 2" xfId="44639" xr:uid="{00000000-0005-0000-0000-0000A7AD0000}"/>
    <cellStyle name="20% - Accent1 4 6 2 4 3 5 2 2" xfId="44640" xr:uid="{00000000-0005-0000-0000-0000A8AD0000}"/>
    <cellStyle name="20% - Accent1 4 6 2 4 3 5 3" xfId="44641" xr:uid="{00000000-0005-0000-0000-0000A9AD0000}"/>
    <cellStyle name="20% - Accent1 4 6 2 4 3 6" xfId="44642" xr:uid="{00000000-0005-0000-0000-0000AAAD0000}"/>
    <cellStyle name="20% - Accent1 4 6 2 4 3 6 2" xfId="44643" xr:uid="{00000000-0005-0000-0000-0000ABAD0000}"/>
    <cellStyle name="20% - Accent1 4 6 2 4 3 6 2 2" xfId="44644" xr:uid="{00000000-0005-0000-0000-0000ACAD0000}"/>
    <cellStyle name="20% - Accent1 4 6 2 4 3 6 3" xfId="44645" xr:uid="{00000000-0005-0000-0000-0000ADAD0000}"/>
    <cellStyle name="20% - Accent1 4 6 2 4 3 7" xfId="44646" xr:uid="{00000000-0005-0000-0000-0000AEAD0000}"/>
    <cellStyle name="20% - Accent1 4 6 2 4 3 7 2" xfId="44647" xr:uid="{00000000-0005-0000-0000-0000AFAD0000}"/>
    <cellStyle name="20% - Accent1 4 6 2 4 3 8" xfId="44648" xr:uid="{00000000-0005-0000-0000-0000B0AD0000}"/>
    <cellStyle name="20% - Accent1 4 6 2 4 3 8 2" xfId="44649" xr:uid="{00000000-0005-0000-0000-0000B1AD0000}"/>
    <cellStyle name="20% - Accent1 4 6 2 4 3 9" xfId="44650" xr:uid="{00000000-0005-0000-0000-0000B2AD0000}"/>
    <cellStyle name="20% - Accent1 4 6 2 4 4" xfId="44651" xr:uid="{00000000-0005-0000-0000-0000B3AD0000}"/>
    <cellStyle name="20% - Accent1 4 6 2 4 4 2" xfId="44652" xr:uid="{00000000-0005-0000-0000-0000B4AD0000}"/>
    <cellStyle name="20% - Accent1 4 6 2 4 4 2 2" xfId="44653" xr:uid="{00000000-0005-0000-0000-0000B5AD0000}"/>
    <cellStyle name="20% - Accent1 4 6 2 4 4 2 2 2" xfId="44654" xr:uid="{00000000-0005-0000-0000-0000B6AD0000}"/>
    <cellStyle name="20% - Accent1 4 6 2 4 4 2 3" xfId="44655" xr:uid="{00000000-0005-0000-0000-0000B7AD0000}"/>
    <cellStyle name="20% - Accent1 4 6 2 4 4 3" xfId="44656" xr:uid="{00000000-0005-0000-0000-0000B8AD0000}"/>
    <cellStyle name="20% - Accent1 4 6 2 4 4 3 2" xfId="44657" xr:uid="{00000000-0005-0000-0000-0000B9AD0000}"/>
    <cellStyle name="20% - Accent1 4 6 2 4 4 4" xfId="44658" xr:uid="{00000000-0005-0000-0000-0000BAAD0000}"/>
    <cellStyle name="20% - Accent1 4 6 2 4 5" xfId="44659" xr:uid="{00000000-0005-0000-0000-0000BBAD0000}"/>
    <cellStyle name="20% - Accent1 4 6 2 4 5 2" xfId="44660" xr:uid="{00000000-0005-0000-0000-0000BCAD0000}"/>
    <cellStyle name="20% - Accent1 4 6 2 4 5 2 2" xfId="44661" xr:uid="{00000000-0005-0000-0000-0000BDAD0000}"/>
    <cellStyle name="20% - Accent1 4 6 2 4 5 2 2 2" xfId="44662" xr:uid="{00000000-0005-0000-0000-0000BEAD0000}"/>
    <cellStyle name="20% - Accent1 4 6 2 4 5 2 3" xfId="44663" xr:uid="{00000000-0005-0000-0000-0000BFAD0000}"/>
    <cellStyle name="20% - Accent1 4 6 2 4 5 3" xfId="44664" xr:uid="{00000000-0005-0000-0000-0000C0AD0000}"/>
    <cellStyle name="20% - Accent1 4 6 2 4 5 3 2" xfId="44665" xr:uid="{00000000-0005-0000-0000-0000C1AD0000}"/>
    <cellStyle name="20% - Accent1 4 6 2 4 5 4" xfId="44666" xr:uid="{00000000-0005-0000-0000-0000C2AD0000}"/>
    <cellStyle name="20% - Accent1 4 6 2 4 6" xfId="44667" xr:uid="{00000000-0005-0000-0000-0000C3AD0000}"/>
    <cellStyle name="20% - Accent1 4 6 2 4 6 2" xfId="44668" xr:uid="{00000000-0005-0000-0000-0000C4AD0000}"/>
    <cellStyle name="20% - Accent1 4 6 2 4 6 2 2" xfId="44669" xr:uid="{00000000-0005-0000-0000-0000C5AD0000}"/>
    <cellStyle name="20% - Accent1 4 6 2 4 6 2 2 2" xfId="44670" xr:uid="{00000000-0005-0000-0000-0000C6AD0000}"/>
    <cellStyle name="20% - Accent1 4 6 2 4 6 2 3" xfId="44671" xr:uid="{00000000-0005-0000-0000-0000C7AD0000}"/>
    <cellStyle name="20% - Accent1 4 6 2 4 6 3" xfId="44672" xr:uid="{00000000-0005-0000-0000-0000C8AD0000}"/>
    <cellStyle name="20% - Accent1 4 6 2 4 6 3 2" xfId="44673" xr:uid="{00000000-0005-0000-0000-0000C9AD0000}"/>
    <cellStyle name="20% - Accent1 4 6 2 4 6 4" xfId="44674" xr:uid="{00000000-0005-0000-0000-0000CAAD0000}"/>
    <cellStyle name="20% - Accent1 4 6 2 4 7" xfId="44675" xr:uid="{00000000-0005-0000-0000-0000CBAD0000}"/>
    <cellStyle name="20% - Accent1 4 6 2 4 7 2" xfId="44676" xr:uid="{00000000-0005-0000-0000-0000CCAD0000}"/>
    <cellStyle name="20% - Accent1 4 6 2 4 7 2 2" xfId="44677" xr:uid="{00000000-0005-0000-0000-0000CDAD0000}"/>
    <cellStyle name="20% - Accent1 4 6 2 4 7 3" xfId="44678" xr:uid="{00000000-0005-0000-0000-0000CEAD0000}"/>
    <cellStyle name="20% - Accent1 4 6 2 4 8" xfId="44679" xr:uid="{00000000-0005-0000-0000-0000CFAD0000}"/>
    <cellStyle name="20% - Accent1 4 6 2 4 8 2" xfId="44680" xr:uid="{00000000-0005-0000-0000-0000D0AD0000}"/>
    <cellStyle name="20% - Accent1 4 6 2 4 8 2 2" xfId="44681" xr:uid="{00000000-0005-0000-0000-0000D1AD0000}"/>
    <cellStyle name="20% - Accent1 4 6 2 4 8 3" xfId="44682" xr:uid="{00000000-0005-0000-0000-0000D2AD0000}"/>
    <cellStyle name="20% - Accent1 4 6 2 4 9" xfId="44683" xr:uid="{00000000-0005-0000-0000-0000D3AD0000}"/>
    <cellStyle name="20% - Accent1 4 6 2 4 9 2" xfId="44684" xr:uid="{00000000-0005-0000-0000-0000D4AD0000}"/>
    <cellStyle name="20% - Accent1 4 6 2 5" xfId="44685" xr:uid="{00000000-0005-0000-0000-0000D5AD0000}"/>
    <cellStyle name="20% - Accent1 4 6 2 5 2" xfId="44686" xr:uid="{00000000-0005-0000-0000-0000D6AD0000}"/>
    <cellStyle name="20% - Accent1 4 6 2 5 2 2" xfId="44687" xr:uid="{00000000-0005-0000-0000-0000D7AD0000}"/>
    <cellStyle name="20% - Accent1 4 6 2 5 2 2 2" xfId="44688" xr:uid="{00000000-0005-0000-0000-0000D8AD0000}"/>
    <cellStyle name="20% - Accent1 4 6 2 5 2 2 2 2" xfId="44689" xr:uid="{00000000-0005-0000-0000-0000D9AD0000}"/>
    <cellStyle name="20% - Accent1 4 6 2 5 2 2 3" xfId="44690" xr:uid="{00000000-0005-0000-0000-0000DAAD0000}"/>
    <cellStyle name="20% - Accent1 4 6 2 5 2 3" xfId="44691" xr:uid="{00000000-0005-0000-0000-0000DBAD0000}"/>
    <cellStyle name="20% - Accent1 4 6 2 5 2 3 2" xfId="44692" xr:uid="{00000000-0005-0000-0000-0000DCAD0000}"/>
    <cellStyle name="20% - Accent1 4 6 2 5 2 4" xfId="44693" xr:uid="{00000000-0005-0000-0000-0000DDAD0000}"/>
    <cellStyle name="20% - Accent1 4 6 2 5 3" xfId="44694" xr:uid="{00000000-0005-0000-0000-0000DEAD0000}"/>
    <cellStyle name="20% - Accent1 4 6 2 5 3 2" xfId="44695" xr:uid="{00000000-0005-0000-0000-0000DFAD0000}"/>
    <cellStyle name="20% - Accent1 4 6 2 5 3 2 2" xfId="44696" xr:uid="{00000000-0005-0000-0000-0000E0AD0000}"/>
    <cellStyle name="20% - Accent1 4 6 2 5 3 2 2 2" xfId="44697" xr:uid="{00000000-0005-0000-0000-0000E1AD0000}"/>
    <cellStyle name="20% - Accent1 4 6 2 5 3 2 3" xfId="44698" xr:uid="{00000000-0005-0000-0000-0000E2AD0000}"/>
    <cellStyle name="20% - Accent1 4 6 2 5 3 3" xfId="44699" xr:uid="{00000000-0005-0000-0000-0000E3AD0000}"/>
    <cellStyle name="20% - Accent1 4 6 2 5 3 3 2" xfId="44700" xr:uid="{00000000-0005-0000-0000-0000E4AD0000}"/>
    <cellStyle name="20% - Accent1 4 6 2 5 3 4" xfId="44701" xr:uid="{00000000-0005-0000-0000-0000E5AD0000}"/>
    <cellStyle name="20% - Accent1 4 6 2 5 4" xfId="44702" xr:uid="{00000000-0005-0000-0000-0000E6AD0000}"/>
    <cellStyle name="20% - Accent1 4 6 2 5 4 2" xfId="44703" xr:uid="{00000000-0005-0000-0000-0000E7AD0000}"/>
    <cellStyle name="20% - Accent1 4 6 2 5 4 2 2" xfId="44704" xr:uid="{00000000-0005-0000-0000-0000E8AD0000}"/>
    <cellStyle name="20% - Accent1 4 6 2 5 4 2 2 2" xfId="44705" xr:uid="{00000000-0005-0000-0000-0000E9AD0000}"/>
    <cellStyle name="20% - Accent1 4 6 2 5 4 2 3" xfId="44706" xr:uid="{00000000-0005-0000-0000-0000EAAD0000}"/>
    <cellStyle name="20% - Accent1 4 6 2 5 4 3" xfId="44707" xr:uid="{00000000-0005-0000-0000-0000EBAD0000}"/>
    <cellStyle name="20% - Accent1 4 6 2 5 4 3 2" xfId="44708" xr:uid="{00000000-0005-0000-0000-0000ECAD0000}"/>
    <cellStyle name="20% - Accent1 4 6 2 5 4 4" xfId="44709" xr:uid="{00000000-0005-0000-0000-0000EDAD0000}"/>
    <cellStyle name="20% - Accent1 4 6 2 5 5" xfId="44710" xr:uid="{00000000-0005-0000-0000-0000EEAD0000}"/>
    <cellStyle name="20% - Accent1 4 6 2 5 5 2" xfId="44711" xr:uid="{00000000-0005-0000-0000-0000EFAD0000}"/>
    <cellStyle name="20% - Accent1 4 6 2 5 5 2 2" xfId="44712" xr:uid="{00000000-0005-0000-0000-0000F0AD0000}"/>
    <cellStyle name="20% - Accent1 4 6 2 5 5 3" xfId="44713" xr:uid="{00000000-0005-0000-0000-0000F1AD0000}"/>
    <cellStyle name="20% - Accent1 4 6 2 5 6" xfId="44714" xr:uid="{00000000-0005-0000-0000-0000F2AD0000}"/>
    <cellStyle name="20% - Accent1 4 6 2 5 6 2" xfId="44715" xr:uid="{00000000-0005-0000-0000-0000F3AD0000}"/>
    <cellStyle name="20% - Accent1 4 6 2 5 6 2 2" xfId="44716" xr:uid="{00000000-0005-0000-0000-0000F4AD0000}"/>
    <cellStyle name="20% - Accent1 4 6 2 5 6 3" xfId="44717" xr:uid="{00000000-0005-0000-0000-0000F5AD0000}"/>
    <cellStyle name="20% - Accent1 4 6 2 5 7" xfId="44718" xr:uid="{00000000-0005-0000-0000-0000F6AD0000}"/>
    <cellStyle name="20% - Accent1 4 6 2 5 7 2" xfId="44719" xr:uid="{00000000-0005-0000-0000-0000F7AD0000}"/>
    <cellStyle name="20% - Accent1 4 6 2 5 8" xfId="44720" xr:uid="{00000000-0005-0000-0000-0000F8AD0000}"/>
    <cellStyle name="20% - Accent1 4 6 2 5 8 2" xfId="44721" xr:uid="{00000000-0005-0000-0000-0000F9AD0000}"/>
    <cellStyle name="20% - Accent1 4 6 2 5 9" xfId="44722" xr:uid="{00000000-0005-0000-0000-0000FAAD0000}"/>
    <cellStyle name="20% - Accent1 4 6 2 6" xfId="44723" xr:uid="{00000000-0005-0000-0000-0000FBAD0000}"/>
    <cellStyle name="20% - Accent1 4 6 2 6 2" xfId="44724" xr:uid="{00000000-0005-0000-0000-0000FCAD0000}"/>
    <cellStyle name="20% - Accent1 4 6 2 6 2 2" xfId="44725" xr:uid="{00000000-0005-0000-0000-0000FDAD0000}"/>
    <cellStyle name="20% - Accent1 4 6 2 6 2 2 2" xfId="44726" xr:uid="{00000000-0005-0000-0000-0000FEAD0000}"/>
    <cellStyle name="20% - Accent1 4 6 2 6 2 2 2 2" xfId="44727" xr:uid="{00000000-0005-0000-0000-0000FFAD0000}"/>
    <cellStyle name="20% - Accent1 4 6 2 6 2 2 3" xfId="44728" xr:uid="{00000000-0005-0000-0000-000000AE0000}"/>
    <cellStyle name="20% - Accent1 4 6 2 6 2 3" xfId="44729" xr:uid="{00000000-0005-0000-0000-000001AE0000}"/>
    <cellStyle name="20% - Accent1 4 6 2 6 2 3 2" xfId="44730" xr:uid="{00000000-0005-0000-0000-000002AE0000}"/>
    <cellStyle name="20% - Accent1 4 6 2 6 2 4" xfId="44731" xr:uid="{00000000-0005-0000-0000-000003AE0000}"/>
    <cellStyle name="20% - Accent1 4 6 2 6 3" xfId="44732" xr:uid="{00000000-0005-0000-0000-000004AE0000}"/>
    <cellStyle name="20% - Accent1 4 6 2 6 3 2" xfId="44733" xr:uid="{00000000-0005-0000-0000-000005AE0000}"/>
    <cellStyle name="20% - Accent1 4 6 2 6 3 2 2" xfId="44734" xr:uid="{00000000-0005-0000-0000-000006AE0000}"/>
    <cellStyle name="20% - Accent1 4 6 2 6 3 2 2 2" xfId="44735" xr:uid="{00000000-0005-0000-0000-000007AE0000}"/>
    <cellStyle name="20% - Accent1 4 6 2 6 3 2 3" xfId="44736" xr:uid="{00000000-0005-0000-0000-000008AE0000}"/>
    <cellStyle name="20% - Accent1 4 6 2 6 3 3" xfId="44737" xr:uid="{00000000-0005-0000-0000-000009AE0000}"/>
    <cellStyle name="20% - Accent1 4 6 2 6 3 3 2" xfId="44738" xr:uid="{00000000-0005-0000-0000-00000AAE0000}"/>
    <cellStyle name="20% - Accent1 4 6 2 6 3 4" xfId="44739" xr:uid="{00000000-0005-0000-0000-00000BAE0000}"/>
    <cellStyle name="20% - Accent1 4 6 2 6 4" xfId="44740" xr:uid="{00000000-0005-0000-0000-00000CAE0000}"/>
    <cellStyle name="20% - Accent1 4 6 2 6 4 2" xfId="44741" xr:uid="{00000000-0005-0000-0000-00000DAE0000}"/>
    <cellStyle name="20% - Accent1 4 6 2 6 4 2 2" xfId="44742" xr:uid="{00000000-0005-0000-0000-00000EAE0000}"/>
    <cellStyle name="20% - Accent1 4 6 2 6 4 2 2 2" xfId="44743" xr:uid="{00000000-0005-0000-0000-00000FAE0000}"/>
    <cellStyle name="20% - Accent1 4 6 2 6 4 2 3" xfId="44744" xr:uid="{00000000-0005-0000-0000-000010AE0000}"/>
    <cellStyle name="20% - Accent1 4 6 2 6 4 3" xfId="44745" xr:uid="{00000000-0005-0000-0000-000011AE0000}"/>
    <cellStyle name="20% - Accent1 4 6 2 6 4 3 2" xfId="44746" xr:uid="{00000000-0005-0000-0000-000012AE0000}"/>
    <cellStyle name="20% - Accent1 4 6 2 6 4 4" xfId="44747" xr:uid="{00000000-0005-0000-0000-000013AE0000}"/>
    <cellStyle name="20% - Accent1 4 6 2 6 5" xfId="44748" xr:uid="{00000000-0005-0000-0000-000014AE0000}"/>
    <cellStyle name="20% - Accent1 4 6 2 6 5 2" xfId="44749" xr:uid="{00000000-0005-0000-0000-000015AE0000}"/>
    <cellStyle name="20% - Accent1 4 6 2 6 5 2 2" xfId="44750" xr:uid="{00000000-0005-0000-0000-000016AE0000}"/>
    <cellStyle name="20% - Accent1 4 6 2 6 5 3" xfId="44751" xr:uid="{00000000-0005-0000-0000-000017AE0000}"/>
    <cellStyle name="20% - Accent1 4 6 2 6 6" xfId="44752" xr:uid="{00000000-0005-0000-0000-000018AE0000}"/>
    <cellStyle name="20% - Accent1 4 6 2 6 6 2" xfId="44753" xr:uid="{00000000-0005-0000-0000-000019AE0000}"/>
    <cellStyle name="20% - Accent1 4 6 2 6 6 2 2" xfId="44754" xr:uid="{00000000-0005-0000-0000-00001AAE0000}"/>
    <cellStyle name="20% - Accent1 4 6 2 6 6 3" xfId="44755" xr:uid="{00000000-0005-0000-0000-00001BAE0000}"/>
    <cellStyle name="20% - Accent1 4 6 2 6 7" xfId="44756" xr:uid="{00000000-0005-0000-0000-00001CAE0000}"/>
    <cellStyle name="20% - Accent1 4 6 2 6 7 2" xfId="44757" xr:uid="{00000000-0005-0000-0000-00001DAE0000}"/>
    <cellStyle name="20% - Accent1 4 6 2 6 8" xfId="44758" xr:uid="{00000000-0005-0000-0000-00001EAE0000}"/>
    <cellStyle name="20% - Accent1 4 6 2 6 8 2" xfId="44759" xr:uid="{00000000-0005-0000-0000-00001FAE0000}"/>
    <cellStyle name="20% - Accent1 4 6 2 6 9" xfId="44760" xr:uid="{00000000-0005-0000-0000-000020AE0000}"/>
    <cellStyle name="20% - Accent1 4 6 2 7" xfId="44761" xr:uid="{00000000-0005-0000-0000-000021AE0000}"/>
    <cellStyle name="20% - Accent1 4 6 2 7 2" xfId="44762" xr:uid="{00000000-0005-0000-0000-000022AE0000}"/>
    <cellStyle name="20% - Accent1 4 6 2 7 2 2" xfId="44763" xr:uid="{00000000-0005-0000-0000-000023AE0000}"/>
    <cellStyle name="20% - Accent1 4 6 2 7 2 2 2" xfId="44764" xr:uid="{00000000-0005-0000-0000-000024AE0000}"/>
    <cellStyle name="20% - Accent1 4 6 2 7 2 3" xfId="44765" xr:uid="{00000000-0005-0000-0000-000025AE0000}"/>
    <cellStyle name="20% - Accent1 4 6 2 7 3" xfId="44766" xr:uid="{00000000-0005-0000-0000-000026AE0000}"/>
    <cellStyle name="20% - Accent1 4 6 2 7 3 2" xfId="44767" xr:uid="{00000000-0005-0000-0000-000027AE0000}"/>
    <cellStyle name="20% - Accent1 4 6 2 7 4" xfId="44768" xr:uid="{00000000-0005-0000-0000-000028AE0000}"/>
    <cellStyle name="20% - Accent1 4 6 2 8" xfId="44769" xr:uid="{00000000-0005-0000-0000-000029AE0000}"/>
    <cellStyle name="20% - Accent1 4 6 2 8 2" xfId="44770" xr:uid="{00000000-0005-0000-0000-00002AAE0000}"/>
    <cellStyle name="20% - Accent1 4 6 2 8 2 2" xfId="44771" xr:uid="{00000000-0005-0000-0000-00002BAE0000}"/>
    <cellStyle name="20% - Accent1 4 6 2 8 2 2 2" xfId="44772" xr:uid="{00000000-0005-0000-0000-00002CAE0000}"/>
    <cellStyle name="20% - Accent1 4 6 2 8 2 3" xfId="44773" xr:uid="{00000000-0005-0000-0000-00002DAE0000}"/>
    <cellStyle name="20% - Accent1 4 6 2 8 3" xfId="44774" xr:uid="{00000000-0005-0000-0000-00002EAE0000}"/>
    <cellStyle name="20% - Accent1 4 6 2 8 3 2" xfId="44775" xr:uid="{00000000-0005-0000-0000-00002FAE0000}"/>
    <cellStyle name="20% - Accent1 4 6 2 8 4" xfId="44776" xr:uid="{00000000-0005-0000-0000-000030AE0000}"/>
    <cellStyle name="20% - Accent1 4 6 2 9" xfId="44777" xr:uid="{00000000-0005-0000-0000-000031AE0000}"/>
    <cellStyle name="20% - Accent1 4 6 2 9 2" xfId="44778" xr:uid="{00000000-0005-0000-0000-000032AE0000}"/>
    <cellStyle name="20% - Accent1 4 6 2 9 2 2" xfId="44779" xr:uid="{00000000-0005-0000-0000-000033AE0000}"/>
    <cellStyle name="20% - Accent1 4 6 2 9 2 2 2" xfId="44780" xr:uid="{00000000-0005-0000-0000-000034AE0000}"/>
    <cellStyle name="20% - Accent1 4 6 2 9 2 3" xfId="44781" xr:uid="{00000000-0005-0000-0000-000035AE0000}"/>
    <cellStyle name="20% - Accent1 4 6 2 9 3" xfId="44782" xr:uid="{00000000-0005-0000-0000-000036AE0000}"/>
    <cellStyle name="20% - Accent1 4 6 2 9 3 2" xfId="44783" xr:uid="{00000000-0005-0000-0000-000037AE0000}"/>
    <cellStyle name="20% - Accent1 4 6 2 9 4" xfId="44784" xr:uid="{00000000-0005-0000-0000-000038AE0000}"/>
    <cellStyle name="20% - Accent1 4 6 3" xfId="44785" xr:uid="{00000000-0005-0000-0000-000039AE0000}"/>
    <cellStyle name="20% - Accent1 4 6 3 10" xfId="44786" xr:uid="{00000000-0005-0000-0000-00003AAE0000}"/>
    <cellStyle name="20% - Accent1 4 6 3 10 2" xfId="44787" xr:uid="{00000000-0005-0000-0000-00003BAE0000}"/>
    <cellStyle name="20% - Accent1 4 6 3 11" xfId="44788" xr:uid="{00000000-0005-0000-0000-00003CAE0000}"/>
    <cellStyle name="20% - Accent1 4 6 3 2" xfId="44789" xr:uid="{00000000-0005-0000-0000-00003DAE0000}"/>
    <cellStyle name="20% - Accent1 4 6 3 2 2" xfId="44790" xr:uid="{00000000-0005-0000-0000-00003EAE0000}"/>
    <cellStyle name="20% - Accent1 4 6 3 2 2 2" xfId="44791" xr:uid="{00000000-0005-0000-0000-00003FAE0000}"/>
    <cellStyle name="20% - Accent1 4 6 3 2 2 2 2" xfId="44792" xr:uid="{00000000-0005-0000-0000-000040AE0000}"/>
    <cellStyle name="20% - Accent1 4 6 3 2 2 2 2 2" xfId="44793" xr:uid="{00000000-0005-0000-0000-000041AE0000}"/>
    <cellStyle name="20% - Accent1 4 6 3 2 2 2 3" xfId="44794" xr:uid="{00000000-0005-0000-0000-000042AE0000}"/>
    <cellStyle name="20% - Accent1 4 6 3 2 2 3" xfId="44795" xr:uid="{00000000-0005-0000-0000-000043AE0000}"/>
    <cellStyle name="20% - Accent1 4 6 3 2 2 3 2" xfId="44796" xr:uid="{00000000-0005-0000-0000-000044AE0000}"/>
    <cellStyle name="20% - Accent1 4 6 3 2 2 4" xfId="44797" xr:uid="{00000000-0005-0000-0000-000045AE0000}"/>
    <cellStyle name="20% - Accent1 4 6 3 2 3" xfId="44798" xr:uid="{00000000-0005-0000-0000-000046AE0000}"/>
    <cellStyle name="20% - Accent1 4 6 3 2 3 2" xfId="44799" xr:uid="{00000000-0005-0000-0000-000047AE0000}"/>
    <cellStyle name="20% - Accent1 4 6 3 2 3 2 2" xfId="44800" xr:uid="{00000000-0005-0000-0000-000048AE0000}"/>
    <cellStyle name="20% - Accent1 4 6 3 2 3 2 2 2" xfId="44801" xr:uid="{00000000-0005-0000-0000-000049AE0000}"/>
    <cellStyle name="20% - Accent1 4 6 3 2 3 2 3" xfId="44802" xr:uid="{00000000-0005-0000-0000-00004AAE0000}"/>
    <cellStyle name="20% - Accent1 4 6 3 2 3 3" xfId="44803" xr:uid="{00000000-0005-0000-0000-00004BAE0000}"/>
    <cellStyle name="20% - Accent1 4 6 3 2 3 3 2" xfId="44804" xr:uid="{00000000-0005-0000-0000-00004CAE0000}"/>
    <cellStyle name="20% - Accent1 4 6 3 2 3 4" xfId="44805" xr:uid="{00000000-0005-0000-0000-00004DAE0000}"/>
    <cellStyle name="20% - Accent1 4 6 3 2 4" xfId="44806" xr:uid="{00000000-0005-0000-0000-00004EAE0000}"/>
    <cellStyle name="20% - Accent1 4 6 3 2 4 2" xfId="44807" xr:uid="{00000000-0005-0000-0000-00004FAE0000}"/>
    <cellStyle name="20% - Accent1 4 6 3 2 4 2 2" xfId="44808" xr:uid="{00000000-0005-0000-0000-000050AE0000}"/>
    <cellStyle name="20% - Accent1 4 6 3 2 4 2 2 2" xfId="44809" xr:uid="{00000000-0005-0000-0000-000051AE0000}"/>
    <cellStyle name="20% - Accent1 4 6 3 2 4 2 3" xfId="44810" xr:uid="{00000000-0005-0000-0000-000052AE0000}"/>
    <cellStyle name="20% - Accent1 4 6 3 2 4 3" xfId="44811" xr:uid="{00000000-0005-0000-0000-000053AE0000}"/>
    <cellStyle name="20% - Accent1 4 6 3 2 4 3 2" xfId="44812" xr:uid="{00000000-0005-0000-0000-000054AE0000}"/>
    <cellStyle name="20% - Accent1 4 6 3 2 4 4" xfId="44813" xr:uid="{00000000-0005-0000-0000-000055AE0000}"/>
    <cellStyle name="20% - Accent1 4 6 3 2 5" xfId="44814" xr:uid="{00000000-0005-0000-0000-000056AE0000}"/>
    <cellStyle name="20% - Accent1 4 6 3 2 5 2" xfId="44815" xr:uid="{00000000-0005-0000-0000-000057AE0000}"/>
    <cellStyle name="20% - Accent1 4 6 3 2 5 2 2" xfId="44816" xr:uid="{00000000-0005-0000-0000-000058AE0000}"/>
    <cellStyle name="20% - Accent1 4 6 3 2 5 3" xfId="44817" xr:uid="{00000000-0005-0000-0000-000059AE0000}"/>
    <cellStyle name="20% - Accent1 4 6 3 2 6" xfId="44818" xr:uid="{00000000-0005-0000-0000-00005AAE0000}"/>
    <cellStyle name="20% - Accent1 4 6 3 2 6 2" xfId="44819" xr:uid="{00000000-0005-0000-0000-00005BAE0000}"/>
    <cellStyle name="20% - Accent1 4 6 3 2 6 2 2" xfId="44820" xr:uid="{00000000-0005-0000-0000-00005CAE0000}"/>
    <cellStyle name="20% - Accent1 4 6 3 2 6 3" xfId="44821" xr:uid="{00000000-0005-0000-0000-00005DAE0000}"/>
    <cellStyle name="20% - Accent1 4 6 3 2 7" xfId="44822" xr:uid="{00000000-0005-0000-0000-00005EAE0000}"/>
    <cellStyle name="20% - Accent1 4 6 3 2 7 2" xfId="44823" xr:uid="{00000000-0005-0000-0000-00005FAE0000}"/>
    <cellStyle name="20% - Accent1 4 6 3 2 8" xfId="44824" xr:uid="{00000000-0005-0000-0000-000060AE0000}"/>
    <cellStyle name="20% - Accent1 4 6 3 2 8 2" xfId="44825" xr:uid="{00000000-0005-0000-0000-000061AE0000}"/>
    <cellStyle name="20% - Accent1 4 6 3 2 9" xfId="44826" xr:uid="{00000000-0005-0000-0000-000062AE0000}"/>
    <cellStyle name="20% - Accent1 4 6 3 3" xfId="44827" xr:uid="{00000000-0005-0000-0000-000063AE0000}"/>
    <cellStyle name="20% - Accent1 4 6 3 3 2" xfId="44828" xr:uid="{00000000-0005-0000-0000-000064AE0000}"/>
    <cellStyle name="20% - Accent1 4 6 3 3 2 2" xfId="44829" xr:uid="{00000000-0005-0000-0000-000065AE0000}"/>
    <cellStyle name="20% - Accent1 4 6 3 3 2 2 2" xfId="44830" xr:uid="{00000000-0005-0000-0000-000066AE0000}"/>
    <cellStyle name="20% - Accent1 4 6 3 3 2 2 2 2" xfId="44831" xr:uid="{00000000-0005-0000-0000-000067AE0000}"/>
    <cellStyle name="20% - Accent1 4 6 3 3 2 2 3" xfId="44832" xr:uid="{00000000-0005-0000-0000-000068AE0000}"/>
    <cellStyle name="20% - Accent1 4 6 3 3 2 3" xfId="44833" xr:uid="{00000000-0005-0000-0000-000069AE0000}"/>
    <cellStyle name="20% - Accent1 4 6 3 3 2 3 2" xfId="44834" xr:uid="{00000000-0005-0000-0000-00006AAE0000}"/>
    <cellStyle name="20% - Accent1 4 6 3 3 2 4" xfId="44835" xr:uid="{00000000-0005-0000-0000-00006BAE0000}"/>
    <cellStyle name="20% - Accent1 4 6 3 3 3" xfId="44836" xr:uid="{00000000-0005-0000-0000-00006CAE0000}"/>
    <cellStyle name="20% - Accent1 4 6 3 3 3 2" xfId="44837" xr:uid="{00000000-0005-0000-0000-00006DAE0000}"/>
    <cellStyle name="20% - Accent1 4 6 3 3 3 2 2" xfId="44838" xr:uid="{00000000-0005-0000-0000-00006EAE0000}"/>
    <cellStyle name="20% - Accent1 4 6 3 3 3 2 2 2" xfId="44839" xr:uid="{00000000-0005-0000-0000-00006FAE0000}"/>
    <cellStyle name="20% - Accent1 4 6 3 3 3 2 3" xfId="44840" xr:uid="{00000000-0005-0000-0000-000070AE0000}"/>
    <cellStyle name="20% - Accent1 4 6 3 3 3 3" xfId="44841" xr:uid="{00000000-0005-0000-0000-000071AE0000}"/>
    <cellStyle name="20% - Accent1 4 6 3 3 3 3 2" xfId="44842" xr:uid="{00000000-0005-0000-0000-000072AE0000}"/>
    <cellStyle name="20% - Accent1 4 6 3 3 3 4" xfId="44843" xr:uid="{00000000-0005-0000-0000-000073AE0000}"/>
    <cellStyle name="20% - Accent1 4 6 3 3 4" xfId="44844" xr:uid="{00000000-0005-0000-0000-000074AE0000}"/>
    <cellStyle name="20% - Accent1 4 6 3 3 4 2" xfId="44845" xr:uid="{00000000-0005-0000-0000-000075AE0000}"/>
    <cellStyle name="20% - Accent1 4 6 3 3 4 2 2" xfId="44846" xr:uid="{00000000-0005-0000-0000-000076AE0000}"/>
    <cellStyle name="20% - Accent1 4 6 3 3 4 2 2 2" xfId="44847" xr:uid="{00000000-0005-0000-0000-000077AE0000}"/>
    <cellStyle name="20% - Accent1 4 6 3 3 4 2 3" xfId="44848" xr:uid="{00000000-0005-0000-0000-000078AE0000}"/>
    <cellStyle name="20% - Accent1 4 6 3 3 4 3" xfId="44849" xr:uid="{00000000-0005-0000-0000-000079AE0000}"/>
    <cellStyle name="20% - Accent1 4 6 3 3 4 3 2" xfId="44850" xr:uid="{00000000-0005-0000-0000-00007AAE0000}"/>
    <cellStyle name="20% - Accent1 4 6 3 3 4 4" xfId="44851" xr:uid="{00000000-0005-0000-0000-00007BAE0000}"/>
    <cellStyle name="20% - Accent1 4 6 3 3 5" xfId="44852" xr:uid="{00000000-0005-0000-0000-00007CAE0000}"/>
    <cellStyle name="20% - Accent1 4 6 3 3 5 2" xfId="44853" xr:uid="{00000000-0005-0000-0000-00007DAE0000}"/>
    <cellStyle name="20% - Accent1 4 6 3 3 5 2 2" xfId="44854" xr:uid="{00000000-0005-0000-0000-00007EAE0000}"/>
    <cellStyle name="20% - Accent1 4 6 3 3 5 3" xfId="44855" xr:uid="{00000000-0005-0000-0000-00007FAE0000}"/>
    <cellStyle name="20% - Accent1 4 6 3 3 6" xfId="44856" xr:uid="{00000000-0005-0000-0000-000080AE0000}"/>
    <cellStyle name="20% - Accent1 4 6 3 3 6 2" xfId="44857" xr:uid="{00000000-0005-0000-0000-000081AE0000}"/>
    <cellStyle name="20% - Accent1 4 6 3 3 6 2 2" xfId="44858" xr:uid="{00000000-0005-0000-0000-000082AE0000}"/>
    <cellStyle name="20% - Accent1 4 6 3 3 6 3" xfId="44859" xr:uid="{00000000-0005-0000-0000-000083AE0000}"/>
    <cellStyle name="20% - Accent1 4 6 3 3 7" xfId="44860" xr:uid="{00000000-0005-0000-0000-000084AE0000}"/>
    <cellStyle name="20% - Accent1 4 6 3 3 7 2" xfId="44861" xr:uid="{00000000-0005-0000-0000-000085AE0000}"/>
    <cellStyle name="20% - Accent1 4 6 3 3 8" xfId="44862" xr:uid="{00000000-0005-0000-0000-000086AE0000}"/>
    <cellStyle name="20% - Accent1 4 6 3 3 8 2" xfId="44863" xr:uid="{00000000-0005-0000-0000-000087AE0000}"/>
    <cellStyle name="20% - Accent1 4 6 3 3 9" xfId="44864" xr:uid="{00000000-0005-0000-0000-000088AE0000}"/>
    <cellStyle name="20% - Accent1 4 6 3 4" xfId="44865" xr:uid="{00000000-0005-0000-0000-000089AE0000}"/>
    <cellStyle name="20% - Accent1 4 6 3 4 2" xfId="44866" xr:uid="{00000000-0005-0000-0000-00008AAE0000}"/>
    <cellStyle name="20% - Accent1 4 6 3 4 2 2" xfId="44867" xr:uid="{00000000-0005-0000-0000-00008BAE0000}"/>
    <cellStyle name="20% - Accent1 4 6 3 4 2 2 2" xfId="44868" xr:uid="{00000000-0005-0000-0000-00008CAE0000}"/>
    <cellStyle name="20% - Accent1 4 6 3 4 2 3" xfId="44869" xr:uid="{00000000-0005-0000-0000-00008DAE0000}"/>
    <cellStyle name="20% - Accent1 4 6 3 4 3" xfId="44870" xr:uid="{00000000-0005-0000-0000-00008EAE0000}"/>
    <cellStyle name="20% - Accent1 4 6 3 4 3 2" xfId="44871" xr:uid="{00000000-0005-0000-0000-00008FAE0000}"/>
    <cellStyle name="20% - Accent1 4 6 3 4 4" xfId="44872" xr:uid="{00000000-0005-0000-0000-000090AE0000}"/>
    <cellStyle name="20% - Accent1 4 6 3 5" xfId="44873" xr:uid="{00000000-0005-0000-0000-000091AE0000}"/>
    <cellStyle name="20% - Accent1 4 6 3 5 2" xfId="44874" xr:uid="{00000000-0005-0000-0000-000092AE0000}"/>
    <cellStyle name="20% - Accent1 4 6 3 5 2 2" xfId="44875" xr:uid="{00000000-0005-0000-0000-000093AE0000}"/>
    <cellStyle name="20% - Accent1 4 6 3 5 2 2 2" xfId="44876" xr:uid="{00000000-0005-0000-0000-000094AE0000}"/>
    <cellStyle name="20% - Accent1 4 6 3 5 2 3" xfId="44877" xr:uid="{00000000-0005-0000-0000-000095AE0000}"/>
    <cellStyle name="20% - Accent1 4 6 3 5 3" xfId="44878" xr:uid="{00000000-0005-0000-0000-000096AE0000}"/>
    <cellStyle name="20% - Accent1 4 6 3 5 3 2" xfId="44879" xr:uid="{00000000-0005-0000-0000-000097AE0000}"/>
    <cellStyle name="20% - Accent1 4 6 3 5 4" xfId="44880" xr:uid="{00000000-0005-0000-0000-000098AE0000}"/>
    <cellStyle name="20% - Accent1 4 6 3 6" xfId="44881" xr:uid="{00000000-0005-0000-0000-000099AE0000}"/>
    <cellStyle name="20% - Accent1 4 6 3 6 2" xfId="44882" xr:uid="{00000000-0005-0000-0000-00009AAE0000}"/>
    <cellStyle name="20% - Accent1 4 6 3 6 2 2" xfId="44883" xr:uid="{00000000-0005-0000-0000-00009BAE0000}"/>
    <cellStyle name="20% - Accent1 4 6 3 6 2 2 2" xfId="44884" xr:uid="{00000000-0005-0000-0000-00009CAE0000}"/>
    <cellStyle name="20% - Accent1 4 6 3 6 2 3" xfId="44885" xr:uid="{00000000-0005-0000-0000-00009DAE0000}"/>
    <cellStyle name="20% - Accent1 4 6 3 6 3" xfId="44886" xr:uid="{00000000-0005-0000-0000-00009EAE0000}"/>
    <cellStyle name="20% - Accent1 4 6 3 6 3 2" xfId="44887" xr:uid="{00000000-0005-0000-0000-00009FAE0000}"/>
    <cellStyle name="20% - Accent1 4 6 3 6 4" xfId="44888" xr:uid="{00000000-0005-0000-0000-0000A0AE0000}"/>
    <cellStyle name="20% - Accent1 4 6 3 7" xfId="44889" xr:uid="{00000000-0005-0000-0000-0000A1AE0000}"/>
    <cellStyle name="20% - Accent1 4 6 3 7 2" xfId="44890" xr:uid="{00000000-0005-0000-0000-0000A2AE0000}"/>
    <cellStyle name="20% - Accent1 4 6 3 7 2 2" xfId="44891" xr:uid="{00000000-0005-0000-0000-0000A3AE0000}"/>
    <cellStyle name="20% - Accent1 4 6 3 7 3" xfId="44892" xr:uid="{00000000-0005-0000-0000-0000A4AE0000}"/>
    <cellStyle name="20% - Accent1 4 6 3 8" xfId="44893" xr:uid="{00000000-0005-0000-0000-0000A5AE0000}"/>
    <cellStyle name="20% - Accent1 4 6 3 8 2" xfId="44894" xr:uid="{00000000-0005-0000-0000-0000A6AE0000}"/>
    <cellStyle name="20% - Accent1 4 6 3 8 2 2" xfId="44895" xr:uid="{00000000-0005-0000-0000-0000A7AE0000}"/>
    <cellStyle name="20% - Accent1 4 6 3 8 3" xfId="44896" xr:uid="{00000000-0005-0000-0000-0000A8AE0000}"/>
    <cellStyle name="20% - Accent1 4 6 3 9" xfId="44897" xr:uid="{00000000-0005-0000-0000-0000A9AE0000}"/>
    <cellStyle name="20% - Accent1 4 6 3 9 2" xfId="44898" xr:uid="{00000000-0005-0000-0000-0000AAAE0000}"/>
    <cellStyle name="20% - Accent1 4 6 4" xfId="44899" xr:uid="{00000000-0005-0000-0000-0000ABAE0000}"/>
    <cellStyle name="20% - Accent1 4 6 4 10" xfId="44900" xr:uid="{00000000-0005-0000-0000-0000ACAE0000}"/>
    <cellStyle name="20% - Accent1 4 6 4 10 2" xfId="44901" xr:uid="{00000000-0005-0000-0000-0000ADAE0000}"/>
    <cellStyle name="20% - Accent1 4 6 4 11" xfId="44902" xr:uid="{00000000-0005-0000-0000-0000AEAE0000}"/>
    <cellStyle name="20% - Accent1 4 6 4 2" xfId="44903" xr:uid="{00000000-0005-0000-0000-0000AFAE0000}"/>
    <cellStyle name="20% - Accent1 4 6 4 2 2" xfId="44904" xr:uid="{00000000-0005-0000-0000-0000B0AE0000}"/>
    <cellStyle name="20% - Accent1 4 6 4 2 2 2" xfId="44905" xr:uid="{00000000-0005-0000-0000-0000B1AE0000}"/>
    <cellStyle name="20% - Accent1 4 6 4 2 2 2 2" xfId="44906" xr:uid="{00000000-0005-0000-0000-0000B2AE0000}"/>
    <cellStyle name="20% - Accent1 4 6 4 2 2 2 2 2" xfId="44907" xr:uid="{00000000-0005-0000-0000-0000B3AE0000}"/>
    <cellStyle name="20% - Accent1 4 6 4 2 2 2 3" xfId="44908" xr:uid="{00000000-0005-0000-0000-0000B4AE0000}"/>
    <cellStyle name="20% - Accent1 4 6 4 2 2 3" xfId="44909" xr:uid="{00000000-0005-0000-0000-0000B5AE0000}"/>
    <cellStyle name="20% - Accent1 4 6 4 2 2 3 2" xfId="44910" xr:uid="{00000000-0005-0000-0000-0000B6AE0000}"/>
    <cellStyle name="20% - Accent1 4 6 4 2 2 4" xfId="44911" xr:uid="{00000000-0005-0000-0000-0000B7AE0000}"/>
    <cellStyle name="20% - Accent1 4 6 4 2 3" xfId="44912" xr:uid="{00000000-0005-0000-0000-0000B8AE0000}"/>
    <cellStyle name="20% - Accent1 4 6 4 2 3 2" xfId="44913" xr:uid="{00000000-0005-0000-0000-0000B9AE0000}"/>
    <cellStyle name="20% - Accent1 4 6 4 2 3 2 2" xfId="44914" xr:uid="{00000000-0005-0000-0000-0000BAAE0000}"/>
    <cellStyle name="20% - Accent1 4 6 4 2 3 2 2 2" xfId="44915" xr:uid="{00000000-0005-0000-0000-0000BBAE0000}"/>
    <cellStyle name="20% - Accent1 4 6 4 2 3 2 3" xfId="44916" xr:uid="{00000000-0005-0000-0000-0000BCAE0000}"/>
    <cellStyle name="20% - Accent1 4 6 4 2 3 3" xfId="44917" xr:uid="{00000000-0005-0000-0000-0000BDAE0000}"/>
    <cellStyle name="20% - Accent1 4 6 4 2 3 3 2" xfId="44918" xr:uid="{00000000-0005-0000-0000-0000BEAE0000}"/>
    <cellStyle name="20% - Accent1 4 6 4 2 3 4" xfId="44919" xr:uid="{00000000-0005-0000-0000-0000BFAE0000}"/>
    <cellStyle name="20% - Accent1 4 6 4 2 4" xfId="44920" xr:uid="{00000000-0005-0000-0000-0000C0AE0000}"/>
    <cellStyle name="20% - Accent1 4 6 4 2 4 2" xfId="44921" xr:uid="{00000000-0005-0000-0000-0000C1AE0000}"/>
    <cellStyle name="20% - Accent1 4 6 4 2 4 2 2" xfId="44922" xr:uid="{00000000-0005-0000-0000-0000C2AE0000}"/>
    <cellStyle name="20% - Accent1 4 6 4 2 4 2 2 2" xfId="44923" xr:uid="{00000000-0005-0000-0000-0000C3AE0000}"/>
    <cellStyle name="20% - Accent1 4 6 4 2 4 2 3" xfId="44924" xr:uid="{00000000-0005-0000-0000-0000C4AE0000}"/>
    <cellStyle name="20% - Accent1 4 6 4 2 4 3" xfId="44925" xr:uid="{00000000-0005-0000-0000-0000C5AE0000}"/>
    <cellStyle name="20% - Accent1 4 6 4 2 4 3 2" xfId="44926" xr:uid="{00000000-0005-0000-0000-0000C6AE0000}"/>
    <cellStyle name="20% - Accent1 4 6 4 2 4 4" xfId="44927" xr:uid="{00000000-0005-0000-0000-0000C7AE0000}"/>
    <cellStyle name="20% - Accent1 4 6 4 2 5" xfId="44928" xr:uid="{00000000-0005-0000-0000-0000C8AE0000}"/>
    <cellStyle name="20% - Accent1 4 6 4 2 5 2" xfId="44929" xr:uid="{00000000-0005-0000-0000-0000C9AE0000}"/>
    <cellStyle name="20% - Accent1 4 6 4 2 5 2 2" xfId="44930" xr:uid="{00000000-0005-0000-0000-0000CAAE0000}"/>
    <cellStyle name="20% - Accent1 4 6 4 2 5 3" xfId="44931" xr:uid="{00000000-0005-0000-0000-0000CBAE0000}"/>
    <cellStyle name="20% - Accent1 4 6 4 2 6" xfId="44932" xr:uid="{00000000-0005-0000-0000-0000CCAE0000}"/>
    <cellStyle name="20% - Accent1 4 6 4 2 6 2" xfId="44933" xr:uid="{00000000-0005-0000-0000-0000CDAE0000}"/>
    <cellStyle name="20% - Accent1 4 6 4 2 6 2 2" xfId="44934" xr:uid="{00000000-0005-0000-0000-0000CEAE0000}"/>
    <cellStyle name="20% - Accent1 4 6 4 2 6 3" xfId="44935" xr:uid="{00000000-0005-0000-0000-0000CFAE0000}"/>
    <cellStyle name="20% - Accent1 4 6 4 2 7" xfId="44936" xr:uid="{00000000-0005-0000-0000-0000D0AE0000}"/>
    <cellStyle name="20% - Accent1 4 6 4 2 7 2" xfId="44937" xr:uid="{00000000-0005-0000-0000-0000D1AE0000}"/>
    <cellStyle name="20% - Accent1 4 6 4 2 8" xfId="44938" xr:uid="{00000000-0005-0000-0000-0000D2AE0000}"/>
    <cellStyle name="20% - Accent1 4 6 4 2 8 2" xfId="44939" xr:uid="{00000000-0005-0000-0000-0000D3AE0000}"/>
    <cellStyle name="20% - Accent1 4 6 4 2 9" xfId="44940" xr:uid="{00000000-0005-0000-0000-0000D4AE0000}"/>
    <cellStyle name="20% - Accent1 4 6 4 3" xfId="44941" xr:uid="{00000000-0005-0000-0000-0000D5AE0000}"/>
    <cellStyle name="20% - Accent1 4 6 4 3 2" xfId="44942" xr:uid="{00000000-0005-0000-0000-0000D6AE0000}"/>
    <cellStyle name="20% - Accent1 4 6 4 3 2 2" xfId="44943" xr:uid="{00000000-0005-0000-0000-0000D7AE0000}"/>
    <cellStyle name="20% - Accent1 4 6 4 3 2 2 2" xfId="44944" xr:uid="{00000000-0005-0000-0000-0000D8AE0000}"/>
    <cellStyle name="20% - Accent1 4 6 4 3 2 2 2 2" xfId="44945" xr:uid="{00000000-0005-0000-0000-0000D9AE0000}"/>
    <cellStyle name="20% - Accent1 4 6 4 3 2 2 3" xfId="44946" xr:uid="{00000000-0005-0000-0000-0000DAAE0000}"/>
    <cellStyle name="20% - Accent1 4 6 4 3 2 3" xfId="44947" xr:uid="{00000000-0005-0000-0000-0000DBAE0000}"/>
    <cellStyle name="20% - Accent1 4 6 4 3 2 3 2" xfId="44948" xr:uid="{00000000-0005-0000-0000-0000DCAE0000}"/>
    <cellStyle name="20% - Accent1 4 6 4 3 2 4" xfId="44949" xr:uid="{00000000-0005-0000-0000-0000DDAE0000}"/>
    <cellStyle name="20% - Accent1 4 6 4 3 3" xfId="44950" xr:uid="{00000000-0005-0000-0000-0000DEAE0000}"/>
    <cellStyle name="20% - Accent1 4 6 4 3 3 2" xfId="44951" xr:uid="{00000000-0005-0000-0000-0000DFAE0000}"/>
    <cellStyle name="20% - Accent1 4 6 4 3 3 2 2" xfId="44952" xr:uid="{00000000-0005-0000-0000-0000E0AE0000}"/>
    <cellStyle name="20% - Accent1 4 6 4 3 3 2 2 2" xfId="44953" xr:uid="{00000000-0005-0000-0000-0000E1AE0000}"/>
    <cellStyle name="20% - Accent1 4 6 4 3 3 2 3" xfId="44954" xr:uid="{00000000-0005-0000-0000-0000E2AE0000}"/>
    <cellStyle name="20% - Accent1 4 6 4 3 3 3" xfId="44955" xr:uid="{00000000-0005-0000-0000-0000E3AE0000}"/>
    <cellStyle name="20% - Accent1 4 6 4 3 3 3 2" xfId="44956" xr:uid="{00000000-0005-0000-0000-0000E4AE0000}"/>
    <cellStyle name="20% - Accent1 4 6 4 3 3 4" xfId="44957" xr:uid="{00000000-0005-0000-0000-0000E5AE0000}"/>
    <cellStyle name="20% - Accent1 4 6 4 3 4" xfId="44958" xr:uid="{00000000-0005-0000-0000-0000E6AE0000}"/>
    <cellStyle name="20% - Accent1 4 6 4 3 4 2" xfId="44959" xr:uid="{00000000-0005-0000-0000-0000E7AE0000}"/>
    <cellStyle name="20% - Accent1 4 6 4 3 4 2 2" xfId="44960" xr:uid="{00000000-0005-0000-0000-0000E8AE0000}"/>
    <cellStyle name="20% - Accent1 4 6 4 3 4 2 2 2" xfId="44961" xr:uid="{00000000-0005-0000-0000-0000E9AE0000}"/>
    <cellStyle name="20% - Accent1 4 6 4 3 4 2 3" xfId="44962" xr:uid="{00000000-0005-0000-0000-0000EAAE0000}"/>
    <cellStyle name="20% - Accent1 4 6 4 3 4 3" xfId="44963" xr:uid="{00000000-0005-0000-0000-0000EBAE0000}"/>
    <cellStyle name="20% - Accent1 4 6 4 3 4 3 2" xfId="44964" xr:uid="{00000000-0005-0000-0000-0000ECAE0000}"/>
    <cellStyle name="20% - Accent1 4 6 4 3 4 4" xfId="44965" xr:uid="{00000000-0005-0000-0000-0000EDAE0000}"/>
    <cellStyle name="20% - Accent1 4 6 4 3 5" xfId="44966" xr:uid="{00000000-0005-0000-0000-0000EEAE0000}"/>
    <cellStyle name="20% - Accent1 4 6 4 3 5 2" xfId="44967" xr:uid="{00000000-0005-0000-0000-0000EFAE0000}"/>
    <cellStyle name="20% - Accent1 4 6 4 3 5 2 2" xfId="44968" xr:uid="{00000000-0005-0000-0000-0000F0AE0000}"/>
    <cellStyle name="20% - Accent1 4 6 4 3 5 3" xfId="44969" xr:uid="{00000000-0005-0000-0000-0000F1AE0000}"/>
    <cellStyle name="20% - Accent1 4 6 4 3 6" xfId="44970" xr:uid="{00000000-0005-0000-0000-0000F2AE0000}"/>
    <cellStyle name="20% - Accent1 4 6 4 3 6 2" xfId="44971" xr:uid="{00000000-0005-0000-0000-0000F3AE0000}"/>
    <cellStyle name="20% - Accent1 4 6 4 3 6 2 2" xfId="44972" xr:uid="{00000000-0005-0000-0000-0000F4AE0000}"/>
    <cellStyle name="20% - Accent1 4 6 4 3 6 3" xfId="44973" xr:uid="{00000000-0005-0000-0000-0000F5AE0000}"/>
    <cellStyle name="20% - Accent1 4 6 4 3 7" xfId="44974" xr:uid="{00000000-0005-0000-0000-0000F6AE0000}"/>
    <cellStyle name="20% - Accent1 4 6 4 3 7 2" xfId="44975" xr:uid="{00000000-0005-0000-0000-0000F7AE0000}"/>
    <cellStyle name="20% - Accent1 4 6 4 3 8" xfId="44976" xr:uid="{00000000-0005-0000-0000-0000F8AE0000}"/>
    <cellStyle name="20% - Accent1 4 6 4 3 8 2" xfId="44977" xr:uid="{00000000-0005-0000-0000-0000F9AE0000}"/>
    <cellStyle name="20% - Accent1 4 6 4 3 9" xfId="44978" xr:uid="{00000000-0005-0000-0000-0000FAAE0000}"/>
    <cellStyle name="20% - Accent1 4 6 4 4" xfId="44979" xr:uid="{00000000-0005-0000-0000-0000FBAE0000}"/>
    <cellStyle name="20% - Accent1 4 6 4 4 2" xfId="44980" xr:uid="{00000000-0005-0000-0000-0000FCAE0000}"/>
    <cellStyle name="20% - Accent1 4 6 4 4 2 2" xfId="44981" xr:uid="{00000000-0005-0000-0000-0000FDAE0000}"/>
    <cellStyle name="20% - Accent1 4 6 4 4 2 2 2" xfId="44982" xr:uid="{00000000-0005-0000-0000-0000FEAE0000}"/>
    <cellStyle name="20% - Accent1 4 6 4 4 2 3" xfId="44983" xr:uid="{00000000-0005-0000-0000-0000FFAE0000}"/>
    <cellStyle name="20% - Accent1 4 6 4 4 3" xfId="44984" xr:uid="{00000000-0005-0000-0000-000000AF0000}"/>
    <cellStyle name="20% - Accent1 4 6 4 4 3 2" xfId="44985" xr:uid="{00000000-0005-0000-0000-000001AF0000}"/>
    <cellStyle name="20% - Accent1 4 6 4 4 4" xfId="44986" xr:uid="{00000000-0005-0000-0000-000002AF0000}"/>
    <cellStyle name="20% - Accent1 4 6 4 5" xfId="44987" xr:uid="{00000000-0005-0000-0000-000003AF0000}"/>
    <cellStyle name="20% - Accent1 4 6 4 5 2" xfId="44988" xr:uid="{00000000-0005-0000-0000-000004AF0000}"/>
    <cellStyle name="20% - Accent1 4 6 4 5 2 2" xfId="44989" xr:uid="{00000000-0005-0000-0000-000005AF0000}"/>
    <cellStyle name="20% - Accent1 4 6 4 5 2 2 2" xfId="44990" xr:uid="{00000000-0005-0000-0000-000006AF0000}"/>
    <cellStyle name="20% - Accent1 4 6 4 5 2 3" xfId="44991" xr:uid="{00000000-0005-0000-0000-000007AF0000}"/>
    <cellStyle name="20% - Accent1 4 6 4 5 3" xfId="44992" xr:uid="{00000000-0005-0000-0000-000008AF0000}"/>
    <cellStyle name="20% - Accent1 4 6 4 5 3 2" xfId="44993" xr:uid="{00000000-0005-0000-0000-000009AF0000}"/>
    <cellStyle name="20% - Accent1 4 6 4 5 4" xfId="44994" xr:uid="{00000000-0005-0000-0000-00000AAF0000}"/>
    <cellStyle name="20% - Accent1 4 6 4 6" xfId="44995" xr:uid="{00000000-0005-0000-0000-00000BAF0000}"/>
    <cellStyle name="20% - Accent1 4 6 4 6 2" xfId="44996" xr:uid="{00000000-0005-0000-0000-00000CAF0000}"/>
    <cellStyle name="20% - Accent1 4 6 4 6 2 2" xfId="44997" xr:uid="{00000000-0005-0000-0000-00000DAF0000}"/>
    <cellStyle name="20% - Accent1 4 6 4 6 2 2 2" xfId="44998" xr:uid="{00000000-0005-0000-0000-00000EAF0000}"/>
    <cellStyle name="20% - Accent1 4 6 4 6 2 3" xfId="44999" xr:uid="{00000000-0005-0000-0000-00000FAF0000}"/>
    <cellStyle name="20% - Accent1 4 6 4 6 3" xfId="45000" xr:uid="{00000000-0005-0000-0000-000010AF0000}"/>
    <cellStyle name="20% - Accent1 4 6 4 6 3 2" xfId="45001" xr:uid="{00000000-0005-0000-0000-000011AF0000}"/>
    <cellStyle name="20% - Accent1 4 6 4 6 4" xfId="45002" xr:uid="{00000000-0005-0000-0000-000012AF0000}"/>
    <cellStyle name="20% - Accent1 4 6 4 7" xfId="45003" xr:uid="{00000000-0005-0000-0000-000013AF0000}"/>
    <cellStyle name="20% - Accent1 4 6 4 7 2" xfId="45004" xr:uid="{00000000-0005-0000-0000-000014AF0000}"/>
    <cellStyle name="20% - Accent1 4 6 4 7 2 2" xfId="45005" xr:uid="{00000000-0005-0000-0000-000015AF0000}"/>
    <cellStyle name="20% - Accent1 4 6 4 7 3" xfId="45006" xr:uid="{00000000-0005-0000-0000-000016AF0000}"/>
    <cellStyle name="20% - Accent1 4 6 4 8" xfId="45007" xr:uid="{00000000-0005-0000-0000-000017AF0000}"/>
    <cellStyle name="20% - Accent1 4 6 4 8 2" xfId="45008" xr:uid="{00000000-0005-0000-0000-000018AF0000}"/>
    <cellStyle name="20% - Accent1 4 6 4 8 2 2" xfId="45009" xr:uid="{00000000-0005-0000-0000-000019AF0000}"/>
    <cellStyle name="20% - Accent1 4 6 4 8 3" xfId="45010" xr:uid="{00000000-0005-0000-0000-00001AAF0000}"/>
    <cellStyle name="20% - Accent1 4 6 4 9" xfId="45011" xr:uid="{00000000-0005-0000-0000-00001BAF0000}"/>
    <cellStyle name="20% - Accent1 4 6 4 9 2" xfId="45012" xr:uid="{00000000-0005-0000-0000-00001CAF0000}"/>
    <cellStyle name="20% - Accent1 4 6 5" xfId="45013" xr:uid="{00000000-0005-0000-0000-00001DAF0000}"/>
    <cellStyle name="20% - Accent1 4 6 5 10" xfId="45014" xr:uid="{00000000-0005-0000-0000-00001EAF0000}"/>
    <cellStyle name="20% - Accent1 4 6 5 10 2" xfId="45015" xr:uid="{00000000-0005-0000-0000-00001FAF0000}"/>
    <cellStyle name="20% - Accent1 4 6 5 11" xfId="45016" xr:uid="{00000000-0005-0000-0000-000020AF0000}"/>
    <cellStyle name="20% - Accent1 4 6 5 2" xfId="45017" xr:uid="{00000000-0005-0000-0000-000021AF0000}"/>
    <cellStyle name="20% - Accent1 4 6 5 2 2" xfId="45018" xr:uid="{00000000-0005-0000-0000-000022AF0000}"/>
    <cellStyle name="20% - Accent1 4 6 5 2 2 2" xfId="45019" xr:uid="{00000000-0005-0000-0000-000023AF0000}"/>
    <cellStyle name="20% - Accent1 4 6 5 2 2 2 2" xfId="45020" xr:uid="{00000000-0005-0000-0000-000024AF0000}"/>
    <cellStyle name="20% - Accent1 4 6 5 2 2 2 2 2" xfId="45021" xr:uid="{00000000-0005-0000-0000-000025AF0000}"/>
    <cellStyle name="20% - Accent1 4 6 5 2 2 2 3" xfId="45022" xr:uid="{00000000-0005-0000-0000-000026AF0000}"/>
    <cellStyle name="20% - Accent1 4 6 5 2 2 3" xfId="45023" xr:uid="{00000000-0005-0000-0000-000027AF0000}"/>
    <cellStyle name="20% - Accent1 4 6 5 2 2 3 2" xfId="45024" xr:uid="{00000000-0005-0000-0000-000028AF0000}"/>
    <cellStyle name="20% - Accent1 4 6 5 2 2 4" xfId="45025" xr:uid="{00000000-0005-0000-0000-000029AF0000}"/>
    <cellStyle name="20% - Accent1 4 6 5 2 3" xfId="45026" xr:uid="{00000000-0005-0000-0000-00002AAF0000}"/>
    <cellStyle name="20% - Accent1 4 6 5 2 3 2" xfId="45027" xr:uid="{00000000-0005-0000-0000-00002BAF0000}"/>
    <cellStyle name="20% - Accent1 4 6 5 2 3 2 2" xfId="45028" xr:uid="{00000000-0005-0000-0000-00002CAF0000}"/>
    <cellStyle name="20% - Accent1 4 6 5 2 3 2 2 2" xfId="45029" xr:uid="{00000000-0005-0000-0000-00002DAF0000}"/>
    <cellStyle name="20% - Accent1 4 6 5 2 3 2 3" xfId="45030" xr:uid="{00000000-0005-0000-0000-00002EAF0000}"/>
    <cellStyle name="20% - Accent1 4 6 5 2 3 3" xfId="45031" xr:uid="{00000000-0005-0000-0000-00002FAF0000}"/>
    <cellStyle name="20% - Accent1 4 6 5 2 3 3 2" xfId="45032" xr:uid="{00000000-0005-0000-0000-000030AF0000}"/>
    <cellStyle name="20% - Accent1 4 6 5 2 3 4" xfId="45033" xr:uid="{00000000-0005-0000-0000-000031AF0000}"/>
    <cellStyle name="20% - Accent1 4 6 5 2 4" xfId="45034" xr:uid="{00000000-0005-0000-0000-000032AF0000}"/>
    <cellStyle name="20% - Accent1 4 6 5 2 4 2" xfId="45035" xr:uid="{00000000-0005-0000-0000-000033AF0000}"/>
    <cellStyle name="20% - Accent1 4 6 5 2 4 2 2" xfId="45036" xr:uid="{00000000-0005-0000-0000-000034AF0000}"/>
    <cellStyle name="20% - Accent1 4 6 5 2 4 2 2 2" xfId="45037" xr:uid="{00000000-0005-0000-0000-000035AF0000}"/>
    <cellStyle name="20% - Accent1 4 6 5 2 4 2 3" xfId="45038" xr:uid="{00000000-0005-0000-0000-000036AF0000}"/>
    <cellStyle name="20% - Accent1 4 6 5 2 4 3" xfId="45039" xr:uid="{00000000-0005-0000-0000-000037AF0000}"/>
    <cellStyle name="20% - Accent1 4 6 5 2 4 3 2" xfId="45040" xr:uid="{00000000-0005-0000-0000-000038AF0000}"/>
    <cellStyle name="20% - Accent1 4 6 5 2 4 4" xfId="45041" xr:uid="{00000000-0005-0000-0000-000039AF0000}"/>
    <cellStyle name="20% - Accent1 4 6 5 2 5" xfId="45042" xr:uid="{00000000-0005-0000-0000-00003AAF0000}"/>
    <cellStyle name="20% - Accent1 4 6 5 2 5 2" xfId="45043" xr:uid="{00000000-0005-0000-0000-00003BAF0000}"/>
    <cellStyle name="20% - Accent1 4 6 5 2 5 2 2" xfId="45044" xr:uid="{00000000-0005-0000-0000-00003CAF0000}"/>
    <cellStyle name="20% - Accent1 4 6 5 2 5 3" xfId="45045" xr:uid="{00000000-0005-0000-0000-00003DAF0000}"/>
    <cellStyle name="20% - Accent1 4 6 5 2 6" xfId="45046" xr:uid="{00000000-0005-0000-0000-00003EAF0000}"/>
    <cellStyle name="20% - Accent1 4 6 5 2 6 2" xfId="45047" xr:uid="{00000000-0005-0000-0000-00003FAF0000}"/>
    <cellStyle name="20% - Accent1 4 6 5 2 6 2 2" xfId="45048" xr:uid="{00000000-0005-0000-0000-000040AF0000}"/>
    <cellStyle name="20% - Accent1 4 6 5 2 6 3" xfId="45049" xr:uid="{00000000-0005-0000-0000-000041AF0000}"/>
    <cellStyle name="20% - Accent1 4 6 5 2 7" xfId="45050" xr:uid="{00000000-0005-0000-0000-000042AF0000}"/>
    <cellStyle name="20% - Accent1 4 6 5 2 7 2" xfId="45051" xr:uid="{00000000-0005-0000-0000-000043AF0000}"/>
    <cellStyle name="20% - Accent1 4 6 5 2 8" xfId="45052" xr:uid="{00000000-0005-0000-0000-000044AF0000}"/>
    <cellStyle name="20% - Accent1 4 6 5 2 8 2" xfId="45053" xr:uid="{00000000-0005-0000-0000-000045AF0000}"/>
    <cellStyle name="20% - Accent1 4 6 5 2 9" xfId="45054" xr:uid="{00000000-0005-0000-0000-000046AF0000}"/>
    <cellStyle name="20% - Accent1 4 6 5 3" xfId="45055" xr:uid="{00000000-0005-0000-0000-000047AF0000}"/>
    <cellStyle name="20% - Accent1 4 6 5 3 2" xfId="45056" xr:uid="{00000000-0005-0000-0000-000048AF0000}"/>
    <cellStyle name="20% - Accent1 4 6 5 3 2 2" xfId="45057" xr:uid="{00000000-0005-0000-0000-000049AF0000}"/>
    <cellStyle name="20% - Accent1 4 6 5 3 2 2 2" xfId="45058" xr:uid="{00000000-0005-0000-0000-00004AAF0000}"/>
    <cellStyle name="20% - Accent1 4 6 5 3 2 2 2 2" xfId="45059" xr:uid="{00000000-0005-0000-0000-00004BAF0000}"/>
    <cellStyle name="20% - Accent1 4 6 5 3 2 2 3" xfId="45060" xr:uid="{00000000-0005-0000-0000-00004CAF0000}"/>
    <cellStyle name="20% - Accent1 4 6 5 3 2 3" xfId="45061" xr:uid="{00000000-0005-0000-0000-00004DAF0000}"/>
    <cellStyle name="20% - Accent1 4 6 5 3 2 3 2" xfId="45062" xr:uid="{00000000-0005-0000-0000-00004EAF0000}"/>
    <cellStyle name="20% - Accent1 4 6 5 3 2 4" xfId="45063" xr:uid="{00000000-0005-0000-0000-00004FAF0000}"/>
    <cellStyle name="20% - Accent1 4 6 5 3 3" xfId="45064" xr:uid="{00000000-0005-0000-0000-000050AF0000}"/>
    <cellStyle name="20% - Accent1 4 6 5 3 3 2" xfId="45065" xr:uid="{00000000-0005-0000-0000-000051AF0000}"/>
    <cellStyle name="20% - Accent1 4 6 5 3 3 2 2" xfId="45066" xr:uid="{00000000-0005-0000-0000-000052AF0000}"/>
    <cellStyle name="20% - Accent1 4 6 5 3 3 2 2 2" xfId="45067" xr:uid="{00000000-0005-0000-0000-000053AF0000}"/>
    <cellStyle name="20% - Accent1 4 6 5 3 3 2 3" xfId="45068" xr:uid="{00000000-0005-0000-0000-000054AF0000}"/>
    <cellStyle name="20% - Accent1 4 6 5 3 3 3" xfId="45069" xr:uid="{00000000-0005-0000-0000-000055AF0000}"/>
    <cellStyle name="20% - Accent1 4 6 5 3 3 3 2" xfId="45070" xr:uid="{00000000-0005-0000-0000-000056AF0000}"/>
    <cellStyle name="20% - Accent1 4 6 5 3 3 4" xfId="45071" xr:uid="{00000000-0005-0000-0000-000057AF0000}"/>
    <cellStyle name="20% - Accent1 4 6 5 3 4" xfId="45072" xr:uid="{00000000-0005-0000-0000-000058AF0000}"/>
    <cellStyle name="20% - Accent1 4 6 5 3 4 2" xfId="45073" xr:uid="{00000000-0005-0000-0000-000059AF0000}"/>
    <cellStyle name="20% - Accent1 4 6 5 3 4 2 2" xfId="45074" xr:uid="{00000000-0005-0000-0000-00005AAF0000}"/>
    <cellStyle name="20% - Accent1 4 6 5 3 4 2 2 2" xfId="45075" xr:uid="{00000000-0005-0000-0000-00005BAF0000}"/>
    <cellStyle name="20% - Accent1 4 6 5 3 4 2 3" xfId="45076" xr:uid="{00000000-0005-0000-0000-00005CAF0000}"/>
    <cellStyle name="20% - Accent1 4 6 5 3 4 3" xfId="45077" xr:uid="{00000000-0005-0000-0000-00005DAF0000}"/>
    <cellStyle name="20% - Accent1 4 6 5 3 4 3 2" xfId="45078" xr:uid="{00000000-0005-0000-0000-00005EAF0000}"/>
    <cellStyle name="20% - Accent1 4 6 5 3 4 4" xfId="45079" xr:uid="{00000000-0005-0000-0000-00005FAF0000}"/>
    <cellStyle name="20% - Accent1 4 6 5 3 5" xfId="45080" xr:uid="{00000000-0005-0000-0000-000060AF0000}"/>
    <cellStyle name="20% - Accent1 4 6 5 3 5 2" xfId="45081" xr:uid="{00000000-0005-0000-0000-000061AF0000}"/>
    <cellStyle name="20% - Accent1 4 6 5 3 5 2 2" xfId="45082" xr:uid="{00000000-0005-0000-0000-000062AF0000}"/>
    <cellStyle name="20% - Accent1 4 6 5 3 5 3" xfId="45083" xr:uid="{00000000-0005-0000-0000-000063AF0000}"/>
    <cellStyle name="20% - Accent1 4 6 5 3 6" xfId="45084" xr:uid="{00000000-0005-0000-0000-000064AF0000}"/>
    <cellStyle name="20% - Accent1 4 6 5 3 6 2" xfId="45085" xr:uid="{00000000-0005-0000-0000-000065AF0000}"/>
    <cellStyle name="20% - Accent1 4 6 5 3 6 2 2" xfId="45086" xr:uid="{00000000-0005-0000-0000-000066AF0000}"/>
    <cellStyle name="20% - Accent1 4 6 5 3 6 3" xfId="45087" xr:uid="{00000000-0005-0000-0000-000067AF0000}"/>
    <cellStyle name="20% - Accent1 4 6 5 3 7" xfId="45088" xr:uid="{00000000-0005-0000-0000-000068AF0000}"/>
    <cellStyle name="20% - Accent1 4 6 5 3 7 2" xfId="45089" xr:uid="{00000000-0005-0000-0000-000069AF0000}"/>
    <cellStyle name="20% - Accent1 4 6 5 3 8" xfId="45090" xr:uid="{00000000-0005-0000-0000-00006AAF0000}"/>
    <cellStyle name="20% - Accent1 4 6 5 3 8 2" xfId="45091" xr:uid="{00000000-0005-0000-0000-00006BAF0000}"/>
    <cellStyle name="20% - Accent1 4 6 5 3 9" xfId="45092" xr:uid="{00000000-0005-0000-0000-00006CAF0000}"/>
    <cellStyle name="20% - Accent1 4 6 5 4" xfId="45093" xr:uid="{00000000-0005-0000-0000-00006DAF0000}"/>
    <cellStyle name="20% - Accent1 4 6 5 4 2" xfId="45094" xr:uid="{00000000-0005-0000-0000-00006EAF0000}"/>
    <cellStyle name="20% - Accent1 4 6 5 4 2 2" xfId="45095" xr:uid="{00000000-0005-0000-0000-00006FAF0000}"/>
    <cellStyle name="20% - Accent1 4 6 5 4 2 2 2" xfId="45096" xr:uid="{00000000-0005-0000-0000-000070AF0000}"/>
    <cellStyle name="20% - Accent1 4 6 5 4 2 3" xfId="45097" xr:uid="{00000000-0005-0000-0000-000071AF0000}"/>
    <cellStyle name="20% - Accent1 4 6 5 4 3" xfId="45098" xr:uid="{00000000-0005-0000-0000-000072AF0000}"/>
    <cellStyle name="20% - Accent1 4 6 5 4 3 2" xfId="45099" xr:uid="{00000000-0005-0000-0000-000073AF0000}"/>
    <cellStyle name="20% - Accent1 4 6 5 4 4" xfId="45100" xr:uid="{00000000-0005-0000-0000-000074AF0000}"/>
    <cellStyle name="20% - Accent1 4 6 5 5" xfId="45101" xr:uid="{00000000-0005-0000-0000-000075AF0000}"/>
    <cellStyle name="20% - Accent1 4 6 5 5 2" xfId="45102" xr:uid="{00000000-0005-0000-0000-000076AF0000}"/>
    <cellStyle name="20% - Accent1 4 6 5 5 2 2" xfId="45103" xr:uid="{00000000-0005-0000-0000-000077AF0000}"/>
    <cellStyle name="20% - Accent1 4 6 5 5 2 2 2" xfId="45104" xr:uid="{00000000-0005-0000-0000-000078AF0000}"/>
    <cellStyle name="20% - Accent1 4 6 5 5 2 3" xfId="45105" xr:uid="{00000000-0005-0000-0000-000079AF0000}"/>
    <cellStyle name="20% - Accent1 4 6 5 5 3" xfId="45106" xr:uid="{00000000-0005-0000-0000-00007AAF0000}"/>
    <cellStyle name="20% - Accent1 4 6 5 5 3 2" xfId="45107" xr:uid="{00000000-0005-0000-0000-00007BAF0000}"/>
    <cellStyle name="20% - Accent1 4 6 5 5 4" xfId="45108" xr:uid="{00000000-0005-0000-0000-00007CAF0000}"/>
    <cellStyle name="20% - Accent1 4 6 5 6" xfId="45109" xr:uid="{00000000-0005-0000-0000-00007DAF0000}"/>
    <cellStyle name="20% - Accent1 4 6 5 6 2" xfId="45110" xr:uid="{00000000-0005-0000-0000-00007EAF0000}"/>
    <cellStyle name="20% - Accent1 4 6 5 6 2 2" xfId="45111" xr:uid="{00000000-0005-0000-0000-00007FAF0000}"/>
    <cellStyle name="20% - Accent1 4 6 5 6 2 2 2" xfId="45112" xr:uid="{00000000-0005-0000-0000-000080AF0000}"/>
    <cellStyle name="20% - Accent1 4 6 5 6 2 3" xfId="45113" xr:uid="{00000000-0005-0000-0000-000081AF0000}"/>
    <cellStyle name="20% - Accent1 4 6 5 6 3" xfId="45114" xr:uid="{00000000-0005-0000-0000-000082AF0000}"/>
    <cellStyle name="20% - Accent1 4 6 5 6 3 2" xfId="45115" xr:uid="{00000000-0005-0000-0000-000083AF0000}"/>
    <cellStyle name="20% - Accent1 4 6 5 6 4" xfId="45116" xr:uid="{00000000-0005-0000-0000-000084AF0000}"/>
    <cellStyle name="20% - Accent1 4 6 5 7" xfId="45117" xr:uid="{00000000-0005-0000-0000-000085AF0000}"/>
    <cellStyle name="20% - Accent1 4 6 5 7 2" xfId="45118" xr:uid="{00000000-0005-0000-0000-000086AF0000}"/>
    <cellStyle name="20% - Accent1 4 6 5 7 2 2" xfId="45119" xr:uid="{00000000-0005-0000-0000-000087AF0000}"/>
    <cellStyle name="20% - Accent1 4 6 5 7 3" xfId="45120" xr:uid="{00000000-0005-0000-0000-000088AF0000}"/>
    <cellStyle name="20% - Accent1 4 6 5 8" xfId="45121" xr:uid="{00000000-0005-0000-0000-000089AF0000}"/>
    <cellStyle name="20% - Accent1 4 6 5 8 2" xfId="45122" xr:uid="{00000000-0005-0000-0000-00008AAF0000}"/>
    <cellStyle name="20% - Accent1 4 6 5 8 2 2" xfId="45123" xr:uid="{00000000-0005-0000-0000-00008BAF0000}"/>
    <cellStyle name="20% - Accent1 4 6 5 8 3" xfId="45124" xr:uid="{00000000-0005-0000-0000-00008CAF0000}"/>
    <cellStyle name="20% - Accent1 4 6 5 9" xfId="45125" xr:uid="{00000000-0005-0000-0000-00008DAF0000}"/>
    <cellStyle name="20% - Accent1 4 6 5 9 2" xfId="45126" xr:uid="{00000000-0005-0000-0000-00008EAF0000}"/>
    <cellStyle name="20% - Accent1 4 6 6" xfId="45127" xr:uid="{00000000-0005-0000-0000-00008FAF0000}"/>
    <cellStyle name="20% - Accent1 4 6 6 2" xfId="45128" xr:uid="{00000000-0005-0000-0000-000090AF0000}"/>
    <cellStyle name="20% - Accent1 4 6 6 2 2" xfId="45129" xr:uid="{00000000-0005-0000-0000-000091AF0000}"/>
    <cellStyle name="20% - Accent1 4 6 6 2 2 2" xfId="45130" xr:uid="{00000000-0005-0000-0000-000092AF0000}"/>
    <cellStyle name="20% - Accent1 4 6 6 2 2 2 2" xfId="45131" xr:uid="{00000000-0005-0000-0000-000093AF0000}"/>
    <cellStyle name="20% - Accent1 4 6 6 2 2 3" xfId="45132" xr:uid="{00000000-0005-0000-0000-000094AF0000}"/>
    <cellStyle name="20% - Accent1 4 6 6 2 3" xfId="45133" xr:uid="{00000000-0005-0000-0000-000095AF0000}"/>
    <cellStyle name="20% - Accent1 4 6 6 2 3 2" xfId="45134" xr:uid="{00000000-0005-0000-0000-000096AF0000}"/>
    <cellStyle name="20% - Accent1 4 6 6 2 4" xfId="45135" xr:uid="{00000000-0005-0000-0000-000097AF0000}"/>
    <cellStyle name="20% - Accent1 4 6 6 3" xfId="45136" xr:uid="{00000000-0005-0000-0000-000098AF0000}"/>
    <cellStyle name="20% - Accent1 4 6 6 3 2" xfId="45137" xr:uid="{00000000-0005-0000-0000-000099AF0000}"/>
    <cellStyle name="20% - Accent1 4 6 6 3 2 2" xfId="45138" xr:uid="{00000000-0005-0000-0000-00009AAF0000}"/>
    <cellStyle name="20% - Accent1 4 6 6 3 2 2 2" xfId="45139" xr:uid="{00000000-0005-0000-0000-00009BAF0000}"/>
    <cellStyle name="20% - Accent1 4 6 6 3 2 3" xfId="45140" xr:uid="{00000000-0005-0000-0000-00009CAF0000}"/>
    <cellStyle name="20% - Accent1 4 6 6 3 3" xfId="45141" xr:uid="{00000000-0005-0000-0000-00009DAF0000}"/>
    <cellStyle name="20% - Accent1 4 6 6 3 3 2" xfId="45142" xr:uid="{00000000-0005-0000-0000-00009EAF0000}"/>
    <cellStyle name="20% - Accent1 4 6 6 3 4" xfId="45143" xr:uid="{00000000-0005-0000-0000-00009FAF0000}"/>
    <cellStyle name="20% - Accent1 4 6 6 4" xfId="45144" xr:uid="{00000000-0005-0000-0000-0000A0AF0000}"/>
    <cellStyle name="20% - Accent1 4 6 6 4 2" xfId="45145" xr:uid="{00000000-0005-0000-0000-0000A1AF0000}"/>
    <cellStyle name="20% - Accent1 4 6 6 4 2 2" xfId="45146" xr:uid="{00000000-0005-0000-0000-0000A2AF0000}"/>
    <cellStyle name="20% - Accent1 4 6 6 4 2 2 2" xfId="45147" xr:uid="{00000000-0005-0000-0000-0000A3AF0000}"/>
    <cellStyle name="20% - Accent1 4 6 6 4 2 3" xfId="45148" xr:uid="{00000000-0005-0000-0000-0000A4AF0000}"/>
    <cellStyle name="20% - Accent1 4 6 6 4 3" xfId="45149" xr:uid="{00000000-0005-0000-0000-0000A5AF0000}"/>
    <cellStyle name="20% - Accent1 4 6 6 4 3 2" xfId="45150" xr:uid="{00000000-0005-0000-0000-0000A6AF0000}"/>
    <cellStyle name="20% - Accent1 4 6 6 4 4" xfId="45151" xr:uid="{00000000-0005-0000-0000-0000A7AF0000}"/>
    <cellStyle name="20% - Accent1 4 6 6 5" xfId="45152" xr:uid="{00000000-0005-0000-0000-0000A8AF0000}"/>
    <cellStyle name="20% - Accent1 4 6 6 5 2" xfId="45153" xr:uid="{00000000-0005-0000-0000-0000A9AF0000}"/>
    <cellStyle name="20% - Accent1 4 6 6 5 2 2" xfId="45154" xr:uid="{00000000-0005-0000-0000-0000AAAF0000}"/>
    <cellStyle name="20% - Accent1 4 6 6 5 3" xfId="45155" xr:uid="{00000000-0005-0000-0000-0000ABAF0000}"/>
    <cellStyle name="20% - Accent1 4 6 6 6" xfId="45156" xr:uid="{00000000-0005-0000-0000-0000ACAF0000}"/>
    <cellStyle name="20% - Accent1 4 6 6 6 2" xfId="45157" xr:uid="{00000000-0005-0000-0000-0000ADAF0000}"/>
    <cellStyle name="20% - Accent1 4 6 6 6 2 2" xfId="45158" xr:uid="{00000000-0005-0000-0000-0000AEAF0000}"/>
    <cellStyle name="20% - Accent1 4 6 6 6 3" xfId="45159" xr:uid="{00000000-0005-0000-0000-0000AFAF0000}"/>
    <cellStyle name="20% - Accent1 4 6 6 7" xfId="45160" xr:uid="{00000000-0005-0000-0000-0000B0AF0000}"/>
    <cellStyle name="20% - Accent1 4 6 6 7 2" xfId="45161" xr:uid="{00000000-0005-0000-0000-0000B1AF0000}"/>
    <cellStyle name="20% - Accent1 4 6 6 8" xfId="45162" xr:uid="{00000000-0005-0000-0000-0000B2AF0000}"/>
    <cellStyle name="20% - Accent1 4 6 6 8 2" xfId="45163" xr:uid="{00000000-0005-0000-0000-0000B3AF0000}"/>
    <cellStyle name="20% - Accent1 4 6 6 9" xfId="45164" xr:uid="{00000000-0005-0000-0000-0000B4AF0000}"/>
    <cellStyle name="20% - Accent1 4 6 7" xfId="45165" xr:uid="{00000000-0005-0000-0000-0000B5AF0000}"/>
    <cellStyle name="20% - Accent1 4 6 7 2" xfId="45166" xr:uid="{00000000-0005-0000-0000-0000B6AF0000}"/>
    <cellStyle name="20% - Accent1 4 6 7 2 2" xfId="45167" xr:uid="{00000000-0005-0000-0000-0000B7AF0000}"/>
    <cellStyle name="20% - Accent1 4 6 7 2 2 2" xfId="45168" xr:uid="{00000000-0005-0000-0000-0000B8AF0000}"/>
    <cellStyle name="20% - Accent1 4 6 7 2 2 2 2" xfId="45169" xr:uid="{00000000-0005-0000-0000-0000B9AF0000}"/>
    <cellStyle name="20% - Accent1 4 6 7 2 2 3" xfId="45170" xr:uid="{00000000-0005-0000-0000-0000BAAF0000}"/>
    <cellStyle name="20% - Accent1 4 6 7 2 3" xfId="45171" xr:uid="{00000000-0005-0000-0000-0000BBAF0000}"/>
    <cellStyle name="20% - Accent1 4 6 7 2 3 2" xfId="45172" xr:uid="{00000000-0005-0000-0000-0000BCAF0000}"/>
    <cellStyle name="20% - Accent1 4 6 7 2 4" xfId="45173" xr:uid="{00000000-0005-0000-0000-0000BDAF0000}"/>
    <cellStyle name="20% - Accent1 4 6 7 3" xfId="45174" xr:uid="{00000000-0005-0000-0000-0000BEAF0000}"/>
    <cellStyle name="20% - Accent1 4 6 7 3 2" xfId="45175" xr:uid="{00000000-0005-0000-0000-0000BFAF0000}"/>
    <cellStyle name="20% - Accent1 4 6 7 3 2 2" xfId="45176" xr:uid="{00000000-0005-0000-0000-0000C0AF0000}"/>
    <cellStyle name="20% - Accent1 4 6 7 3 2 2 2" xfId="45177" xr:uid="{00000000-0005-0000-0000-0000C1AF0000}"/>
    <cellStyle name="20% - Accent1 4 6 7 3 2 3" xfId="45178" xr:uid="{00000000-0005-0000-0000-0000C2AF0000}"/>
    <cellStyle name="20% - Accent1 4 6 7 3 3" xfId="45179" xr:uid="{00000000-0005-0000-0000-0000C3AF0000}"/>
    <cellStyle name="20% - Accent1 4 6 7 3 3 2" xfId="45180" xr:uid="{00000000-0005-0000-0000-0000C4AF0000}"/>
    <cellStyle name="20% - Accent1 4 6 7 3 4" xfId="45181" xr:uid="{00000000-0005-0000-0000-0000C5AF0000}"/>
    <cellStyle name="20% - Accent1 4 6 7 4" xfId="45182" xr:uid="{00000000-0005-0000-0000-0000C6AF0000}"/>
    <cellStyle name="20% - Accent1 4 6 7 4 2" xfId="45183" xr:uid="{00000000-0005-0000-0000-0000C7AF0000}"/>
    <cellStyle name="20% - Accent1 4 6 7 4 2 2" xfId="45184" xr:uid="{00000000-0005-0000-0000-0000C8AF0000}"/>
    <cellStyle name="20% - Accent1 4 6 7 4 2 2 2" xfId="45185" xr:uid="{00000000-0005-0000-0000-0000C9AF0000}"/>
    <cellStyle name="20% - Accent1 4 6 7 4 2 3" xfId="45186" xr:uid="{00000000-0005-0000-0000-0000CAAF0000}"/>
    <cellStyle name="20% - Accent1 4 6 7 4 3" xfId="45187" xr:uid="{00000000-0005-0000-0000-0000CBAF0000}"/>
    <cellStyle name="20% - Accent1 4 6 7 4 3 2" xfId="45188" xr:uid="{00000000-0005-0000-0000-0000CCAF0000}"/>
    <cellStyle name="20% - Accent1 4 6 7 4 4" xfId="45189" xr:uid="{00000000-0005-0000-0000-0000CDAF0000}"/>
    <cellStyle name="20% - Accent1 4 6 7 5" xfId="45190" xr:uid="{00000000-0005-0000-0000-0000CEAF0000}"/>
    <cellStyle name="20% - Accent1 4 6 7 5 2" xfId="45191" xr:uid="{00000000-0005-0000-0000-0000CFAF0000}"/>
    <cellStyle name="20% - Accent1 4 6 7 5 2 2" xfId="45192" xr:uid="{00000000-0005-0000-0000-0000D0AF0000}"/>
    <cellStyle name="20% - Accent1 4 6 7 5 3" xfId="45193" xr:uid="{00000000-0005-0000-0000-0000D1AF0000}"/>
    <cellStyle name="20% - Accent1 4 6 7 6" xfId="45194" xr:uid="{00000000-0005-0000-0000-0000D2AF0000}"/>
    <cellStyle name="20% - Accent1 4 6 7 6 2" xfId="45195" xr:uid="{00000000-0005-0000-0000-0000D3AF0000}"/>
    <cellStyle name="20% - Accent1 4 6 7 6 2 2" xfId="45196" xr:uid="{00000000-0005-0000-0000-0000D4AF0000}"/>
    <cellStyle name="20% - Accent1 4 6 7 6 3" xfId="45197" xr:uid="{00000000-0005-0000-0000-0000D5AF0000}"/>
    <cellStyle name="20% - Accent1 4 6 7 7" xfId="45198" xr:uid="{00000000-0005-0000-0000-0000D6AF0000}"/>
    <cellStyle name="20% - Accent1 4 6 7 7 2" xfId="45199" xr:uid="{00000000-0005-0000-0000-0000D7AF0000}"/>
    <cellStyle name="20% - Accent1 4 6 7 8" xfId="45200" xr:uid="{00000000-0005-0000-0000-0000D8AF0000}"/>
    <cellStyle name="20% - Accent1 4 6 7 8 2" xfId="45201" xr:uid="{00000000-0005-0000-0000-0000D9AF0000}"/>
    <cellStyle name="20% - Accent1 4 6 7 9" xfId="45202" xr:uid="{00000000-0005-0000-0000-0000DAAF0000}"/>
    <cellStyle name="20% - Accent1 4 6 8" xfId="45203" xr:uid="{00000000-0005-0000-0000-0000DBAF0000}"/>
    <cellStyle name="20% - Accent1 4 6 8 2" xfId="45204" xr:uid="{00000000-0005-0000-0000-0000DCAF0000}"/>
    <cellStyle name="20% - Accent1 4 6 8 2 2" xfId="45205" xr:uid="{00000000-0005-0000-0000-0000DDAF0000}"/>
    <cellStyle name="20% - Accent1 4 6 8 2 2 2" xfId="45206" xr:uid="{00000000-0005-0000-0000-0000DEAF0000}"/>
    <cellStyle name="20% - Accent1 4 6 8 2 3" xfId="45207" xr:uid="{00000000-0005-0000-0000-0000DFAF0000}"/>
    <cellStyle name="20% - Accent1 4 6 8 3" xfId="45208" xr:uid="{00000000-0005-0000-0000-0000E0AF0000}"/>
    <cellStyle name="20% - Accent1 4 6 8 3 2" xfId="45209" xr:uid="{00000000-0005-0000-0000-0000E1AF0000}"/>
    <cellStyle name="20% - Accent1 4 6 8 4" xfId="45210" xr:uid="{00000000-0005-0000-0000-0000E2AF0000}"/>
    <cellStyle name="20% - Accent1 4 6 9" xfId="45211" xr:uid="{00000000-0005-0000-0000-0000E3AF0000}"/>
    <cellStyle name="20% - Accent1 4 6 9 2" xfId="45212" xr:uid="{00000000-0005-0000-0000-0000E4AF0000}"/>
    <cellStyle name="20% - Accent1 4 6 9 2 2" xfId="45213" xr:uid="{00000000-0005-0000-0000-0000E5AF0000}"/>
    <cellStyle name="20% - Accent1 4 6 9 2 2 2" xfId="45214" xr:uid="{00000000-0005-0000-0000-0000E6AF0000}"/>
    <cellStyle name="20% - Accent1 4 6 9 2 3" xfId="45215" xr:uid="{00000000-0005-0000-0000-0000E7AF0000}"/>
    <cellStyle name="20% - Accent1 4 6 9 3" xfId="45216" xr:uid="{00000000-0005-0000-0000-0000E8AF0000}"/>
    <cellStyle name="20% - Accent1 4 6 9 3 2" xfId="45217" xr:uid="{00000000-0005-0000-0000-0000E9AF0000}"/>
    <cellStyle name="20% - Accent1 4 6 9 4" xfId="45218" xr:uid="{00000000-0005-0000-0000-0000EAAF0000}"/>
    <cellStyle name="20% - Accent1 4 7" xfId="45219" xr:uid="{00000000-0005-0000-0000-0000EBAF0000}"/>
    <cellStyle name="20% - Accent1 4 7 10" xfId="45220" xr:uid="{00000000-0005-0000-0000-0000ECAF0000}"/>
    <cellStyle name="20% - Accent1 4 7 10 2" xfId="45221" xr:uid="{00000000-0005-0000-0000-0000EDAF0000}"/>
    <cellStyle name="20% - Accent1 4 7 10 2 2" xfId="45222" xr:uid="{00000000-0005-0000-0000-0000EEAF0000}"/>
    <cellStyle name="20% - Accent1 4 7 10 3" xfId="45223" xr:uid="{00000000-0005-0000-0000-0000EFAF0000}"/>
    <cellStyle name="20% - Accent1 4 7 11" xfId="45224" xr:uid="{00000000-0005-0000-0000-0000F0AF0000}"/>
    <cellStyle name="20% - Accent1 4 7 11 2" xfId="45225" xr:uid="{00000000-0005-0000-0000-0000F1AF0000}"/>
    <cellStyle name="20% - Accent1 4 7 11 2 2" xfId="45226" xr:uid="{00000000-0005-0000-0000-0000F2AF0000}"/>
    <cellStyle name="20% - Accent1 4 7 11 3" xfId="45227" xr:uid="{00000000-0005-0000-0000-0000F3AF0000}"/>
    <cellStyle name="20% - Accent1 4 7 12" xfId="45228" xr:uid="{00000000-0005-0000-0000-0000F4AF0000}"/>
    <cellStyle name="20% - Accent1 4 7 12 2" xfId="45229" xr:uid="{00000000-0005-0000-0000-0000F5AF0000}"/>
    <cellStyle name="20% - Accent1 4 7 13" xfId="45230" xr:uid="{00000000-0005-0000-0000-0000F6AF0000}"/>
    <cellStyle name="20% - Accent1 4 7 13 2" xfId="45231" xr:uid="{00000000-0005-0000-0000-0000F7AF0000}"/>
    <cellStyle name="20% - Accent1 4 7 14" xfId="45232" xr:uid="{00000000-0005-0000-0000-0000F8AF0000}"/>
    <cellStyle name="20% - Accent1 4 7 2" xfId="45233" xr:uid="{00000000-0005-0000-0000-0000F9AF0000}"/>
    <cellStyle name="20% - Accent1 4 7 2 10" xfId="45234" xr:uid="{00000000-0005-0000-0000-0000FAAF0000}"/>
    <cellStyle name="20% - Accent1 4 7 2 10 2" xfId="45235" xr:uid="{00000000-0005-0000-0000-0000FBAF0000}"/>
    <cellStyle name="20% - Accent1 4 7 2 11" xfId="45236" xr:uid="{00000000-0005-0000-0000-0000FCAF0000}"/>
    <cellStyle name="20% - Accent1 4 7 2 2" xfId="45237" xr:uid="{00000000-0005-0000-0000-0000FDAF0000}"/>
    <cellStyle name="20% - Accent1 4 7 2 2 2" xfId="45238" xr:uid="{00000000-0005-0000-0000-0000FEAF0000}"/>
    <cellStyle name="20% - Accent1 4 7 2 2 2 2" xfId="45239" xr:uid="{00000000-0005-0000-0000-0000FFAF0000}"/>
    <cellStyle name="20% - Accent1 4 7 2 2 2 2 2" xfId="45240" xr:uid="{00000000-0005-0000-0000-000000B00000}"/>
    <cellStyle name="20% - Accent1 4 7 2 2 2 2 2 2" xfId="45241" xr:uid="{00000000-0005-0000-0000-000001B00000}"/>
    <cellStyle name="20% - Accent1 4 7 2 2 2 2 3" xfId="45242" xr:uid="{00000000-0005-0000-0000-000002B00000}"/>
    <cellStyle name="20% - Accent1 4 7 2 2 2 3" xfId="45243" xr:uid="{00000000-0005-0000-0000-000003B00000}"/>
    <cellStyle name="20% - Accent1 4 7 2 2 2 3 2" xfId="45244" xr:uid="{00000000-0005-0000-0000-000004B00000}"/>
    <cellStyle name="20% - Accent1 4 7 2 2 2 4" xfId="45245" xr:uid="{00000000-0005-0000-0000-000005B00000}"/>
    <cellStyle name="20% - Accent1 4 7 2 2 3" xfId="45246" xr:uid="{00000000-0005-0000-0000-000006B00000}"/>
    <cellStyle name="20% - Accent1 4 7 2 2 3 2" xfId="45247" xr:uid="{00000000-0005-0000-0000-000007B00000}"/>
    <cellStyle name="20% - Accent1 4 7 2 2 3 2 2" xfId="45248" xr:uid="{00000000-0005-0000-0000-000008B00000}"/>
    <cellStyle name="20% - Accent1 4 7 2 2 3 2 2 2" xfId="45249" xr:uid="{00000000-0005-0000-0000-000009B00000}"/>
    <cellStyle name="20% - Accent1 4 7 2 2 3 2 3" xfId="45250" xr:uid="{00000000-0005-0000-0000-00000AB00000}"/>
    <cellStyle name="20% - Accent1 4 7 2 2 3 3" xfId="45251" xr:uid="{00000000-0005-0000-0000-00000BB00000}"/>
    <cellStyle name="20% - Accent1 4 7 2 2 3 3 2" xfId="45252" xr:uid="{00000000-0005-0000-0000-00000CB00000}"/>
    <cellStyle name="20% - Accent1 4 7 2 2 3 4" xfId="45253" xr:uid="{00000000-0005-0000-0000-00000DB00000}"/>
    <cellStyle name="20% - Accent1 4 7 2 2 4" xfId="45254" xr:uid="{00000000-0005-0000-0000-00000EB00000}"/>
    <cellStyle name="20% - Accent1 4 7 2 2 4 2" xfId="45255" xr:uid="{00000000-0005-0000-0000-00000FB00000}"/>
    <cellStyle name="20% - Accent1 4 7 2 2 4 2 2" xfId="45256" xr:uid="{00000000-0005-0000-0000-000010B00000}"/>
    <cellStyle name="20% - Accent1 4 7 2 2 4 2 2 2" xfId="45257" xr:uid="{00000000-0005-0000-0000-000011B00000}"/>
    <cellStyle name="20% - Accent1 4 7 2 2 4 2 3" xfId="45258" xr:uid="{00000000-0005-0000-0000-000012B00000}"/>
    <cellStyle name="20% - Accent1 4 7 2 2 4 3" xfId="45259" xr:uid="{00000000-0005-0000-0000-000013B00000}"/>
    <cellStyle name="20% - Accent1 4 7 2 2 4 3 2" xfId="45260" xr:uid="{00000000-0005-0000-0000-000014B00000}"/>
    <cellStyle name="20% - Accent1 4 7 2 2 4 4" xfId="45261" xr:uid="{00000000-0005-0000-0000-000015B00000}"/>
    <cellStyle name="20% - Accent1 4 7 2 2 5" xfId="45262" xr:uid="{00000000-0005-0000-0000-000016B00000}"/>
    <cellStyle name="20% - Accent1 4 7 2 2 5 2" xfId="45263" xr:uid="{00000000-0005-0000-0000-000017B00000}"/>
    <cellStyle name="20% - Accent1 4 7 2 2 5 2 2" xfId="45264" xr:uid="{00000000-0005-0000-0000-000018B00000}"/>
    <cellStyle name="20% - Accent1 4 7 2 2 5 3" xfId="45265" xr:uid="{00000000-0005-0000-0000-000019B00000}"/>
    <cellStyle name="20% - Accent1 4 7 2 2 6" xfId="45266" xr:uid="{00000000-0005-0000-0000-00001AB00000}"/>
    <cellStyle name="20% - Accent1 4 7 2 2 6 2" xfId="45267" xr:uid="{00000000-0005-0000-0000-00001BB00000}"/>
    <cellStyle name="20% - Accent1 4 7 2 2 6 2 2" xfId="45268" xr:uid="{00000000-0005-0000-0000-00001CB00000}"/>
    <cellStyle name="20% - Accent1 4 7 2 2 6 3" xfId="45269" xr:uid="{00000000-0005-0000-0000-00001DB00000}"/>
    <cellStyle name="20% - Accent1 4 7 2 2 7" xfId="45270" xr:uid="{00000000-0005-0000-0000-00001EB00000}"/>
    <cellStyle name="20% - Accent1 4 7 2 2 7 2" xfId="45271" xr:uid="{00000000-0005-0000-0000-00001FB00000}"/>
    <cellStyle name="20% - Accent1 4 7 2 2 8" xfId="45272" xr:uid="{00000000-0005-0000-0000-000020B00000}"/>
    <cellStyle name="20% - Accent1 4 7 2 2 8 2" xfId="45273" xr:uid="{00000000-0005-0000-0000-000021B00000}"/>
    <cellStyle name="20% - Accent1 4 7 2 2 9" xfId="45274" xr:uid="{00000000-0005-0000-0000-000022B00000}"/>
    <cellStyle name="20% - Accent1 4 7 2 3" xfId="45275" xr:uid="{00000000-0005-0000-0000-000023B00000}"/>
    <cellStyle name="20% - Accent1 4 7 2 3 2" xfId="45276" xr:uid="{00000000-0005-0000-0000-000024B00000}"/>
    <cellStyle name="20% - Accent1 4 7 2 3 2 2" xfId="45277" xr:uid="{00000000-0005-0000-0000-000025B00000}"/>
    <cellStyle name="20% - Accent1 4 7 2 3 2 2 2" xfId="45278" xr:uid="{00000000-0005-0000-0000-000026B00000}"/>
    <cellStyle name="20% - Accent1 4 7 2 3 2 2 2 2" xfId="45279" xr:uid="{00000000-0005-0000-0000-000027B00000}"/>
    <cellStyle name="20% - Accent1 4 7 2 3 2 2 3" xfId="45280" xr:uid="{00000000-0005-0000-0000-000028B00000}"/>
    <cellStyle name="20% - Accent1 4 7 2 3 2 3" xfId="45281" xr:uid="{00000000-0005-0000-0000-000029B00000}"/>
    <cellStyle name="20% - Accent1 4 7 2 3 2 3 2" xfId="45282" xr:uid="{00000000-0005-0000-0000-00002AB00000}"/>
    <cellStyle name="20% - Accent1 4 7 2 3 2 4" xfId="45283" xr:uid="{00000000-0005-0000-0000-00002BB00000}"/>
    <cellStyle name="20% - Accent1 4 7 2 3 3" xfId="45284" xr:uid="{00000000-0005-0000-0000-00002CB00000}"/>
    <cellStyle name="20% - Accent1 4 7 2 3 3 2" xfId="45285" xr:uid="{00000000-0005-0000-0000-00002DB00000}"/>
    <cellStyle name="20% - Accent1 4 7 2 3 3 2 2" xfId="45286" xr:uid="{00000000-0005-0000-0000-00002EB00000}"/>
    <cellStyle name="20% - Accent1 4 7 2 3 3 2 2 2" xfId="45287" xr:uid="{00000000-0005-0000-0000-00002FB00000}"/>
    <cellStyle name="20% - Accent1 4 7 2 3 3 2 3" xfId="45288" xr:uid="{00000000-0005-0000-0000-000030B00000}"/>
    <cellStyle name="20% - Accent1 4 7 2 3 3 3" xfId="45289" xr:uid="{00000000-0005-0000-0000-000031B00000}"/>
    <cellStyle name="20% - Accent1 4 7 2 3 3 3 2" xfId="45290" xr:uid="{00000000-0005-0000-0000-000032B00000}"/>
    <cellStyle name="20% - Accent1 4 7 2 3 3 4" xfId="45291" xr:uid="{00000000-0005-0000-0000-000033B00000}"/>
    <cellStyle name="20% - Accent1 4 7 2 3 4" xfId="45292" xr:uid="{00000000-0005-0000-0000-000034B00000}"/>
    <cellStyle name="20% - Accent1 4 7 2 3 4 2" xfId="45293" xr:uid="{00000000-0005-0000-0000-000035B00000}"/>
    <cellStyle name="20% - Accent1 4 7 2 3 4 2 2" xfId="45294" xr:uid="{00000000-0005-0000-0000-000036B00000}"/>
    <cellStyle name="20% - Accent1 4 7 2 3 4 2 2 2" xfId="45295" xr:uid="{00000000-0005-0000-0000-000037B00000}"/>
    <cellStyle name="20% - Accent1 4 7 2 3 4 2 3" xfId="45296" xr:uid="{00000000-0005-0000-0000-000038B00000}"/>
    <cellStyle name="20% - Accent1 4 7 2 3 4 3" xfId="45297" xr:uid="{00000000-0005-0000-0000-000039B00000}"/>
    <cellStyle name="20% - Accent1 4 7 2 3 4 3 2" xfId="45298" xr:uid="{00000000-0005-0000-0000-00003AB00000}"/>
    <cellStyle name="20% - Accent1 4 7 2 3 4 4" xfId="45299" xr:uid="{00000000-0005-0000-0000-00003BB00000}"/>
    <cellStyle name="20% - Accent1 4 7 2 3 5" xfId="45300" xr:uid="{00000000-0005-0000-0000-00003CB00000}"/>
    <cellStyle name="20% - Accent1 4 7 2 3 5 2" xfId="45301" xr:uid="{00000000-0005-0000-0000-00003DB00000}"/>
    <cellStyle name="20% - Accent1 4 7 2 3 5 2 2" xfId="45302" xr:uid="{00000000-0005-0000-0000-00003EB00000}"/>
    <cellStyle name="20% - Accent1 4 7 2 3 5 3" xfId="45303" xr:uid="{00000000-0005-0000-0000-00003FB00000}"/>
    <cellStyle name="20% - Accent1 4 7 2 3 6" xfId="45304" xr:uid="{00000000-0005-0000-0000-000040B00000}"/>
    <cellStyle name="20% - Accent1 4 7 2 3 6 2" xfId="45305" xr:uid="{00000000-0005-0000-0000-000041B00000}"/>
    <cellStyle name="20% - Accent1 4 7 2 3 6 2 2" xfId="45306" xr:uid="{00000000-0005-0000-0000-000042B00000}"/>
    <cellStyle name="20% - Accent1 4 7 2 3 6 3" xfId="45307" xr:uid="{00000000-0005-0000-0000-000043B00000}"/>
    <cellStyle name="20% - Accent1 4 7 2 3 7" xfId="45308" xr:uid="{00000000-0005-0000-0000-000044B00000}"/>
    <cellStyle name="20% - Accent1 4 7 2 3 7 2" xfId="45309" xr:uid="{00000000-0005-0000-0000-000045B00000}"/>
    <cellStyle name="20% - Accent1 4 7 2 3 8" xfId="45310" xr:uid="{00000000-0005-0000-0000-000046B00000}"/>
    <cellStyle name="20% - Accent1 4 7 2 3 8 2" xfId="45311" xr:uid="{00000000-0005-0000-0000-000047B00000}"/>
    <cellStyle name="20% - Accent1 4 7 2 3 9" xfId="45312" xr:uid="{00000000-0005-0000-0000-000048B00000}"/>
    <cellStyle name="20% - Accent1 4 7 2 4" xfId="45313" xr:uid="{00000000-0005-0000-0000-000049B00000}"/>
    <cellStyle name="20% - Accent1 4 7 2 4 2" xfId="45314" xr:uid="{00000000-0005-0000-0000-00004AB00000}"/>
    <cellStyle name="20% - Accent1 4 7 2 4 2 2" xfId="45315" xr:uid="{00000000-0005-0000-0000-00004BB00000}"/>
    <cellStyle name="20% - Accent1 4 7 2 4 2 2 2" xfId="45316" xr:uid="{00000000-0005-0000-0000-00004CB00000}"/>
    <cellStyle name="20% - Accent1 4 7 2 4 2 3" xfId="45317" xr:uid="{00000000-0005-0000-0000-00004DB00000}"/>
    <cellStyle name="20% - Accent1 4 7 2 4 3" xfId="45318" xr:uid="{00000000-0005-0000-0000-00004EB00000}"/>
    <cellStyle name="20% - Accent1 4 7 2 4 3 2" xfId="45319" xr:uid="{00000000-0005-0000-0000-00004FB00000}"/>
    <cellStyle name="20% - Accent1 4 7 2 4 4" xfId="45320" xr:uid="{00000000-0005-0000-0000-000050B00000}"/>
    <cellStyle name="20% - Accent1 4 7 2 5" xfId="45321" xr:uid="{00000000-0005-0000-0000-000051B00000}"/>
    <cellStyle name="20% - Accent1 4 7 2 5 2" xfId="45322" xr:uid="{00000000-0005-0000-0000-000052B00000}"/>
    <cellStyle name="20% - Accent1 4 7 2 5 2 2" xfId="45323" xr:uid="{00000000-0005-0000-0000-000053B00000}"/>
    <cellStyle name="20% - Accent1 4 7 2 5 2 2 2" xfId="45324" xr:uid="{00000000-0005-0000-0000-000054B00000}"/>
    <cellStyle name="20% - Accent1 4 7 2 5 2 3" xfId="45325" xr:uid="{00000000-0005-0000-0000-000055B00000}"/>
    <cellStyle name="20% - Accent1 4 7 2 5 3" xfId="45326" xr:uid="{00000000-0005-0000-0000-000056B00000}"/>
    <cellStyle name="20% - Accent1 4 7 2 5 3 2" xfId="45327" xr:uid="{00000000-0005-0000-0000-000057B00000}"/>
    <cellStyle name="20% - Accent1 4 7 2 5 4" xfId="45328" xr:uid="{00000000-0005-0000-0000-000058B00000}"/>
    <cellStyle name="20% - Accent1 4 7 2 6" xfId="45329" xr:uid="{00000000-0005-0000-0000-000059B00000}"/>
    <cellStyle name="20% - Accent1 4 7 2 6 2" xfId="45330" xr:uid="{00000000-0005-0000-0000-00005AB00000}"/>
    <cellStyle name="20% - Accent1 4 7 2 6 2 2" xfId="45331" xr:uid="{00000000-0005-0000-0000-00005BB00000}"/>
    <cellStyle name="20% - Accent1 4 7 2 6 2 2 2" xfId="45332" xr:uid="{00000000-0005-0000-0000-00005CB00000}"/>
    <cellStyle name="20% - Accent1 4 7 2 6 2 3" xfId="45333" xr:uid="{00000000-0005-0000-0000-00005DB00000}"/>
    <cellStyle name="20% - Accent1 4 7 2 6 3" xfId="45334" xr:uid="{00000000-0005-0000-0000-00005EB00000}"/>
    <cellStyle name="20% - Accent1 4 7 2 6 3 2" xfId="45335" xr:uid="{00000000-0005-0000-0000-00005FB00000}"/>
    <cellStyle name="20% - Accent1 4 7 2 6 4" xfId="45336" xr:uid="{00000000-0005-0000-0000-000060B00000}"/>
    <cellStyle name="20% - Accent1 4 7 2 7" xfId="45337" xr:uid="{00000000-0005-0000-0000-000061B00000}"/>
    <cellStyle name="20% - Accent1 4 7 2 7 2" xfId="45338" xr:uid="{00000000-0005-0000-0000-000062B00000}"/>
    <cellStyle name="20% - Accent1 4 7 2 7 2 2" xfId="45339" xr:uid="{00000000-0005-0000-0000-000063B00000}"/>
    <cellStyle name="20% - Accent1 4 7 2 7 3" xfId="45340" xr:uid="{00000000-0005-0000-0000-000064B00000}"/>
    <cellStyle name="20% - Accent1 4 7 2 8" xfId="45341" xr:uid="{00000000-0005-0000-0000-000065B00000}"/>
    <cellStyle name="20% - Accent1 4 7 2 8 2" xfId="45342" xr:uid="{00000000-0005-0000-0000-000066B00000}"/>
    <cellStyle name="20% - Accent1 4 7 2 8 2 2" xfId="45343" xr:uid="{00000000-0005-0000-0000-000067B00000}"/>
    <cellStyle name="20% - Accent1 4 7 2 8 3" xfId="45344" xr:uid="{00000000-0005-0000-0000-000068B00000}"/>
    <cellStyle name="20% - Accent1 4 7 2 9" xfId="45345" xr:uid="{00000000-0005-0000-0000-000069B00000}"/>
    <cellStyle name="20% - Accent1 4 7 2 9 2" xfId="45346" xr:uid="{00000000-0005-0000-0000-00006AB00000}"/>
    <cellStyle name="20% - Accent1 4 7 3" xfId="45347" xr:uid="{00000000-0005-0000-0000-00006BB00000}"/>
    <cellStyle name="20% - Accent1 4 7 3 10" xfId="45348" xr:uid="{00000000-0005-0000-0000-00006CB00000}"/>
    <cellStyle name="20% - Accent1 4 7 3 10 2" xfId="45349" xr:uid="{00000000-0005-0000-0000-00006DB00000}"/>
    <cellStyle name="20% - Accent1 4 7 3 11" xfId="45350" xr:uid="{00000000-0005-0000-0000-00006EB00000}"/>
    <cellStyle name="20% - Accent1 4 7 3 2" xfId="45351" xr:uid="{00000000-0005-0000-0000-00006FB00000}"/>
    <cellStyle name="20% - Accent1 4 7 3 2 2" xfId="45352" xr:uid="{00000000-0005-0000-0000-000070B00000}"/>
    <cellStyle name="20% - Accent1 4 7 3 2 2 2" xfId="45353" xr:uid="{00000000-0005-0000-0000-000071B00000}"/>
    <cellStyle name="20% - Accent1 4 7 3 2 2 2 2" xfId="45354" xr:uid="{00000000-0005-0000-0000-000072B00000}"/>
    <cellStyle name="20% - Accent1 4 7 3 2 2 2 2 2" xfId="45355" xr:uid="{00000000-0005-0000-0000-000073B00000}"/>
    <cellStyle name="20% - Accent1 4 7 3 2 2 2 3" xfId="45356" xr:uid="{00000000-0005-0000-0000-000074B00000}"/>
    <cellStyle name="20% - Accent1 4 7 3 2 2 3" xfId="45357" xr:uid="{00000000-0005-0000-0000-000075B00000}"/>
    <cellStyle name="20% - Accent1 4 7 3 2 2 3 2" xfId="45358" xr:uid="{00000000-0005-0000-0000-000076B00000}"/>
    <cellStyle name="20% - Accent1 4 7 3 2 2 4" xfId="45359" xr:uid="{00000000-0005-0000-0000-000077B00000}"/>
    <cellStyle name="20% - Accent1 4 7 3 2 3" xfId="45360" xr:uid="{00000000-0005-0000-0000-000078B00000}"/>
    <cellStyle name="20% - Accent1 4 7 3 2 3 2" xfId="45361" xr:uid="{00000000-0005-0000-0000-000079B00000}"/>
    <cellStyle name="20% - Accent1 4 7 3 2 3 2 2" xfId="45362" xr:uid="{00000000-0005-0000-0000-00007AB00000}"/>
    <cellStyle name="20% - Accent1 4 7 3 2 3 2 2 2" xfId="45363" xr:uid="{00000000-0005-0000-0000-00007BB00000}"/>
    <cellStyle name="20% - Accent1 4 7 3 2 3 2 3" xfId="45364" xr:uid="{00000000-0005-0000-0000-00007CB00000}"/>
    <cellStyle name="20% - Accent1 4 7 3 2 3 3" xfId="45365" xr:uid="{00000000-0005-0000-0000-00007DB00000}"/>
    <cellStyle name="20% - Accent1 4 7 3 2 3 3 2" xfId="45366" xr:uid="{00000000-0005-0000-0000-00007EB00000}"/>
    <cellStyle name="20% - Accent1 4 7 3 2 3 4" xfId="45367" xr:uid="{00000000-0005-0000-0000-00007FB00000}"/>
    <cellStyle name="20% - Accent1 4 7 3 2 4" xfId="45368" xr:uid="{00000000-0005-0000-0000-000080B00000}"/>
    <cellStyle name="20% - Accent1 4 7 3 2 4 2" xfId="45369" xr:uid="{00000000-0005-0000-0000-000081B00000}"/>
    <cellStyle name="20% - Accent1 4 7 3 2 4 2 2" xfId="45370" xr:uid="{00000000-0005-0000-0000-000082B00000}"/>
    <cellStyle name="20% - Accent1 4 7 3 2 4 2 2 2" xfId="45371" xr:uid="{00000000-0005-0000-0000-000083B00000}"/>
    <cellStyle name="20% - Accent1 4 7 3 2 4 2 3" xfId="45372" xr:uid="{00000000-0005-0000-0000-000084B00000}"/>
    <cellStyle name="20% - Accent1 4 7 3 2 4 3" xfId="45373" xr:uid="{00000000-0005-0000-0000-000085B00000}"/>
    <cellStyle name="20% - Accent1 4 7 3 2 4 3 2" xfId="45374" xr:uid="{00000000-0005-0000-0000-000086B00000}"/>
    <cellStyle name="20% - Accent1 4 7 3 2 4 4" xfId="45375" xr:uid="{00000000-0005-0000-0000-000087B00000}"/>
    <cellStyle name="20% - Accent1 4 7 3 2 5" xfId="45376" xr:uid="{00000000-0005-0000-0000-000088B00000}"/>
    <cellStyle name="20% - Accent1 4 7 3 2 5 2" xfId="45377" xr:uid="{00000000-0005-0000-0000-000089B00000}"/>
    <cellStyle name="20% - Accent1 4 7 3 2 5 2 2" xfId="45378" xr:uid="{00000000-0005-0000-0000-00008AB00000}"/>
    <cellStyle name="20% - Accent1 4 7 3 2 5 3" xfId="45379" xr:uid="{00000000-0005-0000-0000-00008BB00000}"/>
    <cellStyle name="20% - Accent1 4 7 3 2 6" xfId="45380" xr:uid="{00000000-0005-0000-0000-00008CB00000}"/>
    <cellStyle name="20% - Accent1 4 7 3 2 6 2" xfId="45381" xr:uid="{00000000-0005-0000-0000-00008DB00000}"/>
    <cellStyle name="20% - Accent1 4 7 3 2 6 2 2" xfId="45382" xr:uid="{00000000-0005-0000-0000-00008EB00000}"/>
    <cellStyle name="20% - Accent1 4 7 3 2 6 3" xfId="45383" xr:uid="{00000000-0005-0000-0000-00008FB00000}"/>
    <cellStyle name="20% - Accent1 4 7 3 2 7" xfId="45384" xr:uid="{00000000-0005-0000-0000-000090B00000}"/>
    <cellStyle name="20% - Accent1 4 7 3 2 7 2" xfId="45385" xr:uid="{00000000-0005-0000-0000-000091B00000}"/>
    <cellStyle name="20% - Accent1 4 7 3 2 8" xfId="45386" xr:uid="{00000000-0005-0000-0000-000092B00000}"/>
    <cellStyle name="20% - Accent1 4 7 3 2 8 2" xfId="45387" xr:uid="{00000000-0005-0000-0000-000093B00000}"/>
    <cellStyle name="20% - Accent1 4 7 3 2 9" xfId="45388" xr:uid="{00000000-0005-0000-0000-000094B00000}"/>
    <cellStyle name="20% - Accent1 4 7 3 3" xfId="45389" xr:uid="{00000000-0005-0000-0000-000095B00000}"/>
    <cellStyle name="20% - Accent1 4 7 3 3 2" xfId="45390" xr:uid="{00000000-0005-0000-0000-000096B00000}"/>
    <cellStyle name="20% - Accent1 4 7 3 3 2 2" xfId="45391" xr:uid="{00000000-0005-0000-0000-000097B00000}"/>
    <cellStyle name="20% - Accent1 4 7 3 3 2 2 2" xfId="45392" xr:uid="{00000000-0005-0000-0000-000098B00000}"/>
    <cellStyle name="20% - Accent1 4 7 3 3 2 2 2 2" xfId="45393" xr:uid="{00000000-0005-0000-0000-000099B00000}"/>
    <cellStyle name="20% - Accent1 4 7 3 3 2 2 3" xfId="45394" xr:uid="{00000000-0005-0000-0000-00009AB00000}"/>
    <cellStyle name="20% - Accent1 4 7 3 3 2 3" xfId="45395" xr:uid="{00000000-0005-0000-0000-00009BB00000}"/>
    <cellStyle name="20% - Accent1 4 7 3 3 2 3 2" xfId="45396" xr:uid="{00000000-0005-0000-0000-00009CB00000}"/>
    <cellStyle name="20% - Accent1 4 7 3 3 2 4" xfId="45397" xr:uid="{00000000-0005-0000-0000-00009DB00000}"/>
    <cellStyle name="20% - Accent1 4 7 3 3 3" xfId="45398" xr:uid="{00000000-0005-0000-0000-00009EB00000}"/>
    <cellStyle name="20% - Accent1 4 7 3 3 3 2" xfId="45399" xr:uid="{00000000-0005-0000-0000-00009FB00000}"/>
    <cellStyle name="20% - Accent1 4 7 3 3 3 2 2" xfId="45400" xr:uid="{00000000-0005-0000-0000-0000A0B00000}"/>
    <cellStyle name="20% - Accent1 4 7 3 3 3 2 2 2" xfId="45401" xr:uid="{00000000-0005-0000-0000-0000A1B00000}"/>
    <cellStyle name="20% - Accent1 4 7 3 3 3 2 3" xfId="45402" xr:uid="{00000000-0005-0000-0000-0000A2B00000}"/>
    <cellStyle name="20% - Accent1 4 7 3 3 3 3" xfId="45403" xr:uid="{00000000-0005-0000-0000-0000A3B00000}"/>
    <cellStyle name="20% - Accent1 4 7 3 3 3 3 2" xfId="45404" xr:uid="{00000000-0005-0000-0000-0000A4B00000}"/>
    <cellStyle name="20% - Accent1 4 7 3 3 3 4" xfId="45405" xr:uid="{00000000-0005-0000-0000-0000A5B00000}"/>
    <cellStyle name="20% - Accent1 4 7 3 3 4" xfId="45406" xr:uid="{00000000-0005-0000-0000-0000A6B00000}"/>
    <cellStyle name="20% - Accent1 4 7 3 3 4 2" xfId="45407" xr:uid="{00000000-0005-0000-0000-0000A7B00000}"/>
    <cellStyle name="20% - Accent1 4 7 3 3 4 2 2" xfId="45408" xr:uid="{00000000-0005-0000-0000-0000A8B00000}"/>
    <cellStyle name="20% - Accent1 4 7 3 3 4 2 2 2" xfId="45409" xr:uid="{00000000-0005-0000-0000-0000A9B00000}"/>
    <cellStyle name="20% - Accent1 4 7 3 3 4 2 3" xfId="45410" xr:uid="{00000000-0005-0000-0000-0000AAB00000}"/>
    <cellStyle name="20% - Accent1 4 7 3 3 4 3" xfId="45411" xr:uid="{00000000-0005-0000-0000-0000ABB00000}"/>
    <cellStyle name="20% - Accent1 4 7 3 3 4 3 2" xfId="45412" xr:uid="{00000000-0005-0000-0000-0000ACB00000}"/>
    <cellStyle name="20% - Accent1 4 7 3 3 4 4" xfId="45413" xr:uid="{00000000-0005-0000-0000-0000ADB00000}"/>
    <cellStyle name="20% - Accent1 4 7 3 3 5" xfId="45414" xr:uid="{00000000-0005-0000-0000-0000AEB00000}"/>
    <cellStyle name="20% - Accent1 4 7 3 3 5 2" xfId="45415" xr:uid="{00000000-0005-0000-0000-0000AFB00000}"/>
    <cellStyle name="20% - Accent1 4 7 3 3 5 2 2" xfId="45416" xr:uid="{00000000-0005-0000-0000-0000B0B00000}"/>
    <cellStyle name="20% - Accent1 4 7 3 3 5 3" xfId="45417" xr:uid="{00000000-0005-0000-0000-0000B1B00000}"/>
    <cellStyle name="20% - Accent1 4 7 3 3 6" xfId="45418" xr:uid="{00000000-0005-0000-0000-0000B2B00000}"/>
    <cellStyle name="20% - Accent1 4 7 3 3 6 2" xfId="45419" xr:uid="{00000000-0005-0000-0000-0000B3B00000}"/>
    <cellStyle name="20% - Accent1 4 7 3 3 6 2 2" xfId="45420" xr:uid="{00000000-0005-0000-0000-0000B4B00000}"/>
    <cellStyle name="20% - Accent1 4 7 3 3 6 3" xfId="45421" xr:uid="{00000000-0005-0000-0000-0000B5B00000}"/>
    <cellStyle name="20% - Accent1 4 7 3 3 7" xfId="45422" xr:uid="{00000000-0005-0000-0000-0000B6B00000}"/>
    <cellStyle name="20% - Accent1 4 7 3 3 7 2" xfId="45423" xr:uid="{00000000-0005-0000-0000-0000B7B00000}"/>
    <cellStyle name="20% - Accent1 4 7 3 3 8" xfId="45424" xr:uid="{00000000-0005-0000-0000-0000B8B00000}"/>
    <cellStyle name="20% - Accent1 4 7 3 3 8 2" xfId="45425" xr:uid="{00000000-0005-0000-0000-0000B9B00000}"/>
    <cellStyle name="20% - Accent1 4 7 3 3 9" xfId="45426" xr:uid="{00000000-0005-0000-0000-0000BAB00000}"/>
    <cellStyle name="20% - Accent1 4 7 3 4" xfId="45427" xr:uid="{00000000-0005-0000-0000-0000BBB00000}"/>
    <cellStyle name="20% - Accent1 4 7 3 4 2" xfId="45428" xr:uid="{00000000-0005-0000-0000-0000BCB00000}"/>
    <cellStyle name="20% - Accent1 4 7 3 4 2 2" xfId="45429" xr:uid="{00000000-0005-0000-0000-0000BDB00000}"/>
    <cellStyle name="20% - Accent1 4 7 3 4 2 2 2" xfId="45430" xr:uid="{00000000-0005-0000-0000-0000BEB00000}"/>
    <cellStyle name="20% - Accent1 4 7 3 4 2 3" xfId="45431" xr:uid="{00000000-0005-0000-0000-0000BFB00000}"/>
    <cellStyle name="20% - Accent1 4 7 3 4 3" xfId="45432" xr:uid="{00000000-0005-0000-0000-0000C0B00000}"/>
    <cellStyle name="20% - Accent1 4 7 3 4 3 2" xfId="45433" xr:uid="{00000000-0005-0000-0000-0000C1B00000}"/>
    <cellStyle name="20% - Accent1 4 7 3 4 4" xfId="45434" xr:uid="{00000000-0005-0000-0000-0000C2B00000}"/>
    <cellStyle name="20% - Accent1 4 7 3 5" xfId="45435" xr:uid="{00000000-0005-0000-0000-0000C3B00000}"/>
    <cellStyle name="20% - Accent1 4 7 3 5 2" xfId="45436" xr:uid="{00000000-0005-0000-0000-0000C4B00000}"/>
    <cellStyle name="20% - Accent1 4 7 3 5 2 2" xfId="45437" xr:uid="{00000000-0005-0000-0000-0000C5B00000}"/>
    <cellStyle name="20% - Accent1 4 7 3 5 2 2 2" xfId="45438" xr:uid="{00000000-0005-0000-0000-0000C6B00000}"/>
    <cellStyle name="20% - Accent1 4 7 3 5 2 3" xfId="45439" xr:uid="{00000000-0005-0000-0000-0000C7B00000}"/>
    <cellStyle name="20% - Accent1 4 7 3 5 3" xfId="45440" xr:uid="{00000000-0005-0000-0000-0000C8B00000}"/>
    <cellStyle name="20% - Accent1 4 7 3 5 3 2" xfId="45441" xr:uid="{00000000-0005-0000-0000-0000C9B00000}"/>
    <cellStyle name="20% - Accent1 4 7 3 5 4" xfId="45442" xr:uid="{00000000-0005-0000-0000-0000CAB00000}"/>
    <cellStyle name="20% - Accent1 4 7 3 6" xfId="45443" xr:uid="{00000000-0005-0000-0000-0000CBB00000}"/>
    <cellStyle name="20% - Accent1 4 7 3 6 2" xfId="45444" xr:uid="{00000000-0005-0000-0000-0000CCB00000}"/>
    <cellStyle name="20% - Accent1 4 7 3 6 2 2" xfId="45445" xr:uid="{00000000-0005-0000-0000-0000CDB00000}"/>
    <cellStyle name="20% - Accent1 4 7 3 6 2 2 2" xfId="45446" xr:uid="{00000000-0005-0000-0000-0000CEB00000}"/>
    <cellStyle name="20% - Accent1 4 7 3 6 2 3" xfId="45447" xr:uid="{00000000-0005-0000-0000-0000CFB00000}"/>
    <cellStyle name="20% - Accent1 4 7 3 6 3" xfId="45448" xr:uid="{00000000-0005-0000-0000-0000D0B00000}"/>
    <cellStyle name="20% - Accent1 4 7 3 6 3 2" xfId="45449" xr:uid="{00000000-0005-0000-0000-0000D1B00000}"/>
    <cellStyle name="20% - Accent1 4 7 3 6 4" xfId="45450" xr:uid="{00000000-0005-0000-0000-0000D2B00000}"/>
    <cellStyle name="20% - Accent1 4 7 3 7" xfId="45451" xr:uid="{00000000-0005-0000-0000-0000D3B00000}"/>
    <cellStyle name="20% - Accent1 4 7 3 7 2" xfId="45452" xr:uid="{00000000-0005-0000-0000-0000D4B00000}"/>
    <cellStyle name="20% - Accent1 4 7 3 7 2 2" xfId="45453" xr:uid="{00000000-0005-0000-0000-0000D5B00000}"/>
    <cellStyle name="20% - Accent1 4 7 3 7 3" xfId="45454" xr:uid="{00000000-0005-0000-0000-0000D6B00000}"/>
    <cellStyle name="20% - Accent1 4 7 3 8" xfId="45455" xr:uid="{00000000-0005-0000-0000-0000D7B00000}"/>
    <cellStyle name="20% - Accent1 4 7 3 8 2" xfId="45456" xr:uid="{00000000-0005-0000-0000-0000D8B00000}"/>
    <cellStyle name="20% - Accent1 4 7 3 8 2 2" xfId="45457" xr:uid="{00000000-0005-0000-0000-0000D9B00000}"/>
    <cellStyle name="20% - Accent1 4 7 3 8 3" xfId="45458" xr:uid="{00000000-0005-0000-0000-0000DAB00000}"/>
    <cellStyle name="20% - Accent1 4 7 3 9" xfId="45459" xr:uid="{00000000-0005-0000-0000-0000DBB00000}"/>
    <cellStyle name="20% - Accent1 4 7 3 9 2" xfId="45460" xr:uid="{00000000-0005-0000-0000-0000DCB00000}"/>
    <cellStyle name="20% - Accent1 4 7 4" xfId="45461" xr:uid="{00000000-0005-0000-0000-0000DDB00000}"/>
    <cellStyle name="20% - Accent1 4 7 4 10" xfId="45462" xr:uid="{00000000-0005-0000-0000-0000DEB00000}"/>
    <cellStyle name="20% - Accent1 4 7 4 10 2" xfId="45463" xr:uid="{00000000-0005-0000-0000-0000DFB00000}"/>
    <cellStyle name="20% - Accent1 4 7 4 11" xfId="45464" xr:uid="{00000000-0005-0000-0000-0000E0B00000}"/>
    <cellStyle name="20% - Accent1 4 7 4 2" xfId="45465" xr:uid="{00000000-0005-0000-0000-0000E1B00000}"/>
    <cellStyle name="20% - Accent1 4 7 4 2 2" xfId="45466" xr:uid="{00000000-0005-0000-0000-0000E2B00000}"/>
    <cellStyle name="20% - Accent1 4 7 4 2 2 2" xfId="45467" xr:uid="{00000000-0005-0000-0000-0000E3B00000}"/>
    <cellStyle name="20% - Accent1 4 7 4 2 2 2 2" xfId="45468" xr:uid="{00000000-0005-0000-0000-0000E4B00000}"/>
    <cellStyle name="20% - Accent1 4 7 4 2 2 2 2 2" xfId="45469" xr:uid="{00000000-0005-0000-0000-0000E5B00000}"/>
    <cellStyle name="20% - Accent1 4 7 4 2 2 2 3" xfId="45470" xr:uid="{00000000-0005-0000-0000-0000E6B00000}"/>
    <cellStyle name="20% - Accent1 4 7 4 2 2 3" xfId="45471" xr:uid="{00000000-0005-0000-0000-0000E7B00000}"/>
    <cellStyle name="20% - Accent1 4 7 4 2 2 3 2" xfId="45472" xr:uid="{00000000-0005-0000-0000-0000E8B00000}"/>
    <cellStyle name="20% - Accent1 4 7 4 2 2 4" xfId="45473" xr:uid="{00000000-0005-0000-0000-0000E9B00000}"/>
    <cellStyle name="20% - Accent1 4 7 4 2 3" xfId="45474" xr:uid="{00000000-0005-0000-0000-0000EAB00000}"/>
    <cellStyle name="20% - Accent1 4 7 4 2 3 2" xfId="45475" xr:uid="{00000000-0005-0000-0000-0000EBB00000}"/>
    <cellStyle name="20% - Accent1 4 7 4 2 3 2 2" xfId="45476" xr:uid="{00000000-0005-0000-0000-0000ECB00000}"/>
    <cellStyle name="20% - Accent1 4 7 4 2 3 2 2 2" xfId="45477" xr:uid="{00000000-0005-0000-0000-0000EDB00000}"/>
    <cellStyle name="20% - Accent1 4 7 4 2 3 2 3" xfId="45478" xr:uid="{00000000-0005-0000-0000-0000EEB00000}"/>
    <cellStyle name="20% - Accent1 4 7 4 2 3 3" xfId="45479" xr:uid="{00000000-0005-0000-0000-0000EFB00000}"/>
    <cellStyle name="20% - Accent1 4 7 4 2 3 3 2" xfId="45480" xr:uid="{00000000-0005-0000-0000-0000F0B00000}"/>
    <cellStyle name="20% - Accent1 4 7 4 2 3 4" xfId="45481" xr:uid="{00000000-0005-0000-0000-0000F1B00000}"/>
    <cellStyle name="20% - Accent1 4 7 4 2 4" xfId="45482" xr:uid="{00000000-0005-0000-0000-0000F2B00000}"/>
    <cellStyle name="20% - Accent1 4 7 4 2 4 2" xfId="45483" xr:uid="{00000000-0005-0000-0000-0000F3B00000}"/>
    <cellStyle name="20% - Accent1 4 7 4 2 4 2 2" xfId="45484" xr:uid="{00000000-0005-0000-0000-0000F4B00000}"/>
    <cellStyle name="20% - Accent1 4 7 4 2 4 2 2 2" xfId="45485" xr:uid="{00000000-0005-0000-0000-0000F5B00000}"/>
    <cellStyle name="20% - Accent1 4 7 4 2 4 2 3" xfId="45486" xr:uid="{00000000-0005-0000-0000-0000F6B00000}"/>
    <cellStyle name="20% - Accent1 4 7 4 2 4 3" xfId="45487" xr:uid="{00000000-0005-0000-0000-0000F7B00000}"/>
    <cellStyle name="20% - Accent1 4 7 4 2 4 3 2" xfId="45488" xr:uid="{00000000-0005-0000-0000-0000F8B00000}"/>
    <cellStyle name="20% - Accent1 4 7 4 2 4 4" xfId="45489" xr:uid="{00000000-0005-0000-0000-0000F9B00000}"/>
    <cellStyle name="20% - Accent1 4 7 4 2 5" xfId="45490" xr:uid="{00000000-0005-0000-0000-0000FAB00000}"/>
    <cellStyle name="20% - Accent1 4 7 4 2 5 2" xfId="45491" xr:uid="{00000000-0005-0000-0000-0000FBB00000}"/>
    <cellStyle name="20% - Accent1 4 7 4 2 5 2 2" xfId="45492" xr:uid="{00000000-0005-0000-0000-0000FCB00000}"/>
    <cellStyle name="20% - Accent1 4 7 4 2 5 3" xfId="45493" xr:uid="{00000000-0005-0000-0000-0000FDB00000}"/>
    <cellStyle name="20% - Accent1 4 7 4 2 6" xfId="45494" xr:uid="{00000000-0005-0000-0000-0000FEB00000}"/>
    <cellStyle name="20% - Accent1 4 7 4 2 6 2" xfId="45495" xr:uid="{00000000-0005-0000-0000-0000FFB00000}"/>
    <cellStyle name="20% - Accent1 4 7 4 2 6 2 2" xfId="45496" xr:uid="{00000000-0005-0000-0000-000000B10000}"/>
    <cellStyle name="20% - Accent1 4 7 4 2 6 3" xfId="45497" xr:uid="{00000000-0005-0000-0000-000001B10000}"/>
    <cellStyle name="20% - Accent1 4 7 4 2 7" xfId="45498" xr:uid="{00000000-0005-0000-0000-000002B10000}"/>
    <cellStyle name="20% - Accent1 4 7 4 2 7 2" xfId="45499" xr:uid="{00000000-0005-0000-0000-000003B10000}"/>
    <cellStyle name="20% - Accent1 4 7 4 2 8" xfId="45500" xr:uid="{00000000-0005-0000-0000-000004B10000}"/>
    <cellStyle name="20% - Accent1 4 7 4 2 8 2" xfId="45501" xr:uid="{00000000-0005-0000-0000-000005B10000}"/>
    <cellStyle name="20% - Accent1 4 7 4 2 9" xfId="45502" xr:uid="{00000000-0005-0000-0000-000006B10000}"/>
    <cellStyle name="20% - Accent1 4 7 4 3" xfId="45503" xr:uid="{00000000-0005-0000-0000-000007B10000}"/>
    <cellStyle name="20% - Accent1 4 7 4 3 2" xfId="45504" xr:uid="{00000000-0005-0000-0000-000008B10000}"/>
    <cellStyle name="20% - Accent1 4 7 4 3 2 2" xfId="45505" xr:uid="{00000000-0005-0000-0000-000009B10000}"/>
    <cellStyle name="20% - Accent1 4 7 4 3 2 2 2" xfId="45506" xr:uid="{00000000-0005-0000-0000-00000AB10000}"/>
    <cellStyle name="20% - Accent1 4 7 4 3 2 2 2 2" xfId="45507" xr:uid="{00000000-0005-0000-0000-00000BB10000}"/>
    <cellStyle name="20% - Accent1 4 7 4 3 2 2 3" xfId="45508" xr:uid="{00000000-0005-0000-0000-00000CB10000}"/>
    <cellStyle name="20% - Accent1 4 7 4 3 2 3" xfId="45509" xr:uid="{00000000-0005-0000-0000-00000DB10000}"/>
    <cellStyle name="20% - Accent1 4 7 4 3 2 3 2" xfId="45510" xr:uid="{00000000-0005-0000-0000-00000EB10000}"/>
    <cellStyle name="20% - Accent1 4 7 4 3 2 4" xfId="45511" xr:uid="{00000000-0005-0000-0000-00000FB10000}"/>
    <cellStyle name="20% - Accent1 4 7 4 3 3" xfId="45512" xr:uid="{00000000-0005-0000-0000-000010B10000}"/>
    <cellStyle name="20% - Accent1 4 7 4 3 3 2" xfId="45513" xr:uid="{00000000-0005-0000-0000-000011B10000}"/>
    <cellStyle name="20% - Accent1 4 7 4 3 3 2 2" xfId="45514" xr:uid="{00000000-0005-0000-0000-000012B10000}"/>
    <cellStyle name="20% - Accent1 4 7 4 3 3 2 2 2" xfId="45515" xr:uid="{00000000-0005-0000-0000-000013B10000}"/>
    <cellStyle name="20% - Accent1 4 7 4 3 3 2 3" xfId="45516" xr:uid="{00000000-0005-0000-0000-000014B10000}"/>
    <cellStyle name="20% - Accent1 4 7 4 3 3 3" xfId="45517" xr:uid="{00000000-0005-0000-0000-000015B10000}"/>
    <cellStyle name="20% - Accent1 4 7 4 3 3 3 2" xfId="45518" xr:uid="{00000000-0005-0000-0000-000016B10000}"/>
    <cellStyle name="20% - Accent1 4 7 4 3 3 4" xfId="45519" xr:uid="{00000000-0005-0000-0000-000017B10000}"/>
    <cellStyle name="20% - Accent1 4 7 4 3 4" xfId="45520" xr:uid="{00000000-0005-0000-0000-000018B10000}"/>
    <cellStyle name="20% - Accent1 4 7 4 3 4 2" xfId="45521" xr:uid="{00000000-0005-0000-0000-000019B10000}"/>
    <cellStyle name="20% - Accent1 4 7 4 3 4 2 2" xfId="45522" xr:uid="{00000000-0005-0000-0000-00001AB10000}"/>
    <cellStyle name="20% - Accent1 4 7 4 3 4 2 2 2" xfId="45523" xr:uid="{00000000-0005-0000-0000-00001BB10000}"/>
    <cellStyle name="20% - Accent1 4 7 4 3 4 2 3" xfId="45524" xr:uid="{00000000-0005-0000-0000-00001CB10000}"/>
    <cellStyle name="20% - Accent1 4 7 4 3 4 3" xfId="45525" xr:uid="{00000000-0005-0000-0000-00001DB10000}"/>
    <cellStyle name="20% - Accent1 4 7 4 3 4 3 2" xfId="45526" xr:uid="{00000000-0005-0000-0000-00001EB10000}"/>
    <cellStyle name="20% - Accent1 4 7 4 3 4 4" xfId="45527" xr:uid="{00000000-0005-0000-0000-00001FB10000}"/>
    <cellStyle name="20% - Accent1 4 7 4 3 5" xfId="45528" xr:uid="{00000000-0005-0000-0000-000020B10000}"/>
    <cellStyle name="20% - Accent1 4 7 4 3 5 2" xfId="45529" xr:uid="{00000000-0005-0000-0000-000021B10000}"/>
    <cellStyle name="20% - Accent1 4 7 4 3 5 2 2" xfId="45530" xr:uid="{00000000-0005-0000-0000-000022B10000}"/>
    <cellStyle name="20% - Accent1 4 7 4 3 5 3" xfId="45531" xr:uid="{00000000-0005-0000-0000-000023B10000}"/>
    <cellStyle name="20% - Accent1 4 7 4 3 6" xfId="45532" xr:uid="{00000000-0005-0000-0000-000024B10000}"/>
    <cellStyle name="20% - Accent1 4 7 4 3 6 2" xfId="45533" xr:uid="{00000000-0005-0000-0000-000025B10000}"/>
    <cellStyle name="20% - Accent1 4 7 4 3 6 2 2" xfId="45534" xr:uid="{00000000-0005-0000-0000-000026B10000}"/>
    <cellStyle name="20% - Accent1 4 7 4 3 6 3" xfId="45535" xr:uid="{00000000-0005-0000-0000-000027B10000}"/>
    <cellStyle name="20% - Accent1 4 7 4 3 7" xfId="45536" xr:uid="{00000000-0005-0000-0000-000028B10000}"/>
    <cellStyle name="20% - Accent1 4 7 4 3 7 2" xfId="45537" xr:uid="{00000000-0005-0000-0000-000029B10000}"/>
    <cellStyle name="20% - Accent1 4 7 4 3 8" xfId="45538" xr:uid="{00000000-0005-0000-0000-00002AB10000}"/>
    <cellStyle name="20% - Accent1 4 7 4 3 8 2" xfId="45539" xr:uid="{00000000-0005-0000-0000-00002BB10000}"/>
    <cellStyle name="20% - Accent1 4 7 4 3 9" xfId="45540" xr:uid="{00000000-0005-0000-0000-00002CB10000}"/>
    <cellStyle name="20% - Accent1 4 7 4 4" xfId="45541" xr:uid="{00000000-0005-0000-0000-00002DB10000}"/>
    <cellStyle name="20% - Accent1 4 7 4 4 2" xfId="45542" xr:uid="{00000000-0005-0000-0000-00002EB10000}"/>
    <cellStyle name="20% - Accent1 4 7 4 4 2 2" xfId="45543" xr:uid="{00000000-0005-0000-0000-00002FB10000}"/>
    <cellStyle name="20% - Accent1 4 7 4 4 2 2 2" xfId="45544" xr:uid="{00000000-0005-0000-0000-000030B10000}"/>
    <cellStyle name="20% - Accent1 4 7 4 4 2 3" xfId="45545" xr:uid="{00000000-0005-0000-0000-000031B10000}"/>
    <cellStyle name="20% - Accent1 4 7 4 4 3" xfId="45546" xr:uid="{00000000-0005-0000-0000-000032B10000}"/>
    <cellStyle name="20% - Accent1 4 7 4 4 3 2" xfId="45547" xr:uid="{00000000-0005-0000-0000-000033B10000}"/>
    <cellStyle name="20% - Accent1 4 7 4 4 4" xfId="45548" xr:uid="{00000000-0005-0000-0000-000034B10000}"/>
    <cellStyle name="20% - Accent1 4 7 4 5" xfId="45549" xr:uid="{00000000-0005-0000-0000-000035B10000}"/>
    <cellStyle name="20% - Accent1 4 7 4 5 2" xfId="45550" xr:uid="{00000000-0005-0000-0000-000036B10000}"/>
    <cellStyle name="20% - Accent1 4 7 4 5 2 2" xfId="45551" xr:uid="{00000000-0005-0000-0000-000037B10000}"/>
    <cellStyle name="20% - Accent1 4 7 4 5 2 2 2" xfId="45552" xr:uid="{00000000-0005-0000-0000-000038B10000}"/>
    <cellStyle name="20% - Accent1 4 7 4 5 2 3" xfId="45553" xr:uid="{00000000-0005-0000-0000-000039B10000}"/>
    <cellStyle name="20% - Accent1 4 7 4 5 3" xfId="45554" xr:uid="{00000000-0005-0000-0000-00003AB10000}"/>
    <cellStyle name="20% - Accent1 4 7 4 5 3 2" xfId="45555" xr:uid="{00000000-0005-0000-0000-00003BB10000}"/>
    <cellStyle name="20% - Accent1 4 7 4 5 4" xfId="45556" xr:uid="{00000000-0005-0000-0000-00003CB10000}"/>
    <cellStyle name="20% - Accent1 4 7 4 6" xfId="45557" xr:uid="{00000000-0005-0000-0000-00003DB10000}"/>
    <cellStyle name="20% - Accent1 4 7 4 6 2" xfId="45558" xr:uid="{00000000-0005-0000-0000-00003EB10000}"/>
    <cellStyle name="20% - Accent1 4 7 4 6 2 2" xfId="45559" xr:uid="{00000000-0005-0000-0000-00003FB10000}"/>
    <cellStyle name="20% - Accent1 4 7 4 6 2 2 2" xfId="45560" xr:uid="{00000000-0005-0000-0000-000040B10000}"/>
    <cellStyle name="20% - Accent1 4 7 4 6 2 3" xfId="45561" xr:uid="{00000000-0005-0000-0000-000041B10000}"/>
    <cellStyle name="20% - Accent1 4 7 4 6 3" xfId="45562" xr:uid="{00000000-0005-0000-0000-000042B10000}"/>
    <cellStyle name="20% - Accent1 4 7 4 6 3 2" xfId="45563" xr:uid="{00000000-0005-0000-0000-000043B10000}"/>
    <cellStyle name="20% - Accent1 4 7 4 6 4" xfId="45564" xr:uid="{00000000-0005-0000-0000-000044B10000}"/>
    <cellStyle name="20% - Accent1 4 7 4 7" xfId="45565" xr:uid="{00000000-0005-0000-0000-000045B10000}"/>
    <cellStyle name="20% - Accent1 4 7 4 7 2" xfId="45566" xr:uid="{00000000-0005-0000-0000-000046B10000}"/>
    <cellStyle name="20% - Accent1 4 7 4 7 2 2" xfId="45567" xr:uid="{00000000-0005-0000-0000-000047B10000}"/>
    <cellStyle name="20% - Accent1 4 7 4 7 3" xfId="45568" xr:uid="{00000000-0005-0000-0000-000048B10000}"/>
    <cellStyle name="20% - Accent1 4 7 4 8" xfId="45569" xr:uid="{00000000-0005-0000-0000-000049B10000}"/>
    <cellStyle name="20% - Accent1 4 7 4 8 2" xfId="45570" xr:uid="{00000000-0005-0000-0000-00004AB10000}"/>
    <cellStyle name="20% - Accent1 4 7 4 8 2 2" xfId="45571" xr:uid="{00000000-0005-0000-0000-00004BB10000}"/>
    <cellStyle name="20% - Accent1 4 7 4 8 3" xfId="45572" xr:uid="{00000000-0005-0000-0000-00004CB10000}"/>
    <cellStyle name="20% - Accent1 4 7 4 9" xfId="45573" xr:uid="{00000000-0005-0000-0000-00004DB10000}"/>
    <cellStyle name="20% - Accent1 4 7 4 9 2" xfId="45574" xr:uid="{00000000-0005-0000-0000-00004EB10000}"/>
    <cellStyle name="20% - Accent1 4 7 5" xfId="45575" xr:uid="{00000000-0005-0000-0000-00004FB10000}"/>
    <cellStyle name="20% - Accent1 4 7 5 2" xfId="45576" xr:uid="{00000000-0005-0000-0000-000050B10000}"/>
    <cellStyle name="20% - Accent1 4 7 5 2 2" xfId="45577" xr:uid="{00000000-0005-0000-0000-000051B10000}"/>
    <cellStyle name="20% - Accent1 4 7 5 2 2 2" xfId="45578" xr:uid="{00000000-0005-0000-0000-000052B10000}"/>
    <cellStyle name="20% - Accent1 4 7 5 2 2 2 2" xfId="45579" xr:uid="{00000000-0005-0000-0000-000053B10000}"/>
    <cellStyle name="20% - Accent1 4 7 5 2 2 3" xfId="45580" xr:uid="{00000000-0005-0000-0000-000054B10000}"/>
    <cellStyle name="20% - Accent1 4 7 5 2 3" xfId="45581" xr:uid="{00000000-0005-0000-0000-000055B10000}"/>
    <cellStyle name="20% - Accent1 4 7 5 2 3 2" xfId="45582" xr:uid="{00000000-0005-0000-0000-000056B10000}"/>
    <cellStyle name="20% - Accent1 4 7 5 2 4" xfId="45583" xr:uid="{00000000-0005-0000-0000-000057B10000}"/>
    <cellStyle name="20% - Accent1 4 7 5 3" xfId="45584" xr:uid="{00000000-0005-0000-0000-000058B10000}"/>
    <cellStyle name="20% - Accent1 4 7 5 3 2" xfId="45585" xr:uid="{00000000-0005-0000-0000-000059B10000}"/>
    <cellStyle name="20% - Accent1 4 7 5 3 2 2" xfId="45586" xr:uid="{00000000-0005-0000-0000-00005AB10000}"/>
    <cellStyle name="20% - Accent1 4 7 5 3 2 2 2" xfId="45587" xr:uid="{00000000-0005-0000-0000-00005BB10000}"/>
    <cellStyle name="20% - Accent1 4 7 5 3 2 3" xfId="45588" xr:uid="{00000000-0005-0000-0000-00005CB10000}"/>
    <cellStyle name="20% - Accent1 4 7 5 3 3" xfId="45589" xr:uid="{00000000-0005-0000-0000-00005DB10000}"/>
    <cellStyle name="20% - Accent1 4 7 5 3 3 2" xfId="45590" xr:uid="{00000000-0005-0000-0000-00005EB10000}"/>
    <cellStyle name="20% - Accent1 4 7 5 3 4" xfId="45591" xr:uid="{00000000-0005-0000-0000-00005FB10000}"/>
    <cellStyle name="20% - Accent1 4 7 5 4" xfId="45592" xr:uid="{00000000-0005-0000-0000-000060B10000}"/>
    <cellStyle name="20% - Accent1 4 7 5 4 2" xfId="45593" xr:uid="{00000000-0005-0000-0000-000061B10000}"/>
    <cellStyle name="20% - Accent1 4 7 5 4 2 2" xfId="45594" xr:uid="{00000000-0005-0000-0000-000062B10000}"/>
    <cellStyle name="20% - Accent1 4 7 5 4 2 2 2" xfId="45595" xr:uid="{00000000-0005-0000-0000-000063B10000}"/>
    <cellStyle name="20% - Accent1 4 7 5 4 2 3" xfId="45596" xr:uid="{00000000-0005-0000-0000-000064B10000}"/>
    <cellStyle name="20% - Accent1 4 7 5 4 3" xfId="45597" xr:uid="{00000000-0005-0000-0000-000065B10000}"/>
    <cellStyle name="20% - Accent1 4 7 5 4 3 2" xfId="45598" xr:uid="{00000000-0005-0000-0000-000066B10000}"/>
    <cellStyle name="20% - Accent1 4 7 5 4 4" xfId="45599" xr:uid="{00000000-0005-0000-0000-000067B10000}"/>
    <cellStyle name="20% - Accent1 4 7 5 5" xfId="45600" xr:uid="{00000000-0005-0000-0000-000068B10000}"/>
    <cellStyle name="20% - Accent1 4 7 5 5 2" xfId="45601" xr:uid="{00000000-0005-0000-0000-000069B10000}"/>
    <cellStyle name="20% - Accent1 4 7 5 5 2 2" xfId="45602" xr:uid="{00000000-0005-0000-0000-00006AB10000}"/>
    <cellStyle name="20% - Accent1 4 7 5 5 3" xfId="45603" xr:uid="{00000000-0005-0000-0000-00006BB10000}"/>
    <cellStyle name="20% - Accent1 4 7 5 6" xfId="45604" xr:uid="{00000000-0005-0000-0000-00006CB10000}"/>
    <cellStyle name="20% - Accent1 4 7 5 6 2" xfId="45605" xr:uid="{00000000-0005-0000-0000-00006DB10000}"/>
    <cellStyle name="20% - Accent1 4 7 5 6 2 2" xfId="45606" xr:uid="{00000000-0005-0000-0000-00006EB10000}"/>
    <cellStyle name="20% - Accent1 4 7 5 6 3" xfId="45607" xr:uid="{00000000-0005-0000-0000-00006FB10000}"/>
    <cellStyle name="20% - Accent1 4 7 5 7" xfId="45608" xr:uid="{00000000-0005-0000-0000-000070B10000}"/>
    <cellStyle name="20% - Accent1 4 7 5 7 2" xfId="45609" xr:uid="{00000000-0005-0000-0000-000071B10000}"/>
    <cellStyle name="20% - Accent1 4 7 5 8" xfId="45610" xr:uid="{00000000-0005-0000-0000-000072B10000}"/>
    <cellStyle name="20% - Accent1 4 7 5 8 2" xfId="45611" xr:uid="{00000000-0005-0000-0000-000073B10000}"/>
    <cellStyle name="20% - Accent1 4 7 5 9" xfId="45612" xr:uid="{00000000-0005-0000-0000-000074B10000}"/>
    <cellStyle name="20% - Accent1 4 7 6" xfId="45613" xr:uid="{00000000-0005-0000-0000-000075B10000}"/>
    <cellStyle name="20% - Accent1 4 7 6 2" xfId="45614" xr:uid="{00000000-0005-0000-0000-000076B10000}"/>
    <cellStyle name="20% - Accent1 4 7 6 2 2" xfId="45615" xr:uid="{00000000-0005-0000-0000-000077B10000}"/>
    <cellStyle name="20% - Accent1 4 7 6 2 2 2" xfId="45616" xr:uid="{00000000-0005-0000-0000-000078B10000}"/>
    <cellStyle name="20% - Accent1 4 7 6 2 2 2 2" xfId="45617" xr:uid="{00000000-0005-0000-0000-000079B10000}"/>
    <cellStyle name="20% - Accent1 4 7 6 2 2 3" xfId="45618" xr:uid="{00000000-0005-0000-0000-00007AB10000}"/>
    <cellStyle name="20% - Accent1 4 7 6 2 3" xfId="45619" xr:uid="{00000000-0005-0000-0000-00007BB10000}"/>
    <cellStyle name="20% - Accent1 4 7 6 2 3 2" xfId="45620" xr:uid="{00000000-0005-0000-0000-00007CB10000}"/>
    <cellStyle name="20% - Accent1 4 7 6 2 4" xfId="45621" xr:uid="{00000000-0005-0000-0000-00007DB10000}"/>
    <cellStyle name="20% - Accent1 4 7 6 3" xfId="45622" xr:uid="{00000000-0005-0000-0000-00007EB10000}"/>
    <cellStyle name="20% - Accent1 4 7 6 3 2" xfId="45623" xr:uid="{00000000-0005-0000-0000-00007FB10000}"/>
    <cellStyle name="20% - Accent1 4 7 6 3 2 2" xfId="45624" xr:uid="{00000000-0005-0000-0000-000080B10000}"/>
    <cellStyle name="20% - Accent1 4 7 6 3 2 2 2" xfId="45625" xr:uid="{00000000-0005-0000-0000-000081B10000}"/>
    <cellStyle name="20% - Accent1 4 7 6 3 2 3" xfId="45626" xr:uid="{00000000-0005-0000-0000-000082B10000}"/>
    <cellStyle name="20% - Accent1 4 7 6 3 3" xfId="45627" xr:uid="{00000000-0005-0000-0000-000083B10000}"/>
    <cellStyle name="20% - Accent1 4 7 6 3 3 2" xfId="45628" xr:uid="{00000000-0005-0000-0000-000084B10000}"/>
    <cellStyle name="20% - Accent1 4 7 6 3 4" xfId="45629" xr:uid="{00000000-0005-0000-0000-000085B10000}"/>
    <cellStyle name="20% - Accent1 4 7 6 4" xfId="45630" xr:uid="{00000000-0005-0000-0000-000086B10000}"/>
    <cellStyle name="20% - Accent1 4 7 6 4 2" xfId="45631" xr:uid="{00000000-0005-0000-0000-000087B10000}"/>
    <cellStyle name="20% - Accent1 4 7 6 4 2 2" xfId="45632" xr:uid="{00000000-0005-0000-0000-000088B10000}"/>
    <cellStyle name="20% - Accent1 4 7 6 4 2 2 2" xfId="45633" xr:uid="{00000000-0005-0000-0000-000089B10000}"/>
    <cellStyle name="20% - Accent1 4 7 6 4 2 3" xfId="45634" xr:uid="{00000000-0005-0000-0000-00008AB10000}"/>
    <cellStyle name="20% - Accent1 4 7 6 4 3" xfId="45635" xr:uid="{00000000-0005-0000-0000-00008BB10000}"/>
    <cellStyle name="20% - Accent1 4 7 6 4 3 2" xfId="45636" xr:uid="{00000000-0005-0000-0000-00008CB10000}"/>
    <cellStyle name="20% - Accent1 4 7 6 4 4" xfId="45637" xr:uid="{00000000-0005-0000-0000-00008DB10000}"/>
    <cellStyle name="20% - Accent1 4 7 6 5" xfId="45638" xr:uid="{00000000-0005-0000-0000-00008EB10000}"/>
    <cellStyle name="20% - Accent1 4 7 6 5 2" xfId="45639" xr:uid="{00000000-0005-0000-0000-00008FB10000}"/>
    <cellStyle name="20% - Accent1 4 7 6 5 2 2" xfId="45640" xr:uid="{00000000-0005-0000-0000-000090B10000}"/>
    <cellStyle name="20% - Accent1 4 7 6 5 3" xfId="45641" xr:uid="{00000000-0005-0000-0000-000091B10000}"/>
    <cellStyle name="20% - Accent1 4 7 6 6" xfId="45642" xr:uid="{00000000-0005-0000-0000-000092B10000}"/>
    <cellStyle name="20% - Accent1 4 7 6 6 2" xfId="45643" xr:uid="{00000000-0005-0000-0000-000093B10000}"/>
    <cellStyle name="20% - Accent1 4 7 6 6 2 2" xfId="45644" xr:uid="{00000000-0005-0000-0000-000094B10000}"/>
    <cellStyle name="20% - Accent1 4 7 6 6 3" xfId="45645" xr:uid="{00000000-0005-0000-0000-000095B10000}"/>
    <cellStyle name="20% - Accent1 4 7 6 7" xfId="45646" xr:uid="{00000000-0005-0000-0000-000096B10000}"/>
    <cellStyle name="20% - Accent1 4 7 6 7 2" xfId="45647" xr:uid="{00000000-0005-0000-0000-000097B10000}"/>
    <cellStyle name="20% - Accent1 4 7 6 8" xfId="45648" xr:uid="{00000000-0005-0000-0000-000098B10000}"/>
    <cellStyle name="20% - Accent1 4 7 6 8 2" xfId="45649" xr:uid="{00000000-0005-0000-0000-000099B10000}"/>
    <cellStyle name="20% - Accent1 4 7 6 9" xfId="45650" xr:uid="{00000000-0005-0000-0000-00009AB10000}"/>
    <cellStyle name="20% - Accent1 4 7 7" xfId="45651" xr:uid="{00000000-0005-0000-0000-00009BB10000}"/>
    <cellStyle name="20% - Accent1 4 7 7 2" xfId="45652" xr:uid="{00000000-0005-0000-0000-00009CB10000}"/>
    <cellStyle name="20% - Accent1 4 7 7 2 2" xfId="45653" xr:uid="{00000000-0005-0000-0000-00009DB10000}"/>
    <cellStyle name="20% - Accent1 4 7 7 2 2 2" xfId="45654" xr:uid="{00000000-0005-0000-0000-00009EB10000}"/>
    <cellStyle name="20% - Accent1 4 7 7 2 3" xfId="45655" xr:uid="{00000000-0005-0000-0000-00009FB10000}"/>
    <cellStyle name="20% - Accent1 4 7 7 3" xfId="45656" xr:uid="{00000000-0005-0000-0000-0000A0B10000}"/>
    <cellStyle name="20% - Accent1 4 7 7 3 2" xfId="45657" xr:uid="{00000000-0005-0000-0000-0000A1B10000}"/>
    <cellStyle name="20% - Accent1 4 7 7 4" xfId="45658" xr:uid="{00000000-0005-0000-0000-0000A2B10000}"/>
    <cellStyle name="20% - Accent1 4 7 8" xfId="45659" xr:uid="{00000000-0005-0000-0000-0000A3B10000}"/>
    <cellStyle name="20% - Accent1 4 7 8 2" xfId="45660" xr:uid="{00000000-0005-0000-0000-0000A4B10000}"/>
    <cellStyle name="20% - Accent1 4 7 8 2 2" xfId="45661" xr:uid="{00000000-0005-0000-0000-0000A5B10000}"/>
    <cellStyle name="20% - Accent1 4 7 8 2 2 2" xfId="45662" xr:uid="{00000000-0005-0000-0000-0000A6B10000}"/>
    <cellStyle name="20% - Accent1 4 7 8 2 3" xfId="45663" xr:uid="{00000000-0005-0000-0000-0000A7B10000}"/>
    <cellStyle name="20% - Accent1 4 7 8 3" xfId="45664" xr:uid="{00000000-0005-0000-0000-0000A8B10000}"/>
    <cellStyle name="20% - Accent1 4 7 8 3 2" xfId="45665" xr:uid="{00000000-0005-0000-0000-0000A9B10000}"/>
    <cellStyle name="20% - Accent1 4 7 8 4" xfId="45666" xr:uid="{00000000-0005-0000-0000-0000AAB10000}"/>
    <cellStyle name="20% - Accent1 4 7 9" xfId="45667" xr:uid="{00000000-0005-0000-0000-0000ABB10000}"/>
    <cellStyle name="20% - Accent1 4 7 9 2" xfId="45668" xr:uid="{00000000-0005-0000-0000-0000ACB10000}"/>
    <cellStyle name="20% - Accent1 4 7 9 2 2" xfId="45669" xr:uid="{00000000-0005-0000-0000-0000ADB10000}"/>
    <cellStyle name="20% - Accent1 4 7 9 2 2 2" xfId="45670" xr:uid="{00000000-0005-0000-0000-0000AEB10000}"/>
    <cellStyle name="20% - Accent1 4 7 9 2 3" xfId="45671" xr:uid="{00000000-0005-0000-0000-0000AFB10000}"/>
    <cellStyle name="20% - Accent1 4 7 9 3" xfId="45672" xr:uid="{00000000-0005-0000-0000-0000B0B10000}"/>
    <cellStyle name="20% - Accent1 4 7 9 3 2" xfId="45673" xr:uid="{00000000-0005-0000-0000-0000B1B10000}"/>
    <cellStyle name="20% - Accent1 4 7 9 4" xfId="45674" xr:uid="{00000000-0005-0000-0000-0000B2B10000}"/>
    <cellStyle name="20% - Accent1 4 8" xfId="45675" xr:uid="{00000000-0005-0000-0000-0000B3B10000}"/>
    <cellStyle name="20% - Accent1 4 8 10" xfId="45676" xr:uid="{00000000-0005-0000-0000-0000B4B10000}"/>
    <cellStyle name="20% - Accent1 4 8 10 2" xfId="45677" xr:uid="{00000000-0005-0000-0000-0000B5B10000}"/>
    <cellStyle name="20% - Accent1 4 8 11" xfId="45678" xr:uid="{00000000-0005-0000-0000-0000B6B10000}"/>
    <cellStyle name="20% - Accent1 4 8 11 2" xfId="45679" xr:uid="{00000000-0005-0000-0000-0000B7B10000}"/>
    <cellStyle name="20% - Accent1 4 8 12" xfId="45680" xr:uid="{00000000-0005-0000-0000-0000B8B10000}"/>
    <cellStyle name="20% - Accent1 4 8 2" xfId="45681" xr:uid="{00000000-0005-0000-0000-0000B9B10000}"/>
    <cellStyle name="20% - Accent1 4 8 2 10" xfId="45682" xr:uid="{00000000-0005-0000-0000-0000BAB10000}"/>
    <cellStyle name="20% - Accent1 4 8 2 10 2" xfId="45683" xr:uid="{00000000-0005-0000-0000-0000BBB10000}"/>
    <cellStyle name="20% - Accent1 4 8 2 11" xfId="45684" xr:uid="{00000000-0005-0000-0000-0000BCB10000}"/>
    <cellStyle name="20% - Accent1 4 8 2 2" xfId="45685" xr:uid="{00000000-0005-0000-0000-0000BDB10000}"/>
    <cellStyle name="20% - Accent1 4 8 2 2 2" xfId="45686" xr:uid="{00000000-0005-0000-0000-0000BEB10000}"/>
    <cellStyle name="20% - Accent1 4 8 2 2 2 2" xfId="45687" xr:uid="{00000000-0005-0000-0000-0000BFB10000}"/>
    <cellStyle name="20% - Accent1 4 8 2 2 2 2 2" xfId="45688" xr:uid="{00000000-0005-0000-0000-0000C0B10000}"/>
    <cellStyle name="20% - Accent1 4 8 2 2 2 2 2 2" xfId="45689" xr:uid="{00000000-0005-0000-0000-0000C1B10000}"/>
    <cellStyle name="20% - Accent1 4 8 2 2 2 2 3" xfId="45690" xr:uid="{00000000-0005-0000-0000-0000C2B10000}"/>
    <cellStyle name="20% - Accent1 4 8 2 2 2 3" xfId="45691" xr:uid="{00000000-0005-0000-0000-0000C3B10000}"/>
    <cellStyle name="20% - Accent1 4 8 2 2 2 3 2" xfId="45692" xr:uid="{00000000-0005-0000-0000-0000C4B10000}"/>
    <cellStyle name="20% - Accent1 4 8 2 2 2 4" xfId="45693" xr:uid="{00000000-0005-0000-0000-0000C5B10000}"/>
    <cellStyle name="20% - Accent1 4 8 2 2 3" xfId="45694" xr:uid="{00000000-0005-0000-0000-0000C6B10000}"/>
    <cellStyle name="20% - Accent1 4 8 2 2 3 2" xfId="45695" xr:uid="{00000000-0005-0000-0000-0000C7B10000}"/>
    <cellStyle name="20% - Accent1 4 8 2 2 3 2 2" xfId="45696" xr:uid="{00000000-0005-0000-0000-0000C8B10000}"/>
    <cellStyle name="20% - Accent1 4 8 2 2 3 2 2 2" xfId="45697" xr:uid="{00000000-0005-0000-0000-0000C9B10000}"/>
    <cellStyle name="20% - Accent1 4 8 2 2 3 2 3" xfId="45698" xr:uid="{00000000-0005-0000-0000-0000CAB10000}"/>
    <cellStyle name="20% - Accent1 4 8 2 2 3 3" xfId="45699" xr:uid="{00000000-0005-0000-0000-0000CBB10000}"/>
    <cellStyle name="20% - Accent1 4 8 2 2 3 3 2" xfId="45700" xr:uid="{00000000-0005-0000-0000-0000CCB10000}"/>
    <cellStyle name="20% - Accent1 4 8 2 2 3 4" xfId="45701" xr:uid="{00000000-0005-0000-0000-0000CDB10000}"/>
    <cellStyle name="20% - Accent1 4 8 2 2 4" xfId="45702" xr:uid="{00000000-0005-0000-0000-0000CEB10000}"/>
    <cellStyle name="20% - Accent1 4 8 2 2 4 2" xfId="45703" xr:uid="{00000000-0005-0000-0000-0000CFB10000}"/>
    <cellStyle name="20% - Accent1 4 8 2 2 4 2 2" xfId="45704" xr:uid="{00000000-0005-0000-0000-0000D0B10000}"/>
    <cellStyle name="20% - Accent1 4 8 2 2 4 2 2 2" xfId="45705" xr:uid="{00000000-0005-0000-0000-0000D1B10000}"/>
    <cellStyle name="20% - Accent1 4 8 2 2 4 2 3" xfId="45706" xr:uid="{00000000-0005-0000-0000-0000D2B10000}"/>
    <cellStyle name="20% - Accent1 4 8 2 2 4 3" xfId="45707" xr:uid="{00000000-0005-0000-0000-0000D3B10000}"/>
    <cellStyle name="20% - Accent1 4 8 2 2 4 3 2" xfId="45708" xr:uid="{00000000-0005-0000-0000-0000D4B10000}"/>
    <cellStyle name="20% - Accent1 4 8 2 2 4 4" xfId="45709" xr:uid="{00000000-0005-0000-0000-0000D5B10000}"/>
    <cellStyle name="20% - Accent1 4 8 2 2 5" xfId="45710" xr:uid="{00000000-0005-0000-0000-0000D6B10000}"/>
    <cellStyle name="20% - Accent1 4 8 2 2 5 2" xfId="45711" xr:uid="{00000000-0005-0000-0000-0000D7B10000}"/>
    <cellStyle name="20% - Accent1 4 8 2 2 5 2 2" xfId="45712" xr:uid="{00000000-0005-0000-0000-0000D8B10000}"/>
    <cellStyle name="20% - Accent1 4 8 2 2 5 3" xfId="45713" xr:uid="{00000000-0005-0000-0000-0000D9B10000}"/>
    <cellStyle name="20% - Accent1 4 8 2 2 6" xfId="45714" xr:uid="{00000000-0005-0000-0000-0000DAB10000}"/>
    <cellStyle name="20% - Accent1 4 8 2 2 6 2" xfId="45715" xr:uid="{00000000-0005-0000-0000-0000DBB10000}"/>
    <cellStyle name="20% - Accent1 4 8 2 2 6 2 2" xfId="45716" xr:uid="{00000000-0005-0000-0000-0000DCB10000}"/>
    <cellStyle name="20% - Accent1 4 8 2 2 6 3" xfId="45717" xr:uid="{00000000-0005-0000-0000-0000DDB10000}"/>
    <cellStyle name="20% - Accent1 4 8 2 2 7" xfId="45718" xr:uid="{00000000-0005-0000-0000-0000DEB10000}"/>
    <cellStyle name="20% - Accent1 4 8 2 2 7 2" xfId="45719" xr:uid="{00000000-0005-0000-0000-0000DFB10000}"/>
    <cellStyle name="20% - Accent1 4 8 2 2 8" xfId="45720" xr:uid="{00000000-0005-0000-0000-0000E0B10000}"/>
    <cellStyle name="20% - Accent1 4 8 2 2 8 2" xfId="45721" xr:uid="{00000000-0005-0000-0000-0000E1B10000}"/>
    <cellStyle name="20% - Accent1 4 8 2 2 9" xfId="45722" xr:uid="{00000000-0005-0000-0000-0000E2B10000}"/>
    <cellStyle name="20% - Accent1 4 8 2 3" xfId="45723" xr:uid="{00000000-0005-0000-0000-0000E3B10000}"/>
    <cellStyle name="20% - Accent1 4 8 2 3 2" xfId="45724" xr:uid="{00000000-0005-0000-0000-0000E4B10000}"/>
    <cellStyle name="20% - Accent1 4 8 2 3 2 2" xfId="45725" xr:uid="{00000000-0005-0000-0000-0000E5B10000}"/>
    <cellStyle name="20% - Accent1 4 8 2 3 2 2 2" xfId="45726" xr:uid="{00000000-0005-0000-0000-0000E6B10000}"/>
    <cellStyle name="20% - Accent1 4 8 2 3 2 2 2 2" xfId="45727" xr:uid="{00000000-0005-0000-0000-0000E7B10000}"/>
    <cellStyle name="20% - Accent1 4 8 2 3 2 2 3" xfId="45728" xr:uid="{00000000-0005-0000-0000-0000E8B10000}"/>
    <cellStyle name="20% - Accent1 4 8 2 3 2 3" xfId="45729" xr:uid="{00000000-0005-0000-0000-0000E9B10000}"/>
    <cellStyle name="20% - Accent1 4 8 2 3 2 3 2" xfId="45730" xr:uid="{00000000-0005-0000-0000-0000EAB10000}"/>
    <cellStyle name="20% - Accent1 4 8 2 3 2 4" xfId="45731" xr:uid="{00000000-0005-0000-0000-0000EBB10000}"/>
    <cellStyle name="20% - Accent1 4 8 2 3 3" xfId="45732" xr:uid="{00000000-0005-0000-0000-0000ECB10000}"/>
    <cellStyle name="20% - Accent1 4 8 2 3 3 2" xfId="45733" xr:uid="{00000000-0005-0000-0000-0000EDB10000}"/>
    <cellStyle name="20% - Accent1 4 8 2 3 3 2 2" xfId="45734" xr:uid="{00000000-0005-0000-0000-0000EEB10000}"/>
    <cellStyle name="20% - Accent1 4 8 2 3 3 2 2 2" xfId="45735" xr:uid="{00000000-0005-0000-0000-0000EFB10000}"/>
    <cellStyle name="20% - Accent1 4 8 2 3 3 2 3" xfId="45736" xr:uid="{00000000-0005-0000-0000-0000F0B10000}"/>
    <cellStyle name="20% - Accent1 4 8 2 3 3 3" xfId="45737" xr:uid="{00000000-0005-0000-0000-0000F1B10000}"/>
    <cellStyle name="20% - Accent1 4 8 2 3 3 3 2" xfId="45738" xr:uid="{00000000-0005-0000-0000-0000F2B10000}"/>
    <cellStyle name="20% - Accent1 4 8 2 3 3 4" xfId="45739" xr:uid="{00000000-0005-0000-0000-0000F3B10000}"/>
    <cellStyle name="20% - Accent1 4 8 2 3 4" xfId="45740" xr:uid="{00000000-0005-0000-0000-0000F4B10000}"/>
    <cellStyle name="20% - Accent1 4 8 2 3 4 2" xfId="45741" xr:uid="{00000000-0005-0000-0000-0000F5B10000}"/>
    <cellStyle name="20% - Accent1 4 8 2 3 4 2 2" xfId="45742" xr:uid="{00000000-0005-0000-0000-0000F6B10000}"/>
    <cellStyle name="20% - Accent1 4 8 2 3 4 2 2 2" xfId="45743" xr:uid="{00000000-0005-0000-0000-0000F7B10000}"/>
    <cellStyle name="20% - Accent1 4 8 2 3 4 2 3" xfId="45744" xr:uid="{00000000-0005-0000-0000-0000F8B10000}"/>
    <cellStyle name="20% - Accent1 4 8 2 3 4 3" xfId="45745" xr:uid="{00000000-0005-0000-0000-0000F9B10000}"/>
    <cellStyle name="20% - Accent1 4 8 2 3 4 3 2" xfId="45746" xr:uid="{00000000-0005-0000-0000-0000FAB10000}"/>
    <cellStyle name="20% - Accent1 4 8 2 3 4 4" xfId="45747" xr:uid="{00000000-0005-0000-0000-0000FBB10000}"/>
    <cellStyle name="20% - Accent1 4 8 2 3 5" xfId="45748" xr:uid="{00000000-0005-0000-0000-0000FCB10000}"/>
    <cellStyle name="20% - Accent1 4 8 2 3 5 2" xfId="45749" xr:uid="{00000000-0005-0000-0000-0000FDB10000}"/>
    <cellStyle name="20% - Accent1 4 8 2 3 5 2 2" xfId="45750" xr:uid="{00000000-0005-0000-0000-0000FEB10000}"/>
    <cellStyle name="20% - Accent1 4 8 2 3 5 3" xfId="45751" xr:uid="{00000000-0005-0000-0000-0000FFB10000}"/>
    <cellStyle name="20% - Accent1 4 8 2 3 6" xfId="45752" xr:uid="{00000000-0005-0000-0000-000000B20000}"/>
    <cellStyle name="20% - Accent1 4 8 2 3 6 2" xfId="45753" xr:uid="{00000000-0005-0000-0000-000001B20000}"/>
    <cellStyle name="20% - Accent1 4 8 2 3 6 2 2" xfId="45754" xr:uid="{00000000-0005-0000-0000-000002B20000}"/>
    <cellStyle name="20% - Accent1 4 8 2 3 6 3" xfId="45755" xr:uid="{00000000-0005-0000-0000-000003B20000}"/>
    <cellStyle name="20% - Accent1 4 8 2 3 7" xfId="45756" xr:uid="{00000000-0005-0000-0000-000004B20000}"/>
    <cellStyle name="20% - Accent1 4 8 2 3 7 2" xfId="45757" xr:uid="{00000000-0005-0000-0000-000005B20000}"/>
    <cellStyle name="20% - Accent1 4 8 2 3 8" xfId="45758" xr:uid="{00000000-0005-0000-0000-000006B20000}"/>
    <cellStyle name="20% - Accent1 4 8 2 3 8 2" xfId="45759" xr:uid="{00000000-0005-0000-0000-000007B20000}"/>
    <cellStyle name="20% - Accent1 4 8 2 3 9" xfId="45760" xr:uid="{00000000-0005-0000-0000-000008B20000}"/>
    <cellStyle name="20% - Accent1 4 8 2 4" xfId="45761" xr:uid="{00000000-0005-0000-0000-000009B20000}"/>
    <cellStyle name="20% - Accent1 4 8 2 4 2" xfId="45762" xr:uid="{00000000-0005-0000-0000-00000AB20000}"/>
    <cellStyle name="20% - Accent1 4 8 2 4 2 2" xfId="45763" xr:uid="{00000000-0005-0000-0000-00000BB20000}"/>
    <cellStyle name="20% - Accent1 4 8 2 4 2 2 2" xfId="45764" xr:uid="{00000000-0005-0000-0000-00000CB20000}"/>
    <cellStyle name="20% - Accent1 4 8 2 4 2 3" xfId="45765" xr:uid="{00000000-0005-0000-0000-00000DB20000}"/>
    <cellStyle name="20% - Accent1 4 8 2 4 3" xfId="45766" xr:uid="{00000000-0005-0000-0000-00000EB20000}"/>
    <cellStyle name="20% - Accent1 4 8 2 4 3 2" xfId="45767" xr:uid="{00000000-0005-0000-0000-00000FB20000}"/>
    <cellStyle name="20% - Accent1 4 8 2 4 4" xfId="45768" xr:uid="{00000000-0005-0000-0000-000010B20000}"/>
    <cellStyle name="20% - Accent1 4 8 2 5" xfId="45769" xr:uid="{00000000-0005-0000-0000-000011B20000}"/>
    <cellStyle name="20% - Accent1 4 8 2 5 2" xfId="45770" xr:uid="{00000000-0005-0000-0000-000012B20000}"/>
    <cellStyle name="20% - Accent1 4 8 2 5 2 2" xfId="45771" xr:uid="{00000000-0005-0000-0000-000013B20000}"/>
    <cellStyle name="20% - Accent1 4 8 2 5 2 2 2" xfId="45772" xr:uid="{00000000-0005-0000-0000-000014B20000}"/>
    <cellStyle name="20% - Accent1 4 8 2 5 2 3" xfId="45773" xr:uid="{00000000-0005-0000-0000-000015B20000}"/>
    <cellStyle name="20% - Accent1 4 8 2 5 3" xfId="45774" xr:uid="{00000000-0005-0000-0000-000016B20000}"/>
    <cellStyle name="20% - Accent1 4 8 2 5 3 2" xfId="45775" xr:uid="{00000000-0005-0000-0000-000017B20000}"/>
    <cellStyle name="20% - Accent1 4 8 2 5 4" xfId="45776" xr:uid="{00000000-0005-0000-0000-000018B20000}"/>
    <cellStyle name="20% - Accent1 4 8 2 6" xfId="45777" xr:uid="{00000000-0005-0000-0000-000019B20000}"/>
    <cellStyle name="20% - Accent1 4 8 2 6 2" xfId="45778" xr:uid="{00000000-0005-0000-0000-00001AB20000}"/>
    <cellStyle name="20% - Accent1 4 8 2 6 2 2" xfId="45779" xr:uid="{00000000-0005-0000-0000-00001BB20000}"/>
    <cellStyle name="20% - Accent1 4 8 2 6 2 2 2" xfId="45780" xr:uid="{00000000-0005-0000-0000-00001CB20000}"/>
    <cellStyle name="20% - Accent1 4 8 2 6 2 3" xfId="45781" xr:uid="{00000000-0005-0000-0000-00001DB20000}"/>
    <cellStyle name="20% - Accent1 4 8 2 6 3" xfId="45782" xr:uid="{00000000-0005-0000-0000-00001EB20000}"/>
    <cellStyle name="20% - Accent1 4 8 2 6 3 2" xfId="45783" xr:uid="{00000000-0005-0000-0000-00001FB20000}"/>
    <cellStyle name="20% - Accent1 4 8 2 6 4" xfId="45784" xr:uid="{00000000-0005-0000-0000-000020B20000}"/>
    <cellStyle name="20% - Accent1 4 8 2 7" xfId="45785" xr:uid="{00000000-0005-0000-0000-000021B20000}"/>
    <cellStyle name="20% - Accent1 4 8 2 7 2" xfId="45786" xr:uid="{00000000-0005-0000-0000-000022B20000}"/>
    <cellStyle name="20% - Accent1 4 8 2 7 2 2" xfId="45787" xr:uid="{00000000-0005-0000-0000-000023B20000}"/>
    <cellStyle name="20% - Accent1 4 8 2 7 3" xfId="45788" xr:uid="{00000000-0005-0000-0000-000024B20000}"/>
    <cellStyle name="20% - Accent1 4 8 2 8" xfId="45789" xr:uid="{00000000-0005-0000-0000-000025B20000}"/>
    <cellStyle name="20% - Accent1 4 8 2 8 2" xfId="45790" xr:uid="{00000000-0005-0000-0000-000026B20000}"/>
    <cellStyle name="20% - Accent1 4 8 2 8 2 2" xfId="45791" xr:uid="{00000000-0005-0000-0000-000027B20000}"/>
    <cellStyle name="20% - Accent1 4 8 2 8 3" xfId="45792" xr:uid="{00000000-0005-0000-0000-000028B20000}"/>
    <cellStyle name="20% - Accent1 4 8 2 9" xfId="45793" xr:uid="{00000000-0005-0000-0000-000029B20000}"/>
    <cellStyle name="20% - Accent1 4 8 2 9 2" xfId="45794" xr:uid="{00000000-0005-0000-0000-00002AB20000}"/>
    <cellStyle name="20% - Accent1 4 8 3" xfId="45795" xr:uid="{00000000-0005-0000-0000-00002BB20000}"/>
    <cellStyle name="20% - Accent1 4 8 3 2" xfId="45796" xr:uid="{00000000-0005-0000-0000-00002CB20000}"/>
    <cellStyle name="20% - Accent1 4 8 3 2 2" xfId="45797" xr:uid="{00000000-0005-0000-0000-00002DB20000}"/>
    <cellStyle name="20% - Accent1 4 8 3 2 2 2" xfId="45798" xr:uid="{00000000-0005-0000-0000-00002EB20000}"/>
    <cellStyle name="20% - Accent1 4 8 3 2 2 2 2" xfId="45799" xr:uid="{00000000-0005-0000-0000-00002FB20000}"/>
    <cellStyle name="20% - Accent1 4 8 3 2 2 3" xfId="45800" xr:uid="{00000000-0005-0000-0000-000030B20000}"/>
    <cellStyle name="20% - Accent1 4 8 3 2 3" xfId="45801" xr:uid="{00000000-0005-0000-0000-000031B20000}"/>
    <cellStyle name="20% - Accent1 4 8 3 2 3 2" xfId="45802" xr:uid="{00000000-0005-0000-0000-000032B20000}"/>
    <cellStyle name="20% - Accent1 4 8 3 2 4" xfId="45803" xr:uid="{00000000-0005-0000-0000-000033B20000}"/>
    <cellStyle name="20% - Accent1 4 8 3 3" xfId="45804" xr:uid="{00000000-0005-0000-0000-000034B20000}"/>
    <cellStyle name="20% - Accent1 4 8 3 3 2" xfId="45805" xr:uid="{00000000-0005-0000-0000-000035B20000}"/>
    <cellStyle name="20% - Accent1 4 8 3 3 2 2" xfId="45806" xr:uid="{00000000-0005-0000-0000-000036B20000}"/>
    <cellStyle name="20% - Accent1 4 8 3 3 2 2 2" xfId="45807" xr:uid="{00000000-0005-0000-0000-000037B20000}"/>
    <cellStyle name="20% - Accent1 4 8 3 3 2 3" xfId="45808" xr:uid="{00000000-0005-0000-0000-000038B20000}"/>
    <cellStyle name="20% - Accent1 4 8 3 3 3" xfId="45809" xr:uid="{00000000-0005-0000-0000-000039B20000}"/>
    <cellStyle name="20% - Accent1 4 8 3 3 3 2" xfId="45810" xr:uid="{00000000-0005-0000-0000-00003AB20000}"/>
    <cellStyle name="20% - Accent1 4 8 3 3 4" xfId="45811" xr:uid="{00000000-0005-0000-0000-00003BB20000}"/>
    <cellStyle name="20% - Accent1 4 8 3 4" xfId="45812" xr:uid="{00000000-0005-0000-0000-00003CB20000}"/>
    <cellStyle name="20% - Accent1 4 8 3 4 2" xfId="45813" xr:uid="{00000000-0005-0000-0000-00003DB20000}"/>
    <cellStyle name="20% - Accent1 4 8 3 4 2 2" xfId="45814" xr:uid="{00000000-0005-0000-0000-00003EB20000}"/>
    <cellStyle name="20% - Accent1 4 8 3 4 2 2 2" xfId="45815" xr:uid="{00000000-0005-0000-0000-00003FB20000}"/>
    <cellStyle name="20% - Accent1 4 8 3 4 2 3" xfId="45816" xr:uid="{00000000-0005-0000-0000-000040B20000}"/>
    <cellStyle name="20% - Accent1 4 8 3 4 3" xfId="45817" xr:uid="{00000000-0005-0000-0000-000041B20000}"/>
    <cellStyle name="20% - Accent1 4 8 3 4 3 2" xfId="45818" xr:uid="{00000000-0005-0000-0000-000042B20000}"/>
    <cellStyle name="20% - Accent1 4 8 3 4 4" xfId="45819" xr:uid="{00000000-0005-0000-0000-000043B20000}"/>
    <cellStyle name="20% - Accent1 4 8 3 5" xfId="45820" xr:uid="{00000000-0005-0000-0000-000044B20000}"/>
    <cellStyle name="20% - Accent1 4 8 3 5 2" xfId="45821" xr:uid="{00000000-0005-0000-0000-000045B20000}"/>
    <cellStyle name="20% - Accent1 4 8 3 5 2 2" xfId="45822" xr:uid="{00000000-0005-0000-0000-000046B20000}"/>
    <cellStyle name="20% - Accent1 4 8 3 5 3" xfId="45823" xr:uid="{00000000-0005-0000-0000-000047B20000}"/>
    <cellStyle name="20% - Accent1 4 8 3 6" xfId="45824" xr:uid="{00000000-0005-0000-0000-000048B20000}"/>
    <cellStyle name="20% - Accent1 4 8 3 6 2" xfId="45825" xr:uid="{00000000-0005-0000-0000-000049B20000}"/>
    <cellStyle name="20% - Accent1 4 8 3 6 2 2" xfId="45826" xr:uid="{00000000-0005-0000-0000-00004AB20000}"/>
    <cellStyle name="20% - Accent1 4 8 3 6 3" xfId="45827" xr:uid="{00000000-0005-0000-0000-00004BB20000}"/>
    <cellStyle name="20% - Accent1 4 8 3 7" xfId="45828" xr:uid="{00000000-0005-0000-0000-00004CB20000}"/>
    <cellStyle name="20% - Accent1 4 8 3 7 2" xfId="45829" xr:uid="{00000000-0005-0000-0000-00004DB20000}"/>
    <cellStyle name="20% - Accent1 4 8 3 8" xfId="45830" xr:uid="{00000000-0005-0000-0000-00004EB20000}"/>
    <cellStyle name="20% - Accent1 4 8 3 8 2" xfId="45831" xr:uid="{00000000-0005-0000-0000-00004FB20000}"/>
    <cellStyle name="20% - Accent1 4 8 3 9" xfId="45832" xr:uid="{00000000-0005-0000-0000-000050B20000}"/>
    <cellStyle name="20% - Accent1 4 8 4" xfId="45833" xr:uid="{00000000-0005-0000-0000-000051B20000}"/>
    <cellStyle name="20% - Accent1 4 8 4 2" xfId="45834" xr:uid="{00000000-0005-0000-0000-000052B20000}"/>
    <cellStyle name="20% - Accent1 4 8 4 2 2" xfId="45835" xr:uid="{00000000-0005-0000-0000-000053B20000}"/>
    <cellStyle name="20% - Accent1 4 8 4 2 2 2" xfId="45836" xr:uid="{00000000-0005-0000-0000-000054B20000}"/>
    <cellStyle name="20% - Accent1 4 8 4 2 2 2 2" xfId="45837" xr:uid="{00000000-0005-0000-0000-000055B20000}"/>
    <cellStyle name="20% - Accent1 4 8 4 2 2 3" xfId="45838" xr:uid="{00000000-0005-0000-0000-000056B20000}"/>
    <cellStyle name="20% - Accent1 4 8 4 2 3" xfId="45839" xr:uid="{00000000-0005-0000-0000-000057B20000}"/>
    <cellStyle name="20% - Accent1 4 8 4 2 3 2" xfId="45840" xr:uid="{00000000-0005-0000-0000-000058B20000}"/>
    <cellStyle name="20% - Accent1 4 8 4 2 4" xfId="45841" xr:uid="{00000000-0005-0000-0000-000059B20000}"/>
    <cellStyle name="20% - Accent1 4 8 4 3" xfId="45842" xr:uid="{00000000-0005-0000-0000-00005AB20000}"/>
    <cellStyle name="20% - Accent1 4 8 4 3 2" xfId="45843" xr:uid="{00000000-0005-0000-0000-00005BB20000}"/>
    <cellStyle name="20% - Accent1 4 8 4 3 2 2" xfId="45844" xr:uid="{00000000-0005-0000-0000-00005CB20000}"/>
    <cellStyle name="20% - Accent1 4 8 4 3 2 2 2" xfId="45845" xr:uid="{00000000-0005-0000-0000-00005DB20000}"/>
    <cellStyle name="20% - Accent1 4 8 4 3 2 3" xfId="45846" xr:uid="{00000000-0005-0000-0000-00005EB20000}"/>
    <cellStyle name="20% - Accent1 4 8 4 3 3" xfId="45847" xr:uid="{00000000-0005-0000-0000-00005FB20000}"/>
    <cellStyle name="20% - Accent1 4 8 4 3 3 2" xfId="45848" xr:uid="{00000000-0005-0000-0000-000060B20000}"/>
    <cellStyle name="20% - Accent1 4 8 4 3 4" xfId="45849" xr:uid="{00000000-0005-0000-0000-000061B20000}"/>
    <cellStyle name="20% - Accent1 4 8 4 4" xfId="45850" xr:uid="{00000000-0005-0000-0000-000062B20000}"/>
    <cellStyle name="20% - Accent1 4 8 4 4 2" xfId="45851" xr:uid="{00000000-0005-0000-0000-000063B20000}"/>
    <cellStyle name="20% - Accent1 4 8 4 4 2 2" xfId="45852" xr:uid="{00000000-0005-0000-0000-000064B20000}"/>
    <cellStyle name="20% - Accent1 4 8 4 4 2 2 2" xfId="45853" xr:uid="{00000000-0005-0000-0000-000065B20000}"/>
    <cellStyle name="20% - Accent1 4 8 4 4 2 3" xfId="45854" xr:uid="{00000000-0005-0000-0000-000066B20000}"/>
    <cellStyle name="20% - Accent1 4 8 4 4 3" xfId="45855" xr:uid="{00000000-0005-0000-0000-000067B20000}"/>
    <cellStyle name="20% - Accent1 4 8 4 4 3 2" xfId="45856" xr:uid="{00000000-0005-0000-0000-000068B20000}"/>
    <cellStyle name="20% - Accent1 4 8 4 4 4" xfId="45857" xr:uid="{00000000-0005-0000-0000-000069B20000}"/>
    <cellStyle name="20% - Accent1 4 8 4 5" xfId="45858" xr:uid="{00000000-0005-0000-0000-00006AB20000}"/>
    <cellStyle name="20% - Accent1 4 8 4 5 2" xfId="45859" xr:uid="{00000000-0005-0000-0000-00006BB20000}"/>
    <cellStyle name="20% - Accent1 4 8 4 5 2 2" xfId="45860" xr:uid="{00000000-0005-0000-0000-00006CB20000}"/>
    <cellStyle name="20% - Accent1 4 8 4 5 3" xfId="45861" xr:uid="{00000000-0005-0000-0000-00006DB20000}"/>
    <cellStyle name="20% - Accent1 4 8 4 6" xfId="45862" xr:uid="{00000000-0005-0000-0000-00006EB20000}"/>
    <cellStyle name="20% - Accent1 4 8 4 6 2" xfId="45863" xr:uid="{00000000-0005-0000-0000-00006FB20000}"/>
    <cellStyle name="20% - Accent1 4 8 4 6 2 2" xfId="45864" xr:uid="{00000000-0005-0000-0000-000070B20000}"/>
    <cellStyle name="20% - Accent1 4 8 4 6 3" xfId="45865" xr:uid="{00000000-0005-0000-0000-000071B20000}"/>
    <cellStyle name="20% - Accent1 4 8 4 7" xfId="45866" xr:uid="{00000000-0005-0000-0000-000072B20000}"/>
    <cellStyle name="20% - Accent1 4 8 4 7 2" xfId="45867" xr:uid="{00000000-0005-0000-0000-000073B20000}"/>
    <cellStyle name="20% - Accent1 4 8 4 8" xfId="45868" xr:uid="{00000000-0005-0000-0000-000074B20000}"/>
    <cellStyle name="20% - Accent1 4 8 4 8 2" xfId="45869" xr:uid="{00000000-0005-0000-0000-000075B20000}"/>
    <cellStyle name="20% - Accent1 4 8 4 9" xfId="45870" xr:uid="{00000000-0005-0000-0000-000076B20000}"/>
    <cellStyle name="20% - Accent1 4 8 5" xfId="45871" xr:uid="{00000000-0005-0000-0000-000077B20000}"/>
    <cellStyle name="20% - Accent1 4 8 5 2" xfId="45872" xr:uid="{00000000-0005-0000-0000-000078B20000}"/>
    <cellStyle name="20% - Accent1 4 8 5 2 2" xfId="45873" xr:uid="{00000000-0005-0000-0000-000079B20000}"/>
    <cellStyle name="20% - Accent1 4 8 5 2 2 2" xfId="45874" xr:uid="{00000000-0005-0000-0000-00007AB20000}"/>
    <cellStyle name="20% - Accent1 4 8 5 2 3" xfId="45875" xr:uid="{00000000-0005-0000-0000-00007BB20000}"/>
    <cellStyle name="20% - Accent1 4 8 5 3" xfId="45876" xr:uid="{00000000-0005-0000-0000-00007CB20000}"/>
    <cellStyle name="20% - Accent1 4 8 5 3 2" xfId="45877" xr:uid="{00000000-0005-0000-0000-00007DB20000}"/>
    <cellStyle name="20% - Accent1 4 8 5 4" xfId="45878" xr:uid="{00000000-0005-0000-0000-00007EB20000}"/>
    <cellStyle name="20% - Accent1 4 8 6" xfId="45879" xr:uid="{00000000-0005-0000-0000-00007FB20000}"/>
    <cellStyle name="20% - Accent1 4 8 6 2" xfId="45880" xr:uid="{00000000-0005-0000-0000-000080B20000}"/>
    <cellStyle name="20% - Accent1 4 8 6 2 2" xfId="45881" xr:uid="{00000000-0005-0000-0000-000081B20000}"/>
    <cellStyle name="20% - Accent1 4 8 6 2 2 2" xfId="45882" xr:uid="{00000000-0005-0000-0000-000082B20000}"/>
    <cellStyle name="20% - Accent1 4 8 6 2 3" xfId="45883" xr:uid="{00000000-0005-0000-0000-000083B20000}"/>
    <cellStyle name="20% - Accent1 4 8 6 3" xfId="45884" xr:uid="{00000000-0005-0000-0000-000084B20000}"/>
    <cellStyle name="20% - Accent1 4 8 6 3 2" xfId="45885" xr:uid="{00000000-0005-0000-0000-000085B20000}"/>
    <cellStyle name="20% - Accent1 4 8 6 4" xfId="45886" xr:uid="{00000000-0005-0000-0000-000086B20000}"/>
    <cellStyle name="20% - Accent1 4 8 7" xfId="45887" xr:uid="{00000000-0005-0000-0000-000087B20000}"/>
    <cellStyle name="20% - Accent1 4 8 7 2" xfId="45888" xr:uid="{00000000-0005-0000-0000-000088B20000}"/>
    <cellStyle name="20% - Accent1 4 8 7 2 2" xfId="45889" xr:uid="{00000000-0005-0000-0000-000089B20000}"/>
    <cellStyle name="20% - Accent1 4 8 7 2 2 2" xfId="45890" xr:uid="{00000000-0005-0000-0000-00008AB20000}"/>
    <cellStyle name="20% - Accent1 4 8 7 2 3" xfId="45891" xr:uid="{00000000-0005-0000-0000-00008BB20000}"/>
    <cellStyle name="20% - Accent1 4 8 7 3" xfId="45892" xr:uid="{00000000-0005-0000-0000-00008CB20000}"/>
    <cellStyle name="20% - Accent1 4 8 7 3 2" xfId="45893" xr:uid="{00000000-0005-0000-0000-00008DB20000}"/>
    <cellStyle name="20% - Accent1 4 8 7 4" xfId="45894" xr:uid="{00000000-0005-0000-0000-00008EB20000}"/>
    <cellStyle name="20% - Accent1 4 8 8" xfId="45895" xr:uid="{00000000-0005-0000-0000-00008FB20000}"/>
    <cellStyle name="20% - Accent1 4 8 8 2" xfId="45896" xr:uid="{00000000-0005-0000-0000-000090B20000}"/>
    <cellStyle name="20% - Accent1 4 8 8 2 2" xfId="45897" xr:uid="{00000000-0005-0000-0000-000091B20000}"/>
    <cellStyle name="20% - Accent1 4 8 8 3" xfId="45898" xr:uid="{00000000-0005-0000-0000-000092B20000}"/>
    <cellStyle name="20% - Accent1 4 8 9" xfId="45899" xr:uid="{00000000-0005-0000-0000-000093B20000}"/>
    <cellStyle name="20% - Accent1 4 8 9 2" xfId="45900" xr:uid="{00000000-0005-0000-0000-000094B20000}"/>
    <cellStyle name="20% - Accent1 4 8 9 2 2" xfId="45901" xr:uid="{00000000-0005-0000-0000-000095B20000}"/>
    <cellStyle name="20% - Accent1 4 8 9 3" xfId="45902" xr:uid="{00000000-0005-0000-0000-000096B20000}"/>
    <cellStyle name="20% - Accent1 4 9" xfId="45903" xr:uid="{00000000-0005-0000-0000-000097B20000}"/>
    <cellStyle name="20% - Accent1 4 9 10" xfId="45904" xr:uid="{00000000-0005-0000-0000-000098B20000}"/>
    <cellStyle name="20% - Accent1 4 9 10 2" xfId="45905" xr:uid="{00000000-0005-0000-0000-000099B20000}"/>
    <cellStyle name="20% - Accent1 4 9 11" xfId="45906" xr:uid="{00000000-0005-0000-0000-00009AB20000}"/>
    <cellStyle name="20% - Accent1 4 9 2" xfId="45907" xr:uid="{00000000-0005-0000-0000-00009BB20000}"/>
    <cellStyle name="20% - Accent1 4 9 2 2" xfId="45908" xr:uid="{00000000-0005-0000-0000-00009CB20000}"/>
    <cellStyle name="20% - Accent1 4 9 2 2 2" xfId="45909" xr:uid="{00000000-0005-0000-0000-00009DB20000}"/>
    <cellStyle name="20% - Accent1 4 9 2 2 2 2" xfId="45910" xr:uid="{00000000-0005-0000-0000-00009EB20000}"/>
    <cellStyle name="20% - Accent1 4 9 2 2 2 2 2" xfId="45911" xr:uid="{00000000-0005-0000-0000-00009FB20000}"/>
    <cellStyle name="20% - Accent1 4 9 2 2 2 3" xfId="45912" xr:uid="{00000000-0005-0000-0000-0000A0B20000}"/>
    <cellStyle name="20% - Accent1 4 9 2 2 3" xfId="45913" xr:uid="{00000000-0005-0000-0000-0000A1B20000}"/>
    <cellStyle name="20% - Accent1 4 9 2 2 3 2" xfId="45914" xr:uid="{00000000-0005-0000-0000-0000A2B20000}"/>
    <cellStyle name="20% - Accent1 4 9 2 2 4" xfId="45915" xr:uid="{00000000-0005-0000-0000-0000A3B20000}"/>
    <cellStyle name="20% - Accent1 4 9 2 3" xfId="45916" xr:uid="{00000000-0005-0000-0000-0000A4B20000}"/>
    <cellStyle name="20% - Accent1 4 9 2 3 2" xfId="45917" xr:uid="{00000000-0005-0000-0000-0000A5B20000}"/>
    <cellStyle name="20% - Accent1 4 9 2 3 2 2" xfId="45918" xr:uid="{00000000-0005-0000-0000-0000A6B20000}"/>
    <cellStyle name="20% - Accent1 4 9 2 3 2 2 2" xfId="45919" xr:uid="{00000000-0005-0000-0000-0000A7B20000}"/>
    <cellStyle name="20% - Accent1 4 9 2 3 2 3" xfId="45920" xr:uid="{00000000-0005-0000-0000-0000A8B20000}"/>
    <cellStyle name="20% - Accent1 4 9 2 3 3" xfId="45921" xr:uid="{00000000-0005-0000-0000-0000A9B20000}"/>
    <cellStyle name="20% - Accent1 4 9 2 3 3 2" xfId="45922" xr:uid="{00000000-0005-0000-0000-0000AAB20000}"/>
    <cellStyle name="20% - Accent1 4 9 2 3 4" xfId="45923" xr:uid="{00000000-0005-0000-0000-0000ABB20000}"/>
    <cellStyle name="20% - Accent1 4 9 2 4" xfId="45924" xr:uid="{00000000-0005-0000-0000-0000ACB20000}"/>
    <cellStyle name="20% - Accent1 4 9 2 4 2" xfId="45925" xr:uid="{00000000-0005-0000-0000-0000ADB20000}"/>
    <cellStyle name="20% - Accent1 4 9 2 4 2 2" xfId="45926" xr:uid="{00000000-0005-0000-0000-0000AEB20000}"/>
    <cellStyle name="20% - Accent1 4 9 2 4 2 2 2" xfId="45927" xr:uid="{00000000-0005-0000-0000-0000AFB20000}"/>
    <cellStyle name="20% - Accent1 4 9 2 4 2 3" xfId="45928" xr:uid="{00000000-0005-0000-0000-0000B0B20000}"/>
    <cellStyle name="20% - Accent1 4 9 2 4 3" xfId="45929" xr:uid="{00000000-0005-0000-0000-0000B1B20000}"/>
    <cellStyle name="20% - Accent1 4 9 2 4 3 2" xfId="45930" xr:uid="{00000000-0005-0000-0000-0000B2B20000}"/>
    <cellStyle name="20% - Accent1 4 9 2 4 4" xfId="45931" xr:uid="{00000000-0005-0000-0000-0000B3B20000}"/>
    <cellStyle name="20% - Accent1 4 9 2 5" xfId="45932" xr:uid="{00000000-0005-0000-0000-0000B4B20000}"/>
    <cellStyle name="20% - Accent1 4 9 2 5 2" xfId="45933" xr:uid="{00000000-0005-0000-0000-0000B5B20000}"/>
    <cellStyle name="20% - Accent1 4 9 2 5 2 2" xfId="45934" xr:uid="{00000000-0005-0000-0000-0000B6B20000}"/>
    <cellStyle name="20% - Accent1 4 9 2 5 3" xfId="45935" xr:uid="{00000000-0005-0000-0000-0000B7B20000}"/>
    <cellStyle name="20% - Accent1 4 9 2 6" xfId="45936" xr:uid="{00000000-0005-0000-0000-0000B8B20000}"/>
    <cellStyle name="20% - Accent1 4 9 2 6 2" xfId="45937" xr:uid="{00000000-0005-0000-0000-0000B9B20000}"/>
    <cellStyle name="20% - Accent1 4 9 2 6 2 2" xfId="45938" xr:uid="{00000000-0005-0000-0000-0000BAB20000}"/>
    <cellStyle name="20% - Accent1 4 9 2 6 3" xfId="45939" xr:uid="{00000000-0005-0000-0000-0000BBB20000}"/>
    <cellStyle name="20% - Accent1 4 9 2 7" xfId="45940" xr:uid="{00000000-0005-0000-0000-0000BCB20000}"/>
    <cellStyle name="20% - Accent1 4 9 2 7 2" xfId="45941" xr:uid="{00000000-0005-0000-0000-0000BDB20000}"/>
    <cellStyle name="20% - Accent1 4 9 2 8" xfId="45942" xr:uid="{00000000-0005-0000-0000-0000BEB20000}"/>
    <cellStyle name="20% - Accent1 4 9 2 8 2" xfId="45943" xr:uid="{00000000-0005-0000-0000-0000BFB20000}"/>
    <cellStyle name="20% - Accent1 4 9 2 9" xfId="45944" xr:uid="{00000000-0005-0000-0000-0000C0B20000}"/>
    <cellStyle name="20% - Accent1 4 9 3" xfId="45945" xr:uid="{00000000-0005-0000-0000-0000C1B20000}"/>
    <cellStyle name="20% - Accent1 4 9 3 2" xfId="45946" xr:uid="{00000000-0005-0000-0000-0000C2B20000}"/>
    <cellStyle name="20% - Accent1 4 9 3 2 2" xfId="45947" xr:uid="{00000000-0005-0000-0000-0000C3B20000}"/>
    <cellStyle name="20% - Accent1 4 9 3 2 2 2" xfId="45948" xr:uid="{00000000-0005-0000-0000-0000C4B20000}"/>
    <cellStyle name="20% - Accent1 4 9 3 2 2 2 2" xfId="45949" xr:uid="{00000000-0005-0000-0000-0000C5B20000}"/>
    <cellStyle name="20% - Accent1 4 9 3 2 2 3" xfId="45950" xr:uid="{00000000-0005-0000-0000-0000C6B20000}"/>
    <cellStyle name="20% - Accent1 4 9 3 2 3" xfId="45951" xr:uid="{00000000-0005-0000-0000-0000C7B20000}"/>
    <cellStyle name="20% - Accent1 4 9 3 2 3 2" xfId="45952" xr:uid="{00000000-0005-0000-0000-0000C8B20000}"/>
    <cellStyle name="20% - Accent1 4 9 3 2 4" xfId="45953" xr:uid="{00000000-0005-0000-0000-0000C9B20000}"/>
    <cellStyle name="20% - Accent1 4 9 3 3" xfId="45954" xr:uid="{00000000-0005-0000-0000-0000CAB20000}"/>
    <cellStyle name="20% - Accent1 4 9 3 3 2" xfId="45955" xr:uid="{00000000-0005-0000-0000-0000CBB20000}"/>
    <cellStyle name="20% - Accent1 4 9 3 3 2 2" xfId="45956" xr:uid="{00000000-0005-0000-0000-0000CCB20000}"/>
    <cellStyle name="20% - Accent1 4 9 3 3 2 2 2" xfId="45957" xr:uid="{00000000-0005-0000-0000-0000CDB20000}"/>
    <cellStyle name="20% - Accent1 4 9 3 3 2 3" xfId="45958" xr:uid="{00000000-0005-0000-0000-0000CEB20000}"/>
    <cellStyle name="20% - Accent1 4 9 3 3 3" xfId="45959" xr:uid="{00000000-0005-0000-0000-0000CFB20000}"/>
    <cellStyle name="20% - Accent1 4 9 3 3 3 2" xfId="45960" xr:uid="{00000000-0005-0000-0000-0000D0B20000}"/>
    <cellStyle name="20% - Accent1 4 9 3 3 4" xfId="45961" xr:uid="{00000000-0005-0000-0000-0000D1B20000}"/>
    <cellStyle name="20% - Accent1 4 9 3 4" xfId="45962" xr:uid="{00000000-0005-0000-0000-0000D2B20000}"/>
    <cellStyle name="20% - Accent1 4 9 3 4 2" xfId="45963" xr:uid="{00000000-0005-0000-0000-0000D3B20000}"/>
    <cellStyle name="20% - Accent1 4 9 3 4 2 2" xfId="45964" xr:uid="{00000000-0005-0000-0000-0000D4B20000}"/>
    <cellStyle name="20% - Accent1 4 9 3 4 2 2 2" xfId="45965" xr:uid="{00000000-0005-0000-0000-0000D5B20000}"/>
    <cellStyle name="20% - Accent1 4 9 3 4 2 3" xfId="45966" xr:uid="{00000000-0005-0000-0000-0000D6B20000}"/>
    <cellStyle name="20% - Accent1 4 9 3 4 3" xfId="45967" xr:uid="{00000000-0005-0000-0000-0000D7B20000}"/>
    <cellStyle name="20% - Accent1 4 9 3 4 3 2" xfId="45968" xr:uid="{00000000-0005-0000-0000-0000D8B20000}"/>
    <cellStyle name="20% - Accent1 4 9 3 4 4" xfId="45969" xr:uid="{00000000-0005-0000-0000-0000D9B20000}"/>
    <cellStyle name="20% - Accent1 4 9 3 5" xfId="45970" xr:uid="{00000000-0005-0000-0000-0000DAB20000}"/>
    <cellStyle name="20% - Accent1 4 9 3 5 2" xfId="45971" xr:uid="{00000000-0005-0000-0000-0000DBB20000}"/>
    <cellStyle name="20% - Accent1 4 9 3 5 2 2" xfId="45972" xr:uid="{00000000-0005-0000-0000-0000DCB20000}"/>
    <cellStyle name="20% - Accent1 4 9 3 5 3" xfId="45973" xr:uid="{00000000-0005-0000-0000-0000DDB20000}"/>
    <cellStyle name="20% - Accent1 4 9 3 6" xfId="45974" xr:uid="{00000000-0005-0000-0000-0000DEB20000}"/>
    <cellStyle name="20% - Accent1 4 9 3 6 2" xfId="45975" xr:uid="{00000000-0005-0000-0000-0000DFB20000}"/>
    <cellStyle name="20% - Accent1 4 9 3 6 2 2" xfId="45976" xr:uid="{00000000-0005-0000-0000-0000E0B20000}"/>
    <cellStyle name="20% - Accent1 4 9 3 6 3" xfId="45977" xr:uid="{00000000-0005-0000-0000-0000E1B20000}"/>
    <cellStyle name="20% - Accent1 4 9 3 7" xfId="45978" xr:uid="{00000000-0005-0000-0000-0000E2B20000}"/>
    <cellStyle name="20% - Accent1 4 9 3 7 2" xfId="45979" xr:uid="{00000000-0005-0000-0000-0000E3B20000}"/>
    <cellStyle name="20% - Accent1 4 9 3 8" xfId="45980" xr:uid="{00000000-0005-0000-0000-0000E4B20000}"/>
    <cellStyle name="20% - Accent1 4 9 3 8 2" xfId="45981" xr:uid="{00000000-0005-0000-0000-0000E5B20000}"/>
    <cellStyle name="20% - Accent1 4 9 3 9" xfId="45982" xr:uid="{00000000-0005-0000-0000-0000E6B20000}"/>
    <cellStyle name="20% - Accent1 4 9 4" xfId="45983" xr:uid="{00000000-0005-0000-0000-0000E7B20000}"/>
    <cellStyle name="20% - Accent1 4 9 4 2" xfId="45984" xr:uid="{00000000-0005-0000-0000-0000E8B20000}"/>
    <cellStyle name="20% - Accent1 4 9 4 2 2" xfId="45985" xr:uid="{00000000-0005-0000-0000-0000E9B20000}"/>
    <cellStyle name="20% - Accent1 4 9 4 2 2 2" xfId="45986" xr:uid="{00000000-0005-0000-0000-0000EAB20000}"/>
    <cellStyle name="20% - Accent1 4 9 4 2 3" xfId="45987" xr:uid="{00000000-0005-0000-0000-0000EBB20000}"/>
    <cellStyle name="20% - Accent1 4 9 4 3" xfId="45988" xr:uid="{00000000-0005-0000-0000-0000ECB20000}"/>
    <cellStyle name="20% - Accent1 4 9 4 3 2" xfId="45989" xr:uid="{00000000-0005-0000-0000-0000EDB20000}"/>
    <cellStyle name="20% - Accent1 4 9 4 4" xfId="45990" xr:uid="{00000000-0005-0000-0000-0000EEB20000}"/>
    <cellStyle name="20% - Accent1 4 9 5" xfId="45991" xr:uid="{00000000-0005-0000-0000-0000EFB20000}"/>
    <cellStyle name="20% - Accent1 4 9 5 2" xfId="45992" xr:uid="{00000000-0005-0000-0000-0000F0B20000}"/>
    <cellStyle name="20% - Accent1 4 9 5 2 2" xfId="45993" xr:uid="{00000000-0005-0000-0000-0000F1B20000}"/>
    <cellStyle name="20% - Accent1 4 9 5 2 2 2" xfId="45994" xr:uid="{00000000-0005-0000-0000-0000F2B20000}"/>
    <cellStyle name="20% - Accent1 4 9 5 2 3" xfId="45995" xr:uid="{00000000-0005-0000-0000-0000F3B20000}"/>
    <cellStyle name="20% - Accent1 4 9 5 3" xfId="45996" xr:uid="{00000000-0005-0000-0000-0000F4B20000}"/>
    <cellStyle name="20% - Accent1 4 9 5 3 2" xfId="45997" xr:uid="{00000000-0005-0000-0000-0000F5B20000}"/>
    <cellStyle name="20% - Accent1 4 9 5 4" xfId="45998" xr:uid="{00000000-0005-0000-0000-0000F6B20000}"/>
    <cellStyle name="20% - Accent1 4 9 6" xfId="45999" xr:uid="{00000000-0005-0000-0000-0000F7B20000}"/>
    <cellStyle name="20% - Accent1 4 9 6 2" xfId="46000" xr:uid="{00000000-0005-0000-0000-0000F8B20000}"/>
    <cellStyle name="20% - Accent1 4 9 6 2 2" xfId="46001" xr:uid="{00000000-0005-0000-0000-0000F9B20000}"/>
    <cellStyle name="20% - Accent1 4 9 6 2 2 2" xfId="46002" xr:uid="{00000000-0005-0000-0000-0000FAB20000}"/>
    <cellStyle name="20% - Accent1 4 9 6 2 3" xfId="46003" xr:uid="{00000000-0005-0000-0000-0000FBB20000}"/>
    <cellStyle name="20% - Accent1 4 9 6 3" xfId="46004" xr:uid="{00000000-0005-0000-0000-0000FCB20000}"/>
    <cellStyle name="20% - Accent1 4 9 6 3 2" xfId="46005" xr:uid="{00000000-0005-0000-0000-0000FDB20000}"/>
    <cellStyle name="20% - Accent1 4 9 6 4" xfId="46006" xr:uid="{00000000-0005-0000-0000-0000FEB20000}"/>
    <cellStyle name="20% - Accent1 4 9 7" xfId="46007" xr:uid="{00000000-0005-0000-0000-0000FFB20000}"/>
    <cellStyle name="20% - Accent1 4 9 7 2" xfId="46008" xr:uid="{00000000-0005-0000-0000-000000B30000}"/>
    <cellStyle name="20% - Accent1 4 9 7 2 2" xfId="46009" xr:uid="{00000000-0005-0000-0000-000001B30000}"/>
    <cellStyle name="20% - Accent1 4 9 7 3" xfId="46010" xr:uid="{00000000-0005-0000-0000-000002B30000}"/>
    <cellStyle name="20% - Accent1 4 9 8" xfId="46011" xr:uid="{00000000-0005-0000-0000-000003B30000}"/>
    <cellStyle name="20% - Accent1 4 9 8 2" xfId="46012" xr:uid="{00000000-0005-0000-0000-000004B30000}"/>
    <cellStyle name="20% - Accent1 4 9 8 2 2" xfId="46013" xr:uid="{00000000-0005-0000-0000-000005B30000}"/>
    <cellStyle name="20% - Accent1 4 9 8 3" xfId="46014" xr:uid="{00000000-0005-0000-0000-000006B30000}"/>
    <cellStyle name="20% - Accent1 4 9 9" xfId="46015" xr:uid="{00000000-0005-0000-0000-000007B30000}"/>
    <cellStyle name="20% - Accent1 4 9 9 2" xfId="46016" xr:uid="{00000000-0005-0000-0000-000008B30000}"/>
    <cellStyle name="20% - Accent1 5" xfId="46017" xr:uid="{00000000-0005-0000-0000-000009B30000}"/>
    <cellStyle name="20% - Accent1 5 10" xfId="46018" xr:uid="{00000000-0005-0000-0000-00000AB30000}"/>
    <cellStyle name="20% - Accent1 5 10 2" xfId="46019" xr:uid="{00000000-0005-0000-0000-00000BB30000}"/>
    <cellStyle name="20% - Accent1 5 10 2 2" xfId="46020" xr:uid="{00000000-0005-0000-0000-00000CB30000}"/>
    <cellStyle name="20% - Accent1 5 10 2 2 2" xfId="46021" xr:uid="{00000000-0005-0000-0000-00000DB30000}"/>
    <cellStyle name="20% - Accent1 5 10 2 3" xfId="46022" xr:uid="{00000000-0005-0000-0000-00000EB30000}"/>
    <cellStyle name="20% - Accent1 5 10 3" xfId="46023" xr:uid="{00000000-0005-0000-0000-00000FB30000}"/>
    <cellStyle name="20% - Accent1 5 10 3 2" xfId="46024" xr:uid="{00000000-0005-0000-0000-000010B30000}"/>
    <cellStyle name="20% - Accent1 5 10 4" xfId="46025" xr:uid="{00000000-0005-0000-0000-000011B30000}"/>
    <cellStyle name="20% - Accent1 5 11" xfId="46026" xr:uid="{00000000-0005-0000-0000-000012B30000}"/>
    <cellStyle name="20% - Accent1 5 11 2" xfId="46027" xr:uid="{00000000-0005-0000-0000-000013B30000}"/>
    <cellStyle name="20% - Accent1 5 11 2 2" xfId="46028" xr:uid="{00000000-0005-0000-0000-000014B30000}"/>
    <cellStyle name="20% - Accent1 5 11 2 2 2" xfId="46029" xr:uid="{00000000-0005-0000-0000-000015B30000}"/>
    <cellStyle name="20% - Accent1 5 11 2 3" xfId="46030" xr:uid="{00000000-0005-0000-0000-000016B30000}"/>
    <cellStyle name="20% - Accent1 5 11 3" xfId="46031" xr:uid="{00000000-0005-0000-0000-000017B30000}"/>
    <cellStyle name="20% - Accent1 5 11 3 2" xfId="46032" xr:uid="{00000000-0005-0000-0000-000018B30000}"/>
    <cellStyle name="20% - Accent1 5 11 4" xfId="46033" xr:uid="{00000000-0005-0000-0000-000019B30000}"/>
    <cellStyle name="20% - Accent1 5 12" xfId="46034" xr:uid="{00000000-0005-0000-0000-00001AB30000}"/>
    <cellStyle name="20% - Accent1 5 12 2" xfId="46035" xr:uid="{00000000-0005-0000-0000-00001BB30000}"/>
    <cellStyle name="20% - Accent1 5 12 2 2" xfId="46036" xr:uid="{00000000-0005-0000-0000-00001CB30000}"/>
    <cellStyle name="20% - Accent1 5 12 3" xfId="46037" xr:uid="{00000000-0005-0000-0000-00001DB30000}"/>
    <cellStyle name="20% - Accent1 5 13" xfId="46038" xr:uid="{00000000-0005-0000-0000-00001EB30000}"/>
    <cellStyle name="20% - Accent1 5 13 2" xfId="46039" xr:uid="{00000000-0005-0000-0000-00001FB30000}"/>
    <cellStyle name="20% - Accent1 5 13 2 2" xfId="46040" xr:uid="{00000000-0005-0000-0000-000020B30000}"/>
    <cellStyle name="20% - Accent1 5 13 3" xfId="46041" xr:uid="{00000000-0005-0000-0000-000021B30000}"/>
    <cellStyle name="20% - Accent1 5 14" xfId="46042" xr:uid="{00000000-0005-0000-0000-000022B30000}"/>
    <cellStyle name="20% - Accent1 5 14 2" xfId="46043" xr:uid="{00000000-0005-0000-0000-000023B30000}"/>
    <cellStyle name="20% - Accent1 5 15" xfId="46044" xr:uid="{00000000-0005-0000-0000-000024B30000}"/>
    <cellStyle name="20% - Accent1 5 15 2" xfId="46045" xr:uid="{00000000-0005-0000-0000-000025B30000}"/>
    <cellStyle name="20% - Accent1 5 16" xfId="46046" xr:uid="{00000000-0005-0000-0000-000026B30000}"/>
    <cellStyle name="20% - Accent1 5 2" xfId="46047" xr:uid="{00000000-0005-0000-0000-000027B30000}"/>
    <cellStyle name="20% - Accent1 5 2 10" xfId="46048" xr:uid="{00000000-0005-0000-0000-000028B30000}"/>
    <cellStyle name="20% - Accent1 5 2 10 2" xfId="46049" xr:uid="{00000000-0005-0000-0000-000029B30000}"/>
    <cellStyle name="20% - Accent1 5 2 10 2 2" xfId="46050" xr:uid="{00000000-0005-0000-0000-00002AB30000}"/>
    <cellStyle name="20% - Accent1 5 2 10 2 2 2" xfId="46051" xr:uid="{00000000-0005-0000-0000-00002BB30000}"/>
    <cellStyle name="20% - Accent1 5 2 10 2 3" xfId="46052" xr:uid="{00000000-0005-0000-0000-00002CB30000}"/>
    <cellStyle name="20% - Accent1 5 2 10 3" xfId="46053" xr:uid="{00000000-0005-0000-0000-00002DB30000}"/>
    <cellStyle name="20% - Accent1 5 2 10 3 2" xfId="46054" xr:uid="{00000000-0005-0000-0000-00002EB30000}"/>
    <cellStyle name="20% - Accent1 5 2 10 4" xfId="46055" xr:uid="{00000000-0005-0000-0000-00002FB30000}"/>
    <cellStyle name="20% - Accent1 5 2 11" xfId="46056" xr:uid="{00000000-0005-0000-0000-000030B30000}"/>
    <cellStyle name="20% - Accent1 5 2 11 2" xfId="46057" xr:uid="{00000000-0005-0000-0000-000031B30000}"/>
    <cellStyle name="20% - Accent1 5 2 11 2 2" xfId="46058" xr:uid="{00000000-0005-0000-0000-000032B30000}"/>
    <cellStyle name="20% - Accent1 5 2 11 3" xfId="46059" xr:uid="{00000000-0005-0000-0000-000033B30000}"/>
    <cellStyle name="20% - Accent1 5 2 12" xfId="46060" xr:uid="{00000000-0005-0000-0000-000034B30000}"/>
    <cellStyle name="20% - Accent1 5 2 12 2" xfId="46061" xr:uid="{00000000-0005-0000-0000-000035B30000}"/>
    <cellStyle name="20% - Accent1 5 2 12 2 2" xfId="46062" xr:uid="{00000000-0005-0000-0000-000036B30000}"/>
    <cellStyle name="20% - Accent1 5 2 12 3" xfId="46063" xr:uid="{00000000-0005-0000-0000-000037B30000}"/>
    <cellStyle name="20% - Accent1 5 2 13" xfId="46064" xr:uid="{00000000-0005-0000-0000-000038B30000}"/>
    <cellStyle name="20% - Accent1 5 2 13 2" xfId="46065" xr:uid="{00000000-0005-0000-0000-000039B30000}"/>
    <cellStyle name="20% - Accent1 5 2 14" xfId="46066" xr:uid="{00000000-0005-0000-0000-00003AB30000}"/>
    <cellStyle name="20% - Accent1 5 2 14 2" xfId="46067" xr:uid="{00000000-0005-0000-0000-00003BB30000}"/>
    <cellStyle name="20% - Accent1 5 2 15" xfId="46068" xr:uid="{00000000-0005-0000-0000-00003CB30000}"/>
    <cellStyle name="20% - Accent1 5 2 2" xfId="46069" xr:uid="{00000000-0005-0000-0000-00003DB30000}"/>
    <cellStyle name="20% - Accent1 5 2 2 10" xfId="46070" xr:uid="{00000000-0005-0000-0000-00003EB30000}"/>
    <cellStyle name="20% - Accent1 5 2 2 10 2" xfId="46071" xr:uid="{00000000-0005-0000-0000-00003FB30000}"/>
    <cellStyle name="20% - Accent1 5 2 2 10 2 2" xfId="46072" xr:uid="{00000000-0005-0000-0000-000040B30000}"/>
    <cellStyle name="20% - Accent1 5 2 2 10 3" xfId="46073" xr:uid="{00000000-0005-0000-0000-000041B30000}"/>
    <cellStyle name="20% - Accent1 5 2 2 11" xfId="46074" xr:uid="{00000000-0005-0000-0000-000042B30000}"/>
    <cellStyle name="20% - Accent1 5 2 2 11 2" xfId="46075" xr:uid="{00000000-0005-0000-0000-000043B30000}"/>
    <cellStyle name="20% - Accent1 5 2 2 11 2 2" xfId="46076" xr:uid="{00000000-0005-0000-0000-000044B30000}"/>
    <cellStyle name="20% - Accent1 5 2 2 11 3" xfId="46077" xr:uid="{00000000-0005-0000-0000-000045B30000}"/>
    <cellStyle name="20% - Accent1 5 2 2 12" xfId="46078" xr:uid="{00000000-0005-0000-0000-000046B30000}"/>
    <cellStyle name="20% - Accent1 5 2 2 12 2" xfId="46079" xr:uid="{00000000-0005-0000-0000-000047B30000}"/>
    <cellStyle name="20% - Accent1 5 2 2 13" xfId="46080" xr:uid="{00000000-0005-0000-0000-000048B30000}"/>
    <cellStyle name="20% - Accent1 5 2 2 13 2" xfId="46081" xr:uid="{00000000-0005-0000-0000-000049B30000}"/>
    <cellStyle name="20% - Accent1 5 2 2 14" xfId="46082" xr:uid="{00000000-0005-0000-0000-00004AB30000}"/>
    <cellStyle name="20% - Accent1 5 2 2 2" xfId="46083" xr:uid="{00000000-0005-0000-0000-00004BB30000}"/>
    <cellStyle name="20% - Accent1 5 2 2 2 10" xfId="46084" xr:uid="{00000000-0005-0000-0000-00004CB30000}"/>
    <cellStyle name="20% - Accent1 5 2 2 2 10 2" xfId="46085" xr:uid="{00000000-0005-0000-0000-00004DB30000}"/>
    <cellStyle name="20% - Accent1 5 2 2 2 11" xfId="46086" xr:uid="{00000000-0005-0000-0000-00004EB30000}"/>
    <cellStyle name="20% - Accent1 5 2 2 2 2" xfId="46087" xr:uid="{00000000-0005-0000-0000-00004FB30000}"/>
    <cellStyle name="20% - Accent1 5 2 2 2 2 2" xfId="46088" xr:uid="{00000000-0005-0000-0000-000050B30000}"/>
    <cellStyle name="20% - Accent1 5 2 2 2 2 2 2" xfId="46089" xr:uid="{00000000-0005-0000-0000-000051B30000}"/>
    <cellStyle name="20% - Accent1 5 2 2 2 2 2 2 2" xfId="46090" xr:uid="{00000000-0005-0000-0000-000052B30000}"/>
    <cellStyle name="20% - Accent1 5 2 2 2 2 2 2 2 2" xfId="46091" xr:uid="{00000000-0005-0000-0000-000053B30000}"/>
    <cellStyle name="20% - Accent1 5 2 2 2 2 2 2 3" xfId="46092" xr:uid="{00000000-0005-0000-0000-000054B30000}"/>
    <cellStyle name="20% - Accent1 5 2 2 2 2 2 3" xfId="46093" xr:uid="{00000000-0005-0000-0000-000055B30000}"/>
    <cellStyle name="20% - Accent1 5 2 2 2 2 2 3 2" xfId="46094" xr:uid="{00000000-0005-0000-0000-000056B30000}"/>
    <cellStyle name="20% - Accent1 5 2 2 2 2 2 4" xfId="46095" xr:uid="{00000000-0005-0000-0000-000057B30000}"/>
    <cellStyle name="20% - Accent1 5 2 2 2 2 3" xfId="46096" xr:uid="{00000000-0005-0000-0000-000058B30000}"/>
    <cellStyle name="20% - Accent1 5 2 2 2 2 3 2" xfId="46097" xr:uid="{00000000-0005-0000-0000-000059B30000}"/>
    <cellStyle name="20% - Accent1 5 2 2 2 2 3 2 2" xfId="46098" xr:uid="{00000000-0005-0000-0000-00005AB30000}"/>
    <cellStyle name="20% - Accent1 5 2 2 2 2 3 2 2 2" xfId="46099" xr:uid="{00000000-0005-0000-0000-00005BB30000}"/>
    <cellStyle name="20% - Accent1 5 2 2 2 2 3 2 3" xfId="46100" xr:uid="{00000000-0005-0000-0000-00005CB30000}"/>
    <cellStyle name="20% - Accent1 5 2 2 2 2 3 3" xfId="46101" xr:uid="{00000000-0005-0000-0000-00005DB30000}"/>
    <cellStyle name="20% - Accent1 5 2 2 2 2 3 3 2" xfId="46102" xr:uid="{00000000-0005-0000-0000-00005EB30000}"/>
    <cellStyle name="20% - Accent1 5 2 2 2 2 3 4" xfId="46103" xr:uid="{00000000-0005-0000-0000-00005FB30000}"/>
    <cellStyle name="20% - Accent1 5 2 2 2 2 4" xfId="46104" xr:uid="{00000000-0005-0000-0000-000060B30000}"/>
    <cellStyle name="20% - Accent1 5 2 2 2 2 4 2" xfId="46105" xr:uid="{00000000-0005-0000-0000-000061B30000}"/>
    <cellStyle name="20% - Accent1 5 2 2 2 2 4 2 2" xfId="46106" xr:uid="{00000000-0005-0000-0000-000062B30000}"/>
    <cellStyle name="20% - Accent1 5 2 2 2 2 4 2 2 2" xfId="46107" xr:uid="{00000000-0005-0000-0000-000063B30000}"/>
    <cellStyle name="20% - Accent1 5 2 2 2 2 4 2 3" xfId="46108" xr:uid="{00000000-0005-0000-0000-000064B30000}"/>
    <cellStyle name="20% - Accent1 5 2 2 2 2 4 3" xfId="46109" xr:uid="{00000000-0005-0000-0000-000065B30000}"/>
    <cellStyle name="20% - Accent1 5 2 2 2 2 4 3 2" xfId="46110" xr:uid="{00000000-0005-0000-0000-000066B30000}"/>
    <cellStyle name="20% - Accent1 5 2 2 2 2 4 4" xfId="46111" xr:uid="{00000000-0005-0000-0000-000067B30000}"/>
    <cellStyle name="20% - Accent1 5 2 2 2 2 5" xfId="46112" xr:uid="{00000000-0005-0000-0000-000068B30000}"/>
    <cellStyle name="20% - Accent1 5 2 2 2 2 5 2" xfId="46113" xr:uid="{00000000-0005-0000-0000-000069B30000}"/>
    <cellStyle name="20% - Accent1 5 2 2 2 2 5 2 2" xfId="46114" xr:uid="{00000000-0005-0000-0000-00006AB30000}"/>
    <cellStyle name="20% - Accent1 5 2 2 2 2 5 3" xfId="46115" xr:uid="{00000000-0005-0000-0000-00006BB30000}"/>
    <cellStyle name="20% - Accent1 5 2 2 2 2 6" xfId="46116" xr:uid="{00000000-0005-0000-0000-00006CB30000}"/>
    <cellStyle name="20% - Accent1 5 2 2 2 2 6 2" xfId="46117" xr:uid="{00000000-0005-0000-0000-00006DB30000}"/>
    <cellStyle name="20% - Accent1 5 2 2 2 2 6 2 2" xfId="46118" xr:uid="{00000000-0005-0000-0000-00006EB30000}"/>
    <cellStyle name="20% - Accent1 5 2 2 2 2 6 3" xfId="46119" xr:uid="{00000000-0005-0000-0000-00006FB30000}"/>
    <cellStyle name="20% - Accent1 5 2 2 2 2 7" xfId="46120" xr:uid="{00000000-0005-0000-0000-000070B30000}"/>
    <cellStyle name="20% - Accent1 5 2 2 2 2 7 2" xfId="46121" xr:uid="{00000000-0005-0000-0000-000071B30000}"/>
    <cellStyle name="20% - Accent1 5 2 2 2 2 8" xfId="46122" xr:uid="{00000000-0005-0000-0000-000072B30000}"/>
    <cellStyle name="20% - Accent1 5 2 2 2 2 8 2" xfId="46123" xr:uid="{00000000-0005-0000-0000-000073B30000}"/>
    <cellStyle name="20% - Accent1 5 2 2 2 2 9" xfId="46124" xr:uid="{00000000-0005-0000-0000-000074B30000}"/>
    <cellStyle name="20% - Accent1 5 2 2 2 3" xfId="46125" xr:uid="{00000000-0005-0000-0000-000075B30000}"/>
    <cellStyle name="20% - Accent1 5 2 2 2 3 2" xfId="46126" xr:uid="{00000000-0005-0000-0000-000076B30000}"/>
    <cellStyle name="20% - Accent1 5 2 2 2 3 2 2" xfId="46127" xr:uid="{00000000-0005-0000-0000-000077B30000}"/>
    <cellStyle name="20% - Accent1 5 2 2 2 3 2 2 2" xfId="46128" xr:uid="{00000000-0005-0000-0000-000078B30000}"/>
    <cellStyle name="20% - Accent1 5 2 2 2 3 2 2 2 2" xfId="46129" xr:uid="{00000000-0005-0000-0000-000079B30000}"/>
    <cellStyle name="20% - Accent1 5 2 2 2 3 2 2 3" xfId="46130" xr:uid="{00000000-0005-0000-0000-00007AB30000}"/>
    <cellStyle name="20% - Accent1 5 2 2 2 3 2 3" xfId="46131" xr:uid="{00000000-0005-0000-0000-00007BB30000}"/>
    <cellStyle name="20% - Accent1 5 2 2 2 3 2 3 2" xfId="46132" xr:uid="{00000000-0005-0000-0000-00007CB30000}"/>
    <cellStyle name="20% - Accent1 5 2 2 2 3 2 4" xfId="46133" xr:uid="{00000000-0005-0000-0000-00007DB30000}"/>
    <cellStyle name="20% - Accent1 5 2 2 2 3 3" xfId="46134" xr:uid="{00000000-0005-0000-0000-00007EB30000}"/>
    <cellStyle name="20% - Accent1 5 2 2 2 3 3 2" xfId="46135" xr:uid="{00000000-0005-0000-0000-00007FB30000}"/>
    <cellStyle name="20% - Accent1 5 2 2 2 3 3 2 2" xfId="46136" xr:uid="{00000000-0005-0000-0000-000080B30000}"/>
    <cellStyle name="20% - Accent1 5 2 2 2 3 3 2 2 2" xfId="46137" xr:uid="{00000000-0005-0000-0000-000081B30000}"/>
    <cellStyle name="20% - Accent1 5 2 2 2 3 3 2 3" xfId="46138" xr:uid="{00000000-0005-0000-0000-000082B30000}"/>
    <cellStyle name="20% - Accent1 5 2 2 2 3 3 3" xfId="46139" xr:uid="{00000000-0005-0000-0000-000083B30000}"/>
    <cellStyle name="20% - Accent1 5 2 2 2 3 3 3 2" xfId="46140" xr:uid="{00000000-0005-0000-0000-000084B30000}"/>
    <cellStyle name="20% - Accent1 5 2 2 2 3 3 4" xfId="46141" xr:uid="{00000000-0005-0000-0000-000085B30000}"/>
    <cellStyle name="20% - Accent1 5 2 2 2 3 4" xfId="46142" xr:uid="{00000000-0005-0000-0000-000086B30000}"/>
    <cellStyle name="20% - Accent1 5 2 2 2 3 4 2" xfId="46143" xr:uid="{00000000-0005-0000-0000-000087B30000}"/>
    <cellStyle name="20% - Accent1 5 2 2 2 3 4 2 2" xfId="46144" xr:uid="{00000000-0005-0000-0000-000088B30000}"/>
    <cellStyle name="20% - Accent1 5 2 2 2 3 4 2 2 2" xfId="46145" xr:uid="{00000000-0005-0000-0000-000089B30000}"/>
    <cellStyle name="20% - Accent1 5 2 2 2 3 4 2 3" xfId="46146" xr:uid="{00000000-0005-0000-0000-00008AB30000}"/>
    <cellStyle name="20% - Accent1 5 2 2 2 3 4 3" xfId="46147" xr:uid="{00000000-0005-0000-0000-00008BB30000}"/>
    <cellStyle name="20% - Accent1 5 2 2 2 3 4 3 2" xfId="46148" xr:uid="{00000000-0005-0000-0000-00008CB30000}"/>
    <cellStyle name="20% - Accent1 5 2 2 2 3 4 4" xfId="46149" xr:uid="{00000000-0005-0000-0000-00008DB30000}"/>
    <cellStyle name="20% - Accent1 5 2 2 2 3 5" xfId="46150" xr:uid="{00000000-0005-0000-0000-00008EB30000}"/>
    <cellStyle name="20% - Accent1 5 2 2 2 3 5 2" xfId="46151" xr:uid="{00000000-0005-0000-0000-00008FB30000}"/>
    <cellStyle name="20% - Accent1 5 2 2 2 3 5 2 2" xfId="46152" xr:uid="{00000000-0005-0000-0000-000090B30000}"/>
    <cellStyle name="20% - Accent1 5 2 2 2 3 5 3" xfId="46153" xr:uid="{00000000-0005-0000-0000-000091B30000}"/>
    <cellStyle name="20% - Accent1 5 2 2 2 3 6" xfId="46154" xr:uid="{00000000-0005-0000-0000-000092B30000}"/>
    <cellStyle name="20% - Accent1 5 2 2 2 3 6 2" xfId="46155" xr:uid="{00000000-0005-0000-0000-000093B30000}"/>
    <cellStyle name="20% - Accent1 5 2 2 2 3 6 2 2" xfId="46156" xr:uid="{00000000-0005-0000-0000-000094B30000}"/>
    <cellStyle name="20% - Accent1 5 2 2 2 3 6 3" xfId="46157" xr:uid="{00000000-0005-0000-0000-000095B30000}"/>
    <cellStyle name="20% - Accent1 5 2 2 2 3 7" xfId="46158" xr:uid="{00000000-0005-0000-0000-000096B30000}"/>
    <cellStyle name="20% - Accent1 5 2 2 2 3 7 2" xfId="46159" xr:uid="{00000000-0005-0000-0000-000097B30000}"/>
    <cellStyle name="20% - Accent1 5 2 2 2 3 8" xfId="46160" xr:uid="{00000000-0005-0000-0000-000098B30000}"/>
    <cellStyle name="20% - Accent1 5 2 2 2 3 8 2" xfId="46161" xr:uid="{00000000-0005-0000-0000-000099B30000}"/>
    <cellStyle name="20% - Accent1 5 2 2 2 3 9" xfId="46162" xr:uid="{00000000-0005-0000-0000-00009AB30000}"/>
    <cellStyle name="20% - Accent1 5 2 2 2 4" xfId="46163" xr:uid="{00000000-0005-0000-0000-00009BB30000}"/>
    <cellStyle name="20% - Accent1 5 2 2 2 4 2" xfId="46164" xr:uid="{00000000-0005-0000-0000-00009CB30000}"/>
    <cellStyle name="20% - Accent1 5 2 2 2 4 2 2" xfId="46165" xr:uid="{00000000-0005-0000-0000-00009DB30000}"/>
    <cellStyle name="20% - Accent1 5 2 2 2 4 2 2 2" xfId="46166" xr:uid="{00000000-0005-0000-0000-00009EB30000}"/>
    <cellStyle name="20% - Accent1 5 2 2 2 4 2 3" xfId="46167" xr:uid="{00000000-0005-0000-0000-00009FB30000}"/>
    <cellStyle name="20% - Accent1 5 2 2 2 4 3" xfId="46168" xr:uid="{00000000-0005-0000-0000-0000A0B30000}"/>
    <cellStyle name="20% - Accent1 5 2 2 2 4 3 2" xfId="46169" xr:uid="{00000000-0005-0000-0000-0000A1B30000}"/>
    <cellStyle name="20% - Accent1 5 2 2 2 4 4" xfId="46170" xr:uid="{00000000-0005-0000-0000-0000A2B30000}"/>
    <cellStyle name="20% - Accent1 5 2 2 2 5" xfId="46171" xr:uid="{00000000-0005-0000-0000-0000A3B30000}"/>
    <cellStyle name="20% - Accent1 5 2 2 2 5 2" xfId="46172" xr:uid="{00000000-0005-0000-0000-0000A4B30000}"/>
    <cellStyle name="20% - Accent1 5 2 2 2 5 2 2" xfId="46173" xr:uid="{00000000-0005-0000-0000-0000A5B30000}"/>
    <cellStyle name="20% - Accent1 5 2 2 2 5 2 2 2" xfId="46174" xr:uid="{00000000-0005-0000-0000-0000A6B30000}"/>
    <cellStyle name="20% - Accent1 5 2 2 2 5 2 3" xfId="46175" xr:uid="{00000000-0005-0000-0000-0000A7B30000}"/>
    <cellStyle name="20% - Accent1 5 2 2 2 5 3" xfId="46176" xr:uid="{00000000-0005-0000-0000-0000A8B30000}"/>
    <cellStyle name="20% - Accent1 5 2 2 2 5 3 2" xfId="46177" xr:uid="{00000000-0005-0000-0000-0000A9B30000}"/>
    <cellStyle name="20% - Accent1 5 2 2 2 5 4" xfId="46178" xr:uid="{00000000-0005-0000-0000-0000AAB30000}"/>
    <cellStyle name="20% - Accent1 5 2 2 2 6" xfId="46179" xr:uid="{00000000-0005-0000-0000-0000ABB30000}"/>
    <cellStyle name="20% - Accent1 5 2 2 2 6 2" xfId="46180" xr:uid="{00000000-0005-0000-0000-0000ACB30000}"/>
    <cellStyle name="20% - Accent1 5 2 2 2 6 2 2" xfId="46181" xr:uid="{00000000-0005-0000-0000-0000ADB30000}"/>
    <cellStyle name="20% - Accent1 5 2 2 2 6 2 2 2" xfId="46182" xr:uid="{00000000-0005-0000-0000-0000AEB30000}"/>
    <cellStyle name="20% - Accent1 5 2 2 2 6 2 3" xfId="46183" xr:uid="{00000000-0005-0000-0000-0000AFB30000}"/>
    <cellStyle name="20% - Accent1 5 2 2 2 6 3" xfId="46184" xr:uid="{00000000-0005-0000-0000-0000B0B30000}"/>
    <cellStyle name="20% - Accent1 5 2 2 2 6 3 2" xfId="46185" xr:uid="{00000000-0005-0000-0000-0000B1B30000}"/>
    <cellStyle name="20% - Accent1 5 2 2 2 6 4" xfId="46186" xr:uid="{00000000-0005-0000-0000-0000B2B30000}"/>
    <cellStyle name="20% - Accent1 5 2 2 2 7" xfId="46187" xr:uid="{00000000-0005-0000-0000-0000B3B30000}"/>
    <cellStyle name="20% - Accent1 5 2 2 2 7 2" xfId="46188" xr:uid="{00000000-0005-0000-0000-0000B4B30000}"/>
    <cellStyle name="20% - Accent1 5 2 2 2 7 2 2" xfId="46189" xr:uid="{00000000-0005-0000-0000-0000B5B30000}"/>
    <cellStyle name="20% - Accent1 5 2 2 2 7 3" xfId="46190" xr:uid="{00000000-0005-0000-0000-0000B6B30000}"/>
    <cellStyle name="20% - Accent1 5 2 2 2 8" xfId="46191" xr:uid="{00000000-0005-0000-0000-0000B7B30000}"/>
    <cellStyle name="20% - Accent1 5 2 2 2 8 2" xfId="46192" xr:uid="{00000000-0005-0000-0000-0000B8B30000}"/>
    <cellStyle name="20% - Accent1 5 2 2 2 8 2 2" xfId="46193" xr:uid="{00000000-0005-0000-0000-0000B9B30000}"/>
    <cellStyle name="20% - Accent1 5 2 2 2 8 3" xfId="46194" xr:uid="{00000000-0005-0000-0000-0000BAB30000}"/>
    <cellStyle name="20% - Accent1 5 2 2 2 9" xfId="46195" xr:uid="{00000000-0005-0000-0000-0000BBB30000}"/>
    <cellStyle name="20% - Accent1 5 2 2 2 9 2" xfId="46196" xr:uid="{00000000-0005-0000-0000-0000BCB30000}"/>
    <cellStyle name="20% - Accent1 5 2 2 3" xfId="46197" xr:uid="{00000000-0005-0000-0000-0000BDB30000}"/>
    <cellStyle name="20% - Accent1 5 2 2 3 10" xfId="46198" xr:uid="{00000000-0005-0000-0000-0000BEB30000}"/>
    <cellStyle name="20% - Accent1 5 2 2 3 10 2" xfId="46199" xr:uid="{00000000-0005-0000-0000-0000BFB30000}"/>
    <cellStyle name="20% - Accent1 5 2 2 3 11" xfId="46200" xr:uid="{00000000-0005-0000-0000-0000C0B30000}"/>
    <cellStyle name="20% - Accent1 5 2 2 3 2" xfId="46201" xr:uid="{00000000-0005-0000-0000-0000C1B30000}"/>
    <cellStyle name="20% - Accent1 5 2 2 3 2 2" xfId="46202" xr:uid="{00000000-0005-0000-0000-0000C2B30000}"/>
    <cellStyle name="20% - Accent1 5 2 2 3 2 2 2" xfId="46203" xr:uid="{00000000-0005-0000-0000-0000C3B30000}"/>
    <cellStyle name="20% - Accent1 5 2 2 3 2 2 2 2" xfId="46204" xr:uid="{00000000-0005-0000-0000-0000C4B30000}"/>
    <cellStyle name="20% - Accent1 5 2 2 3 2 2 2 2 2" xfId="46205" xr:uid="{00000000-0005-0000-0000-0000C5B30000}"/>
    <cellStyle name="20% - Accent1 5 2 2 3 2 2 2 3" xfId="46206" xr:uid="{00000000-0005-0000-0000-0000C6B30000}"/>
    <cellStyle name="20% - Accent1 5 2 2 3 2 2 3" xfId="46207" xr:uid="{00000000-0005-0000-0000-0000C7B30000}"/>
    <cellStyle name="20% - Accent1 5 2 2 3 2 2 3 2" xfId="46208" xr:uid="{00000000-0005-0000-0000-0000C8B30000}"/>
    <cellStyle name="20% - Accent1 5 2 2 3 2 2 4" xfId="46209" xr:uid="{00000000-0005-0000-0000-0000C9B30000}"/>
    <cellStyle name="20% - Accent1 5 2 2 3 2 3" xfId="46210" xr:uid="{00000000-0005-0000-0000-0000CAB30000}"/>
    <cellStyle name="20% - Accent1 5 2 2 3 2 3 2" xfId="46211" xr:uid="{00000000-0005-0000-0000-0000CBB30000}"/>
    <cellStyle name="20% - Accent1 5 2 2 3 2 3 2 2" xfId="46212" xr:uid="{00000000-0005-0000-0000-0000CCB30000}"/>
    <cellStyle name="20% - Accent1 5 2 2 3 2 3 2 2 2" xfId="46213" xr:uid="{00000000-0005-0000-0000-0000CDB30000}"/>
    <cellStyle name="20% - Accent1 5 2 2 3 2 3 2 3" xfId="46214" xr:uid="{00000000-0005-0000-0000-0000CEB30000}"/>
    <cellStyle name="20% - Accent1 5 2 2 3 2 3 3" xfId="46215" xr:uid="{00000000-0005-0000-0000-0000CFB30000}"/>
    <cellStyle name="20% - Accent1 5 2 2 3 2 3 3 2" xfId="46216" xr:uid="{00000000-0005-0000-0000-0000D0B30000}"/>
    <cellStyle name="20% - Accent1 5 2 2 3 2 3 4" xfId="46217" xr:uid="{00000000-0005-0000-0000-0000D1B30000}"/>
    <cellStyle name="20% - Accent1 5 2 2 3 2 4" xfId="46218" xr:uid="{00000000-0005-0000-0000-0000D2B30000}"/>
    <cellStyle name="20% - Accent1 5 2 2 3 2 4 2" xfId="46219" xr:uid="{00000000-0005-0000-0000-0000D3B30000}"/>
    <cellStyle name="20% - Accent1 5 2 2 3 2 4 2 2" xfId="46220" xr:uid="{00000000-0005-0000-0000-0000D4B30000}"/>
    <cellStyle name="20% - Accent1 5 2 2 3 2 4 2 2 2" xfId="46221" xr:uid="{00000000-0005-0000-0000-0000D5B30000}"/>
    <cellStyle name="20% - Accent1 5 2 2 3 2 4 2 3" xfId="46222" xr:uid="{00000000-0005-0000-0000-0000D6B30000}"/>
    <cellStyle name="20% - Accent1 5 2 2 3 2 4 3" xfId="46223" xr:uid="{00000000-0005-0000-0000-0000D7B30000}"/>
    <cellStyle name="20% - Accent1 5 2 2 3 2 4 3 2" xfId="46224" xr:uid="{00000000-0005-0000-0000-0000D8B30000}"/>
    <cellStyle name="20% - Accent1 5 2 2 3 2 4 4" xfId="46225" xr:uid="{00000000-0005-0000-0000-0000D9B30000}"/>
    <cellStyle name="20% - Accent1 5 2 2 3 2 5" xfId="46226" xr:uid="{00000000-0005-0000-0000-0000DAB30000}"/>
    <cellStyle name="20% - Accent1 5 2 2 3 2 5 2" xfId="46227" xr:uid="{00000000-0005-0000-0000-0000DBB30000}"/>
    <cellStyle name="20% - Accent1 5 2 2 3 2 5 2 2" xfId="46228" xr:uid="{00000000-0005-0000-0000-0000DCB30000}"/>
    <cellStyle name="20% - Accent1 5 2 2 3 2 5 3" xfId="46229" xr:uid="{00000000-0005-0000-0000-0000DDB30000}"/>
    <cellStyle name="20% - Accent1 5 2 2 3 2 6" xfId="46230" xr:uid="{00000000-0005-0000-0000-0000DEB30000}"/>
    <cellStyle name="20% - Accent1 5 2 2 3 2 6 2" xfId="46231" xr:uid="{00000000-0005-0000-0000-0000DFB30000}"/>
    <cellStyle name="20% - Accent1 5 2 2 3 2 6 2 2" xfId="46232" xr:uid="{00000000-0005-0000-0000-0000E0B30000}"/>
    <cellStyle name="20% - Accent1 5 2 2 3 2 6 3" xfId="46233" xr:uid="{00000000-0005-0000-0000-0000E1B30000}"/>
    <cellStyle name="20% - Accent1 5 2 2 3 2 7" xfId="46234" xr:uid="{00000000-0005-0000-0000-0000E2B30000}"/>
    <cellStyle name="20% - Accent1 5 2 2 3 2 7 2" xfId="46235" xr:uid="{00000000-0005-0000-0000-0000E3B30000}"/>
    <cellStyle name="20% - Accent1 5 2 2 3 2 8" xfId="46236" xr:uid="{00000000-0005-0000-0000-0000E4B30000}"/>
    <cellStyle name="20% - Accent1 5 2 2 3 2 8 2" xfId="46237" xr:uid="{00000000-0005-0000-0000-0000E5B30000}"/>
    <cellStyle name="20% - Accent1 5 2 2 3 2 9" xfId="46238" xr:uid="{00000000-0005-0000-0000-0000E6B30000}"/>
    <cellStyle name="20% - Accent1 5 2 2 3 3" xfId="46239" xr:uid="{00000000-0005-0000-0000-0000E7B30000}"/>
    <cellStyle name="20% - Accent1 5 2 2 3 3 2" xfId="46240" xr:uid="{00000000-0005-0000-0000-0000E8B30000}"/>
    <cellStyle name="20% - Accent1 5 2 2 3 3 2 2" xfId="46241" xr:uid="{00000000-0005-0000-0000-0000E9B30000}"/>
    <cellStyle name="20% - Accent1 5 2 2 3 3 2 2 2" xfId="46242" xr:uid="{00000000-0005-0000-0000-0000EAB30000}"/>
    <cellStyle name="20% - Accent1 5 2 2 3 3 2 2 2 2" xfId="46243" xr:uid="{00000000-0005-0000-0000-0000EBB30000}"/>
    <cellStyle name="20% - Accent1 5 2 2 3 3 2 2 3" xfId="46244" xr:uid="{00000000-0005-0000-0000-0000ECB30000}"/>
    <cellStyle name="20% - Accent1 5 2 2 3 3 2 3" xfId="46245" xr:uid="{00000000-0005-0000-0000-0000EDB30000}"/>
    <cellStyle name="20% - Accent1 5 2 2 3 3 2 3 2" xfId="46246" xr:uid="{00000000-0005-0000-0000-0000EEB30000}"/>
    <cellStyle name="20% - Accent1 5 2 2 3 3 2 4" xfId="46247" xr:uid="{00000000-0005-0000-0000-0000EFB30000}"/>
    <cellStyle name="20% - Accent1 5 2 2 3 3 3" xfId="46248" xr:uid="{00000000-0005-0000-0000-0000F0B30000}"/>
    <cellStyle name="20% - Accent1 5 2 2 3 3 3 2" xfId="46249" xr:uid="{00000000-0005-0000-0000-0000F1B30000}"/>
    <cellStyle name="20% - Accent1 5 2 2 3 3 3 2 2" xfId="46250" xr:uid="{00000000-0005-0000-0000-0000F2B30000}"/>
    <cellStyle name="20% - Accent1 5 2 2 3 3 3 2 2 2" xfId="46251" xr:uid="{00000000-0005-0000-0000-0000F3B30000}"/>
    <cellStyle name="20% - Accent1 5 2 2 3 3 3 2 3" xfId="46252" xr:uid="{00000000-0005-0000-0000-0000F4B30000}"/>
    <cellStyle name="20% - Accent1 5 2 2 3 3 3 3" xfId="46253" xr:uid="{00000000-0005-0000-0000-0000F5B30000}"/>
    <cellStyle name="20% - Accent1 5 2 2 3 3 3 3 2" xfId="46254" xr:uid="{00000000-0005-0000-0000-0000F6B30000}"/>
    <cellStyle name="20% - Accent1 5 2 2 3 3 3 4" xfId="46255" xr:uid="{00000000-0005-0000-0000-0000F7B30000}"/>
    <cellStyle name="20% - Accent1 5 2 2 3 3 4" xfId="46256" xr:uid="{00000000-0005-0000-0000-0000F8B30000}"/>
    <cellStyle name="20% - Accent1 5 2 2 3 3 4 2" xfId="46257" xr:uid="{00000000-0005-0000-0000-0000F9B30000}"/>
    <cellStyle name="20% - Accent1 5 2 2 3 3 4 2 2" xfId="46258" xr:uid="{00000000-0005-0000-0000-0000FAB30000}"/>
    <cellStyle name="20% - Accent1 5 2 2 3 3 4 2 2 2" xfId="46259" xr:uid="{00000000-0005-0000-0000-0000FBB30000}"/>
    <cellStyle name="20% - Accent1 5 2 2 3 3 4 2 3" xfId="46260" xr:uid="{00000000-0005-0000-0000-0000FCB30000}"/>
    <cellStyle name="20% - Accent1 5 2 2 3 3 4 3" xfId="46261" xr:uid="{00000000-0005-0000-0000-0000FDB30000}"/>
    <cellStyle name="20% - Accent1 5 2 2 3 3 4 3 2" xfId="46262" xr:uid="{00000000-0005-0000-0000-0000FEB30000}"/>
    <cellStyle name="20% - Accent1 5 2 2 3 3 4 4" xfId="46263" xr:uid="{00000000-0005-0000-0000-0000FFB30000}"/>
    <cellStyle name="20% - Accent1 5 2 2 3 3 5" xfId="46264" xr:uid="{00000000-0005-0000-0000-000000B40000}"/>
    <cellStyle name="20% - Accent1 5 2 2 3 3 5 2" xfId="46265" xr:uid="{00000000-0005-0000-0000-000001B40000}"/>
    <cellStyle name="20% - Accent1 5 2 2 3 3 5 2 2" xfId="46266" xr:uid="{00000000-0005-0000-0000-000002B40000}"/>
    <cellStyle name="20% - Accent1 5 2 2 3 3 5 3" xfId="46267" xr:uid="{00000000-0005-0000-0000-000003B40000}"/>
    <cellStyle name="20% - Accent1 5 2 2 3 3 6" xfId="46268" xr:uid="{00000000-0005-0000-0000-000004B40000}"/>
    <cellStyle name="20% - Accent1 5 2 2 3 3 6 2" xfId="46269" xr:uid="{00000000-0005-0000-0000-000005B40000}"/>
    <cellStyle name="20% - Accent1 5 2 2 3 3 6 2 2" xfId="46270" xr:uid="{00000000-0005-0000-0000-000006B40000}"/>
    <cellStyle name="20% - Accent1 5 2 2 3 3 6 3" xfId="46271" xr:uid="{00000000-0005-0000-0000-000007B40000}"/>
    <cellStyle name="20% - Accent1 5 2 2 3 3 7" xfId="46272" xr:uid="{00000000-0005-0000-0000-000008B40000}"/>
    <cellStyle name="20% - Accent1 5 2 2 3 3 7 2" xfId="46273" xr:uid="{00000000-0005-0000-0000-000009B40000}"/>
    <cellStyle name="20% - Accent1 5 2 2 3 3 8" xfId="46274" xr:uid="{00000000-0005-0000-0000-00000AB40000}"/>
    <cellStyle name="20% - Accent1 5 2 2 3 3 8 2" xfId="46275" xr:uid="{00000000-0005-0000-0000-00000BB40000}"/>
    <cellStyle name="20% - Accent1 5 2 2 3 3 9" xfId="46276" xr:uid="{00000000-0005-0000-0000-00000CB40000}"/>
    <cellStyle name="20% - Accent1 5 2 2 3 4" xfId="46277" xr:uid="{00000000-0005-0000-0000-00000DB40000}"/>
    <cellStyle name="20% - Accent1 5 2 2 3 4 2" xfId="46278" xr:uid="{00000000-0005-0000-0000-00000EB40000}"/>
    <cellStyle name="20% - Accent1 5 2 2 3 4 2 2" xfId="46279" xr:uid="{00000000-0005-0000-0000-00000FB40000}"/>
    <cellStyle name="20% - Accent1 5 2 2 3 4 2 2 2" xfId="46280" xr:uid="{00000000-0005-0000-0000-000010B40000}"/>
    <cellStyle name="20% - Accent1 5 2 2 3 4 2 3" xfId="46281" xr:uid="{00000000-0005-0000-0000-000011B40000}"/>
    <cellStyle name="20% - Accent1 5 2 2 3 4 3" xfId="46282" xr:uid="{00000000-0005-0000-0000-000012B40000}"/>
    <cellStyle name="20% - Accent1 5 2 2 3 4 3 2" xfId="46283" xr:uid="{00000000-0005-0000-0000-000013B40000}"/>
    <cellStyle name="20% - Accent1 5 2 2 3 4 4" xfId="46284" xr:uid="{00000000-0005-0000-0000-000014B40000}"/>
    <cellStyle name="20% - Accent1 5 2 2 3 5" xfId="46285" xr:uid="{00000000-0005-0000-0000-000015B40000}"/>
    <cellStyle name="20% - Accent1 5 2 2 3 5 2" xfId="46286" xr:uid="{00000000-0005-0000-0000-000016B40000}"/>
    <cellStyle name="20% - Accent1 5 2 2 3 5 2 2" xfId="46287" xr:uid="{00000000-0005-0000-0000-000017B40000}"/>
    <cellStyle name="20% - Accent1 5 2 2 3 5 2 2 2" xfId="46288" xr:uid="{00000000-0005-0000-0000-000018B40000}"/>
    <cellStyle name="20% - Accent1 5 2 2 3 5 2 3" xfId="46289" xr:uid="{00000000-0005-0000-0000-000019B40000}"/>
    <cellStyle name="20% - Accent1 5 2 2 3 5 3" xfId="46290" xr:uid="{00000000-0005-0000-0000-00001AB40000}"/>
    <cellStyle name="20% - Accent1 5 2 2 3 5 3 2" xfId="46291" xr:uid="{00000000-0005-0000-0000-00001BB40000}"/>
    <cellStyle name="20% - Accent1 5 2 2 3 5 4" xfId="46292" xr:uid="{00000000-0005-0000-0000-00001CB40000}"/>
    <cellStyle name="20% - Accent1 5 2 2 3 6" xfId="46293" xr:uid="{00000000-0005-0000-0000-00001DB40000}"/>
    <cellStyle name="20% - Accent1 5 2 2 3 6 2" xfId="46294" xr:uid="{00000000-0005-0000-0000-00001EB40000}"/>
    <cellStyle name="20% - Accent1 5 2 2 3 6 2 2" xfId="46295" xr:uid="{00000000-0005-0000-0000-00001FB40000}"/>
    <cellStyle name="20% - Accent1 5 2 2 3 6 2 2 2" xfId="46296" xr:uid="{00000000-0005-0000-0000-000020B40000}"/>
    <cellStyle name="20% - Accent1 5 2 2 3 6 2 3" xfId="46297" xr:uid="{00000000-0005-0000-0000-000021B40000}"/>
    <cellStyle name="20% - Accent1 5 2 2 3 6 3" xfId="46298" xr:uid="{00000000-0005-0000-0000-000022B40000}"/>
    <cellStyle name="20% - Accent1 5 2 2 3 6 3 2" xfId="46299" xr:uid="{00000000-0005-0000-0000-000023B40000}"/>
    <cellStyle name="20% - Accent1 5 2 2 3 6 4" xfId="46300" xr:uid="{00000000-0005-0000-0000-000024B40000}"/>
    <cellStyle name="20% - Accent1 5 2 2 3 7" xfId="46301" xr:uid="{00000000-0005-0000-0000-000025B40000}"/>
    <cellStyle name="20% - Accent1 5 2 2 3 7 2" xfId="46302" xr:uid="{00000000-0005-0000-0000-000026B40000}"/>
    <cellStyle name="20% - Accent1 5 2 2 3 7 2 2" xfId="46303" xr:uid="{00000000-0005-0000-0000-000027B40000}"/>
    <cellStyle name="20% - Accent1 5 2 2 3 7 3" xfId="46304" xr:uid="{00000000-0005-0000-0000-000028B40000}"/>
    <cellStyle name="20% - Accent1 5 2 2 3 8" xfId="46305" xr:uid="{00000000-0005-0000-0000-000029B40000}"/>
    <cellStyle name="20% - Accent1 5 2 2 3 8 2" xfId="46306" xr:uid="{00000000-0005-0000-0000-00002AB40000}"/>
    <cellStyle name="20% - Accent1 5 2 2 3 8 2 2" xfId="46307" xr:uid="{00000000-0005-0000-0000-00002BB40000}"/>
    <cellStyle name="20% - Accent1 5 2 2 3 8 3" xfId="46308" xr:uid="{00000000-0005-0000-0000-00002CB40000}"/>
    <cellStyle name="20% - Accent1 5 2 2 3 9" xfId="46309" xr:uid="{00000000-0005-0000-0000-00002DB40000}"/>
    <cellStyle name="20% - Accent1 5 2 2 3 9 2" xfId="46310" xr:uid="{00000000-0005-0000-0000-00002EB40000}"/>
    <cellStyle name="20% - Accent1 5 2 2 4" xfId="46311" xr:uid="{00000000-0005-0000-0000-00002FB40000}"/>
    <cellStyle name="20% - Accent1 5 2 2 4 10" xfId="46312" xr:uid="{00000000-0005-0000-0000-000030B40000}"/>
    <cellStyle name="20% - Accent1 5 2 2 4 10 2" xfId="46313" xr:uid="{00000000-0005-0000-0000-000031B40000}"/>
    <cellStyle name="20% - Accent1 5 2 2 4 11" xfId="46314" xr:uid="{00000000-0005-0000-0000-000032B40000}"/>
    <cellStyle name="20% - Accent1 5 2 2 4 2" xfId="46315" xr:uid="{00000000-0005-0000-0000-000033B40000}"/>
    <cellStyle name="20% - Accent1 5 2 2 4 2 2" xfId="46316" xr:uid="{00000000-0005-0000-0000-000034B40000}"/>
    <cellStyle name="20% - Accent1 5 2 2 4 2 2 2" xfId="46317" xr:uid="{00000000-0005-0000-0000-000035B40000}"/>
    <cellStyle name="20% - Accent1 5 2 2 4 2 2 2 2" xfId="46318" xr:uid="{00000000-0005-0000-0000-000036B40000}"/>
    <cellStyle name="20% - Accent1 5 2 2 4 2 2 2 2 2" xfId="46319" xr:uid="{00000000-0005-0000-0000-000037B40000}"/>
    <cellStyle name="20% - Accent1 5 2 2 4 2 2 2 3" xfId="46320" xr:uid="{00000000-0005-0000-0000-000038B40000}"/>
    <cellStyle name="20% - Accent1 5 2 2 4 2 2 3" xfId="46321" xr:uid="{00000000-0005-0000-0000-000039B40000}"/>
    <cellStyle name="20% - Accent1 5 2 2 4 2 2 3 2" xfId="46322" xr:uid="{00000000-0005-0000-0000-00003AB40000}"/>
    <cellStyle name="20% - Accent1 5 2 2 4 2 2 4" xfId="46323" xr:uid="{00000000-0005-0000-0000-00003BB40000}"/>
    <cellStyle name="20% - Accent1 5 2 2 4 2 3" xfId="46324" xr:uid="{00000000-0005-0000-0000-00003CB40000}"/>
    <cellStyle name="20% - Accent1 5 2 2 4 2 3 2" xfId="46325" xr:uid="{00000000-0005-0000-0000-00003DB40000}"/>
    <cellStyle name="20% - Accent1 5 2 2 4 2 3 2 2" xfId="46326" xr:uid="{00000000-0005-0000-0000-00003EB40000}"/>
    <cellStyle name="20% - Accent1 5 2 2 4 2 3 2 2 2" xfId="46327" xr:uid="{00000000-0005-0000-0000-00003FB40000}"/>
    <cellStyle name="20% - Accent1 5 2 2 4 2 3 2 3" xfId="46328" xr:uid="{00000000-0005-0000-0000-000040B40000}"/>
    <cellStyle name="20% - Accent1 5 2 2 4 2 3 3" xfId="46329" xr:uid="{00000000-0005-0000-0000-000041B40000}"/>
    <cellStyle name="20% - Accent1 5 2 2 4 2 3 3 2" xfId="46330" xr:uid="{00000000-0005-0000-0000-000042B40000}"/>
    <cellStyle name="20% - Accent1 5 2 2 4 2 3 4" xfId="46331" xr:uid="{00000000-0005-0000-0000-000043B40000}"/>
    <cellStyle name="20% - Accent1 5 2 2 4 2 4" xfId="46332" xr:uid="{00000000-0005-0000-0000-000044B40000}"/>
    <cellStyle name="20% - Accent1 5 2 2 4 2 4 2" xfId="46333" xr:uid="{00000000-0005-0000-0000-000045B40000}"/>
    <cellStyle name="20% - Accent1 5 2 2 4 2 4 2 2" xfId="46334" xr:uid="{00000000-0005-0000-0000-000046B40000}"/>
    <cellStyle name="20% - Accent1 5 2 2 4 2 4 2 2 2" xfId="46335" xr:uid="{00000000-0005-0000-0000-000047B40000}"/>
    <cellStyle name="20% - Accent1 5 2 2 4 2 4 2 3" xfId="46336" xr:uid="{00000000-0005-0000-0000-000048B40000}"/>
    <cellStyle name="20% - Accent1 5 2 2 4 2 4 3" xfId="46337" xr:uid="{00000000-0005-0000-0000-000049B40000}"/>
    <cellStyle name="20% - Accent1 5 2 2 4 2 4 3 2" xfId="46338" xr:uid="{00000000-0005-0000-0000-00004AB40000}"/>
    <cellStyle name="20% - Accent1 5 2 2 4 2 4 4" xfId="46339" xr:uid="{00000000-0005-0000-0000-00004BB40000}"/>
    <cellStyle name="20% - Accent1 5 2 2 4 2 5" xfId="46340" xr:uid="{00000000-0005-0000-0000-00004CB40000}"/>
    <cellStyle name="20% - Accent1 5 2 2 4 2 5 2" xfId="46341" xr:uid="{00000000-0005-0000-0000-00004DB40000}"/>
    <cellStyle name="20% - Accent1 5 2 2 4 2 5 2 2" xfId="46342" xr:uid="{00000000-0005-0000-0000-00004EB40000}"/>
    <cellStyle name="20% - Accent1 5 2 2 4 2 5 3" xfId="46343" xr:uid="{00000000-0005-0000-0000-00004FB40000}"/>
    <cellStyle name="20% - Accent1 5 2 2 4 2 6" xfId="46344" xr:uid="{00000000-0005-0000-0000-000050B40000}"/>
    <cellStyle name="20% - Accent1 5 2 2 4 2 6 2" xfId="46345" xr:uid="{00000000-0005-0000-0000-000051B40000}"/>
    <cellStyle name="20% - Accent1 5 2 2 4 2 6 2 2" xfId="46346" xr:uid="{00000000-0005-0000-0000-000052B40000}"/>
    <cellStyle name="20% - Accent1 5 2 2 4 2 6 3" xfId="46347" xr:uid="{00000000-0005-0000-0000-000053B40000}"/>
    <cellStyle name="20% - Accent1 5 2 2 4 2 7" xfId="46348" xr:uid="{00000000-0005-0000-0000-000054B40000}"/>
    <cellStyle name="20% - Accent1 5 2 2 4 2 7 2" xfId="46349" xr:uid="{00000000-0005-0000-0000-000055B40000}"/>
    <cellStyle name="20% - Accent1 5 2 2 4 2 8" xfId="46350" xr:uid="{00000000-0005-0000-0000-000056B40000}"/>
    <cellStyle name="20% - Accent1 5 2 2 4 2 8 2" xfId="46351" xr:uid="{00000000-0005-0000-0000-000057B40000}"/>
    <cellStyle name="20% - Accent1 5 2 2 4 2 9" xfId="46352" xr:uid="{00000000-0005-0000-0000-000058B40000}"/>
    <cellStyle name="20% - Accent1 5 2 2 4 3" xfId="46353" xr:uid="{00000000-0005-0000-0000-000059B40000}"/>
    <cellStyle name="20% - Accent1 5 2 2 4 3 2" xfId="46354" xr:uid="{00000000-0005-0000-0000-00005AB40000}"/>
    <cellStyle name="20% - Accent1 5 2 2 4 3 2 2" xfId="46355" xr:uid="{00000000-0005-0000-0000-00005BB40000}"/>
    <cellStyle name="20% - Accent1 5 2 2 4 3 2 2 2" xfId="46356" xr:uid="{00000000-0005-0000-0000-00005CB40000}"/>
    <cellStyle name="20% - Accent1 5 2 2 4 3 2 2 2 2" xfId="46357" xr:uid="{00000000-0005-0000-0000-00005DB40000}"/>
    <cellStyle name="20% - Accent1 5 2 2 4 3 2 2 3" xfId="46358" xr:uid="{00000000-0005-0000-0000-00005EB40000}"/>
    <cellStyle name="20% - Accent1 5 2 2 4 3 2 3" xfId="46359" xr:uid="{00000000-0005-0000-0000-00005FB40000}"/>
    <cellStyle name="20% - Accent1 5 2 2 4 3 2 3 2" xfId="46360" xr:uid="{00000000-0005-0000-0000-000060B40000}"/>
    <cellStyle name="20% - Accent1 5 2 2 4 3 2 4" xfId="46361" xr:uid="{00000000-0005-0000-0000-000061B40000}"/>
    <cellStyle name="20% - Accent1 5 2 2 4 3 3" xfId="46362" xr:uid="{00000000-0005-0000-0000-000062B40000}"/>
    <cellStyle name="20% - Accent1 5 2 2 4 3 3 2" xfId="46363" xr:uid="{00000000-0005-0000-0000-000063B40000}"/>
    <cellStyle name="20% - Accent1 5 2 2 4 3 3 2 2" xfId="46364" xr:uid="{00000000-0005-0000-0000-000064B40000}"/>
    <cellStyle name="20% - Accent1 5 2 2 4 3 3 2 2 2" xfId="46365" xr:uid="{00000000-0005-0000-0000-000065B40000}"/>
    <cellStyle name="20% - Accent1 5 2 2 4 3 3 2 3" xfId="46366" xr:uid="{00000000-0005-0000-0000-000066B40000}"/>
    <cellStyle name="20% - Accent1 5 2 2 4 3 3 3" xfId="46367" xr:uid="{00000000-0005-0000-0000-000067B40000}"/>
    <cellStyle name="20% - Accent1 5 2 2 4 3 3 3 2" xfId="46368" xr:uid="{00000000-0005-0000-0000-000068B40000}"/>
    <cellStyle name="20% - Accent1 5 2 2 4 3 3 4" xfId="46369" xr:uid="{00000000-0005-0000-0000-000069B40000}"/>
    <cellStyle name="20% - Accent1 5 2 2 4 3 4" xfId="46370" xr:uid="{00000000-0005-0000-0000-00006AB40000}"/>
    <cellStyle name="20% - Accent1 5 2 2 4 3 4 2" xfId="46371" xr:uid="{00000000-0005-0000-0000-00006BB40000}"/>
    <cellStyle name="20% - Accent1 5 2 2 4 3 4 2 2" xfId="46372" xr:uid="{00000000-0005-0000-0000-00006CB40000}"/>
    <cellStyle name="20% - Accent1 5 2 2 4 3 4 2 2 2" xfId="46373" xr:uid="{00000000-0005-0000-0000-00006DB40000}"/>
    <cellStyle name="20% - Accent1 5 2 2 4 3 4 2 3" xfId="46374" xr:uid="{00000000-0005-0000-0000-00006EB40000}"/>
    <cellStyle name="20% - Accent1 5 2 2 4 3 4 3" xfId="46375" xr:uid="{00000000-0005-0000-0000-00006FB40000}"/>
    <cellStyle name="20% - Accent1 5 2 2 4 3 4 3 2" xfId="46376" xr:uid="{00000000-0005-0000-0000-000070B40000}"/>
    <cellStyle name="20% - Accent1 5 2 2 4 3 4 4" xfId="46377" xr:uid="{00000000-0005-0000-0000-000071B40000}"/>
    <cellStyle name="20% - Accent1 5 2 2 4 3 5" xfId="46378" xr:uid="{00000000-0005-0000-0000-000072B40000}"/>
    <cellStyle name="20% - Accent1 5 2 2 4 3 5 2" xfId="46379" xr:uid="{00000000-0005-0000-0000-000073B40000}"/>
    <cellStyle name="20% - Accent1 5 2 2 4 3 5 2 2" xfId="46380" xr:uid="{00000000-0005-0000-0000-000074B40000}"/>
    <cellStyle name="20% - Accent1 5 2 2 4 3 5 3" xfId="46381" xr:uid="{00000000-0005-0000-0000-000075B40000}"/>
    <cellStyle name="20% - Accent1 5 2 2 4 3 6" xfId="46382" xr:uid="{00000000-0005-0000-0000-000076B40000}"/>
    <cellStyle name="20% - Accent1 5 2 2 4 3 6 2" xfId="46383" xr:uid="{00000000-0005-0000-0000-000077B40000}"/>
    <cellStyle name="20% - Accent1 5 2 2 4 3 6 2 2" xfId="46384" xr:uid="{00000000-0005-0000-0000-000078B40000}"/>
    <cellStyle name="20% - Accent1 5 2 2 4 3 6 3" xfId="46385" xr:uid="{00000000-0005-0000-0000-000079B40000}"/>
    <cellStyle name="20% - Accent1 5 2 2 4 3 7" xfId="46386" xr:uid="{00000000-0005-0000-0000-00007AB40000}"/>
    <cellStyle name="20% - Accent1 5 2 2 4 3 7 2" xfId="46387" xr:uid="{00000000-0005-0000-0000-00007BB40000}"/>
    <cellStyle name="20% - Accent1 5 2 2 4 3 8" xfId="46388" xr:uid="{00000000-0005-0000-0000-00007CB40000}"/>
    <cellStyle name="20% - Accent1 5 2 2 4 3 8 2" xfId="46389" xr:uid="{00000000-0005-0000-0000-00007DB40000}"/>
    <cellStyle name="20% - Accent1 5 2 2 4 3 9" xfId="46390" xr:uid="{00000000-0005-0000-0000-00007EB40000}"/>
    <cellStyle name="20% - Accent1 5 2 2 4 4" xfId="46391" xr:uid="{00000000-0005-0000-0000-00007FB40000}"/>
    <cellStyle name="20% - Accent1 5 2 2 4 4 2" xfId="46392" xr:uid="{00000000-0005-0000-0000-000080B40000}"/>
    <cellStyle name="20% - Accent1 5 2 2 4 4 2 2" xfId="46393" xr:uid="{00000000-0005-0000-0000-000081B40000}"/>
    <cellStyle name="20% - Accent1 5 2 2 4 4 2 2 2" xfId="46394" xr:uid="{00000000-0005-0000-0000-000082B40000}"/>
    <cellStyle name="20% - Accent1 5 2 2 4 4 2 3" xfId="46395" xr:uid="{00000000-0005-0000-0000-000083B40000}"/>
    <cellStyle name="20% - Accent1 5 2 2 4 4 3" xfId="46396" xr:uid="{00000000-0005-0000-0000-000084B40000}"/>
    <cellStyle name="20% - Accent1 5 2 2 4 4 3 2" xfId="46397" xr:uid="{00000000-0005-0000-0000-000085B40000}"/>
    <cellStyle name="20% - Accent1 5 2 2 4 4 4" xfId="46398" xr:uid="{00000000-0005-0000-0000-000086B40000}"/>
    <cellStyle name="20% - Accent1 5 2 2 4 5" xfId="46399" xr:uid="{00000000-0005-0000-0000-000087B40000}"/>
    <cellStyle name="20% - Accent1 5 2 2 4 5 2" xfId="46400" xr:uid="{00000000-0005-0000-0000-000088B40000}"/>
    <cellStyle name="20% - Accent1 5 2 2 4 5 2 2" xfId="46401" xr:uid="{00000000-0005-0000-0000-000089B40000}"/>
    <cellStyle name="20% - Accent1 5 2 2 4 5 2 2 2" xfId="46402" xr:uid="{00000000-0005-0000-0000-00008AB40000}"/>
    <cellStyle name="20% - Accent1 5 2 2 4 5 2 3" xfId="46403" xr:uid="{00000000-0005-0000-0000-00008BB40000}"/>
    <cellStyle name="20% - Accent1 5 2 2 4 5 3" xfId="46404" xr:uid="{00000000-0005-0000-0000-00008CB40000}"/>
    <cellStyle name="20% - Accent1 5 2 2 4 5 3 2" xfId="46405" xr:uid="{00000000-0005-0000-0000-00008DB40000}"/>
    <cellStyle name="20% - Accent1 5 2 2 4 5 4" xfId="46406" xr:uid="{00000000-0005-0000-0000-00008EB40000}"/>
    <cellStyle name="20% - Accent1 5 2 2 4 6" xfId="46407" xr:uid="{00000000-0005-0000-0000-00008FB40000}"/>
    <cellStyle name="20% - Accent1 5 2 2 4 6 2" xfId="46408" xr:uid="{00000000-0005-0000-0000-000090B40000}"/>
    <cellStyle name="20% - Accent1 5 2 2 4 6 2 2" xfId="46409" xr:uid="{00000000-0005-0000-0000-000091B40000}"/>
    <cellStyle name="20% - Accent1 5 2 2 4 6 2 2 2" xfId="46410" xr:uid="{00000000-0005-0000-0000-000092B40000}"/>
    <cellStyle name="20% - Accent1 5 2 2 4 6 2 3" xfId="46411" xr:uid="{00000000-0005-0000-0000-000093B40000}"/>
    <cellStyle name="20% - Accent1 5 2 2 4 6 3" xfId="46412" xr:uid="{00000000-0005-0000-0000-000094B40000}"/>
    <cellStyle name="20% - Accent1 5 2 2 4 6 3 2" xfId="46413" xr:uid="{00000000-0005-0000-0000-000095B40000}"/>
    <cellStyle name="20% - Accent1 5 2 2 4 6 4" xfId="46414" xr:uid="{00000000-0005-0000-0000-000096B40000}"/>
    <cellStyle name="20% - Accent1 5 2 2 4 7" xfId="46415" xr:uid="{00000000-0005-0000-0000-000097B40000}"/>
    <cellStyle name="20% - Accent1 5 2 2 4 7 2" xfId="46416" xr:uid="{00000000-0005-0000-0000-000098B40000}"/>
    <cellStyle name="20% - Accent1 5 2 2 4 7 2 2" xfId="46417" xr:uid="{00000000-0005-0000-0000-000099B40000}"/>
    <cellStyle name="20% - Accent1 5 2 2 4 7 3" xfId="46418" xr:uid="{00000000-0005-0000-0000-00009AB40000}"/>
    <cellStyle name="20% - Accent1 5 2 2 4 8" xfId="46419" xr:uid="{00000000-0005-0000-0000-00009BB40000}"/>
    <cellStyle name="20% - Accent1 5 2 2 4 8 2" xfId="46420" xr:uid="{00000000-0005-0000-0000-00009CB40000}"/>
    <cellStyle name="20% - Accent1 5 2 2 4 8 2 2" xfId="46421" xr:uid="{00000000-0005-0000-0000-00009DB40000}"/>
    <cellStyle name="20% - Accent1 5 2 2 4 8 3" xfId="46422" xr:uid="{00000000-0005-0000-0000-00009EB40000}"/>
    <cellStyle name="20% - Accent1 5 2 2 4 9" xfId="46423" xr:uid="{00000000-0005-0000-0000-00009FB40000}"/>
    <cellStyle name="20% - Accent1 5 2 2 4 9 2" xfId="46424" xr:uid="{00000000-0005-0000-0000-0000A0B40000}"/>
    <cellStyle name="20% - Accent1 5 2 2 5" xfId="46425" xr:uid="{00000000-0005-0000-0000-0000A1B40000}"/>
    <cellStyle name="20% - Accent1 5 2 2 5 2" xfId="46426" xr:uid="{00000000-0005-0000-0000-0000A2B40000}"/>
    <cellStyle name="20% - Accent1 5 2 2 5 2 2" xfId="46427" xr:uid="{00000000-0005-0000-0000-0000A3B40000}"/>
    <cellStyle name="20% - Accent1 5 2 2 5 2 2 2" xfId="46428" xr:uid="{00000000-0005-0000-0000-0000A4B40000}"/>
    <cellStyle name="20% - Accent1 5 2 2 5 2 2 2 2" xfId="46429" xr:uid="{00000000-0005-0000-0000-0000A5B40000}"/>
    <cellStyle name="20% - Accent1 5 2 2 5 2 2 3" xfId="46430" xr:uid="{00000000-0005-0000-0000-0000A6B40000}"/>
    <cellStyle name="20% - Accent1 5 2 2 5 2 3" xfId="46431" xr:uid="{00000000-0005-0000-0000-0000A7B40000}"/>
    <cellStyle name="20% - Accent1 5 2 2 5 2 3 2" xfId="46432" xr:uid="{00000000-0005-0000-0000-0000A8B40000}"/>
    <cellStyle name="20% - Accent1 5 2 2 5 2 4" xfId="46433" xr:uid="{00000000-0005-0000-0000-0000A9B40000}"/>
    <cellStyle name="20% - Accent1 5 2 2 5 3" xfId="46434" xr:uid="{00000000-0005-0000-0000-0000AAB40000}"/>
    <cellStyle name="20% - Accent1 5 2 2 5 3 2" xfId="46435" xr:uid="{00000000-0005-0000-0000-0000ABB40000}"/>
    <cellStyle name="20% - Accent1 5 2 2 5 3 2 2" xfId="46436" xr:uid="{00000000-0005-0000-0000-0000ACB40000}"/>
    <cellStyle name="20% - Accent1 5 2 2 5 3 2 2 2" xfId="46437" xr:uid="{00000000-0005-0000-0000-0000ADB40000}"/>
    <cellStyle name="20% - Accent1 5 2 2 5 3 2 3" xfId="46438" xr:uid="{00000000-0005-0000-0000-0000AEB40000}"/>
    <cellStyle name="20% - Accent1 5 2 2 5 3 3" xfId="46439" xr:uid="{00000000-0005-0000-0000-0000AFB40000}"/>
    <cellStyle name="20% - Accent1 5 2 2 5 3 3 2" xfId="46440" xr:uid="{00000000-0005-0000-0000-0000B0B40000}"/>
    <cellStyle name="20% - Accent1 5 2 2 5 3 4" xfId="46441" xr:uid="{00000000-0005-0000-0000-0000B1B40000}"/>
    <cellStyle name="20% - Accent1 5 2 2 5 4" xfId="46442" xr:uid="{00000000-0005-0000-0000-0000B2B40000}"/>
    <cellStyle name="20% - Accent1 5 2 2 5 4 2" xfId="46443" xr:uid="{00000000-0005-0000-0000-0000B3B40000}"/>
    <cellStyle name="20% - Accent1 5 2 2 5 4 2 2" xfId="46444" xr:uid="{00000000-0005-0000-0000-0000B4B40000}"/>
    <cellStyle name="20% - Accent1 5 2 2 5 4 2 2 2" xfId="46445" xr:uid="{00000000-0005-0000-0000-0000B5B40000}"/>
    <cellStyle name="20% - Accent1 5 2 2 5 4 2 3" xfId="46446" xr:uid="{00000000-0005-0000-0000-0000B6B40000}"/>
    <cellStyle name="20% - Accent1 5 2 2 5 4 3" xfId="46447" xr:uid="{00000000-0005-0000-0000-0000B7B40000}"/>
    <cellStyle name="20% - Accent1 5 2 2 5 4 3 2" xfId="46448" xr:uid="{00000000-0005-0000-0000-0000B8B40000}"/>
    <cellStyle name="20% - Accent1 5 2 2 5 4 4" xfId="46449" xr:uid="{00000000-0005-0000-0000-0000B9B40000}"/>
    <cellStyle name="20% - Accent1 5 2 2 5 5" xfId="46450" xr:uid="{00000000-0005-0000-0000-0000BAB40000}"/>
    <cellStyle name="20% - Accent1 5 2 2 5 5 2" xfId="46451" xr:uid="{00000000-0005-0000-0000-0000BBB40000}"/>
    <cellStyle name="20% - Accent1 5 2 2 5 5 2 2" xfId="46452" xr:uid="{00000000-0005-0000-0000-0000BCB40000}"/>
    <cellStyle name="20% - Accent1 5 2 2 5 5 3" xfId="46453" xr:uid="{00000000-0005-0000-0000-0000BDB40000}"/>
    <cellStyle name="20% - Accent1 5 2 2 5 6" xfId="46454" xr:uid="{00000000-0005-0000-0000-0000BEB40000}"/>
    <cellStyle name="20% - Accent1 5 2 2 5 6 2" xfId="46455" xr:uid="{00000000-0005-0000-0000-0000BFB40000}"/>
    <cellStyle name="20% - Accent1 5 2 2 5 6 2 2" xfId="46456" xr:uid="{00000000-0005-0000-0000-0000C0B40000}"/>
    <cellStyle name="20% - Accent1 5 2 2 5 6 3" xfId="46457" xr:uid="{00000000-0005-0000-0000-0000C1B40000}"/>
    <cellStyle name="20% - Accent1 5 2 2 5 7" xfId="46458" xr:uid="{00000000-0005-0000-0000-0000C2B40000}"/>
    <cellStyle name="20% - Accent1 5 2 2 5 7 2" xfId="46459" xr:uid="{00000000-0005-0000-0000-0000C3B40000}"/>
    <cellStyle name="20% - Accent1 5 2 2 5 8" xfId="46460" xr:uid="{00000000-0005-0000-0000-0000C4B40000}"/>
    <cellStyle name="20% - Accent1 5 2 2 5 8 2" xfId="46461" xr:uid="{00000000-0005-0000-0000-0000C5B40000}"/>
    <cellStyle name="20% - Accent1 5 2 2 5 9" xfId="46462" xr:uid="{00000000-0005-0000-0000-0000C6B40000}"/>
    <cellStyle name="20% - Accent1 5 2 2 6" xfId="46463" xr:uid="{00000000-0005-0000-0000-0000C7B40000}"/>
    <cellStyle name="20% - Accent1 5 2 2 6 2" xfId="46464" xr:uid="{00000000-0005-0000-0000-0000C8B40000}"/>
    <cellStyle name="20% - Accent1 5 2 2 6 2 2" xfId="46465" xr:uid="{00000000-0005-0000-0000-0000C9B40000}"/>
    <cellStyle name="20% - Accent1 5 2 2 6 2 2 2" xfId="46466" xr:uid="{00000000-0005-0000-0000-0000CAB40000}"/>
    <cellStyle name="20% - Accent1 5 2 2 6 2 2 2 2" xfId="46467" xr:uid="{00000000-0005-0000-0000-0000CBB40000}"/>
    <cellStyle name="20% - Accent1 5 2 2 6 2 2 3" xfId="46468" xr:uid="{00000000-0005-0000-0000-0000CCB40000}"/>
    <cellStyle name="20% - Accent1 5 2 2 6 2 3" xfId="46469" xr:uid="{00000000-0005-0000-0000-0000CDB40000}"/>
    <cellStyle name="20% - Accent1 5 2 2 6 2 3 2" xfId="46470" xr:uid="{00000000-0005-0000-0000-0000CEB40000}"/>
    <cellStyle name="20% - Accent1 5 2 2 6 2 4" xfId="46471" xr:uid="{00000000-0005-0000-0000-0000CFB40000}"/>
    <cellStyle name="20% - Accent1 5 2 2 6 3" xfId="46472" xr:uid="{00000000-0005-0000-0000-0000D0B40000}"/>
    <cellStyle name="20% - Accent1 5 2 2 6 3 2" xfId="46473" xr:uid="{00000000-0005-0000-0000-0000D1B40000}"/>
    <cellStyle name="20% - Accent1 5 2 2 6 3 2 2" xfId="46474" xr:uid="{00000000-0005-0000-0000-0000D2B40000}"/>
    <cellStyle name="20% - Accent1 5 2 2 6 3 2 2 2" xfId="46475" xr:uid="{00000000-0005-0000-0000-0000D3B40000}"/>
    <cellStyle name="20% - Accent1 5 2 2 6 3 2 3" xfId="46476" xr:uid="{00000000-0005-0000-0000-0000D4B40000}"/>
    <cellStyle name="20% - Accent1 5 2 2 6 3 3" xfId="46477" xr:uid="{00000000-0005-0000-0000-0000D5B40000}"/>
    <cellStyle name="20% - Accent1 5 2 2 6 3 3 2" xfId="46478" xr:uid="{00000000-0005-0000-0000-0000D6B40000}"/>
    <cellStyle name="20% - Accent1 5 2 2 6 3 4" xfId="46479" xr:uid="{00000000-0005-0000-0000-0000D7B40000}"/>
    <cellStyle name="20% - Accent1 5 2 2 6 4" xfId="46480" xr:uid="{00000000-0005-0000-0000-0000D8B40000}"/>
    <cellStyle name="20% - Accent1 5 2 2 6 4 2" xfId="46481" xr:uid="{00000000-0005-0000-0000-0000D9B40000}"/>
    <cellStyle name="20% - Accent1 5 2 2 6 4 2 2" xfId="46482" xr:uid="{00000000-0005-0000-0000-0000DAB40000}"/>
    <cellStyle name="20% - Accent1 5 2 2 6 4 2 2 2" xfId="46483" xr:uid="{00000000-0005-0000-0000-0000DBB40000}"/>
    <cellStyle name="20% - Accent1 5 2 2 6 4 2 3" xfId="46484" xr:uid="{00000000-0005-0000-0000-0000DCB40000}"/>
    <cellStyle name="20% - Accent1 5 2 2 6 4 3" xfId="46485" xr:uid="{00000000-0005-0000-0000-0000DDB40000}"/>
    <cellStyle name="20% - Accent1 5 2 2 6 4 3 2" xfId="46486" xr:uid="{00000000-0005-0000-0000-0000DEB40000}"/>
    <cellStyle name="20% - Accent1 5 2 2 6 4 4" xfId="46487" xr:uid="{00000000-0005-0000-0000-0000DFB40000}"/>
    <cellStyle name="20% - Accent1 5 2 2 6 5" xfId="46488" xr:uid="{00000000-0005-0000-0000-0000E0B40000}"/>
    <cellStyle name="20% - Accent1 5 2 2 6 5 2" xfId="46489" xr:uid="{00000000-0005-0000-0000-0000E1B40000}"/>
    <cellStyle name="20% - Accent1 5 2 2 6 5 2 2" xfId="46490" xr:uid="{00000000-0005-0000-0000-0000E2B40000}"/>
    <cellStyle name="20% - Accent1 5 2 2 6 5 3" xfId="46491" xr:uid="{00000000-0005-0000-0000-0000E3B40000}"/>
    <cellStyle name="20% - Accent1 5 2 2 6 6" xfId="46492" xr:uid="{00000000-0005-0000-0000-0000E4B40000}"/>
    <cellStyle name="20% - Accent1 5 2 2 6 6 2" xfId="46493" xr:uid="{00000000-0005-0000-0000-0000E5B40000}"/>
    <cellStyle name="20% - Accent1 5 2 2 6 6 2 2" xfId="46494" xr:uid="{00000000-0005-0000-0000-0000E6B40000}"/>
    <cellStyle name="20% - Accent1 5 2 2 6 6 3" xfId="46495" xr:uid="{00000000-0005-0000-0000-0000E7B40000}"/>
    <cellStyle name="20% - Accent1 5 2 2 6 7" xfId="46496" xr:uid="{00000000-0005-0000-0000-0000E8B40000}"/>
    <cellStyle name="20% - Accent1 5 2 2 6 7 2" xfId="46497" xr:uid="{00000000-0005-0000-0000-0000E9B40000}"/>
    <cellStyle name="20% - Accent1 5 2 2 6 8" xfId="46498" xr:uid="{00000000-0005-0000-0000-0000EAB40000}"/>
    <cellStyle name="20% - Accent1 5 2 2 6 8 2" xfId="46499" xr:uid="{00000000-0005-0000-0000-0000EBB40000}"/>
    <cellStyle name="20% - Accent1 5 2 2 6 9" xfId="46500" xr:uid="{00000000-0005-0000-0000-0000ECB40000}"/>
    <cellStyle name="20% - Accent1 5 2 2 7" xfId="46501" xr:uid="{00000000-0005-0000-0000-0000EDB40000}"/>
    <cellStyle name="20% - Accent1 5 2 2 7 2" xfId="46502" xr:uid="{00000000-0005-0000-0000-0000EEB40000}"/>
    <cellStyle name="20% - Accent1 5 2 2 7 2 2" xfId="46503" xr:uid="{00000000-0005-0000-0000-0000EFB40000}"/>
    <cellStyle name="20% - Accent1 5 2 2 7 2 2 2" xfId="46504" xr:uid="{00000000-0005-0000-0000-0000F0B40000}"/>
    <cellStyle name="20% - Accent1 5 2 2 7 2 3" xfId="46505" xr:uid="{00000000-0005-0000-0000-0000F1B40000}"/>
    <cellStyle name="20% - Accent1 5 2 2 7 3" xfId="46506" xr:uid="{00000000-0005-0000-0000-0000F2B40000}"/>
    <cellStyle name="20% - Accent1 5 2 2 7 3 2" xfId="46507" xr:uid="{00000000-0005-0000-0000-0000F3B40000}"/>
    <cellStyle name="20% - Accent1 5 2 2 7 4" xfId="46508" xr:uid="{00000000-0005-0000-0000-0000F4B40000}"/>
    <cellStyle name="20% - Accent1 5 2 2 8" xfId="46509" xr:uid="{00000000-0005-0000-0000-0000F5B40000}"/>
    <cellStyle name="20% - Accent1 5 2 2 8 2" xfId="46510" xr:uid="{00000000-0005-0000-0000-0000F6B40000}"/>
    <cellStyle name="20% - Accent1 5 2 2 8 2 2" xfId="46511" xr:uid="{00000000-0005-0000-0000-0000F7B40000}"/>
    <cellStyle name="20% - Accent1 5 2 2 8 2 2 2" xfId="46512" xr:uid="{00000000-0005-0000-0000-0000F8B40000}"/>
    <cellStyle name="20% - Accent1 5 2 2 8 2 3" xfId="46513" xr:uid="{00000000-0005-0000-0000-0000F9B40000}"/>
    <cellStyle name="20% - Accent1 5 2 2 8 3" xfId="46514" xr:uid="{00000000-0005-0000-0000-0000FAB40000}"/>
    <cellStyle name="20% - Accent1 5 2 2 8 3 2" xfId="46515" xr:uid="{00000000-0005-0000-0000-0000FBB40000}"/>
    <cellStyle name="20% - Accent1 5 2 2 8 4" xfId="46516" xr:uid="{00000000-0005-0000-0000-0000FCB40000}"/>
    <cellStyle name="20% - Accent1 5 2 2 9" xfId="46517" xr:uid="{00000000-0005-0000-0000-0000FDB40000}"/>
    <cellStyle name="20% - Accent1 5 2 2 9 2" xfId="46518" xr:uid="{00000000-0005-0000-0000-0000FEB40000}"/>
    <cellStyle name="20% - Accent1 5 2 2 9 2 2" xfId="46519" xr:uid="{00000000-0005-0000-0000-0000FFB40000}"/>
    <cellStyle name="20% - Accent1 5 2 2 9 2 2 2" xfId="46520" xr:uid="{00000000-0005-0000-0000-000000B50000}"/>
    <cellStyle name="20% - Accent1 5 2 2 9 2 3" xfId="46521" xr:uid="{00000000-0005-0000-0000-000001B50000}"/>
    <cellStyle name="20% - Accent1 5 2 2 9 3" xfId="46522" xr:uid="{00000000-0005-0000-0000-000002B50000}"/>
    <cellStyle name="20% - Accent1 5 2 2 9 3 2" xfId="46523" xr:uid="{00000000-0005-0000-0000-000003B50000}"/>
    <cellStyle name="20% - Accent1 5 2 2 9 4" xfId="46524" xr:uid="{00000000-0005-0000-0000-000004B50000}"/>
    <cellStyle name="20% - Accent1 5 2 3" xfId="46525" xr:uid="{00000000-0005-0000-0000-000005B50000}"/>
    <cellStyle name="20% - Accent1 5 2 3 10" xfId="46526" xr:uid="{00000000-0005-0000-0000-000006B50000}"/>
    <cellStyle name="20% - Accent1 5 2 3 10 2" xfId="46527" xr:uid="{00000000-0005-0000-0000-000007B50000}"/>
    <cellStyle name="20% - Accent1 5 2 3 11" xfId="46528" xr:uid="{00000000-0005-0000-0000-000008B50000}"/>
    <cellStyle name="20% - Accent1 5 2 3 2" xfId="46529" xr:uid="{00000000-0005-0000-0000-000009B50000}"/>
    <cellStyle name="20% - Accent1 5 2 3 2 2" xfId="46530" xr:uid="{00000000-0005-0000-0000-00000AB50000}"/>
    <cellStyle name="20% - Accent1 5 2 3 2 2 2" xfId="46531" xr:uid="{00000000-0005-0000-0000-00000BB50000}"/>
    <cellStyle name="20% - Accent1 5 2 3 2 2 2 2" xfId="46532" xr:uid="{00000000-0005-0000-0000-00000CB50000}"/>
    <cellStyle name="20% - Accent1 5 2 3 2 2 2 2 2" xfId="46533" xr:uid="{00000000-0005-0000-0000-00000DB50000}"/>
    <cellStyle name="20% - Accent1 5 2 3 2 2 2 3" xfId="46534" xr:uid="{00000000-0005-0000-0000-00000EB50000}"/>
    <cellStyle name="20% - Accent1 5 2 3 2 2 3" xfId="46535" xr:uid="{00000000-0005-0000-0000-00000FB50000}"/>
    <cellStyle name="20% - Accent1 5 2 3 2 2 3 2" xfId="46536" xr:uid="{00000000-0005-0000-0000-000010B50000}"/>
    <cellStyle name="20% - Accent1 5 2 3 2 2 4" xfId="46537" xr:uid="{00000000-0005-0000-0000-000011B50000}"/>
    <cellStyle name="20% - Accent1 5 2 3 2 3" xfId="46538" xr:uid="{00000000-0005-0000-0000-000012B50000}"/>
    <cellStyle name="20% - Accent1 5 2 3 2 3 2" xfId="46539" xr:uid="{00000000-0005-0000-0000-000013B50000}"/>
    <cellStyle name="20% - Accent1 5 2 3 2 3 2 2" xfId="46540" xr:uid="{00000000-0005-0000-0000-000014B50000}"/>
    <cellStyle name="20% - Accent1 5 2 3 2 3 2 2 2" xfId="46541" xr:uid="{00000000-0005-0000-0000-000015B50000}"/>
    <cellStyle name="20% - Accent1 5 2 3 2 3 2 3" xfId="46542" xr:uid="{00000000-0005-0000-0000-000016B50000}"/>
    <cellStyle name="20% - Accent1 5 2 3 2 3 3" xfId="46543" xr:uid="{00000000-0005-0000-0000-000017B50000}"/>
    <cellStyle name="20% - Accent1 5 2 3 2 3 3 2" xfId="46544" xr:uid="{00000000-0005-0000-0000-000018B50000}"/>
    <cellStyle name="20% - Accent1 5 2 3 2 3 4" xfId="46545" xr:uid="{00000000-0005-0000-0000-000019B50000}"/>
    <cellStyle name="20% - Accent1 5 2 3 2 4" xfId="46546" xr:uid="{00000000-0005-0000-0000-00001AB50000}"/>
    <cellStyle name="20% - Accent1 5 2 3 2 4 2" xfId="46547" xr:uid="{00000000-0005-0000-0000-00001BB50000}"/>
    <cellStyle name="20% - Accent1 5 2 3 2 4 2 2" xfId="46548" xr:uid="{00000000-0005-0000-0000-00001CB50000}"/>
    <cellStyle name="20% - Accent1 5 2 3 2 4 2 2 2" xfId="46549" xr:uid="{00000000-0005-0000-0000-00001DB50000}"/>
    <cellStyle name="20% - Accent1 5 2 3 2 4 2 3" xfId="46550" xr:uid="{00000000-0005-0000-0000-00001EB50000}"/>
    <cellStyle name="20% - Accent1 5 2 3 2 4 3" xfId="46551" xr:uid="{00000000-0005-0000-0000-00001FB50000}"/>
    <cellStyle name="20% - Accent1 5 2 3 2 4 3 2" xfId="46552" xr:uid="{00000000-0005-0000-0000-000020B50000}"/>
    <cellStyle name="20% - Accent1 5 2 3 2 4 4" xfId="46553" xr:uid="{00000000-0005-0000-0000-000021B50000}"/>
    <cellStyle name="20% - Accent1 5 2 3 2 5" xfId="46554" xr:uid="{00000000-0005-0000-0000-000022B50000}"/>
    <cellStyle name="20% - Accent1 5 2 3 2 5 2" xfId="46555" xr:uid="{00000000-0005-0000-0000-000023B50000}"/>
    <cellStyle name="20% - Accent1 5 2 3 2 5 2 2" xfId="46556" xr:uid="{00000000-0005-0000-0000-000024B50000}"/>
    <cellStyle name="20% - Accent1 5 2 3 2 5 3" xfId="46557" xr:uid="{00000000-0005-0000-0000-000025B50000}"/>
    <cellStyle name="20% - Accent1 5 2 3 2 6" xfId="46558" xr:uid="{00000000-0005-0000-0000-000026B50000}"/>
    <cellStyle name="20% - Accent1 5 2 3 2 6 2" xfId="46559" xr:uid="{00000000-0005-0000-0000-000027B50000}"/>
    <cellStyle name="20% - Accent1 5 2 3 2 6 2 2" xfId="46560" xr:uid="{00000000-0005-0000-0000-000028B50000}"/>
    <cellStyle name="20% - Accent1 5 2 3 2 6 3" xfId="46561" xr:uid="{00000000-0005-0000-0000-000029B50000}"/>
    <cellStyle name="20% - Accent1 5 2 3 2 7" xfId="46562" xr:uid="{00000000-0005-0000-0000-00002AB50000}"/>
    <cellStyle name="20% - Accent1 5 2 3 2 7 2" xfId="46563" xr:uid="{00000000-0005-0000-0000-00002BB50000}"/>
    <cellStyle name="20% - Accent1 5 2 3 2 8" xfId="46564" xr:uid="{00000000-0005-0000-0000-00002CB50000}"/>
    <cellStyle name="20% - Accent1 5 2 3 2 8 2" xfId="46565" xr:uid="{00000000-0005-0000-0000-00002DB50000}"/>
    <cellStyle name="20% - Accent1 5 2 3 2 9" xfId="46566" xr:uid="{00000000-0005-0000-0000-00002EB50000}"/>
    <cellStyle name="20% - Accent1 5 2 3 3" xfId="46567" xr:uid="{00000000-0005-0000-0000-00002FB50000}"/>
    <cellStyle name="20% - Accent1 5 2 3 3 2" xfId="46568" xr:uid="{00000000-0005-0000-0000-000030B50000}"/>
    <cellStyle name="20% - Accent1 5 2 3 3 2 2" xfId="46569" xr:uid="{00000000-0005-0000-0000-000031B50000}"/>
    <cellStyle name="20% - Accent1 5 2 3 3 2 2 2" xfId="46570" xr:uid="{00000000-0005-0000-0000-000032B50000}"/>
    <cellStyle name="20% - Accent1 5 2 3 3 2 2 2 2" xfId="46571" xr:uid="{00000000-0005-0000-0000-000033B50000}"/>
    <cellStyle name="20% - Accent1 5 2 3 3 2 2 3" xfId="46572" xr:uid="{00000000-0005-0000-0000-000034B50000}"/>
    <cellStyle name="20% - Accent1 5 2 3 3 2 3" xfId="46573" xr:uid="{00000000-0005-0000-0000-000035B50000}"/>
    <cellStyle name="20% - Accent1 5 2 3 3 2 3 2" xfId="46574" xr:uid="{00000000-0005-0000-0000-000036B50000}"/>
    <cellStyle name="20% - Accent1 5 2 3 3 2 4" xfId="46575" xr:uid="{00000000-0005-0000-0000-000037B50000}"/>
    <cellStyle name="20% - Accent1 5 2 3 3 3" xfId="46576" xr:uid="{00000000-0005-0000-0000-000038B50000}"/>
    <cellStyle name="20% - Accent1 5 2 3 3 3 2" xfId="46577" xr:uid="{00000000-0005-0000-0000-000039B50000}"/>
    <cellStyle name="20% - Accent1 5 2 3 3 3 2 2" xfId="46578" xr:uid="{00000000-0005-0000-0000-00003AB50000}"/>
    <cellStyle name="20% - Accent1 5 2 3 3 3 2 2 2" xfId="46579" xr:uid="{00000000-0005-0000-0000-00003BB50000}"/>
    <cellStyle name="20% - Accent1 5 2 3 3 3 2 3" xfId="46580" xr:uid="{00000000-0005-0000-0000-00003CB50000}"/>
    <cellStyle name="20% - Accent1 5 2 3 3 3 3" xfId="46581" xr:uid="{00000000-0005-0000-0000-00003DB50000}"/>
    <cellStyle name="20% - Accent1 5 2 3 3 3 3 2" xfId="46582" xr:uid="{00000000-0005-0000-0000-00003EB50000}"/>
    <cellStyle name="20% - Accent1 5 2 3 3 3 4" xfId="46583" xr:uid="{00000000-0005-0000-0000-00003FB50000}"/>
    <cellStyle name="20% - Accent1 5 2 3 3 4" xfId="46584" xr:uid="{00000000-0005-0000-0000-000040B50000}"/>
    <cellStyle name="20% - Accent1 5 2 3 3 4 2" xfId="46585" xr:uid="{00000000-0005-0000-0000-000041B50000}"/>
    <cellStyle name="20% - Accent1 5 2 3 3 4 2 2" xfId="46586" xr:uid="{00000000-0005-0000-0000-000042B50000}"/>
    <cellStyle name="20% - Accent1 5 2 3 3 4 2 2 2" xfId="46587" xr:uid="{00000000-0005-0000-0000-000043B50000}"/>
    <cellStyle name="20% - Accent1 5 2 3 3 4 2 3" xfId="46588" xr:uid="{00000000-0005-0000-0000-000044B50000}"/>
    <cellStyle name="20% - Accent1 5 2 3 3 4 3" xfId="46589" xr:uid="{00000000-0005-0000-0000-000045B50000}"/>
    <cellStyle name="20% - Accent1 5 2 3 3 4 3 2" xfId="46590" xr:uid="{00000000-0005-0000-0000-000046B50000}"/>
    <cellStyle name="20% - Accent1 5 2 3 3 4 4" xfId="46591" xr:uid="{00000000-0005-0000-0000-000047B50000}"/>
    <cellStyle name="20% - Accent1 5 2 3 3 5" xfId="46592" xr:uid="{00000000-0005-0000-0000-000048B50000}"/>
    <cellStyle name="20% - Accent1 5 2 3 3 5 2" xfId="46593" xr:uid="{00000000-0005-0000-0000-000049B50000}"/>
    <cellStyle name="20% - Accent1 5 2 3 3 5 2 2" xfId="46594" xr:uid="{00000000-0005-0000-0000-00004AB50000}"/>
    <cellStyle name="20% - Accent1 5 2 3 3 5 3" xfId="46595" xr:uid="{00000000-0005-0000-0000-00004BB50000}"/>
    <cellStyle name="20% - Accent1 5 2 3 3 6" xfId="46596" xr:uid="{00000000-0005-0000-0000-00004CB50000}"/>
    <cellStyle name="20% - Accent1 5 2 3 3 6 2" xfId="46597" xr:uid="{00000000-0005-0000-0000-00004DB50000}"/>
    <cellStyle name="20% - Accent1 5 2 3 3 6 2 2" xfId="46598" xr:uid="{00000000-0005-0000-0000-00004EB50000}"/>
    <cellStyle name="20% - Accent1 5 2 3 3 6 3" xfId="46599" xr:uid="{00000000-0005-0000-0000-00004FB50000}"/>
    <cellStyle name="20% - Accent1 5 2 3 3 7" xfId="46600" xr:uid="{00000000-0005-0000-0000-000050B50000}"/>
    <cellStyle name="20% - Accent1 5 2 3 3 7 2" xfId="46601" xr:uid="{00000000-0005-0000-0000-000051B50000}"/>
    <cellStyle name="20% - Accent1 5 2 3 3 8" xfId="46602" xr:uid="{00000000-0005-0000-0000-000052B50000}"/>
    <cellStyle name="20% - Accent1 5 2 3 3 8 2" xfId="46603" xr:uid="{00000000-0005-0000-0000-000053B50000}"/>
    <cellStyle name="20% - Accent1 5 2 3 3 9" xfId="46604" xr:uid="{00000000-0005-0000-0000-000054B50000}"/>
    <cellStyle name="20% - Accent1 5 2 3 4" xfId="46605" xr:uid="{00000000-0005-0000-0000-000055B50000}"/>
    <cellStyle name="20% - Accent1 5 2 3 4 2" xfId="46606" xr:uid="{00000000-0005-0000-0000-000056B50000}"/>
    <cellStyle name="20% - Accent1 5 2 3 4 2 2" xfId="46607" xr:uid="{00000000-0005-0000-0000-000057B50000}"/>
    <cellStyle name="20% - Accent1 5 2 3 4 2 2 2" xfId="46608" xr:uid="{00000000-0005-0000-0000-000058B50000}"/>
    <cellStyle name="20% - Accent1 5 2 3 4 2 3" xfId="46609" xr:uid="{00000000-0005-0000-0000-000059B50000}"/>
    <cellStyle name="20% - Accent1 5 2 3 4 3" xfId="46610" xr:uid="{00000000-0005-0000-0000-00005AB50000}"/>
    <cellStyle name="20% - Accent1 5 2 3 4 3 2" xfId="46611" xr:uid="{00000000-0005-0000-0000-00005BB50000}"/>
    <cellStyle name="20% - Accent1 5 2 3 4 4" xfId="46612" xr:uid="{00000000-0005-0000-0000-00005CB50000}"/>
    <cellStyle name="20% - Accent1 5 2 3 5" xfId="46613" xr:uid="{00000000-0005-0000-0000-00005DB50000}"/>
    <cellStyle name="20% - Accent1 5 2 3 5 2" xfId="46614" xr:uid="{00000000-0005-0000-0000-00005EB50000}"/>
    <cellStyle name="20% - Accent1 5 2 3 5 2 2" xfId="46615" xr:uid="{00000000-0005-0000-0000-00005FB50000}"/>
    <cellStyle name="20% - Accent1 5 2 3 5 2 2 2" xfId="46616" xr:uid="{00000000-0005-0000-0000-000060B50000}"/>
    <cellStyle name="20% - Accent1 5 2 3 5 2 3" xfId="46617" xr:uid="{00000000-0005-0000-0000-000061B50000}"/>
    <cellStyle name="20% - Accent1 5 2 3 5 3" xfId="46618" xr:uid="{00000000-0005-0000-0000-000062B50000}"/>
    <cellStyle name="20% - Accent1 5 2 3 5 3 2" xfId="46619" xr:uid="{00000000-0005-0000-0000-000063B50000}"/>
    <cellStyle name="20% - Accent1 5 2 3 5 4" xfId="46620" xr:uid="{00000000-0005-0000-0000-000064B50000}"/>
    <cellStyle name="20% - Accent1 5 2 3 6" xfId="46621" xr:uid="{00000000-0005-0000-0000-000065B50000}"/>
    <cellStyle name="20% - Accent1 5 2 3 6 2" xfId="46622" xr:uid="{00000000-0005-0000-0000-000066B50000}"/>
    <cellStyle name="20% - Accent1 5 2 3 6 2 2" xfId="46623" xr:uid="{00000000-0005-0000-0000-000067B50000}"/>
    <cellStyle name="20% - Accent1 5 2 3 6 2 2 2" xfId="46624" xr:uid="{00000000-0005-0000-0000-000068B50000}"/>
    <cellStyle name="20% - Accent1 5 2 3 6 2 3" xfId="46625" xr:uid="{00000000-0005-0000-0000-000069B50000}"/>
    <cellStyle name="20% - Accent1 5 2 3 6 3" xfId="46626" xr:uid="{00000000-0005-0000-0000-00006AB50000}"/>
    <cellStyle name="20% - Accent1 5 2 3 6 3 2" xfId="46627" xr:uid="{00000000-0005-0000-0000-00006BB50000}"/>
    <cellStyle name="20% - Accent1 5 2 3 6 4" xfId="46628" xr:uid="{00000000-0005-0000-0000-00006CB50000}"/>
    <cellStyle name="20% - Accent1 5 2 3 7" xfId="46629" xr:uid="{00000000-0005-0000-0000-00006DB50000}"/>
    <cellStyle name="20% - Accent1 5 2 3 7 2" xfId="46630" xr:uid="{00000000-0005-0000-0000-00006EB50000}"/>
    <cellStyle name="20% - Accent1 5 2 3 7 2 2" xfId="46631" xr:uid="{00000000-0005-0000-0000-00006FB50000}"/>
    <cellStyle name="20% - Accent1 5 2 3 7 3" xfId="46632" xr:uid="{00000000-0005-0000-0000-000070B50000}"/>
    <cellStyle name="20% - Accent1 5 2 3 8" xfId="46633" xr:uid="{00000000-0005-0000-0000-000071B50000}"/>
    <cellStyle name="20% - Accent1 5 2 3 8 2" xfId="46634" xr:uid="{00000000-0005-0000-0000-000072B50000}"/>
    <cellStyle name="20% - Accent1 5 2 3 8 2 2" xfId="46635" xr:uid="{00000000-0005-0000-0000-000073B50000}"/>
    <cellStyle name="20% - Accent1 5 2 3 8 3" xfId="46636" xr:uid="{00000000-0005-0000-0000-000074B50000}"/>
    <cellStyle name="20% - Accent1 5 2 3 9" xfId="46637" xr:uid="{00000000-0005-0000-0000-000075B50000}"/>
    <cellStyle name="20% - Accent1 5 2 3 9 2" xfId="46638" xr:uid="{00000000-0005-0000-0000-000076B50000}"/>
    <cellStyle name="20% - Accent1 5 2 4" xfId="46639" xr:uid="{00000000-0005-0000-0000-000077B50000}"/>
    <cellStyle name="20% - Accent1 5 2 4 10" xfId="46640" xr:uid="{00000000-0005-0000-0000-000078B50000}"/>
    <cellStyle name="20% - Accent1 5 2 4 10 2" xfId="46641" xr:uid="{00000000-0005-0000-0000-000079B50000}"/>
    <cellStyle name="20% - Accent1 5 2 4 11" xfId="46642" xr:uid="{00000000-0005-0000-0000-00007AB50000}"/>
    <cellStyle name="20% - Accent1 5 2 4 2" xfId="46643" xr:uid="{00000000-0005-0000-0000-00007BB50000}"/>
    <cellStyle name="20% - Accent1 5 2 4 2 2" xfId="46644" xr:uid="{00000000-0005-0000-0000-00007CB50000}"/>
    <cellStyle name="20% - Accent1 5 2 4 2 2 2" xfId="46645" xr:uid="{00000000-0005-0000-0000-00007DB50000}"/>
    <cellStyle name="20% - Accent1 5 2 4 2 2 2 2" xfId="46646" xr:uid="{00000000-0005-0000-0000-00007EB50000}"/>
    <cellStyle name="20% - Accent1 5 2 4 2 2 2 2 2" xfId="46647" xr:uid="{00000000-0005-0000-0000-00007FB50000}"/>
    <cellStyle name="20% - Accent1 5 2 4 2 2 2 3" xfId="46648" xr:uid="{00000000-0005-0000-0000-000080B50000}"/>
    <cellStyle name="20% - Accent1 5 2 4 2 2 3" xfId="46649" xr:uid="{00000000-0005-0000-0000-000081B50000}"/>
    <cellStyle name="20% - Accent1 5 2 4 2 2 3 2" xfId="46650" xr:uid="{00000000-0005-0000-0000-000082B50000}"/>
    <cellStyle name="20% - Accent1 5 2 4 2 2 4" xfId="46651" xr:uid="{00000000-0005-0000-0000-000083B50000}"/>
    <cellStyle name="20% - Accent1 5 2 4 2 3" xfId="46652" xr:uid="{00000000-0005-0000-0000-000084B50000}"/>
    <cellStyle name="20% - Accent1 5 2 4 2 3 2" xfId="46653" xr:uid="{00000000-0005-0000-0000-000085B50000}"/>
    <cellStyle name="20% - Accent1 5 2 4 2 3 2 2" xfId="46654" xr:uid="{00000000-0005-0000-0000-000086B50000}"/>
    <cellStyle name="20% - Accent1 5 2 4 2 3 2 2 2" xfId="46655" xr:uid="{00000000-0005-0000-0000-000087B50000}"/>
    <cellStyle name="20% - Accent1 5 2 4 2 3 2 3" xfId="46656" xr:uid="{00000000-0005-0000-0000-000088B50000}"/>
    <cellStyle name="20% - Accent1 5 2 4 2 3 3" xfId="46657" xr:uid="{00000000-0005-0000-0000-000089B50000}"/>
    <cellStyle name="20% - Accent1 5 2 4 2 3 3 2" xfId="46658" xr:uid="{00000000-0005-0000-0000-00008AB50000}"/>
    <cellStyle name="20% - Accent1 5 2 4 2 3 4" xfId="46659" xr:uid="{00000000-0005-0000-0000-00008BB50000}"/>
    <cellStyle name="20% - Accent1 5 2 4 2 4" xfId="46660" xr:uid="{00000000-0005-0000-0000-00008CB50000}"/>
    <cellStyle name="20% - Accent1 5 2 4 2 4 2" xfId="46661" xr:uid="{00000000-0005-0000-0000-00008DB50000}"/>
    <cellStyle name="20% - Accent1 5 2 4 2 4 2 2" xfId="46662" xr:uid="{00000000-0005-0000-0000-00008EB50000}"/>
    <cellStyle name="20% - Accent1 5 2 4 2 4 2 2 2" xfId="46663" xr:uid="{00000000-0005-0000-0000-00008FB50000}"/>
    <cellStyle name="20% - Accent1 5 2 4 2 4 2 3" xfId="46664" xr:uid="{00000000-0005-0000-0000-000090B50000}"/>
    <cellStyle name="20% - Accent1 5 2 4 2 4 3" xfId="46665" xr:uid="{00000000-0005-0000-0000-000091B50000}"/>
    <cellStyle name="20% - Accent1 5 2 4 2 4 3 2" xfId="46666" xr:uid="{00000000-0005-0000-0000-000092B50000}"/>
    <cellStyle name="20% - Accent1 5 2 4 2 4 4" xfId="46667" xr:uid="{00000000-0005-0000-0000-000093B50000}"/>
    <cellStyle name="20% - Accent1 5 2 4 2 5" xfId="46668" xr:uid="{00000000-0005-0000-0000-000094B50000}"/>
    <cellStyle name="20% - Accent1 5 2 4 2 5 2" xfId="46669" xr:uid="{00000000-0005-0000-0000-000095B50000}"/>
    <cellStyle name="20% - Accent1 5 2 4 2 5 2 2" xfId="46670" xr:uid="{00000000-0005-0000-0000-000096B50000}"/>
    <cellStyle name="20% - Accent1 5 2 4 2 5 3" xfId="46671" xr:uid="{00000000-0005-0000-0000-000097B50000}"/>
    <cellStyle name="20% - Accent1 5 2 4 2 6" xfId="46672" xr:uid="{00000000-0005-0000-0000-000098B50000}"/>
    <cellStyle name="20% - Accent1 5 2 4 2 6 2" xfId="46673" xr:uid="{00000000-0005-0000-0000-000099B50000}"/>
    <cellStyle name="20% - Accent1 5 2 4 2 6 2 2" xfId="46674" xr:uid="{00000000-0005-0000-0000-00009AB50000}"/>
    <cellStyle name="20% - Accent1 5 2 4 2 6 3" xfId="46675" xr:uid="{00000000-0005-0000-0000-00009BB50000}"/>
    <cellStyle name="20% - Accent1 5 2 4 2 7" xfId="46676" xr:uid="{00000000-0005-0000-0000-00009CB50000}"/>
    <cellStyle name="20% - Accent1 5 2 4 2 7 2" xfId="46677" xr:uid="{00000000-0005-0000-0000-00009DB50000}"/>
    <cellStyle name="20% - Accent1 5 2 4 2 8" xfId="46678" xr:uid="{00000000-0005-0000-0000-00009EB50000}"/>
    <cellStyle name="20% - Accent1 5 2 4 2 8 2" xfId="46679" xr:uid="{00000000-0005-0000-0000-00009FB50000}"/>
    <cellStyle name="20% - Accent1 5 2 4 2 9" xfId="46680" xr:uid="{00000000-0005-0000-0000-0000A0B50000}"/>
    <cellStyle name="20% - Accent1 5 2 4 3" xfId="46681" xr:uid="{00000000-0005-0000-0000-0000A1B50000}"/>
    <cellStyle name="20% - Accent1 5 2 4 3 2" xfId="46682" xr:uid="{00000000-0005-0000-0000-0000A2B50000}"/>
    <cellStyle name="20% - Accent1 5 2 4 3 2 2" xfId="46683" xr:uid="{00000000-0005-0000-0000-0000A3B50000}"/>
    <cellStyle name="20% - Accent1 5 2 4 3 2 2 2" xfId="46684" xr:uid="{00000000-0005-0000-0000-0000A4B50000}"/>
    <cellStyle name="20% - Accent1 5 2 4 3 2 2 2 2" xfId="46685" xr:uid="{00000000-0005-0000-0000-0000A5B50000}"/>
    <cellStyle name="20% - Accent1 5 2 4 3 2 2 3" xfId="46686" xr:uid="{00000000-0005-0000-0000-0000A6B50000}"/>
    <cellStyle name="20% - Accent1 5 2 4 3 2 3" xfId="46687" xr:uid="{00000000-0005-0000-0000-0000A7B50000}"/>
    <cellStyle name="20% - Accent1 5 2 4 3 2 3 2" xfId="46688" xr:uid="{00000000-0005-0000-0000-0000A8B50000}"/>
    <cellStyle name="20% - Accent1 5 2 4 3 2 4" xfId="46689" xr:uid="{00000000-0005-0000-0000-0000A9B50000}"/>
    <cellStyle name="20% - Accent1 5 2 4 3 3" xfId="46690" xr:uid="{00000000-0005-0000-0000-0000AAB50000}"/>
    <cellStyle name="20% - Accent1 5 2 4 3 3 2" xfId="46691" xr:uid="{00000000-0005-0000-0000-0000ABB50000}"/>
    <cellStyle name="20% - Accent1 5 2 4 3 3 2 2" xfId="46692" xr:uid="{00000000-0005-0000-0000-0000ACB50000}"/>
    <cellStyle name="20% - Accent1 5 2 4 3 3 2 2 2" xfId="46693" xr:uid="{00000000-0005-0000-0000-0000ADB50000}"/>
    <cellStyle name="20% - Accent1 5 2 4 3 3 2 3" xfId="46694" xr:uid="{00000000-0005-0000-0000-0000AEB50000}"/>
    <cellStyle name="20% - Accent1 5 2 4 3 3 3" xfId="46695" xr:uid="{00000000-0005-0000-0000-0000AFB50000}"/>
    <cellStyle name="20% - Accent1 5 2 4 3 3 3 2" xfId="46696" xr:uid="{00000000-0005-0000-0000-0000B0B50000}"/>
    <cellStyle name="20% - Accent1 5 2 4 3 3 4" xfId="46697" xr:uid="{00000000-0005-0000-0000-0000B1B50000}"/>
    <cellStyle name="20% - Accent1 5 2 4 3 4" xfId="46698" xr:uid="{00000000-0005-0000-0000-0000B2B50000}"/>
    <cellStyle name="20% - Accent1 5 2 4 3 4 2" xfId="46699" xr:uid="{00000000-0005-0000-0000-0000B3B50000}"/>
    <cellStyle name="20% - Accent1 5 2 4 3 4 2 2" xfId="46700" xr:uid="{00000000-0005-0000-0000-0000B4B50000}"/>
    <cellStyle name="20% - Accent1 5 2 4 3 4 2 2 2" xfId="46701" xr:uid="{00000000-0005-0000-0000-0000B5B50000}"/>
    <cellStyle name="20% - Accent1 5 2 4 3 4 2 3" xfId="46702" xr:uid="{00000000-0005-0000-0000-0000B6B50000}"/>
    <cellStyle name="20% - Accent1 5 2 4 3 4 3" xfId="46703" xr:uid="{00000000-0005-0000-0000-0000B7B50000}"/>
    <cellStyle name="20% - Accent1 5 2 4 3 4 3 2" xfId="46704" xr:uid="{00000000-0005-0000-0000-0000B8B50000}"/>
    <cellStyle name="20% - Accent1 5 2 4 3 4 4" xfId="46705" xr:uid="{00000000-0005-0000-0000-0000B9B50000}"/>
    <cellStyle name="20% - Accent1 5 2 4 3 5" xfId="46706" xr:uid="{00000000-0005-0000-0000-0000BAB50000}"/>
    <cellStyle name="20% - Accent1 5 2 4 3 5 2" xfId="46707" xr:uid="{00000000-0005-0000-0000-0000BBB50000}"/>
    <cellStyle name="20% - Accent1 5 2 4 3 5 2 2" xfId="46708" xr:uid="{00000000-0005-0000-0000-0000BCB50000}"/>
    <cellStyle name="20% - Accent1 5 2 4 3 5 3" xfId="46709" xr:uid="{00000000-0005-0000-0000-0000BDB50000}"/>
    <cellStyle name="20% - Accent1 5 2 4 3 6" xfId="46710" xr:uid="{00000000-0005-0000-0000-0000BEB50000}"/>
    <cellStyle name="20% - Accent1 5 2 4 3 6 2" xfId="46711" xr:uid="{00000000-0005-0000-0000-0000BFB50000}"/>
    <cellStyle name="20% - Accent1 5 2 4 3 6 2 2" xfId="46712" xr:uid="{00000000-0005-0000-0000-0000C0B50000}"/>
    <cellStyle name="20% - Accent1 5 2 4 3 6 3" xfId="46713" xr:uid="{00000000-0005-0000-0000-0000C1B50000}"/>
    <cellStyle name="20% - Accent1 5 2 4 3 7" xfId="46714" xr:uid="{00000000-0005-0000-0000-0000C2B50000}"/>
    <cellStyle name="20% - Accent1 5 2 4 3 7 2" xfId="46715" xr:uid="{00000000-0005-0000-0000-0000C3B50000}"/>
    <cellStyle name="20% - Accent1 5 2 4 3 8" xfId="46716" xr:uid="{00000000-0005-0000-0000-0000C4B50000}"/>
    <cellStyle name="20% - Accent1 5 2 4 3 8 2" xfId="46717" xr:uid="{00000000-0005-0000-0000-0000C5B50000}"/>
    <cellStyle name="20% - Accent1 5 2 4 3 9" xfId="46718" xr:uid="{00000000-0005-0000-0000-0000C6B50000}"/>
    <cellStyle name="20% - Accent1 5 2 4 4" xfId="46719" xr:uid="{00000000-0005-0000-0000-0000C7B50000}"/>
    <cellStyle name="20% - Accent1 5 2 4 4 2" xfId="46720" xr:uid="{00000000-0005-0000-0000-0000C8B50000}"/>
    <cellStyle name="20% - Accent1 5 2 4 4 2 2" xfId="46721" xr:uid="{00000000-0005-0000-0000-0000C9B50000}"/>
    <cellStyle name="20% - Accent1 5 2 4 4 2 2 2" xfId="46722" xr:uid="{00000000-0005-0000-0000-0000CAB50000}"/>
    <cellStyle name="20% - Accent1 5 2 4 4 2 3" xfId="46723" xr:uid="{00000000-0005-0000-0000-0000CBB50000}"/>
    <cellStyle name="20% - Accent1 5 2 4 4 3" xfId="46724" xr:uid="{00000000-0005-0000-0000-0000CCB50000}"/>
    <cellStyle name="20% - Accent1 5 2 4 4 3 2" xfId="46725" xr:uid="{00000000-0005-0000-0000-0000CDB50000}"/>
    <cellStyle name="20% - Accent1 5 2 4 4 4" xfId="46726" xr:uid="{00000000-0005-0000-0000-0000CEB50000}"/>
    <cellStyle name="20% - Accent1 5 2 4 5" xfId="46727" xr:uid="{00000000-0005-0000-0000-0000CFB50000}"/>
    <cellStyle name="20% - Accent1 5 2 4 5 2" xfId="46728" xr:uid="{00000000-0005-0000-0000-0000D0B50000}"/>
    <cellStyle name="20% - Accent1 5 2 4 5 2 2" xfId="46729" xr:uid="{00000000-0005-0000-0000-0000D1B50000}"/>
    <cellStyle name="20% - Accent1 5 2 4 5 2 2 2" xfId="46730" xr:uid="{00000000-0005-0000-0000-0000D2B50000}"/>
    <cellStyle name="20% - Accent1 5 2 4 5 2 3" xfId="46731" xr:uid="{00000000-0005-0000-0000-0000D3B50000}"/>
    <cellStyle name="20% - Accent1 5 2 4 5 3" xfId="46732" xr:uid="{00000000-0005-0000-0000-0000D4B50000}"/>
    <cellStyle name="20% - Accent1 5 2 4 5 3 2" xfId="46733" xr:uid="{00000000-0005-0000-0000-0000D5B50000}"/>
    <cellStyle name="20% - Accent1 5 2 4 5 4" xfId="46734" xr:uid="{00000000-0005-0000-0000-0000D6B50000}"/>
    <cellStyle name="20% - Accent1 5 2 4 6" xfId="46735" xr:uid="{00000000-0005-0000-0000-0000D7B50000}"/>
    <cellStyle name="20% - Accent1 5 2 4 6 2" xfId="46736" xr:uid="{00000000-0005-0000-0000-0000D8B50000}"/>
    <cellStyle name="20% - Accent1 5 2 4 6 2 2" xfId="46737" xr:uid="{00000000-0005-0000-0000-0000D9B50000}"/>
    <cellStyle name="20% - Accent1 5 2 4 6 2 2 2" xfId="46738" xr:uid="{00000000-0005-0000-0000-0000DAB50000}"/>
    <cellStyle name="20% - Accent1 5 2 4 6 2 3" xfId="46739" xr:uid="{00000000-0005-0000-0000-0000DBB50000}"/>
    <cellStyle name="20% - Accent1 5 2 4 6 3" xfId="46740" xr:uid="{00000000-0005-0000-0000-0000DCB50000}"/>
    <cellStyle name="20% - Accent1 5 2 4 6 3 2" xfId="46741" xr:uid="{00000000-0005-0000-0000-0000DDB50000}"/>
    <cellStyle name="20% - Accent1 5 2 4 6 4" xfId="46742" xr:uid="{00000000-0005-0000-0000-0000DEB50000}"/>
    <cellStyle name="20% - Accent1 5 2 4 7" xfId="46743" xr:uid="{00000000-0005-0000-0000-0000DFB50000}"/>
    <cellStyle name="20% - Accent1 5 2 4 7 2" xfId="46744" xr:uid="{00000000-0005-0000-0000-0000E0B50000}"/>
    <cellStyle name="20% - Accent1 5 2 4 7 2 2" xfId="46745" xr:uid="{00000000-0005-0000-0000-0000E1B50000}"/>
    <cellStyle name="20% - Accent1 5 2 4 7 3" xfId="46746" xr:uid="{00000000-0005-0000-0000-0000E2B50000}"/>
    <cellStyle name="20% - Accent1 5 2 4 8" xfId="46747" xr:uid="{00000000-0005-0000-0000-0000E3B50000}"/>
    <cellStyle name="20% - Accent1 5 2 4 8 2" xfId="46748" xr:uid="{00000000-0005-0000-0000-0000E4B50000}"/>
    <cellStyle name="20% - Accent1 5 2 4 8 2 2" xfId="46749" xr:uid="{00000000-0005-0000-0000-0000E5B50000}"/>
    <cellStyle name="20% - Accent1 5 2 4 8 3" xfId="46750" xr:uid="{00000000-0005-0000-0000-0000E6B50000}"/>
    <cellStyle name="20% - Accent1 5 2 4 9" xfId="46751" xr:uid="{00000000-0005-0000-0000-0000E7B50000}"/>
    <cellStyle name="20% - Accent1 5 2 4 9 2" xfId="46752" xr:uid="{00000000-0005-0000-0000-0000E8B50000}"/>
    <cellStyle name="20% - Accent1 5 2 5" xfId="46753" xr:uid="{00000000-0005-0000-0000-0000E9B50000}"/>
    <cellStyle name="20% - Accent1 5 2 5 10" xfId="46754" xr:uid="{00000000-0005-0000-0000-0000EAB50000}"/>
    <cellStyle name="20% - Accent1 5 2 5 10 2" xfId="46755" xr:uid="{00000000-0005-0000-0000-0000EBB50000}"/>
    <cellStyle name="20% - Accent1 5 2 5 11" xfId="46756" xr:uid="{00000000-0005-0000-0000-0000ECB50000}"/>
    <cellStyle name="20% - Accent1 5 2 5 2" xfId="46757" xr:uid="{00000000-0005-0000-0000-0000EDB50000}"/>
    <cellStyle name="20% - Accent1 5 2 5 2 2" xfId="46758" xr:uid="{00000000-0005-0000-0000-0000EEB50000}"/>
    <cellStyle name="20% - Accent1 5 2 5 2 2 2" xfId="46759" xr:uid="{00000000-0005-0000-0000-0000EFB50000}"/>
    <cellStyle name="20% - Accent1 5 2 5 2 2 2 2" xfId="46760" xr:uid="{00000000-0005-0000-0000-0000F0B50000}"/>
    <cellStyle name="20% - Accent1 5 2 5 2 2 2 2 2" xfId="46761" xr:uid="{00000000-0005-0000-0000-0000F1B50000}"/>
    <cellStyle name="20% - Accent1 5 2 5 2 2 2 3" xfId="46762" xr:uid="{00000000-0005-0000-0000-0000F2B50000}"/>
    <cellStyle name="20% - Accent1 5 2 5 2 2 3" xfId="46763" xr:uid="{00000000-0005-0000-0000-0000F3B50000}"/>
    <cellStyle name="20% - Accent1 5 2 5 2 2 3 2" xfId="46764" xr:uid="{00000000-0005-0000-0000-0000F4B50000}"/>
    <cellStyle name="20% - Accent1 5 2 5 2 2 4" xfId="46765" xr:uid="{00000000-0005-0000-0000-0000F5B50000}"/>
    <cellStyle name="20% - Accent1 5 2 5 2 3" xfId="46766" xr:uid="{00000000-0005-0000-0000-0000F6B50000}"/>
    <cellStyle name="20% - Accent1 5 2 5 2 3 2" xfId="46767" xr:uid="{00000000-0005-0000-0000-0000F7B50000}"/>
    <cellStyle name="20% - Accent1 5 2 5 2 3 2 2" xfId="46768" xr:uid="{00000000-0005-0000-0000-0000F8B50000}"/>
    <cellStyle name="20% - Accent1 5 2 5 2 3 2 2 2" xfId="46769" xr:uid="{00000000-0005-0000-0000-0000F9B50000}"/>
    <cellStyle name="20% - Accent1 5 2 5 2 3 2 3" xfId="46770" xr:uid="{00000000-0005-0000-0000-0000FAB50000}"/>
    <cellStyle name="20% - Accent1 5 2 5 2 3 3" xfId="46771" xr:uid="{00000000-0005-0000-0000-0000FBB50000}"/>
    <cellStyle name="20% - Accent1 5 2 5 2 3 3 2" xfId="46772" xr:uid="{00000000-0005-0000-0000-0000FCB50000}"/>
    <cellStyle name="20% - Accent1 5 2 5 2 3 4" xfId="46773" xr:uid="{00000000-0005-0000-0000-0000FDB50000}"/>
    <cellStyle name="20% - Accent1 5 2 5 2 4" xfId="46774" xr:uid="{00000000-0005-0000-0000-0000FEB50000}"/>
    <cellStyle name="20% - Accent1 5 2 5 2 4 2" xfId="46775" xr:uid="{00000000-0005-0000-0000-0000FFB50000}"/>
    <cellStyle name="20% - Accent1 5 2 5 2 4 2 2" xfId="46776" xr:uid="{00000000-0005-0000-0000-000000B60000}"/>
    <cellStyle name="20% - Accent1 5 2 5 2 4 2 2 2" xfId="46777" xr:uid="{00000000-0005-0000-0000-000001B60000}"/>
    <cellStyle name="20% - Accent1 5 2 5 2 4 2 3" xfId="46778" xr:uid="{00000000-0005-0000-0000-000002B60000}"/>
    <cellStyle name="20% - Accent1 5 2 5 2 4 3" xfId="46779" xr:uid="{00000000-0005-0000-0000-000003B60000}"/>
    <cellStyle name="20% - Accent1 5 2 5 2 4 3 2" xfId="46780" xr:uid="{00000000-0005-0000-0000-000004B60000}"/>
    <cellStyle name="20% - Accent1 5 2 5 2 4 4" xfId="46781" xr:uid="{00000000-0005-0000-0000-000005B60000}"/>
    <cellStyle name="20% - Accent1 5 2 5 2 5" xfId="46782" xr:uid="{00000000-0005-0000-0000-000006B60000}"/>
    <cellStyle name="20% - Accent1 5 2 5 2 5 2" xfId="46783" xr:uid="{00000000-0005-0000-0000-000007B60000}"/>
    <cellStyle name="20% - Accent1 5 2 5 2 5 2 2" xfId="46784" xr:uid="{00000000-0005-0000-0000-000008B60000}"/>
    <cellStyle name="20% - Accent1 5 2 5 2 5 3" xfId="46785" xr:uid="{00000000-0005-0000-0000-000009B60000}"/>
    <cellStyle name="20% - Accent1 5 2 5 2 6" xfId="46786" xr:uid="{00000000-0005-0000-0000-00000AB60000}"/>
    <cellStyle name="20% - Accent1 5 2 5 2 6 2" xfId="46787" xr:uid="{00000000-0005-0000-0000-00000BB60000}"/>
    <cellStyle name="20% - Accent1 5 2 5 2 6 2 2" xfId="46788" xr:uid="{00000000-0005-0000-0000-00000CB60000}"/>
    <cellStyle name="20% - Accent1 5 2 5 2 6 3" xfId="46789" xr:uid="{00000000-0005-0000-0000-00000DB60000}"/>
    <cellStyle name="20% - Accent1 5 2 5 2 7" xfId="46790" xr:uid="{00000000-0005-0000-0000-00000EB60000}"/>
    <cellStyle name="20% - Accent1 5 2 5 2 7 2" xfId="46791" xr:uid="{00000000-0005-0000-0000-00000FB60000}"/>
    <cellStyle name="20% - Accent1 5 2 5 2 8" xfId="46792" xr:uid="{00000000-0005-0000-0000-000010B60000}"/>
    <cellStyle name="20% - Accent1 5 2 5 2 8 2" xfId="46793" xr:uid="{00000000-0005-0000-0000-000011B60000}"/>
    <cellStyle name="20% - Accent1 5 2 5 2 9" xfId="46794" xr:uid="{00000000-0005-0000-0000-000012B60000}"/>
    <cellStyle name="20% - Accent1 5 2 5 3" xfId="46795" xr:uid="{00000000-0005-0000-0000-000013B60000}"/>
    <cellStyle name="20% - Accent1 5 2 5 3 2" xfId="46796" xr:uid="{00000000-0005-0000-0000-000014B60000}"/>
    <cellStyle name="20% - Accent1 5 2 5 3 2 2" xfId="46797" xr:uid="{00000000-0005-0000-0000-000015B60000}"/>
    <cellStyle name="20% - Accent1 5 2 5 3 2 2 2" xfId="46798" xr:uid="{00000000-0005-0000-0000-000016B60000}"/>
    <cellStyle name="20% - Accent1 5 2 5 3 2 2 2 2" xfId="46799" xr:uid="{00000000-0005-0000-0000-000017B60000}"/>
    <cellStyle name="20% - Accent1 5 2 5 3 2 2 3" xfId="46800" xr:uid="{00000000-0005-0000-0000-000018B60000}"/>
    <cellStyle name="20% - Accent1 5 2 5 3 2 3" xfId="46801" xr:uid="{00000000-0005-0000-0000-000019B60000}"/>
    <cellStyle name="20% - Accent1 5 2 5 3 2 3 2" xfId="46802" xr:uid="{00000000-0005-0000-0000-00001AB60000}"/>
    <cellStyle name="20% - Accent1 5 2 5 3 2 4" xfId="46803" xr:uid="{00000000-0005-0000-0000-00001BB60000}"/>
    <cellStyle name="20% - Accent1 5 2 5 3 3" xfId="46804" xr:uid="{00000000-0005-0000-0000-00001CB60000}"/>
    <cellStyle name="20% - Accent1 5 2 5 3 3 2" xfId="46805" xr:uid="{00000000-0005-0000-0000-00001DB60000}"/>
    <cellStyle name="20% - Accent1 5 2 5 3 3 2 2" xfId="46806" xr:uid="{00000000-0005-0000-0000-00001EB60000}"/>
    <cellStyle name="20% - Accent1 5 2 5 3 3 2 2 2" xfId="46807" xr:uid="{00000000-0005-0000-0000-00001FB60000}"/>
    <cellStyle name="20% - Accent1 5 2 5 3 3 2 3" xfId="46808" xr:uid="{00000000-0005-0000-0000-000020B60000}"/>
    <cellStyle name="20% - Accent1 5 2 5 3 3 3" xfId="46809" xr:uid="{00000000-0005-0000-0000-000021B60000}"/>
    <cellStyle name="20% - Accent1 5 2 5 3 3 3 2" xfId="46810" xr:uid="{00000000-0005-0000-0000-000022B60000}"/>
    <cellStyle name="20% - Accent1 5 2 5 3 3 4" xfId="46811" xr:uid="{00000000-0005-0000-0000-000023B60000}"/>
    <cellStyle name="20% - Accent1 5 2 5 3 4" xfId="46812" xr:uid="{00000000-0005-0000-0000-000024B60000}"/>
    <cellStyle name="20% - Accent1 5 2 5 3 4 2" xfId="46813" xr:uid="{00000000-0005-0000-0000-000025B60000}"/>
    <cellStyle name="20% - Accent1 5 2 5 3 4 2 2" xfId="46814" xr:uid="{00000000-0005-0000-0000-000026B60000}"/>
    <cellStyle name="20% - Accent1 5 2 5 3 4 2 2 2" xfId="46815" xr:uid="{00000000-0005-0000-0000-000027B60000}"/>
    <cellStyle name="20% - Accent1 5 2 5 3 4 2 3" xfId="46816" xr:uid="{00000000-0005-0000-0000-000028B60000}"/>
    <cellStyle name="20% - Accent1 5 2 5 3 4 3" xfId="46817" xr:uid="{00000000-0005-0000-0000-000029B60000}"/>
    <cellStyle name="20% - Accent1 5 2 5 3 4 3 2" xfId="46818" xr:uid="{00000000-0005-0000-0000-00002AB60000}"/>
    <cellStyle name="20% - Accent1 5 2 5 3 4 4" xfId="46819" xr:uid="{00000000-0005-0000-0000-00002BB60000}"/>
    <cellStyle name="20% - Accent1 5 2 5 3 5" xfId="46820" xr:uid="{00000000-0005-0000-0000-00002CB60000}"/>
    <cellStyle name="20% - Accent1 5 2 5 3 5 2" xfId="46821" xr:uid="{00000000-0005-0000-0000-00002DB60000}"/>
    <cellStyle name="20% - Accent1 5 2 5 3 5 2 2" xfId="46822" xr:uid="{00000000-0005-0000-0000-00002EB60000}"/>
    <cellStyle name="20% - Accent1 5 2 5 3 5 3" xfId="46823" xr:uid="{00000000-0005-0000-0000-00002FB60000}"/>
    <cellStyle name="20% - Accent1 5 2 5 3 6" xfId="46824" xr:uid="{00000000-0005-0000-0000-000030B60000}"/>
    <cellStyle name="20% - Accent1 5 2 5 3 6 2" xfId="46825" xr:uid="{00000000-0005-0000-0000-000031B60000}"/>
    <cellStyle name="20% - Accent1 5 2 5 3 6 2 2" xfId="46826" xr:uid="{00000000-0005-0000-0000-000032B60000}"/>
    <cellStyle name="20% - Accent1 5 2 5 3 6 3" xfId="46827" xr:uid="{00000000-0005-0000-0000-000033B60000}"/>
    <cellStyle name="20% - Accent1 5 2 5 3 7" xfId="46828" xr:uid="{00000000-0005-0000-0000-000034B60000}"/>
    <cellStyle name="20% - Accent1 5 2 5 3 7 2" xfId="46829" xr:uid="{00000000-0005-0000-0000-000035B60000}"/>
    <cellStyle name="20% - Accent1 5 2 5 3 8" xfId="46830" xr:uid="{00000000-0005-0000-0000-000036B60000}"/>
    <cellStyle name="20% - Accent1 5 2 5 3 8 2" xfId="46831" xr:uid="{00000000-0005-0000-0000-000037B60000}"/>
    <cellStyle name="20% - Accent1 5 2 5 3 9" xfId="46832" xr:uid="{00000000-0005-0000-0000-000038B60000}"/>
    <cellStyle name="20% - Accent1 5 2 5 4" xfId="46833" xr:uid="{00000000-0005-0000-0000-000039B60000}"/>
    <cellStyle name="20% - Accent1 5 2 5 4 2" xfId="46834" xr:uid="{00000000-0005-0000-0000-00003AB60000}"/>
    <cellStyle name="20% - Accent1 5 2 5 4 2 2" xfId="46835" xr:uid="{00000000-0005-0000-0000-00003BB60000}"/>
    <cellStyle name="20% - Accent1 5 2 5 4 2 2 2" xfId="46836" xr:uid="{00000000-0005-0000-0000-00003CB60000}"/>
    <cellStyle name="20% - Accent1 5 2 5 4 2 3" xfId="46837" xr:uid="{00000000-0005-0000-0000-00003DB60000}"/>
    <cellStyle name="20% - Accent1 5 2 5 4 3" xfId="46838" xr:uid="{00000000-0005-0000-0000-00003EB60000}"/>
    <cellStyle name="20% - Accent1 5 2 5 4 3 2" xfId="46839" xr:uid="{00000000-0005-0000-0000-00003FB60000}"/>
    <cellStyle name="20% - Accent1 5 2 5 4 4" xfId="46840" xr:uid="{00000000-0005-0000-0000-000040B60000}"/>
    <cellStyle name="20% - Accent1 5 2 5 5" xfId="46841" xr:uid="{00000000-0005-0000-0000-000041B60000}"/>
    <cellStyle name="20% - Accent1 5 2 5 5 2" xfId="46842" xr:uid="{00000000-0005-0000-0000-000042B60000}"/>
    <cellStyle name="20% - Accent1 5 2 5 5 2 2" xfId="46843" xr:uid="{00000000-0005-0000-0000-000043B60000}"/>
    <cellStyle name="20% - Accent1 5 2 5 5 2 2 2" xfId="46844" xr:uid="{00000000-0005-0000-0000-000044B60000}"/>
    <cellStyle name="20% - Accent1 5 2 5 5 2 3" xfId="46845" xr:uid="{00000000-0005-0000-0000-000045B60000}"/>
    <cellStyle name="20% - Accent1 5 2 5 5 3" xfId="46846" xr:uid="{00000000-0005-0000-0000-000046B60000}"/>
    <cellStyle name="20% - Accent1 5 2 5 5 3 2" xfId="46847" xr:uid="{00000000-0005-0000-0000-000047B60000}"/>
    <cellStyle name="20% - Accent1 5 2 5 5 4" xfId="46848" xr:uid="{00000000-0005-0000-0000-000048B60000}"/>
    <cellStyle name="20% - Accent1 5 2 5 6" xfId="46849" xr:uid="{00000000-0005-0000-0000-000049B60000}"/>
    <cellStyle name="20% - Accent1 5 2 5 6 2" xfId="46850" xr:uid="{00000000-0005-0000-0000-00004AB60000}"/>
    <cellStyle name="20% - Accent1 5 2 5 6 2 2" xfId="46851" xr:uid="{00000000-0005-0000-0000-00004BB60000}"/>
    <cellStyle name="20% - Accent1 5 2 5 6 2 2 2" xfId="46852" xr:uid="{00000000-0005-0000-0000-00004CB60000}"/>
    <cellStyle name="20% - Accent1 5 2 5 6 2 3" xfId="46853" xr:uid="{00000000-0005-0000-0000-00004DB60000}"/>
    <cellStyle name="20% - Accent1 5 2 5 6 3" xfId="46854" xr:uid="{00000000-0005-0000-0000-00004EB60000}"/>
    <cellStyle name="20% - Accent1 5 2 5 6 3 2" xfId="46855" xr:uid="{00000000-0005-0000-0000-00004FB60000}"/>
    <cellStyle name="20% - Accent1 5 2 5 6 4" xfId="46856" xr:uid="{00000000-0005-0000-0000-000050B60000}"/>
    <cellStyle name="20% - Accent1 5 2 5 7" xfId="46857" xr:uid="{00000000-0005-0000-0000-000051B60000}"/>
    <cellStyle name="20% - Accent1 5 2 5 7 2" xfId="46858" xr:uid="{00000000-0005-0000-0000-000052B60000}"/>
    <cellStyle name="20% - Accent1 5 2 5 7 2 2" xfId="46859" xr:uid="{00000000-0005-0000-0000-000053B60000}"/>
    <cellStyle name="20% - Accent1 5 2 5 7 3" xfId="46860" xr:uid="{00000000-0005-0000-0000-000054B60000}"/>
    <cellStyle name="20% - Accent1 5 2 5 8" xfId="46861" xr:uid="{00000000-0005-0000-0000-000055B60000}"/>
    <cellStyle name="20% - Accent1 5 2 5 8 2" xfId="46862" xr:uid="{00000000-0005-0000-0000-000056B60000}"/>
    <cellStyle name="20% - Accent1 5 2 5 8 2 2" xfId="46863" xr:uid="{00000000-0005-0000-0000-000057B60000}"/>
    <cellStyle name="20% - Accent1 5 2 5 8 3" xfId="46864" xr:uid="{00000000-0005-0000-0000-000058B60000}"/>
    <cellStyle name="20% - Accent1 5 2 5 9" xfId="46865" xr:uid="{00000000-0005-0000-0000-000059B60000}"/>
    <cellStyle name="20% - Accent1 5 2 5 9 2" xfId="46866" xr:uid="{00000000-0005-0000-0000-00005AB60000}"/>
    <cellStyle name="20% - Accent1 5 2 6" xfId="46867" xr:uid="{00000000-0005-0000-0000-00005BB60000}"/>
    <cellStyle name="20% - Accent1 5 2 6 2" xfId="46868" xr:uid="{00000000-0005-0000-0000-00005CB60000}"/>
    <cellStyle name="20% - Accent1 5 2 6 2 2" xfId="46869" xr:uid="{00000000-0005-0000-0000-00005DB60000}"/>
    <cellStyle name="20% - Accent1 5 2 6 2 2 2" xfId="46870" xr:uid="{00000000-0005-0000-0000-00005EB60000}"/>
    <cellStyle name="20% - Accent1 5 2 6 2 2 2 2" xfId="46871" xr:uid="{00000000-0005-0000-0000-00005FB60000}"/>
    <cellStyle name="20% - Accent1 5 2 6 2 2 3" xfId="46872" xr:uid="{00000000-0005-0000-0000-000060B60000}"/>
    <cellStyle name="20% - Accent1 5 2 6 2 3" xfId="46873" xr:uid="{00000000-0005-0000-0000-000061B60000}"/>
    <cellStyle name="20% - Accent1 5 2 6 2 3 2" xfId="46874" xr:uid="{00000000-0005-0000-0000-000062B60000}"/>
    <cellStyle name="20% - Accent1 5 2 6 2 4" xfId="46875" xr:uid="{00000000-0005-0000-0000-000063B60000}"/>
    <cellStyle name="20% - Accent1 5 2 6 3" xfId="46876" xr:uid="{00000000-0005-0000-0000-000064B60000}"/>
    <cellStyle name="20% - Accent1 5 2 6 3 2" xfId="46877" xr:uid="{00000000-0005-0000-0000-000065B60000}"/>
    <cellStyle name="20% - Accent1 5 2 6 3 2 2" xfId="46878" xr:uid="{00000000-0005-0000-0000-000066B60000}"/>
    <cellStyle name="20% - Accent1 5 2 6 3 2 2 2" xfId="46879" xr:uid="{00000000-0005-0000-0000-000067B60000}"/>
    <cellStyle name="20% - Accent1 5 2 6 3 2 3" xfId="46880" xr:uid="{00000000-0005-0000-0000-000068B60000}"/>
    <cellStyle name="20% - Accent1 5 2 6 3 3" xfId="46881" xr:uid="{00000000-0005-0000-0000-000069B60000}"/>
    <cellStyle name="20% - Accent1 5 2 6 3 3 2" xfId="46882" xr:uid="{00000000-0005-0000-0000-00006AB60000}"/>
    <cellStyle name="20% - Accent1 5 2 6 3 4" xfId="46883" xr:uid="{00000000-0005-0000-0000-00006BB60000}"/>
    <cellStyle name="20% - Accent1 5 2 6 4" xfId="46884" xr:uid="{00000000-0005-0000-0000-00006CB60000}"/>
    <cellStyle name="20% - Accent1 5 2 6 4 2" xfId="46885" xr:uid="{00000000-0005-0000-0000-00006DB60000}"/>
    <cellStyle name="20% - Accent1 5 2 6 4 2 2" xfId="46886" xr:uid="{00000000-0005-0000-0000-00006EB60000}"/>
    <cellStyle name="20% - Accent1 5 2 6 4 2 2 2" xfId="46887" xr:uid="{00000000-0005-0000-0000-00006FB60000}"/>
    <cellStyle name="20% - Accent1 5 2 6 4 2 3" xfId="46888" xr:uid="{00000000-0005-0000-0000-000070B60000}"/>
    <cellStyle name="20% - Accent1 5 2 6 4 3" xfId="46889" xr:uid="{00000000-0005-0000-0000-000071B60000}"/>
    <cellStyle name="20% - Accent1 5 2 6 4 3 2" xfId="46890" xr:uid="{00000000-0005-0000-0000-000072B60000}"/>
    <cellStyle name="20% - Accent1 5 2 6 4 4" xfId="46891" xr:uid="{00000000-0005-0000-0000-000073B60000}"/>
    <cellStyle name="20% - Accent1 5 2 6 5" xfId="46892" xr:uid="{00000000-0005-0000-0000-000074B60000}"/>
    <cellStyle name="20% - Accent1 5 2 6 5 2" xfId="46893" xr:uid="{00000000-0005-0000-0000-000075B60000}"/>
    <cellStyle name="20% - Accent1 5 2 6 5 2 2" xfId="46894" xr:uid="{00000000-0005-0000-0000-000076B60000}"/>
    <cellStyle name="20% - Accent1 5 2 6 5 3" xfId="46895" xr:uid="{00000000-0005-0000-0000-000077B60000}"/>
    <cellStyle name="20% - Accent1 5 2 6 6" xfId="46896" xr:uid="{00000000-0005-0000-0000-000078B60000}"/>
    <cellStyle name="20% - Accent1 5 2 6 6 2" xfId="46897" xr:uid="{00000000-0005-0000-0000-000079B60000}"/>
    <cellStyle name="20% - Accent1 5 2 6 6 2 2" xfId="46898" xr:uid="{00000000-0005-0000-0000-00007AB60000}"/>
    <cellStyle name="20% - Accent1 5 2 6 6 3" xfId="46899" xr:uid="{00000000-0005-0000-0000-00007BB60000}"/>
    <cellStyle name="20% - Accent1 5 2 6 7" xfId="46900" xr:uid="{00000000-0005-0000-0000-00007CB60000}"/>
    <cellStyle name="20% - Accent1 5 2 6 7 2" xfId="46901" xr:uid="{00000000-0005-0000-0000-00007DB60000}"/>
    <cellStyle name="20% - Accent1 5 2 6 8" xfId="46902" xr:uid="{00000000-0005-0000-0000-00007EB60000}"/>
    <cellStyle name="20% - Accent1 5 2 6 8 2" xfId="46903" xr:uid="{00000000-0005-0000-0000-00007FB60000}"/>
    <cellStyle name="20% - Accent1 5 2 6 9" xfId="46904" xr:uid="{00000000-0005-0000-0000-000080B60000}"/>
    <cellStyle name="20% - Accent1 5 2 7" xfId="46905" xr:uid="{00000000-0005-0000-0000-000081B60000}"/>
    <cellStyle name="20% - Accent1 5 2 7 2" xfId="46906" xr:uid="{00000000-0005-0000-0000-000082B60000}"/>
    <cellStyle name="20% - Accent1 5 2 7 2 2" xfId="46907" xr:uid="{00000000-0005-0000-0000-000083B60000}"/>
    <cellStyle name="20% - Accent1 5 2 7 2 2 2" xfId="46908" xr:uid="{00000000-0005-0000-0000-000084B60000}"/>
    <cellStyle name="20% - Accent1 5 2 7 2 2 2 2" xfId="46909" xr:uid="{00000000-0005-0000-0000-000085B60000}"/>
    <cellStyle name="20% - Accent1 5 2 7 2 2 3" xfId="46910" xr:uid="{00000000-0005-0000-0000-000086B60000}"/>
    <cellStyle name="20% - Accent1 5 2 7 2 3" xfId="46911" xr:uid="{00000000-0005-0000-0000-000087B60000}"/>
    <cellStyle name="20% - Accent1 5 2 7 2 3 2" xfId="46912" xr:uid="{00000000-0005-0000-0000-000088B60000}"/>
    <cellStyle name="20% - Accent1 5 2 7 2 4" xfId="46913" xr:uid="{00000000-0005-0000-0000-000089B60000}"/>
    <cellStyle name="20% - Accent1 5 2 7 3" xfId="46914" xr:uid="{00000000-0005-0000-0000-00008AB60000}"/>
    <cellStyle name="20% - Accent1 5 2 7 3 2" xfId="46915" xr:uid="{00000000-0005-0000-0000-00008BB60000}"/>
    <cellStyle name="20% - Accent1 5 2 7 3 2 2" xfId="46916" xr:uid="{00000000-0005-0000-0000-00008CB60000}"/>
    <cellStyle name="20% - Accent1 5 2 7 3 2 2 2" xfId="46917" xr:uid="{00000000-0005-0000-0000-00008DB60000}"/>
    <cellStyle name="20% - Accent1 5 2 7 3 2 3" xfId="46918" xr:uid="{00000000-0005-0000-0000-00008EB60000}"/>
    <cellStyle name="20% - Accent1 5 2 7 3 3" xfId="46919" xr:uid="{00000000-0005-0000-0000-00008FB60000}"/>
    <cellStyle name="20% - Accent1 5 2 7 3 3 2" xfId="46920" xr:uid="{00000000-0005-0000-0000-000090B60000}"/>
    <cellStyle name="20% - Accent1 5 2 7 3 4" xfId="46921" xr:uid="{00000000-0005-0000-0000-000091B60000}"/>
    <cellStyle name="20% - Accent1 5 2 7 4" xfId="46922" xr:uid="{00000000-0005-0000-0000-000092B60000}"/>
    <cellStyle name="20% - Accent1 5 2 7 4 2" xfId="46923" xr:uid="{00000000-0005-0000-0000-000093B60000}"/>
    <cellStyle name="20% - Accent1 5 2 7 4 2 2" xfId="46924" xr:uid="{00000000-0005-0000-0000-000094B60000}"/>
    <cellStyle name="20% - Accent1 5 2 7 4 2 2 2" xfId="46925" xr:uid="{00000000-0005-0000-0000-000095B60000}"/>
    <cellStyle name="20% - Accent1 5 2 7 4 2 3" xfId="46926" xr:uid="{00000000-0005-0000-0000-000096B60000}"/>
    <cellStyle name="20% - Accent1 5 2 7 4 3" xfId="46927" xr:uid="{00000000-0005-0000-0000-000097B60000}"/>
    <cellStyle name="20% - Accent1 5 2 7 4 3 2" xfId="46928" xr:uid="{00000000-0005-0000-0000-000098B60000}"/>
    <cellStyle name="20% - Accent1 5 2 7 4 4" xfId="46929" xr:uid="{00000000-0005-0000-0000-000099B60000}"/>
    <cellStyle name="20% - Accent1 5 2 7 5" xfId="46930" xr:uid="{00000000-0005-0000-0000-00009AB60000}"/>
    <cellStyle name="20% - Accent1 5 2 7 5 2" xfId="46931" xr:uid="{00000000-0005-0000-0000-00009BB60000}"/>
    <cellStyle name="20% - Accent1 5 2 7 5 2 2" xfId="46932" xr:uid="{00000000-0005-0000-0000-00009CB60000}"/>
    <cellStyle name="20% - Accent1 5 2 7 5 3" xfId="46933" xr:uid="{00000000-0005-0000-0000-00009DB60000}"/>
    <cellStyle name="20% - Accent1 5 2 7 6" xfId="46934" xr:uid="{00000000-0005-0000-0000-00009EB60000}"/>
    <cellStyle name="20% - Accent1 5 2 7 6 2" xfId="46935" xr:uid="{00000000-0005-0000-0000-00009FB60000}"/>
    <cellStyle name="20% - Accent1 5 2 7 6 2 2" xfId="46936" xr:uid="{00000000-0005-0000-0000-0000A0B60000}"/>
    <cellStyle name="20% - Accent1 5 2 7 6 3" xfId="46937" xr:uid="{00000000-0005-0000-0000-0000A1B60000}"/>
    <cellStyle name="20% - Accent1 5 2 7 7" xfId="46938" xr:uid="{00000000-0005-0000-0000-0000A2B60000}"/>
    <cellStyle name="20% - Accent1 5 2 7 7 2" xfId="46939" xr:uid="{00000000-0005-0000-0000-0000A3B60000}"/>
    <cellStyle name="20% - Accent1 5 2 7 8" xfId="46940" xr:uid="{00000000-0005-0000-0000-0000A4B60000}"/>
    <cellStyle name="20% - Accent1 5 2 7 8 2" xfId="46941" xr:uid="{00000000-0005-0000-0000-0000A5B60000}"/>
    <cellStyle name="20% - Accent1 5 2 7 9" xfId="46942" xr:uid="{00000000-0005-0000-0000-0000A6B60000}"/>
    <cellStyle name="20% - Accent1 5 2 8" xfId="46943" xr:uid="{00000000-0005-0000-0000-0000A7B60000}"/>
    <cellStyle name="20% - Accent1 5 2 8 2" xfId="46944" xr:uid="{00000000-0005-0000-0000-0000A8B60000}"/>
    <cellStyle name="20% - Accent1 5 2 8 2 2" xfId="46945" xr:uid="{00000000-0005-0000-0000-0000A9B60000}"/>
    <cellStyle name="20% - Accent1 5 2 8 2 2 2" xfId="46946" xr:uid="{00000000-0005-0000-0000-0000AAB60000}"/>
    <cellStyle name="20% - Accent1 5 2 8 2 3" xfId="46947" xr:uid="{00000000-0005-0000-0000-0000ABB60000}"/>
    <cellStyle name="20% - Accent1 5 2 8 3" xfId="46948" xr:uid="{00000000-0005-0000-0000-0000ACB60000}"/>
    <cellStyle name="20% - Accent1 5 2 8 3 2" xfId="46949" xr:uid="{00000000-0005-0000-0000-0000ADB60000}"/>
    <cellStyle name="20% - Accent1 5 2 8 4" xfId="46950" xr:uid="{00000000-0005-0000-0000-0000AEB60000}"/>
    <cellStyle name="20% - Accent1 5 2 9" xfId="46951" xr:uid="{00000000-0005-0000-0000-0000AFB60000}"/>
    <cellStyle name="20% - Accent1 5 2 9 2" xfId="46952" xr:uid="{00000000-0005-0000-0000-0000B0B60000}"/>
    <cellStyle name="20% - Accent1 5 2 9 2 2" xfId="46953" xr:uid="{00000000-0005-0000-0000-0000B1B60000}"/>
    <cellStyle name="20% - Accent1 5 2 9 2 2 2" xfId="46954" xr:uid="{00000000-0005-0000-0000-0000B2B60000}"/>
    <cellStyle name="20% - Accent1 5 2 9 2 3" xfId="46955" xr:uid="{00000000-0005-0000-0000-0000B3B60000}"/>
    <cellStyle name="20% - Accent1 5 2 9 3" xfId="46956" xr:uid="{00000000-0005-0000-0000-0000B4B60000}"/>
    <cellStyle name="20% - Accent1 5 2 9 3 2" xfId="46957" xr:uid="{00000000-0005-0000-0000-0000B5B60000}"/>
    <cellStyle name="20% - Accent1 5 2 9 4" xfId="46958" xr:uid="{00000000-0005-0000-0000-0000B6B60000}"/>
    <cellStyle name="20% - Accent1 5 3" xfId="46959" xr:uid="{00000000-0005-0000-0000-0000B7B60000}"/>
    <cellStyle name="20% - Accent1 5 3 10" xfId="46960" xr:uid="{00000000-0005-0000-0000-0000B8B60000}"/>
    <cellStyle name="20% - Accent1 5 3 10 2" xfId="46961" xr:uid="{00000000-0005-0000-0000-0000B9B60000}"/>
    <cellStyle name="20% - Accent1 5 3 10 2 2" xfId="46962" xr:uid="{00000000-0005-0000-0000-0000BAB60000}"/>
    <cellStyle name="20% - Accent1 5 3 10 3" xfId="46963" xr:uid="{00000000-0005-0000-0000-0000BBB60000}"/>
    <cellStyle name="20% - Accent1 5 3 11" xfId="46964" xr:uid="{00000000-0005-0000-0000-0000BCB60000}"/>
    <cellStyle name="20% - Accent1 5 3 11 2" xfId="46965" xr:uid="{00000000-0005-0000-0000-0000BDB60000}"/>
    <cellStyle name="20% - Accent1 5 3 11 2 2" xfId="46966" xr:uid="{00000000-0005-0000-0000-0000BEB60000}"/>
    <cellStyle name="20% - Accent1 5 3 11 3" xfId="46967" xr:uid="{00000000-0005-0000-0000-0000BFB60000}"/>
    <cellStyle name="20% - Accent1 5 3 12" xfId="46968" xr:uid="{00000000-0005-0000-0000-0000C0B60000}"/>
    <cellStyle name="20% - Accent1 5 3 12 2" xfId="46969" xr:uid="{00000000-0005-0000-0000-0000C1B60000}"/>
    <cellStyle name="20% - Accent1 5 3 13" xfId="46970" xr:uid="{00000000-0005-0000-0000-0000C2B60000}"/>
    <cellStyle name="20% - Accent1 5 3 13 2" xfId="46971" xr:uid="{00000000-0005-0000-0000-0000C3B60000}"/>
    <cellStyle name="20% - Accent1 5 3 14" xfId="46972" xr:uid="{00000000-0005-0000-0000-0000C4B60000}"/>
    <cellStyle name="20% - Accent1 5 3 2" xfId="46973" xr:uid="{00000000-0005-0000-0000-0000C5B60000}"/>
    <cellStyle name="20% - Accent1 5 3 2 10" xfId="46974" xr:uid="{00000000-0005-0000-0000-0000C6B60000}"/>
    <cellStyle name="20% - Accent1 5 3 2 10 2" xfId="46975" xr:uid="{00000000-0005-0000-0000-0000C7B60000}"/>
    <cellStyle name="20% - Accent1 5 3 2 11" xfId="46976" xr:uid="{00000000-0005-0000-0000-0000C8B60000}"/>
    <cellStyle name="20% - Accent1 5 3 2 2" xfId="46977" xr:uid="{00000000-0005-0000-0000-0000C9B60000}"/>
    <cellStyle name="20% - Accent1 5 3 2 2 2" xfId="46978" xr:uid="{00000000-0005-0000-0000-0000CAB60000}"/>
    <cellStyle name="20% - Accent1 5 3 2 2 2 2" xfId="46979" xr:uid="{00000000-0005-0000-0000-0000CBB60000}"/>
    <cellStyle name="20% - Accent1 5 3 2 2 2 2 2" xfId="46980" xr:uid="{00000000-0005-0000-0000-0000CCB60000}"/>
    <cellStyle name="20% - Accent1 5 3 2 2 2 2 2 2" xfId="46981" xr:uid="{00000000-0005-0000-0000-0000CDB60000}"/>
    <cellStyle name="20% - Accent1 5 3 2 2 2 2 3" xfId="46982" xr:uid="{00000000-0005-0000-0000-0000CEB60000}"/>
    <cellStyle name="20% - Accent1 5 3 2 2 2 3" xfId="46983" xr:uid="{00000000-0005-0000-0000-0000CFB60000}"/>
    <cellStyle name="20% - Accent1 5 3 2 2 2 3 2" xfId="46984" xr:uid="{00000000-0005-0000-0000-0000D0B60000}"/>
    <cellStyle name="20% - Accent1 5 3 2 2 2 4" xfId="46985" xr:uid="{00000000-0005-0000-0000-0000D1B60000}"/>
    <cellStyle name="20% - Accent1 5 3 2 2 3" xfId="46986" xr:uid="{00000000-0005-0000-0000-0000D2B60000}"/>
    <cellStyle name="20% - Accent1 5 3 2 2 3 2" xfId="46987" xr:uid="{00000000-0005-0000-0000-0000D3B60000}"/>
    <cellStyle name="20% - Accent1 5 3 2 2 3 2 2" xfId="46988" xr:uid="{00000000-0005-0000-0000-0000D4B60000}"/>
    <cellStyle name="20% - Accent1 5 3 2 2 3 2 2 2" xfId="46989" xr:uid="{00000000-0005-0000-0000-0000D5B60000}"/>
    <cellStyle name="20% - Accent1 5 3 2 2 3 2 3" xfId="46990" xr:uid="{00000000-0005-0000-0000-0000D6B60000}"/>
    <cellStyle name="20% - Accent1 5 3 2 2 3 3" xfId="46991" xr:uid="{00000000-0005-0000-0000-0000D7B60000}"/>
    <cellStyle name="20% - Accent1 5 3 2 2 3 3 2" xfId="46992" xr:uid="{00000000-0005-0000-0000-0000D8B60000}"/>
    <cellStyle name="20% - Accent1 5 3 2 2 3 4" xfId="46993" xr:uid="{00000000-0005-0000-0000-0000D9B60000}"/>
    <cellStyle name="20% - Accent1 5 3 2 2 4" xfId="46994" xr:uid="{00000000-0005-0000-0000-0000DAB60000}"/>
    <cellStyle name="20% - Accent1 5 3 2 2 4 2" xfId="46995" xr:uid="{00000000-0005-0000-0000-0000DBB60000}"/>
    <cellStyle name="20% - Accent1 5 3 2 2 4 2 2" xfId="46996" xr:uid="{00000000-0005-0000-0000-0000DCB60000}"/>
    <cellStyle name="20% - Accent1 5 3 2 2 4 2 2 2" xfId="46997" xr:uid="{00000000-0005-0000-0000-0000DDB60000}"/>
    <cellStyle name="20% - Accent1 5 3 2 2 4 2 3" xfId="46998" xr:uid="{00000000-0005-0000-0000-0000DEB60000}"/>
    <cellStyle name="20% - Accent1 5 3 2 2 4 3" xfId="46999" xr:uid="{00000000-0005-0000-0000-0000DFB60000}"/>
    <cellStyle name="20% - Accent1 5 3 2 2 4 3 2" xfId="47000" xr:uid="{00000000-0005-0000-0000-0000E0B60000}"/>
    <cellStyle name="20% - Accent1 5 3 2 2 4 4" xfId="47001" xr:uid="{00000000-0005-0000-0000-0000E1B60000}"/>
    <cellStyle name="20% - Accent1 5 3 2 2 5" xfId="47002" xr:uid="{00000000-0005-0000-0000-0000E2B60000}"/>
    <cellStyle name="20% - Accent1 5 3 2 2 5 2" xfId="47003" xr:uid="{00000000-0005-0000-0000-0000E3B60000}"/>
    <cellStyle name="20% - Accent1 5 3 2 2 5 2 2" xfId="47004" xr:uid="{00000000-0005-0000-0000-0000E4B60000}"/>
    <cellStyle name="20% - Accent1 5 3 2 2 5 3" xfId="47005" xr:uid="{00000000-0005-0000-0000-0000E5B60000}"/>
    <cellStyle name="20% - Accent1 5 3 2 2 6" xfId="47006" xr:uid="{00000000-0005-0000-0000-0000E6B60000}"/>
    <cellStyle name="20% - Accent1 5 3 2 2 6 2" xfId="47007" xr:uid="{00000000-0005-0000-0000-0000E7B60000}"/>
    <cellStyle name="20% - Accent1 5 3 2 2 6 2 2" xfId="47008" xr:uid="{00000000-0005-0000-0000-0000E8B60000}"/>
    <cellStyle name="20% - Accent1 5 3 2 2 6 3" xfId="47009" xr:uid="{00000000-0005-0000-0000-0000E9B60000}"/>
    <cellStyle name="20% - Accent1 5 3 2 2 7" xfId="47010" xr:uid="{00000000-0005-0000-0000-0000EAB60000}"/>
    <cellStyle name="20% - Accent1 5 3 2 2 7 2" xfId="47011" xr:uid="{00000000-0005-0000-0000-0000EBB60000}"/>
    <cellStyle name="20% - Accent1 5 3 2 2 8" xfId="47012" xr:uid="{00000000-0005-0000-0000-0000ECB60000}"/>
    <cellStyle name="20% - Accent1 5 3 2 2 8 2" xfId="47013" xr:uid="{00000000-0005-0000-0000-0000EDB60000}"/>
    <cellStyle name="20% - Accent1 5 3 2 2 9" xfId="47014" xr:uid="{00000000-0005-0000-0000-0000EEB60000}"/>
    <cellStyle name="20% - Accent1 5 3 2 3" xfId="47015" xr:uid="{00000000-0005-0000-0000-0000EFB60000}"/>
    <cellStyle name="20% - Accent1 5 3 2 3 2" xfId="47016" xr:uid="{00000000-0005-0000-0000-0000F0B60000}"/>
    <cellStyle name="20% - Accent1 5 3 2 3 2 2" xfId="47017" xr:uid="{00000000-0005-0000-0000-0000F1B60000}"/>
    <cellStyle name="20% - Accent1 5 3 2 3 2 2 2" xfId="47018" xr:uid="{00000000-0005-0000-0000-0000F2B60000}"/>
    <cellStyle name="20% - Accent1 5 3 2 3 2 2 2 2" xfId="47019" xr:uid="{00000000-0005-0000-0000-0000F3B60000}"/>
    <cellStyle name="20% - Accent1 5 3 2 3 2 2 3" xfId="47020" xr:uid="{00000000-0005-0000-0000-0000F4B60000}"/>
    <cellStyle name="20% - Accent1 5 3 2 3 2 3" xfId="47021" xr:uid="{00000000-0005-0000-0000-0000F5B60000}"/>
    <cellStyle name="20% - Accent1 5 3 2 3 2 3 2" xfId="47022" xr:uid="{00000000-0005-0000-0000-0000F6B60000}"/>
    <cellStyle name="20% - Accent1 5 3 2 3 2 4" xfId="47023" xr:uid="{00000000-0005-0000-0000-0000F7B60000}"/>
    <cellStyle name="20% - Accent1 5 3 2 3 3" xfId="47024" xr:uid="{00000000-0005-0000-0000-0000F8B60000}"/>
    <cellStyle name="20% - Accent1 5 3 2 3 3 2" xfId="47025" xr:uid="{00000000-0005-0000-0000-0000F9B60000}"/>
    <cellStyle name="20% - Accent1 5 3 2 3 3 2 2" xfId="47026" xr:uid="{00000000-0005-0000-0000-0000FAB60000}"/>
    <cellStyle name="20% - Accent1 5 3 2 3 3 2 2 2" xfId="47027" xr:uid="{00000000-0005-0000-0000-0000FBB60000}"/>
    <cellStyle name="20% - Accent1 5 3 2 3 3 2 3" xfId="47028" xr:uid="{00000000-0005-0000-0000-0000FCB60000}"/>
    <cellStyle name="20% - Accent1 5 3 2 3 3 3" xfId="47029" xr:uid="{00000000-0005-0000-0000-0000FDB60000}"/>
    <cellStyle name="20% - Accent1 5 3 2 3 3 3 2" xfId="47030" xr:uid="{00000000-0005-0000-0000-0000FEB60000}"/>
    <cellStyle name="20% - Accent1 5 3 2 3 3 4" xfId="47031" xr:uid="{00000000-0005-0000-0000-0000FFB60000}"/>
    <cellStyle name="20% - Accent1 5 3 2 3 4" xfId="47032" xr:uid="{00000000-0005-0000-0000-000000B70000}"/>
    <cellStyle name="20% - Accent1 5 3 2 3 4 2" xfId="47033" xr:uid="{00000000-0005-0000-0000-000001B70000}"/>
    <cellStyle name="20% - Accent1 5 3 2 3 4 2 2" xfId="47034" xr:uid="{00000000-0005-0000-0000-000002B70000}"/>
    <cellStyle name="20% - Accent1 5 3 2 3 4 2 2 2" xfId="47035" xr:uid="{00000000-0005-0000-0000-000003B70000}"/>
    <cellStyle name="20% - Accent1 5 3 2 3 4 2 3" xfId="47036" xr:uid="{00000000-0005-0000-0000-000004B70000}"/>
    <cellStyle name="20% - Accent1 5 3 2 3 4 3" xfId="47037" xr:uid="{00000000-0005-0000-0000-000005B70000}"/>
    <cellStyle name="20% - Accent1 5 3 2 3 4 3 2" xfId="47038" xr:uid="{00000000-0005-0000-0000-000006B70000}"/>
    <cellStyle name="20% - Accent1 5 3 2 3 4 4" xfId="47039" xr:uid="{00000000-0005-0000-0000-000007B70000}"/>
    <cellStyle name="20% - Accent1 5 3 2 3 5" xfId="47040" xr:uid="{00000000-0005-0000-0000-000008B70000}"/>
    <cellStyle name="20% - Accent1 5 3 2 3 5 2" xfId="47041" xr:uid="{00000000-0005-0000-0000-000009B70000}"/>
    <cellStyle name="20% - Accent1 5 3 2 3 5 2 2" xfId="47042" xr:uid="{00000000-0005-0000-0000-00000AB70000}"/>
    <cellStyle name="20% - Accent1 5 3 2 3 5 3" xfId="47043" xr:uid="{00000000-0005-0000-0000-00000BB70000}"/>
    <cellStyle name="20% - Accent1 5 3 2 3 6" xfId="47044" xr:uid="{00000000-0005-0000-0000-00000CB70000}"/>
    <cellStyle name="20% - Accent1 5 3 2 3 6 2" xfId="47045" xr:uid="{00000000-0005-0000-0000-00000DB70000}"/>
    <cellStyle name="20% - Accent1 5 3 2 3 6 2 2" xfId="47046" xr:uid="{00000000-0005-0000-0000-00000EB70000}"/>
    <cellStyle name="20% - Accent1 5 3 2 3 6 3" xfId="47047" xr:uid="{00000000-0005-0000-0000-00000FB70000}"/>
    <cellStyle name="20% - Accent1 5 3 2 3 7" xfId="47048" xr:uid="{00000000-0005-0000-0000-000010B70000}"/>
    <cellStyle name="20% - Accent1 5 3 2 3 7 2" xfId="47049" xr:uid="{00000000-0005-0000-0000-000011B70000}"/>
    <cellStyle name="20% - Accent1 5 3 2 3 8" xfId="47050" xr:uid="{00000000-0005-0000-0000-000012B70000}"/>
    <cellStyle name="20% - Accent1 5 3 2 3 8 2" xfId="47051" xr:uid="{00000000-0005-0000-0000-000013B70000}"/>
    <cellStyle name="20% - Accent1 5 3 2 3 9" xfId="47052" xr:uid="{00000000-0005-0000-0000-000014B70000}"/>
    <cellStyle name="20% - Accent1 5 3 2 4" xfId="47053" xr:uid="{00000000-0005-0000-0000-000015B70000}"/>
    <cellStyle name="20% - Accent1 5 3 2 4 2" xfId="47054" xr:uid="{00000000-0005-0000-0000-000016B70000}"/>
    <cellStyle name="20% - Accent1 5 3 2 4 2 2" xfId="47055" xr:uid="{00000000-0005-0000-0000-000017B70000}"/>
    <cellStyle name="20% - Accent1 5 3 2 4 2 2 2" xfId="47056" xr:uid="{00000000-0005-0000-0000-000018B70000}"/>
    <cellStyle name="20% - Accent1 5 3 2 4 2 3" xfId="47057" xr:uid="{00000000-0005-0000-0000-000019B70000}"/>
    <cellStyle name="20% - Accent1 5 3 2 4 3" xfId="47058" xr:uid="{00000000-0005-0000-0000-00001AB70000}"/>
    <cellStyle name="20% - Accent1 5 3 2 4 3 2" xfId="47059" xr:uid="{00000000-0005-0000-0000-00001BB70000}"/>
    <cellStyle name="20% - Accent1 5 3 2 4 4" xfId="47060" xr:uid="{00000000-0005-0000-0000-00001CB70000}"/>
    <cellStyle name="20% - Accent1 5 3 2 5" xfId="47061" xr:uid="{00000000-0005-0000-0000-00001DB70000}"/>
    <cellStyle name="20% - Accent1 5 3 2 5 2" xfId="47062" xr:uid="{00000000-0005-0000-0000-00001EB70000}"/>
    <cellStyle name="20% - Accent1 5 3 2 5 2 2" xfId="47063" xr:uid="{00000000-0005-0000-0000-00001FB70000}"/>
    <cellStyle name="20% - Accent1 5 3 2 5 2 2 2" xfId="47064" xr:uid="{00000000-0005-0000-0000-000020B70000}"/>
    <cellStyle name="20% - Accent1 5 3 2 5 2 3" xfId="47065" xr:uid="{00000000-0005-0000-0000-000021B70000}"/>
    <cellStyle name="20% - Accent1 5 3 2 5 3" xfId="47066" xr:uid="{00000000-0005-0000-0000-000022B70000}"/>
    <cellStyle name="20% - Accent1 5 3 2 5 3 2" xfId="47067" xr:uid="{00000000-0005-0000-0000-000023B70000}"/>
    <cellStyle name="20% - Accent1 5 3 2 5 4" xfId="47068" xr:uid="{00000000-0005-0000-0000-000024B70000}"/>
    <cellStyle name="20% - Accent1 5 3 2 6" xfId="47069" xr:uid="{00000000-0005-0000-0000-000025B70000}"/>
    <cellStyle name="20% - Accent1 5 3 2 6 2" xfId="47070" xr:uid="{00000000-0005-0000-0000-000026B70000}"/>
    <cellStyle name="20% - Accent1 5 3 2 6 2 2" xfId="47071" xr:uid="{00000000-0005-0000-0000-000027B70000}"/>
    <cellStyle name="20% - Accent1 5 3 2 6 2 2 2" xfId="47072" xr:uid="{00000000-0005-0000-0000-000028B70000}"/>
    <cellStyle name="20% - Accent1 5 3 2 6 2 3" xfId="47073" xr:uid="{00000000-0005-0000-0000-000029B70000}"/>
    <cellStyle name="20% - Accent1 5 3 2 6 3" xfId="47074" xr:uid="{00000000-0005-0000-0000-00002AB70000}"/>
    <cellStyle name="20% - Accent1 5 3 2 6 3 2" xfId="47075" xr:uid="{00000000-0005-0000-0000-00002BB70000}"/>
    <cellStyle name="20% - Accent1 5 3 2 6 4" xfId="47076" xr:uid="{00000000-0005-0000-0000-00002CB70000}"/>
    <cellStyle name="20% - Accent1 5 3 2 7" xfId="47077" xr:uid="{00000000-0005-0000-0000-00002DB70000}"/>
    <cellStyle name="20% - Accent1 5 3 2 7 2" xfId="47078" xr:uid="{00000000-0005-0000-0000-00002EB70000}"/>
    <cellStyle name="20% - Accent1 5 3 2 7 2 2" xfId="47079" xr:uid="{00000000-0005-0000-0000-00002FB70000}"/>
    <cellStyle name="20% - Accent1 5 3 2 7 3" xfId="47080" xr:uid="{00000000-0005-0000-0000-000030B70000}"/>
    <cellStyle name="20% - Accent1 5 3 2 8" xfId="47081" xr:uid="{00000000-0005-0000-0000-000031B70000}"/>
    <cellStyle name="20% - Accent1 5 3 2 8 2" xfId="47082" xr:uid="{00000000-0005-0000-0000-000032B70000}"/>
    <cellStyle name="20% - Accent1 5 3 2 8 2 2" xfId="47083" xr:uid="{00000000-0005-0000-0000-000033B70000}"/>
    <cellStyle name="20% - Accent1 5 3 2 8 3" xfId="47084" xr:uid="{00000000-0005-0000-0000-000034B70000}"/>
    <cellStyle name="20% - Accent1 5 3 2 9" xfId="47085" xr:uid="{00000000-0005-0000-0000-000035B70000}"/>
    <cellStyle name="20% - Accent1 5 3 2 9 2" xfId="47086" xr:uid="{00000000-0005-0000-0000-000036B70000}"/>
    <cellStyle name="20% - Accent1 5 3 3" xfId="47087" xr:uid="{00000000-0005-0000-0000-000037B70000}"/>
    <cellStyle name="20% - Accent1 5 3 3 10" xfId="47088" xr:uid="{00000000-0005-0000-0000-000038B70000}"/>
    <cellStyle name="20% - Accent1 5 3 3 10 2" xfId="47089" xr:uid="{00000000-0005-0000-0000-000039B70000}"/>
    <cellStyle name="20% - Accent1 5 3 3 11" xfId="47090" xr:uid="{00000000-0005-0000-0000-00003AB70000}"/>
    <cellStyle name="20% - Accent1 5 3 3 2" xfId="47091" xr:uid="{00000000-0005-0000-0000-00003BB70000}"/>
    <cellStyle name="20% - Accent1 5 3 3 2 2" xfId="47092" xr:uid="{00000000-0005-0000-0000-00003CB70000}"/>
    <cellStyle name="20% - Accent1 5 3 3 2 2 2" xfId="47093" xr:uid="{00000000-0005-0000-0000-00003DB70000}"/>
    <cellStyle name="20% - Accent1 5 3 3 2 2 2 2" xfId="47094" xr:uid="{00000000-0005-0000-0000-00003EB70000}"/>
    <cellStyle name="20% - Accent1 5 3 3 2 2 2 2 2" xfId="47095" xr:uid="{00000000-0005-0000-0000-00003FB70000}"/>
    <cellStyle name="20% - Accent1 5 3 3 2 2 2 3" xfId="47096" xr:uid="{00000000-0005-0000-0000-000040B70000}"/>
    <cellStyle name="20% - Accent1 5 3 3 2 2 3" xfId="47097" xr:uid="{00000000-0005-0000-0000-000041B70000}"/>
    <cellStyle name="20% - Accent1 5 3 3 2 2 3 2" xfId="47098" xr:uid="{00000000-0005-0000-0000-000042B70000}"/>
    <cellStyle name="20% - Accent1 5 3 3 2 2 4" xfId="47099" xr:uid="{00000000-0005-0000-0000-000043B70000}"/>
    <cellStyle name="20% - Accent1 5 3 3 2 3" xfId="47100" xr:uid="{00000000-0005-0000-0000-000044B70000}"/>
    <cellStyle name="20% - Accent1 5 3 3 2 3 2" xfId="47101" xr:uid="{00000000-0005-0000-0000-000045B70000}"/>
    <cellStyle name="20% - Accent1 5 3 3 2 3 2 2" xfId="47102" xr:uid="{00000000-0005-0000-0000-000046B70000}"/>
    <cellStyle name="20% - Accent1 5 3 3 2 3 2 2 2" xfId="47103" xr:uid="{00000000-0005-0000-0000-000047B70000}"/>
    <cellStyle name="20% - Accent1 5 3 3 2 3 2 3" xfId="47104" xr:uid="{00000000-0005-0000-0000-000048B70000}"/>
    <cellStyle name="20% - Accent1 5 3 3 2 3 3" xfId="47105" xr:uid="{00000000-0005-0000-0000-000049B70000}"/>
    <cellStyle name="20% - Accent1 5 3 3 2 3 3 2" xfId="47106" xr:uid="{00000000-0005-0000-0000-00004AB70000}"/>
    <cellStyle name="20% - Accent1 5 3 3 2 3 4" xfId="47107" xr:uid="{00000000-0005-0000-0000-00004BB70000}"/>
    <cellStyle name="20% - Accent1 5 3 3 2 4" xfId="47108" xr:uid="{00000000-0005-0000-0000-00004CB70000}"/>
    <cellStyle name="20% - Accent1 5 3 3 2 4 2" xfId="47109" xr:uid="{00000000-0005-0000-0000-00004DB70000}"/>
    <cellStyle name="20% - Accent1 5 3 3 2 4 2 2" xfId="47110" xr:uid="{00000000-0005-0000-0000-00004EB70000}"/>
    <cellStyle name="20% - Accent1 5 3 3 2 4 2 2 2" xfId="47111" xr:uid="{00000000-0005-0000-0000-00004FB70000}"/>
    <cellStyle name="20% - Accent1 5 3 3 2 4 2 3" xfId="47112" xr:uid="{00000000-0005-0000-0000-000050B70000}"/>
    <cellStyle name="20% - Accent1 5 3 3 2 4 3" xfId="47113" xr:uid="{00000000-0005-0000-0000-000051B70000}"/>
    <cellStyle name="20% - Accent1 5 3 3 2 4 3 2" xfId="47114" xr:uid="{00000000-0005-0000-0000-000052B70000}"/>
    <cellStyle name="20% - Accent1 5 3 3 2 4 4" xfId="47115" xr:uid="{00000000-0005-0000-0000-000053B70000}"/>
    <cellStyle name="20% - Accent1 5 3 3 2 5" xfId="47116" xr:uid="{00000000-0005-0000-0000-000054B70000}"/>
    <cellStyle name="20% - Accent1 5 3 3 2 5 2" xfId="47117" xr:uid="{00000000-0005-0000-0000-000055B70000}"/>
    <cellStyle name="20% - Accent1 5 3 3 2 5 2 2" xfId="47118" xr:uid="{00000000-0005-0000-0000-000056B70000}"/>
    <cellStyle name="20% - Accent1 5 3 3 2 5 3" xfId="47119" xr:uid="{00000000-0005-0000-0000-000057B70000}"/>
    <cellStyle name="20% - Accent1 5 3 3 2 6" xfId="47120" xr:uid="{00000000-0005-0000-0000-000058B70000}"/>
    <cellStyle name="20% - Accent1 5 3 3 2 6 2" xfId="47121" xr:uid="{00000000-0005-0000-0000-000059B70000}"/>
    <cellStyle name="20% - Accent1 5 3 3 2 6 2 2" xfId="47122" xr:uid="{00000000-0005-0000-0000-00005AB70000}"/>
    <cellStyle name="20% - Accent1 5 3 3 2 6 3" xfId="47123" xr:uid="{00000000-0005-0000-0000-00005BB70000}"/>
    <cellStyle name="20% - Accent1 5 3 3 2 7" xfId="47124" xr:uid="{00000000-0005-0000-0000-00005CB70000}"/>
    <cellStyle name="20% - Accent1 5 3 3 2 7 2" xfId="47125" xr:uid="{00000000-0005-0000-0000-00005DB70000}"/>
    <cellStyle name="20% - Accent1 5 3 3 2 8" xfId="47126" xr:uid="{00000000-0005-0000-0000-00005EB70000}"/>
    <cellStyle name="20% - Accent1 5 3 3 2 8 2" xfId="47127" xr:uid="{00000000-0005-0000-0000-00005FB70000}"/>
    <cellStyle name="20% - Accent1 5 3 3 2 9" xfId="47128" xr:uid="{00000000-0005-0000-0000-000060B70000}"/>
    <cellStyle name="20% - Accent1 5 3 3 3" xfId="47129" xr:uid="{00000000-0005-0000-0000-000061B70000}"/>
    <cellStyle name="20% - Accent1 5 3 3 3 2" xfId="47130" xr:uid="{00000000-0005-0000-0000-000062B70000}"/>
    <cellStyle name="20% - Accent1 5 3 3 3 2 2" xfId="47131" xr:uid="{00000000-0005-0000-0000-000063B70000}"/>
    <cellStyle name="20% - Accent1 5 3 3 3 2 2 2" xfId="47132" xr:uid="{00000000-0005-0000-0000-000064B70000}"/>
    <cellStyle name="20% - Accent1 5 3 3 3 2 2 2 2" xfId="47133" xr:uid="{00000000-0005-0000-0000-000065B70000}"/>
    <cellStyle name="20% - Accent1 5 3 3 3 2 2 3" xfId="47134" xr:uid="{00000000-0005-0000-0000-000066B70000}"/>
    <cellStyle name="20% - Accent1 5 3 3 3 2 3" xfId="47135" xr:uid="{00000000-0005-0000-0000-000067B70000}"/>
    <cellStyle name="20% - Accent1 5 3 3 3 2 3 2" xfId="47136" xr:uid="{00000000-0005-0000-0000-000068B70000}"/>
    <cellStyle name="20% - Accent1 5 3 3 3 2 4" xfId="47137" xr:uid="{00000000-0005-0000-0000-000069B70000}"/>
    <cellStyle name="20% - Accent1 5 3 3 3 3" xfId="47138" xr:uid="{00000000-0005-0000-0000-00006AB70000}"/>
    <cellStyle name="20% - Accent1 5 3 3 3 3 2" xfId="47139" xr:uid="{00000000-0005-0000-0000-00006BB70000}"/>
    <cellStyle name="20% - Accent1 5 3 3 3 3 2 2" xfId="47140" xr:uid="{00000000-0005-0000-0000-00006CB70000}"/>
    <cellStyle name="20% - Accent1 5 3 3 3 3 2 2 2" xfId="47141" xr:uid="{00000000-0005-0000-0000-00006DB70000}"/>
    <cellStyle name="20% - Accent1 5 3 3 3 3 2 3" xfId="47142" xr:uid="{00000000-0005-0000-0000-00006EB70000}"/>
    <cellStyle name="20% - Accent1 5 3 3 3 3 3" xfId="47143" xr:uid="{00000000-0005-0000-0000-00006FB70000}"/>
    <cellStyle name="20% - Accent1 5 3 3 3 3 3 2" xfId="47144" xr:uid="{00000000-0005-0000-0000-000070B70000}"/>
    <cellStyle name="20% - Accent1 5 3 3 3 3 4" xfId="47145" xr:uid="{00000000-0005-0000-0000-000071B70000}"/>
    <cellStyle name="20% - Accent1 5 3 3 3 4" xfId="47146" xr:uid="{00000000-0005-0000-0000-000072B70000}"/>
    <cellStyle name="20% - Accent1 5 3 3 3 4 2" xfId="47147" xr:uid="{00000000-0005-0000-0000-000073B70000}"/>
    <cellStyle name="20% - Accent1 5 3 3 3 4 2 2" xfId="47148" xr:uid="{00000000-0005-0000-0000-000074B70000}"/>
    <cellStyle name="20% - Accent1 5 3 3 3 4 2 2 2" xfId="47149" xr:uid="{00000000-0005-0000-0000-000075B70000}"/>
    <cellStyle name="20% - Accent1 5 3 3 3 4 2 3" xfId="47150" xr:uid="{00000000-0005-0000-0000-000076B70000}"/>
    <cellStyle name="20% - Accent1 5 3 3 3 4 3" xfId="47151" xr:uid="{00000000-0005-0000-0000-000077B70000}"/>
    <cellStyle name="20% - Accent1 5 3 3 3 4 3 2" xfId="47152" xr:uid="{00000000-0005-0000-0000-000078B70000}"/>
    <cellStyle name="20% - Accent1 5 3 3 3 4 4" xfId="47153" xr:uid="{00000000-0005-0000-0000-000079B70000}"/>
    <cellStyle name="20% - Accent1 5 3 3 3 5" xfId="47154" xr:uid="{00000000-0005-0000-0000-00007AB70000}"/>
    <cellStyle name="20% - Accent1 5 3 3 3 5 2" xfId="47155" xr:uid="{00000000-0005-0000-0000-00007BB70000}"/>
    <cellStyle name="20% - Accent1 5 3 3 3 5 2 2" xfId="47156" xr:uid="{00000000-0005-0000-0000-00007CB70000}"/>
    <cellStyle name="20% - Accent1 5 3 3 3 5 3" xfId="47157" xr:uid="{00000000-0005-0000-0000-00007DB70000}"/>
    <cellStyle name="20% - Accent1 5 3 3 3 6" xfId="47158" xr:uid="{00000000-0005-0000-0000-00007EB70000}"/>
    <cellStyle name="20% - Accent1 5 3 3 3 6 2" xfId="47159" xr:uid="{00000000-0005-0000-0000-00007FB70000}"/>
    <cellStyle name="20% - Accent1 5 3 3 3 6 2 2" xfId="47160" xr:uid="{00000000-0005-0000-0000-000080B70000}"/>
    <cellStyle name="20% - Accent1 5 3 3 3 6 3" xfId="47161" xr:uid="{00000000-0005-0000-0000-000081B70000}"/>
    <cellStyle name="20% - Accent1 5 3 3 3 7" xfId="47162" xr:uid="{00000000-0005-0000-0000-000082B70000}"/>
    <cellStyle name="20% - Accent1 5 3 3 3 7 2" xfId="47163" xr:uid="{00000000-0005-0000-0000-000083B70000}"/>
    <cellStyle name="20% - Accent1 5 3 3 3 8" xfId="47164" xr:uid="{00000000-0005-0000-0000-000084B70000}"/>
    <cellStyle name="20% - Accent1 5 3 3 3 8 2" xfId="47165" xr:uid="{00000000-0005-0000-0000-000085B70000}"/>
    <cellStyle name="20% - Accent1 5 3 3 3 9" xfId="47166" xr:uid="{00000000-0005-0000-0000-000086B70000}"/>
    <cellStyle name="20% - Accent1 5 3 3 4" xfId="47167" xr:uid="{00000000-0005-0000-0000-000087B70000}"/>
    <cellStyle name="20% - Accent1 5 3 3 4 2" xfId="47168" xr:uid="{00000000-0005-0000-0000-000088B70000}"/>
    <cellStyle name="20% - Accent1 5 3 3 4 2 2" xfId="47169" xr:uid="{00000000-0005-0000-0000-000089B70000}"/>
    <cellStyle name="20% - Accent1 5 3 3 4 2 2 2" xfId="47170" xr:uid="{00000000-0005-0000-0000-00008AB70000}"/>
    <cellStyle name="20% - Accent1 5 3 3 4 2 3" xfId="47171" xr:uid="{00000000-0005-0000-0000-00008BB70000}"/>
    <cellStyle name="20% - Accent1 5 3 3 4 3" xfId="47172" xr:uid="{00000000-0005-0000-0000-00008CB70000}"/>
    <cellStyle name="20% - Accent1 5 3 3 4 3 2" xfId="47173" xr:uid="{00000000-0005-0000-0000-00008DB70000}"/>
    <cellStyle name="20% - Accent1 5 3 3 4 4" xfId="47174" xr:uid="{00000000-0005-0000-0000-00008EB70000}"/>
    <cellStyle name="20% - Accent1 5 3 3 5" xfId="47175" xr:uid="{00000000-0005-0000-0000-00008FB70000}"/>
    <cellStyle name="20% - Accent1 5 3 3 5 2" xfId="47176" xr:uid="{00000000-0005-0000-0000-000090B70000}"/>
    <cellStyle name="20% - Accent1 5 3 3 5 2 2" xfId="47177" xr:uid="{00000000-0005-0000-0000-000091B70000}"/>
    <cellStyle name="20% - Accent1 5 3 3 5 2 2 2" xfId="47178" xr:uid="{00000000-0005-0000-0000-000092B70000}"/>
    <cellStyle name="20% - Accent1 5 3 3 5 2 3" xfId="47179" xr:uid="{00000000-0005-0000-0000-000093B70000}"/>
    <cellStyle name="20% - Accent1 5 3 3 5 3" xfId="47180" xr:uid="{00000000-0005-0000-0000-000094B70000}"/>
    <cellStyle name="20% - Accent1 5 3 3 5 3 2" xfId="47181" xr:uid="{00000000-0005-0000-0000-000095B70000}"/>
    <cellStyle name="20% - Accent1 5 3 3 5 4" xfId="47182" xr:uid="{00000000-0005-0000-0000-000096B70000}"/>
    <cellStyle name="20% - Accent1 5 3 3 6" xfId="47183" xr:uid="{00000000-0005-0000-0000-000097B70000}"/>
    <cellStyle name="20% - Accent1 5 3 3 6 2" xfId="47184" xr:uid="{00000000-0005-0000-0000-000098B70000}"/>
    <cellStyle name="20% - Accent1 5 3 3 6 2 2" xfId="47185" xr:uid="{00000000-0005-0000-0000-000099B70000}"/>
    <cellStyle name="20% - Accent1 5 3 3 6 2 2 2" xfId="47186" xr:uid="{00000000-0005-0000-0000-00009AB70000}"/>
    <cellStyle name="20% - Accent1 5 3 3 6 2 3" xfId="47187" xr:uid="{00000000-0005-0000-0000-00009BB70000}"/>
    <cellStyle name="20% - Accent1 5 3 3 6 3" xfId="47188" xr:uid="{00000000-0005-0000-0000-00009CB70000}"/>
    <cellStyle name="20% - Accent1 5 3 3 6 3 2" xfId="47189" xr:uid="{00000000-0005-0000-0000-00009DB70000}"/>
    <cellStyle name="20% - Accent1 5 3 3 6 4" xfId="47190" xr:uid="{00000000-0005-0000-0000-00009EB70000}"/>
    <cellStyle name="20% - Accent1 5 3 3 7" xfId="47191" xr:uid="{00000000-0005-0000-0000-00009FB70000}"/>
    <cellStyle name="20% - Accent1 5 3 3 7 2" xfId="47192" xr:uid="{00000000-0005-0000-0000-0000A0B70000}"/>
    <cellStyle name="20% - Accent1 5 3 3 7 2 2" xfId="47193" xr:uid="{00000000-0005-0000-0000-0000A1B70000}"/>
    <cellStyle name="20% - Accent1 5 3 3 7 3" xfId="47194" xr:uid="{00000000-0005-0000-0000-0000A2B70000}"/>
    <cellStyle name="20% - Accent1 5 3 3 8" xfId="47195" xr:uid="{00000000-0005-0000-0000-0000A3B70000}"/>
    <cellStyle name="20% - Accent1 5 3 3 8 2" xfId="47196" xr:uid="{00000000-0005-0000-0000-0000A4B70000}"/>
    <cellStyle name="20% - Accent1 5 3 3 8 2 2" xfId="47197" xr:uid="{00000000-0005-0000-0000-0000A5B70000}"/>
    <cellStyle name="20% - Accent1 5 3 3 8 3" xfId="47198" xr:uid="{00000000-0005-0000-0000-0000A6B70000}"/>
    <cellStyle name="20% - Accent1 5 3 3 9" xfId="47199" xr:uid="{00000000-0005-0000-0000-0000A7B70000}"/>
    <cellStyle name="20% - Accent1 5 3 3 9 2" xfId="47200" xr:uid="{00000000-0005-0000-0000-0000A8B70000}"/>
    <cellStyle name="20% - Accent1 5 3 4" xfId="47201" xr:uid="{00000000-0005-0000-0000-0000A9B70000}"/>
    <cellStyle name="20% - Accent1 5 3 4 10" xfId="47202" xr:uid="{00000000-0005-0000-0000-0000AAB70000}"/>
    <cellStyle name="20% - Accent1 5 3 4 10 2" xfId="47203" xr:uid="{00000000-0005-0000-0000-0000ABB70000}"/>
    <cellStyle name="20% - Accent1 5 3 4 11" xfId="47204" xr:uid="{00000000-0005-0000-0000-0000ACB70000}"/>
    <cellStyle name="20% - Accent1 5 3 4 2" xfId="47205" xr:uid="{00000000-0005-0000-0000-0000ADB70000}"/>
    <cellStyle name="20% - Accent1 5 3 4 2 2" xfId="47206" xr:uid="{00000000-0005-0000-0000-0000AEB70000}"/>
    <cellStyle name="20% - Accent1 5 3 4 2 2 2" xfId="47207" xr:uid="{00000000-0005-0000-0000-0000AFB70000}"/>
    <cellStyle name="20% - Accent1 5 3 4 2 2 2 2" xfId="47208" xr:uid="{00000000-0005-0000-0000-0000B0B70000}"/>
    <cellStyle name="20% - Accent1 5 3 4 2 2 2 2 2" xfId="47209" xr:uid="{00000000-0005-0000-0000-0000B1B70000}"/>
    <cellStyle name="20% - Accent1 5 3 4 2 2 2 3" xfId="47210" xr:uid="{00000000-0005-0000-0000-0000B2B70000}"/>
    <cellStyle name="20% - Accent1 5 3 4 2 2 3" xfId="47211" xr:uid="{00000000-0005-0000-0000-0000B3B70000}"/>
    <cellStyle name="20% - Accent1 5 3 4 2 2 3 2" xfId="47212" xr:uid="{00000000-0005-0000-0000-0000B4B70000}"/>
    <cellStyle name="20% - Accent1 5 3 4 2 2 4" xfId="47213" xr:uid="{00000000-0005-0000-0000-0000B5B70000}"/>
    <cellStyle name="20% - Accent1 5 3 4 2 3" xfId="47214" xr:uid="{00000000-0005-0000-0000-0000B6B70000}"/>
    <cellStyle name="20% - Accent1 5 3 4 2 3 2" xfId="47215" xr:uid="{00000000-0005-0000-0000-0000B7B70000}"/>
    <cellStyle name="20% - Accent1 5 3 4 2 3 2 2" xfId="47216" xr:uid="{00000000-0005-0000-0000-0000B8B70000}"/>
    <cellStyle name="20% - Accent1 5 3 4 2 3 2 2 2" xfId="47217" xr:uid="{00000000-0005-0000-0000-0000B9B70000}"/>
    <cellStyle name="20% - Accent1 5 3 4 2 3 2 3" xfId="47218" xr:uid="{00000000-0005-0000-0000-0000BAB70000}"/>
    <cellStyle name="20% - Accent1 5 3 4 2 3 3" xfId="47219" xr:uid="{00000000-0005-0000-0000-0000BBB70000}"/>
    <cellStyle name="20% - Accent1 5 3 4 2 3 3 2" xfId="47220" xr:uid="{00000000-0005-0000-0000-0000BCB70000}"/>
    <cellStyle name="20% - Accent1 5 3 4 2 3 4" xfId="47221" xr:uid="{00000000-0005-0000-0000-0000BDB70000}"/>
    <cellStyle name="20% - Accent1 5 3 4 2 4" xfId="47222" xr:uid="{00000000-0005-0000-0000-0000BEB70000}"/>
    <cellStyle name="20% - Accent1 5 3 4 2 4 2" xfId="47223" xr:uid="{00000000-0005-0000-0000-0000BFB70000}"/>
    <cellStyle name="20% - Accent1 5 3 4 2 4 2 2" xfId="47224" xr:uid="{00000000-0005-0000-0000-0000C0B70000}"/>
    <cellStyle name="20% - Accent1 5 3 4 2 4 2 2 2" xfId="47225" xr:uid="{00000000-0005-0000-0000-0000C1B70000}"/>
    <cellStyle name="20% - Accent1 5 3 4 2 4 2 3" xfId="47226" xr:uid="{00000000-0005-0000-0000-0000C2B70000}"/>
    <cellStyle name="20% - Accent1 5 3 4 2 4 3" xfId="47227" xr:uid="{00000000-0005-0000-0000-0000C3B70000}"/>
    <cellStyle name="20% - Accent1 5 3 4 2 4 3 2" xfId="47228" xr:uid="{00000000-0005-0000-0000-0000C4B70000}"/>
    <cellStyle name="20% - Accent1 5 3 4 2 4 4" xfId="47229" xr:uid="{00000000-0005-0000-0000-0000C5B70000}"/>
    <cellStyle name="20% - Accent1 5 3 4 2 5" xfId="47230" xr:uid="{00000000-0005-0000-0000-0000C6B70000}"/>
    <cellStyle name="20% - Accent1 5 3 4 2 5 2" xfId="47231" xr:uid="{00000000-0005-0000-0000-0000C7B70000}"/>
    <cellStyle name="20% - Accent1 5 3 4 2 5 2 2" xfId="47232" xr:uid="{00000000-0005-0000-0000-0000C8B70000}"/>
    <cellStyle name="20% - Accent1 5 3 4 2 5 3" xfId="47233" xr:uid="{00000000-0005-0000-0000-0000C9B70000}"/>
    <cellStyle name="20% - Accent1 5 3 4 2 6" xfId="47234" xr:uid="{00000000-0005-0000-0000-0000CAB70000}"/>
    <cellStyle name="20% - Accent1 5 3 4 2 6 2" xfId="47235" xr:uid="{00000000-0005-0000-0000-0000CBB70000}"/>
    <cellStyle name="20% - Accent1 5 3 4 2 6 2 2" xfId="47236" xr:uid="{00000000-0005-0000-0000-0000CCB70000}"/>
    <cellStyle name="20% - Accent1 5 3 4 2 6 3" xfId="47237" xr:uid="{00000000-0005-0000-0000-0000CDB70000}"/>
    <cellStyle name="20% - Accent1 5 3 4 2 7" xfId="47238" xr:uid="{00000000-0005-0000-0000-0000CEB70000}"/>
    <cellStyle name="20% - Accent1 5 3 4 2 7 2" xfId="47239" xr:uid="{00000000-0005-0000-0000-0000CFB70000}"/>
    <cellStyle name="20% - Accent1 5 3 4 2 8" xfId="47240" xr:uid="{00000000-0005-0000-0000-0000D0B70000}"/>
    <cellStyle name="20% - Accent1 5 3 4 2 8 2" xfId="47241" xr:uid="{00000000-0005-0000-0000-0000D1B70000}"/>
    <cellStyle name="20% - Accent1 5 3 4 2 9" xfId="47242" xr:uid="{00000000-0005-0000-0000-0000D2B70000}"/>
    <cellStyle name="20% - Accent1 5 3 4 3" xfId="47243" xr:uid="{00000000-0005-0000-0000-0000D3B70000}"/>
    <cellStyle name="20% - Accent1 5 3 4 3 2" xfId="47244" xr:uid="{00000000-0005-0000-0000-0000D4B70000}"/>
    <cellStyle name="20% - Accent1 5 3 4 3 2 2" xfId="47245" xr:uid="{00000000-0005-0000-0000-0000D5B70000}"/>
    <cellStyle name="20% - Accent1 5 3 4 3 2 2 2" xfId="47246" xr:uid="{00000000-0005-0000-0000-0000D6B70000}"/>
    <cellStyle name="20% - Accent1 5 3 4 3 2 2 2 2" xfId="47247" xr:uid="{00000000-0005-0000-0000-0000D7B70000}"/>
    <cellStyle name="20% - Accent1 5 3 4 3 2 2 3" xfId="47248" xr:uid="{00000000-0005-0000-0000-0000D8B70000}"/>
    <cellStyle name="20% - Accent1 5 3 4 3 2 3" xfId="47249" xr:uid="{00000000-0005-0000-0000-0000D9B70000}"/>
    <cellStyle name="20% - Accent1 5 3 4 3 2 3 2" xfId="47250" xr:uid="{00000000-0005-0000-0000-0000DAB70000}"/>
    <cellStyle name="20% - Accent1 5 3 4 3 2 4" xfId="47251" xr:uid="{00000000-0005-0000-0000-0000DBB70000}"/>
    <cellStyle name="20% - Accent1 5 3 4 3 3" xfId="47252" xr:uid="{00000000-0005-0000-0000-0000DCB70000}"/>
    <cellStyle name="20% - Accent1 5 3 4 3 3 2" xfId="47253" xr:uid="{00000000-0005-0000-0000-0000DDB70000}"/>
    <cellStyle name="20% - Accent1 5 3 4 3 3 2 2" xfId="47254" xr:uid="{00000000-0005-0000-0000-0000DEB70000}"/>
    <cellStyle name="20% - Accent1 5 3 4 3 3 2 2 2" xfId="47255" xr:uid="{00000000-0005-0000-0000-0000DFB70000}"/>
    <cellStyle name="20% - Accent1 5 3 4 3 3 2 3" xfId="47256" xr:uid="{00000000-0005-0000-0000-0000E0B70000}"/>
    <cellStyle name="20% - Accent1 5 3 4 3 3 3" xfId="47257" xr:uid="{00000000-0005-0000-0000-0000E1B70000}"/>
    <cellStyle name="20% - Accent1 5 3 4 3 3 3 2" xfId="47258" xr:uid="{00000000-0005-0000-0000-0000E2B70000}"/>
    <cellStyle name="20% - Accent1 5 3 4 3 3 4" xfId="47259" xr:uid="{00000000-0005-0000-0000-0000E3B70000}"/>
    <cellStyle name="20% - Accent1 5 3 4 3 4" xfId="47260" xr:uid="{00000000-0005-0000-0000-0000E4B70000}"/>
    <cellStyle name="20% - Accent1 5 3 4 3 4 2" xfId="47261" xr:uid="{00000000-0005-0000-0000-0000E5B70000}"/>
    <cellStyle name="20% - Accent1 5 3 4 3 4 2 2" xfId="47262" xr:uid="{00000000-0005-0000-0000-0000E6B70000}"/>
    <cellStyle name="20% - Accent1 5 3 4 3 4 2 2 2" xfId="47263" xr:uid="{00000000-0005-0000-0000-0000E7B70000}"/>
    <cellStyle name="20% - Accent1 5 3 4 3 4 2 3" xfId="47264" xr:uid="{00000000-0005-0000-0000-0000E8B70000}"/>
    <cellStyle name="20% - Accent1 5 3 4 3 4 3" xfId="47265" xr:uid="{00000000-0005-0000-0000-0000E9B70000}"/>
    <cellStyle name="20% - Accent1 5 3 4 3 4 3 2" xfId="47266" xr:uid="{00000000-0005-0000-0000-0000EAB70000}"/>
    <cellStyle name="20% - Accent1 5 3 4 3 4 4" xfId="47267" xr:uid="{00000000-0005-0000-0000-0000EBB70000}"/>
    <cellStyle name="20% - Accent1 5 3 4 3 5" xfId="47268" xr:uid="{00000000-0005-0000-0000-0000ECB70000}"/>
    <cellStyle name="20% - Accent1 5 3 4 3 5 2" xfId="47269" xr:uid="{00000000-0005-0000-0000-0000EDB70000}"/>
    <cellStyle name="20% - Accent1 5 3 4 3 5 2 2" xfId="47270" xr:uid="{00000000-0005-0000-0000-0000EEB70000}"/>
    <cellStyle name="20% - Accent1 5 3 4 3 5 3" xfId="47271" xr:uid="{00000000-0005-0000-0000-0000EFB70000}"/>
    <cellStyle name="20% - Accent1 5 3 4 3 6" xfId="47272" xr:uid="{00000000-0005-0000-0000-0000F0B70000}"/>
    <cellStyle name="20% - Accent1 5 3 4 3 6 2" xfId="47273" xr:uid="{00000000-0005-0000-0000-0000F1B70000}"/>
    <cellStyle name="20% - Accent1 5 3 4 3 6 2 2" xfId="47274" xr:uid="{00000000-0005-0000-0000-0000F2B70000}"/>
    <cellStyle name="20% - Accent1 5 3 4 3 6 3" xfId="47275" xr:uid="{00000000-0005-0000-0000-0000F3B70000}"/>
    <cellStyle name="20% - Accent1 5 3 4 3 7" xfId="47276" xr:uid="{00000000-0005-0000-0000-0000F4B70000}"/>
    <cellStyle name="20% - Accent1 5 3 4 3 7 2" xfId="47277" xr:uid="{00000000-0005-0000-0000-0000F5B70000}"/>
    <cellStyle name="20% - Accent1 5 3 4 3 8" xfId="47278" xr:uid="{00000000-0005-0000-0000-0000F6B70000}"/>
    <cellStyle name="20% - Accent1 5 3 4 3 8 2" xfId="47279" xr:uid="{00000000-0005-0000-0000-0000F7B70000}"/>
    <cellStyle name="20% - Accent1 5 3 4 3 9" xfId="47280" xr:uid="{00000000-0005-0000-0000-0000F8B70000}"/>
    <cellStyle name="20% - Accent1 5 3 4 4" xfId="47281" xr:uid="{00000000-0005-0000-0000-0000F9B70000}"/>
    <cellStyle name="20% - Accent1 5 3 4 4 2" xfId="47282" xr:uid="{00000000-0005-0000-0000-0000FAB70000}"/>
    <cellStyle name="20% - Accent1 5 3 4 4 2 2" xfId="47283" xr:uid="{00000000-0005-0000-0000-0000FBB70000}"/>
    <cellStyle name="20% - Accent1 5 3 4 4 2 2 2" xfId="47284" xr:uid="{00000000-0005-0000-0000-0000FCB70000}"/>
    <cellStyle name="20% - Accent1 5 3 4 4 2 3" xfId="47285" xr:uid="{00000000-0005-0000-0000-0000FDB70000}"/>
    <cellStyle name="20% - Accent1 5 3 4 4 3" xfId="47286" xr:uid="{00000000-0005-0000-0000-0000FEB70000}"/>
    <cellStyle name="20% - Accent1 5 3 4 4 3 2" xfId="47287" xr:uid="{00000000-0005-0000-0000-0000FFB70000}"/>
    <cellStyle name="20% - Accent1 5 3 4 4 4" xfId="47288" xr:uid="{00000000-0005-0000-0000-000000B80000}"/>
    <cellStyle name="20% - Accent1 5 3 4 5" xfId="47289" xr:uid="{00000000-0005-0000-0000-000001B80000}"/>
    <cellStyle name="20% - Accent1 5 3 4 5 2" xfId="47290" xr:uid="{00000000-0005-0000-0000-000002B80000}"/>
    <cellStyle name="20% - Accent1 5 3 4 5 2 2" xfId="47291" xr:uid="{00000000-0005-0000-0000-000003B80000}"/>
    <cellStyle name="20% - Accent1 5 3 4 5 2 2 2" xfId="47292" xr:uid="{00000000-0005-0000-0000-000004B80000}"/>
    <cellStyle name="20% - Accent1 5 3 4 5 2 3" xfId="47293" xr:uid="{00000000-0005-0000-0000-000005B80000}"/>
    <cellStyle name="20% - Accent1 5 3 4 5 3" xfId="47294" xr:uid="{00000000-0005-0000-0000-000006B80000}"/>
    <cellStyle name="20% - Accent1 5 3 4 5 3 2" xfId="47295" xr:uid="{00000000-0005-0000-0000-000007B80000}"/>
    <cellStyle name="20% - Accent1 5 3 4 5 4" xfId="47296" xr:uid="{00000000-0005-0000-0000-000008B80000}"/>
    <cellStyle name="20% - Accent1 5 3 4 6" xfId="47297" xr:uid="{00000000-0005-0000-0000-000009B80000}"/>
    <cellStyle name="20% - Accent1 5 3 4 6 2" xfId="47298" xr:uid="{00000000-0005-0000-0000-00000AB80000}"/>
    <cellStyle name="20% - Accent1 5 3 4 6 2 2" xfId="47299" xr:uid="{00000000-0005-0000-0000-00000BB80000}"/>
    <cellStyle name="20% - Accent1 5 3 4 6 2 2 2" xfId="47300" xr:uid="{00000000-0005-0000-0000-00000CB80000}"/>
    <cellStyle name="20% - Accent1 5 3 4 6 2 3" xfId="47301" xr:uid="{00000000-0005-0000-0000-00000DB80000}"/>
    <cellStyle name="20% - Accent1 5 3 4 6 3" xfId="47302" xr:uid="{00000000-0005-0000-0000-00000EB80000}"/>
    <cellStyle name="20% - Accent1 5 3 4 6 3 2" xfId="47303" xr:uid="{00000000-0005-0000-0000-00000FB80000}"/>
    <cellStyle name="20% - Accent1 5 3 4 6 4" xfId="47304" xr:uid="{00000000-0005-0000-0000-000010B80000}"/>
    <cellStyle name="20% - Accent1 5 3 4 7" xfId="47305" xr:uid="{00000000-0005-0000-0000-000011B80000}"/>
    <cellStyle name="20% - Accent1 5 3 4 7 2" xfId="47306" xr:uid="{00000000-0005-0000-0000-000012B80000}"/>
    <cellStyle name="20% - Accent1 5 3 4 7 2 2" xfId="47307" xr:uid="{00000000-0005-0000-0000-000013B80000}"/>
    <cellStyle name="20% - Accent1 5 3 4 7 3" xfId="47308" xr:uid="{00000000-0005-0000-0000-000014B80000}"/>
    <cellStyle name="20% - Accent1 5 3 4 8" xfId="47309" xr:uid="{00000000-0005-0000-0000-000015B80000}"/>
    <cellStyle name="20% - Accent1 5 3 4 8 2" xfId="47310" xr:uid="{00000000-0005-0000-0000-000016B80000}"/>
    <cellStyle name="20% - Accent1 5 3 4 8 2 2" xfId="47311" xr:uid="{00000000-0005-0000-0000-000017B80000}"/>
    <cellStyle name="20% - Accent1 5 3 4 8 3" xfId="47312" xr:uid="{00000000-0005-0000-0000-000018B80000}"/>
    <cellStyle name="20% - Accent1 5 3 4 9" xfId="47313" xr:uid="{00000000-0005-0000-0000-000019B80000}"/>
    <cellStyle name="20% - Accent1 5 3 4 9 2" xfId="47314" xr:uid="{00000000-0005-0000-0000-00001AB80000}"/>
    <cellStyle name="20% - Accent1 5 3 5" xfId="47315" xr:uid="{00000000-0005-0000-0000-00001BB80000}"/>
    <cellStyle name="20% - Accent1 5 3 5 2" xfId="47316" xr:uid="{00000000-0005-0000-0000-00001CB80000}"/>
    <cellStyle name="20% - Accent1 5 3 5 2 2" xfId="47317" xr:uid="{00000000-0005-0000-0000-00001DB80000}"/>
    <cellStyle name="20% - Accent1 5 3 5 2 2 2" xfId="47318" xr:uid="{00000000-0005-0000-0000-00001EB80000}"/>
    <cellStyle name="20% - Accent1 5 3 5 2 2 2 2" xfId="47319" xr:uid="{00000000-0005-0000-0000-00001FB80000}"/>
    <cellStyle name="20% - Accent1 5 3 5 2 2 3" xfId="47320" xr:uid="{00000000-0005-0000-0000-000020B80000}"/>
    <cellStyle name="20% - Accent1 5 3 5 2 3" xfId="47321" xr:uid="{00000000-0005-0000-0000-000021B80000}"/>
    <cellStyle name="20% - Accent1 5 3 5 2 3 2" xfId="47322" xr:uid="{00000000-0005-0000-0000-000022B80000}"/>
    <cellStyle name="20% - Accent1 5 3 5 2 4" xfId="47323" xr:uid="{00000000-0005-0000-0000-000023B80000}"/>
    <cellStyle name="20% - Accent1 5 3 5 3" xfId="47324" xr:uid="{00000000-0005-0000-0000-000024B80000}"/>
    <cellStyle name="20% - Accent1 5 3 5 3 2" xfId="47325" xr:uid="{00000000-0005-0000-0000-000025B80000}"/>
    <cellStyle name="20% - Accent1 5 3 5 3 2 2" xfId="47326" xr:uid="{00000000-0005-0000-0000-000026B80000}"/>
    <cellStyle name="20% - Accent1 5 3 5 3 2 2 2" xfId="47327" xr:uid="{00000000-0005-0000-0000-000027B80000}"/>
    <cellStyle name="20% - Accent1 5 3 5 3 2 3" xfId="47328" xr:uid="{00000000-0005-0000-0000-000028B80000}"/>
    <cellStyle name="20% - Accent1 5 3 5 3 3" xfId="47329" xr:uid="{00000000-0005-0000-0000-000029B80000}"/>
    <cellStyle name="20% - Accent1 5 3 5 3 3 2" xfId="47330" xr:uid="{00000000-0005-0000-0000-00002AB80000}"/>
    <cellStyle name="20% - Accent1 5 3 5 3 4" xfId="47331" xr:uid="{00000000-0005-0000-0000-00002BB80000}"/>
    <cellStyle name="20% - Accent1 5 3 5 4" xfId="47332" xr:uid="{00000000-0005-0000-0000-00002CB80000}"/>
    <cellStyle name="20% - Accent1 5 3 5 4 2" xfId="47333" xr:uid="{00000000-0005-0000-0000-00002DB80000}"/>
    <cellStyle name="20% - Accent1 5 3 5 4 2 2" xfId="47334" xr:uid="{00000000-0005-0000-0000-00002EB80000}"/>
    <cellStyle name="20% - Accent1 5 3 5 4 2 2 2" xfId="47335" xr:uid="{00000000-0005-0000-0000-00002FB80000}"/>
    <cellStyle name="20% - Accent1 5 3 5 4 2 3" xfId="47336" xr:uid="{00000000-0005-0000-0000-000030B80000}"/>
    <cellStyle name="20% - Accent1 5 3 5 4 3" xfId="47337" xr:uid="{00000000-0005-0000-0000-000031B80000}"/>
    <cellStyle name="20% - Accent1 5 3 5 4 3 2" xfId="47338" xr:uid="{00000000-0005-0000-0000-000032B80000}"/>
    <cellStyle name="20% - Accent1 5 3 5 4 4" xfId="47339" xr:uid="{00000000-0005-0000-0000-000033B80000}"/>
    <cellStyle name="20% - Accent1 5 3 5 5" xfId="47340" xr:uid="{00000000-0005-0000-0000-000034B80000}"/>
    <cellStyle name="20% - Accent1 5 3 5 5 2" xfId="47341" xr:uid="{00000000-0005-0000-0000-000035B80000}"/>
    <cellStyle name="20% - Accent1 5 3 5 5 2 2" xfId="47342" xr:uid="{00000000-0005-0000-0000-000036B80000}"/>
    <cellStyle name="20% - Accent1 5 3 5 5 3" xfId="47343" xr:uid="{00000000-0005-0000-0000-000037B80000}"/>
    <cellStyle name="20% - Accent1 5 3 5 6" xfId="47344" xr:uid="{00000000-0005-0000-0000-000038B80000}"/>
    <cellStyle name="20% - Accent1 5 3 5 6 2" xfId="47345" xr:uid="{00000000-0005-0000-0000-000039B80000}"/>
    <cellStyle name="20% - Accent1 5 3 5 6 2 2" xfId="47346" xr:uid="{00000000-0005-0000-0000-00003AB80000}"/>
    <cellStyle name="20% - Accent1 5 3 5 6 3" xfId="47347" xr:uid="{00000000-0005-0000-0000-00003BB80000}"/>
    <cellStyle name="20% - Accent1 5 3 5 7" xfId="47348" xr:uid="{00000000-0005-0000-0000-00003CB80000}"/>
    <cellStyle name="20% - Accent1 5 3 5 7 2" xfId="47349" xr:uid="{00000000-0005-0000-0000-00003DB80000}"/>
    <cellStyle name="20% - Accent1 5 3 5 8" xfId="47350" xr:uid="{00000000-0005-0000-0000-00003EB80000}"/>
    <cellStyle name="20% - Accent1 5 3 5 8 2" xfId="47351" xr:uid="{00000000-0005-0000-0000-00003FB80000}"/>
    <cellStyle name="20% - Accent1 5 3 5 9" xfId="47352" xr:uid="{00000000-0005-0000-0000-000040B80000}"/>
    <cellStyle name="20% - Accent1 5 3 6" xfId="47353" xr:uid="{00000000-0005-0000-0000-000041B80000}"/>
    <cellStyle name="20% - Accent1 5 3 6 2" xfId="47354" xr:uid="{00000000-0005-0000-0000-000042B80000}"/>
    <cellStyle name="20% - Accent1 5 3 6 2 2" xfId="47355" xr:uid="{00000000-0005-0000-0000-000043B80000}"/>
    <cellStyle name="20% - Accent1 5 3 6 2 2 2" xfId="47356" xr:uid="{00000000-0005-0000-0000-000044B80000}"/>
    <cellStyle name="20% - Accent1 5 3 6 2 2 2 2" xfId="47357" xr:uid="{00000000-0005-0000-0000-000045B80000}"/>
    <cellStyle name="20% - Accent1 5 3 6 2 2 3" xfId="47358" xr:uid="{00000000-0005-0000-0000-000046B80000}"/>
    <cellStyle name="20% - Accent1 5 3 6 2 3" xfId="47359" xr:uid="{00000000-0005-0000-0000-000047B80000}"/>
    <cellStyle name="20% - Accent1 5 3 6 2 3 2" xfId="47360" xr:uid="{00000000-0005-0000-0000-000048B80000}"/>
    <cellStyle name="20% - Accent1 5 3 6 2 4" xfId="47361" xr:uid="{00000000-0005-0000-0000-000049B80000}"/>
    <cellStyle name="20% - Accent1 5 3 6 3" xfId="47362" xr:uid="{00000000-0005-0000-0000-00004AB80000}"/>
    <cellStyle name="20% - Accent1 5 3 6 3 2" xfId="47363" xr:uid="{00000000-0005-0000-0000-00004BB80000}"/>
    <cellStyle name="20% - Accent1 5 3 6 3 2 2" xfId="47364" xr:uid="{00000000-0005-0000-0000-00004CB80000}"/>
    <cellStyle name="20% - Accent1 5 3 6 3 2 2 2" xfId="47365" xr:uid="{00000000-0005-0000-0000-00004DB80000}"/>
    <cellStyle name="20% - Accent1 5 3 6 3 2 3" xfId="47366" xr:uid="{00000000-0005-0000-0000-00004EB80000}"/>
    <cellStyle name="20% - Accent1 5 3 6 3 3" xfId="47367" xr:uid="{00000000-0005-0000-0000-00004FB80000}"/>
    <cellStyle name="20% - Accent1 5 3 6 3 3 2" xfId="47368" xr:uid="{00000000-0005-0000-0000-000050B80000}"/>
    <cellStyle name="20% - Accent1 5 3 6 3 4" xfId="47369" xr:uid="{00000000-0005-0000-0000-000051B80000}"/>
    <cellStyle name="20% - Accent1 5 3 6 4" xfId="47370" xr:uid="{00000000-0005-0000-0000-000052B80000}"/>
    <cellStyle name="20% - Accent1 5 3 6 4 2" xfId="47371" xr:uid="{00000000-0005-0000-0000-000053B80000}"/>
    <cellStyle name="20% - Accent1 5 3 6 4 2 2" xfId="47372" xr:uid="{00000000-0005-0000-0000-000054B80000}"/>
    <cellStyle name="20% - Accent1 5 3 6 4 2 2 2" xfId="47373" xr:uid="{00000000-0005-0000-0000-000055B80000}"/>
    <cellStyle name="20% - Accent1 5 3 6 4 2 3" xfId="47374" xr:uid="{00000000-0005-0000-0000-000056B80000}"/>
    <cellStyle name="20% - Accent1 5 3 6 4 3" xfId="47375" xr:uid="{00000000-0005-0000-0000-000057B80000}"/>
    <cellStyle name="20% - Accent1 5 3 6 4 3 2" xfId="47376" xr:uid="{00000000-0005-0000-0000-000058B80000}"/>
    <cellStyle name="20% - Accent1 5 3 6 4 4" xfId="47377" xr:uid="{00000000-0005-0000-0000-000059B80000}"/>
    <cellStyle name="20% - Accent1 5 3 6 5" xfId="47378" xr:uid="{00000000-0005-0000-0000-00005AB80000}"/>
    <cellStyle name="20% - Accent1 5 3 6 5 2" xfId="47379" xr:uid="{00000000-0005-0000-0000-00005BB80000}"/>
    <cellStyle name="20% - Accent1 5 3 6 5 2 2" xfId="47380" xr:uid="{00000000-0005-0000-0000-00005CB80000}"/>
    <cellStyle name="20% - Accent1 5 3 6 5 3" xfId="47381" xr:uid="{00000000-0005-0000-0000-00005DB80000}"/>
    <cellStyle name="20% - Accent1 5 3 6 6" xfId="47382" xr:uid="{00000000-0005-0000-0000-00005EB80000}"/>
    <cellStyle name="20% - Accent1 5 3 6 6 2" xfId="47383" xr:uid="{00000000-0005-0000-0000-00005FB80000}"/>
    <cellStyle name="20% - Accent1 5 3 6 6 2 2" xfId="47384" xr:uid="{00000000-0005-0000-0000-000060B80000}"/>
    <cellStyle name="20% - Accent1 5 3 6 6 3" xfId="47385" xr:uid="{00000000-0005-0000-0000-000061B80000}"/>
    <cellStyle name="20% - Accent1 5 3 6 7" xfId="47386" xr:uid="{00000000-0005-0000-0000-000062B80000}"/>
    <cellStyle name="20% - Accent1 5 3 6 7 2" xfId="47387" xr:uid="{00000000-0005-0000-0000-000063B80000}"/>
    <cellStyle name="20% - Accent1 5 3 6 8" xfId="47388" xr:uid="{00000000-0005-0000-0000-000064B80000}"/>
    <cellStyle name="20% - Accent1 5 3 6 8 2" xfId="47389" xr:uid="{00000000-0005-0000-0000-000065B80000}"/>
    <cellStyle name="20% - Accent1 5 3 6 9" xfId="47390" xr:uid="{00000000-0005-0000-0000-000066B80000}"/>
    <cellStyle name="20% - Accent1 5 3 7" xfId="47391" xr:uid="{00000000-0005-0000-0000-000067B80000}"/>
    <cellStyle name="20% - Accent1 5 3 7 2" xfId="47392" xr:uid="{00000000-0005-0000-0000-000068B80000}"/>
    <cellStyle name="20% - Accent1 5 3 7 2 2" xfId="47393" xr:uid="{00000000-0005-0000-0000-000069B80000}"/>
    <cellStyle name="20% - Accent1 5 3 7 2 2 2" xfId="47394" xr:uid="{00000000-0005-0000-0000-00006AB80000}"/>
    <cellStyle name="20% - Accent1 5 3 7 2 3" xfId="47395" xr:uid="{00000000-0005-0000-0000-00006BB80000}"/>
    <cellStyle name="20% - Accent1 5 3 7 3" xfId="47396" xr:uid="{00000000-0005-0000-0000-00006CB80000}"/>
    <cellStyle name="20% - Accent1 5 3 7 3 2" xfId="47397" xr:uid="{00000000-0005-0000-0000-00006DB80000}"/>
    <cellStyle name="20% - Accent1 5 3 7 4" xfId="47398" xr:uid="{00000000-0005-0000-0000-00006EB80000}"/>
    <cellStyle name="20% - Accent1 5 3 8" xfId="47399" xr:uid="{00000000-0005-0000-0000-00006FB80000}"/>
    <cellStyle name="20% - Accent1 5 3 8 2" xfId="47400" xr:uid="{00000000-0005-0000-0000-000070B80000}"/>
    <cellStyle name="20% - Accent1 5 3 8 2 2" xfId="47401" xr:uid="{00000000-0005-0000-0000-000071B80000}"/>
    <cellStyle name="20% - Accent1 5 3 8 2 2 2" xfId="47402" xr:uid="{00000000-0005-0000-0000-000072B80000}"/>
    <cellStyle name="20% - Accent1 5 3 8 2 3" xfId="47403" xr:uid="{00000000-0005-0000-0000-000073B80000}"/>
    <cellStyle name="20% - Accent1 5 3 8 3" xfId="47404" xr:uid="{00000000-0005-0000-0000-000074B80000}"/>
    <cellStyle name="20% - Accent1 5 3 8 3 2" xfId="47405" xr:uid="{00000000-0005-0000-0000-000075B80000}"/>
    <cellStyle name="20% - Accent1 5 3 8 4" xfId="47406" xr:uid="{00000000-0005-0000-0000-000076B80000}"/>
    <cellStyle name="20% - Accent1 5 3 9" xfId="47407" xr:uid="{00000000-0005-0000-0000-000077B80000}"/>
    <cellStyle name="20% - Accent1 5 3 9 2" xfId="47408" xr:uid="{00000000-0005-0000-0000-000078B80000}"/>
    <cellStyle name="20% - Accent1 5 3 9 2 2" xfId="47409" xr:uid="{00000000-0005-0000-0000-000079B80000}"/>
    <cellStyle name="20% - Accent1 5 3 9 2 2 2" xfId="47410" xr:uid="{00000000-0005-0000-0000-00007AB80000}"/>
    <cellStyle name="20% - Accent1 5 3 9 2 3" xfId="47411" xr:uid="{00000000-0005-0000-0000-00007BB80000}"/>
    <cellStyle name="20% - Accent1 5 3 9 3" xfId="47412" xr:uid="{00000000-0005-0000-0000-00007CB80000}"/>
    <cellStyle name="20% - Accent1 5 3 9 3 2" xfId="47413" xr:uid="{00000000-0005-0000-0000-00007DB80000}"/>
    <cellStyle name="20% - Accent1 5 3 9 4" xfId="47414" xr:uid="{00000000-0005-0000-0000-00007EB80000}"/>
    <cellStyle name="20% - Accent1 5 4" xfId="47415" xr:uid="{00000000-0005-0000-0000-00007FB80000}"/>
    <cellStyle name="20% - Accent1 5 4 10" xfId="47416" xr:uid="{00000000-0005-0000-0000-000080B80000}"/>
    <cellStyle name="20% - Accent1 5 4 10 2" xfId="47417" xr:uid="{00000000-0005-0000-0000-000081B80000}"/>
    <cellStyle name="20% - Accent1 5 4 11" xfId="47418" xr:uid="{00000000-0005-0000-0000-000082B80000}"/>
    <cellStyle name="20% - Accent1 5 4 2" xfId="47419" xr:uid="{00000000-0005-0000-0000-000083B80000}"/>
    <cellStyle name="20% - Accent1 5 4 2 2" xfId="47420" xr:uid="{00000000-0005-0000-0000-000084B80000}"/>
    <cellStyle name="20% - Accent1 5 4 2 2 2" xfId="47421" xr:uid="{00000000-0005-0000-0000-000085B80000}"/>
    <cellStyle name="20% - Accent1 5 4 2 2 2 2" xfId="47422" xr:uid="{00000000-0005-0000-0000-000086B80000}"/>
    <cellStyle name="20% - Accent1 5 4 2 2 2 2 2" xfId="47423" xr:uid="{00000000-0005-0000-0000-000087B80000}"/>
    <cellStyle name="20% - Accent1 5 4 2 2 2 3" xfId="47424" xr:uid="{00000000-0005-0000-0000-000088B80000}"/>
    <cellStyle name="20% - Accent1 5 4 2 2 3" xfId="47425" xr:uid="{00000000-0005-0000-0000-000089B80000}"/>
    <cellStyle name="20% - Accent1 5 4 2 2 3 2" xfId="47426" xr:uid="{00000000-0005-0000-0000-00008AB80000}"/>
    <cellStyle name="20% - Accent1 5 4 2 2 4" xfId="47427" xr:uid="{00000000-0005-0000-0000-00008BB80000}"/>
    <cellStyle name="20% - Accent1 5 4 2 3" xfId="47428" xr:uid="{00000000-0005-0000-0000-00008CB80000}"/>
    <cellStyle name="20% - Accent1 5 4 2 3 2" xfId="47429" xr:uid="{00000000-0005-0000-0000-00008DB80000}"/>
    <cellStyle name="20% - Accent1 5 4 2 3 2 2" xfId="47430" xr:uid="{00000000-0005-0000-0000-00008EB80000}"/>
    <cellStyle name="20% - Accent1 5 4 2 3 2 2 2" xfId="47431" xr:uid="{00000000-0005-0000-0000-00008FB80000}"/>
    <cellStyle name="20% - Accent1 5 4 2 3 2 3" xfId="47432" xr:uid="{00000000-0005-0000-0000-000090B80000}"/>
    <cellStyle name="20% - Accent1 5 4 2 3 3" xfId="47433" xr:uid="{00000000-0005-0000-0000-000091B80000}"/>
    <cellStyle name="20% - Accent1 5 4 2 3 3 2" xfId="47434" xr:uid="{00000000-0005-0000-0000-000092B80000}"/>
    <cellStyle name="20% - Accent1 5 4 2 3 4" xfId="47435" xr:uid="{00000000-0005-0000-0000-000093B80000}"/>
    <cellStyle name="20% - Accent1 5 4 2 4" xfId="47436" xr:uid="{00000000-0005-0000-0000-000094B80000}"/>
    <cellStyle name="20% - Accent1 5 4 2 4 2" xfId="47437" xr:uid="{00000000-0005-0000-0000-000095B80000}"/>
    <cellStyle name="20% - Accent1 5 4 2 4 2 2" xfId="47438" xr:uid="{00000000-0005-0000-0000-000096B80000}"/>
    <cellStyle name="20% - Accent1 5 4 2 4 2 2 2" xfId="47439" xr:uid="{00000000-0005-0000-0000-000097B80000}"/>
    <cellStyle name="20% - Accent1 5 4 2 4 2 3" xfId="47440" xr:uid="{00000000-0005-0000-0000-000098B80000}"/>
    <cellStyle name="20% - Accent1 5 4 2 4 3" xfId="47441" xr:uid="{00000000-0005-0000-0000-000099B80000}"/>
    <cellStyle name="20% - Accent1 5 4 2 4 3 2" xfId="47442" xr:uid="{00000000-0005-0000-0000-00009AB80000}"/>
    <cellStyle name="20% - Accent1 5 4 2 4 4" xfId="47443" xr:uid="{00000000-0005-0000-0000-00009BB80000}"/>
    <cellStyle name="20% - Accent1 5 4 2 5" xfId="47444" xr:uid="{00000000-0005-0000-0000-00009CB80000}"/>
    <cellStyle name="20% - Accent1 5 4 2 5 2" xfId="47445" xr:uid="{00000000-0005-0000-0000-00009DB80000}"/>
    <cellStyle name="20% - Accent1 5 4 2 5 2 2" xfId="47446" xr:uid="{00000000-0005-0000-0000-00009EB80000}"/>
    <cellStyle name="20% - Accent1 5 4 2 5 3" xfId="47447" xr:uid="{00000000-0005-0000-0000-00009FB80000}"/>
    <cellStyle name="20% - Accent1 5 4 2 6" xfId="47448" xr:uid="{00000000-0005-0000-0000-0000A0B80000}"/>
    <cellStyle name="20% - Accent1 5 4 2 6 2" xfId="47449" xr:uid="{00000000-0005-0000-0000-0000A1B80000}"/>
    <cellStyle name="20% - Accent1 5 4 2 6 2 2" xfId="47450" xr:uid="{00000000-0005-0000-0000-0000A2B80000}"/>
    <cellStyle name="20% - Accent1 5 4 2 6 3" xfId="47451" xr:uid="{00000000-0005-0000-0000-0000A3B80000}"/>
    <cellStyle name="20% - Accent1 5 4 2 7" xfId="47452" xr:uid="{00000000-0005-0000-0000-0000A4B80000}"/>
    <cellStyle name="20% - Accent1 5 4 2 7 2" xfId="47453" xr:uid="{00000000-0005-0000-0000-0000A5B80000}"/>
    <cellStyle name="20% - Accent1 5 4 2 8" xfId="47454" xr:uid="{00000000-0005-0000-0000-0000A6B80000}"/>
    <cellStyle name="20% - Accent1 5 4 2 8 2" xfId="47455" xr:uid="{00000000-0005-0000-0000-0000A7B80000}"/>
    <cellStyle name="20% - Accent1 5 4 2 9" xfId="47456" xr:uid="{00000000-0005-0000-0000-0000A8B80000}"/>
    <cellStyle name="20% - Accent1 5 4 3" xfId="47457" xr:uid="{00000000-0005-0000-0000-0000A9B80000}"/>
    <cellStyle name="20% - Accent1 5 4 3 2" xfId="47458" xr:uid="{00000000-0005-0000-0000-0000AAB80000}"/>
    <cellStyle name="20% - Accent1 5 4 3 2 2" xfId="47459" xr:uid="{00000000-0005-0000-0000-0000ABB80000}"/>
    <cellStyle name="20% - Accent1 5 4 3 2 2 2" xfId="47460" xr:uid="{00000000-0005-0000-0000-0000ACB80000}"/>
    <cellStyle name="20% - Accent1 5 4 3 2 2 2 2" xfId="47461" xr:uid="{00000000-0005-0000-0000-0000ADB80000}"/>
    <cellStyle name="20% - Accent1 5 4 3 2 2 3" xfId="47462" xr:uid="{00000000-0005-0000-0000-0000AEB80000}"/>
    <cellStyle name="20% - Accent1 5 4 3 2 3" xfId="47463" xr:uid="{00000000-0005-0000-0000-0000AFB80000}"/>
    <cellStyle name="20% - Accent1 5 4 3 2 3 2" xfId="47464" xr:uid="{00000000-0005-0000-0000-0000B0B80000}"/>
    <cellStyle name="20% - Accent1 5 4 3 2 4" xfId="47465" xr:uid="{00000000-0005-0000-0000-0000B1B80000}"/>
    <cellStyle name="20% - Accent1 5 4 3 3" xfId="47466" xr:uid="{00000000-0005-0000-0000-0000B2B80000}"/>
    <cellStyle name="20% - Accent1 5 4 3 3 2" xfId="47467" xr:uid="{00000000-0005-0000-0000-0000B3B80000}"/>
    <cellStyle name="20% - Accent1 5 4 3 3 2 2" xfId="47468" xr:uid="{00000000-0005-0000-0000-0000B4B80000}"/>
    <cellStyle name="20% - Accent1 5 4 3 3 2 2 2" xfId="47469" xr:uid="{00000000-0005-0000-0000-0000B5B80000}"/>
    <cellStyle name="20% - Accent1 5 4 3 3 2 3" xfId="47470" xr:uid="{00000000-0005-0000-0000-0000B6B80000}"/>
    <cellStyle name="20% - Accent1 5 4 3 3 3" xfId="47471" xr:uid="{00000000-0005-0000-0000-0000B7B80000}"/>
    <cellStyle name="20% - Accent1 5 4 3 3 3 2" xfId="47472" xr:uid="{00000000-0005-0000-0000-0000B8B80000}"/>
    <cellStyle name="20% - Accent1 5 4 3 3 4" xfId="47473" xr:uid="{00000000-0005-0000-0000-0000B9B80000}"/>
    <cellStyle name="20% - Accent1 5 4 3 4" xfId="47474" xr:uid="{00000000-0005-0000-0000-0000BAB80000}"/>
    <cellStyle name="20% - Accent1 5 4 3 4 2" xfId="47475" xr:uid="{00000000-0005-0000-0000-0000BBB80000}"/>
    <cellStyle name="20% - Accent1 5 4 3 4 2 2" xfId="47476" xr:uid="{00000000-0005-0000-0000-0000BCB80000}"/>
    <cellStyle name="20% - Accent1 5 4 3 4 2 2 2" xfId="47477" xr:uid="{00000000-0005-0000-0000-0000BDB80000}"/>
    <cellStyle name="20% - Accent1 5 4 3 4 2 3" xfId="47478" xr:uid="{00000000-0005-0000-0000-0000BEB80000}"/>
    <cellStyle name="20% - Accent1 5 4 3 4 3" xfId="47479" xr:uid="{00000000-0005-0000-0000-0000BFB80000}"/>
    <cellStyle name="20% - Accent1 5 4 3 4 3 2" xfId="47480" xr:uid="{00000000-0005-0000-0000-0000C0B80000}"/>
    <cellStyle name="20% - Accent1 5 4 3 4 4" xfId="47481" xr:uid="{00000000-0005-0000-0000-0000C1B80000}"/>
    <cellStyle name="20% - Accent1 5 4 3 5" xfId="47482" xr:uid="{00000000-0005-0000-0000-0000C2B80000}"/>
    <cellStyle name="20% - Accent1 5 4 3 5 2" xfId="47483" xr:uid="{00000000-0005-0000-0000-0000C3B80000}"/>
    <cellStyle name="20% - Accent1 5 4 3 5 2 2" xfId="47484" xr:uid="{00000000-0005-0000-0000-0000C4B80000}"/>
    <cellStyle name="20% - Accent1 5 4 3 5 3" xfId="47485" xr:uid="{00000000-0005-0000-0000-0000C5B80000}"/>
    <cellStyle name="20% - Accent1 5 4 3 6" xfId="47486" xr:uid="{00000000-0005-0000-0000-0000C6B80000}"/>
    <cellStyle name="20% - Accent1 5 4 3 6 2" xfId="47487" xr:uid="{00000000-0005-0000-0000-0000C7B80000}"/>
    <cellStyle name="20% - Accent1 5 4 3 6 2 2" xfId="47488" xr:uid="{00000000-0005-0000-0000-0000C8B80000}"/>
    <cellStyle name="20% - Accent1 5 4 3 6 3" xfId="47489" xr:uid="{00000000-0005-0000-0000-0000C9B80000}"/>
    <cellStyle name="20% - Accent1 5 4 3 7" xfId="47490" xr:uid="{00000000-0005-0000-0000-0000CAB80000}"/>
    <cellStyle name="20% - Accent1 5 4 3 7 2" xfId="47491" xr:uid="{00000000-0005-0000-0000-0000CBB80000}"/>
    <cellStyle name="20% - Accent1 5 4 3 8" xfId="47492" xr:uid="{00000000-0005-0000-0000-0000CCB80000}"/>
    <cellStyle name="20% - Accent1 5 4 3 8 2" xfId="47493" xr:uid="{00000000-0005-0000-0000-0000CDB80000}"/>
    <cellStyle name="20% - Accent1 5 4 3 9" xfId="47494" xr:uid="{00000000-0005-0000-0000-0000CEB80000}"/>
    <cellStyle name="20% - Accent1 5 4 4" xfId="47495" xr:uid="{00000000-0005-0000-0000-0000CFB80000}"/>
    <cellStyle name="20% - Accent1 5 4 4 2" xfId="47496" xr:uid="{00000000-0005-0000-0000-0000D0B80000}"/>
    <cellStyle name="20% - Accent1 5 4 4 2 2" xfId="47497" xr:uid="{00000000-0005-0000-0000-0000D1B80000}"/>
    <cellStyle name="20% - Accent1 5 4 4 2 2 2" xfId="47498" xr:uid="{00000000-0005-0000-0000-0000D2B80000}"/>
    <cellStyle name="20% - Accent1 5 4 4 2 3" xfId="47499" xr:uid="{00000000-0005-0000-0000-0000D3B80000}"/>
    <cellStyle name="20% - Accent1 5 4 4 3" xfId="47500" xr:uid="{00000000-0005-0000-0000-0000D4B80000}"/>
    <cellStyle name="20% - Accent1 5 4 4 3 2" xfId="47501" xr:uid="{00000000-0005-0000-0000-0000D5B80000}"/>
    <cellStyle name="20% - Accent1 5 4 4 4" xfId="47502" xr:uid="{00000000-0005-0000-0000-0000D6B80000}"/>
    <cellStyle name="20% - Accent1 5 4 5" xfId="47503" xr:uid="{00000000-0005-0000-0000-0000D7B80000}"/>
    <cellStyle name="20% - Accent1 5 4 5 2" xfId="47504" xr:uid="{00000000-0005-0000-0000-0000D8B80000}"/>
    <cellStyle name="20% - Accent1 5 4 5 2 2" xfId="47505" xr:uid="{00000000-0005-0000-0000-0000D9B80000}"/>
    <cellStyle name="20% - Accent1 5 4 5 2 2 2" xfId="47506" xr:uid="{00000000-0005-0000-0000-0000DAB80000}"/>
    <cellStyle name="20% - Accent1 5 4 5 2 3" xfId="47507" xr:uid="{00000000-0005-0000-0000-0000DBB80000}"/>
    <cellStyle name="20% - Accent1 5 4 5 3" xfId="47508" xr:uid="{00000000-0005-0000-0000-0000DCB80000}"/>
    <cellStyle name="20% - Accent1 5 4 5 3 2" xfId="47509" xr:uid="{00000000-0005-0000-0000-0000DDB80000}"/>
    <cellStyle name="20% - Accent1 5 4 5 4" xfId="47510" xr:uid="{00000000-0005-0000-0000-0000DEB80000}"/>
    <cellStyle name="20% - Accent1 5 4 6" xfId="47511" xr:uid="{00000000-0005-0000-0000-0000DFB80000}"/>
    <cellStyle name="20% - Accent1 5 4 6 2" xfId="47512" xr:uid="{00000000-0005-0000-0000-0000E0B80000}"/>
    <cellStyle name="20% - Accent1 5 4 6 2 2" xfId="47513" xr:uid="{00000000-0005-0000-0000-0000E1B80000}"/>
    <cellStyle name="20% - Accent1 5 4 6 2 2 2" xfId="47514" xr:uid="{00000000-0005-0000-0000-0000E2B80000}"/>
    <cellStyle name="20% - Accent1 5 4 6 2 3" xfId="47515" xr:uid="{00000000-0005-0000-0000-0000E3B80000}"/>
    <cellStyle name="20% - Accent1 5 4 6 3" xfId="47516" xr:uid="{00000000-0005-0000-0000-0000E4B80000}"/>
    <cellStyle name="20% - Accent1 5 4 6 3 2" xfId="47517" xr:uid="{00000000-0005-0000-0000-0000E5B80000}"/>
    <cellStyle name="20% - Accent1 5 4 6 4" xfId="47518" xr:uid="{00000000-0005-0000-0000-0000E6B80000}"/>
    <cellStyle name="20% - Accent1 5 4 7" xfId="47519" xr:uid="{00000000-0005-0000-0000-0000E7B80000}"/>
    <cellStyle name="20% - Accent1 5 4 7 2" xfId="47520" xr:uid="{00000000-0005-0000-0000-0000E8B80000}"/>
    <cellStyle name="20% - Accent1 5 4 7 2 2" xfId="47521" xr:uid="{00000000-0005-0000-0000-0000E9B80000}"/>
    <cellStyle name="20% - Accent1 5 4 7 3" xfId="47522" xr:uid="{00000000-0005-0000-0000-0000EAB80000}"/>
    <cellStyle name="20% - Accent1 5 4 8" xfId="47523" xr:uid="{00000000-0005-0000-0000-0000EBB80000}"/>
    <cellStyle name="20% - Accent1 5 4 8 2" xfId="47524" xr:uid="{00000000-0005-0000-0000-0000ECB80000}"/>
    <cellStyle name="20% - Accent1 5 4 8 2 2" xfId="47525" xr:uid="{00000000-0005-0000-0000-0000EDB80000}"/>
    <cellStyle name="20% - Accent1 5 4 8 3" xfId="47526" xr:uid="{00000000-0005-0000-0000-0000EEB80000}"/>
    <cellStyle name="20% - Accent1 5 4 9" xfId="47527" xr:uid="{00000000-0005-0000-0000-0000EFB80000}"/>
    <cellStyle name="20% - Accent1 5 4 9 2" xfId="47528" xr:uid="{00000000-0005-0000-0000-0000F0B80000}"/>
    <cellStyle name="20% - Accent1 5 5" xfId="47529" xr:uid="{00000000-0005-0000-0000-0000F1B80000}"/>
    <cellStyle name="20% - Accent1 5 5 10" xfId="47530" xr:uid="{00000000-0005-0000-0000-0000F2B80000}"/>
    <cellStyle name="20% - Accent1 5 5 10 2" xfId="47531" xr:uid="{00000000-0005-0000-0000-0000F3B80000}"/>
    <cellStyle name="20% - Accent1 5 5 11" xfId="47532" xr:uid="{00000000-0005-0000-0000-0000F4B80000}"/>
    <cellStyle name="20% - Accent1 5 5 2" xfId="47533" xr:uid="{00000000-0005-0000-0000-0000F5B80000}"/>
    <cellStyle name="20% - Accent1 5 5 2 2" xfId="47534" xr:uid="{00000000-0005-0000-0000-0000F6B80000}"/>
    <cellStyle name="20% - Accent1 5 5 2 2 2" xfId="47535" xr:uid="{00000000-0005-0000-0000-0000F7B80000}"/>
    <cellStyle name="20% - Accent1 5 5 2 2 2 2" xfId="47536" xr:uid="{00000000-0005-0000-0000-0000F8B80000}"/>
    <cellStyle name="20% - Accent1 5 5 2 2 2 2 2" xfId="47537" xr:uid="{00000000-0005-0000-0000-0000F9B80000}"/>
    <cellStyle name="20% - Accent1 5 5 2 2 2 3" xfId="47538" xr:uid="{00000000-0005-0000-0000-0000FAB80000}"/>
    <cellStyle name="20% - Accent1 5 5 2 2 3" xfId="47539" xr:uid="{00000000-0005-0000-0000-0000FBB80000}"/>
    <cellStyle name="20% - Accent1 5 5 2 2 3 2" xfId="47540" xr:uid="{00000000-0005-0000-0000-0000FCB80000}"/>
    <cellStyle name="20% - Accent1 5 5 2 2 4" xfId="47541" xr:uid="{00000000-0005-0000-0000-0000FDB80000}"/>
    <cellStyle name="20% - Accent1 5 5 2 3" xfId="47542" xr:uid="{00000000-0005-0000-0000-0000FEB80000}"/>
    <cellStyle name="20% - Accent1 5 5 2 3 2" xfId="47543" xr:uid="{00000000-0005-0000-0000-0000FFB80000}"/>
    <cellStyle name="20% - Accent1 5 5 2 3 2 2" xfId="47544" xr:uid="{00000000-0005-0000-0000-000000B90000}"/>
    <cellStyle name="20% - Accent1 5 5 2 3 2 2 2" xfId="47545" xr:uid="{00000000-0005-0000-0000-000001B90000}"/>
    <cellStyle name="20% - Accent1 5 5 2 3 2 3" xfId="47546" xr:uid="{00000000-0005-0000-0000-000002B90000}"/>
    <cellStyle name="20% - Accent1 5 5 2 3 3" xfId="47547" xr:uid="{00000000-0005-0000-0000-000003B90000}"/>
    <cellStyle name="20% - Accent1 5 5 2 3 3 2" xfId="47548" xr:uid="{00000000-0005-0000-0000-000004B90000}"/>
    <cellStyle name="20% - Accent1 5 5 2 3 4" xfId="47549" xr:uid="{00000000-0005-0000-0000-000005B90000}"/>
    <cellStyle name="20% - Accent1 5 5 2 4" xfId="47550" xr:uid="{00000000-0005-0000-0000-000006B90000}"/>
    <cellStyle name="20% - Accent1 5 5 2 4 2" xfId="47551" xr:uid="{00000000-0005-0000-0000-000007B90000}"/>
    <cellStyle name="20% - Accent1 5 5 2 4 2 2" xfId="47552" xr:uid="{00000000-0005-0000-0000-000008B90000}"/>
    <cellStyle name="20% - Accent1 5 5 2 4 2 2 2" xfId="47553" xr:uid="{00000000-0005-0000-0000-000009B90000}"/>
    <cellStyle name="20% - Accent1 5 5 2 4 2 3" xfId="47554" xr:uid="{00000000-0005-0000-0000-00000AB90000}"/>
    <cellStyle name="20% - Accent1 5 5 2 4 3" xfId="47555" xr:uid="{00000000-0005-0000-0000-00000BB90000}"/>
    <cellStyle name="20% - Accent1 5 5 2 4 3 2" xfId="47556" xr:uid="{00000000-0005-0000-0000-00000CB90000}"/>
    <cellStyle name="20% - Accent1 5 5 2 4 4" xfId="47557" xr:uid="{00000000-0005-0000-0000-00000DB90000}"/>
    <cellStyle name="20% - Accent1 5 5 2 5" xfId="47558" xr:uid="{00000000-0005-0000-0000-00000EB90000}"/>
    <cellStyle name="20% - Accent1 5 5 2 5 2" xfId="47559" xr:uid="{00000000-0005-0000-0000-00000FB90000}"/>
    <cellStyle name="20% - Accent1 5 5 2 5 2 2" xfId="47560" xr:uid="{00000000-0005-0000-0000-000010B90000}"/>
    <cellStyle name="20% - Accent1 5 5 2 5 3" xfId="47561" xr:uid="{00000000-0005-0000-0000-000011B90000}"/>
    <cellStyle name="20% - Accent1 5 5 2 6" xfId="47562" xr:uid="{00000000-0005-0000-0000-000012B90000}"/>
    <cellStyle name="20% - Accent1 5 5 2 6 2" xfId="47563" xr:uid="{00000000-0005-0000-0000-000013B90000}"/>
    <cellStyle name="20% - Accent1 5 5 2 6 2 2" xfId="47564" xr:uid="{00000000-0005-0000-0000-000014B90000}"/>
    <cellStyle name="20% - Accent1 5 5 2 6 3" xfId="47565" xr:uid="{00000000-0005-0000-0000-000015B90000}"/>
    <cellStyle name="20% - Accent1 5 5 2 7" xfId="47566" xr:uid="{00000000-0005-0000-0000-000016B90000}"/>
    <cellStyle name="20% - Accent1 5 5 2 7 2" xfId="47567" xr:uid="{00000000-0005-0000-0000-000017B90000}"/>
    <cellStyle name="20% - Accent1 5 5 2 8" xfId="47568" xr:uid="{00000000-0005-0000-0000-000018B90000}"/>
    <cellStyle name="20% - Accent1 5 5 2 8 2" xfId="47569" xr:uid="{00000000-0005-0000-0000-000019B90000}"/>
    <cellStyle name="20% - Accent1 5 5 2 9" xfId="47570" xr:uid="{00000000-0005-0000-0000-00001AB90000}"/>
    <cellStyle name="20% - Accent1 5 5 3" xfId="47571" xr:uid="{00000000-0005-0000-0000-00001BB90000}"/>
    <cellStyle name="20% - Accent1 5 5 3 2" xfId="47572" xr:uid="{00000000-0005-0000-0000-00001CB90000}"/>
    <cellStyle name="20% - Accent1 5 5 3 2 2" xfId="47573" xr:uid="{00000000-0005-0000-0000-00001DB90000}"/>
    <cellStyle name="20% - Accent1 5 5 3 2 2 2" xfId="47574" xr:uid="{00000000-0005-0000-0000-00001EB90000}"/>
    <cellStyle name="20% - Accent1 5 5 3 2 2 2 2" xfId="47575" xr:uid="{00000000-0005-0000-0000-00001FB90000}"/>
    <cellStyle name="20% - Accent1 5 5 3 2 2 3" xfId="47576" xr:uid="{00000000-0005-0000-0000-000020B90000}"/>
    <cellStyle name="20% - Accent1 5 5 3 2 3" xfId="47577" xr:uid="{00000000-0005-0000-0000-000021B90000}"/>
    <cellStyle name="20% - Accent1 5 5 3 2 3 2" xfId="47578" xr:uid="{00000000-0005-0000-0000-000022B90000}"/>
    <cellStyle name="20% - Accent1 5 5 3 2 4" xfId="47579" xr:uid="{00000000-0005-0000-0000-000023B90000}"/>
    <cellStyle name="20% - Accent1 5 5 3 3" xfId="47580" xr:uid="{00000000-0005-0000-0000-000024B90000}"/>
    <cellStyle name="20% - Accent1 5 5 3 3 2" xfId="47581" xr:uid="{00000000-0005-0000-0000-000025B90000}"/>
    <cellStyle name="20% - Accent1 5 5 3 3 2 2" xfId="47582" xr:uid="{00000000-0005-0000-0000-000026B90000}"/>
    <cellStyle name="20% - Accent1 5 5 3 3 2 2 2" xfId="47583" xr:uid="{00000000-0005-0000-0000-000027B90000}"/>
    <cellStyle name="20% - Accent1 5 5 3 3 2 3" xfId="47584" xr:uid="{00000000-0005-0000-0000-000028B90000}"/>
    <cellStyle name="20% - Accent1 5 5 3 3 3" xfId="47585" xr:uid="{00000000-0005-0000-0000-000029B90000}"/>
    <cellStyle name="20% - Accent1 5 5 3 3 3 2" xfId="47586" xr:uid="{00000000-0005-0000-0000-00002AB90000}"/>
    <cellStyle name="20% - Accent1 5 5 3 3 4" xfId="47587" xr:uid="{00000000-0005-0000-0000-00002BB90000}"/>
    <cellStyle name="20% - Accent1 5 5 3 4" xfId="47588" xr:uid="{00000000-0005-0000-0000-00002CB90000}"/>
    <cellStyle name="20% - Accent1 5 5 3 4 2" xfId="47589" xr:uid="{00000000-0005-0000-0000-00002DB90000}"/>
    <cellStyle name="20% - Accent1 5 5 3 4 2 2" xfId="47590" xr:uid="{00000000-0005-0000-0000-00002EB90000}"/>
    <cellStyle name="20% - Accent1 5 5 3 4 2 2 2" xfId="47591" xr:uid="{00000000-0005-0000-0000-00002FB90000}"/>
    <cellStyle name="20% - Accent1 5 5 3 4 2 3" xfId="47592" xr:uid="{00000000-0005-0000-0000-000030B90000}"/>
    <cellStyle name="20% - Accent1 5 5 3 4 3" xfId="47593" xr:uid="{00000000-0005-0000-0000-000031B90000}"/>
    <cellStyle name="20% - Accent1 5 5 3 4 3 2" xfId="47594" xr:uid="{00000000-0005-0000-0000-000032B90000}"/>
    <cellStyle name="20% - Accent1 5 5 3 4 4" xfId="47595" xr:uid="{00000000-0005-0000-0000-000033B90000}"/>
    <cellStyle name="20% - Accent1 5 5 3 5" xfId="47596" xr:uid="{00000000-0005-0000-0000-000034B90000}"/>
    <cellStyle name="20% - Accent1 5 5 3 5 2" xfId="47597" xr:uid="{00000000-0005-0000-0000-000035B90000}"/>
    <cellStyle name="20% - Accent1 5 5 3 5 2 2" xfId="47598" xr:uid="{00000000-0005-0000-0000-000036B90000}"/>
    <cellStyle name="20% - Accent1 5 5 3 5 3" xfId="47599" xr:uid="{00000000-0005-0000-0000-000037B90000}"/>
    <cellStyle name="20% - Accent1 5 5 3 6" xfId="47600" xr:uid="{00000000-0005-0000-0000-000038B90000}"/>
    <cellStyle name="20% - Accent1 5 5 3 6 2" xfId="47601" xr:uid="{00000000-0005-0000-0000-000039B90000}"/>
    <cellStyle name="20% - Accent1 5 5 3 6 2 2" xfId="47602" xr:uid="{00000000-0005-0000-0000-00003AB90000}"/>
    <cellStyle name="20% - Accent1 5 5 3 6 3" xfId="47603" xr:uid="{00000000-0005-0000-0000-00003BB90000}"/>
    <cellStyle name="20% - Accent1 5 5 3 7" xfId="47604" xr:uid="{00000000-0005-0000-0000-00003CB90000}"/>
    <cellStyle name="20% - Accent1 5 5 3 7 2" xfId="47605" xr:uid="{00000000-0005-0000-0000-00003DB90000}"/>
    <cellStyle name="20% - Accent1 5 5 3 8" xfId="47606" xr:uid="{00000000-0005-0000-0000-00003EB90000}"/>
    <cellStyle name="20% - Accent1 5 5 3 8 2" xfId="47607" xr:uid="{00000000-0005-0000-0000-00003FB90000}"/>
    <cellStyle name="20% - Accent1 5 5 3 9" xfId="47608" xr:uid="{00000000-0005-0000-0000-000040B90000}"/>
    <cellStyle name="20% - Accent1 5 5 4" xfId="47609" xr:uid="{00000000-0005-0000-0000-000041B90000}"/>
    <cellStyle name="20% - Accent1 5 5 4 2" xfId="47610" xr:uid="{00000000-0005-0000-0000-000042B90000}"/>
    <cellStyle name="20% - Accent1 5 5 4 2 2" xfId="47611" xr:uid="{00000000-0005-0000-0000-000043B90000}"/>
    <cellStyle name="20% - Accent1 5 5 4 2 2 2" xfId="47612" xr:uid="{00000000-0005-0000-0000-000044B90000}"/>
    <cellStyle name="20% - Accent1 5 5 4 2 3" xfId="47613" xr:uid="{00000000-0005-0000-0000-000045B90000}"/>
    <cellStyle name="20% - Accent1 5 5 4 3" xfId="47614" xr:uid="{00000000-0005-0000-0000-000046B90000}"/>
    <cellStyle name="20% - Accent1 5 5 4 3 2" xfId="47615" xr:uid="{00000000-0005-0000-0000-000047B90000}"/>
    <cellStyle name="20% - Accent1 5 5 4 4" xfId="47616" xr:uid="{00000000-0005-0000-0000-000048B90000}"/>
    <cellStyle name="20% - Accent1 5 5 5" xfId="47617" xr:uid="{00000000-0005-0000-0000-000049B90000}"/>
    <cellStyle name="20% - Accent1 5 5 5 2" xfId="47618" xr:uid="{00000000-0005-0000-0000-00004AB90000}"/>
    <cellStyle name="20% - Accent1 5 5 5 2 2" xfId="47619" xr:uid="{00000000-0005-0000-0000-00004BB90000}"/>
    <cellStyle name="20% - Accent1 5 5 5 2 2 2" xfId="47620" xr:uid="{00000000-0005-0000-0000-00004CB90000}"/>
    <cellStyle name="20% - Accent1 5 5 5 2 3" xfId="47621" xr:uid="{00000000-0005-0000-0000-00004DB90000}"/>
    <cellStyle name="20% - Accent1 5 5 5 3" xfId="47622" xr:uid="{00000000-0005-0000-0000-00004EB90000}"/>
    <cellStyle name="20% - Accent1 5 5 5 3 2" xfId="47623" xr:uid="{00000000-0005-0000-0000-00004FB90000}"/>
    <cellStyle name="20% - Accent1 5 5 5 4" xfId="47624" xr:uid="{00000000-0005-0000-0000-000050B90000}"/>
    <cellStyle name="20% - Accent1 5 5 6" xfId="47625" xr:uid="{00000000-0005-0000-0000-000051B90000}"/>
    <cellStyle name="20% - Accent1 5 5 6 2" xfId="47626" xr:uid="{00000000-0005-0000-0000-000052B90000}"/>
    <cellStyle name="20% - Accent1 5 5 6 2 2" xfId="47627" xr:uid="{00000000-0005-0000-0000-000053B90000}"/>
    <cellStyle name="20% - Accent1 5 5 6 2 2 2" xfId="47628" xr:uid="{00000000-0005-0000-0000-000054B90000}"/>
    <cellStyle name="20% - Accent1 5 5 6 2 3" xfId="47629" xr:uid="{00000000-0005-0000-0000-000055B90000}"/>
    <cellStyle name="20% - Accent1 5 5 6 3" xfId="47630" xr:uid="{00000000-0005-0000-0000-000056B90000}"/>
    <cellStyle name="20% - Accent1 5 5 6 3 2" xfId="47631" xr:uid="{00000000-0005-0000-0000-000057B90000}"/>
    <cellStyle name="20% - Accent1 5 5 6 4" xfId="47632" xr:uid="{00000000-0005-0000-0000-000058B90000}"/>
    <cellStyle name="20% - Accent1 5 5 7" xfId="47633" xr:uid="{00000000-0005-0000-0000-000059B90000}"/>
    <cellStyle name="20% - Accent1 5 5 7 2" xfId="47634" xr:uid="{00000000-0005-0000-0000-00005AB90000}"/>
    <cellStyle name="20% - Accent1 5 5 7 2 2" xfId="47635" xr:uid="{00000000-0005-0000-0000-00005BB90000}"/>
    <cellStyle name="20% - Accent1 5 5 7 3" xfId="47636" xr:uid="{00000000-0005-0000-0000-00005CB90000}"/>
    <cellStyle name="20% - Accent1 5 5 8" xfId="47637" xr:uid="{00000000-0005-0000-0000-00005DB90000}"/>
    <cellStyle name="20% - Accent1 5 5 8 2" xfId="47638" xr:uid="{00000000-0005-0000-0000-00005EB90000}"/>
    <cellStyle name="20% - Accent1 5 5 8 2 2" xfId="47639" xr:uid="{00000000-0005-0000-0000-00005FB90000}"/>
    <cellStyle name="20% - Accent1 5 5 8 3" xfId="47640" xr:uid="{00000000-0005-0000-0000-000060B90000}"/>
    <cellStyle name="20% - Accent1 5 5 9" xfId="47641" xr:uid="{00000000-0005-0000-0000-000061B90000}"/>
    <cellStyle name="20% - Accent1 5 5 9 2" xfId="47642" xr:uid="{00000000-0005-0000-0000-000062B90000}"/>
    <cellStyle name="20% - Accent1 5 6" xfId="47643" xr:uid="{00000000-0005-0000-0000-000063B90000}"/>
    <cellStyle name="20% - Accent1 5 6 10" xfId="47644" xr:uid="{00000000-0005-0000-0000-000064B90000}"/>
    <cellStyle name="20% - Accent1 5 6 10 2" xfId="47645" xr:uid="{00000000-0005-0000-0000-000065B90000}"/>
    <cellStyle name="20% - Accent1 5 6 11" xfId="47646" xr:uid="{00000000-0005-0000-0000-000066B90000}"/>
    <cellStyle name="20% - Accent1 5 6 2" xfId="47647" xr:uid="{00000000-0005-0000-0000-000067B90000}"/>
    <cellStyle name="20% - Accent1 5 6 2 2" xfId="47648" xr:uid="{00000000-0005-0000-0000-000068B90000}"/>
    <cellStyle name="20% - Accent1 5 6 2 2 2" xfId="47649" xr:uid="{00000000-0005-0000-0000-000069B90000}"/>
    <cellStyle name="20% - Accent1 5 6 2 2 2 2" xfId="47650" xr:uid="{00000000-0005-0000-0000-00006AB90000}"/>
    <cellStyle name="20% - Accent1 5 6 2 2 2 2 2" xfId="47651" xr:uid="{00000000-0005-0000-0000-00006BB90000}"/>
    <cellStyle name="20% - Accent1 5 6 2 2 2 3" xfId="47652" xr:uid="{00000000-0005-0000-0000-00006CB90000}"/>
    <cellStyle name="20% - Accent1 5 6 2 2 3" xfId="47653" xr:uid="{00000000-0005-0000-0000-00006DB90000}"/>
    <cellStyle name="20% - Accent1 5 6 2 2 3 2" xfId="47654" xr:uid="{00000000-0005-0000-0000-00006EB90000}"/>
    <cellStyle name="20% - Accent1 5 6 2 2 4" xfId="47655" xr:uid="{00000000-0005-0000-0000-00006FB90000}"/>
    <cellStyle name="20% - Accent1 5 6 2 3" xfId="47656" xr:uid="{00000000-0005-0000-0000-000070B90000}"/>
    <cellStyle name="20% - Accent1 5 6 2 3 2" xfId="47657" xr:uid="{00000000-0005-0000-0000-000071B90000}"/>
    <cellStyle name="20% - Accent1 5 6 2 3 2 2" xfId="47658" xr:uid="{00000000-0005-0000-0000-000072B90000}"/>
    <cellStyle name="20% - Accent1 5 6 2 3 2 2 2" xfId="47659" xr:uid="{00000000-0005-0000-0000-000073B90000}"/>
    <cellStyle name="20% - Accent1 5 6 2 3 2 3" xfId="47660" xr:uid="{00000000-0005-0000-0000-000074B90000}"/>
    <cellStyle name="20% - Accent1 5 6 2 3 3" xfId="47661" xr:uid="{00000000-0005-0000-0000-000075B90000}"/>
    <cellStyle name="20% - Accent1 5 6 2 3 3 2" xfId="47662" xr:uid="{00000000-0005-0000-0000-000076B90000}"/>
    <cellStyle name="20% - Accent1 5 6 2 3 4" xfId="47663" xr:uid="{00000000-0005-0000-0000-000077B90000}"/>
    <cellStyle name="20% - Accent1 5 6 2 4" xfId="47664" xr:uid="{00000000-0005-0000-0000-000078B90000}"/>
    <cellStyle name="20% - Accent1 5 6 2 4 2" xfId="47665" xr:uid="{00000000-0005-0000-0000-000079B90000}"/>
    <cellStyle name="20% - Accent1 5 6 2 4 2 2" xfId="47666" xr:uid="{00000000-0005-0000-0000-00007AB90000}"/>
    <cellStyle name="20% - Accent1 5 6 2 4 2 2 2" xfId="47667" xr:uid="{00000000-0005-0000-0000-00007BB90000}"/>
    <cellStyle name="20% - Accent1 5 6 2 4 2 3" xfId="47668" xr:uid="{00000000-0005-0000-0000-00007CB90000}"/>
    <cellStyle name="20% - Accent1 5 6 2 4 3" xfId="47669" xr:uid="{00000000-0005-0000-0000-00007DB90000}"/>
    <cellStyle name="20% - Accent1 5 6 2 4 3 2" xfId="47670" xr:uid="{00000000-0005-0000-0000-00007EB90000}"/>
    <cellStyle name="20% - Accent1 5 6 2 4 4" xfId="47671" xr:uid="{00000000-0005-0000-0000-00007FB90000}"/>
    <cellStyle name="20% - Accent1 5 6 2 5" xfId="47672" xr:uid="{00000000-0005-0000-0000-000080B90000}"/>
    <cellStyle name="20% - Accent1 5 6 2 5 2" xfId="47673" xr:uid="{00000000-0005-0000-0000-000081B90000}"/>
    <cellStyle name="20% - Accent1 5 6 2 5 2 2" xfId="47674" xr:uid="{00000000-0005-0000-0000-000082B90000}"/>
    <cellStyle name="20% - Accent1 5 6 2 5 3" xfId="47675" xr:uid="{00000000-0005-0000-0000-000083B90000}"/>
    <cellStyle name="20% - Accent1 5 6 2 6" xfId="47676" xr:uid="{00000000-0005-0000-0000-000084B90000}"/>
    <cellStyle name="20% - Accent1 5 6 2 6 2" xfId="47677" xr:uid="{00000000-0005-0000-0000-000085B90000}"/>
    <cellStyle name="20% - Accent1 5 6 2 6 2 2" xfId="47678" xr:uid="{00000000-0005-0000-0000-000086B90000}"/>
    <cellStyle name="20% - Accent1 5 6 2 6 3" xfId="47679" xr:uid="{00000000-0005-0000-0000-000087B90000}"/>
    <cellStyle name="20% - Accent1 5 6 2 7" xfId="47680" xr:uid="{00000000-0005-0000-0000-000088B90000}"/>
    <cellStyle name="20% - Accent1 5 6 2 7 2" xfId="47681" xr:uid="{00000000-0005-0000-0000-000089B90000}"/>
    <cellStyle name="20% - Accent1 5 6 2 8" xfId="47682" xr:uid="{00000000-0005-0000-0000-00008AB90000}"/>
    <cellStyle name="20% - Accent1 5 6 2 8 2" xfId="47683" xr:uid="{00000000-0005-0000-0000-00008BB90000}"/>
    <cellStyle name="20% - Accent1 5 6 2 9" xfId="47684" xr:uid="{00000000-0005-0000-0000-00008CB90000}"/>
    <cellStyle name="20% - Accent1 5 6 3" xfId="47685" xr:uid="{00000000-0005-0000-0000-00008DB90000}"/>
    <cellStyle name="20% - Accent1 5 6 3 2" xfId="47686" xr:uid="{00000000-0005-0000-0000-00008EB90000}"/>
    <cellStyle name="20% - Accent1 5 6 3 2 2" xfId="47687" xr:uid="{00000000-0005-0000-0000-00008FB90000}"/>
    <cellStyle name="20% - Accent1 5 6 3 2 2 2" xfId="47688" xr:uid="{00000000-0005-0000-0000-000090B90000}"/>
    <cellStyle name="20% - Accent1 5 6 3 2 2 2 2" xfId="47689" xr:uid="{00000000-0005-0000-0000-000091B90000}"/>
    <cellStyle name="20% - Accent1 5 6 3 2 2 3" xfId="47690" xr:uid="{00000000-0005-0000-0000-000092B90000}"/>
    <cellStyle name="20% - Accent1 5 6 3 2 3" xfId="47691" xr:uid="{00000000-0005-0000-0000-000093B90000}"/>
    <cellStyle name="20% - Accent1 5 6 3 2 3 2" xfId="47692" xr:uid="{00000000-0005-0000-0000-000094B90000}"/>
    <cellStyle name="20% - Accent1 5 6 3 2 4" xfId="47693" xr:uid="{00000000-0005-0000-0000-000095B90000}"/>
    <cellStyle name="20% - Accent1 5 6 3 3" xfId="47694" xr:uid="{00000000-0005-0000-0000-000096B90000}"/>
    <cellStyle name="20% - Accent1 5 6 3 3 2" xfId="47695" xr:uid="{00000000-0005-0000-0000-000097B90000}"/>
    <cellStyle name="20% - Accent1 5 6 3 3 2 2" xfId="47696" xr:uid="{00000000-0005-0000-0000-000098B90000}"/>
    <cellStyle name="20% - Accent1 5 6 3 3 2 2 2" xfId="47697" xr:uid="{00000000-0005-0000-0000-000099B90000}"/>
    <cellStyle name="20% - Accent1 5 6 3 3 2 3" xfId="47698" xr:uid="{00000000-0005-0000-0000-00009AB90000}"/>
    <cellStyle name="20% - Accent1 5 6 3 3 3" xfId="47699" xr:uid="{00000000-0005-0000-0000-00009BB90000}"/>
    <cellStyle name="20% - Accent1 5 6 3 3 3 2" xfId="47700" xr:uid="{00000000-0005-0000-0000-00009CB90000}"/>
    <cellStyle name="20% - Accent1 5 6 3 3 4" xfId="47701" xr:uid="{00000000-0005-0000-0000-00009DB90000}"/>
    <cellStyle name="20% - Accent1 5 6 3 4" xfId="47702" xr:uid="{00000000-0005-0000-0000-00009EB90000}"/>
    <cellStyle name="20% - Accent1 5 6 3 4 2" xfId="47703" xr:uid="{00000000-0005-0000-0000-00009FB90000}"/>
    <cellStyle name="20% - Accent1 5 6 3 4 2 2" xfId="47704" xr:uid="{00000000-0005-0000-0000-0000A0B90000}"/>
    <cellStyle name="20% - Accent1 5 6 3 4 2 2 2" xfId="47705" xr:uid="{00000000-0005-0000-0000-0000A1B90000}"/>
    <cellStyle name="20% - Accent1 5 6 3 4 2 3" xfId="47706" xr:uid="{00000000-0005-0000-0000-0000A2B90000}"/>
    <cellStyle name="20% - Accent1 5 6 3 4 3" xfId="47707" xr:uid="{00000000-0005-0000-0000-0000A3B90000}"/>
    <cellStyle name="20% - Accent1 5 6 3 4 3 2" xfId="47708" xr:uid="{00000000-0005-0000-0000-0000A4B90000}"/>
    <cellStyle name="20% - Accent1 5 6 3 4 4" xfId="47709" xr:uid="{00000000-0005-0000-0000-0000A5B90000}"/>
    <cellStyle name="20% - Accent1 5 6 3 5" xfId="47710" xr:uid="{00000000-0005-0000-0000-0000A6B90000}"/>
    <cellStyle name="20% - Accent1 5 6 3 5 2" xfId="47711" xr:uid="{00000000-0005-0000-0000-0000A7B90000}"/>
    <cellStyle name="20% - Accent1 5 6 3 5 2 2" xfId="47712" xr:uid="{00000000-0005-0000-0000-0000A8B90000}"/>
    <cellStyle name="20% - Accent1 5 6 3 5 3" xfId="47713" xr:uid="{00000000-0005-0000-0000-0000A9B90000}"/>
    <cellStyle name="20% - Accent1 5 6 3 6" xfId="47714" xr:uid="{00000000-0005-0000-0000-0000AAB90000}"/>
    <cellStyle name="20% - Accent1 5 6 3 6 2" xfId="47715" xr:uid="{00000000-0005-0000-0000-0000ABB90000}"/>
    <cellStyle name="20% - Accent1 5 6 3 6 2 2" xfId="47716" xr:uid="{00000000-0005-0000-0000-0000ACB90000}"/>
    <cellStyle name="20% - Accent1 5 6 3 6 3" xfId="47717" xr:uid="{00000000-0005-0000-0000-0000ADB90000}"/>
    <cellStyle name="20% - Accent1 5 6 3 7" xfId="47718" xr:uid="{00000000-0005-0000-0000-0000AEB90000}"/>
    <cellStyle name="20% - Accent1 5 6 3 7 2" xfId="47719" xr:uid="{00000000-0005-0000-0000-0000AFB90000}"/>
    <cellStyle name="20% - Accent1 5 6 3 8" xfId="47720" xr:uid="{00000000-0005-0000-0000-0000B0B90000}"/>
    <cellStyle name="20% - Accent1 5 6 3 8 2" xfId="47721" xr:uid="{00000000-0005-0000-0000-0000B1B90000}"/>
    <cellStyle name="20% - Accent1 5 6 3 9" xfId="47722" xr:uid="{00000000-0005-0000-0000-0000B2B90000}"/>
    <cellStyle name="20% - Accent1 5 6 4" xfId="47723" xr:uid="{00000000-0005-0000-0000-0000B3B90000}"/>
    <cellStyle name="20% - Accent1 5 6 4 2" xfId="47724" xr:uid="{00000000-0005-0000-0000-0000B4B90000}"/>
    <cellStyle name="20% - Accent1 5 6 4 2 2" xfId="47725" xr:uid="{00000000-0005-0000-0000-0000B5B90000}"/>
    <cellStyle name="20% - Accent1 5 6 4 2 2 2" xfId="47726" xr:uid="{00000000-0005-0000-0000-0000B6B90000}"/>
    <cellStyle name="20% - Accent1 5 6 4 2 3" xfId="47727" xr:uid="{00000000-0005-0000-0000-0000B7B90000}"/>
    <cellStyle name="20% - Accent1 5 6 4 3" xfId="47728" xr:uid="{00000000-0005-0000-0000-0000B8B90000}"/>
    <cellStyle name="20% - Accent1 5 6 4 3 2" xfId="47729" xr:uid="{00000000-0005-0000-0000-0000B9B90000}"/>
    <cellStyle name="20% - Accent1 5 6 4 4" xfId="47730" xr:uid="{00000000-0005-0000-0000-0000BAB90000}"/>
    <cellStyle name="20% - Accent1 5 6 5" xfId="47731" xr:uid="{00000000-0005-0000-0000-0000BBB90000}"/>
    <cellStyle name="20% - Accent1 5 6 5 2" xfId="47732" xr:uid="{00000000-0005-0000-0000-0000BCB90000}"/>
    <cellStyle name="20% - Accent1 5 6 5 2 2" xfId="47733" xr:uid="{00000000-0005-0000-0000-0000BDB90000}"/>
    <cellStyle name="20% - Accent1 5 6 5 2 2 2" xfId="47734" xr:uid="{00000000-0005-0000-0000-0000BEB90000}"/>
    <cellStyle name="20% - Accent1 5 6 5 2 3" xfId="47735" xr:uid="{00000000-0005-0000-0000-0000BFB90000}"/>
    <cellStyle name="20% - Accent1 5 6 5 3" xfId="47736" xr:uid="{00000000-0005-0000-0000-0000C0B90000}"/>
    <cellStyle name="20% - Accent1 5 6 5 3 2" xfId="47737" xr:uid="{00000000-0005-0000-0000-0000C1B90000}"/>
    <cellStyle name="20% - Accent1 5 6 5 4" xfId="47738" xr:uid="{00000000-0005-0000-0000-0000C2B90000}"/>
    <cellStyle name="20% - Accent1 5 6 6" xfId="47739" xr:uid="{00000000-0005-0000-0000-0000C3B90000}"/>
    <cellStyle name="20% - Accent1 5 6 6 2" xfId="47740" xr:uid="{00000000-0005-0000-0000-0000C4B90000}"/>
    <cellStyle name="20% - Accent1 5 6 6 2 2" xfId="47741" xr:uid="{00000000-0005-0000-0000-0000C5B90000}"/>
    <cellStyle name="20% - Accent1 5 6 6 2 2 2" xfId="47742" xr:uid="{00000000-0005-0000-0000-0000C6B90000}"/>
    <cellStyle name="20% - Accent1 5 6 6 2 3" xfId="47743" xr:uid="{00000000-0005-0000-0000-0000C7B90000}"/>
    <cellStyle name="20% - Accent1 5 6 6 3" xfId="47744" xr:uid="{00000000-0005-0000-0000-0000C8B90000}"/>
    <cellStyle name="20% - Accent1 5 6 6 3 2" xfId="47745" xr:uid="{00000000-0005-0000-0000-0000C9B90000}"/>
    <cellStyle name="20% - Accent1 5 6 6 4" xfId="47746" xr:uid="{00000000-0005-0000-0000-0000CAB90000}"/>
    <cellStyle name="20% - Accent1 5 6 7" xfId="47747" xr:uid="{00000000-0005-0000-0000-0000CBB90000}"/>
    <cellStyle name="20% - Accent1 5 6 7 2" xfId="47748" xr:uid="{00000000-0005-0000-0000-0000CCB90000}"/>
    <cellStyle name="20% - Accent1 5 6 7 2 2" xfId="47749" xr:uid="{00000000-0005-0000-0000-0000CDB90000}"/>
    <cellStyle name="20% - Accent1 5 6 7 3" xfId="47750" xr:uid="{00000000-0005-0000-0000-0000CEB90000}"/>
    <cellStyle name="20% - Accent1 5 6 8" xfId="47751" xr:uid="{00000000-0005-0000-0000-0000CFB90000}"/>
    <cellStyle name="20% - Accent1 5 6 8 2" xfId="47752" xr:uid="{00000000-0005-0000-0000-0000D0B90000}"/>
    <cellStyle name="20% - Accent1 5 6 8 2 2" xfId="47753" xr:uid="{00000000-0005-0000-0000-0000D1B90000}"/>
    <cellStyle name="20% - Accent1 5 6 8 3" xfId="47754" xr:uid="{00000000-0005-0000-0000-0000D2B90000}"/>
    <cellStyle name="20% - Accent1 5 6 9" xfId="47755" xr:uid="{00000000-0005-0000-0000-0000D3B90000}"/>
    <cellStyle name="20% - Accent1 5 6 9 2" xfId="47756" xr:uid="{00000000-0005-0000-0000-0000D4B90000}"/>
    <cellStyle name="20% - Accent1 5 7" xfId="47757" xr:uid="{00000000-0005-0000-0000-0000D5B90000}"/>
    <cellStyle name="20% - Accent1 5 7 2" xfId="47758" xr:uid="{00000000-0005-0000-0000-0000D6B90000}"/>
    <cellStyle name="20% - Accent1 5 7 2 2" xfId="47759" xr:uid="{00000000-0005-0000-0000-0000D7B90000}"/>
    <cellStyle name="20% - Accent1 5 7 2 2 2" xfId="47760" xr:uid="{00000000-0005-0000-0000-0000D8B90000}"/>
    <cellStyle name="20% - Accent1 5 7 2 2 2 2" xfId="47761" xr:uid="{00000000-0005-0000-0000-0000D9B90000}"/>
    <cellStyle name="20% - Accent1 5 7 2 2 3" xfId="47762" xr:uid="{00000000-0005-0000-0000-0000DAB90000}"/>
    <cellStyle name="20% - Accent1 5 7 2 3" xfId="47763" xr:uid="{00000000-0005-0000-0000-0000DBB90000}"/>
    <cellStyle name="20% - Accent1 5 7 2 3 2" xfId="47764" xr:uid="{00000000-0005-0000-0000-0000DCB90000}"/>
    <cellStyle name="20% - Accent1 5 7 2 4" xfId="47765" xr:uid="{00000000-0005-0000-0000-0000DDB90000}"/>
    <cellStyle name="20% - Accent1 5 7 3" xfId="47766" xr:uid="{00000000-0005-0000-0000-0000DEB90000}"/>
    <cellStyle name="20% - Accent1 5 7 3 2" xfId="47767" xr:uid="{00000000-0005-0000-0000-0000DFB90000}"/>
    <cellStyle name="20% - Accent1 5 7 3 2 2" xfId="47768" xr:uid="{00000000-0005-0000-0000-0000E0B90000}"/>
    <cellStyle name="20% - Accent1 5 7 3 2 2 2" xfId="47769" xr:uid="{00000000-0005-0000-0000-0000E1B90000}"/>
    <cellStyle name="20% - Accent1 5 7 3 2 3" xfId="47770" xr:uid="{00000000-0005-0000-0000-0000E2B90000}"/>
    <cellStyle name="20% - Accent1 5 7 3 3" xfId="47771" xr:uid="{00000000-0005-0000-0000-0000E3B90000}"/>
    <cellStyle name="20% - Accent1 5 7 3 3 2" xfId="47772" xr:uid="{00000000-0005-0000-0000-0000E4B90000}"/>
    <cellStyle name="20% - Accent1 5 7 3 4" xfId="47773" xr:uid="{00000000-0005-0000-0000-0000E5B90000}"/>
    <cellStyle name="20% - Accent1 5 7 4" xfId="47774" xr:uid="{00000000-0005-0000-0000-0000E6B90000}"/>
    <cellStyle name="20% - Accent1 5 7 4 2" xfId="47775" xr:uid="{00000000-0005-0000-0000-0000E7B90000}"/>
    <cellStyle name="20% - Accent1 5 7 4 2 2" xfId="47776" xr:uid="{00000000-0005-0000-0000-0000E8B90000}"/>
    <cellStyle name="20% - Accent1 5 7 4 2 2 2" xfId="47777" xr:uid="{00000000-0005-0000-0000-0000E9B90000}"/>
    <cellStyle name="20% - Accent1 5 7 4 2 3" xfId="47778" xr:uid="{00000000-0005-0000-0000-0000EAB90000}"/>
    <cellStyle name="20% - Accent1 5 7 4 3" xfId="47779" xr:uid="{00000000-0005-0000-0000-0000EBB90000}"/>
    <cellStyle name="20% - Accent1 5 7 4 3 2" xfId="47780" xr:uid="{00000000-0005-0000-0000-0000ECB90000}"/>
    <cellStyle name="20% - Accent1 5 7 4 4" xfId="47781" xr:uid="{00000000-0005-0000-0000-0000EDB90000}"/>
    <cellStyle name="20% - Accent1 5 7 5" xfId="47782" xr:uid="{00000000-0005-0000-0000-0000EEB90000}"/>
    <cellStyle name="20% - Accent1 5 7 5 2" xfId="47783" xr:uid="{00000000-0005-0000-0000-0000EFB90000}"/>
    <cellStyle name="20% - Accent1 5 7 5 2 2" xfId="47784" xr:uid="{00000000-0005-0000-0000-0000F0B90000}"/>
    <cellStyle name="20% - Accent1 5 7 5 3" xfId="47785" xr:uid="{00000000-0005-0000-0000-0000F1B90000}"/>
    <cellStyle name="20% - Accent1 5 7 6" xfId="47786" xr:uid="{00000000-0005-0000-0000-0000F2B90000}"/>
    <cellStyle name="20% - Accent1 5 7 6 2" xfId="47787" xr:uid="{00000000-0005-0000-0000-0000F3B90000}"/>
    <cellStyle name="20% - Accent1 5 7 6 2 2" xfId="47788" xr:uid="{00000000-0005-0000-0000-0000F4B90000}"/>
    <cellStyle name="20% - Accent1 5 7 6 3" xfId="47789" xr:uid="{00000000-0005-0000-0000-0000F5B90000}"/>
    <cellStyle name="20% - Accent1 5 7 7" xfId="47790" xr:uid="{00000000-0005-0000-0000-0000F6B90000}"/>
    <cellStyle name="20% - Accent1 5 7 7 2" xfId="47791" xr:uid="{00000000-0005-0000-0000-0000F7B90000}"/>
    <cellStyle name="20% - Accent1 5 7 8" xfId="47792" xr:uid="{00000000-0005-0000-0000-0000F8B90000}"/>
    <cellStyle name="20% - Accent1 5 7 8 2" xfId="47793" xr:uid="{00000000-0005-0000-0000-0000F9B90000}"/>
    <cellStyle name="20% - Accent1 5 7 9" xfId="47794" xr:uid="{00000000-0005-0000-0000-0000FAB90000}"/>
    <cellStyle name="20% - Accent1 5 8" xfId="47795" xr:uid="{00000000-0005-0000-0000-0000FBB90000}"/>
    <cellStyle name="20% - Accent1 5 8 2" xfId="47796" xr:uid="{00000000-0005-0000-0000-0000FCB90000}"/>
    <cellStyle name="20% - Accent1 5 8 2 2" xfId="47797" xr:uid="{00000000-0005-0000-0000-0000FDB90000}"/>
    <cellStyle name="20% - Accent1 5 8 2 2 2" xfId="47798" xr:uid="{00000000-0005-0000-0000-0000FEB90000}"/>
    <cellStyle name="20% - Accent1 5 8 2 2 2 2" xfId="47799" xr:uid="{00000000-0005-0000-0000-0000FFB90000}"/>
    <cellStyle name="20% - Accent1 5 8 2 2 3" xfId="47800" xr:uid="{00000000-0005-0000-0000-000000BA0000}"/>
    <cellStyle name="20% - Accent1 5 8 2 3" xfId="47801" xr:uid="{00000000-0005-0000-0000-000001BA0000}"/>
    <cellStyle name="20% - Accent1 5 8 2 3 2" xfId="47802" xr:uid="{00000000-0005-0000-0000-000002BA0000}"/>
    <cellStyle name="20% - Accent1 5 8 2 4" xfId="47803" xr:uid="{00000000-0005-0000-0000-000003BA0000}"/>
    <cellStyle name="20% - Accent1 5 8 3" xfId="47804" xr:uid="{00000000-0005-0000-0000-000004BA0000}"/>
    <cellStyle name="20% - Accent1 5 8 3 2" xfId="47805" xr:uid="{00000000-0005-0000-0000-000005BA0000}"/>
    <cellStyle name="20% - Accent1 5 8 3 2 2" xfId="47806" xr:uid="{00000000-0005-0000-0000-000006BA0000}"/>
    <cellStyle name="20% - Accent1 5 8 3 2 2 2" xfId="47807" xr:uid="{00000000-0005-0000-0000-000007BA0000}"/>
    <cellStyle name="20% - Accent1 5 8 3 2 3" xfId="47808" xr:uid="{00000000-0005-0000-0000-000008BA0000}"/>
    <cellStyle name="20% - Accent1 5 8 3 3" xfId="47809" xr:uid="{00000000-0005-0000-0000-000009BA0000}"/>
    <cellStyle name="20% - Accent1 5 8 3 3 2" xfId="47810" xr:uid="{00000000-0005-0000-0000-00000ABA0000}"/>
    <cellStyle name="20% - Accent1 5 8 3 4" xfId="47811" xr:uid="{00000000-0005-0000-0000-00000BBA0000}"/>
    <cellStyle name="20% - Accent1 5 8 4" xfId="47812" xr:uid="{00000000-0005-0000-0000-00000CBA0000}"/>
    <cellStyle name="20% - Accent1 5 8 4 2" xfId="47813" xr:uid="{00000000-0005-0000-0000-00000DBA0000}"/>
    <cellStyle name="20% - Accent1 5 8 4 2 2" xfId="47814" xr:uid="{00000000-0005-0000-0000-00000EBA0000}"/>
    <cellStyle name="20% - Accent1 5 8 4 2 2 2" xfId="47815" xr:uid="{00000000-0005-0000-0000-00000FBA0000}"/>
    <cellStyle name="20% - Accent1 5 8 4 2 3" xfId="47816" xr:uid="{00000000-0005-0000-0000-000010BA0000}"/>
    <cellStyle name="20% - Accent1 5 8 4 3" xfId="47817" xr:uid="{00000000-0005-0000-0000-000011BA0000}"/>
    <cellStyle name="20% - Accent1 5 8 4 3 2" xfId="47818" xr:uid="{00000000-0005-0000-0000-000012BA0000}"/>
    <cellStyle name="20% - Accent1 5 8 4 4" xfId="47819" xr:uid="{00000000-0005-0000-0000-000013BA0000}"/>
    <cellStyle name="20% - Accent1 5 8 5" xfId="47820" xr:uid="{00000000-0005-0000-0000-000014BA0000}"/>
    <cellStyle name="20% - Accent1 5 8 5 2" xfId="47821" xr:uid="{00000000-0005-0000-0000-000015BA0000}"/>
    <cellStyle name="20% - Accent1 5 8 5 2 2" xfId="47822" xr:uid="{00000000-0005-0000-0000-000016BA0000}"/>
    <cellStyle name="20% - Accent1 5 8 5 3" xfId="47823" xr:uid="{00000000-0005-0000-0000-000017BA0000}"/>
    <cellStyle name="20% - Accent1 5 8 6" xfId="47824" xr:uid="{00000000-0005-0000-0000-000018BA0000}"/>
    <cellStyle name="20% - Accent1 5 8 6 2" xfId="47825" xr:uid="{00000000-0005-0000-0000-000019BA0000}"/>
    <cellStyle name="20% - Accent1 5 8 6 2 2" xfId="47826" xr:uid="{00000000-0005-0000-0000-00001ABA0000}"/>
    <cellStyle name="20% - Accent1 5 8 6 3" xfId="47827" xr:uid="{00000000-0005-0000-0000-00001BBA0000}"/>
    <cellStyle name="20% - Accent1 5 8 7" xfId="47828" xr:uid="{00000000-0005-0000-0000-00001CBA0000}"/>
    <cellStyle name="20% - Accent1 5 8 7 2" xfId="47829" xr:uid="{00000000-0005-0000-0000-00001DBA0000}"/>
    <cellStyle name="20% - Accent1 5 8 8" xfId="47830" xr:uid="{00000000-0005-0000-0000-00001EBA0000}"/>
    <cellStyle name="20% - Accent1 5 8 8 2" xfId="47831" xr:uid="{00000000-0005-0000-0000-00001FBA0000}"/>
    <cellStyle name="20% - Accent1 5 8 9" xfId="47832" xr:uid="{00000000-0005-0000-0000-000020BA0000}"/>
    <cellStyle name="20% - Accent1 5 9" xfId="47833" xr:uid="{00000000-0005-0000-0000-000021BA0000}"/>
    <cellStyle name="20% - Accent1 5 9 2" xfId="47834" xr:uid="{00000000-0005-0000-0000-000022BA0000}"/>
    <cellStyle name="20% - Accent1 5 9 2 2" xfId="47835" xr:uid="{00000000-0005-0000-0000-000023BA0000}"/>
    <cellStyle name="20% - Accent1 5 9 2 2 2" xfId="47836" xr:uid="{00000000-0005-0000-0000-000024BA0000}"/>
    <cellStyle name="20% - Accent1 5 9 2 3" xfId="47837" xr:uid="{00000000-0005-0000-0000-000025BA0000}"/>
    <cellStyle name="20% - Accent1 5 9 3" xfId="47838" xr:uid="{00000000-0005-0000-0000-000026BA0000}"/>
    <cellStyle name="20% - Accent1 5 9 3 2" xfId="47839" xr:uid="{00000000-0005-0000-0000-000027BA0000}"/>
    <cellStyle name="20% - Accent1 5 9 4" xfId="47840" xr:uid="{00000000-0005-0000-0000-000028BA0000}"/>
    <cellStyle name="20% - Accent1 6" xfId="47841" xr:uid="{00000000-0005-0000-0000-000029BA0000}"/>
    <cellStyle name="20% - Accent1 6 10" xfId="47842" xr:uid="{00000000-0005-0000-0000-00002ABA0000}"/>
    <cellStyle name="20% - Accent1 6 10 2" xfId="47843" xr:uid="{00000000-0005-0000-0000-00002BBA0000}"/>
    <cellStyle name="20% - Accent1 6 10 2 2" xfId="47844" xr:uid="{00000000-0005-0000-0000-00002CBA0000}"/>
    <cellStyle name="20% - Accent1 6 10 2 2 2" xfId="47845" xr:uid="{00000000-0005-0000-0000-00002DBA0000}"/>
    <cellStyle name="20% - Accent1 6 10 2 3" xfId="47846" xr:uid="{00000000-0005-0000-0000-00002EBA0000}"/>
    <cellStyle name="20% - Accent1 6 10 3" xfId="47847" xr:uid="{00000000-0005-0000-0000-00002FBA0000}"/>
    <cellStyle name="20% - Accent1 6 10 3 2" xfId="47848" xr:uid="{00000000-0005-0000-0000-000030BA0000}"/>
    <cellStyle name="20% - Accent1 6 10 4" xfId="47849" xr:uid="{00000000-0005-0000-0000-000031BA0000}"/>
    <cellStyle name="20% - Accent1 6 11" xfId="47850" xr:uid="{00000000-0005-0000-0000-000032BA0000}"/>
    <cellStyle name="20% - Accent1 6 11 2" xfId="47851" xr:uid="{00000000-0005-0000-0000-000033BA0000}"/>
    <cellStyle name="20% - Accent1 6 11 2 2" xfId="47852" xr:uid="{00000000-0005-0000-0000-000034BA0000}"/>
    <cellStyle name="20% - Accent1 6 11 2 2 2" xfId="47853" xr:uid="{00000000-0005-0000-0000-000035BA0000}"/>
    <cellStyle name="20% - Accent1 6 11 2 3" xfId="47854" xr:uid="{00000000-0005-0000-0000-000036BA0000}"/>
    <cellStyle name="20% - Accent1 6 11 3" xfId="47855" xr:uid="{00000000-0005-0000-0000-000037BA0000}"/>
    <cellStyle name="20% - Accent1 6 11 3 2" xfId="47856" xr:uid="{00000000-0005-0000-0000-000038BA0000}"/>
    <cellStyle name="20% - Accent1 6 11 4" xfId="47857" xr:uid="{00000000-0005-0000-0000-000039BA0000}"/>
    <cellStyle name="20% - Accent1 6 12" xfId="47858" xr:uid="{00000000-0005-0000-0000-00003ABA0000}"/>
    <cellStyle name="20% - Accent1 6 12 2" xfId="47859" xr:uid="{00000000-0005-0000-0000-00003BBA0000}"/>
    <cellStyle name="20% - Accent1 6 12 2 2" xfId="47860" xr:uid="{00000000-0005-0000-0000-00003CBA0000}"/>
    <cellStyle name="20% - Accent1 6 12 3" xfId="47861" xr:uid="{00000000-0005-0000-0000-00003DBA0000}"/>
    <cellStyle name="20% - Accent1 6 13" xfId="47862" xr:uid="{00000000-0005-0000-0000-00003EBA0000}"/>
    <cellStyle name="20% - Accent1 6 13 2" xfId="47863" xr:uid="{00000000-0005-0000-0000-00003FBA0000}"/>
    <cellStyle name="20% - Accent1 6 13 2 2" xfId="47864" xr:uid="{00000000-0005-0000-0000-000040BA0000}"/>
    <cellStyle name="20% - Accent1 6 13 3" xfId="47865" xr:uid="{00000000-0005-0000-0000-000041BA0000}"/>
    <cellStyle name="20% - Accent1 6 14" xfId="47866" xr:uid="{00000000-0005-0000-0000-000042BA0000}"/>
    <cellStyle name="20% - Accent1 6 14 2" xfId="47867" xr:uid="{00000000-0005-0000-0000-000043BA0000}"/>
    <cellStyle name="20% - Accent1 6 15" xfId="47868" xr:uid="{00000000-0005-0000-0000-000044BA0000}"/>
    <cellStyle name="20% - Accent1 6 15 2" xfId="47869" xr:uid="{00000000-0005-0000-0000-000045BA0000}"/>
    <cellStyle name="20% - Accent1 6 16" xfId="47870" xr:uid="{00000000-0005-0000-0000-000046BA0000}"/>
    <cellStyle name="20% - Accent1 6 2" xfId="47871" xr:uid="{00000000-0005-0000-0000-000047BA0000}"/>
    <cellStyle name="20% - Accent1 6 2 10" xfId="47872" xr:uid="{00000000-0005-0000-0000-000048BA0000}"/>
    <cellStyle name="20% - Accent1 6 2 10 2" xfId="47873" xr:uid="{00000000-0005-0000-0000-000049BA0000}"/>
    <cellStyle name="20% - Accent1 6 2 10 2 2" xfId="47874" xr:uid="{00000000-0005-0000-0000-00004ABA0000}"/>
    <cellStyle name="20% - Accent1 6 2 10 2 2 2" xfId="47875" xr:uid="{00000000-0005-0000-0000-00004BBA0000}"/>
    <cellStyle name="20% - Accent1 6 2 10 2 3" xfId="47876" xr:uid="{00000000-0005-0000-0000-00004CBA0000}"/>
    <cellStyle name="20% - Accent1 6 2 10 3" xfId="47877" xr:uid="{00000000-0005-0000-0000-00004DBA0000}"/>
    <cellStyle name="20% - Accent1 6 2 10 3 2" xfId="47878" xr:uid="{00000000-0005-0000-0000-00004EBA0000}"/>
    <cellStyle name="20% - Accent1 6 2 10 4" xfId="47879" xr:uid="{00000000-0005-0000-0000-00004FBA0000}"/>
    <cellStyle name="20% - Accent1 6 2 11" xfId="47880" xr:uid="{00000000-0005-0000-0000-000050BA0000}"/>
    <cellStyle name="20% - Accent1 6 2 11 2" xfId="47881" xr:uid="{00000000-0005-0000-0000-000051BA0000}"/>
    <cellStyle name="20% - Accent1 6 2 11 2 2" xfId="47882" xr:uid="{00000000-0005-0000-0000-000052BA0000}"/>
    <cellStyle name="20% - Accent1 6 2 11 3" xfId="47883" xr:uid="{00000000-0005-0000-0000-000053BA0000}"/>
    <cellStyle name="20% - Accent1 6 2 12" xfId="47884" xr:uid="{00000000-0005-0000-0000-000054BA0000}"/>
    <cellStyle name="20% - Accent1 6 2 12 2" xfId="47885" xr:uid="{00000000-0005-0000-0000-000055BA0000}"/>
    <cellStyle name="20% - Accent1 6 2 12 2 2" xfId="47886" xr:uid="{00000000-0005-0000-0000-000056BA0000}"/>
    <cellStyle name="20% - Accent1 6 2 12 3" xfId="47887" xr:uid="{00000000-0005-0000-0000-000057BA0000}"/>
    <cellStyle name="20% - Accent1 6 2 13" xfId="47888" xr:uid="{00000000-0005-0000-0000-000058BA0000}"/>
    <cellStyle name="20% - Accent1 6 2 13 2" xfId="47889" xr:uid="{00000000-0005-0000-0000-000059BA0000}"/>
    <cellStyle name="20% - Accent1 6 2 14" xfId="47890" xr:uid="{00000000-0005-0000-0000-00005ABA0000}"/>
    <cellStyle name="20% - Accent1 6 2 14 2" xfId="47891" xr:uid="{00000000-0005-0000-0000-00005BBA0000}"/>
    <cellStyle name="20% - Accent1 6 2 15" xfId="47892" xr:uid="{00000000-0005-0000-0000-00005CBA0000}"/>
    <cellStyle name="20% - Accent1 6 2 2" xfId="47893" xr:uid="{00000000-0005-0000-0000-00005DBA0000}"/>
    <cellStyle name="20% - Accent1 6 2 2 10" xfId="47894" xr:uid="{00000000-0005-0000-0000-00005EBA0000}"/>
    <cellStyle name="20% - Accent1 6 2 2 10 2" xfId="47895" xr:uid="{00000000-0005-0000-0000-00005FBA0000}"/>
    <cellStyle name="20% - Accent1 6 2 2 10 2 2" xfId="47896" xr:uid="{00000000-0005-0000-0000-000060BA0000}"/>
    <cellStyle name="20% - Accent1 6 2 2 10 3" xfId="47897" xr:uid="{00000000-0005-0000-0000-000061BA0000}"/>
    <cellStyle name="20% - Accent1 6 2 2 11" xfId="47898" xr:uid="{00000000-0005-0000-0000-000062BA0000}"/>
    <cellStyle name="20% - Accent1 6 2 2 11 2" xfId="47899" xr:uid="{00000000-0005-0000-0000-000063BA0000}"/>
    <cellStyle name="20% - Accent1 6 2 2 11 2 2" xfId="47900" xr:uid="{00000000-0005-0000-0000-000064BA0000}"/>
    <cellStyle name="20% - Accent1 6 2 2 11 3" xfId="47901" xr:uid="{00000000-0005-0000-0000-000065BA0000}"/>
    <cellStyle name="20% - Accent1 6 2 2 12" xfId="47902" xr:uid="{00000000-0005-0000-0000-000066BA0000}"/>
    <cellStyle name="20% - Accent1 6 2 2 12 2" xfId="47903" xr:uid="{00000000-0005-0000-0000-000067BA0000}"/>
    <cellStyle name="20% - Accent1 6 2 2 13" xfId="47904" xr:uid="{00000000-0005-0000-0000-000068BA0000}"/>
    <cellStyle name="20% - Accent1 6 2 2 13 2" xfId="47905" xr:uid="{00000000-0005-0000-0000-000069BA0000}"/>
    <cellStyle name="20% - Accent1 6 2 2 14" xfId="47906" xr:uid="{00000000-0005-0000-0000-00006ABA0000}"/>
    <cellStyle name="20% - Accent1 6 2 2 2" xfId="47907" xr:uid="{00000000-0005-0000-0000-00006BBA0000}"/>
    <cellStyle name="20% - Accent1 6 2 2 2 10" xfId="47908" xr:uid="{00000000-0005-0000-0000-00006CBA0000}"/>
    <cellStyle name="20% - Accent1 6 2 2 2 10 2" xfId="47909" xr:uid="{00000000-0005-0000-0000-00006DBA0000}"/>
    <cellStyle name="20% - Accent1 6 2 2 2 11" xfId="47910" xr:uid="{00000000-0005-0000-0000-00006EBA0000}"/>
    <cellStyle name="20% - Accent1 6 2 2 2 2" xfId="47911" xr:uid="{00000000-0005-0000-0000-00006FBA0000}"/>
    <cellStyle name="20% - Accent1 6 2 2 2 2 2" xfId="47912" xr:uid="{00000000-0005-0000-0000-000070BA0000}"/>
    <cellStyle name="20% - Accent1 6 2 2 2 2 2 2" xfId="47913" xr:uid="{00000000-0005-0000-0000-000071BA0000}"/>
    <cellStyle name="20% - Accent1 6 2 2 2 2 2 2 2" xfId="47914" xr:uid="{00000000-0005-0000-0000-000072BA0000}"/>
    <cellStyle name="20% - Accent1 6 2 2 2 2 2 2 2 2" xfId="47915" xr:uid="{00000000-0005-0000-0000-000073BA0000}"/>
    <cellStyle name="20% - Accent1 6 2 2 2 2 2 2 3" xfId="47916" xr:uid="{00000000-0005-0000-0000-000074BA0000}"/>
    <cellStyle name="20% - Accent1 6 2 2 2 2 2 3" xfId="47917" xr:uid="{00000000-0005-0000-0000-000075BA0000}"/>
    <cellStyle name="20% - Accent1 6 2 2 2 2 2 3 2" xfId="47918" xr:uid="{00000000-0005-0000-0000-000076BA0000}"/>
    <cellStyle name="20% - Accent1 6 2 2 2 2 2 4" xfId="47919" xr:uid="{00000000-0005-0000-0000-000077BA0000}"/>
    <cellStyle name="20% - Accent1 6 2 2 2 2 3" xfId="47920" xr:uid="{00000000-0005-0000-0000-000078BA0000}"/>
    <cellStyle name="20% - Accent1 6 2 2 2 2 3 2" xfId="47921" xr:uid="{00000000-0005-0000-0000-000079BA0000}"/>
    <cellStyle name="20% - Accent1 6 2 2 2 2 3 2 2" xfId="47922" xr:uid="{00000000-0005-0000-0000-00007ABA0000}"/>
    <cellStyle name="20% - Accent1 6 2 2 2 2 3 2 2 2" xfId="47923" xr:uid="{00000000-0005-0000-0000-00007BBA0000}"/>
    <cellStyle name="20% - Accent1 6 2 2 2 2 3 2 3" xfId="47924" xr:uid="{00000000-0005-0000-0000-00007CBA0000}"/>
    <cellStyle name="20% - Accent1 6 2 2 2 2 3 3" xfId="47925" xr:uid="{00000000-0005-0000-0000-00007DBA0000}"/>
    <cellStyle name="20% - Accent1 6 2 2 2 2 3 3 2" xfId="47926" xr:uid="{00000000-0005-0000-0000-00007EBA0000}"/>
    <cellStyle name="20% - Accent1 6 2 2 2 2 3 4" xfId="47927" xr:uid="{00000000-0005-0000-0000-00007FBA0000}"/>
    <cellStyle name="20% - Accent1 6 2 2 2 2 4" xfId="47928" xr:uid="{00000000-0005-0000-0000-000080BA0000}"/>
    <cellStyle name="20% - Accent1 6 2 2 2 2 4 2" xfId="47929" xr:uid="{00000000-0005-0000-0000-000081BA0000}"/>
    <cellStyle name="20% - Accent1 6 2 2 2 2 4 2 2" xfId="47930" xr:uid="{00000000-0005-0000-0000-000082BA0000}"/>
    <cellStyle name="20% - Accent1 6 2 2 2 2 4 2 2 2" xfId="47931" xr:uid="{00000000-0005-0000-0000-000083BA0000}"/>
    <cellStyle name="20% - Accent1 6 2 2 2 2 4 2 3" xfId="47932" xr:uid="{00000000-0005-0000-0000-000084BA0000}"/>
    <cellStyle name="20% - Accent1 6 2 2 2 2 4 3" xfId="47933" xr:uid="{00000000-0005-0000-0000-000085BA0000}"/>
    <cellStyle name="20% - Accent1 6 2 2 2 2 4 3 2" xfId="47934" xr:uid="{00000000-0005-0000-0000-000086BA0000}"/>
    <cellStyle name="20% - Accent1 6 2 2 2 2 4 4" xfId="47935" xr:uid="{00000000-0005-0000-0000-000087BA0000}"/>
    <cellStyle name="20% - Accent1 6 2 2 2 2 5" xfId="47936" xr:uid="{00000000-0005-0000-0000-000088BA0000}"/>
    <cellStyle name="20% - Accent1 6 2 2 2 2 5 2" xfId="47937" xr:uid="{00000000-0005-0000-0000-000089BA0000}"/>
    <cellStyle name="20% - Accent1 6 2 2 2 2 5 2 2" xfId="47938" xr:uid="{00000000-0005-0000-0000-00008ABA0000}"/>
    <cellStyle name="20% - Accent1 6 2 2 2 2 5 3" xfId="47939" xr:uid="{00000000-0005-0000-0000-00008BBA0000}"/>
    <cellStyle name="20% - Accent1 6 2 2 2 2 6" xfId="47940" xr:uid="{00000000-0005-0000-0000-00008CBA0000}"/>
    <cellStyle name="20% - Accent1 6 2 2 2 2 6 2" xfId="47941" xr:uid="{00000000-0005-0000-0000-00008DBA0000}"/>
    <cellStyle name="20% - Accent1 6 2 2 2 2 6 2 2" xfId="47942" xr:uid="{00000000-0005-0000-0000-00008EBA0000}"/>
    <cellStyle name="20% - Accent1 6 2 2 2 2 6 3" xfId="47943" xr:uid="{00000000-0005-0000-0000-00008FBA0000}"/>
    <cellStyle name="20% - Accent1 6 2 2 2 2 7" xfId="47944" xr:uid="{00000000-0005-0000-0000-000090BA0000}"/>
    <cellStyle name="20% - Accent1 6 2 2 2 2 7 2" xfId="47945" xr:uid="{00000000-0005-0000-0000-000091BA0000}"/>
    <cellStyle name="20% - Accent1 6 2 2 2 2 8" xfId="47946" xr:uid="{00000000-0005-0000-0000-000092BA0000}"/>
    <cellStyle name="20% - Accent1 6 2 2 2 2 8 2" xfId="47947" xr:uid="{00000000-0005-0000-0000-000093BA0000}"/>
    <cellStyle name="20% - Accent1 6 2 2 2 2 9" xfId="47948" xr:uid="{00000000-0005-0000-0000-000094BA0000}"/>
    <cellStyle name="20% - Accent1 6 2 2 2 3" xfId="47949" xr:uid="{00000000-0005-0000-0000-000095BA0000}"/>
    <cellStyle name="20% - Accent1 6 2 2 2 3 2" xfId="47950" xr:uid="{00000000-0005-0000-0000-000096BA0000}"/>
    <cellStyle name="20% - Accent1 6 2 2 2 3 2 2" xfId="47951" xr:uid="{00000000-0005-0000-0000-000097BA0000}"/>
    <cellStyle name="20% - Accent1 6 2 2 2 3 2 2 2" xfId="47952" xr:uid="{00000000-0005-0000-0000-000098BA0000}"/>
    <cellStyle name="20% - Accent1 6 2 2 2 3 2 2 2 2" xfId="47953" xr:uid="{00000000-0005-0000-0000-000099BA0000}"/>
    <cellStyle name="20% - Accent1 6 2 2 2 3 2 2 3" xfId="47954" xr:uid="{00000000-0005-0000-0000-00009ABA0000}"/>
    <cellStyle name="20% - Accent1 6 2 2 2 3 2 3" xfId="47955" xr:uid="{00000000-0005-0000-0000-00009BBA0000}"/>
    <cellStyle name="20% - Accent1 6 2 2 2 3 2 3 2" xfId="47956" xr:uid="{00000000-0005-0000-0000-00009CBA0000}"/>
    <cellStyle name="20% - Accent1 6 2 2 2 3 2 4" xfId="47957" xr:uid="{00000000-0005-0000-0000-00009DBA0000}"/>
    <cellStyle name="20% - Accent1 6 2 2 2 3 3" xfId="47958" xr:uid="{00000000-0005-0000-0000-00009EBA0000}"/>
    <cellStyle name="20% - Accent1 6 2 2 2 3 3 2" xfId="47959" xr:uid="{00000000-0005-0000-0000-00009FBA0000}"/>
    <cellStyle name="20% - Accent1 6 2 2 2 3 3 2 2" xfId="47960" xr:uid="{00000000-0005-0000-0000-0000A0BA0000}"/>
    <cellStyle name="20% - Accent1 6 2 2 2 3 3 2 2 2" xfId="47961" xr:uid="{00000000-0005-0000-0000-0000A1BA0000}"/>
    <cellStyle name="20% - Accent1 6 2 2 2 3 3 2 3" xfId="47962" xr:uid="{00000000-0005-0000-0000-0000A2BA0000}"/>
    <cellStyle name="20% - Accent1 6 2 2 2 3 3 3" xfId="47963" xr:uid="{00000000-0005-0000-0000-0000A3BA0000}"/>
    <cellStyle name="20% - Accent1 6 2 2 2 3 3 3 2" xfId="47964" xr:uid="{00000000-0005-0000-0000-0000A4BA0000}"/>
    <cellStyle name="20% - Accent1 6 2 2 2 3 3 4" xfId="47965" xr:uid="{00000000-0005-0000-0000-0000A5BA0000}"/>
    <cellStyle name="20% - Accent1 6 2 2 2 3 4" xfId="47966" xr:uid="{00000000-0005-0000-0000-0000A6BA0000}"/>
    <cellStyle name="20% - Accent1 6 2 2 2 3 4 2" xfId="47967" xr:uid="{00000000-0005-0000-0000-0000A7BA0000}"/>
    <cellStyle name="20% - Accent1 6 2 2 2 3 4 2 2" xfId="47968" xr:uid="{00000000-0005-0000-0000-0000A8BA0000}"/>
    <cellStyle name="20% - Accent1 6 2 2 2 3 4 2 2 2" xfId="47969" xr:uid="{00000000-0005-0000-0000-0000A9BA0000}"/>
    <cellStyle name="20% - Accent1 6 2 2 2 3 4 2 3" xfId="47970" xr:uid="{00000000-0005-0000-0000-0000AABA0000}"/>
    <cellStyle name="20% - Accent1 6 2 2 2 3 4 3" xfId="47971" xr:uid="{00000000-0005-0000-0000-0000ABBA0000}"/>
    <cellStyle name="20% - Accent1 6 2 2 2 3 4 3 2" xfId="47972" xr:uid="{00000000-0005-0000-0000-0000ACBA0000}"/>
    <cellStyle name="20% - Accent1 6 2 2 2 3 4 4" xfId="47973" xr:uid="{00000000-0005-0000-0000-0000ADBA0000}"/>
    <cellStyle name="20% - Accent1 6 2 2 2 3 5" xfId="47974" xr:uid="{00000000-0005-0000-0000-0000AEBA0000}"/>
    <cellStyle name="20% - Accent1 6 2 2 2 3 5 2" xfId="47975" xr:uid="{00000000-0005-0000-0000-0000AFBA0000}"/>
    <cellStyle name="20% - Accent1 6 2 2 2 3 5 2 2" xfId="47976" xr:uid="{00000000-0005-0000-0000-0000B0BA0000}"/>
    <cellStyle name="20% - Accent1 6 2 2 2 3 5 3" xfId="47977" xr:uid="{00000000-0005-0000-0000-0000B1BA0000}"/>
    <cellStyle name="20% - Accent1 6 2 2 2 3 6" xfId="47978" xr:uid="{00000000-0005-0000-0000-0000B2BA0000}"/>
    <cellStyle name="20% - Accent1 6 2 2 2 3 6 2" xfId="47979" xr:uid="{00000000-0005-0000-0000-0000B3BA0000}"/>
    <cellStyle name="20% - Accent1 6 2 2 2 3 6 2 2" xfId="47980" xr:uid="{00000000-0005-0000-0000-0000B4BA0000}"/>
    <cellStyle name="20% - Accent1 6 2 2 2 3 6 3" xfId="47981" xr:uid="{00000000-0005-0000-0000-0000B5BA0000}"/>
    <cellStyle name="20% - Accent1 6 2 2 2 3 7" xfId="47982" xr:uid="{00000000-0005-0000-0000-0000B6BA0000}"/>
    <cellStyle name="20% - Accent1 6 2 2 2 3 7 2" xfId="47983" xr:uid="{00000000-0005-0000-0000-0000B7BA0000}"/>
    <cellStyle name="20% - Accent1 6 2 2 2 3 8" xfId="47984" xr:uid="{00000000-0005-0000-0000-0000B8BA0000}"/>
    <cellStyle name="20% - Accent1 6 2 2 2 3 8 2" xfId="47985" xr:uid="{00000000-0005-0000-0000-0000B9BA0000}"/>
    <cellStyle name="20% - Accent1 6 2 2 2 3 9" xfId="47986" xr:uid="{00000000-0005-0000-0000-0000BABA0000}"/>
    <cellStyle name="20% - Accent1 6 2 2 2 4" xfId="47987" xr:uid="{00000000-0005-0000-0000-0000BBBA0000}"/>
    <cellStyle name="20% - Accent1 6 2 2 2 4 2" xfId="47988" xr:uid="{00000000-0005-0000-0000-0000BCBA0000}"/>
    <cellStyle name="20% - Accent1 6 2 2 2 4 2 2" xfId="47989" xr:uid="{00000000-0005-0000-0000-0000BDBA0000}"/>
    <cellStyle name="20% - Accent1 6 2 2 2 4 2 2 2" xfId="47990" xr:uid="{00000000-0005-0000-0000-0000BEBA0000}"/>
    <cellStyle name="20% - Accent1 6 2 2 2 4 2 3" xfId="47991" xr:uid="{00000000-0005-0000-0000-0000BFBA0000}"/>
    <cellStyle name="20% - Accent1 6 2 2 2 4 3" xfId="47992" xr:uid="{00000000-0005-0000-0000-0000C0BA0000}"/>
    <cellStyle name="20% - Accent1 6 2 2 2 4 3 2" xfId="47993" xr:uid="{00000000-0005-0000-0000-0000C1BA0000}"/>
    <cellStyle name="20% - Accent1 6 2 2 2 4 4" xfId="47994" xr:uid="{00000000-0005-0000-0000-0000C2BA0000}"/>
    <cellStyle name="20% - Accent1 6 2 2 2 5" xfId="47995" xr:uid="{00000000-0005-0000-0000-0000C3BA0000}"/>
    <cellStyle name="20% - Accent1 6 2 2 2 5 2" xfId="47996" xr:uid="{00000000-0005-0000-0000-0000C4BA0000}"/>
    <cellStyle name="20% - Accent1 6 2 2 2 5 2 2" xfId="47997" xr:uid="{00000000-0005-0000-0000-0000C5BA0000}"/>
    <cellStyle name="20% - Accent1 6 2 2 2 5 2 2 2" xfId="47998" xr:uid="{00000000-0005-0000-0000-0000C6BA0000}"/>
    <cellStyle name="20% - Accent1 6 2 2 2 5 2 3" xfId="47999" xr:uid="{00000000-0005-0000-0000-0000C7BA0000}"/>
    <cellStyle name="20% - Accent1 6 2 2 2 5 3" xfId="48000" xr:uid="{00000000-0005-0000-0000-0000C8BA0000}"/>
    <cellStyle name="20% - Accent1 6 2 2 2 5 3 2" xfId="48001" xr:uid="{00000000-0005-0000-0000-0000C9BA0000}"/>
    <cellStyle name="20% - Accent1 6 2 2 2 5 4" xfId="48002" xr:uid="{00000000-0005-0000-0000-0000CABA0000}"/>
    <cellStyle name="20% - Accent1 6 2 2 2 6" xfId="48003" xr:uid="{00000000-0005-0000-0000-0000CBBA0000}"/>
    <cellStyle name="20% - Accent1 6 2 2 2 6 2" xfId="48004" xr:uid="{00000000-0005-0000-0000-0000CCBA0000}"/>
    <cellStyle name="20% - Accent1 6 2 2 2 6 2 2" xfId="48005" xr:uid="{00000000-0005-0000-0000-0000CDBA0000}"/>
    <cellStyle name="20% - Accent1 6 2 2 2 6 2 2 2" xfId="48006" xr:uid="{00000000-0005-0000-0000-0000CEBA0000}"/>
    <cellStyle name="20% - Accent1 6 2 2 2 6 2 3" xfId="48007" xr:uid="{00000000-0005-0000-0000-0000CFBA0000}"/>
    <cellStyle name="20% - Accent1 6 2 2 2 6 3" xfId="48008" xr:uid="{00000000-0005-0000-0000-0000D0BA0000}"/>
    <cellStyle name="20% - Accent1 6 2 2 2 6 3 2" xfId="48009" xr:uid="{00000000-0005-0000-0000-0000D1BA0000}"/>
    <cellStyle name="20% - Accent1 6 2 2 2 6 4" xfId="48010" xr:uid="{00000000-0005-0000-0000-0000D2BA0000}"/>
    <cellStyle name="20% - Accent1 6 2 2 2 7" xfId="48011" xr:uid="{00000000-0005-0000-0000-0000D3BA0000}"/>
    <cellStyle name="20% - Accent1 6 2 2 2 7 2" xfId="48012" xr:uid="{00000000-0005-0000-0000-0000D4BA0000}"/>
    <cellStyle name="20% - Accent1 6 2 2 2 7 2 2" xfId="48013" xr:uid="{00000000-0005-0000-0000-0000D5BA0000}"/>
    <cellStyle name="20% - Accent1 6 2 2 2 7 3" xfId="48014" xr:uid="{00000000-0005-0000-0000-0000D6BA0000}"/>
    <cellStyle name="20% - Accent1 6 2 2 2 8" xfId="48015" xr:uid="{00000000-0005-0000-0000-0000D7BA0000}"/>
    <cellStyle name="20% - Accent1 6 2 2 2 8 2" xfId="48016" xr:uid="{00000000-0005-0000-0000-0000D8BA0000}"/>
    <cellStyle name="20% - Accent1 6 2 2 2 8 2 2" xfId="48017" xr:uid="{00000000-0005-0000-0000-0000D9BA0000}"/>
    <cellStyle name="20% - Accent1 6 2 2 2 8 3" xfId="48018" xr:uid="{00000000-0005-0000-0000-0000DABA0000}"/>
    <cellStyle name="20% - Accent1 6 2 2 2 9" xfId="48019" xr:uid="{00000000-0005-0000-0000-0000DBBA0000}"/>
    <cellStyle name="20% - Accent1 6 2 2 2 9 2" xfId="48020" xr:uid="{00000000-0005-0000-0000-0000DCBA0000}"/>
    <cellStyle name="20% - Accent1 6 2 2 3" xfId="48021" xr:uid="{00000000-0005-0000-0000-0000DDBA0000}"/>
    <cellStyle name="20% - Accent1 6 2 2 3 10" xfId="48022" xr:uid="{00000000-0005-0000-0000-0000DEBA0000}"/>
    <cellStyle name="20% - Accent1 6 2 2 3 10 2" xfId="48023" xr:uid="{00000000-0005-0000-0000-0000DFBA0000}"/>
    <cellStyle name="20% - Accent1 6 2 2 3 11" xfId="48024" xr:uid="{00000000-0005-0000-0000-0000E0BA0000}"/>
    <cellStyle name="20% - Accent1 6 2 2 3 2" xfId="48025" xr:uid="{00000000-0005-0000-0000-0000E1BA0000}"/>
    <cellStyle name="20% - Accent1 6 2 2 3 2 2" xfId="48026" xr:uid="{00000000-0005-0000-0000-0000E2BA0000}"/>
    <cellStyle name="20% - Accent1 6 2 2 3 2 2 2" xfId="48027" xr:uid="{00000000-0005-0000-0000-0000E3BA0000}"/>
    <cellStyle name="20% - Accent1 6 2 2 3 2 2 2 2" xfId="48028" xr:uid="{00000000-0005-0000-0000-0000E4BA0000}"/>
    <cellStyle name="20% - Accent1 6 2 2 3 2 2 2 2 2" xfId="48029" xr:uid="{00000000-0005-0000-0000-0000E5BA0000}"/>
    <cellStyle name="20% - Accent1 6 2 2 3 2 2 2 3" xfId="48030" xr:uid="{00000000-0005-0000-0000-0000E6BA0000}"/>
    <cellStyle name="20% - Accent1 6 2 2 3 2 2 3" xfId="48031" xr:uid="{00000000-0005-0000-0000-0000E7BA0000}"/>
    <cellStyle name="20% - Accent1 6 2 2 3 2 2 3 2" xfId="48032" xr:uid="{00000000-0005-0000-0000-0000E8BA0000}"/>
    <cellStyle name="20% - Accent1 6 2 2 3 2 2 4" xfId="48033" xr:uid="{00000000-0005-0000-0000-0000E9BA0000}"/>
    <cellStyle name="20% - Accent1 6 2 2 3 2 3" xfId="48034" xr:uid="{00000000-0005-0000-0000-0000EABA0000}"/>
    <cellStyle name="20% - Accent1 6 2 2 3 2 3 2" xfId="48035" xr:uid="{00000000-0005-0000-0000-0000EBBA0000}"/>
    <cellStyle name="20% - Accent1 6 2 2 3 2 3 2 2" xfId="48036" xr:uid="{00000000-0005-0000-0000-0000ECBA0000}"/>
    <cellStyle name="20% - Accent1 6 2 2 3 2 3 2 2 2" xfId="48037" xr:uid="{00000000-0005-0000-0000-0000EDBA0000}"/>
    <cellStyle name="20% - Accent1 6 2 2 3 2 3 2 3" xfId="48038" xr:uid="{00000000-0005-0000-0000-0000EEBA0000}"/>
    <cellStyle name="20% - Accent1 6 2 2 3 2 3 3" xfId="48039" xr:uid="{00000000-0005-0000-0000-0000EFBA0000}"/>
    <cellStyle name="20% - Accent1 6 2 2 3 2 3 3 2" xfId="48040" xr:uid="{00000000-0005-0000-0000-0000F0BA0000}"/>
    <cellStyle name="20% - Accent1 6 2 2 3 2 3 4" xfId="48041" xr:uid="{00000000-0005-0000-0000-0000F1BA0000}"/>
    <cellStyle name="20% - Accent1 6 2 2 3 2 4" xfId="48042" xr:uid="{00000000-0005-0000-0000-0000F2BA0000}"/>
    <cellStyle name="20% - Accent1 6 2 2 3 2 4 2" xfId="48043" xr:uid="{00000000-0005-0000-0000-0000F3BA0000}"/>
    <cellStyle name="20% - Accent1 6 2 2 3 2 4 2 2" xfId="48044" xr:uid="{00000000-0005-0000-0000-0000F4BA0000}"/>
    <cellStyle name="20% - Accent1 6 2 2 3 2 4 2 2 2" xfId="48045" xr:uid="{00000000-0005-0000-0000-0000F5BA0000}"/>
    <cellStyle name="20% - Accent1 6 2 2 3 2 4 2 3" xfId="48046" xr:uid="{00000000-0005-0000-0000-0000F6BA0000}"/>
    <cellStyle name="20% - Accent1 6 2 2 3 2 4 3" xfId="48047" xr:uid="{00000000-0005-0000-0000-0000F7BA0000}"/>
    <cellStyle name="20% - Accent1 6 2 2 3 2 4 3 2" xfId="48048" xr:uid="{00000000-0005-0000-0000-0000F8BA0000}"/>
    <cellStyle name="20% - Accent1 6 2 2 3 2 4 4" xfId="48049" xr:uid="{00000000-0005-0000-0000-0000F9BA0000}"/>
    <cellStyle name="20% - Accent1 6 2 2 3 2 5" xfId="48050" xr:uid="{00000000-0005-0000-0000-0000FABA0000}"/>
    <cellStyle name="20% - Accent1 6 2 2 3 2 5 2" xfId="48051" xr:uid="{00000000-0005-0000-0000-0000FBBA0000}"/>
    <cellStyle name="20% - Accent1 6 2 2 3 2 5 2 2" xfId="48052" xr:uid="{00000000-0005-0000-0000-0000FCBA0000}"/>
    <cellStyle name="20% - Accent1 6 2 2 3 2 5 3" xfId="48053" xr:uid="{00000000-0005-0000-0000-0000FDBA0000}"/>
    <cellStyle name="20% - Accent1 6 2 2 3 2 6" xfId="48054" xr:uid="{00000000-0005-0000-0000-0000FEBA0000}"/>
    <cellStyle name="20% - Accent1 6 2 2 3 2 6 2" xfId="48055" xr:uid="{00000000-0005-0000-0000-0000FFBA0000}"/>
    <cellStyle name="20% - Accent1 6 2 2 3 2 6 2 2" xfId="48056" xr:uid="{00000000-0005-0000-0000-000000BB0000}"/>
    <cellStyle name="20% - Accent1 6 2 2 3 2 6 3" xfId="48057" xr:uid="{00000000-0005-0000-0000-000001BB0000}"/>
    <cellStyle name="20% - Accent1 6 2 2 3 2 7" xfId="48058" xr:uid="{00000000-0005-0000-0000-000002BB0000}"/>
    <cellStyle name="20% - Accent1 6 2 2 3 2 7 2" xfId="48059" xr:uid="{00000000-0005-0000-0000-000003BB0000}"/>
    <cellStyle name="20% - Accent1 6 2 2 3 2 8" xfId="48060" xr:uid="{00000000-0005-0000-0000-000004BB0000}"/>
    <cellStyle name="20% - Accent1 6 2 2 3 2 8 2" xfId="48061" xr:uid="{00000000-0005-0000-0000-000005BB0000}"/>
    <cellStyle name="20% - Accent1 6 2 2 3 2 9" xfId="48062" xr:uid="{00000000-0005-0000-0000-000006BB0000}"/>
    <cellStyle name="20% - Accent1 6 2 2 3 3" xfId="48063" xr:uid="{00000000-0005-0000-0000-000007BB0000}"/>
    <cellStyle name="20% - Accent1 6 2 2 3 3 2" xfId="48064" xr:uid="{00000000-0005-0000-0000-000008BB0000}"/>
    <cellStyle name="20% - Accent1 6 2 2 3 3 2 2" xfId="48065" xr:uid="{00000000-0005-0000-0000-000009BB0000}"/>
    <cellStyle name="20% - Accent1 6 2 2 3 3 2 2 2" xfId="48066" xr:uid="{00000000-0005-0000-0000-00000ABB0000}"/>
    <cellStyle name="20% - Accent1 6 2 2 3 3 2 2 2 2" xfId="48067" xr:uid="{00000000-0005-0000-0000-00000BBB0000}"/>
    <cellStyle name="20% - Accent1 6 2 2 3 3 2 2 3" xfId="48068" xr:uid="{00000000-0005-0000-0000-00000CBB0000}"/>
    <cellStyle name="20% - Accent1 6 2 2 3 3 2 3" xfId="48069" xr:uid="{00000000-0005-0000-0000-00000DBB0000}"/>
    <cellStyle name="20% - Accent1 6 2 2 3 3 2 3 2" xfId="48070" xr:uid="{00000000-0005-0000-0000-00000EBB0000}"/>
    <cellStyle name="20% - Accent1 6 2 2 3 3 2 4" xfId="48071" xr:uid="{00000000-0005-0000-0000-00000FBB0000}"/>
    <cellStyle name="20% - Accent1 6 2 2 3 3 3" xfId="48072" xr:uid="{00000000-0005-0000-0000-000010BB0000}"/>
    <cellStyle name="20% - Accent1 6 2 2 3 3 3 2" xfId="48073" xr:uid="{00000000-0005-0000-0000-000011BB0000}"/>
    <cellStyle name="20% - Accent1 6 2 2 3 3 3 2 2" xfId="48074" xr:uid="{00000000-0005-0000-0000-000012BB0000}"/>
    <cellStyle name="20% - Accent1 6 2 2 3 3 3 2 2 2" xfId="48075" xr:uid="{00000000-0005-0000-0000-000013BB0000}"/>
    <cellStyle name="20% - Accent1 6 2 2 3 3 3 2 3" xfId="48076" xr:uid="{00000000-0005-0000-0000-000014BB0000}"/>
    <cellStyle name="20% - Accent1 6 2 2 3 3 3 3" xfId="48077" xr:uid="{00000000-0005-0000-0000-000015BB0000}"/>
    <cellStyle name="20% - Accent1 6 2 2 3 3 3 3 2" xfId="48078" xr:uid="{00000000-0005-0000-0000-000016BB0000}"/>
    <cellStyle name="20% - Accent1 6 2 2 3 3 3 4" xfId="48079" xr:uid="{00000000-0005-0000-0000-000017BB0000}"/>
    <cellStyle name="20% - Accent1 6 2 2 3 3 4" xfId="48080" xr:uid="{00000000-0005-0000-0000-000018BB0000}"/>
    <cellStyle name="20% - Accent1 6 2 2 3 3 4 2" xfId="48081" xr:uid="{00000000-0005-0000-0000-000019BB0000}"/>
    <cellStyle name="20% - Accent1 6 2 2 3 3 4 2 2" xfId="48082" xr:uid="{00000000-0005-0000-0000-00001ABB0000}"/>
    <cellStyle name="20% - Accent1 6 2 2 3 3 4 2 2 2" xfId="48083" xr:uid="{00000000-0005-0000-0000-00001BBB0000}"/>
    <cellStyle name="20% - Accent1 6 2 2 3 3 4 2 3" xfId="48084" xr:uid="{00000000-0005-0000-0000-00001CBB0000}"/>
    <cellStyle name="20% - Accent1 6 2 2 3 3 4 3" xfId="48085" xr:uid="{00000000-0005-0000-0000-00001DBB0000}"/>
    <cellStyle name="20% - Accent1 6 2 2 3 3 4 3 2" xfId="48086" xr:uid="{00000000-0005-0000-0000-00001EBB0000}"/>
    <cellStyle name="20% - Accent1 6 2 2 3 3 4 4" xfId="48087" xr:uid="{00000000-0005-0000-0000-00001FBB0000}"/>
    <cellStyle name="20% - Accent1 6 2 2 3 3 5" xfId="48088" xr:uid="{00000000-0005-0000-0000-000020BB0000}"/>
    <cellStyle name="20% - Accent1 6 2 2 3 3 5 2" xfId="48089" xr:uid="{00000000-0005-0000-0000-000021BB0000}"/>
    <cellStyle name="20% - Accent1 6 2 2 3 3 5 2 2" xfId="48090" xr:uid="{00000000-0005-0000-0000-000022BB0000}"/>
    <cellStyle name="20% - Accent1 6 2 2 3 3 5 3" xfId="48091" xr:uid="{00000000-0005-0000-0000-000023BB0000}"/>
    <cellStyle name="20% - Accent1 6 2 2 3 3 6" xfId="48092" xr:uid="{00000000-0005-0000-0000-000024BB0000}"/>
    <cellStyle name="20% - Accent1 6 2 2 3 3 6 2" xfId="48093" xr:uid="{00000000-0005-0000-0000-000025BB0000}"/>
    <cellStyle name="20% - Accent1 6 2 2 3 3 6 2 2" xfId="48094" xr:uid="{00000000-0005-0000-0000-000026BB0000}"/>
    <cellStyle name="20% - Accent1 6 2 2 3 3 6 3" xfId="48095" xr:uid="{00000000-0005-0000-0000-000027BB0000}"/>
    <cellStyle name="20% - Accent1 6 2 2 3 3 7" xfId="48096" xr:uid="{00000000-0005-0000-0000-000028BB0000}"/>
    <cellStyle name="20% - Accent1 6 2 2 3 3 7 2" xfId="48097" xr:uid="{00000000-0005-0000-0000-000029BB0000}"/>
    <cellStyle name="20% - Accent1 6 2 2 3 3 8" xfId="48098" xr:uid="{00000000-0005-0000-0000-00002ABB0000}"/>
    <cellStyle name="20% - Accent1 6 2 2 3 3 8 2" xfId="48099" xr:uid="{00000000-0005-0000-0000-00002BBB0000}"/>
    <cellStyle name="20% - Accent1 6 2 2 3 3 9" xfId="48100" xr:uid="{00000000-0005-0000-0000-00002CBB0000}"/>
    <cellStyle name="20% - Accent1 6 2 2 3 4" xfId="48101" xr:uid="{00000000-0005-0000-0000-00002DBB0000}"/>
    <cellStyle name="20% - Accent1 6 2 2 3 4 2" xfId="48102" xr:uid="{00000000-0005-0000-0000-00002EBB0000}"/>
    <cellStyle name="20% - Accent1 6 2 2 3 4 2 2" xfId="48103" xr:uid="{00000000-0005-0000-0000-00002FBB0000}"/>
    <cellStyle name="20% - Accent1 6 2 2 3 4 2 2 2" xfId="48104" xr:uid="{00000000-0005-0000-0000-000030BB0000}"/>
    <cellStyle name="20% - Accent1 6 2 2 3 4 2 3" xfId="48105" xr:uid="{00000000-0005-0000-0000-000031BB0000}"/>
    <cellStyle name="20% - Accent1 6 2 2 3 4 3" xfId="48106" xr:uid="{00000000-0005-0000-0000-000032BB0000}"/>
    <cellStyle name="20% - Accent1 6 2 2 3 4 3 2" xfId="48107" xr:uid="{00000000-0005-0000-0000-000033BB0000}"/>
    <cellStyle name="20% - Accent1 6 2 2 3 4 4" xfId="48108" xr:uid="{00000000-0005-0000-0000-000034BB0000}"/>
    <cellStyle name="20% - Accent1 6 2 2 3 5" xfId="48109" xr:uid="{00000000-0005-0000-0000-000035BB0000}"/>
    <cellStyle name="20% - Accent1 6 2 2 3 5 2" xfId="48110" xr:uid="{00000000-0005-0000-0000-000036BB0000}"/>
    <cellStyle name="20% - Accent1 6 2 2 3 5 2 2" xfId="48111" xr:uid="{00000000-0005-0000-0000-000037BB0000}"/>
    <cellStyle name="20% - Accent1 6 2 2 3 5 2 2 2" xfId="48112" xr:uid="{00000000-0005-0000-0000-000038BB0000}"/>
    <cellStyle name="20% - Accent1 6 2 2 3 5 2 3" xfId="48113" xr:uid="{00000000-0005-0000-0000-000039BB0000}"/>
    <cellStyle name="20% - Accent1 6 2 2 3 5 3" xfId="48114" xr:uid="{00000000-0005-0000-0000-00003ABB0000}"/>
    <cellStyle name="20% - Accent1 6 2 2 3 5 3 2" xfId="48115" xr:uid="{00000000-0005-0000-0000-00003BBB0000}"/>
    <cellStyle name="20% - Accent1 6 2 2 3 5 4" xfId="48116" xr:uid="{00000000-0005-0000-0000-00003CBB0000}"/>
    <cellStyle name="20% - Accent1 6 2 2 3 6" xfId="48117" xr:uid="{00000000-0005-0000-0000-00003DBB0000}"/>
    <cellStyle name="20% - Accent1 6 2 2 3 6 2" xfId="48118" xr:uid="{00000000-0005-0000-0000-00003EBB0000}"/>
    <cellStyle name="20% - Accent1 6 2 2 3 6 2 2" xfId="48119" xr:uid="{00000000-0005-0000-0000-00003FBB0000}"/>
    <cellStyle name="20% - Accent1 6 2 2 3 6 2 2 2" xfId="48120" xr:uid="{00000000-0005-0000-0000-000040BB0000}"/>
    <cellStyle name="20% - Accent1 6 2 2 3 6 2 3" xfId="48121" xr:uid="{00000000-0005-0000-0000-000041BB0000}"/>
    <cellStyle name="20% - Accent1 6 2 2 3 6 3" xfId="48122" xr:uid="{00000000-0005-0000-0000-000042BB0000}"/>
    <cellStyle name="20% - Accent1 6 2 2 3 6 3 2" xfId="48123" xr:uid="{00000000-0005-0000-0000-000043BB0000}"/>
    <cellStyle name="20% - Accent1 6 2 2 3 6 4" xfId="48124" xr:uid="{00000000-0005-0000-0000-000044BB0000}"/>
    <cellStyle name="20% - Accent1 6 2 2 3 7" xfId="48125" xr:uid="{00000000-0005-0000-0000-000045BB0000}"/>
    <cellStyle name="20% - Accent1 6 2 2 3 7 2" xfId="48126" xr:uid="{00000000-0005-0000-0000-000046BB0000}"/>
    <cellStyle name="20% - Accent1 6 2 2 3 7 2 2" xfId="48127" xr:uid="{00000000-0005-0000-0000-000047BB0000}"/>
    <cellStyle name="20% - Accent1 6 2 2 3 7 3" xfId="48128" xr:uid="{00000000-0005-0000-0000-000048BB0000}"/>
    <cellStyle name="20% - Accent1 6 2 2 3 8" xfId="48129" xr:uid="{00000000-0005-0000-0000-000049BB0000}"/>
    <cellStyle name="20% - Accent1 6 2 2 3 8 2" xfId="48130" xr:uid="{00000000-0005-0000-0000-00004ABB0000}"/>
    <cellStyle name="20% - Accent1 6 2 2 3 8 2 2" xfId="48131" xr:uid="{00000000-0005-0000-0000-00004BBB0000}"/>
    <cellStyle name="20% - Accent1 6 2 2 3 8 3" xfId="48132" xr:uid="{00000000-0005-0000-0000-00004CBB0000}"/>
    <cellStyle name="20% - Accent1 6 2 2 3 9" xfId="48133" xr:uid="{00000000-0005-0000-0000-00004DBB0000}"/>
    <cellStyle name="20% - Accent1 6 2 2 3 9 2" xfId="48134" xr:uid="{00000000-0005-0000-0000-00004EBB0000}"/>
    <cellStyle name="20% - Accent1 6 2 2 4" xfId="48135" xr:uid="{00000000-0005-0000-0000-00004FBB0000}"/>
    <cellStyle name="20% - Accent1 6 2 2 4 10" xfId="48136" xr:uid="{00000000-0005-0000-0000-000050BB0000}"/>
    <cellStyle name="20% - Accent1 6 2 2 4 10 2" xfId="48137" xr:uid="{00000000-0005-0000-0000-000051BB0000}"/>
    <cellStyle name="20% - Accent1 6 2 2 4 11" xfId="48138" xr:uid="{00000000-0005-0000-0000-000052BB0000}"/>
    <cellStyle name="20% - Accent1 6 2 2 4 2" xfId="48139" xr:uid="{00000000-0005-0000-0000-000053BB0000}"/>
    <cellStyle name="20% - Accent1 6 2 2 4 2 2" xfId="48140" xr:uid="{00000000-0005-0000-0000-000054BB0000}"/>
    <cellStyle name="20% - Accent1 6 2 2 4 2 2 2" xfId="48141" xr:uid="{00000000-0005-0000-0000-000055BB0000}"/>
    <cellStyle name="20% - Accent1 6 2 2 4 2 2 2 2" xfId="48142" xr:uid="{00000000-0005-0000-0000-000056BB0000}"/>
    <cellStyle name="20% - Accent1 6 2 2 4 2 2 2 2 2" xfId="48143" xr:uid="{00000000-0005-0000-0000-000057BB0000}"/>
    <cellStyle name="20% - Accent1 6 2 2 4 2 2 2 3" xfId="48144" xr:uid="{00000000-0005-0000-0000-000058BB0000}"/>
    <cellStyle name="20% - Accent1 6 2 2 4 2 2 3" xfId="48145" xr:uid="{00000000-0005-0000-0000-000059BB0000}"/>
    <cellStyle name="20% - Accent1 6 2 2 4 2 2 3 2" xfId="48146" xr:uid="{00000000-0005-0000-0000-00005ABB0000}"/>
    <cellStyle name="20% - Accent1 6 2 2 4 2 2 4" xfId="48147" xr:uid="{00000000-0005-0000-0000-00005BBB0000}"/>
    <cellStyle name="20% - Accent1 6 2 2 4 2 3" xfId="48148" xr:uid="{00000000-0005-0000-0000-00005CBB0000}"/>
    <cellStyle name="20% - Accent1 6 2 2 4 2 3 2" xfId="48149" xr:uid="{00000000-0005-0000-0000-00005DBB0000}"/>
    <cellStyle name="20% - Accent1 6 2 2 4 2 3 2 2" xfId="48150" xr:uid="{00000000-0005-0000-0000-00005EBB0000}"/>
    <cellStyle name="20% - Accent1 6 2 2 4 2 3 2 2 2" xfId="48151" xr:uid="{00000000-0005-0000-0000-00005FBB0000}"/>
    <cellStyle name="20% - Accent1 6 2 2 4 2 3 2 3" xfId="48152" xr:uid="{00000000-0005-0000-0000-000060BB0000}"/>
    <cellStyle name="20% - Accent1 6 2 2 4 2 3 3" xfId="48153" xr:uid="{00000000-0005-0000-0000-000061BB0000}"/>
    <cellStyle name="20% - Accent1 6 2 2 4 2 3 3 2" xfId="48154" xr:uid="{00000000-0005-0000-0000-000062BB0000}"/>
    <cellStyle name="20% - Accent1 6 2 2 4 2 3 4" xfId="48155" xr:uid="{00000000-0005-0000-0000-000063BB0000}"/>
    <cellStyle name="20% - Accent1 6 2 2 4 2 4" xfId="48156" xr:uid="{00000000-0005-0000-0000-000064BB0000}"/>
    <cellStyle name="20% - Accent1 6 2 2 4 2 4 2" xfId="48157" xr:uid="{00000000-0005-0000-0000-000065BB0000}"/>
    <cellStyle name="20% - Accent1 6 2 2 4 2 4 2 2" xfId="48158" xr:uid="{00000000-0005-0000-0000-000066BB0000}"/>
    <cellStyle name="20% - Accent1 6 2 2 4 2 4 2 2 2" xfId="48159" xr:uid="{00000000-0005-0000-0000-000067BB0000}"/>
    <cellStyle name="20% - Accent1 6 2 2 4 2 4 2 3" xfId="48160" xr:uid="{00000000-0005-0000-0000-000068BB0000}"/>
    <cellStyle name="20% - Accent1 6 2 2 4 2 4 3" xfId="48161" xr:uid="{00000000-0005-0000-0000-000069BB0000}"/>
    <cellStyle name="20% - Accent1 6 2 2 4 2 4 3 2" xfId="48162" xr:uid="{00000000-0005-0000-0000-00006ABB0000}"/>
    <cellStyle name="20% - Accent1 6 2 2 4 2 4 4" xfId="48163" xr:uid="{00000000-0005-0000-0000-00006BBB0000}"/>
    <cellStyle name="20% - Accent1 6 2 2 4 2 5" xfId="48164" xr:uid="{00000000-0005-0000-0000-00006CBB0000}"/>
    <cellStyle name="20% - Accent1 6 2 2 4 2 5 2" xfId="48165" xr:uid="{00000000-0005-0000-0000-00006DBB0000}"/>
    <cellStyle name="20% - Accent1 6 2 2 4 2 5 2 2" xfId="48166" xr:uid="{00000000-0005-0000-0000-00006EBB0000}"/>
    <cellStyle name="20% - Accent1 6 2 2 4 2 5 3" xfId="48167" xr:uid="{00000000-0005-0000-0000-00006FBB0000}"/>
    <cellStyle name="20% - Accent1 6 2 2 4 2 6" xfId="48168" xr:uid="{00000000-0005-0000-0000-000070BB0000}"/>
    <cellStyle name="20% - Accent1 6 2 2 4 2 6 2" xfId="48169" xr:uid="{00000000-0005-0000-0000-000071BB0000}"/>
    <cellStyle name="20% - Accent1 6 2 2 4 2 6 2 2" xfId="48170" xr:uid="{00000000-0005-0000-0000-000072BB0000}"/>
    <cellStyle name="20% - Accent1 6 2 2 4 2 6 3" xfId="48171" xr:uid="{00000000-0005-0000-0000-000073BB0000}"/>
    <cellStyle name="20% - Accent1 6 2 2 4 2 7" xfId="48172" xr:uid="{00000000-0005-0000-0000-000074BB0000}"/>
    <cellStyle name="20% - Accent1 6 2 2 4 2 7 2" xfId="48173" xr:uid="{00000000-0005-0000-0000-000075BB0000}"/>
    <cellStyle name="20% - Accent1 6 2 2 4 2 8" xfId="48174" xr:uid="{00000000-0005-0000-0000-000076BB0000}"/>
    <cellStyle name="20% - Accent1 6 2 2 4 2 8 2" xfId="48175" xr:uid="{00000000-0005-0000-0000-000077BB0000}"/>
    <cellStyle name="20% - Accent1 6 2 2 4 2 9" xfId="48176" xr:uid="{00000000-0005-0000-0000-000078BB0000}"/>
    <cellStyle name="20% - Accent1 6 2 2 4 3" xfId="48177" xr:uid="{00000000-0005-0000-0000-000079BB0000}"/>
    <cellStyle name="20% - Accent1 6 2 2 4 3 2" xfId="48178" xr:uid="{00000000-0005-0000-0000-00007ABB0000}"/>
    <cellStyle name="20% - Accent1 6 2 2 4 3 2 2" xfId="48179" xr:uid="{00000000-0005-0000-0000-00007BBB0000}"/>
    <cellStyle name="20% - Accent1 6 2 2 4 3 2 2 2" xfId="48180" xr:uid="{00000000-0005-0000-0000-00007CBB0000}"/>
    <cellStyle name="20% - Accent1 6 2 2 4 3 2 2 2 2" xfId="48181" xr:uid="{00000000-0005-0000-0000-00007DBB0000}"/>
    <cellStyle name="20% - Accent1 6 2 2 4 3 2 2 3" xfId="48182" xr:uid="{00000000-0005-0000-0000-00007EBB0000}"/>
    <cellStyle name="20% - Accent1 6 2 2 4 3 2 3" xfId="48183" xr:uid="{00000000-0005-0000-0000-00007FBB0000}"/>
    <cellStyle name="20% - Accent1 6 2 2 4 3 2 3 2" xfId="48184" xr:uid="{00000000-0005-0000-0000-000080BB0000}"/>
    <cellStyle name="20% - Accent1 6 2 2 4 3 2 4" xfId="48185" xr:uid="{00000000-0005-0000-0000-000081BB0000}"/>
    <cellStyle name="20% - Accent1 6 2 2 4 3 3" xfId="48186" xr:uid="{00000000-0005-0000-0000-000082BB0000}"/>
    <cellStyle name="20% - Accent1 6 2 2 4 3 3 2" xfId="48187" xr:uid="{00000000-0005-0000-0000-000083BB0000}"/>
    <cellStyle name="20% - Accent1 6 2 2 4 3 3 2 2" xfId="48188" xr:uid="{00000000-0005-0000-0000-000084BB0000}"/>
    <cellStyle name="20% - Accent1 6 2 2 4 3 3 2 2 2" xfId="48189" xr:uid="{00000000-0005-0000-0000-000085BB0000}"/>
    <cellStyle name="20% - Accent1 6 2 2 4 3 3 2 3" xfId="48190" xr:uid="{00000000-0005-0000-0000-000086BB0000}"/>
    <cellStyle name="20% - Accent1 6 2 2 4 3 3 3" xfId="48191" xr:uid="{00000000-0005-0000-0000-000087BB0000}"/>
    <cellStyle name="20% - Accent1 6 2 2 4 3 3 3 2" xfId="48192" xr:uid="{00000000-0005-0000-0000-000088BB0000}"/>
    <cellStyle name="20% - Accent1 6 2 2 4 3 3 4" xfId="48193" xr:uid="{00000000-0005-0000-0000-000089BB0000}"/>
    <cellStyle name="20% - Accent1 6 2 2 4 3 4" xfId="48194" xr:uid="{00000000-0005-0000-0000-00008ABB0000}"/>
    <cellStyle name="20% - Accent1 6 2 2 4 3 4 2" xfId="48195" xr:uid="{00000000-0005-0000-0000-00008BBB0000}"/>
    <cellStyle name="20% - Accent1 6 2 2 4 3 4 2 2" xfId="48196" xr:uid="{00000000-0005-0000-0000-00008CBB0000}"/>
    <cellStyle name="20% - Accent1 6 2 2 4 3 4 2 2 2" xfId="48197" xr:uid="{00000000-0005-0000-0000-00008DBB0000}"/>
    <cellStyle name="20% - Accent1 6 2 2 4 3 4 2 3" xfId="48198" xr:uid="{00000000-0005-0000-0000-00008EBB0000}"/>
    <cellStyle name="20% - Accent1 6 2 2 4 3 4 3" xfId="48199" xr:uid="{00000000-0005-0000-0000-00008FBB0000}"/>
    <cellStyle name="20% - Accent1 6 2 2 4 3 4 3 2" xfId="48200" xr:uid="{00000000-0005-0000-0000-000090BB0000}"/>
    <cellStyle name="20% - Accent1 6 2 2 4 3 4 4" xfId="48201" xr:uid="{00000000-0005-0000-0000-000091BB0000}"/>
    <cellStyle name="20% - Accent1 6 2 2 4 3 5" xfId="48202" xr:uid="{00000000-0005-0000-0000-000092BB0000}"/>
    <cellStyle name="20% - Accent1 6 2 2 4 3 5 2" xfId="48203" xr:uid="{00000000-0005-0000-0000-000093BB0000}"/>
    <cellStyle name="20% - Accent1 6 2 2 4 3 5 2 2" xfId="48204" xr:uid="{00000000-0005-0000-0000-000094BB0000}"/>
    <cellStyle name="20% - Accent1 6 2 2 4 3 5 3" xfId="48205" xr:uid="{00000000-0005-0000-0000-000095BB0000}"/>
    <cellStyle name="20% - Accent1 6 2 2 4 3 6" xfId="48206" xr:uid="{00000000-0005-0000-0000-000096BB0000}"/>
    <cellStyle name="20% - Accent1 6 2 2 4 3 6 2" xfId="48207" xr:uid="{00000000-0005-0000-0000-000097BB0000}"/>
    <cellStyle name="20% - Accent1 6 2 2 4 3 6 2 2" xfId="48208" xr:uid="{00000000-0005-0000-0000-000098BB0000}"/>
    <cellStyle name="20% - Accent1 6 2 2 4 3 6 3" xfId="48209" xr:uid="{00000000-0005-0000-0000-000099BB0000}"/>
    <cellStyle name="20% - Accent1 6 2 2 4 3 7" xfId="48210" xr:uid="{00000000-0005-0000-0000-00009ABB0000}"/>
    <cellStyle name="20% - Accent1 6 2 2 4 3 7 2" xfId="48211" xr:uid="{00000000-0005-0000-0000-00009BBB0000}"/>
    <cellStyle name="20% - Accent1 6 2 2 4 3 8" xfId="48212" xr:uid="{00000000-0005-0000-0000-00009CBB0000}"/>
    <cellStyle name="20% - Accent1 6 2 2 4 3 8 2" xfId="48213" xr:uid="{00000000-0005-0000-0000-00009DBB0000}"/>
    <cellStyle name="20% - Accent1 6 2 2 4 3 9" xfId="48214" xr:uid="{00000000-0005-0000-0000-00009EBB0000}"/>
    <cellStyle name="20% - Accent1 6 2 2 4 4" xfId="48215" xr:uid="{00000000-0005-0000-0000-00009FBB0000}"/>
    <cellStyle name="20% - Accent1 6 2 2 4 4 2" xfId="48216" xr:uid="{00000000-0005-0000-0000-0000A0BB0000}"/>
    <cellStyle name="20% - Accent1 6 2 2 4 4 2 2" xfId="48217" xr:uid="{00000000-0005-0000-0000-0000A1BB0000}"/>
    <cellStyle name="20% - Accent1 6 2 2 4 4 2 2 2" xfId="48218" xr:uid="{00000000-0005-0000-0000-0000A2BB0000}"/>
    <cellStyle name="20% - Accent1 6 2 2 4 4 2 3" xfId="48219" xr:uid="{00000000-0005-0000-0000-0000A3BB0000}"/>
    <cellStyle name="20% - Accent1 6 2 2 4 4 3" xfId="48220" xr:uid="{00000000-0005-0000-0000-0000A4BB0000}"/>
    <cellStyle name="20% - Accent1 6 2 2 4 4 3 2" xfId="48221" xr:uid="{00000000-0005-0000-0000-0000A5BB0000}"/>
    <cellStyle name="20% - Accent1 6 2 2 4 4 4" xfId="48222" xr:uid="{00000000-0005-0000-0000-0000A6BB0000}"/>
    <cellStyle name="20% - Accent1 6 2 2 4 5" xfId="48223" xr:uid="{00000000-0005-0000-0000-0000A7BB0000}"/>
    <cellStyle name="20% - Accent1 6 2 2 4 5 2" xfId="48224" xr:uid="{00000000-0005-0000-0000-0000A8BB0000}"/>
    <cellStyle name="20% - Accent1 6 2 2 4 5 2 2" xfId="48225" xr:uid="{00000000-0005-0000-0000-0000A9BB0000}"/>
    <cellStyle name="20% - Accent1 6 2 2 4 5 2 2 2" xfId="48226" xr:uid="{00000000-0005-0000-0000-0000AABB0000}"/>
    <cellStyle name="20% - Accent1 6 2 2 4 5 2 3" xfId="48227" xr:uid="{00000000-0005-0000-0000-0000ABBB0000}"/>
    <cellStyle name="20% - Accent1 6 2 2 4 5 3" xfId="48228" xr:uid="{00000000-0005-0000-0000-0000ACBB0000}"/>
    <cellStyle name="20% - Accent1 6 2 2 4 5 3 2" xfId="48229" xr:uid="{00000000-0005-0000-0000-0000ADBB0000}"/>
    <cellStyle name="20% - Accent1 6 2 2 4 5 4" xfId="48230" xr:uid="{00000000-0005-0000-0000-0000AEBB0000}"/>
    <cellStyle name="20% - Accent1 6 2 2 4 6" xfId="48231" xr:uid="{00000000-0005-0000-0000-0000AFBB0000}"/>
    <cellStyle name="20% - Accent1 6 2 2 4 6 2" xfId="48232" xr:uid="{00000000-0005-0000-0000-0000B0BB0000}"/>
    <cellStyle name="20% - Accent1 6 2 2 4 6 2 2" xfId="48233" xr:uid="{00000000-0005-0000-0000-0000B1BB0000}"/>
    <cellStyle name="20% - Accent1 6 2 2 4 6 2 2 2" xfId="48234" xr:uid="{00000000-0005-0000-0000-0000B2BB0000}"/>
    <cellStyle name="20% - Accent1 6 2 2 4 6 2 3" xfId="48235" xr:uid="{00000000-0005-0000-0000-0000B3BB0000}"/>
    <cellStyle name="20% - Accent1 6 2 2 4 6 3" xfId="48236" xr:uid="{00000000-0005-0000-0000-0000B4BB0000}"/>
    <cellStyle name="20% - Accent1 6 2 2 4 6 3 2" xfId="48237" xr:uid="{00000000-0005-0000-0000-0000B5BB0000}"/>
    <cellStyle name="20% - Accent1 6 2 2 4 6 4" xfId="48238" xr:uid="{00000000-0005-0000-0000-0000B6BB0000}"/>
    <cellStyle name="20% - Accent1 6 2 2 4 7" xfId="48239" xr:uid="{00000000-0005-0000-0000-0000B7BB0000}"/>
    <cellStyle name="20% - Accent1 6 2 2 4 7 2" xfId="48240" xr:uid="{00000000-0005-0000-0000-0000B8BB0000}"/>
    <cellStyle name="20% - Accent1 6 2 2 4 7 2 2" xfId="48241" xr:uid="{00000000-0005-0000-0000-0000B9BB0000}"/>
    <cellStyle name="20% - Accent1 6 2 2 4 7 3" xfId="48242" xr:uid="{00000000-0005-0000-0000-0000BABB0000}"/>
    <cellStyle name="20% - Accent1 6 2 2 4 8" xfId="48243" xr:uid="{00000000-0005-0000-0000-0000BBBB0000}"/>
    <cellStyle name="20% - Accent1 6 2 2 4 8 2" xfId="48244" xr:uid="{00000000-0005-0000-0000-0000BCBB0000}"/>
    <cellStyle name="20% - Accent1 6 2 2 4 8 2 2" xfId="48245" xr:uid="{00000000-0005-0000-0000-0000BDBB0000}"/>
    <cellStyle name="20% - Accent1 6 2 2 4 8 3" xfId="48246" xr:uid="{00000000-0005-0000-0000-0000BEBB0000}"/>
    <cellStyle name="20% - Accent1 6 2 2 4 9" xfId="48247" xr:uid="{00000000-0005-0000-0000-0000BFBB0000}"/>
    <cellStyle name="20% - Accent1 6 2 2 4 9 2" xfId="48248" xr:uid="{00000000-0005-0000-0000-0000C0BB0000}"/>
    <cellStyle name="20% - Accent1 6 2 2 5" xfId="48249" xr:uid="{00000000-0005-0000-0000-0000C1BB0000}"/>
    <cellStyle name="20% - Accent1 6 2 2 5 2" xfId="48250" xr:uid="{00000000-0005-0000-0000-0000C2BB0000}"/>
    <cellStyle name="20% - Accent1 6 2 2 5 2 2" xfId="48251" xr:uid="{00000000-0005-0000-0000-0000C3BB0000}"/>
    <cellStyle name="20% - Accent1 6 2 2 5 2 2 2" xfId="48252" xr:uid="{00000000-0005-0000-0000-0000C4BB0000}"/>
    <cellStyle name="20% - Accent1 6 2 2 5 2 2 2 2" xfId="48253" xr:uid="{00000000-0005-0000-0000-0000C5BB0000}"/>
    <cellStyle name="20% - Accent1 6 2 2 5 2 2 3" xfId="48254" xr:uid="{00000000-0005-0000-0000-0000C6BB0000}"/>
    <cellStyle name="20% - Accent1 6 2 2 5 2 3" xfId="48255" xr:uid="{00000000-0005-0000-0000-0000C7BB0000}"/>
    <cellStyle name="20% - Accent1 6 2 2 5 2 3 2" xfId="48256" xr:uid="{00000000-0005-0000-0000-0000C8BB0000}"/>
    <cellStyle name="20% - Accent1 6 2 2 5 2 4" xfId="48257" xr:uid="{00000000-0005-0000-0000-0000C9BB0000}"/>
    <cellStyle name="20% - Accent1 6 2 2 5 3" xfId="48258" xr:uid="{00000000-0005-0000-0000-0000CABB0000}"/>
    <cellStyle name="20% - Accent1 6 2 2 5 3 2" xfId="48259" xr:uid="{00000000-0005-0000-0000-0000CBBB0000}"/>
    <cellStyle name="20% - Accent1 6 2 2 5 3 2 2" xfId="48260" xr:uid="{00000000-0005-0000-0000-0000CCBB0000}"/>
    <cellStyle name="20% - Accent1 6 2 2 5 3 2 2 2" xfId="48261" xr:uid="{00000000-0005-0000-0000-0000CDBB0000}"/>
    <cellStyle name="20% - Accent1 6 2 2 5 3 2 3" xfId="48262" xr:uid="{00000000-0005-0000-0000-0000CEBB0000}"/>
    <cellStyle name="20% - Accent1 6 2 2 5 3 3" xfId="48263" xr:uid="{00000000-0005-0000-0000-0000CFBB0000}"/>
    <cellStyle name="20% - Accent1 6 2 2 5 3 3 2" xfId="48264" xr:uid="{00000000-0005-0000-0000-0000D0BB0000}"/>
    <cellStyle name="20% - Accent1 6 2 2 5 3 4" xfId="48265" xr:uid="{00000000-0005-0000-0000-0000D1BB0000}"/>
    <cellStyle name="20% - Accent1 6 2 2 5 4" xfId="48266" xr:uid="{00000000-0005-0000-0000-0000D2BB0000}"/>
    <cellStyle name="20% - Accent1 6 2 2 5 4 2" xfId="48267" xr:uid="{00000000-0005-0000-0000-0000D3BB0000}"/>
    <cellStyle name="20% - Accent1 6 2 2 5 4 2 2" xfId="48268" xr:uid="{00000000-0005-0000-0000-0000D4BB0000}"/>
    <cellStyle name="20% - Accent1 6 2 2 5 4 2 2 2" xfId="48269" xr:uid="{00000000-0005-0000-0000-0000D5BB0000}"/>
    <cellStyle name="20% - Accent1 6 2 2 5 4 2 3" xfId="48270" xr:uid="{00000000-0005-0000-0000-0000D6BB0000}"/>
    <cellStyle name="20% - Accent1 6 2 2 5 4 3" xfId="48271" xr:uid="{00000000-0005-0000-0000-0000D7BB0000}"/>
    <cellStyle name="20% - Accent1 6 2 2 5 4 3 2" xfId="48272" xr:uid="{00000000-0005-0000-0000-0000D8BB0000}"/>
    <cellStyle name="20% - Accent1 6 2 2 5 4 4" xfId="48273" xr:uid="{00000000-0005-0000-0000-0000D9BB0000}"/>
    <cellStyle name="20% - Accent1 6 2 2 5 5" xfId="48274" xr:uid="{00000000-0005-0000-0000-0000DABB0000}"/>
    <cellStyle name="20% - Accent1 6 2 2 5 5 2" xfId="48275" xr:uid="{00000000-0005-0000-0000-0000DBBB0000}"/>
    <cellStyle name="20% - Accent1 6 2 2 5 5 2 2" xfId="48276" xr:uid="{00000000-0005-0000-0000-0000DCBB0000}"/>
    <cellStyle name="20% - Accent1 6 2 2 5 5 3" xfId="48277" xr:uid="{00000000-0005-0000-0000-0000DDBB0000}"/>
    <cellStyle name="20% - Accent1 6 2 2 5 6" xfId="48278" xr:uid="{00000000-0005-0000-0000-0000DEBB0000}"/>
    <cellStyle name="20% - Accent1 6 2 2 5 6 2" xfId="48279" xr:uid="{00000000-0005-0000-0000-0000DFBB0000}"/>
    <cellStyle name="20% - Accent1 6 2 2 5 6 2 2" xfId="48280" xr:uid="{00000000-0005-0000-0000-0000E0BB0000}"/>
    <cellStyle name="20% - Accent1 6 2 2 5 6 3" xfId="48281" xr:uid="{00000000-0005-0000-0000-0000E1BB0000}"/>
    <cellStyle name="20% - Accent1 6 2 2 5 7" xfId="48282" xr:uid="{00000000-0005-0000-0000-0000E2BB0000}"/>
    <cellStyle name="20% - Accent1 6 2 2 5 7 2" xfId="48283" xr:uid="{00000000-0005-0000-0000-0000E3BB0000}"/>
    <cellStyle name="20% - Accent1 6 2 2 5 8" xfId="48284" xr:uid="{00000000-0005-0000-0000-0000E4BB0000}"/>
    <cellStyle name="20% - Accent1 6 2 2 5 8 2" xfId="48285" xr:uid="{00000000-0005-0000-0000-0000E5BB0000}"/>
    <cellStyle name="20% - Accent1 6 2 2 5 9" xfId="48286" xr:uid="{00000000-0005-0000-0000-0000E6BB0000}"/>
    <cellStyle name="20% - Accent1 6 2 2 6" xfId="48287" xr:uid="{00000000-0005-0000-0000-0000E7BB0000}"/>
    <cellStyle name="20% - Accent1 6 2 2 6 2" xfId="48288" xr:uid="{00000000-0005-0000-0000-0000E8BB0000}"/>
    <cellStyle name="20% - Accent1 6 2 2 6 2 2" xfId="48289" xr:uid="{00000000-0005-0000-0000-0000E9BB0000}"/>
    <cellStyle name="20% - Accent1 6 2 2 6 2 2 2" xfId="48290" xr:uid="{00000000-0005-0000-0000-0000EABB0000}"/>
    <cellStyle name="20% - Accent1 6 2 2 6 2 2 2 2" xfId="48291" xr:uid="{00000000-0005-0000-0000-0000EBBB0000}"/>
    <cellStyle name="20% - Accent1 6 2 2 6 2 2 3" xfId="48292" xr:uid="{00000000-0005-0000-0000-0000ECBB0000}"/>
    <cellStyle name="20% - Accent1 6 2 2 6 2 3" xfId="48293" xr:uid="{00000000-0005-0000-0000-0000EDBB0000}"/>
    <cellStyle name="20% - Accent1 6 2 2 6 2 3 2" xfId="48294" xr:uid="{00000000-0005-0000-0000-0000EEBB0000}"/>
    <cellStyle name="20% - Accent1 6 2 2 6 2 4" xfId="48295" xr:uid="{00000000-0005-0000-0000-0000EFBB0000}"/>
    <cellStyle name="20% - Accent1 6 2 2 6 3" xfId="48296" xr:uid="{00000000-0005-0000-0000-0000F0BB0000}"/>
    <cellStyle name="20% - Accent1 6 2 2 6 3 2" xfId="48297" xr:uid="{00000000-0005-0000-0000-0000F1BB0000}"/>
    <cellStyle name="20% - Accent1 6 2 2 6 3 2 2" xfId="48298" xr:uid="{00000000-0005-0000-0000-0000F2BB0000}"/>
    <cellStyle name="20% - Accent1 6 2 2 6 3 2 2 2" xfId="48299" xr:uid="{00000000-0005-0000-0000-0000F3BB0000}"/>
    <cellStyle name="20% - Accent1 6 2 2 6 3 2 3" xfId="48300" xr:uid="{00000000-0005-0000-0000-0000F4BB0000}"/>
    <cellStyle name="20% - Accent1 6 2 2 6 3 3" xfId="48301" xr:uid="{00000000-0005-0000-0000-0000F5BB0000}"/>
    <cellStyle name="20% - Accent1 6 2 2 6 3 3 2" xfId="48302" xr:uid="{00000000-0005-0000-0000-0000F6BB0000}"/>
    <cellStyle name="20% - Accent1 6 2 2 6 3 4" xfId="48303" xr:uid="{00000000-0005-0000-0000-0000F7BB0000}"/>
    <cellStyle name="20% - Accent1 6 2 2 6 4" xfId="48304" xr:uid="{00000000-0005-0000-0000-0000F8BB0000}"/>
    <cellStyle name="20% - Accent1 6 2 2 6 4 2" xfId="48305" xr:uid="{00000000-0005-0000-0000-0000F9BB0000}"/>
    <cellStyle name="20% - Accent1 6 2 2 6 4 2 2" xfId="48306" xr:uid="{00000000-0005-0000-0000-0000FABB0000}"/>
    <cellStyle name="20% - Accent1 6 2 2 6 4 2 2 2" xfId="48307" xr:uid="{00000000-0005-0000-0000-0000FBBB0000}"/>
    <cellStyle name="20% - Accent1 6 2 2 6 4 2 3" xfId="48308" xr:uid="{00000000-0005-0000-0000-0000FCBB0000}"/>
    <cellStyle name="20% - Accent1 6 2 2 6 4 3" xfId="48309" xr:uid="{00000000-0005-0000-0000-0000FDBB0000}"/>
    <cellStyle name="20% - Accent1 6 2 2 6 4 3 2" xfId="48310" xr:uid="{00000000-0005-0000-0000-0000FEBB0000}"/>
    <cellStyle name="20% - Accent1 6 2 2 6 4 4" xfId="48311" xr:uid="{00000000-0005-0000-0000-0000FFBB0000}"/>
    <cellStyle name="20% - Accent1 6 2 2 6 5" xfId="48312" xr:uid="{00000000-0005-0000-0000-000000BC0000}"/>
    <cellStyle name="20% - Accent1 6 2 2 6 5 2" xfId="48313" xr:uid="{00000000-0005-0000-0000-000001BC0000}"/>
    <cellStyle name="20% - Accent1 6 2 2 6 5 2 2" xfId="48314" xr:uid="{00000000-0005-0000-0000-000002BC0000}"/>
    <cellStyle name="20% - Accent1 6 2 2 6 5 3" xfId="48315" xr:uid="{00000000-0005-0000-0000-000003BC0000}"/>
    <cellStyle name="20% - Accent1 6 2 2 6 6" xfId="48316" xr:uid="{00000000-0005-0000-0000-000004BC0000}"/>
    <cellStyle name="20% - Accent1 6 2 2 6 6 2" xfId="48317" xr:uid="{00000000-0005-0000-0000-000005BC0000}"/>
    <cellStyle name="20% - Accent1 6 2 2 6 6 2 2" xfId="48318" xr:uid="{00000000-0005-0000-0000-000006BC0000}"/>
    <cellStyle name="20% - Accent1 6 2 2 6 6 3" xfId="48319" xr:uid="{00000000-0005-0000-0000-000007BC0000}"/>
    <cellStyle name="20% - Accent1 6 2 2 6 7" xfId="48320" xr:uid="{00000000-0005-0000-0000-000008BC0000}"/>
    <cellStyle name="20% - Accent1 6 2 2 6 7 2" xfId="48321" xr:uid="{00000000-0005-0000-0000-000009BC0000}"/>
    <cellStyle name="20% - Accent1 6 2 2 6 8" xfId="48322" xr:uid="{00000000-0005-0000-0000-00000ABC0000}"/>
    <cellStyle name="20% - Accent1 6 2 2 6 8 2" xfId="48323" xr:uid="{00000000-0005-0000-0000-00000BBC0000}"/>
    <cellStyle name="20% - Accent1 6 2 2 6 9" xfId="48324" xr:uid="{00000000-0005-0000-0000-00000CBC0000}"/>
    <cellStyle name="20% - Accent1 6 2 2 7" xfId="48325" xr:uid="{00000000-0005-0000-0000-00000DBC0000}"/>
    <cellStyle name="20% - Accent1 6 2 2 7 2" xfId="48326" xr:uid="{00000000-0005-0000-0000-00000EBC0000}"/>
    <cellStyle name="20% - Accent1 6 2 2 7 2 2" xfId="48327" xr:uid="{00000000-0005-0000-0000-00000FBC0000}"/>
    <cellStyle name="20% - Accent1 6 2 2 7 2 2 2" xfId="48328" xr:uid="{00000000-0005-0000-0000-000010BC0000}"/>
    <cellStyle name="20% - Accent1 6 2 2 7 2 3" xfId="48329" xr:uid="{00000000-0005-0000-0000-000011BC0000}"/>
    <cellStyle name="20% - Accent1 6 2 2 7 3" xfId="48330" xr:uid="{00000000-0005-0000-0000-000012BC0000}"/>
    <cellStyle name="20% - Accent1 6 2 2 7 3 2" xfId="48331" xr:uid="{00000000-0005-0000-0000-000013BC0000}"/>
    <cellStyle name="20% - Accent1 6 2 2 7 4" xfId="48332" xr:uid="{00000000-0005-0000-0000-000014BC0000}"/>
    <cellStyle name="20% - Accent1 6 2 2 8" xfId="48333" xr:uid="{00000000-0005-0000-0000-000015BC0000}"/>
    <cellStyle name="20% - Accent1 6 2 2 8 2" xfId="48334" xr:uid="{00000000-0005-0000-0000-000016BC0000}"/>
    <cellStyle name="20% - Accent1 6 2 2 8 2 2" xfId="48335" xr:uid="{00000000-0005-0000-0000-000017BC0000}"/>
    <cellStyle name="20% - Accent1 6 2 2 8 2 2 2" xfId="48336" xr:uid="{00000000-0005-0000-0000-000018BC0000}"/>
    <cellStyle name="20% - Accent1 6 2 2 8 2 3" xfId="48337" xr:uid="{00000000-0005-0000-0000-000019BC0000}"/>
    <cellStyle name="20% - Accent1 6 2 2 8 3" xfId="48338" xr:uid="{00000000-0005-0000-0000-00001ABC0000}"/>
    <cellStyle name="20% - Accent1 6 2 2 8 3 2" xfId="48339" xr:uid="{00000000-0005-0000-0000-00001BBC0000}"/>
    <cellStyle name="20% - Accent1 6 2 2 8 4" xfId="48340" xr:uid="{00000000-0005-0000-0000-00001CBC0000}"/>
    <cellStyle name="20% - Accent1 6 2 2 9" xfId="48341" xr:uid="{00000000-0005-0000-0000-00001DBC0000}"/>
    <cellStyle name="20% - Accent1 6 2 2 9 2" xfId="48342" xr:uid="{00000000-0005-0000-0000-00001EBC0000}"/>
    <cellStyle name="20% - Accent1 6 2 2 9 2 2" xfId="48343" xr:uid="{00000000-0005-0000-0000-00001FBC0000}"/>
    <cellStyle name="20% - Accent1 6 2 2 9 2 2 2" xfId="48344" xr:uid="{00000000-0005-0000-0000-000020BC0000}"/>
    <cellStyle name="20% - Accent1 6 2 2 9 2 3" xfId="48345" xr:uid="{00000000-0005-0000-0000-000021BC0000}"/>
    <cellStyle name="20% - Accent1 6 2 2 9 3" xfId="48346" xr:uid="{00000000-0005-0000-0000-000022BC0000}"/>
    <cellStyle name="20% - Accent1 6 2 2 9 3 2" xfId="48347" xr:uid="{00000000-0005-0000-0000-000023BC0000}"/>
    <cellStyle name="20% - Accent1 6 2 2 9 4" xfId="48348" xr:uid="{00000000-0005-0000-0000-000024BC0000}"/>
    <cellStyle name="20% - Accent1 6 2 3" xfId="48349" xr:uid="{00000000-0005-0000-0000-000025BC0000}"/>
    <cellStyle name="20% - Accent1 6 2 3 10" xfId="48350" xr:uid="{00000000-0005-0000-0000-000026BC0000}"/>
    <cellStyle name="20% - Accent1 6 2 3 10 2" xfId="48351" xr:uid="{00000000-0005-0000-0000-000027BC0000}"/>
    <cellStyle name="20% - Accent1 6 2 3 11" xfId="48352" xr:uid="{00000000-0005-0000-0000-000028BC0000}"/>
    <cellStyle name="20% - Accent1 6 2 3 2" xfId="48353" xr:uid="{00000000-0005-0000-0000-000029BC0000}"/>
    <cellStyle name="20% - Accent1 6 2 3 2 2" xfId="48354" xr:uid="{00000000-0005-0000-0000-00002ABC0000}"/>
    <cellStyle name="20% - Accent1 6 2 3 2 2 2" xfId="48355" xr:uid="{00000000-0005-0000-0000-00002BBC0000}"/>
    <cellStyle name="20% - Accent1 6 2 3 2 2 2 2" xfId="48356" xr:uid="{00000000-0005-0000-0000-00002CBC0000}"/>
    <cellStyle name="20% - Accent1 6 2 3 2 2 2 2 2" xfId="48357" xr:uid="{00000000-0005-0000-0000-00002DBC0000}"/>
    <cellStyle name="20% - Accent1 6 2 3 2 2 2 3" xfId="48358" xr:uid="{00000000-0005-0000-0000-00002EBC0000}"/>
    <cellStyle name="20% - Accent1 6 2 3 2 2 3" xfId="48359" xr:uid="{00000000-0005-0000-0000-00002FBC0000}"/>
    <cellStyle name="20% - Accent1 6 2 3 2 2 3 2" xfId="48360" xr:uid="{00000000-0005-0000-0000-000030BC0000}"/>
    <cellStyle name="20% - Accent1 6 2 3 2 2 4" xfId="48361" xr:uid="{00000000-0005-0000-0000-000031BC0000}"/>
    <cellStyle name="20% - Accent1 6 2 3 2 3" xfId="48362" xr:uid="{00000000-0005-0000-0000-000032BC0000}"/>
    <cellStyle name="20% - Accent1 6 2 3 2 3 2" xfId="48363" xr:uid="{00000000-0005-0000-0000-000033BC0000}"/>
    <cellStyle name="20% - Accent1 6 2 3 2 3 2 2" xfId="48364" xr:uid="{00000000-0005-0000-0000-000034BC0000}"/>
    <cellStyle name="20% - Accent1 6 2 3 2 3 2 2 2" xfId="48365" xr:uid="{00000000-0005-0000-0000-000035BC0000}"/>
    <cellStyle name="20% - Accent1 6 2 3 2 3 2 3" xfId="48366" xr:uid="{00000000-0005-0000-0000-000036BC0000}"/>
    <cellStyle name="20% - Accent1 6 2 3 2 3 3" xfId="48367" xr:uid="{00000000-0005-0000-0000-000037BC0000}"/>
    <cellStyle name="20% - Accent1 6 2 3 2 3 3 2" xfId="48368" xr:uid="{00000000-0005-0000-0000-000038BC0000}"/>
    <cellStyle name="20% - Accent1 6 2 3 2 3 4" xfId="48369" xr:uid="{00000000-0005-0000-0000-000039BC0000}"/>
    <cellStyle name="20% - Accent1 6 2 3 2 4" xfId="48370" xr:uid="{00000000-0005-0000-0000-00003ABC0000}"/>
    <cellStyle name="20% - Accent1 6 2 3 2 4 2" xfId="48371" xr:uid="{00000000-0005-0000-0000-00003BBC0000}"/>
    <cellStyle name="20% - Accent1 6 2 3 2 4 2 2" xfId="48372" xr:uid="{00000000-0005-0000-0000-00003CBC0000}"/>
    <cellStyle name="20% - Accent1 6 2 3 2 4 2 2 2" xfId="48373" xr:uid="{00000000-0005-0000-0000-00003DBC0000}"/>
    <cellStyle name="20% - Accent1 6 2 3 2 4 2 3" xfId="48374" xr:uid="{00000000-0005-0000-0000-00003EBC0000}"/>
    <cellStyle name="20% - Accent1 6 2 3 2 4 3" xfId="48375" xr:uid="{00000000-0005-0000-0000-00003FBC0000}"/>
    <cellStyle name="20% - Accent1 6 2 3 2 4 3 2" xfId="48376" xr:uid="{00000000-0005-0000-0000-000040BC0000}"/>
    <cellStyle name="20% - Accent1 6 2 3 2 4 4" xfId="48377" xr:uid="{00000000-0005-0000-0000-000041BC0000}"/>
    <cellStyle name="20% - Accent1 6 2 3 2 5" xfId="48378" xr:uid="{00000000-0005-0000-0000-000042BC0000}"/>
    <cellStyle name="20% - Accent1 6 2 3 2 5 2" xfId="48379" xr:uid="{00000000-0005-0000-0000-000043BC0000}"/>
    <cellStyle name="20% - Accent1 6 2 3 2 5 2 2" xfId="48380" xr:uid="{00000000-0005-0000-0000-000044BC0000}"/>
    <cellStyle name="20% - Accent1 6 2 3 2 5 3" xfId="48381" xr:uid="{00000000-0005-0000-0000-000045BC0000}"/>
    <cellStyle name="20% - Accent1 6 2 3 2 6" xfId="48382" xr:uid="{00000000-0005-0000-0000-000046BC0000}"/>
    <cellStyle name="20% - Accent1 6 2 3 2 6 2" xfId="48383" xr:uid="{00000000-0005-0000-0000-000047BC0000}"/>
    <cellStyle name="20% - Accent1 6 2 3 2 6 2 2" xfId="48384" xr:uid="{00000000-0005-0000-0000-000048BC0000}"/>
    <cellStyle name="20% - Accent1 6 2 3 2 6 3" xfId="48385" xr:uid="{00000000-0005-0000-0000-000049BC0000}"/>
    <cellStyle name="20% - Accent1 6 2 3 2 7" xfId="48386" xr:uid="{00000000-0005-0000-0000-00004ABC0000}"/>
    <cellStyle name="20% - Accent1 6 2 3 2 7 2" xfId="48387" xr:uid="{00000000-0005-0000-0000-00004BBC0000}"/>
    <cellStyle name="20% - Accent1 6 2 3 2 8" xfId="48388" xr:uid="{00000000-0005-0000-0000-00004CBC0000}"/>
    <cellStyle name="20% - Accent1 6 2 3 2 8 2" xfId="48389" xr:uid="{00000000-0005-0000-0000-00004DBC0000}"/>
    <cellStyle name="20% - Accent1 6 2 3 2 9" xfId="48390" xr:uid="{00000000-0005-0000-0000-00004EBC0000}"/>
    <cellStyle name="20% - Accent1 6 2 3 3" xfId="48391" xr:uid="{00000000-0005-0000-0000-00004FBC0000}"/>
    <cellStyle name="20% - Accent1 6 2 3 3 2" xfId="48392" xr:uid="{00000000-0005-0000-0000-000050BC0000}"/>
    <cellStyle name="20% - Accent1 6 2 3 3 2 2" xfId="48393" xr:uid="{00000000-0005-0000-0000-000051BC0000}"/>
    <cellStyle name="20% - Accent1 6 2 3 3 2 2 2" xfId="48394" xr:uid="{00000000-0005-0000-0000-000052BC0000}"/>
    <cellStyle name="20% - Accent1 6 2 3 3 2 2 2 2" xfId="48395" xr:uid="{00000000-0005-0000-0000-000053BC0000}"/>
    <cellStyle name="20% - Accent1 6 2 3 3 2 2 3" xfId="48396" xr:uid="{00000000-0005-0000-0000-000054BC0000}"/>
    <cellStyle name="20% - Accent1 6 2 3 3 2 3" xfId="48397" xr:uid="{00000000-0005-0000-0000-000055BC0000}"/>
    <cellStyle name="20% - Accent1 6 2 3 3 2 3 2" xfId="48398" xr:uid="{00000000-0005-0000-0000-000056BC0000}"/>
    <cellStyle name="20% - Accent1 6 2 3 3 2 4" xfId="48399" xr:uid="{00000000-0005-0000-0000-000057BC0000}"/>
    <cellStyle name="20% - Accent1 6 2 3 3 3" xfId="48400" xr:uid="{00000000-0005-0000-0000-000058BC0000}"/>
    <cellStyle name="20% - Accent1 6 2 3 3 3 2" xfId="48401" xr:uid="{00000000-0005-0000-0000-000059BC0000}"/>
    <cellStyle name="20% - Accent1 6 2 3 3 3 2 2" xfId="48402" xr:uid="{00000000-0005-0000-0000-00005ABC0000}"/>
    <cellStyle name="20% - Accent1 6 2 3 3 3 2 2 2" xfId="48403" xr:uid="{00000000-0005-0000-0000-00005BBC0000}"/>
    <cellStyle name="20% - Accent1 6 2 3 3 3 2 3" xfId="48404" xr:uid="{00000000-0005-0000-0000-00005CBC0000}"/>
    <cellStyle name="20% - Accent1 6 2 3 3 3 3" xfId="48405" xr:uid="{00000000-0005-0000-0000-00005DBC0000}"/>
    <cellStyle name="20% - Accent1 6 2 3 3 3 3 2" xfId="48406" xr:uid="{00000000-0005-0000-0000-00005EBC0000}"/>
    <cellStyle name="20% - Accent1 6 2 3 3 3 4" xfId="48407" xr:uid="{00000000-0005-0000-0000-00005FBC0000}"/>
    <cellStyle name="20% - Accent1 6 2 3 3 4" xfId="48408" xr:uid="{00000000-0005-0000-0000-000060BC0000}"/>
    <cellStyle name="20% - Accent1 6 2 3 3 4 2" xfId="48409" xr:uid="{00000000-0005-0000-0000-000061BC0000}"/>
    <cellStyle name="20% - Accent1 6 2 3 3 4 2 2" xfId="48410" xr:uid="{00000000-0005-0000-0000-000062BC0000}"/>
    <cellStyle name="20% - Accent1 6 2 3 3 4 2 2 2" xfId="48411" xr:uid="{00000000-0005-0000-0000-000063BC0000}"/>
    <cellStyle name="20% - Accent1 6 2 3 3 4 2 3" xfId="48412" xr:uid="{00000000-0005-0000-0000-000064BC0000}"/>
    <cellStyle name="20% - Accent1 6 2 3 3 4 3" xfId="48413" xr:uid="{00000000-0005-0000-0000-000065BC0000}"/>
    <cellStyle name="20% - Accent1 6 2 3 3 4 3 2" xfId="48414" xr:uid="{00000000-0005-0000-0000-000066BC0000}"/>
    <cellStyle name="20% - Accent1 6 2 3 3 4 4" xfId="48415" xr:uid="{00000000-0005-0000-0000-000067BC0000}"/>
    <cellStyle name="20% - Accent1 6 2 3 3 5" xfId="48416" xr:uid="{00000000-0005-0000-0000-000068BC0000}"/>
    <cellStyle name="20% - Accent1 6 2 3 3 5 2" xfId="48417" xr:uid="{00000000-0005-0000-0000-000069BC0000}"/>
    <cellStyle name="20% - Accent1 6 2 3 3 5 2 2" xfId="48418" xr:uid="{00000000-0005-0000-0000-00006ABC0000}"/>
    <cellStyle name="20% - Accent1 6 2 3 3 5 3" xfId="48419" xr:uid="{00000000-0005-0000-0000-00006BBC0000}"/>
    <cellStyle name="20% - Accent1 6 2 3 3 6" xfId="48420" xr:uid="{00000000-0005-0000-0000-00006CBC0000}"/>
    <cellStyle name="20% - Accent1 6 2 3 3 6 2" xfId="48421" xr:uid="{00000000-0005-0000-0000-00006DBC0000}"/>
    <cellStyle name="20% - Accent1 6 2 3 3 6 2 2" xfId="48422" xr:uid="{00000000-0005-0000-0000-00006EBC0000}"/>
    <cellStyle name="20% - Accent1 6 2 3 3 6 3" xfId="48423" xr:uid="{00000000-0005-0000-0000-00006FBC0000}"/>
    <cellStyle name="20% - Accent1 6 2 3 3 7" xfId="48424" xr:uid="{00000000-0005-0000-0000-000070BC0000}"/>
    <cellStyle name="20% - Accent1 6 2 3 3 7 2" xfId="48425" xr:uid="{00000000-0005-0000-0000-000071BC0000}"/>
    <cellStyle name="20% - Accent1 6 2 3 3 8" xfId="48426" xr:uid="{00000000-0005-0000-0000-000072BC0000}"/>
    <cellStyle name="20% - Accent1 6 2 3 3 8 2" xfId="48427" xr:uid="{00000000-0005-0000-0000-000073BC0000}"/>
    <cellStyle name="20% - Accent1 6 2 3 3 9" xfId="48428" xr:uid="{00000000-0005-0000-0000-000074BC0000}"/>
    <cellStyle name="20% - Accent1 6 2 3 4" xfId="48429" xr:uid="{00000000-0005-0000-0000-000075BC0000}"/>
    <cellStyle name="20% - Accent1 6 2 3 4 2" xfId="48430" xr:uid="{00000000-0005-0000-0000-000076BC0000}"/>
    <cellStyle name="20% - Accent1 6 2 3 4 2 2" xfId="48431" xr:uid="{00000000-0005-0000-0000-000077BC0000}"/>
    <cellStyle name="20% - Accent1 6 2 3 4 2 2 2" xfId="48432" xr:uid="{00000000-0005-0000-0000-000078BC0000}"/>
    <cellStyle name="20% - Accent1 6 2 3 4 2 3" xfId="48433" xr:uid="{00000000-0005-0000-0000-000079BC0000}"/>
    <cellStyle name="20% - Accent1 6 2 3 4 3" xfId="48434" xr:uid="{00000000-0005-0000-0000-00007ABC0000}"/>
    <cellStyle name="20% - Accent1 6 2 3 4 3 2" xfId="48435" xr:uid="{00000000-0005-0000-0000-00007BBC0000}"/>
    <cellStyle name="20% - Accent1 6 2 3 4 4" xfId="48436" xr:uid="{00000000-0005-0000-0000-00007CBC0000}"/>
    <cellStyle name="20% - Accent1 6 2 3 5" xfId="48437" xr:uid="{00000000-0005-0000-0000-00007DBC0000}"/>
    <cellStyle name="20% - Accent1 6 2 3 5 2" xfId="48438" xr:uid="{00000000-0005-0000-0000-00007EBC0000}"/>
    <cellStyle name="20% - Accent1 6 2 3 5 2 2" xfId="48439" xr:uid="{00000000-0005-0000-0000-00007FBC0000}"/>
    <cellStyle name="20% - Accent1 6 2 3 5 2 2 2" xfId="48440" xr:uid="{00000000-0005-0000-0000-000080BC0000}"/>
    <cellStyle name="20% - Accent1 6 2 3 5 2 3" xfId="48441" xr:uid="{00000000-0005-0000-0000-000081BC0000}"/>
    <cellStyle name="20% - Accent1 6 2 3 5 3" xfId="48442" xr:uid="{00000000-0005-0000-0000-000082BC0000}"/>
    <cellStyle name="20% - Accent1 6 2 3 5 3 2" xfId="48443" xr:uid="{00000000-0005-0000-0000-000083BC0000}"/>
    <cellStyle name="20% - Accent1 6 2 3 5 4" xfId="48444" xr:uid="{00000000-0005-0000-0000-000084BC0000}"/>
    <cellStyle name="20% - Accent1 6 2 3 6" xfId="48445" xr:uid="{00000000-0005-0000-0000-000085BC0000}"/>
    <cellStyle name="20% - Accent1 6 2 3 6 2" xfId="48446" xr:uid="{00000000-0005-0000-0000-000086BC0000}"/>
    <cellStyle name="20% - Accent1 6 2 3 6 2 2" xfId="48447" xr:uid="{00000000-0005-0000-0000-000087BC0000}"/>
    <cellStyle name="20% - Accent1 6 2 3 6 2 2 2" xfId="48448" xr:uid="{00000000-0005-0000-0000-000088BC0000}"/>
    <cellStyle name="20% - Accent1 6 2 3 6 2 3" xfId="48449" xr:uid="{00000000-0005-0000-0000-000089BC0000}"/>
    <cellStyle name="20% - Accent1 6 2 3 6 3" xfId="48450" xr:uid="{00000000-0005-0000-0000-00008ABC0000}"/>
    <cellStyle name="20% - Accent1 6 2 3 6 3 2" xfId="48451" xr:uid="{00000000-0005-0000-0000-00008BBC0000}"/>
    <cellStyle name="20% - Accent1 6 2 3 6 4" xfId="48452" xr:uid="{00000000-0005-0000-0000-00008CBC0000}"/>
    <cellStyle name="20% - Accent1 6 2 3 7" xfId="48453" xr:uid="{00000000-0005-0000-0000-00008DBC0000}"/>
    <cellStyle name="20% - Accent1 6 2 3 7 2" xfId="48454" xr:uid="{00000000-0005-0000-0000-00008EBC0000}"/>
    <cellStyle name="20% - Accent1 6 2 3 7 2 2" xfId="48455" xr:uid="{00000000-0005-0000-0000-00008FBC0000}"/>
    <cellStyle name="20% - Accent1 6 2 3 7 3" xfId="48456" xr:uid="{00000000-0005-0000-0000-000090BC0000}"/>
    <cellStyle name="20% - Accent1 6 2 3 8" xfId="48457" xr:uid="{00000000-0005-0000-0000-000091BC0000}"/>
    <cellStyle name="20% - Accent1 6 2 3 8 2" xfId="48458" xr:uid="{00000000-0005-0000-0000-000092BC0000}"/>
    <cellStyle name="20% - Accent1 6 2 3 8 2 2" xfId="48459" xr:uid="{00000000-0005-0000-0000-000093BC0000}"/>
    <cellStyle name="20% - Accent1 6 2 3 8 3" xfId="48460" xr:uid="{00000000-0005-0000-0000-000094BC0000}"/>
    <cellStyle name="20% - Accent1 6 2 3 9" xfId="48461" xr:uid="{00000000-0005-0000-0000-000095BC0000}"/>
    <cellStyle name="20% - Accent1 6 2 3 9 2" xfId="48462" xr:uid="{00000000-0005-0000-0000-000096BC0000}"/>
    <cellStyle name="20% - Accent1 6 2 4" xfId="48463" xr:uid="{00000000-0005-0000-0000-000097BC0000}"/>
    <cellStyle name="20% - Accent1 6 2 4 10" xfId="48464" xr:uid="{00000000-0005-0000-0000-000098BC0000}"/>
    <cellStyle name="20% - Accent1 6 2 4 10 2" xfId="48465" xr:uid="{00000000-0005-0000-0000-000099BC0000}"/>
    <cellStyle name="20% - Accent1 6 2 4 11" xfId="48466" xr:uid="{00000000-0005-0000-0000-00009ABC0000}"/>
    <cellStyle name="20% - Accent1 6 2 4 2" xfId="48467" xr:uid="{00000000-0005-0000-0000-00009BBC0000}"/>
    <cellStyle name="20% - Accent1 6 2 4 2 2" xfId="48468" xr:uid="{00000000-0005-0000-0000-00009CBC0000}"/>
    <cellStyle name="20% - Accent1 6 2 4 2 2 2" xfId="48469" xr:uid="{00000000-0005-0000-0000-00009DBC0000}"/>
    <cellStyle name="20% - Accent1 6 2 4 2 2 2 2" xfId="48470" xr:uid="{00000000-0005-0000-0000-00009EBC0000}"/>
    <cellStyle name="20% - Accent1 6 2 4 2 2 2 2 2" xfId="48471" xr:uid="{00000000-0005-0000-0000-00009FBC0000}"/>
    <cellStyle name="20% - Accent1 6 2 4 2 2 2 3" xfId="48472" xr:uid="{00000000-0005-0000-0000-0000A0BC0000}"/>
    <cellStyle name="20% - Accent1 6 2 4 2 2 3" xfId="48473" xr:uid="{00000000-0005-0000-0000-0000A1BC0000}"/>
    <cellStyle name="20% - Accent1 6 2 4 2 2 3 2" xfId="48474" xr:uid="{00000000-0005-0000-0000-0000A2BC0000}"/>
    <cellStyle name="20% - Accent1 6 2 4 2 2 4" xfId="48475" xr:uid="{00000000-0005-0000-0000-0000A3BC0000}"/>
    <cellStyle name="20% - Accent1 6 2 4 2 3" xfId="48476" xr:uid="{00000000-0005-0000-0000-0000A4BC0000}"/>
    <cellStyle name="20% - Accent1 6 2 4 2 3 2" xfId="48477" xr:uid="{00000000-0005-0000-0000-0000A5BC0000}"/>
    <cellStyle name="20% - Accent1 6 2 4 2 3 2 2" xfId="48478" xr:uid="{00000000-0005-0000-0000-0000A6BC0000}"/>
    <cellStyle name="20% - Accent1 6 2 4 2 3 2 2 2" xfId="48479" xr:uid="{00000000-0005-0000-0000-0000A7BC0000}"/>
    <cellStyle name="20% - Accent1 6 2 4 2 3 2 3" xfId="48480" xr:uid="{00000000-0005-0000-0000-0000A8BC0000}"/>
    <cellStyle name="20% - Accent1 6 2 4 2 3 3" xfId="48481" xr:uid="{00000000-0005-0000-0000-0000A9BC0000}"/>
    <cellStyle name="20% - Accent1 6 2 4 2 3 3 2" xfId="48482" xr:uid="{00000000-0005-0000-0000-0000AABC0000}"/>
    <cellStyle name="20% - Accent1 6 2 4 2 3 4" xfId="48483" xr:uid="{00000000-0005-0000-0000-0000ABBC0000}"/>
    <cellStyle name="20% - Accent1 6 2 4 2 4" xfId="48484" xr:uid="{00000000-0005-0000-0000-0000ACBC0000}"/>
    <cellStyle name="20% - Accent1 6 2 4 2 4 2" xfId="48485" xr:uid="{00000000-0005-0000-0000-0000ADBC0000}"/>
    <cellStyle name="20% - Accent1 6 2 4 2 4 2 2" xfId="48486" xr:uid="{00000000-0005-0000-0000-0000AEBC0000}"/>
    <cellStyle name="20% - Accent1 6 2 4 2 4 2 2 2" xfId="48487" xr:uid="{00000000-0005-0000-0000-0000AFBC0000}"/>
    <cellStyle name="20% - Accent1 6 2 4 2 4 2 3" xfId="48488" xr:uid="{00000000-0005-0000-0000-0000B0BC0000}"/>
    <cellStyle name="20% - Accent1 6 2 4 2 4 3" xfId="48489" xr:uid="{00000000-0005-0000-0000-0000B1BC0000}"/>
    <cellStyle name="20% - Accent1 6 2 4 2 4 3 2" xfId="48490" xr:uid="{00000000-0005-0000-0000-0000B2BC0000}"/>
    <cellStyle name="20% - Accent1 6 2 4 2 4 4" xfId="48491" xr:uid="{00000000-0005-0000-0000-0000B3BC0000}"/>
    <cellStyle name="20% - Accent1 6 2 4 2 5" xfId="48492" xr:uid="{00000000-0005-0000-0000-0000B4BC0000}"/>
    <cellStyle name="20% - Accent1 6 2 4 2 5 2" xfId="48493" xr:uid="{00000000-0005-0000-0000-0000B5BC0000}"/>
    <cellStyle name="20% - Accent1 6 2 4 2 5 2 2" xfId="48494" xr:uid="{00000000-0005-0000-0000-0000B6BC0000}"/>
    <cellStyle name="20% - Accent1 6 2 4 2 5 3" xfId="48495" xr:uid="{00000000-0005-0000-0000-0000B7BC0000}"/>
    <cellStyle name="20% - Accent1 6 2 4 2 6" xfId="48496" xr:uid="{00000000-0005-0000-0000-0000B8BC0000}"/>
    <cellStyle name="20% - Accent1 6 2 4 2 6 2" xfId="48497" xr:uid="{00000000-0005-0000-0000-0000B9BC0000}"/>
    <cellStyle name="20% - Accent1 6 2 4 2 6 2 2" xfId="48498" xr:uid="{00000000-0005-0000-0000-0000BABC0000}"/>
    <cellStyle name="20% - Accent1 6 2 4 2 6 3" xfId="48499" xr:uid="{00000000-0005-0000-0000-0000BBBC0000}"/>
    <cellStyle name="20% - Accent1 6 2 4 2 7" xfId="48500" xr:uid="{00000000-0005-0000-0000-0000BCBC0000}"/>
    <cellStyle name="20% - Accent1 6 2 4 2 7 2" xfId="48501" xr:uid="{00000000-0005-0000-0000-0000BDBC0000}"/>
    <cellStyle name="20% - Accent1 6 2 4 2 8" xfId="48502" xr:uid="{00000000-0005-0000-0000-0000BEBC0000}"/>
    <cellStyle name="20% - Accent1 6 2 4 2 8 2" xfId="48503" xr:uid="{00000000-0005-0000-0000-0000BFBC0000}"/>
    <cellStyle name="20% - Accent1 6 2 4 2 9" xfId="48504" xr:uid="{00000000-0005-0000-0000-0000C0BC0000}"/>
    <cellStyle name="20% - Accent1 6 2 4 3" xfId="48505" xr:uid="{00000000-0005-0000-0000-0000C1BC0000}"/>
    <cellStyle name="20% - Accent1 6 2 4 3 2" xfId="48506" xr:uid="{00000000-0005-0000-0000-0000C2BC0000}"/>
    <cellStyle name="20% - Accent1 6 2 4 3 2 2" xfId="48507" xr:uid="{00000000-0005-0000-0000-0000C3BC0000}"/>
    <cellStyle name="20% - Accent1 6 2 4 3 2 2 2" xfId="48508" xr:uid="{00000000-0005-0000-0000-0000C4BC0000}"/>
    <cellStyle name="20% - Accent1 6 2 4 3 2 2 2 2" xfId="48509" xr:uid="{00000000-0005-0000-0000-0000C5BC0000}"/>
    <cellStyle name="20% - Accent1 6 2 4 3 2 2 3" xfId="48510" xr:uid="{00000000-0005-0000-0000-0000C6BC0000}"/>
    <cellStyle name="20% - Accent1 6 2 4 3 2 3" xfId="48511" xr:uid="{00000000-0005-0000-0000-0000C7BC0000}"/>
    <cellStyle name="20% - Accent1 6 2 4 3 2 3 2" xfId="48512" xr:uid="{00000000-0005-0000-0000-0000C8BC0000}"/>
    <cellStyle name="20% - Accent1 6 2 4 3 2 4" xfId="48513" xr:uid="{00000000-0005-0000-0000-0000C9BC0000}"/>
    <cellStyle name="20% - Accent1 6 2 4 3 3" xfId="48514" xr:uid="{00000000-0005-0000-0000-0000CABC0000}"/>
    <cellStyle name="20% - Accent1 6 2 4 3 3 2" xfId="48515" xr:uid="{00000000-0005-0000-0000-0000CBBC0000}"/>
    <cellStyle name="20% - Accent1 6 2 4 3 3 2 2" xfId="48516" xr:uid="{00000000-0005-0000-0000-0000CCBC0000}"/>
    <cellStyle name="20% - Accent1 6 2 4 3 3 2 2 2" xfId="48517" xr:uid="{00000000-0005-0000-0000-0000CDBC0000}"/>
    <cellStyle name="20% - Accent1 6 2 4 3 3 2 3" xfId="48518" xr:uid="{00000000-0005-0000-0000-0000CEBC0000}"/>
    <cellStyle name="20% - Accent1 6 2 4 3 3 3" xfId="48519" xr:uid="{00000000-0005-0000-0000-0000CFBC0000}"/>
    <cellStyle name="20% - Accent1 6 2 4 3 3 3 2" xfId="48520" xr:uid="{00000000-0005-0000-0000-0000D0BC0000}"/>
    <cellStyle name="20% - Accent1 6 2 4 3 3 4" xfId="48521" xr:uid="{00000000-0005-0000-0000-0000D1BC0000}"/>
    <cellStyle name="20% - Accent1 6 2 4 3 4" xfId="48522" xr:uid="{00000000-0005-0000-0000-0000D2BC0000}"/>
    <cellStyle name="20% - Accent1 6 2 4 3 4 2" xfId="48523" xr:uid="{00000000-0005-0000-0000-0000D3BC0000}"/>
    <cellStyle name="20% - Accent1 6 2 4 3 4 2 2" xfId="48524" xr:uid="{00000000-0005-0000-0000-0000D4BC0000}"/>
    <cellStyle name="20% - Accent1 6 2 4 3 4 2 2 2" xfId="48525" xr:uid="{00000000-0005-0000-0000-0000D5BC0000}"/>
    <cellStyle name="20% - Accent1 6 2 4 3 4 2 3" xfId="48526" xr:uid="{00000000-0005-0000-0000-0000D6BC0000}"/>
    <cellStyle name="20% - Accent1 6 2 4 3 4 3" xfId="48527" xr:uid="{00000000-0005-0000-0000-0000D7BC0000}"/>
    <cellStyle name="20% - Accent1 6 2 4 3 4 3 2" xfId="48528" xr:uid="{00000000-0005-0000-0000-0000D8BC0000}"/>
    <cellStyle name="20% - Accent1 6 2 4 3 4 4" xfId="48529" xr:uid="{00000000-0005-0000-0000-0000D9BC0000}"/>
    <cellStyle name="20% - Accent1 6 2 4 3 5" xfId="48530" xr:uid="{00000000-0005-0000-0000-0000DABC0000}"/>
    <cellStyle name="20% - Accent1 6 2 4 3 5 2" xfId="48531" xr:uid="{00000000-0005-0000-0000-0000DBBC0000}"/>
    <cellStyle name="20% - Accent1 6 2 4 3 5 2 2" xfId="48532" xr:uid="{00000000-0005-0000-0000-0000DCBC0000}"/>
    <cellStyle name="20% - Accent1 6 2 4 3 5 3" xfId="48533" xr:uid="{00000000-0005-0000-0000-0000DDBC0000}"/>
    <cellStyle name="20% - Accent1 6 2 4 3 6" xfId="48534" xr:uid="{00000000-0005-0000-0000-0000DEBC0000}"/>
    <cellStyle name="20% - Accent1 6 2 4 3 6 2" xfId="48535" xr:uid="{00000000-0005-0000-0000-0000DFBC0000}"/>
    <cellStyle name="20% - Accent1 6 2 4 3 6 2 2" xfId="48536" xr:uid="{00000000-0005-0000-0000-0000E0BC0000}"/>
    <cellStyle name="20% - Accent1 6 2 4 3 6 3" xfId="48537" xr:uid="{00000000-0005-0000-0000-0000E1BC0000}"/>
    <cellStyle name="20% - Accent1 6 2 4 3 7" xfId="48538" xr:uid="{00000000-0005-0000-0000-0000E2BC0000}"/>
    <cellStyle name="20% - Accent1 6 2 4 3 7 2" xfId="48539" xr:uid="{00000000-0005-0000-0000-0000E3BC0000}"/>
    <cellStyle name="20% - Accent1 6 2 4 3 8" xfId="48540" xr:uid="{00000000-0005-0000-0000-0000E4BC0000}"/>
    <cellStyle name="20% - Accent1 6 2 4 3 8 2" xfId="48541" xr:uid="{00000000-0005-0000-0000-0000E5BC0000}"/>
    <cellStyle name="20% - Accent1 6 2 4 3 9" xfId="48542" xr:uid="{00000000-0005-0000-0000-0000E6BC0000}"/>
    <cellStyle name="20% - Accent1 6 2 4 4" xfId="48543" xr:uid="{00000000-0005-0000-0000-0000E7BC0000}"/>
    <cellStyle name="20% - Accent1 6 2 4 4 2" xfId="48544" xr:uid="{00000000-0005-0000-0000-0000E8BC0000}"/>
    <cellStyle name="20% - Accent1 6 2 4 4 2 2" xfId="48545" xr:uid="{00000000-0005-0000-0000-0000E9BC0000}"/>
    <cellStyle name="20% - Accent1 6 2 4 4 2 2 2" xfId="48546" xr:uid="{00000000-0005-0000-0000-0000EABC0000}"/>
    <cellStyle name="20% - Accent1 6 2 4 4 2 3" xfId="48547" xr:uid="{00000000-0005-0000-0000-0000EBBC0000}"/>
    <cellStyle name="20% - Accent1 6 2 4 4 3" xfId="48548" xr:uid="{00000000-0005-0000-0000-0000ECBC0000}"/>
    <cellStyle name="20% - Accent1 6 2 4 4 3 2" xfId="48549" xr:uid="{00000000-0005-0000-0000-0000EDBC0000}"/>
    <cellStyle name="20% - Accent1 6 2 4 4 4" xfId="48550" xr:uid="{00000000-0005-0000-0000-0000EEBC0000}"/>
    <cellStyle name="20% - Accent1 6 2 4 5" xfId="48551" xr:uid="{00000000-0005-0000-0000-0000EFBC0000}"/>
    <cellStyle name="20% - Accent1 6 2 4 5 2" xfId="48552" xr:uid="{00000000-0005-0000-0000-0000F0BC0000}"/>
    <cellStyle name="20% - Accent1 6 2 4 5 2 2" xfId="48553" xr:uid="{00000000-0005-0000-0000-0000F1BC0000}"/>
    <cellStyle name="20% - Accent1 6 2 4 5 2 2 2" xfId="48554" xr:uid="{00000000-0005-0000-0000-0000F2BC0000}"/>
    <cellStyle name="20% - Accent1 6 2 4 5 2 3" xfId="48555" xr:uid="{00000000-0005-0000-0000-0000F3BC0000}"/>
    <cellStyle name="20% - Accent1 6 2 4 5 3" xfId="48556" xr:uid="{00000000-0005-0000-0000-0000F4BC0000}"/>
    <cellStyle name="20% - Accent1 6 2 4 5 3 2" xfId="48557" xr:uid="{00000000-0005-0000-0000-0000F5BC0000}"/>
    <cellStyle name="20% - Accent1 6 2 4 5 4" xfId="48558" xr:uid="{00000000-0005-0000-0000-0000F6BC0000}"/>
    <cellStyle name="20% - Accent1 6 2 4 6" xfId="48559" xr:uid="{00000000-0005-0000-0000-0000F7BC0000}"/>
    <cellStyle name="20% - Accent1 6 2 4 6 2" xfId="48560" xr:uid="{00000000-0005-0000-0000-0000F8BC0000}"/>
    <cellStyle name="20% - Accent1 6 2 4 6 2 2" xfId="48561" xr:uid="{00000000-0005-0000-0000-0000F9BC0000}"/>
    <cellStyle name="20% - Accent1 6 2 4 6 2 2 2" xfId="48562" xr:uid="{00000000-0005-0000-0000-0000FABC0000}"/>
    <cellStyle name="20% - Accent1 6 2 4 6 2 3" xfId="48563" xr:uid="{00000000-0005-0000-0000-0000FBBC0000}"/>
    <cellStyle name="20% - Accent1 6 2 4 6 3" xfId="48564" xr:uid="{00000000-0005-0000-0000-0000FCBC0000}"/>
    <cellStyle name="20% - Accent1 6 2 4 6 3 2" xfId="48565" xr:uid="{00000000-0005-0000-0000-0000FDBC0000}"/>
    <cellStyle name="20% - Accent1 6 2 4 6 4" xfId="48566" xr:uid="{00000000-0005-0000-0000-0000FEBC0000}"/>
    <cellStyle name="20% - Accent1 6 2 4 7" xfId="48567" xr:uid="{00000000-0005-0000-0000-0000FFBC0000}"/>
    <cellStyle name="20% - Accent1 6 2 4 7 2" xfId="48568" xr:uid="{00000000-0005-0000-0000-000000BD0000}"/>
    <cellStyle name="20% - Accent1 6 2 4 7 2 2" xfId="48569" xr:uid="{00000000-0005-0000-0000-000001BD0000}"/>
    <cellStyle name="20% - Accent1 6 2 4 7 3" xfId="48570" xr:uid="{00000000-0005-0000-0000-000002BD0000}"/>
    <cellStyle name="20% - Accent1 6 2 4 8" xfId="48571" xr:uid="{00000000-0005-0000-0000-000003BD0000}"/>
    <cellStyle name="20% - Accent1 6 2 4 8 2" xfId="48572" xr:uid="{00000000-0005-0000-0000-000004BD0000}"/>
    <cellStyle name="20% - Accent1 6 2 4 8 2 2" xfId="48573" xr:uid="{00000000-0005-0000-0000-000005BD0000}"/>
    <cellStyle name="20% - Accent1 6 2 4 8 3" xfId="48574" xr:uid="{00000000-0005-0000-0000-000006BD0000}"/>
    <cellStyle name="20% - Accent1 6 2 4 9" xfId="48575" xr:uid="{00000000-0005-0000-0000-000007BD0000}"/>
    <cellStyle name="20% - Accent1 6 2 4 9 2" xfId="48576" xr:uid="{00000000-0005-0000-0000-000008BD0000}"/>
    <cellStyle name="20% - Accent1 6 2 5" xfId="48577" xr:uid="{00000000-0005-0000-0000-000009BD0000}"/>
    <cellStyle name="20% - Accent1 6 2 5 10" xfId="48578" xr:uid="{00000000-0005-0000-0000-00000ABD0000}"/>
    <cellStyle name="20% - Accent1 6 2 5 10 2" xfId="48579" xr:uid="{00000000-0005-0000-0000-00000BBD0000}"/>
    <cellStyle name="20% - Accent1 6 2 5 11" xfId="48580" xr:uid="{00000000-0005-0000-0000-00000CBD0000}"/>
    <cellStyle name="20% - Accent1 6 2 5 2" xfId="48581" xr:uid="{00000000-0005-0000-0000-00000DBD0000}"/>
    <cellStyle name="20% - Accent1 6 2 5 2 2" xfId="48582" xr:uid="{00000000-0005-0000-0000-00000EBD0000}"/>
    <cellStyle name="20% - Accent1 6 2 5 2 2 2" xfId="48583" xr:uid="{00000000-0005-0000-0000-00000FBD0000}"/>
    <cellStyle name="20% - Accent1 6 2 5 2 2 2 2" xfId="48584" xr:uid="{00000000-0005-0000-0000-000010BD0000}"/>
    <cellStyle name="20% - Accent1 6 2 5 2 2 2 2 2" xfId="48585" xr:uid="{00000000-0005-0000-0000-000011BD0000}"/>
    <cellStyle name="20% - Accent1 6 2 5 2 2 2 3" xfId="48586" xr:uid="{00000000-0005-0000-0000-000012BD0000}"/>
    <cellStyle name="20% - Accent1 6 2 5 2 2 3" xfId="48587" xr:uid="{00000000-0005-0000-0000-000013BD0000}"/>
    <cellStyle name="20% - Accent1 6 2 5 2 2 3 2" xfId="48588" xr:uid="{00000000-0005-0000-0000-000014BD0000}"/>
    <cellStyle name="20% - Accent1 6 2 5 2 2 4" xfId="48589" xr:uid="{00000000-0005-0000-0000-000015BD0000}"/>
    <cellStyle name="20% - Accent1 6 2 5 2 3" xfId="48590" xr:uid="{00000000-0005-0000-0000-000016BD0000}"/>
    <cellStyle name="20% - Accent1 6 2 5 2 3 2" xfId="48591" xr:uid="{00000000-0005-0000-0000-000017BD0000}"/>
    <cellStyle name="20% - Accent1 6 2 5 2 3 2 2" xfId="48592" xr:uid="{00000000-0005-0000-0000-000018BD0000}"/>
    <cellStyle name="20% - Accent1 6 2 5 2 3 2 2 2" xfId="48593" xr:uid="{00000000-0005-0000-0000-000019BD0000}"/>
    <cellStyle name="20% - Accent1 6 2 5 2 3 2 3" xfId="48594" xr:uid="{00000000-0005-0000-0000-00001ABD0000}"/>
    <cellStyle name="20% - Accent1 6 2 5 2 3 3" xfId="48595" xr:uid="{00000000-0005-0000-0000-00001BBD0000}"/>
    <cellStyle name="20% - Accent1 6 2 5 2 3 3 2" xfId="48596" xr:uid="{00000000-0005-0000-0000-00001CBD0000}"/>
    <cellStyle name="20% - Accent1 6 2 5 2 3 4" xfId="48597" xr:uid="{00000000-0005-0000-0000-00001DBD0000}"/>
    <cellStyle name="20% - Accent1 6 2 5 2 4" xfId="48598" xr:uid="{00000000-0005-0000-0000-00001EBD0000}"/>
    <cellStyle name="20% - Accent1 6 2 5 2 4 2" xfId="48599" xr:uid="{00000000-0005-0000-0000-00001FBD0000}"/>
    <cellStyle name="20% - Accent1 6 2 5 2 4 2 2" xfId="48600" xr:uid="{00000000-0005-0000-0000-000020BD0000}"/>
    <cellStyle name="20% - Accent1 6 2 5 2 4 2 2 2" xfId="48601" xr:uid="{00000000-0005-0000-0000-000021BD0000}"/>
    <cellStyle name="20% - Accent1 6 2 5 2 4 2 3" xfId="48602" xr:uid="{00000000-0005-0000-0000-000022BD0000}"/>
    <cellStyle name="20% - Accent1 6 2 5 2 4 3" xfId="48603" xr:uid="{00000000-0005-0000-0000-000023BD0000}"/>
    <cellStyle name="20% - Accent1 6 2 5 2 4 3 2" xfId="48604" xr:uid="{00000000-0005-0000-0000-000024BD0000}"/>
    <cellStyle name="20% - Accent1 6 2 5 2 4 4" xfId="48605" xr:uid="{00000000-0005-0000-0000-000025BD0000}"/>
    <cellStyle name="20% - Accent1 6 2 5 2 5" xfId="48606" xr:uid="{00000000-0005-0000-0000-000026BD0000}"/>
    <cellStyle name="20% - Accent1 6 2 5 2 5 2" xfId="48607" xr:uid="{00000000-0005-0000-0000-000027BD0000}"/>
    <cellStyle name="20% - Accent1 6 2 5 2 5 2 2" xfId="48608" xr:uid="{00000000-0005-0000-0000-000028BD0000}"/>
    <cellStyle name="20% - Accent1 6 2 5 2 5 3" xfId="48609" xr:uid="{00000000-0005-0000-0000-000029BD0000}"/>
    <cellStyle name="20% - Accent1 6 2 5 2 6" xfId="48610" xr:uid="{00000000-0005-0000-0000-00002ABD0000}"/>
    <cellStyle name="20% - Accent1 6 2 5 2 6 2" xfId="48611" xr:uid="{00000000-0005-0000-0000-00002BBD0000}"/>
    <cellStyle name="20% - Accent1 6 2 5 2 6 2 2" xfId="48612" xr:uid="{00000000-0005-0000-0000-00002CBD0000}"/>
    <cellStyle name="20% - Accent1 6 2 5 2 6 3" xfId="48613" xr:uid="{00000000-0005-0000-0000-00002DBD0000}"/>
    <cellStyle name="20% - Accent1 6 2 5 2 7" xfId="48614" xr:uid="{00000000-0005-0000-0000-00002EBD0000}"/>
    <cellStyle name="20% - Accent1 6 2 5 2 7 2" xfId="48615" xr:uid="{00000000-0005-0000-0000-00002FBD0000}"/>
    <cellStyle name="20% - Accent1 6 2 5 2 8" xfId="48616" xr:uid="{00000000-0005-0000-0000-000030BD0000}"/>
    <cellStyle name="20% - Accent1 6 2 5 2 8 2" xfId="48617" xr:uid="{00000000-0005-0000-0000-000031BD0000}"/>
    <cellStyle name="20% - Accent1 6 2 5 2 9" xfId="48618" xr:uid="{00000000-0005-0000-0000-000032BD0000}"/>
    <cellStyle name="20% - Accent1 6 2 5 3" xfId="48619" xr:uid="{00000000-0005-0000-0000-000033BD0000}"/>
    <cellStyle name="20% - Accent1 6 2 5 3 2" xfId="48620" xr:uid="{00000000-0005-0000-0000-000034BD0000}"/>
    <cellStyle name="20% - Accent1 6 2 5 3 2 2" xfId="48621" xr:uid="{00000000-0005-0000-0000-000035BD0000}"/>
    <cellStyle name="20% - Accent1 6 2 5 3 2 2 2" xfId="48622" xr:uid="{00000000-0005-0000-0000-000036BD0000}"/>
    <cellStyle name="20% - Accent1 6 2 5 3 2 2 2 2" xfId="48623" xr:uid="{00000000-0005-0000-0000-000037BD0000}"/>
    <cellStyle name="20% - Accent1 6 2 5 3 2 2 3" xfId="48624" xr:uid="{00000000-0005-0000-0000-000038BD0000}"/>
    <cellStyle name="20% - Accent1 6 2 5 3 2 3" xfId="48625" xr:uid="{00000000-0005-0000-0000-000039BD0000}"/>
    <cellStyle name="20% - Accent1 6 2 5 3 2 3 2" xfId="48626" xr:uid="{00000000-0005-0000-0000-00003ABD0000}"/>
    <cellStyle name="20% - Accent1 6 2 5 3 2 4" xfId="48627" xr:uid="{00000000-0005-0000-0000-00003BBD0000}"/>
    <cellStyle name="20% - Accent1 6 2 5 3 3" xfId="48628" xr:uid="{00000000-0005-0000-0000-00003CBD0000}"/>
    <cellStyle name="20% - Accent1 6 2 5 3 3 2" xfId="48629" xr:uid="{00000000-0005-0000-0000-00003DBD0000}"/>
    <cellStyle name="20% - Accent1 6 2 5 3 3 2 2" xfId="48630" xr:uid="{00000000-0005-0000-0000-00003EBD0000}"/>
    <cellStyle name="20% - Accent1 6 2 5 3 3 2 2 2" xfId="48631" xr:uid="{00000000-0005-0000-0000-00003FBD0000}"/>
    <cellStyle name="20% - Accent1 6 2 5 3 3 2 3" xfId="48632" xr:uid="{00000000-0005-0000-0000-000040BD0000}"/>
    <cellStyle name="20% - Accent1 6 2 5 3 3 3" xfId="48633" xr:uid="{00000000-0005-0000-0000-000041BD0000}"/>
    <cellStyle name="20% - Accent1 6 2 5 3 3 3 2" xfId="48634" xr:uid="{00000000-0005-0000-0000-000042BD0000}"/>
    <cellStyle name="20% - Accent1 6 2 5 3 3 4" xfId="48635" xr:uid="{00000000-0005-0000-0000-000043BD0000}"/>
    <cellStyle name="20% - Accent1 6 2 5 3 4" xfId="48636" xr:uid="{00000000-0005-0000-0000-000044BD0000}"/>
    <cellStyle name="20% - Accent1 6 2 5 3 4 2" xfId="48637" xr:uid="{00000000-0005-0000-0000-000045BD0000}"/>
    <cellStyle name="20% - Accent1 6 2 5 3 4 2 2" xfId="48638" xr:uid="{00000000-0005-0000-0000-000046BD0000}"/>
    <cellStyle name="20% - Accent1 6 2 5 3 4 2 2 2" xfId="48639" xr:uid="{00000000-0005-0000-0000-000047BD0000}"/>
    <cellStyle name="20% - Accent1 6 2 5 3 4 2 3" xfId="48640" xr:uid="{00000000-0005-0000-0000-000048BD0000}"/>
    <cellStyle name="20% - Accent1 6 2 5 3 4 3" xfId="48641" xr:uid="{00000000-0005-0000-0000-000049BD0000}"/>
    <cellStyle name="20% - Accent1 6 2 5 3 4 3 2" xfId="48642" xr:uid="{00000000-0005-0000-0000-00004ABD0000}"/>
    <cellStyle name="20% - Accent1 6 2 5 3 4 4" xfId="48643" xr:uid="{00000000-0005-0000-0000-00004BBD0000}"/>
    <cellStyle name="20% - Accent1 6 2 5 3 5" xfId="48644" xr:uid="{00000000-0005-0000-0000-00004CBD0000}"/>
    <cellStyle name="20% - Accent1 6 2 5 3 5 2" xfId="48645" xr:uid="{00000000-0005-0000-0000-00004DBD0000}"/>
    <cellStyle name="20% - Accent1 6 2 5 3 5 2 2" xfId="48646" xr:uid="{00000000-0005-0000-0000-00004EBD0000}"/>
    <cellStyle name="20% - Accent1 6 2 5 3 5 3" xfId="48647" xr:uid="{00000000-0005-0000-0000-00004FBD0000}"/>
    <cellStyle name="20% - Accent1 6 2 5 3 6" xfId="48648" xr:uid="{00000000-0005-0000-0000-000050BD0000}"/>
    <cellStyle name="20% - Accent1 6 2 5 3 6 2" xfId="48649" xr:uid="{00000000-0005-0000-0000-000051BD0000}"/>
    <cellStyle name="20% - Accent1 6 2 5 3 6 2 2" xfId="48650" xr:uid="{00000000-0005-0000-0000-000052BD0000}"/>
    <cellStyle name="20% - Accent1 6 2 5 3 6 3" xfId="48651" xr:uid="{00000000-0005-0000-0000-000053BD0000}"/>
    <cellStyle name="20% - Accent1 6 2 5 3 7" xfId="48652" xr:uid="{00000000-0005-0000-0000-000054BD0000}"/>
    <cellStyle name="20% - Accent1 6 2 5 3 7 2" xfId="48653" xr:uid="{00000000-0005-0000-0000-000055BD0000}"/>
    <cellStyle name="20% - Accent1 6 2 5 3 8" xfId="48654" xr:uid="{00000000-0005-0000-0000-000056BD0000}"/>
    <cellStyle name="20% - Accent1 6 2 5 3 8 2" xfId="48655" xr:uid="{00000000-0005-0000-0000-000057BD0000}"/>
    <cellStyle name="20% - Accent1 6 2 5 3 9" xfId="48656" xr:uid="{00000000-0005-0000-0000-000058BD0000}"/>
    <cellStyle name="20% - Accent1 6 2 5 4" xfId="48657" xr:uid="{00000000-0005-0000-0000-000059BD0000}"/>
    <cellStyle name="20% - Accent1 6 2 5 4 2" xfId="48658" xr:uid="{00000000-0005-0000-0000-00005ABD0000}"/>
    <cellStyle name="20% - Accent1 6 2 5 4 2 2" xfId="48659" xr:uid="{00000000-0005-0000-0000-00005BBD0000}"/>
    <cellStyle name="20% - Accent1 6 2 5 4 2 2 2" xfId="48660" xr:uid="{00000000-0005-0000-0000-00005CBD0000}"/>
    <cellStyle name="20% - Accent1 6 2 5 4 2 3" xfId="48661" xr:uid="{00000000-0005-0000-0000-00005DBD0000}"/>
    <cellStyle name="20% - Accent1 6 2 5 4 3" xfId="48662" xr:uid="{00000000-0005-0000-0000-00005EBD0000}"/>
    <cellStyle name="20% - Accent1 6 2 5 4 3 2" xfId="48663" xr:uid="{00000000-0005-0000-0000-00005FBD0000}"/>
    <cellStyle name="20% - Accent1 6 2 5 4 4" xfId="48664" xr:uid="{00000000-0005-0000-0000-000060BD0000}"/>
    <cellStyle name="20% - Accent1 6 2 5 5" xfId="48665" xr:uid="{00000000-0005-0000-0000-000061BD0000}"/>
    <cellStyle name="20% - Accent1 6 2 5 5 2" xfId="48666" xr:uid="{00000000-0005-0000-0000-000062BD0000}"/>
    <cellStyle name="20% - Accent1 6 2 5 5 2 2" xfId="48667" xr:uid="{00000000-0005-0000-0000-000063BD0000}"/>
    <cellStyle name="20% - Accent1 6 2 5 5 2 2 2" xfId="48668" xr:uid="{00000000-0005-0000-0000-000064BD0000}"/>
    <cellStyle name="20% - Accent1 6 2 5 5 2 3" xfId="48669" xr:uid="{00000000-0005-0000-0000-000065BD0000}"/>
    <cellStyle name="20% - Accent1 6 2 5 5 3" xfId="48670" xr:uid="{00000000-0005-0000-0000-000066BD0000}"/>
    <cellStyle name="20% - Accent1 6 2 5 5 3 2" xfId="48671" xr:uid="{00000000-0005-0000-0000-000067BD0000}"/>
    <cellStyle name="20% - Accent1 6 2 5 5 4" xfId="48672" xr:uid="{00000000-0005-0000-0000-000068BD0000}"/>
    <cellStyle name="20% - Accent1 6 2 5 6" xfId="48673" xr:uid="{00000000-0005-0000-0000-000069BD0000}"/>
    <cellStyle name="20% - Accent1 6 2 5 6 2" xfId="48674" xr:uid="{00000000-0005-0000-0000-00006ABD0000}"/>
    <cellStyle name="20% - Accent1 6 2 5 6 2 2" xfId="48675" xr:uid="{00000000-0005-0000-0000-00006BBD0000}"/>
    <cellStyle name="20% - Accent1 6 2 5 6 2 2 2" xfId="48676" xr:uid="{00000000-0005-0000-0000-00006CBD0000}"/>
    <cellStyle name="20% - Accent1 6 2 5 6 2 3" xfId="48677" xr:uid="{00000000-0005-0000-0000-00006DBD0000}"/>
    <cellStyle name="20% - Accent1 6 2 5 6 3" xfId="48678" xr:uid="{00000000-0005-0000-0000-00006EBD0000}"/>
    <cellStyle name="20% - Accent1 6 2 5 6 3 2" xfId="48679" xr:uid="{00000000-0005-0000-0000-00006FBD0000}"/>
    <cellStyle name="20% - Accent1 6 2 5 6 4" xfId="48680" xr:uid="{00000000-0005-0000-0000-000070BD0000}"/>
    <cellStyle name="20% - Accent1 6 2 5 7" xfId="48681" xr:uid="{00000000-0005-0000-0000-000071BD0000}"/>
    <cellStyle name="20% - Accent1 6 2 5 7 2" xfId="48682" xr:uid="{00000000-0005-0000-0000-000072BD0000}"/>
    <cellStyle name="20% - Accent1 6 2 5 7 2 2" xfId="48683" xr:uid="{00000000-0005-0000-0000-000073BD0000}"/>
    <cellStyle name="20% - Accent1 6 2 5 7 3" xfId="48684" xr:uid="{00000000-0005-0000-0000-000074BD0000}"/>
    <cellStyle name="20% - Accent1 6 2 5 8" xfId="48685" xr:uid="{00000000-0005-0000-0000-000075BD0000}"/>
    <cellStyle name="20% - Accent1 6 2 5 8 2" xfId="48686" xr:uid="{00000000-0005-0000-0000-000076BD0000}"/>
    <cellStyle name="20% - Accent1 6 2 5 8 2 2" xfId="48687" xr:uid="{00000000-0005-0000-0000-000077BD0000}"/>
    <cellStyle name="20% - Accent1 6 2 5 8 3" xfId="48688" xr:uid="{00000000-0005-0000-0000-000078BD0000}"/>
    <cellStyle name="20% - Accent1 6 2 5 9" xfId="48689" xr:uid="{00000000-0005-0000-0000-000079BD0000}"/>
    <cellStyle name="20% - Accent1 6 2 5 9 2" xfId="48690" xr:uid="{00000000-0005-0000-0000-00007ABD0000}"/>
    <cellStyle name="20% - Accent1 6 2 6" xfId="48691" xr:uid="{00000000-0005-0000-0000-00007BBD0000}"/>
    <cellStyle name="20% - Accent1 6 2 6 2" xfId="48692" xr:uid="{00000000-0005-0000-0000-00007CBD0000}"/>
    <cellStyle name="20% - Accent1 6 2 6 2 2" xfId="48693" xr:uid="{00000000-0005-0000-0000-00007DBD0000}"/>
    <cellStyle name="20% - Accent1 6 2 6 2 2 2" xfId="48694" xr:uid="{00000000-0005-0000-0000-00007EBD0000}"/>
    <cellStyle name="20% - Accent1 6 2 6 2 2 2 2" xfId="48695" xr:uid="{00000000-0005-0000-0000-00007FBD0000}"/>
    <cellStyle name="20% - Accent1 6 2 6 2 2 3" xfId="48696" xr:uid="{00000000-0005-0000-0000-000080BD0000}"/>
    <cellStyle name="20% - Accent1 6 2 6 2 3" xfId="48697" xr:uid="{00000000-0005-0000-0000-000081BD0000}"/>
    <cellStyle name="20% - Accent1 6 2 6 2 3 2" xfId="48698" xr:uid="{00000000-0005-0000-0000-000082BD0000}"/>
    <cellStyle name="20% - Accent1 6 2 6 2 4" xfId="48699" xr:uid="{00000000-0005-0000-0000-000083BD0000}"/>
    <cellStyle name="20% - Accent1 6 2 6 3" xfId="48700" xr:uid="{00000000-0005-0000-0000-000084BD0000}"/>
    <cellStyle name="20% - Accent1 6 2 6 3 2" xfId="48701" xr:uid="{00000000-0005-0000-0000-000085BD0000}"/>
    <cellStyle name="20% - Accent1 6 2 6 3 2 2" xfId="48702" xr:uid="{00000000-0005-0000-0000-000086BD0000}"/>
    <cellStyle name="20% - Accent1 6 2 6 3 2 2 2" xfId="48703" xr:uid="{00000000-0005-0000-0000-000087BD0000}"/>
    <cellStyle name="20% - Accent1 6 2 6 3 2 3" xfId="48704" xr:uid="{00000000-0005-0000-0000-000088BD0000}"/>
    <cellStyle name="20% - Accent1 6 2 6 3 3" xfId="48705" xr:uid="{00000000-0005-0000-0000-000089BD0000}"/>
    <cellStyle name="20% - Accent1 6 2 6 3 3 2" xfId="48706" xr:uid="{00000000-0005-0000-0000-00008ABD0000}"/>
    <cellStyle name="20% - Accent1 6 2 6 3 4" xfId="48707" xr:uid="{00000000-0005-0000-0000-00008BBD0000}"/>
    <cellStyle name="20% - Accent1 6 2 6 4" xfId="48708" xr:uid="{00000000-0005-0000-0000-00008CBD0000}"/>
    <cellStyle name="20% - Accent1 6 2 6 4 2" xfId="48709" xr:uid="{00000000-0005-0000-0000-00008DBD0000}"/>
    <cellStyle name="20% - Accent1 6 2 6 4 2 2" xfId="48710" xr:uid="{00000000-0005-0000-0000-00008EBD0000}"/>
    <cellStyle name="20% - Accent1 6 2 6 4 2 2 2" xfId="48711" xr:uid="{00000000-0005-0000-0000-00008FBD0000}"/>
    <cellStyle name="20% - Accent1 6 2 6 4 2 3" xfId="48712" xr:uid="{00000000-0005-0000-0000-000090BD0000}"/>
    <cellStyle name="20% - Accent1 6 2 6 4 3" xfId="48713" xr:uid="{00000000-0005-0000-0000-000091BD0000}"/>
    <cellStyle name="20% - Accent1 6 2 6 4 3 2" xfId="48714" xr:uid="{00000000-0005-0000-0000-000092BD0000}"/>
    <cellStyle name="20% - Accent1 6 2 6 4 4" xfId="48715" xr:uid="{00000000-0005-0000-0000-000093BD0000}"/>
    <cellStyle name="20% - Accent1 6 2 6 5" xfId="48716" xr:uid="{00000000-0005-0000-0000-000094BD0000}"/>
    <cellStyle name="20% - Accent1 6 2 6 5 2" xfId="48717" xr:uid="{00000000-0005-0000-0000-000095BD0000}"/>
    <cellStyle name="20% - Accent1 6 2 6 5 2 2" xfId="48718" xr:uid="{00000000-0005-0000-0000-000096BD0000}"/>
    <cellStyle name="20% - Accent1 6 2 6 5 3" xfId="48719" xr:uid="{00000000-0005-0000-0000-000097BD0000}"/>
    <cellStyle name="20% - Accent1 6 2 6 6" xfId="48720" xr:uid="{00000000-0005-0000-0000-000098BD0000}"/>
    <cellStyle name="20% - Accent1 6 2 6 6 2" xfId="48721" xr:uid="{00000000-0005-0000-0000-000099BD0000}"/>
    <cellStyle name="20% - Accent1 6 2 6 6 2 2" xfId="48722" xr:uid="{00000000-0005-0000-0000-00009ABD0000}"/>
    <cellStyle name="20% - Accent1 6 2 6 6 3" xfId="48723" xr:uid="{00000000-0005-0000-0000-00009BBD0000}"/>
    <cellStyle name="20% - Accent1 6 2 6 7" xfId="48724" xr:uid="{00000000-0005-0000-0000-00009CBD0000}"/>
    <cellStyle name="20% - Accent1 6 2 6 7 2" xfId="48725" xr:uid="{00000000-0005-0000-0000-00009DBD0000}"/>
    <cellStyle name="20% - Accent1 6 2 6 8" xfId="48726" xr:uid="{00000000-0005-0000-0000-00009EBD0000}"/>
    <cellStyle name="20% - Accent1 6 2 6 8 2" xfId="48727" xr:uid="{00000000-0005-0000-0000-00009FBD0000}"/>
    <cellStyle name="20% - Accent1 6 2 6 9" xfId="48728" xr:uid="{00000000-0005-0000-0000-0000A0BD0000}"/>
    <cellStyle name="20% - Accent1 6 2 7" xfId="48729" xr:uid="{00000000-0005-0000-0000-0000A1BD0000}"/>
    <cellStyle name="20% - Accent1 6 2 7 2" xfId="48730" xr:uid="{00000000-0005-0000-0000-0000A2BD0000}"/>
    <cellStyle name="20% - Accent1 6 2 7 2 2" xfId="48731" xr:uid="{00000000-0005-0000-0000-0000A3BD0000}"/>
    <cellStyle name="20% - Accent1 6 2 7 2 2 2" xfId="48732" xr:uid="{00000000-0005-0000-0000-0000A4BD0000}"/>
    <cellStyle name="20% - Accent1 6 2 7 2 2 2 2" xfId="48733" xr:uid="{00000000-0005-0000-0000-0000A5BD0000}"/>
    <cellStyle name="20% - Accent1 6 2 7 2 2 3" xfId="48734" xr:uid="{00000000-0005-0000-0000-0000A6BD0000}"/>
    <cellStyle name="20% - Accent1 6 2 7 2 3" xfId="48735" xr:uid="{00000000-0005-0000-0000-0000A7BD0000}"/>
    <cellStyle name="20% - Accent1 6 2 7 2 3 2" xfId="48736" xr:uid="{00000000-0005-0000-0000-0000A8BD0000}"/>
    <cellStyle name="20% - Accent1 6 2 7 2 4" xfId="48737" xr:uid="{00000000-0005-0000-0000-0000A9BD0000}"/>
    <cellStyle name="20% - Accent1 6 2 7 3" xfId="48738" xr:uid="{00000000-0005-0000-0000-0000AABD0000}"/>
    <cellStyle name="20% - Accent1 6 2 7 3 2" xfId="48739" xr:uid="{00000000-0005-0000-0000-0000ABBD0000}"/>
    <cellStyle name="20% - Accent1 6 2 7 3 2 2" xfId="48740" xr:uid="{00000000-0005-0000-0000-0000ACBD0000}"/>
    <cellStyle name="20% - Accent1 6 2 7 3 2 2 2" xfId="48741" xr:uid="{00000000-0005-0000-0000-0000ADBD0000}"/>
    <cellStyle name="20% - Accent1 6 2 7 3 2 3" xfId="48742" xr:uid="{00000000-0005-0000-0000-0000AEBD0000}"/>
    <cellStyle name="20% - Accent1 6 2 7 3 3" xfId="48743" xr:uid="{00000000-0005-0000-0000-0000AFBD0000}"/>
    <cellStyle name="20% - Accent1 6 2 7 3 3 2" xfId="48744" xr:uid="{00000000-0005-0000-0000-0000B0BD0000}"/>
    <cellStyle name="20% - Accent1 6 2 7 3 4" xfId="48745" xr:uid="{00000000-0005-0000-0000-0000B1BD0000}"/>
    <cellStyle name="20% - Accent1 6 2 7 4" xfId="48746" xr:uid="{00000000-0005-0000-0000-0000B2BD0000}"/>
    <cellStyle name="20% - Accent1 6 2 7 4 2" xfId="48747" xr:uid="{00000000-0005-0000-0000-0000B3BD0000}"/>
    <cellStyle name="20% - Accent1 6 2 7 4 2 2" xfId="48748" xr:uid="{00000000-0005-0000-0000-0000B4BD0000}"/>
    <cellStyle name="20% - Accent1 6 2 7 4 2 2 2" xfId="48749" xr:uid="{00000000-0005-0000-0000-0000B5BD0000}"/>
    <cellStyle name="20% - Accent1 6 2 7 4 2 3" xfId="48750" xr:uid="{00000000-0005-0000-0000-0000B6BD0000}"/>
    <cellStyle name="20% - Accent1 6 2 7 4 3" xfId="48751" xr:uid="{00000000-0005-0000-0000-0000B7BD0000}"/>
    <cellStyle name="20% - Accent1 6 2 7 4 3 2" xfId="48752" xr:uid="{00000000-0005-0000-0000-0000B8BD0000}"/>
    <cellStyle name="20% - Accent1 6 2 7 4 4" xfId="48753" xr:uid="{00000000-0005-0000-0000-0000B9BD0000}"/>
    <cellStyle name="20% - Accent1 6 2 7 5" xfId="48754" xr:uid="{00000000-0005-0000-0000-0000BABD0000}"/>
    <cellStyle name="20% - Accent1 6 2 7 5 2" xfId="48755" xr:uid="{00000000-0005-0000-0000-0000BBBD0000}"/>
    <cellStyle name="20% - Accent1 6 2 7 5 2 2" xfId="48756" xr:uid="{00000000-0005-0000-0000-0000BCBD0000}"/>
    <cellStyle name="20% - Accent1 6 2 7 5 3" xfId="48757" xr:uid="{00000000-0005-0000-0000-0000BDBD0000}"/>
    <cellStyle name="20% - Accent1 6 2 7 6" xfId="48758" xr:uid="{00000000-0005-0000-0000-0000BEBD0000}"/>
    <cellStyle name="20% - Accent1 6 2 7 6 2" xfId="48759" xr:uid="{00000000-0005-0000-0000-0000BFBD0000}"/>
    <cellStyle name="20% - Accent1 6 2 7 6 2 2" xfId="48760" xr:uid="{00000000-0005-0000-0000-0000C0BD0000}"/>
    <cellStyle name="20% - Accent1 6 2 7 6 3" xfId="48761" xr:uid="{00000000-0005-0000-0000-0000C1BD0000}"/>
    <cellStyle name="20% - Accent1 6 2 7 7" xfId="48762" xr:uid="{00000000-0005-0000-0000-0000C2BD0000}"/>
    <cellStyle name="20% - Accent1 6 2 7 7 2" xfId="48763" xr:uid="{00000000-0005-0000-0000-0000C3BD0000}"/>
    <cellStyle name="20% - Accent1 6 2 7 8" xfId="48764" xr:uid="{00000000-0005-0000-0000-0000C4BD0000}"/>
    <cellStyle name="20% - Accent1 6 2 7 8 2" xfId="48765" xr:uid="{00000000-0005-0000-0000-0000C5BD0000}"/>
    <cellStyle name="20% - Accent1 6 2 7 9" xfId="48766" xr:uid="{00000000-0005-0000-0000-0000C6BD0000}"/>
    <cellStyle name="20% - Accent1 6 2 8" xfId="48767" xr:uid="{00000000-0005-0000-0000-0000C7BD0000}"/>
    <cellStyle name="20% - Accent1 6 2 8 2" xfId="48768" xr:uid="{00000000-0005-0000-0000-0000C8BD0000}"/>
    <cellStyle name="20% - Accent1 6 2 8 2 2" xfId="48769" xr:uid="{00000000-0005-0000-0000-0000C9BD0000}"/>
    <cellStyle name="20% - Accent1 6 2 8 2 2 2" xfId="48770" xr:uid="{00000000-0005-0000-0000-0000CABD0000}"/>
    <cellStyle name="20% - Accent1 6 2 8 2 3" xfId="48771" xr:uid="{00000000-0005-0000-0000-0000CBBD0000}"/>
    <cellStyle name="20% - Accent1 6 2 8 3" xfId="48772" xr:uid="{00000000-0005-0000-0000-0000CCBD0000}"/>
    <cellStyle name="20% - Accent1 6 2 8 3 2" xfId="48773" xr:uid="{00000000-0005-0000-0000-0000CDBD0000}"/>
    <cellStyle name="20% - Accent1 6 2 8 4" xfId="48774" xr:uid="{00000000-0005-0000-0000-0000CEBD0000}"/>
    <cellStyle name="20% - Accent1 6 2 9" xfId="48775" xr:uid="{00000000-0005-0000-0000-0000CFBD0000}"/>
    <cellStyle name="20% - Accent1 6 2 9 2" xfId="48776" xr:uid="{00000000-0005-0000-0000-0000D0BD0000}"/>
    <cellStyle name="20% - Accent1 6 2 9 2 2" xfId="48777" xr:uid="{00000000-0005-0000-0000-0000D1BD0000}"/>
    <cellStyle name="20% - Accent1 6 2 9 2 2 2" xfId="48778" xr:uid="{00000000-0005-0000-0000-0000D2BD0000}"/>
    <cellStyle name="20% - Accent1 6 2 9 2 3" xfId="48779" xr:uid="{00000000-0005-0000-0000-0000D3BD0000}"/>
    <cellStyle name="20% - Accent1 6 2 9 3" xfId="48780" xr:uid="{00000000-0005-0000-0000-0000D4BD0000}"/>
    <cellStyle name="20% - Accent1 6 2 9 3 2" xfId="48781" xr:uid="{00000000-0005-0000-0000-0000D5BD0000}"/>
    <cellStyle name="20% - Accent1 6 2 9 4" xfId="48782" xr:uid="{00000000-0005-0000-0000-0000D6BD0000}"/>
    <cellStyle name="20% - Accent1 6 3" xfId="48783" xr:uid="{00000000-0005-0000-0000-0000D7BD0000}"/>
    <cellStyle name="20% - Accent1 6 3 10" xfId="48784" xr:uid="{00000000-0005-0000-0000-0000D8BD0000}"/>
    <cellStyle name="20% - Accent1 6 3 10 2" xfId="48785" xr:uid="{00000000-0005-0000-0000-0000D9BD0000}"/>
    <cellStyle name="20% - Accent1 6 3 10 2 2" xfId="48786" xr:uid="{00000000-0005-0000-0000-0000DABD0000}"/>
    <cellStyle name="20% - Accent1 6 3 10 3" xfId="48787" xr:uid="{00000000-0005-0000-0000-0000DBBD0000}"/>
    <cellStyle name="20% - Accent1 6 3 11" xfId="48788" xr:uid="{00000000-0005-0000-0000-0000DCBD0000}"/>
    <cellStyle name="20% - Accent1 6 3 11 2" xfId="48789" xr:uid="{00000000-0005-0000-0000-0000DDBD0000}"/>
    <cellStyle name="20% - Accent1 6 3 11 2 2" xfId="48790" xr:uid="{00000000-0005-0000-0000-0000DEBD0000}"/>
    <cellStyle name="20% - Accent1 6 3 11 3" xfId="48791" xr:uid="{00000000-0005-0000-0000-0000DFBD0000}"/>
    <cellStyle name="20% - Accent1 6 3 12" xfId="48792" xr:uid="{00000000-0005-0000-0000-0000E0BD0000}"/>
    <cellStyle name="20% - Accent1 6 3 12 2" xfId="48793" xr:uid="{00000000-0005-0000-0000-0000E1BD0000}"/>
    <cellStyle name="20% - Accent1 6 3 13" xfId="48794" xr:uid="{00000000-0005-0000-0000-0000E2BD0000}"/>
    <cellStyle name="20% - Accent1 6 3 13 2" xfId="48795" xr:uid="{00000000-0005-0000-0000-0000E3BD0000}"/>
    <cellStyle name="20% - Accent1 6 3 14" xfId="48796" xr:uid="{00000000-0005-0000-0000-0000E4BD0000}"/>
    <cellStyle name="20% - Accent1 6 3 2" xfId="48797" xr:uid="{00000000-0005-0000-0000-0000E5BD0000}"/>
    <cellStyle name="20% - Accent1 6 3 2 10" xfId="48798" xr:uid="{00000000-0005-0000-0000-0000E6BD0000}"/>
    <cellStyle name="20% - Accent1 6 3 2 10 2" xfId="48799" xr:uid="{00000000-0005-0000-0000-0000E7BD0000}"/>
    <cellStyle name="20% - Accent1 6 3 2 11" xfId="48800" xr:uid="{00000000-0005-0000-0000-0000E8BD0000}"/>
    <cellStyle name="20% - Accent1 6 3 2 2" xfId="48801" xr:uid="{00000000-0005-0000-0000-0000E9BD0000}"/>
    <cellStyle name="20% - Accent1 6 3 2 2 2" xfId="48802" xr:uid="{00000000-0005-0000-0000-0000EABD0000}"/>
    <cellStyle name="20% - Accent1 6 3 2 2 2 2" xfId="48803" xr:uid="{00000000-0005-0000-0000-0000EBBD0000}"/>
    <cellStyle name="20% - Accent1 6 3 2 2 2 2 2" xfId="48804" xr:uid="{00000000-0005-0000-0000-0000ECBD0000}"/>
    <cellStyle name="20% - Accent1 6 3 2 2 2 2 2 2" xfId="48805" xr:uid="{00000000-0005-0000-0000-0000EDBD0000}"/>
    <cellStyle name="20% - Accent1 6 3 2 2 2 2 3" xfId="48806" xr:uid="{00000000-0005-0000-0000-0000EEBD0000}"/>
    <cellStyle name="20% - Accent1 6 3 2 2 2 3" xfId="48807" xr:uid="{00000000-0005-0000-0000-0000EFBD0000}"/>
    <cellStyle name="20% - Accent1 6 3 2 2 2 3 2" xfId="48808" xr:uid="{00000000-0005-0000-0000-0000F0BD0000}"/>
    <cellStyle name="20% - Accent1 6 3 2 2 2 4" xfId="48809" xr:uid="{00000000-0005-0000-0000-0000F1BD0000}"/>
    <cellStyle name="20% - Accent1 6 3 2 2 3" xfId="48810" xr:uid="{00000000-0005-0000-0000-0000F2BD0000}"/>
    <cellStyle name="20% - Accent1 6 3 2 2 3 2" xfId="48811" xr:uid="{00000000-0005-0000-0000-0000F3BD0000}"/>
    <cellStyle name="20% - Accent1 6 3 2 2 3 2 2" xfId="48812" xr:uid="{00000000-0005-0000-0000-0000F4BD0000}"/>
    <cellStyle name="20% - Accent1 6 3 2 2 3 2 2 2" xfId="48813" xr:uid="{00000000-0005-0000-0000-0000F5BD0000}"/>
    <cellStyle name="20% - Accent1 6 3 2 2 3 2 3" xfId="48814" xr:uid="{00000000-0005-0000-0000-0000F6BD0000}"/>
    <cellStyle name="20% - Accent1 6 3 2 2 3 3" xfId="48815" xr:uid="{00000000-0005-0000-0000-0000F7BD0000}"/>
    <cellStyle name="20% - Accent1 6 3 2 2 3 3 2" xfId="48816" xr:uid="{00000000-0005-0000-0000-0000F8BD0000}"/>
    <cellStyle name="20% - Accent1 6 3 2 2 3 4" xfId="48817" xr:uid="{00000000-0005-0000-0000-0000F9BD0000}"/>
    <cellStyle name="20% - Accent1 6 3 2 2 4" xfId="48818" xr:uid="{00000000-0005-0000-0000-0000FABD0000}"/>
    <cellStyle name="20% - Accent1 6 3 2 2 4 2" xfId="48819" xr:uid="{00000000-0005-0000-0000-0000FBBD0000}"/>
    <cellStyle name="20% - Accent1 6 3 2 2 4 2 2" xfId="48820" xr:uid="{00000000-0005-0000-0000-0000FCBD0000}"/>
    <cellStyle name="20% - Accent1 6 3 2 2 4 2 2 2" xfId="48821" xr:uid="{00000000-0005-0000-0000-0000FDBD0000}"/>
    <cellStyle name="20% - Accent1 6 3 2 2 4 2 3" xfId="48822" xr:uid="{00000000-0005-0000-0000-0000FEBD0000}"/>
    <cellStyle name="20% - Accent1 6 3 2 2 4 3" xfId="48823" xr:uid="{00000000-0005-0000-0000-0000FFBD0000}"/>
    <cellStyle name="20% - Accent1 6 3 2 2 4 3 2" xfId="48824" xr:uid="{00000000-0005-0000-0000-000000BE0000}"/>
    <cellStyle name="20% - Accent1 6 3 2 2 4 4" xfId="48825" xr:uid="{00000000-0005-0000-0000-000001BE0000}"/>
    <cellStyle name="20% - Accent1 6 3 2 2 5" xfId="48826" xr:uid="{00000000-0005-0000-0000-000002BE0000}"/>
    <cellStyle name="20% - Accent1 6 3 2 2 5 2" xfId="48827" xr:uid="{00000000-0005-0000-0000-000003BE0000}"/>
    <cellStyle name="20% - Accent1 6 3 2 2 5 2 2" xfId="48828" xr:uid="{00000000-0005-0000-0000-000004BE0000}"/>
    <cellStyle name="20% - Accent1 6 3 2 2 5 3" xfId="48829" xr:uid="{00000000-0005-0000-0000-000005BE0000}"/>
    <cellStyle name="20% - Accent1 6 3 2 2 6" xfId="48830" xr:uid="{00000000-0005-0000-0000-000006BE0000}"/>
    <cellStyle name="20% - Accent1 6 3 2 2 6 2" xfId="48831" xr:uid="{00000000-0005-0000-0000-000007BE0000}"/>
    <cellStyle name="20% - Accent1 6 3 2 2 6 2 2" xfId="48832" xr:uid="{00000000-0005-0000-0000-000008BE0000}"/>
    <cellStyle name="20% - Accent1 6 3 2 2 6 3" xfId="48833" xr:uid="{00000000-0005-0000-0000-000009BE0000}"/>
    <cellStyle name="20% - Accent1 6 3 2 2 7" xfId="48834" xr:uid="{00000000-0005-0000-0000-00000ABE0000}"/>
    <cellStyle name="20% - Accent1 6 3 2 2 7 2" xfId="48835" xr:uid="{00000000-0005-0000-0000-00000BBE0000}"/>
    <cellStyle name="20% - Accent1 6 3 2 2 8" xfId="48836" xr:uid="{00000000-0005-0000-0000-00000CBE0000}"/>
    <cellStyle name="20% - Accent1 6 3 2 2 8 2" xfId="48837" xr:uid="{00000000-0005-0000-0000-00000DBE0000}"/>
    <cellStyle name="20% - Accent1 6 3 2 2 9" xfId="48838" xr:uid="{00000000-0005-0000-0000-00000EBE0000}"/>
    <cellStyle name="20% - Accent1 6 3 2 3" xfId="48839" xr:uid="{00000000-0005-0000-0000-00000FBE0000}"/>
    <cellStyle name="20% - Accent1 6 3 2 3 2" xfId="48840" xr:uid="{00000000-0005-0000-0000-000010BE0000}"/>
    <cellStyle name="20% - Accent1 6 3 2 3 2 2" xfId="48841" xr:uid="{00000000-0005-0000-0000-000011BE0000}"/>
    <cellStyle name="20% - Accent1 6 3 2 3 2 2 2" xfId="48842" xr:uid="{00000000-0005-0000-0000-000012BE0000}"/>
    <cellStyle name="20% - Accent1 6 3 2 3 2 2 2 2" xfId="48843" xr:uid="{00000000-0005-0000-0000-000013BE0000}"/>
    <cellStyle name="20% - Accent1 6 3 2 3 2 2 3" xfId="48844" xr:uid="{00000000-0005-0000-0000-000014BE0000}"/>
    <cellStyle name="20% - Accent1 6 3 2 3 2 3" xfId="48845" xr:uid="{00000000-0005-0000-0000-000015BE0000}"/>
    <cellStyle name="20% - Accent1 6 3 2 3 2 3 2" xfId="48846" xr:uid="{00000000-0005-0000-0000-000016BE0000}"/>
    <cellStyle name="20% - Accent1 6 3 2 3 2 4" xfId="48847" xr:uid="{00000000-0005-0000-0000-000017BE0000}"/>
    <cellStyle name="20% - Accent1 6 3 2 3 3" xfId="48848" xr:uid="{00000000-0005-0000-0000-000018BE0000}"/>
    <cellStyle name="20% - Accent1 6 3 2 3 3 2" xfId="48849" xr:uid="{00000000-0005-0000-0000-000019BE0000}"/>
    <cellStyle name="20% - Accent1 6 3 2 3 3 2 2" xfId="48850" xr:uid="{00000000-0005-0000-0000-00001ABE0000}"/>
    <cellStyle name="20% - Accent1 6 3 2 3 3 2 2 2" xfId="48851" xr:uid="{00000000-0005-0000-0000-00001BBE0000}"/>
    <cellStyle name="20% - Accent1 6 3 2 3 3 2 3" xfId="48852" xr:uid="{00000000-0005-0000-0000-00001CBE0000}"/>
    <cellStyle name="20% - Accent1 6 3 2 3 3 3" xfId="48853" xr:uid="{00000000-0005-0000-0000-00001DBE0000}"/>
    <cellStyle name="20% - Accent1 6 3 2 3 3 3 2" xfId="48854" xr:uid="{00000000-0005-0000-0000-00001EBE0000}"/>
    <cellStyle name="20% - Accent1 6 3 2 3 3 4" xfId="48855" xr:uid="{00000000-0005-0000-0000-00001FBE0000}"/>
    <cellStyle name="20% - Accent1 6 3 2 3 4" xfId="48856" xr:uid="{00000000-0005-0000-0000-000020BE0000}"/>
    <cellStyle name="20% - Accent1 6 3 2 3 4 2" xfId="48857" xr:uid="{00000000-0005-0000-0000-000021BE0000}"/>
    <cellStyle name="20% - Accent1 6 3 2 3 4 2 2" xfId="48858" xr:uid="{00000000-0005-0000-0000-000022BE0000}"/>
    <cellStyle name="20% - Accent1 6 3 2 3 4 2 2 2" xfId="48859" xr:uid="{00000000-0005-0000-0000-000023BE0000}"/>
    <cellStyle name="20% - Accent1 6 3 2 3 4 2 3" xfId="48860" xr:uid="{00000000-0005-0000-0000-000024BE0000}"/>
    <cellStyle name="20% - Accent1 6 3 2 3 4 3" xfId="48861" xr:uid="{00000000-0005-0000-0000-000025BE0000}"/>
    <cellStyle name="20% - Accent1 6 3 2 3 4 3 2" xfId="48862" xr:uid="{00000000-0005-0000-0000-000026BE0000}"/>
    <cellStyle name="20% - Accent1 6 3 2 3 4 4" xfId="48863" xr:uid="{00000000-0005-0000-0000-000027BE0000}"/>
    <cellStyle name="20% - Accent1 6 3 2 3 5" xfId="48864" xr:uid="{00000000-0005-0000-0000-000028BE0000}"/>
    <cellStyle name="20% - Accent1 6 3 2 3 5 2" xfId="48865" xr:uid="{00000000-0005-0000-0000-000029BE0000}"/>
    <cellStyle name="20% - Accent1 6 3 2 3 5 2 2" xfId="48866" xr:uid="{00000000-0005-0000-0000-00002ABE0000}"/>
    <cellStyle name="20% - Accent1 6 3 2 3 5 3" xfId="48867" xr:uid="{00000000-0005-0000-0000-00002BBE0000}"/>
    <cellStyle name="20% - Accent1 6 3 2 3 6" xfId="48868" xr:uid="{00000000-0005-0000-0000-00002CBE0000}"/>
    <cellStyle name="20% - Accent1 6 3 2 3 6 2" xfId="48869" xr:uid="{00000000-0005-0000-0000-00002DBE0000}"/>
    <cellStyle name="20% - Accent1 6 3 2 3 6 2 2" xfId="48870" xr:uid="{00000000-0005-0000-0000-00002EBE0000}"/>
    <cellStyle name="20% - Accent1 6 3 2 3 6 3" xfId="48871" xr:uid="{00000000-0005-0000-0000-00002FBE0000}"/>
    <cellStyle name="20% - Accent1 6 3 2 3 7" xfId="48872" xr:uid="{00000000-0005-0000-0000-000030BE0000}"/>
    <cellStyle name="20% - Accent1 6 3 2 3 7 2" xfId="48873" xr:uid="{00000000-0005-0000-0000-000031BE0000}"/>
    <cellStyle name="20% - Accent1 6 3 2 3 8" xfId="48874" xr:uid="{00000000-0005-0000-0000-000032BE0000}"/>
    <cellStyle name="20% - Accent1 6 3 2 3 8 2" xfId="48875" xr:uid="{00000000-0005-0000-0000-000033BE0000}"/>
    <cellStyle name="20% - Accent1 6 3 2 3 9" xfId="48876" xr:uid="{00000000-0005-0000-0000-000034BE0000}"/>
    <cellStyle name="20% - Accent1 6 3 2 4" xfId="48877" xr:uid="{00000000-0005-0000-0000-000035BE0000}"/>
    <cellStyle name="20% - Accent1 6 3 2 4 2" xfId="48878" xr:uid="{00000000-0005-0000-0000-000036BE0000}"/>
    <cellStyle name="20% - Accent1 6 3 2 4 2 2" xfId="48879" xr:uid="{00000000-0005-0000-0000-000037BE0000}"/>
    <cellStyle name="20% - Accent1 6 3 2 4 2 2 2" xfId="48880" xr:uid="{00000000-0005-0000-0000-000038BE0000}"/>
    <cellStyle name="20% - Accent1 6 3 2 4 2 3" xfId="48881" xr:uid="{00000000-0005-0000-0000-000039BE0000}"/>
    <cellStyle name="20% - Accent1 6 3 2 4 3" xfId="48882" xr:uid="{00000000-0005-0000-0000-00003ABE0000}"/>
    <cellStyle name="20% - Accent1 6 3 2 4 3 2" xfId="48883" xr:uid="{00000000-0005-0000-0000-00003BBE0000}"/>
    <cellStyle name="20% - Accent1 6 3 2 4 4" xfId="48884" xr:uid="{00000000-0005-0000-0000-00003CBE0000}"/>
    <cellStyle name="20% - Accent1 6 3 2 5" xfId="48885" xr:uid="{00000000-0005-0000-0000-00003DBE0000}"/>
    <cellStyle name="20% - Accent1 6 3 2 5 2" xfId="48886" xr:uid="{00000000-0005-0000-0000-00003EBE0000}"/>
    <cellStyle name="20% - Accent1 6 3 2 5 2 2" xfId="48887" xr:uid="{00000000-0005-0000-0000-00003FBE0000}"/>
    <cellStyle name="20% - Accent1 6 3 2 5 2 2 2" xfId="48888" xr:uid="{00000000-0005-0000-0000-000040BE0000}"/>
    <cellStyle name="20% - Accent1 6 3 2 5 2 3" xfId="48889" xr:uid="{00000000-0005-0000-0000-000041BE0000}"/>
    <cellStyle name="20% - Accent1 6 3 2 5 3" xfId="48890" xr:uid="{00000000-0005-0000-0000-000042BE0000}"/>
    <cellStyle name="20% - Accent1 6 3 2 5 3 2" xfId="48891" xr:uid="{00000000-0005-0000-0000-000043BE0000}"/>
    <cellStyle name="20% - Accent1 6 3 2 5 4" xfId="48892" xr:uid="{00000000-0005-0000-0000-000044BE0000}"/>
    <cellStyle name="20% - Accent1 6 3 2 6" xfId="48893" xr:uid="{00000000-0005-0000-0000-000045BE0000}"/>
    <cellStyle name="20% - Accent1 6 3 2 6 2" xfId="48894" xr:uid="{00000000-0005-0000-0000-000046BE0000}"/>
    <cellStyle name="20% - Accent1 6 3 2 6 2 2" xfId="48895" xr:uid="{00000000-0005-0000-0000-000047BE0000}"/>
    <cellStyle name="20% - Accent1 6 3 2 6 2 2 2" xfId="48896" xr:uid="{00000000-0005-0000-0000-000048BE0000}"/>
    <cellStyle name="20% - Accent1 6 3 2 6 2 3" xfId="48897" xr:uid="{00000000-0005-0000-0000-000049BE0000}"/>
    <cellStyle name="20% - Accent1 6 3 2 6 3" xfId="48898" xr:uid="{00000000-0005-0000-0000-00004ABE0000}"/>
    <cellStyle name="20% - Accent1 6 3 2 6 3 2" xfId="48899" xr:uid="{00000000-0005-0000-0000-00004BBE0000}"/>
    <cellStyle name="20% - Accent1 6 3 2 6 4" xfId="48900" xr:uid="{00000000-0005-0000-0000-00004CBE0000}"/>
    <cellStyle name="20% - Accent1 6 3 2 7" xfId="48901" xr:uid="{00000000-0005-0000-0000-00004DBE0000}"/>
    <cellStyle name="20% - Accent1 6 3 2 7 2" xfId="48902" xr:uid="{00000000-0005-0000-0000-00004EBE0000}"/>
    <cellStyle name="20% - Accent1 6 3 2 7 2 2" xfId="48903" xr:uid="{00000000-0005-0000-0000-00004FBE0000}"/>
    <cellStyle name="20% - Accent1 6 3 2 7 3" xfId="48904" xr:uid="{00000000-0005-0000-0000-000050BE0000}"/>
    <cellStyle name="20% - Accent1 6 3 2 8" xfId="48905" xr:uid="{00000000-0005-0000-0000-000051BE0000}"/>
    <cellStyle name="20% - Accent1 6 3 2 8 2" xfId="48906" xr:uid="{00000000-0005-0000-0000-000052BE0000}"/>
    <cellStyle name="20% - Accent1 6 3 2 8 2 2" xfId="48907" xr:uid="{00000000-0005-0000-0000-000053BE0000}"/>
    <cellStyle name="20% - Accent1 6 3 2 8 3" xfId="48908" xr:uid="{00000000-0005-0000-0000-000054BE0000}"/>
    <cellStyle name="20% - Accent1 6 3 2 9" xfId="48909" xr:uid="{00000000-0005-0000-0000-000055BE0000}"/>
    <cellStyle name="20% - Accent1 6 3 2 9 2" xfId="48910" xr:uid="{00000000-0005-0000-0000-000056BE0000}"/>
    <cellStyle name="20% - Accent1 6 3 3" xfId="48911" xr:uid="{00000000-0005-0000-0000-000057BE0000}"/>
    <cellStyle name="20% - Accent1 6 3 3 10" xfId="48912" xr:uid="{00000000-0005-0000-0000-000058BE0000}"/>
    <cellStyle name="20% - Accent1 6 3 3 10 2" xfId="48913" xr:uid="{00000000-0005-0000-0000-000059BE0000}"/>
    <cellStyle name="20% - Accent1 6 3 3 11" xfId="48914" xr:uid="{00000000-0005-0000-0000-00005ABE0000}"/>
    <cellStyle name="20% - Accent1 6 3 3 2" xfId="48915" xr:uid="{00000000-0005-0000-0000-00005BBE0000}"/>
    <cellStyle name="20% - Accent1 6 3 3 2 2" xfId="48916" xr:uid="{00000000-0005-0000-0000-00005CBE0000}"/>
    <cellStyle name="20% - Accent1 6 3 3 2 2 2" xfId="48917" xr:uid="{00000000-0005-0000-0000-00005DBE0000}"/>
    <cellStyle name="20% - Accent1 6 3 3 2 2 2 2" xfId="48918" xr:uid="{00000000-0005-0000-0000-00005EBE0000}"/>
    <cellStyle name="20% - Accent1 6 3 3 2 2 2 2 2" xfId="48919" xr:uid="{00000000-0005-0000-0000-00005FBE0000}"/>
    <cellStyle name="20% - Accent1 6 3 3 2 2 2 3" xfId="48920" xr:uid="{00000000-0005-0000-0000-000060BE0000}"/>
    <cellStyle name="20% - Accent1 6 3 3 2 2 3" xfId="48921" xr:uid="{00000000-0005-0000-0000-000061BE0000}"/>
    <cellStyle name="20% - Accent1 6 3 3 2 2 3 2" xfId="48922" xr:uid="{00000000-0005-0000-0000-000062BE0000}"/>
    <cellStyle name="20% - Accent1 6 3 3 2 2 4" xfId="48923" xr:uid="{00000000-0005-0000-0000-000063BE0000}"/>
    <cellStyle name="20% - Accent1 6 3 3 2 3" xfId="48924" xr:uid="{00000000-0005-0000-0000-000064BE0000}"/>
    <cellStyle name="20% - Accent1 6 3 3 2 3 2" xfId="48925" xr:uid="{00000000-0005-0000-0000-000065BE0000}"/>
    <cellStyle name="20% - Accent1 6 3 3 2 3 2 2" xfId="48926" xr:uid="{00000000-0005-0000-0000-000066BE0000}"/>
    <cellStyle name="20% - Accent1 6 3 3 2 3 2 2 2" xfId="48927" xr:uid="{00000000-0005-0000-0000-000067BE0000}"/>
    <cellStyle name="20% - Accent1 6 3 3 2 3 2 3" xfId="48928" xr:uid="{00000000-0005-0000-0000-000068BE0000}"/>
    <cellStyle name="20% - Accent1 6 3 3 2 3 3" xfId="48929" xr:uid="{00000000-0005-0000-0000-000069BE0000}"/>
    <cellStyle name="20% - Accent1 6 3 3 2 3 3 2" xfId="48930" xr:uid="{00000000-0005-0000-0000-00006ABE0000}"/>
    <cellStyle name="20% - Accent1 6 3 3 2 3 4" xfId="48931" xr:uid="{00000000-0005-0000-0000-00006BBE0000}"/>
    <cellStyle name="20% - Accent1 6 3 3 2 4" xfId="48932" xr:uid="{00000000-0005-0000-0000-00006CBE0000}"/>
    <cellStyle name="20% - Accent1 6 3 3 2 4 2" xfId="48933" xr:uid="{00000000-0005-0000-0000-00006DBE0000}"/>
    <cellStyle name="20% - Accent1 6 3 3 2 4 2 2" xfId="48934" xr:uid="{00000000-0005-0000-0000-00006EBE0000}"/>
    <cellStyle name="20% - Accent1 6 3 3 2 4 2 2 2" xfId="48935" xr:uid="{00000000-0005-0000-0000-00006FBE0000}"/>
    <cellStyle name="20% - Accent1 6 3 3 2 4 2 3" xfId="48936" xr:uid="{00000000-0005-0000-0000-000070BE0000}"/>
    <cellStyle name="20% - Accent1 6 3 3 2 4 3" xfId="48937" xr:uid="{00000000-0005-0000-0000-000071BE0000}"/>
    <cellStyle name="20% - Accent1 6 3 3 2 4 3 2" xfId="48938" xr:uid="{00000000-0005-0000-0000-000072BE0000}"/>
    <cellStyle name="20% - Accent1 6 3 3 2 4 4" xfId="48939" xr:uid="{00000000-0005-0000-0000-000073BE0000}"/>
    <cellStyle name="20% - Accent1 6 3 3 2 5" xfId="48940" xr:uid="{00000000-0005-0000-0000-000074BE0000}"/>
    <cellStyle name="20% - Accent1 6 3 3 2 5 2" xfId="48941" xr:uid="{00000000-0005-0000-0000-000075BE0000}"/>
    <cellStyle name="20% - Accent1 6 3 3 2 5 2 2" xfId="48942" xr:uid="{00000000-0005-0000-0000-000076BE0000}"/>
    <cellStyle name="20% - Accent1 6 3 3 2 5 3" xfId="48943" xr:uid="{00000000-0005-0000-0000-000077BE0000}"/>
    <cellStyle name="20% - Accent1 6 3 3 2 6" xfId="48944" xr:uid="{00000000-0005-0000-0000-000078BE0000}"/>
    <cellStyle name="20% - Accent1 6 3 3 2 6 2" xfId="48945" xr:uid="{00000000-0005-0000-0000-000079BE0000}"/>
    <cellStyle name="20% - Accent1 6 3 3 2 6 2 2" xfId="48946" xr:uid="{00000000-0005-0000-0000-00007ABE0000}"/>
    <cellStyle name="20% - Accent1 6 3 3 2 6 3" xfId="48947" xr:uid="{00000000-0005-0000-0000-00007BBE0000}"/>
    <cellStyle name="20% - Accent1 6 3 3 2 7" xfId="48948" xr:uid="{00000000-0005-0000-0000-00007CBE0000}"/>
    <cellStyle name="20% - Accent1 6 3 3 2 7 2" xfId="48949" xr:uid="{00000000-0005-0000-0000-00007DBE0000}"/>
    <cellStyle name="20% - Accent1 6 3 3 2 8" xfId="48950" xr:uid="{00000000-0005-0000-0000-00007EBE0000}"/>
    <cellStyle name="20% - Accent1 6 3 3 2 8 2" xfId="48951" xr:uid="{00000000-0005-0000-0000-00007FBE0000}"/>
    <cellStyle name="20% - Accent1 6 3 3 2 9" xfId="48952" xr:uid="{00000000-0005-0000-0000-000080BE0000}"/>
    <cellStyle name="20% - Accent1 6 3 3 3" xfId="48953" xr:uid="{00000000-0005-0000-0000-000081BE0000}"/>
    <cellStyle name="20% - Accent1 6 3 3 3 2" xfId="48954" xr:uid="{00000000-0005-0000-0000-000082BE0000}"/>
    <cellStyle name="20% - Accent1 6 3 3 3 2 2" xfId="48955" xr:uid="{00000000-0005-0000-0000-000083BE0000}"/>
    <cellStyle name="20% - Accent1 6 3 3 3 2 2 2" xfId="48956" xr:uid="{00000000-0005-0000-0000-000084BE0000}"/>
    <cellStyle name="20% - Accent1 6 3 3 3 2 2 2 2" xfId="48957" xr:uid="{00000000-0005-0000-0000-000085BE0000}"/>
    <cellStyle name="20% - Accent1 6 3 3 3 2 2 3" xfId="48958" xr:uid="{00000000-0005-0000-0000-000086BE0000}"/>
    <cellStyle name="20% - Accent1 6 3 3 3 2 3" xfId="48959" xr:uid="{00000000-0005-0000-0000-000087BE0000}"/>
    <cellStyle name="20% - Accent1 6 3 3 3 2 3 2" xfId="48960" xr:uid="{00000000-0005-0000-0000-000088BE0000}"/>
    <cellStyle name="20% - Accent1 6 3 3 3 2 4" xfId="48961" xr:uid="{00000000-0005-0000-0000-000089BE0000}"/>
    <cellStyle name="20% - Accent1 6 3 3 3 3" xfId="48962" xr:uid="{00000000-0005-0000-0000-00008ABE0000}"/>
    <cellStyle name="20% - Accent1 6 3 3 3 3 2" xfId="48963" xr:uid="{00000000-0005-0000-0000-00008BBE0000}"/>
    <cellStyle name="20% - Accent1 6 3 3 3 3 2 2" xfId="48964" xr:uid="{00000000-0005-0000-0000-00008CBE0000}"/>
    <cellStyle name="20% - Accent1 6 3 3 3 3 2 2 2" xfId="48965" xr:uid="{00000000-0005-0000-0000-00008DBE0000}"/>
    <cellStyle name="20% - Accent1 6 3 3 3 3 2 3" xfId="48966" xr:uid="{00000000-0005-0000-0000-00008EBE0000}"/>
    <cellStyle name="20% - Accent1 6 3 3 3 3 3" xfId="48967" xr:uid="{00000000-0005-0000-0000-00008FBE0000}"/>
    <cellStyle name="20% - Accent1 6 3 3 3 3 3 2" xfId="48968" xr:uid="{00000000-0005-0000-0000-000090BE0000}"/>
    <cellStyle name="20% - Accent1 6 3 3 3 3 4" xfId="48969" xr:uid="{00000000-0005-0000-0000-000091BE0000}"/>
    <cellStyle name="20% - Accent1 6 3 3 3 4" xfId="48970" xr:uid="{00000000-0005-0000-0000-000092BE0000}"/>
    <cellStyle name="20% - Accent1 6 3 3 3 4 2" xfId="48971" xr:uid="{00000000-0005-0000-0000-000093BE0000}"/>
    <cellStyle name="20% - Accent1 6 3 3 3 4 2 2" xfId="48972" xr:uid="{00000000-0005-0000-0000-000094BE0000}"/>
    <cellStyle name="20% - Accent1 6 3 3 3 4 2 2 2" xfId="48973" xr:uid="{00000000-0005-0000-0000-000095BE0000}"/>
    <cellStyle name="20% - Accent1 6 3 3 3 4 2 3" xfId="48974" xr:uid="{00000000-0005-0000-0000-000096BE0000}"/>
    <cellStyle name="20% - Accent1 6 3 3 3 4 3" xfId="48975" xr:uid="{00000000-0005-0000-0000-000097BE0000}"/>
    <cellStyle name="20% - Accent1 6 3 3 3 4 3 2" xfId="48976" xr:uid="{00000000-0005-0000-0000-000098BE0000}"/>
    <cellStyle name="20% - Accent1 6 3 3 3 4 4" xfId="48977" xr:uid="{00000000-0005-0000-0000-000099BE0000}"/>
    <cellStyle name="20% - Accent1 6 3 3 3 5" xfId="48978" xr:uid="{00000000-0005-0000-0000-00009ABE0000}"/>
    <cellStyle name="20% - Accent1 6 3 3 3 5 2" xfId="48979" xr:uid="{00000000-0005-0000-0000-00009BBE0000}"/>
    <cellStyle name="20% - Accent1 6 3 3 3 5 2 2" xfId="48980" xr:uid="{00000000-0005-0000-0000-00009CBE0000}"/>
    <cellStyle name="20% - Accent1 6 3 3 3 5 3" xfId="48981" xr:uid="{00000000-0005-0000-0000-00009DBE0000}"/>
    <cellStyle name="20% - Accent1 6 3 3 3 6" xfId="48982" xr:uid="{00000000-0005-0000-0000-00009EBE0000}"/>
    <cellStyle name="20% - Accent1 6 3 3 3 6 2" xfId="48983" xr:uid="{00000000-0005-0000-0000-00009FBE0000}"/>
    <cellStyle name="20% - Accent1 6 3 3 3 6 2 2" xfId="48984" xr:uid="{00000000-0005-0000-0000-0000A0BE0000}"/>
    <cellStyle name="20% - Accent1 6 3 3 3 6 3" xfId="48985" xr:uid="{00000000-0005-0000-0000-0000A1BE0000}"/>
    <cellStyle name="20% - Accent1 6 3 3 3 7" xfId="48986" xr:uid="{00000000-0005-0000-0000-0000A2BE0000}"/>
    <cellStyle name="20% - Accent1 6 3 3 3 7 2" xfId="48987" xr:uid="{00000000-0005-0000-0000-0000A3BE0000}"/>
    <cellStyle name="20% - Accent1 6 3 3 3 8" xfId="48988" xr:uid="{00000000-0005-0000-0000-0000A4BE0000}"/>
    <cellStyle name="20% - Accent1 6 3 3 3 8 2" xfId="48989" xr:uid="{00000000-0005-0000-0000-0000A5BE0000}"/>
    <cellStyle name="20% - Accent1 6 3 3 3 9" xfId="48990" xr:uid="{00000000-0005-0000-0000-0000A6BE0000}"/>
    <cellStyle name="20% - Accent1 6 3 3 4" xfId="48991" xr:uid="{00000000-0005-0000-0000-0000A7BE0000}"/>
    <cellStyle name="20% - Accent1 6 3 3 4 2" xfId="48992" xr:uid="{00000000-0005-0000-0000-0000A8BE0000}"/>
    <cellStyle name="20% - Accent1 6 3 3 4 2 2" xfId="48993" xr:uid="{00000000-0005-0000-0000-0000A9BE0000}"/>
    <cellStyle name="20% - Accent1 6 3 3 4 2 2 2" xfId="48994" xr:uid="{00000000-0005-0000-0000-0000AABE0000}"/>
    <cellStyle name="20% - Accent1 6 3 3 4 2 3" xfId="48995" xr:uid="{00000000-0005-0000-0000-0000ABBE0000}"/>
    <cellStyle name="20% - Accent1 6 3 3 4 3" xfId="48996" xr:uid="{00000000-0005-0000-0000-0000ACBE0000}"/>
    <cellStyle name="20% - Accent1 6 3 3 4 3 2" xfId="48997" xr:uid="{00000000-0005-0000-0000-0000ADBE0000}"/>
    <cellStyle name="20% - Accent1 6 3 3 4 4" xfId="48998" xr:uid="{00000000-0005-0000-0000-0000AEBE0000}"/>
    <cellStyle name="20% - Accent1 6 3 3 5" xfId="48999" xr:uid="{00000000-0005-0000-0000-0000AFBE0000}"/>
    <cellStyle name="20% - Accent1 6 3 3 5 2" xfId="49000" xr:uid="{00000000-0005-0000-0000-0000B0BE0000}"/>
    <cellStyle name="20% - Accent1 6 3 3 5 2 2" xfId="49001" xr:uid="{00000000-0005-0000-0000-0000B1BE0000}"/>
    <cellStyle name="20% - Accent1 6 3 3 5 2 2 2" xfId="49002" xr:uid="{00000000-0005-0000-0000-0000B2BE0000}"/>
    <cellStyle name="20% - Accent1 6 3 3 5 2 3" xfId="49003" xr:uid="{00000000-0005-0000-0000-0000B3BE0000}"/>
    <cellStyle name="20% - Accent1 6 3 3 5 3" xfId="49004" xr:uid="{00000000-0005-0000-0000-0000B4BE0000}"/>
    <cellStyle name="20% - Accent1 6 3 3 5 3 2" xfId="49005" xr:uid="{00000000-0005-0000-0000-0000B5BE0000}"/>
    <cellStyle name="20% - Accent1 6 3 3 5 4" xfId="49006" xr:uid="{00000000-0005-0000-0000-0000B6BE0000}"/>
    <cellStyle name="20% - Accent1 6 3 3 6" xfId="49007" xr:uid="{00000000-0005-0000-0000-0000B7BE0000}"/>
    <cellStyle name="20% - Accent1 6 3 3 6 2" xfId="49008" xr:uid="{00000000-0005-0000-0000-0000B8BE0000}"/>
    <cellStyle name="20% - Accent1 6 3 3 6 2 2" xfId="49009" xr:uid="{00000000-0005-0000-0000-0000B9BE0000}"/>
    <cellStyle name="20% - Accent1 6 3 3 6 2 2 2" xfId="49010" xr:uid="{00000000-0005-0000-0000-0000BABE0000}"/>
    <cellStyle name="20% - Accent1 6 3 3 6 2 3" xfId="49011" xr:uid="{00000000-0005-0000-0000-0000BBBE0000}"/>
    <cellStyle name="20% - Accent1 6 3 3 6 3" xfId="49012" xr:uid="{00000000-0005-0000-0000-0000BCBE0000}"/>
    <cellStyle name="20% - Accent1 6 3 3 6 3 2" xfId="49013" xr:uid="{00000000-0005-0000-0000-0000BDBE0000}"/>
    <cellStyle name="20% - Accent1 6 3 3 6 4" xfId="49014" xr:uid="{00000000-0005-0000-0000-0000BEBE0000}"/>
    <cellStyle name="20% - Accent1 6 3 3 7" xfId="49015" xr:uid="{00000000-0005-0000-0000-0000BFBE0000}"/>
    <cellStyle name="20% - Accent1 6 3 3 7 2" xfId="49016" xr:uid="{00000000-0005-0000-0000-0000C0BE0000}"/>
    <cellStyle name="20% - Accent1 6 3 3 7 2 2" xfId="49017" xr:uid="{00000000-0005-0000-0000-0000C1BE0000}"/>
    <cellStyle name="20% - Accent1 6 3 3 7 3" xfId="49018" xr:uid="{00000000-0005-0000-0000-0000C2BE0000}"/>
    <cellStyle name="20% - Accent1 6 3 3 8" xfId="49019" xr:uid="{00000000-0005-0000-0000-0000C3BE0000}"/>
    <cellStyle name="20% - Accent1 6 3 3 8 2" xfId="49020" xr:uid="{00000000-0005-0000-0000-0000C4BE0000}"/>
    <cellStyle name="20% - Accent1 6 3 3 8 2 2" xfId="49021" xr:uid="{00000000-0005-0000-0000-0000C5BE0000}"/>
    <cellStyle name="20% - Accent1 6 3 3 8 3" xfId="49022" xr:uid="{00000000-0005-0000-0000-0000C6BE0000}"/>
    <cellStyle name="20% - Accent1 6 3 3 9" xfId="49023" xr:uid="{00000000-0005-0000-0000-0000C7BE0000}"/>
    <cellStyle name="20% - Accent1 6 3 3 9 2" xfId="49024" xr:uid="{00000000-0005-0000-0000-0000C8BE0000}"/>
    <cellStyle name="20% - Accent1 6 3 4" xfId="49025" xr:uid="{00000000-0005-0000-0000-0000C9BE0000}"/>
    <cellStyle name="20% - Accent1 6 3 4 10" xfId="49026" xr:uid="{00000000-0005-0000-0000-0000CABE0000}"/>
    <cellStyle name="20% - Accent1 6 3 4 10 2" xfId="49027" xr:uid="{00000000-0005-0000-0000-0000CBBE0000}"/>
    <cellStyle name="20% - Accent1 6 3 4 11" xfId="49028" xr:uid="{00000000-0005-0000-0000-0000CCBE0000}"/>
    <cellStyle name="20% - Accent1 6 3 4 2" xfId="49029" xr:uid="{00000000-0005-0000-0000-0000CDBE0000}"/>
    <cellStyle name="20% - Accent1 6 3 4 2 2" xfId="49030" xr:uid="{00000000-0005-0000-0000-0000CEBE0000}"/>
    <cellStyle name="20% - Accent1 6 3 4 2 2 2" xfId="49031" xr:uid="{00000000-0005-0000-0000-0000CFBE0000}"/>
    <cellStyle name="20% - Accent1 6 3 4 2 2 2 2" xfId="49032" xr:uid="{00000000-0005-0000-0000-0000D0BE0000}"/>
    <cellStyle name="20% - Accent1 6 3 4 2 2 2 2 2" xfId="49033" xr:uid="{00000000-0005-0000-0000-0000D1BE0000}"/>
    <cellStyle name="20% - Accent1 6 3 4 2 2 2 3" xfId="49034" xr:uid="{00000000-0005-0000-0000-0000D2BE0000}"/>
    <cellStyle name="20% - Accent1 6 3 4 2 2 3" xfId="49035" xr:uid="{00000000-0005-0000-0000-0000D3BE0000}"/>
    <cellStyle name="20% - Accent1 6 3 4 2 2 3 2" xfId="49036" xr:uid="{00000000-0005-0000-0000-0000D4BE0000}"/>
    <cellStyle name="20% - Accent1 6 3 4 2 2 4" xfId="49037" xr:uid="{00000000-0005-0000-0000-0000D5BE0000}"/>
    <cellStyle name="20% - Accent1 6 3 4 2 3" xfId="49038" xr:uid="{00000000-0005-0000-0000-0000D6BE0000}"/>
    <cellStyle name="20% - Accent1 6 3 4 2 3 2" xfId="49039" xr:uid="{00000000-0005-0000-0000-0000D7BE0000}"/>
    <cellStyle name="20% - Accent1 6 3 4 2 3 2 2" xfId="49040" xr:uid="{00000000-0005-0000-0000-0000D8BE0000}"/>
    <cellStyle name="20% - Accent1 6 3 4 2 3 2 2 2" xfId="49041" xr:uid="{00000000-0005-0000-0000-0000D9BE0000}"/>
    <cellStyle name="20% - Accent1 6 3 4 2 3 2 3" xfId="49042" xr:uid="{00000000-0005-0000-0000-0000DABE0000}"/>
    <cellStyle name="20% - Accent1 6 3 4 2 3 3" xfId="49043" xr:uid="{00000000-0005-0000-0000-0000DBBE0000}"/>
    <cellStyle name="20% - Accent1 6 3 4 2 3 3 2" xfId="49044" xr:uid="{00000000-0005-0000-0000-0000DCBE0000}"/>
    <cellStyle name="20% - Accent1 6 3 4 2 3 4" xfId="49045" xr:uid="{00000000-0005-0000-0000-0000DDBE0000}"/>
    <cellStyle name="20% - Accent1 6 3 4 2 4" xfId="49046" xr:uid="{00000000-0005-0000-0000-0000DEBE0000}"/>
    <cellStyle name="20% - Accent1 6 3 4 2 4 2" xfId="49047" xr:uid="{00000000-0005-0000-0000-0000DFBE0000}"/>
    <cellStyle name="20% - Accent1 6 3 4 2 4 2 2" xfId="49048" xr:uid="{00000000-0005-0000-0000-0000E0BE0000}"/>
    <cellStyle name="20% - Accent1 6 3 4 2 4 2 2 2" xfId="49049" xr:uid="{00000000-0005-0000-0000-0000E1BE0000}"/>
    <cellStyle name="20% - Accent1 6 3 4 2 4 2 3" xfId="49050" xr:uid="{00000000-0005-0000-0000-0000E2BE0000}"/>
    <cellStyle name="20% - Accent1 6 3 4 2 4 3" xfId="49051" xr:uid="{00000000-0005-0000-0000-0000E3BE0000}"/>
    <cellStyle name="20% - Accent1 6 3 4 2 4 3 2" xfId="49052" xr:uid="{00000000-0005-0000-0000-0000E4BE0000}"/>
    <cellStyle name="20% - Accent1 6 3 4 2 4 4" xfId="49053" xr:uid="{00000000-0005-0000-0000-0000E5BE0000}"/>
    <cellStyle name="20% - Accent1 6 3 4 2 5" xfId="49054" xr:uid="{00000000-0005-0000-0000-0000E6BE0000}"/>
    <cellStyle name="20% - Accent1 6 3 4 2 5 2" xfId="49055" xr:uid="{00000000-0005-0000-0000-0000E7BE0000}"/>
    <cellStyle name="20% - Accent1 6 3 4 2 5 2 2" xfId="49056" xr:uid="{00000000-0005-0000-0000-0000E8BE0000}"/>
    <cellStyle name="20% - Accent1 6 3 4 2 5 3" xfId="49057" xr:uid="{00000000-0005-0000-0000-0000E9BE0000}"/>
    <cellStyle name="20% - Accent1 6 3 4 2 6" xfId="49058" xr:uid="{00000000-0005-0000-0000-0000EABE0000}"/>
    <cellStyle name="20% - Accent1 6 3 4 2 6 2" xfId="49059" xr:uid="{00000000-0005-0000-0000-0000EBBE0000}"/>
    <cellStyle name="20% - Accent1 6 3 4 2 6 2 2" xfId="49060" xr:uid="{00000000-0005-0000-0000-0000ECBE0000}"/>
    <cellStyle name="20% - Accent1 6 3 4 2 6 3" xfId="49061" xr:uid="{00000000-0005-0000-0000-0000EDBE0000}"/>
    <cellStyle name="20% - Accent1 6 3 4 2 7" xfId="49062" xr:uid="{00000000-0005-0000-0000-0000EEBE0000}"/>
    <cellStyle name="20% - Accent1 6 3 4 2 7 2" xfId="49063" xr:uid="{00000000-0005-0000-0000-0000EFBE0000}"/>
    <cellStyle name="20% - Accent1 6 3 4 2 8" xfId="49064" xr:uid="{00000000-0005-0000-0000-0000F0BE0000}"/>
    <cellStyle name="20% - Accent1 6 3 4 2 8 2" xfId="49065" xr:uid="{00000000-0005-0000-0000-0000F1BE0000}"/>
    <cellStyle name="20% - Accent1 6 3 4 2 9" xfId="49066" xr:uid="{00000000-0005-0000-0000-0000F2BE0000}"/>
    <cellStyle name="20% - Accent1 6 3 4 3" xfId="49067" xr:uid="{00000000-0005-0000-0000-0000F3BE0000}"/>
    <cellStyle name="20% - Accent1 6 3 4 3 2" xfId="49068" xr:uid="{00000000-0005-0000-0000-0000F4BE0000}"/>
    <cellStyle name="20% - Accent1 6 3 4 3 2 2" xfId="49069" xr:uid="{00000000-0005-0000-0000-0000F5BE0000}"/>
    <cellStyle name="20% - Accent1 6 3 4 3 2 2 2" xfId="49070" xr:uid="{00000000-0005-0000-0000-0000F6BE0000}"/>
    <cellStyle name="20% - Accent1 6 3 4 3 2 2 2 2" xfId="49071" xr:uid="{00000000-0005-0000-0000-0000F7BE0000}"/>
    <cellStyle name="20% - Accent1 6 3 4 3 2 2 3" xfId="49072" xr:uid="{00000000-0005-0000-0000-0000F8BE0000}"/>
    <cellStyle name="20% - Accent1 6 3 4 3 2 3" xfId="49073" xr:uid="{00000000-0005-0000-0000-0000F9BE0000}"/>
    <cellStyle name="20% - Accent1 6 3 4 3 2 3 2" xfId="49074" xr:uid="{00000000-0005-0000-0000-0000FABE0000}"/>
    <cellStyle name="20% - Accent1 6 3 4 3 2 4" xfId="49075" xr:uid="{00000000-0005-0000-0000-0000FBBE0000}"/>
    <cellStyle name="20% - Accent1 6 3 4 3 3" xfId="49076" xr:uid="{00000000-0005-0000-0000-0000FCBE0000}"/>
    <cellStyle name="20% - Accent1 6 3 4 3 3 2" xfId="49077" xr:uid="{00000000-0005-0000-0000-0000FDBE0000}"/>
    <cellStyle name="20% - Accent1 6 3 4 3 3 2 2" xfId="49078" xr:uid="{00000000-0005-0000-0000-0000FEBE0000}"/>
    <cellStyle name="20% - Accent1 6 3 4 3 3 2 2 2" xfId="49079" xr:uid="{00000000-0005-0000-0000-0000FFBE0000}"/>
    <cellStyle name="20% - Accent1 6 3 4 3 3 2 3" xfId="49080" xr:uid="{00000000-0005-0000-0000-000000BF0000}"/>
    <cellStyle name="20% - Accent1 6 3 4 3 3 3" xfId="49081" xr:uid="{00000000-0005-0000-0000-000001BF0000}"/>
    <cellStyle name="20% - Accent1 6 3 4 3 3 3 2" xfId="49082" xr:uid="{00000000-0005-0000-0000-000002BF0000}"/>
    <cellStyle name="20% - Accent1 6 3 4 3 3 4" xfId="49083" xr:uid="{00000000-0005-0000-0000-000003BF0000}"/>
    <cellStyle name="20% - Accent1 6 3 4 3 4" xfId="49084" xr:uid="{00000000-0005-0000-0000-000004BF0000}"/>
    <cellStyle name="20% - Accent1 6 3 4 3 4 2" xfId="49085" xr:uid="{00000000-0005-0000-0000-000005BF0000}"/>
    <cellStyle name="20% - Accent1 6 3 4 3 4 2 2" xfId="49086" xr:uid="{00000000-0005-0000-0000-000006BF0000}"/>
    <cellStyle name="20% - Accent1 6 3 4 3 4 2 2 2" xfId="49087" xr:uid="{00000000-0005-0000-0000-000007BF0000}"/>
    <cellStyle name="20% - Accent1 6 3 4 3 4 2 3" xfId="49088" xr:uid="{00000000-0005-0000-0000-000008BF0000}"/>
    <cellStyle name="20% - Accent1 6 3 4 3 4 3" xfId="49089" xr:uid="{00000000-0005-0000-0000-000009BF0000}"/>
    <cellStyle name="20% - Accent1 6 3 4 3 4 3 2" xfId="49090" xr:uid="{00000000-0005-0000-0000-00000ABF0000}"/>
    <cellStyle name="20% - Accent1 6 3 4 3 4 4" xfId="49091" xr:uid="{00000000-0005-0000-0000-00000BBF0000}"/>
    <cellStyle name="20% - Accent1 6 3 4 3 5" xfId="49092" xr:uid="{00000000-0005-0000-0000-00000CBF0000}"/>
    <cellStyle name="20% - Accent1 6 3 4 3 5 2" xfId="49093" xr:uid="{00000000-0005-0000-0000-00000DBF0000}"/>
    <cellStyle name="20% - Accent1 6 3 4 3 5 2 2" xfId="49094" xr:uid="{00000000-0005-0000-0000-00000EBF0000}"/>
    <cellStyle name="20% - Accent1 6 3 4 3 5 3" xfId="49095" xr:uid="{00000000-0005-0000-0000-00000FBF0000}"/>
    <cellStyle name="20% - Accent1 6 3 4 3 6" xfId="49096" xr:uid="{00000000-0005-0000-0000-000010BF0000}"/>
    <cellStyle name="20% - Accent1 6 3 4 3 6 2" xfId="49097" xr:uid="{00000000-0005-0000-0000-000011BF0000}"/>
    <cellStyle name="20% - Accent1 6 3 4 3 6 2 2" xfId="49098" xr:uid="{00000000-0005-0000-0000-000012BF0000}"/>
    <cellStyle name="20% - Accent1 6 3 4 3 6 3" xfId="49099" xr:uid="{00000000-0005-0000-0000-000013BF0000}"/>
    <cellStyle name="20% - Accent1 6 3 4 3 7" xfId="49100" xr:uid="{00000000-0005-0000-0000-000014BF0000}"/>
    <cellStyle name="20% - Accent1 6 3 4 3 7 2" xfId="49101" xr:uid="{00000000-0005-0000-0000-000015BF0000}"/>
    <cellStyle name="20% - Accent1 6 3 4 3 8" xfId="49102" xr:uid="{00000000-0005-0000-0000-000016BF0000}"/>
    <cellStyle name="20% - Accent1 6 3 4 3 8 2" xfId="49103" xr:uid="{00000000-0005-0000-0000-000017BF0000}"/>
    <cellStyle name="20% - Accent1 6 3 4 3 9" xfId="49104" xr:uid="{00000000-0005-0000-0000-000018BF0000}"/>
    <cellStyle name="20% - Accent1 6 3 4 4" xfId="49105" xr:uid="{00000000-0005-0000-0000-000019BF0000}"/>
    <cellStyle name="20% - Accent1 6 3 4 4 2" xfId="49106" xr:uid="{00000000-0005-0000-0000-00001ABF0000}"/>
    <cellStyle name="20% - Accent1 6 3 4 4 2 2" xfId="49107" xr:uid="{00000000-0005-0000-0000-00001BBF0000}"/>
    <cellStyle name="20% - Accent1 6 3 4 4 2 2 2" xfId="49108" xr:uid="{00000000-0005-0000-0000-00001CBF0000}"/>
    <cellStyle name="20% - Accent1 6 3 4 4 2 3" xfId="49109" xr:uid="{00000000-0005-0000-0000-00001DBF0000}"/>
    <cellStyle name="20% - Accent1 6 3 4 4 3" xfId="49110" xr:uid="{00000000-0005-0000-0000-00001EBF0000}"/>
    <cellStyle name="20% - Accent1 6 3 4 4 3 2" xfId="49111" xr:uid="{00000000-0005-0000-0000-00001FBF0000}"/>
    <cellStyle name="20% - Accent1 6 3 4 4 4" xfId="49112" xr:uid="{00000000-0005-0000-0000-000020BF0000}"/>
    <cellStyle name="20% - Accent1 6 3 4 5" xfId="49113" xr:uid="{00000000-0005-0000-0000-000021BF0000}"/>
    <cellStyle name="20% - Accent1 6 3 4 5 2" xfId="49114" xr:uid="{00000000-0005-0000-0000-000022BF0000}"/>
    <cellStyle name="20% - Accent1 6 3 4 5 2 2" xfId="49115" xr:uid="{00000000-0005-0000-0000-000023BF0000}"/>
    <cellStyle name="20% - Accent1 6 3 4 5 2 2 2" xfId="49116" xr:uid="{00000000-0005-0000-0000-000024BF0000}"/>
    <cellStyle name="20% - Accent1 6 3 4 5 2 3" xfId="49117" xr:uid="{00000000-0005-0000-0000-000025BF0000}"/>
    <cellStyle name="20% - Accent1 6 3 4 5 3" xfId="49118" xr:uid="{00000000-0005-0000-0000-000026BF0000}"/>
    <cellStyle name="20% - Accent1 6 3 4 5 3 2" xfId="49119" xr:uid="{00000000-0005-0000-0000-000027BF0000}"/>
    <cellStyle name="20% - Accent1 6 3 4 5 4" xfId="49120" xr:uid="{00000000-0005-0000-0000-000028BF0000}"/>
    <cellStyle name="20% - Accent1 6 3 4 6" xfId="49121" xr:uid="{00000000-0005-0000-0000-000029BF0000}"/>
    <cellStyle name="20% - Accent1 6 3 4 6 2" xfId="49122" xr:uid="{00000000-0005-0000-0000-00002ABF0000}"/>
    <cellStyle name="20% - Accent1 6 3 4 6 2 2" xfId="49123" xr:uid="{00000000-0005-0000-0000-00002BBF0000}"/>
    <cellStyle name="20% - Accent1 6 3 4 6 2 2 2" xfId="49124" xr:uid="{00000000-0005-0000-0000-00002CBF0000}"/>
    <cellStyle name="20% - Accent1 6 3 4 6 2 3" xfId="49125" xr:uid="{00000000-0005-0000-0000-00002DBF0000}"/>
    <cellStyle name="20% - Accent1 6 3 4 6 3" xfId="49126" xr:uid="{00000000-0005-0000-0000-00002EBF0000}"/>
    <cellStyle name="20% - Accent1 6 3 4 6 3 2" xfId="49127" xr:uid="{00000000-0005-0000-0000-00002FBF0000}"/>
    <cellStyle name="20% - Accent1 6 3 4 6 4" xfId="49128" xr:uid="{00000000-0005-0000-0000-000030BF0000}"/>
    <cellStyle name="20% - Accent1 6 3 4 7" xfId="49129" xr:uid="{00000000-0005-0000-0000-000031BF0000}"/>
    <cellStyle name="20% - Accent1 6 3 4 7 2" xfId="49130" xr:uid="{00000000-0005-0000-0000-000032BF0000}"/>
    <cellStyle name="20% - Accent1 6 3 4 7 2 2" xfId="49131" xr:uid="{00000000-0005-0000-0000-000033BF0000}"/>
    <cellStyle name="20% - Accent1 6 3 4 7 3" xfId="49132" xr:uid="{00000000-0005-0000-0000-000034BF0000}"/>
    <cellStyle name="20% - Accent1 6 3 4 8" xfId="49133" xr:uid="{00000000-0005-0000-0000-000035BF0000}"/>
    <cellStyle name="20% - Accent1 6 3 4 8 2" xfId="49134" xr:uid="{00000000-0005-0000-0000-000036BF0000}"/>
    <cellStyle name="20% - Accent1 6 3 4 8 2 2" xfId="49135" xr:uid="{00000000-0005-0000-0000-000037BF0000}"/>
    <cellStyle name="20% - Accent1 6 3 4 8 3" xfId="49136" xr:uid="{00000000-0005-0000-0000-000038BF0000}"/>
    <cellStyle name="20% - Accent1 6 3 4 9" xfId="49137" xr:uid="{00000000-0005-0000-0000-000039BF0000}"/>
    <cellStyle name="20% - Accent1 6 3 4 9 2" xfId="49138" xr:uid="{00000000-0005-0000-0000-00003ABF0000}"/>
    <cellStyle name="20% - Accent1 6 3 5" xfId="49139" xr:uid="{00000000-0005-0000-0000-00003BBF0000}"/>
    <cellStyle name="20% - Accent1 6 3 5 2" xfId="49140" xr:uid="{00000000-0005-0000-0000-00003CBF0000}"/>
    <cellStyle name="20% - Accent1 6 3 5 2 2" xfId="49141" xr:uid="{00000000-0005-0000-0000-00003DBF0000}"/>
    <cellStyle name="20% - Accent1 6 3 5 2 2 2" xfId="49142" xr:uid="{00000000-0005-0000-0000-00003EBF0000}"/>
    <cellStyle name="20% - Accent1 6 3 5 2 2 2 2" xfId="49143" xr:uid="{00000000-0005-0000-0000-00003FBF0000}"/>
    <cellStyle name="20% - Accent1 6 3 5 2 2 3" xfId="49144" xr:uid="{00000000-0005-0000-0000-000040BF0000}"/>
    <cellStyle name="20% - Accent1 6 3 5 2 3" xfId="49145" xr:uid="{00000000-0005-0000-0000-000041BF0000}"/>
    <cellStyle name="20% - Accent1 6 3 5 2 3 2" xfId="49146" xr:uid="{00000000-0005-0000-0000-000042BF0000}"/>
    <cellStyle name="20% - Accent1 6 3 5 2 4" xfId="49147" xr:uid="{00000000-0005-0000-0000-000043BF0000}"/>
    <cellStyle name="20% - Accent1 6 3 5 3" xfId="49148" xr:uid="{00000000-0005-0000-0000-000044BF0000}"/>
    <cellStyle name="20% - Accent1 6 3 5 3 2" xfId="49149" xr:uid="{00000000-0005-0000-0000-000045BF0000}"/>
    <cellStyle name="20% - Accent1 6 3 5 3 2 2" xfId="49150" xr:uid="{00000000-0005-0000-0000-000046BF0000}"/>
    <cellStyle name="20% - Accent1 6 3 5 3 2 2 2" xfId="49151" xr:uid="{00000000-0005-0000-0000-000047BF0000}"/>
    <cellStyle name="20% - Accent1 6 3 5 3 2 3" xfId="49152" xr:uid="{00000000-0005-0000-0000-000048BF0000}"/>
    <cellStyle name="20% - Accent1 6 3 5 3 3" xfId="49153" xr:uid="{00000000-0005-0000-0000-000049BF0000}"/>
    <cellStyle name="20% - Accent1 6 3 5 3 3 2" xfId="49154" xr:uid="{00000000-0005-0000-0000-00004ABF0000}"/>
    <cellStyle name="20% - Accent1 6 3 5 3 4" xfId="49155" xr:uid="{00000000-0005-0000-0000-00004BBF0000}"/>
    <cellStyle name="20% - Accent1 6 3 5 4" xfId="49156" xr:uid="{00000000-0005-0000-0000-00004CBF0000}"/>
    <cellStyle name="20% - Accent1 6 3 5 4 2" xfId="49157" xr:uid="{00000000-0005-0000-0000-00004DBF0000}"/>
    <cellStyle name="20% - Accent1 6 3 5 4 2 2" xfId="49158" xr:uid="{00000000-0005-0000-0000-00004EBF0000}"/>
    <cellStyle name="20% - Accent1 6 3 5 4 2 2 2" xfId="49159" xr:uid="{00000000-0005-0000-0000-00004FBF0000}"/>
    <cellStyle name="20% - Accent1 6 3 5 4 2 3" xfId="49160" xr:uid="{00000000-0005-0000-0000-000050BF0000}"/>
    <cellStyle name="20% - Accent1 6 3 5 4 3" xfId="49161" xr:uid="{00000000-0005-0000-0000-000051BF0000}"/>
    <cellStyle name="20% - Accent1 6 3 5 4 3 2" xfId="49162" xr:uid="{00000000-0005-0000-0000-000052BF0000}"/>
    <cellStyle name="20% - Accent1 6 3 5 4 4" xfId="49163" xr:uid="{00000000-0005-0000-0000-000053BF0000}"/>
    <cellStyle name="20% - Accent1 6 3 5 5" xfId="49164" xr:uid="{00000000-0005-0000-0000-000054BF0000}"/>
    <cellStyle name="20% - Accent1 6 3 5 5 2" xfId="49165" xr:uid="{00000000-0005-0000-0000-000055BF0000}"/>
    <cellStyle name="20% - Accent1 6 3 5 5 2 2" xfId="49166" xr:uid="{00000000-0005-0000-0000-000056BF0000}"/>
    <cellStyle name="20% - Accent1 6 3 5 5 3" xfId="49167" xr:uid="{00000000-0005-0000-0000-000057BF0000}"/>
    <cellStyle name="20% - Accent1 6 3 5 6" xfId="49168" xr:uid="{00000000-0005-0000-0000-000058BF0000}"/>
    <cellStyle name="20% - Accent1 6 3 5 6 2" xfId="49169" xr:uid="{00000000-0005-0000-0000-000059BF0000}"/>
    <cellStyle name="20% - Accent1 6 3 5 6 2 2" xfId="49170" xr:uid="{00000000-0005-0000-0000-00005ABF0000}"/>
    <cellStyle name="20% - Accent1 6 3 5 6 3" xfId="49171" xr:uid="{00000000-0005-0000-0000-00005BBF0000}"/>
    <cellStyle name="20% - Accent1 6 3 5 7" xfId="49172" xr:uid="{00000000-0005-0000-0000-00005CBF0000}"/>
    <cellStyle name="20% - Accent1 6 3 5 7 2" xfId="49173" xr:uid="{00000000-0005-0000-0000-00005DBF0000}"/>
    <cellStyle name="20% - Accent1 6 3 5 8" xfId="49174" xr:uid="{00000000-0005-0000-0000-00005EBF0000}"/>
    <cellStyle name="20% - Accent1 6 3 5 8 2" xfId="49175" xr:uid="{00000000-0005-0000-0000-00005FBF0000}"/>
    <cellStyle name="20% - Accent1 6 3 5 9" xfId="49176" xr:uid="{00000000-0005-0000-0000-000060BF0000}"/>
    <cellStyle name="20% - Accent1 6 3 6" xfId="49177" xr:uid="{00000000-0005-0000-0000-000061BF0000}"/>
    <cellStyle name="20% - Accent1 6 3 6 2" xfId="49178" xr:uid="{00000000-0005-0000-0000-000062BF0000}"/>
    <cellStyle name="20% - Accent1 6 3 6 2 2" xfId="49179" xr:uid="{00000000-0005-0000-0000-000063BF0000}"/>
    <cellStyle name="20% - Accent1 6 3 6 2 2 2" xfId="49180" xr:uid="{00000000-0005-0000-0000-000064BF0000}"/>
    <cellStyle name="20% - Accent1 6 3 6 2 2 2 2" xfId="49181" xr:uid="{00000000-0005-0000-0000-000065BF0000}"/>
    <cellStyle name="20% - Accent1 6 3 6 2 2 3" xfId="49182" xr:uid="{00000000-0005-0000-0000-000066BF0000}"/>
    <cellStyle name="20% - Accent1 6 3 6 2 3" xfId="49183" xr:uid="{00000000-0005-0000-0000-000067BF0000}"/>
    <cellStyle name="20% - Accent1 6 3 6 2 3 2" xfId="49184" xr:uid="{00000000-0005-0000-0000-000068BF0000}"/>
    <cellStyle name="20% - Accent1 6 3 6 2 4" xfId="49185" xr:uid="{00000000-0005-0000-0000-000069BF0000}"/>
    <cellStyle name="20% - Accent1 6 3 6 3" xfId="49186" xr:uid="{00000000-0005-0000-0000-00006ABF0000}"/>
    <cellStyle name="20% - Accent1 6 3 6 3 2" xfId="49187" xr:uid="{00000000-0005-0000-0000-00006BBF0000}"/>
    <cellStyle name="20% - Accent1 6 3 6 3 2 2" xfId="49188" xr:uid="{00000000-0005-0000-0000-00006CBF0000}"/>
    <cellStyle name="20% - Accent1 6 3 6 3 2 2 2" xfId="49189" xr:uid="{00000000-0005-0000-0000-00006DBF0000}"/>
    <cellStyle name="20% - Accent1 6 3 6 3 2 3" xfId="49190" xr:uid="{00000000-0005-0000-0000-00006EBF0000}"/>
    <cellStyle name="20% - Accent1 6 3 6 3 3" xfId="49191" xr:uid="{00000000-0005-0000-0000-00006FBF0000}"/>
    <cellStyle name="20% - Accent1 6 3 6 3 3 2" xfId="49192" xr:uid="{00000000-0005-0000-0000-000070BF0000}"/>
    <cellStyle name="20% - Accent1 6 3 6 3 4" xfId="49193" xr:uid="{00000000-0005-0000-0000-000071BF0000}"/>
    <cellStyle name="20% - Accent1 6 3 6 4" xfId="49194" xr:uid="{00000000-0005-0000-0000-000072BF0000}"/>
    <cellStyle name="20% - Accent1 6 3 6 4 2" xfId="49195" xr:uid="{00000000-0005-0000-0000-000073BF0000}"/>
    <cellStyle name="20% - Accent1 6 3 6 4 2 2" xfId="49196" xr:uid="{00000000-0005-0000-0000-000074BF0000}"/>
    <cellStyle name="20% - Accent1 6 3 6 4 2 2 2" xfId="49197" xr:uid="{00000000-0005-0000-0000-000075BF0000}"/>
    <cellStyle name="20% - Accent1 6 3 6 4 2 3" xfId="49198" xr:uid="{00000000-0005-0000-0000-000076BF0000}"/>
    <cellStyle name="20% - Accent1 6 3 6 4 3" xfId="49199" xr:uid="{00000000-0005-0000-0000-000077BF0000}"/>
    <cellStyle name="20% - Accent1 6 3 6 4 3 2" xfId="49200" xr:uid="{00000000-0005-0000-0000-000078BF0000}"/>
    <cellStyle name="20% - Accent1 6 3 6 4 4" xfId="49201" xr:uid="{00000000-0005-0000-0000-000079BF0000}"/>
    <cellStyle name="20% - Accent1 6 3 6 5" xfId="49202" xr:uid="{00000000-0005-0000-0000-00007ABF0000}"/>
    <cellStyle name="20% - Accent1 6 3 6 5 2" xfId="49203" xr:uid="{00000000-0005-0000-0000-00007BBF0000}"/>
    <cellStyle name="20% - Accent1 6 3 6 5 2 2" xfId="49204" xr:uid="{00000000-0005-0000-0000-00007CBF0000}"/>
    <cellStyle name="20% - Accent1 6 3 6 5 3" xfId="49205" xr:uid="{00000000-0005-0000-0000-00007DBF0000}"/>
    <cellStyle name="20% - Accent1 6 3 6 6" xfId="49206" xr:uid="{00000000-0005-0000-0000-00007EBF0000}"/>
    <cellStyle name="20% - Accent1 6 3 6 6 2" xfId="49207" xr:uid="{00000000-0005-0000-0000-00007FBF0000}"/>
    <cellStyle name="20% - Accent1 6 3 6 6 2 2" xfId="49208" xr:uid="{00000000-0005-0000-0000-000080BF0000}"/>
    <cellStyle name="20% - Accent1 6 3 6 6 3" xfId="49209" xr:uid="{00000000-0005-0000-0000-000081BF0000}"/>
    <cellStyle name="20% - Accent1 6 3 6 7" xfId="49210" xr:uid="{00000000-0005-0000-0000-000082BF0000}"/>
    <cellStyle name="20% - Accent1 6 3 6 7 2" xfId="49211" xr:uid="{00000000-0005-0000-0000-000083BF0000}"/>
    <cellStyle name="20% - Accent1 6 3 6 8" xfId="49212" xr:uid="{00000000-0005-0000-0000-000084BF0000}"/>
    <cellStyle name="20% - Accent1 6 3 6 8 2" xfId="49213" xr:uid="{00000000-0005-0000-0000-000085BF0000}"/>
    <cellStyle name="20% - Accent1 6 3 6 9" xfId="49214" xr:uid="{00000000-0005-0000-0000-000086BF0000}"/>
    <cellStyle name="20% - Accent1 6 3 7" xfId="49215" xr:uid="{00000000-0005-0000-0000-000087BF0000}"/>
    <cellStyle name="20% - Accent1 6 3 7 2" xfId="49216" xr:uid="{00000000-0005-0000-0000-000088BF0000}"/>
    <cellStyle name="20% - Accent1 6 3 7 2 2" xfId="49217" xr:uid="{00000000-0005-0000-0000-000089BF0000}"/>
    <cellStyle name="20% - Accent1 6 3 7 2 2 2" xfId="49218" xr:uid="{00000000-0005-0000-0000-00008ABF0000}"/>
    <cellStyle name="20% - Accent1 6 3 7 2 3" xfId="49219" xr:uid="{00000000-0005-0000-0000-00008BBF0000}"/>
    <cellStyle name="20% - Accent1 6 3 7 3" xfId="49220" xr:uid="{00000000-0005-0000-0000-00008CBF0000}"/>
    <cellStyle name="20% - Accent1 6 3 7 3 2" xfId="49221" xr:uid="{00000000-0005-0000-0000-00008DBF0000}"/>
    <cellStyle name="20% - Accent1 6 3 7 4" xfId="49222" xr:uid="{00000000-0005-0000-0000-00008EBF0000}"/>
    <cellStyle name="20% - Accent1 6 3 8" xfId="49223" xr:uid="{00000000-0005-0000-0000-00008FBF0000}"/>
    <cellStyle name="20% - Accent1 6 3 8 2" xfId="49224" xr:uid="{00000000-0005-0000-0000-000090BF0000}"/>
    <cellStyle name="20% - Accent1 6 3 8 2 2" xfId="49225" xr:uid="{00000000-0005-0000-0000-000091BF0000}"/>
    <cellStyle name="20% - Accent1 6 3 8 2 2 2" xfId="49226" xr:uid="{00000000-0005-0000-0000-000092BF0000}"/>
    <cellStyle name="20% - Accent1 6 3 8 2 3" xfId="49227" xr:uid="{00000000-0005-0000-0000-000093BF0000}"/>
    <cellStyle name="20% - Accent1 6 3 8 3" xfId="49228" xr:uid="{00000000-0005-0000-0000-000094BF0000}"/>
    <cellStyle name="20% - Accent1 6 3 8 3 2" xfId="49229" xr:uid="{00000000-0005-0000-0000-000095BF0000}"/>
    <cellStyle name="20% - Accent1 6 3 8 4" xfId="49230" xr:uid="{00000000-0005-0000-0000-000096BF0000}"/>
    <cellStyle name="20% - Accent1 6 3 9" xfId="49231" xr:uid="{00000000-0005-0000-0000-000097BF0000}"/>
    <cellStyle name="20% - Accent1 6 3 9 2" xfId="49232" xr:uid="{00000000-0005-0000-0000-000098BF0000}"/>
    <cellStyle name="20% - Accent1 6 3 9 2 2" xfId="49233" xr:uid="{00000000-0005-0000-0000-000099BF0000}"/>
    <cellStyle name="20% - Accent1 6 3 9 2 2 2" xfId="49234" xr:uid="{00000000-0005-0000-0000-00009ABF0000}"/>
    <cellStyle name="20% - Accent1 6 3 9 2 3" xfId="49235" xr:uid="{00000000-0005-0000-0000-00009BBF0000}"/>
    <cellStyle name="20% - Accent1 6 3 9 3" xfId="49236" xr:uid="{00000000-0005-0000-0000-00009CBF0000}"/>
    <cellStyle name="20% - Accent1 6 3 9 3 2" xfId="49237" xr:uid="{00000000-0005-0000-0000-00009DBF0000}"/>
    <cellStyle name="20% - Accent1 6 3 9 4" xfId="49238" xr:uid="{00000000-0005-0000-0000-00009EBF0000}"/>
    <cellStyle name="20% - Accent1 6 4" xfId="49239" xr:uid="{00000000-0005-0000-0000-00009FBF0000}"/>
    <cellStyle name="20% - Accent1 6 4 10" xfId="49240" xr:uid="{00000000-0005-0000-0000-0000A0BF0000}"/>
    <cellStyle name="20% - Accent1 6 4 10 2" xfId="49241" xr:uid="{00000000-0005-0000-0000-0000A1BF0000}"/>
    <cellStyle name="20% - Accent1 6 4 11" xfId="49242" xr:uid="{00000000-0005-0000-0000-0000A2BF0000}"/>
    <cellStyle name="20% - Accent1 6 4 2" xfId="49243" xr:uid="{00000000-0005-0000-0000-0000A3BF0000}"/>
    <cellStyle name="20% - Accent1 6 4 2 2" xfId="49244" xr:uid="{00000000-0005-0000-0000-0000A4BF0000}"/>
    <cellStyle name="20% - Accent1 6 4 2 2 2" xfId="49245" xr:uid="{00000000-0005-0000-0000-0000A5BF0000}"/>
    <cellStyle name="20% - Accent1 6 4 2 2 2 2" xfId="49246" xr:uid="{00000000-0005-0000-0000-0000A6BF0000}"/>
    <cellStyle name="20% - Accent1 6 4 2 2 2 2 2" xfId="49247" xr:uid="{00000000-0005-0000-0000-0000A7BF0000}"/>
    <cellStyle name="20% - Accent1 6 4 2 2 2 3" xfId="49248" xr:uid="{00000000-0005-0000-0000-0000A8BF0000}"/>
    <cellStyle name="20% - Accent1 6 4 2 2 3" xfId="49249" xr:uid="{00000000-0005-0000-0000-0000A9BF0000}"/>
    <cellStyle name="20% - Accent1 6 4 2 2 3 2" xfId="49250" xr:uid="{00000000-0005-0000-0000-0000AABF0000}"/>
    <cellStyle name="20% - Accent1 6 4 2 2 4" xfId="49251" xr:uid="{00000000-0005-0000-0000-0000ABBF0000}"/>
    <cellStyle name="20% - Accent1 6 4 2 3" xfId="49252" xr:uid="{00000000-0005-0000-0000-0000ACBF0000}"/>
    <cellStyle name="20% - Accent1 6 4 2 3 2" xfId="49253" xr:uid="{00000000-0005-0000-0000-0000ADBF0000}"/>
    <cellStyle name="20% - Accent1 6 4 2 3 2 2" xfId="49254" xr:uid="{00000000-0005-0000-0000-0000AEBF0000}"/>
    <cellStyle name="20% - Accent1 6 4 2 3 2 2 2" xfId="49255" xr:uid="{00000000-0005-0000-0000-0000AFBF0000}"/>
    <cellStyle name="20% - Accent1 6 4 2 3 2 3" xfId="49256" xr:uid="{00000000-0005-0000-0000-0000B0BF0000}"/>
    <cellStyle name="20% - Accent1 6 4 2 3 3" xfId="49257" xr:uid="{00000000-0005-0000-0000-0000B1BF0000}"/>
    <cellStyle name="20% - Accent1 6 4 2 3 3 2" xfId="49258" xr:uid="{00000000-0005-0000-0000-0000B2BF0000}"/>
    <cellStyle name="20% - Accent1 6 4 2 3 4" xfId="49259" xr:uid="{00000000-0005-0000-0000-0000B3BF0000}"/>
    <cellStyle name="20% - Accent1 6 4 2 4" xfId="49260" xr:uid="{00000000-0005-0000-0000-0000B4BF0000}"/>
    <cellStyle name="20% - Accent1 6 4 2 4 2" xfId="49261" xr:uid="{00000000-0005-0000-0000-0000B5BF0000}"/>
    <cellStyle name="20% - Accent1 6 4 2 4 2 2" xfId="49262" xr:uid="{00000000-0005-0000-0000-0000B6BF0000}"/>
    <cellStyle name="20% - Accent1 6 4 2 4 2 2 2" xfId="49263" xr:uid="{00000000-0005-0000-0000-0000B7BF0000}"/>
    <cellStyle name="20% - Accent1 6 4 2 4 2 3" xfId="49264" xr:uid="{00000000-0005-0000-0000-0000B8BF0000}"/>
    <cellStyle name="20% - Accent1 6 4 2 4 3" xfId="49265" xr:uid="{00000000-0005-0000-0000-0000B9BF0000}"/>
    <cellStyle name="20% - Accent1 6 4 2 4 3 2" xfId="49266" xr:uid="{00000000-0005-0000-0000-0000BABF0000}"/>
    <cellStyle name="20% - Accent1 6 4 2 4 4" xfId="49267" xr:uid="{00000000-0005-0000-0000-0000BBBF0000}"/>
    <cellStyle name="20% - Accent1 6 4 2 5" xfId="49268" xr:uid="{00000000-0005-0000-0000-0000BCBF0000}"/>
    <cellStyle name="20% - Accent1 6 4 2 5 2" xfId="49269" xr:uid="{00000000-0005-0000-0000-0000BDBF0000}"/>
    <cellStyle name="20% - Accent1 6 4 2 5 2 2" xfId="49270" xr:uid="{00000000-0005-0000-0000-0000BEBF0000}"/>
    <cellStyle name="20% - Accent1 6 4 2 5 3" xfId="49271" xr:uid="{00000000-0005-0000-0000-0000BFBF0000}"/>
    <cellStyle name="20% - Accent1 6 4 2 6" xfId="49272" xr:uid="{00000000-0005-0000-0000-0000C0BF0000}"/>
    <cellStyle name="20% - Accent1 6 4 2 6 2" xfId="49273" xr:uid="{00000000-0005-0000-0000-0000C1BF0000}"/>
    <cellStyle name="20% - Accent1 6 4 2 6 2 2" xfId="49274" xr:uid="{00000000-0005-0000-0000-0000C2BF0000}"/>
    <cellStyle name="20% - Accent1 6 4 2 6 3" xfId="49275" xr:uid="{00000000-0005-0000-0000-0000C3BF0000}"/>
    <cellStyle name="20% - Accent1 6 4 2 7" xfId="49276" xr:uid="{00000000-0005-0000-0000-0000C4BF0000}"/>
    <cellStyle name="20% - Accent1 6 4 2 7 2" xfId="49277" xr:uid="{00000000-0005-0000-0000-0000C5BF0000}"/>
    <cellStyle name="20% - Accent1 6 4 2 8" xfId="49278" xr:uid="{00000000-0005-0000-0000-0000C6BF0000}"/>
    <cellStyle name="20% - Accent1 6 4 2 8 2" xfId="49279" xr:uid="{00000000-0005-0000-0000-0000C7BF0000}"/>
    <cellStyle name="20% - Accent1 6 4 2 9" xfId="49280" xr:uid="{00000000-0005-0000-0000-0000C8BF0000}"/>
    <cellStyle name="20% - Accent1 6 4 3" xfId="49281" xr:uid="{00000000-0005-0000-0000-0000C9BF0000}"/>
    <cellStyle name="20% - Accent1 6 4 3 2" xfId="49282" xr:uid="{00000000-0005-0000-0000-0000CABF0000}"/>
    <cellStyle name="20% - Accent1 6 4 3 2 2" xfId="49283" xr:uid="{00000000-0005-0000-0000-0000CBBF0000}"/>
    <cellStyle name="20% - Accent1 6 4 3 2 2 2" xfId="49284" xr:uid="{00000000-0005-0000-0000-0000CCBF0000}"/>
    <cellStyle name="20% - Accent1 6 4 3 2 2 2 2" xfId="49285" xr:uid="{00000000-0005-0000-0000-0000CDBF0000}"/>
    <cellStyle name="20% - Accent1 6 4 3 2 2 3" xfId="49286" xr:uid="{00000000-0005-0000-0000-0000CEBF0000}"/>
    <cellStyle name="20% - Accent1 6 4 3 2 3" xfId="49287" xr:uid="{00000000-0005-0000-0000-0000CFBF0000}"/>
    <cellStyle name="20% - Accent1 6 4 3 2 3 2" xfId="49288" xr:uid="{00000000-0005-0000-0000-0000D0BF0000}"/>
    <cellStyle name="20% - Accent1 6 4 3 2 4" xfId="49289" xr:uid="{00000000-0005-0000-0000-0000D1BF0000}"/>
    <cellStyle name="20% - Accent1 6 4 3 3" xfId="49290" xr:uid="{00000000-0005-0000-0000-0000D2BF0000}"/>
    <cellStyle name="20% - Accent1 6 4 3 3 2" xfId="49291" xr:uid="{00000000-0005-0000-0000-0000D3BF0000}"/>
    <cellStyle name="20% - Accent1 6 4 3 3 2 2" xfId="49292" xr:uid="{00000000-0005-0000-0000-0000D4BF0000}"/>
    <cellStyle name="20% - Accent1 6 4 3 3 2 2 2" xfId="49293" xr:uid="{00000000-0005-0000-0000-0000D5BF0000}"/>
    <cellStyle name="20% - Accent1 6 4 3 3 2 3" xfId="49294" xr:uid="{00000000-0005-0000-0000-0000D6BF0000}"/>
    <cellStyle name="20% - Accent1 6 4 3 3 3" xfId="49295" xr:uid="{00000000-0005-0000-0000-0000D7BF0000}"/>
    <cellStyle name="20% - Accent1 6 4 3 3 3 2" xfId="49296" xr:uid="{00000000-0005-0000-0000-0000D8BF0000}"/>
    <cellStyle name="20% - Accent1 6 4 3 3 4" xfId="49297" xr:uid="{00000000-0005-0000-0000-0000D9BF0000}"/>
    <cellStyle name="20% - Accent1 6 4 3 4" xfId="49298" xr:uid="{00000000-0005-0000-0000-0000DABF0000}"/>
    <cellStyle name="20% - Accent1 6 4 3 4 2" xfId="49299" xr:uid="{00000000-0005-0000-0000-0000DBBF0000}"/>
    <cellStyle name="20% - Accent1 6 4 3 4 2 2" xfId="49300" xr:uid="{00000000-0005-0000-0000-0000DCBF0000}"/>
    <cellStyle name="20% - Accent1 6 4 3 4 2 2 2" xfId="49301" xr:uid="{00000000-0005-0000-0000-0000DDBF0000}"/>
    <cellStyle name="20% - Accent1 6 4 3 4 2 3" xfId="49302" xr:uid="{00000000-0005-0000-0000-0000DEBF0000}"/>
    <cellStyle name="20% - Accent1 6 4 3 4 3" xfId="49303" xr:uid="{00000000-0005-0000-0000-0000DFBF0000}"/>
    <cellStyle name="20% - Accent1 6 4 3 4 3 2" xfId="49304" xr:uid="{00000000-0005-0000-0000-0000E0BF0000}"/>
    <cellStyle name="20% - Accent1 6 4 3 4 4" xfId="49305" xr:uid="{00000000-0005-0000-0000-0000E1BF0000}"/>
    <cellStyle name="20% - Accent1 6 4 3 5" xfId="49306" xr:uid="{00000000-0005-0000-0000-0000E2BF0000}"/>
    <cellStyle name="20% - Accent1 6 4 3 5 2" xfId="49307" xr:uid="{00000000-0005-0000-0000-0000E3BF0000}"/>
    <cellStyle name="20% - Accent1 6 4 3 5 2 2" xfId="49308" xr:uid="{00000000-0005-0000-0000-0000E4BF0000}"/>
    <cellStyle name="20% - Accent1 6 4 3 5 3" xfId="49309" xr:uid="{00000000-0005-0000-0000-0000E5BF0000}"/>
    <cellStyle name="20% - Accent1 6 4 3 6" xfId="49310" xr:uid="{00000000-0005-0000-0000-0000E6BF0000}"/>
    <cellStyle name="20% - Accent1 6 4 3 6 2" xfId="49311" xr:uid="{00000000-0005-0000-0000-0000E7BF0000}"/>
    <cellStyle name="20% - Accent1 6 4 3 6 2 2" xfId="49312" xr:uid="{00000000-0005-0000-0000-0000E8BF0000}"/>
    <cellStyle name="20% - Accent1 6 4 3 6 3" xfId="49313" xr:uid="{00000000-0005-0000-0000-0000E9BF0000}"/>
    <cellStyle name="20% - Accent1 6 4 3 7" xfId="49314" xr:uid="{00000000-0005-0000-0000-0000EABF0000}"/>
    <cellStyle name="20% - Accent1 6 4 3 7 2" xfId="49315" xr:uid="{00000000-0005-0000-0000-0000EBBF0000}"/>
    <cellStyle name="20% - Accent1 6 4 3 8" xfId="49316" xr:uid="{00000000-0005-0000-0000-0000ECBF0000}"/>
    <cellStyle name="20% - Accent1 6 4 3 8 2" xfId="49317" xr:uid="{00000000-0005-0000-0000-0000EDBF0000}"/>
    <cellStyle name="20% - Accent1 6 4 3 9" xfId="49318" xr:uid="{00000000-0005-0000-0000-0000EEBF0000}"/>
    <cellStyle name="20% - Accent1 6 4 4" xfId="49319" xr:uid="{00000000-0005-0000-0000-0000EFBF0000}"/>
    <cellStyle name="20% - Accent1 6 4 4 2" xfId="49320" xr:uid="{00000000-0005-0000-0000-0000F0BF0000}"/>
    <cellStyle name="20% - Accent1 6 4 4 2 2" xfId="49321" xr:uid="{00000000-0005-0000-0000-0000F1BF0000}"/>
    <cellStyle name="20% - Accent1 6 4 4 2 2 2" xfId="49322" xr:uid="{00000000-0005-0000-0000-0000F2BF0000}"/>
    <cellStyle name="20% - Accent1 6 4 4 2 3" xfId="49323" xr:uid="{00000000-0005-0000-0000-0000F3BF0000}"/>
    <cellStyle name="20% - Accent1 6 4 4 3" xfId="49324" xr:uid="{00000000-0005-0000-0000-0000F4BF0000}"/>
    <cellStyle name="20% - Accent1 6 4 4 3 2" xfId="49325" xr:uid="{00000000-0005-0000-0000-0000F5BF0000}"/>
    <cellStyle name="20% - Accent1 6 4 4 4" xfId="49326" xr:uid="{00000000-0005-0000-0000-0000F6BF0000}"/>
    <cellStyle name="20% - Accent1 6 4 5" xfId="49327" xr:uid="{00000000-0005-0000-0000-0000F7BF0000}"/>
    <cellStyle name="20% - Accent1 6 4 5 2" xfId="49328" xr:uid="{00000000-0005-0000-0000-0000F8BF0000}"/>
    <cellStyle name="20% - Accent1 6 4 5 2 2" xfId="49329" xr:uid="{00000000-0005-0000-0000-0000F9BF0000}"/>
    <cellStyle name="20% - Accent1 6 4 5 2 2 2" xfId="49330" xr:uid="{00000000-0005-0000-0000-0000FABF0000}"/>
    <cellStyle name="20% - Accent1 6 4 5 2 3" xfId="49331" xr:uid="{00000000-0005-0000-0000-0000FBBF0000}"/>
    <cellStyle name="20% - Accent1 6 4 5 3" xfId="49332" xr:uid="{00000000-0005-0000-0000-0000FCBF0000}"/>
    <cellStyle name="20% - Accent1 6 4 5 3 2" xfId="49333" xr:uid="{00000000-0005-0000-0000-0000FDBF0000}"/>
    <cellStyle name="20% - Accent1 6 4 5 4" xfId="49334" xr:uid="{00000000-0005-0000-0000-0000FEBF0000}"/>
    <cellStyle name="20% - Accent1 6 4 6" xfId="49335" xr:uid="{00000000-0005-0000-0000-0000FFBF0000}"/>
    <cellStyle name="20% - Accent1 6 4 6 2" xfId="49336" xr:uid="{00000000-0005-0000-0000-000000C00000}"/>
    <cellStyle name="20% - Accent1 6 4 6 2 2" xfId="49337" xr:uid="{00000000-0005-0000-0000-000001C00000}"/>
    <cellStyle name="20% - Accent1 6 4 6 2 2 2" xfId="49338" xr:uid="{00000000-0005-0000-0000-000002C00000}"/>
    <cellStyle name="20% - Accent1 6 4 6 2 3" xfId="49339" xr:uid="{00000000-0005-0000-0000-000003C00000}"/>
    <cellStyle name="20% - Accent1 6 4 6 3" xfId="49340" xr:uid="{00000000-0005-0000-0000-000004C00000}"/>
    <cellStyle name="20% - Accent1 6 4 6 3 2" xfId="49341" xr:uid="{00000000-0005-0000-0000-000005C00000}"/>
    <cellStyle name="20% - Accent1 6 4 6 4" xfId="49342" xr:uid="{00000000-0005-0000-0000-000006C00000}"/>
    <cellStyle name="20% - Accent1 6 4 7" xfId="49343" xr:uid="{00000000-0005-0000-0000-000007C00000}"/>
    <cellStyle name="20% - Accent1 6 4 7 2" xfId="49344" xr:uid="{00000000-0005-0000-0000-000008C00000}"/>
    <cellStyle name="20% - Accent1 6 4 7 2 2" xfId="49345" xr:uid="{00000000-0005-0000-0000-000009C00000}"/>
    <cellStyle name="20% - Accent1 6 4 7 3" xfId="49346" xr:uid="{00000000-0005-0000-0000-00000AC00000}"/>
    <cellStyle name="20% - Accent1 6 4 8" xfId="49347" xr:uid="{00000000-0005-0000-0000-00000BC00000}"/>
    <cellStyle name="20% - Accent1 6 4 8 2" xfId="49348" xr:uid="{00000000-0005-0000-0000-00000CC00000}"/>
    <cellStyle name="20% - Accent1 6 4 8 2 2" xfId="49349" xr:uid="{00000000-0005-0000-0000-00000DC00000}"/>
    <cellStyle name="20% - Accent1 6 4 8 3" xfId="49350" xr:uid="{00000000-0005-0000-0000-00000EC00000}"/>
    <cellStyle name="20% - Accent1 6 4 9" xfId="49351" xr:uid="{00000000-0005-0000-0000-00000FC00000}"/>
    <cellStyle name="20% - Accent1 6 4 9 2" xfId="49352" xr:uid="{00000000-0005-0000-0000-000010C00000}"/>
    <cellStyle name="20% - Accent1 6 5" xfId="49353" xr:uid="{00000000-0005-0000-0000-000011C00000}"/>
    <cellStyle name="20% - Accent1 6 5 10" xfId="49354" xr:uid="{00000000-0005-0000-0000-000012C00000}"/>
    <cellStyle name="20% - Accent1 6 5 10 2" xfId="49355" xr:uid="{00000000-0005-0000-0000-000013C00000}"/>
    <cellStyle name="20% - Accent1 6 5 11" xfId="49356" xr:uid="{00000000-0005-0000-0000-000014C00000}"/>
    <cellStyle name="20% - Accent1 6 5 2" xfId="49357" xr:uid="{00000000-0005-0000-0000-000015C00000}"/>
    <cellStyle name="20% - Accent1 6 5 2 2" xfId="49358" xr:uid="{00000000-0005-0000-0000-000016C00000}"/>
    <cellStyle name="20% - Accent1 6 5 2 2 2" xfId="49359" xr:uid="{00000000-0005-0000-0000-000017C00000}"/>
    <cellStyle name="20% - Accent1 6 5 2 2 2 2" xfId="49360" xr:uid="{00000000-0005-0000-0000-000018C00000}"/>
    <cellStyle name="20% - Accent1 6 5 2 2 2 2 2" xfId="49361" xr:uid="{00000000-0005-0000-0000-000019C00000}"/>
    <cellStyle name="20% - Accent1 6 5 2 2 2 3" xfId="49362" xr:uid="{00000000-0005-0000-0000-00001AC00000}"/>
    <cellStyle name="20% - Accent1 6 5 2 2 3" xfId="49363" xr:uid="{00000000-0005-0000-0000-00001BC00000}"/>
    <cellStyle name="20% - Accent1 6 5 2 2 3 2" xfId="49364" xr:uid="{00000000-0005-0000-0000-00001CC00000}"/>
    <cellStyle name="20% - Accent1 6 5 2 2 4" xfId="49365" xr:uid="{00000000-0005-0000-0000-00001DC00000}"/>
    <cellStyle name="20% - Accent1 6 5 2 3" xfId="49366" xr:uid="{00000000-0005-0000-0000-00001EC00000}"/>
    <cellStyle name="20% - Accent1 6 5 2 3 2" xfId="49367" xr:uid="{00000000-0005-0000-0000-00001FC00000}"/>
    <cellStyle name="20% - Accent1 6 5 2 3 2 2" xfId="49368" xr:uid="{00000000-0005-0000-0000-000020C00000}"/>
    <cellStyle name="20% - Accent1 6 5 2 3 2 2 2" xfId="49369" xr:uid="{00000000-0005-0000-0000-000021C00000}"/>
    <cellStyle name="20% - Accent1 6 5 2 3 2 3" xfId="49370" xr:uid="{00000000-0005-0000-0000-000022C00000}"/>
    <cellStyle name="20% - Accent1 6 5 2 3 3" xfId="49371" xr:uid="{00000000-0005-0000-0000-000023C00000}"/>
    <cellStyle name="20% - Accent1 6 5 2 3 3 2" xfId="49372" xr:uid="{00000000-0005-0000-0000-000024C00000}"/>
    <cellStyle name="20% - Accent1 6 5 2 3 4" xfId="49373" xr:uid="{00000000-0005-0000-0000-000025C00000}"/>
    <cellStyle name="20% - Accent1 6 5 2 4" xfId="49374" xr:uid="{00000000-0005-0000-0000-000026C00000}"/>
    <cellStyle name="20% - Accent1 6 5 2 4 2" xfId="49375" xr:uid="{00000000-0005-0000-0000-000027C00000}"/>
    <cellStyle name="20% - Accent1 6 5 2 4 2 2" xfId="49376" xr:uid="{00000000-0005-0000-0000-000028C00000}"/>
    <cellStyle name="20% - Accent1 6 5 2 4 2 2 2" xfId="49377" xr:uid="{00000000-0005-0000-0000-000029C00000}"/>
    <cellStyle name="20% - Accent1 6 5 2 4 2 3" xfId="49378" xr:uid="{00000000-0005-0000-0000-00002AC00000}"/>
    <cellStyle name="20% - Accent1 6 5 2 4 3" xfId="49379" xr:uid="{00000000-0005-0000-0000-00002BC00000}"/>
    <cellStyle name="20% - Accent1 6 5 2 4 3 2" xfId="49380" xr:uid="{00000000-0005-0000-0000-00002CC00000}"/>
    <cellStyle name="20% - Accent1 6 5 2 4 4" xfId="49381" xr:uid="{00000000-0005-0000-0000-00002DC00000}"/>
    <cellStyle name="20% - Accent1 6 5 2 5" xfId="49382" xr:uid="{00000000-0005-0000-0000-00002EC00000}"/>
    <cellStyle name="20% - Accent1 6 5 2 5 2" xfId="49383" xr:uid="{00000000-0005-0000-0000-00002FC00000}"/>
    <cellStyle name="20% - Accent1 6 5 2 5 2 2" xfId="49384" xr:uid="{00000000-0005-0000-0000-000030C00000}"/>
    <cellStyle name="20% - Accent1 6 5 2 5 3" xfId="49385" xr:uid="{00000000-0005-0000-0000-000031C00000}"/>
    <cellStyle name="20% - Accent1 6 5 2 6" xfId="49386" xr:uid="{00000000-0005-0000-0000-000032C00000}"/>
    <cellStyle name="20% - Accent1 6 5 2 6 2" xfId="49387" xr:uid="{00000000-0005-0000-0000-000033C00000}"/>
    <cellStyle name="20% - Accent1 6 5 2 6 2 2" xfId="49388" xr:uid="{00000000-0005-0000-0000-000034C00000}"/>
    <cellStyle name="20% - Accent1 6 5 2 6 3" xfId="49389" xr:uid="{00000000-0005-0000-0000-000035C00000}"/>
    <cellStyle name="20% - Accent1 6 5 2 7" xfId="49390" xr:uid="{00000000-0005-0000-0000-000036C00000}"/>
    <cellStyle name="20% - Accent1 6 5 2 7 2" xfId="49391" xr:uid="{00000000-0005-0000-0000-000037C00000}"/>
    <cellStyle name="20% - Accent1 6 5 2 8" xfId="49392" xr:uid="{00000000-0005-0000-0000-000038C00000}"/>
    <cellStyle name="20% - Accent1 6 5 2 8 2" xfId="49393" xr:uid="{00000000-0005-0000-0000-000039C00000}"/>
    <cellStyle name="20% - Accent1 6 5 2 9" xfId="49394" xr:uid="{00000000-0005-0000-0000-00003AC00000}"/>
    <cellStyle name="20% - Accent1 6 5 3" xfId="49395" xr:uid="{00000000-0005-0000-0000-00003BC00000}"/>
    <cellStyle name="20% - Accent1 6 5 3 2" xfId="49396" xr:uid="{00000000-0005-0000-0000-00003CC00000}"/>
    <cellStyle name="20% - Accent1 6 5 3 2 2" xfId="49397" xr:uid="{00000000-0005-0000-0000-00003DC00000}"/>
    <cellStyle name="20% - Accent1 6 5 3 2 2 2" xfId="49398" xr:uid="{00000000-0005-0000-0000-00003EC00000}"/>
    <cellStyle name="20% - Accent1 6 5 3 2 2 2 2" xfId="49399" xr:uid="{00000000-0005-0000-0000-00003FC00000}"/>
    <cellStyle name="20% - Accent1 6 5 3 2 2 3" xfId="49400" xr:uid="{00000000-0005-0000-0000-000040C00000}"/>
    <cellStyle name="20% - Accent1 6 5 3 2 3" xfId="49401" xr:uid="{00000000-0005-0000-0000-000041C00000}"/>
    <cellStyle name="20% - Accent1 6 5 3 2 3 2" xfId="49402" xr:uid="{00000000-0005-0000-0000-000042C00000}"/>
    <cellStyle name="20% - Accent1 6 5 3 2 4" xfId="49403" xr:uid="{00000000-0005-0000-0000-000043C00000}"/>
    <cellStyle name="20% - Accent1 6 5 3 3" xfId="49404" xr:uid="{00000000-0005-0000-0000-000044C00000}"/>
    <cellStyle name="20% - Accent1 6 5 3 3 2" xfId="49405" xr:uid="{00000000-0005-0000-0000-000045C00000}"/>
    <cellStyle name="20% - Accent1 6 5 3 3 2 2" xfId="49406" xr:uid="{00000000-0005-0000-0000-000046C00000}"/>
    <cellStyle name="20% - Accent1 6 5 3 3 2 2 2" xfId="49407" xr:uid="{00000000-0005-0000-0000-000047C00000}"/>
    <cellStyle name="20% - Accent1 6 5 3 3 2 3" xfId="49408" xr:uid="{00000000-0005-0000-0000-000048C00000}"/>
    <cellStyle name="20% - Accent1 6 5 3 3 3" xfId="49409" xr:uid="{00000000-0005-0000-0000-000049C00000}"/>
    <cellStyle name="20% - Accent1 6 5 3 3 3 2" xfId="49410" xr:uid="{00000000-0005-0000-0000-00004AC00000}"/>
    <cellStyle name="20% - Accent1 6 5 3 3 4" xfId="49411" xr:uid="{00000000-0005-0000-0000-00004BC00000}"/>
    <cellStyle name="20% - Accent1 6 5 3 4" xfId="49412" xr:uid="{00000000-0005-0000-0000-00004CC00000}"/>
    <cellStyle name="20% - Accent1 6 5 3 4 2" xfId="49413" xr:uid="{00000000-0005-0000-0000-00004DC00000}"/>
    <cellStyle name="20% - Accent1 6 5 3 4 2 2" xfId="49414" xr:uid="{00000000-0005-0000-0000-00004EC00000}"/>
    <cellStyle name="20% - Accent1 6 5 3 4 2 2 2" xfId="49415" xr:uid="{00000000-0005-0000-0000-00004FC00000}"/>
    <cellStyle name="20% - Accent1 6 5 3 4 2 3" xfId="49416" xr:uid="{00000000-0005-0000-0000-000050C00000}"/>
    <cellStyle name="20% - Accent1 6 5 3 4 3" xfId="49417" xr:uid="{00000000-0005-0000-0000-000051C00000}"/>
    <cellStyle name="20% - Accent1 6 5 3 4 3 2" xfId="49418" xr:uid="{00000000-0005-0000-0000-000052C00000}"/>
    <cellStyle name="20% - Accent1 6 5 3 4 4" xfId="49419" xr:uid="{00000000-0005-0000-0000-000053C00000}"/>
    <cellStyle name="20% - Accent1 6 5 3 5" xfId="49420" xr:uid="{00000000-0005-0000-0000-000054C00000}"/>
    <cellStyle name="20% - Accent1 6 5 3 5 2" xfId="49421" xr:uid="{00000000-0005-0000-0000-000055C00000}"/>
    <cellStyle name="20% - Accent1 6 5 3 5 2 2" xfId="49422" xr:uid="{00000000-0005-0000-0000-000056C00000}"/>
    <cellStyle name="20% - Accent1 6 5 3 5 3" xfId="49423" xr:uid="{00000000-0005-0000-0000-000057C00000}"/>
    <cellStyle name="20% - Accent1 6 5 3 6" xfId="49424" xr:uid="{00000000-0005-0000-0000-000058C00000}"/>
    <cellStyle name="20% - Accent1 6 5 3 6 2" xfId="49425" xr:uid="{00000000-0005-0000-0000-000059C00000}"/>
    <cellStyle name="20% - Accent1 6 5 3 6 2 2" xfId="49426" xr:uid="{00000000-0005-0000-0000-00005AC00000}"/>
    <cellStyle name="20% - Accent1 6 5 3 6 3" xfId="49427" xr:uid="{00000000-0005-0000-0000-00005BC00000}"/>
    <cellStyle name="20% - Accent1 6 5 3 7" xfId="49428" xr:uid="{00000000-0005-0000-0000-00005CC00000}"/>
    <cellStyle name="20% - Accent1 6 5 3 7 2" xfId="49429" xr:uid="{00000000-0005-0000-0000-00005DC00000}"/>
    <cellStyle name="20% - Accent1 6 5 3 8" xfId="49430" xr:uid="{00000000-0005-0000-0000-00005EC00000}"/>
    <cellStyle name="20% - Accent1 6 5 3 8 2" xfId="49431" xr:uid="{00000000-0005-0000-0000-00005FC00000}"/>
    <cellStyle name="20% - Accent1 6 5 3 9" xfId="49432" xr:uid="{00000000-0005-0000-0000-000060C00000}"/>
    <cellStyle name="20% - Accent1 6 5 4" xfId="49433" xr:uid="{00000000-0005-0000-0000-000061C00000}"/>
    <cellStyle name="20% - Accent1 6 5 4 2" xfId="49434" xr:uid="{00000000-0005-0000-0000-000062C00000}"/>
    <cellStyle name="20% - Accent1 6 5 4 2 2" xfId="49435" xr:uid="{00000000-0005-0000-0000-000063C00000}"/>
    <cellStyle name="20% - Accent1 6 5 4 2 2 2" xfId="49436" xr:uid="{00000000-0005-0000-0000-000064C00000}"/>
    <cellStyle name="20% - Accent1 6 5 4 2 3" xfId="49437" xr:uid="{00000000-0005-0000-0000-000065C00000}"/>
    <cellStyle name="20% - Accent1 6 5 4 3" xfId="49438" xr:uid="{00000000-0005-0000-0000-000066C00000}"/>
    <cellStyle name="20% - Accent1 6 5 4 3 2" xfId="49439" xr:uid="{00000000-0005-0000-0000-000067C00000}"/>
    <cellStyle name="20% - Accent1 6 5 4 4" xfId="49440" xr:uid="{00000000-0005-0000-0000-000068C00000}"/>
    <cellStyle name="20% - Accent1 6 5 5" xfId="49441" xr:uid="{00000000-0005-0000-0000-000069C00000}"/>
    <cellStyle name="20% - Accent1 6 5 5 2" xfId="49442" xr:uid="{00000000-0005-0000-0000-00006AC00000}"/>
    <cellStyle name="20% - Accent1 6 5 5 2 2" xfId="49443" xr:uid="{00000000-0005-0000-0000-00006BC00000}"/>
    <cellStyle name="20% - Accent1 6 5 5 2 2 2" xfId="49444" xr:uid="{00000000-0005-0000-0000-00006CC00000}"/>
    <cellStyle name="20% - Accent1 6 5 5 2 3" xfId="49445" xr:uid="{00000000-0005-0000-0000-00006DC00000}"/>
    <cellStyle name="20% - Accent1 6 5 5 3" xfId="49446" xr:uid="{00000000-0005-0000-0000-00006EC00000}"/>
    <cellStyle name="20% - Accent1 6 5 5 3 2" xfId="49447" xr:uid="{00000000-0005-0000-0000-00006FC00000}"/>
    <cellStyle name="20% - Accent1 6 5 5 4" xfId="49448" xr:uid="{00000000-0005-0000-0000-000070C00000}"/>
    <cellStyle name="20% - Accent1 6 5 6" xfId="49449" xr:uid="{00000000-0005-0000-0000-000071C00000}"/>
    <cellStyle name="20% - Accent1 6 5 6 2" xfId="49450" xr:uid="{00000000-0005-0000-0000-000072C00000}"/>
    <cellStyle name="20% - Accent1 6 5 6 2 2" xfId="49451" xr:uid="{00000000-0005-0000-0000-000073C00000}"/>
    <cellStyle name="20% - Accent1 6 5 6 2 2 2" xfId="49452" xr:uid="{00000000-0005-0000-0000-000074C00000}"/>
    <cellStyle name="20% - Accent1 6 5 6 2 3" xfId="49453" xr:uid="{00000000-0005-0000-0000-000075C00000}"/>
    <cellStyle name="20% - Accent1 6 5 6 3" xfId="49454" xr:uid="{00000000-0005-0000-0000-000076C00000}"/>
    <cellStyle name="20% - Accent1 6 5 6 3 2" xfId="49455" xr:uid="{00000000-0005-0000-0000-000077C00000}"/>
    <cellStyle name="20% - Accent1 6 5 6 4" xfId="49456" xr:uid="{00000000-0005-0000-0000-000078C00000}"/>
    <cellStyle name="20% - Accent1 6 5 7" xfId="49457" xr:uid="{00000000-0005-0000-0000-000079C00000}"/>
    <cellStyle name="20% - Accent1 6 5 7 2" xfId="49458" xr:uid="{00000000-0005-0000-0000-00007AC00000}"/>
    <cellStyle name="20% - Accent1 6 5 7 2 2" xfId="49459" xr:uid="{00000000-0005-0000-0000-00007BC00000}"/>
    <cellStyle name="20% - Accent1 6 5 7 3" xfId="49460" xr:uid="{00000000-0005-0000-0000-00007CC00000}"/>
    <cellStyle name="20% - Accent1 6 5 8" xfId="49461" xr:uid="{00000000-0005-0000-0000-00007DC00000}"/>
    <cellStyle name="20% - Accent1 6 5 8 2" xfId="49462" xr:uid="{00000000-0005-0000-0000-00007EC00000}"/>
    <cellStyle name="20% - Accent1 6 5 8 2 2" xfId="49463" xr:uid="{00000000-0005-0000-0000-00007FC00000}"/>
    <cellStyle name="20% - Accent1 6 5 8 3" xfId="49464" xr:uid="{00000000-0005-0000-0000-000080C00000}"/>
    <cellStyle name="20% - Accent1 6 5 9" xfId="49465" xr:uid="{00000000-0005-0000-0000-000081C00000}"/>
    <cellStyle name="20% - Accent1 6 5 9 2" xfId="49466" xr:uid="{00000000-0005-0000-0000-000082C00000}"/>
    <cellStyle name="20% - Accent1 6 6" xfId="49467" xr:uid="{00000000-0005-0000-0000-000083C00000}"/>
    <cellStyle name="20% - Accent1 6 6 10" xfId="49468" xr:uid="{00000000-0005-0000-0000-000084C00000}"/>
    <cellStyle name="20% - Accent1 6 6 10 2" xfId="49469" xr:uid="{00000000-0005-0000-0000-000085C00000}"/>
    <cellStyle name="20% - Accent1 6 6 11" xfId="49470" xr:uid="{00000000-0005-0000-0000-000086C00000}"/>
    <cellStyle name="20% - Accent1 6 6 2" xfId="49471" xr:uid="{00000000-0005-0000-0000-000087C00000}"/>
    <cellStyle name="20% - Accent1 6 6 2 2" xfId="49472" xr:uid="{00000000-0005-0000-0000-000088C00000}"/>
    <cellStyle name="20% - Accent1 6 6 2 2 2" xfId="49473" xr:uid="{00000000-0005-0000-0000-000089C00000}"/>
    <cellStyle name="20% - Accent1 6 6 2 2 2 2" xfId="49474" xr:uid="{00000000-0005-0000-0000-00008AC00000}"/>
    <cellStyle name="20% - Accent1 6 6 2 2 2 2 2" xfId="49475" xr:uid="{00000000-0005-0000-0000-00008BC00000}"/>
    <cellStyle name="20% - Accent1 6 6 2 2 2 3" xfId="49476" xr:uid="{00000000-0005-0000-0000-00008CC00000}"/>
    <cellStyle name="20% - Accent1 6 6 2 2 3" xfId="49477" xr:uid="{00000000-0005-0000-0000-00008DC00000}"/>
    <cellStyle name="20% - Accent1 6 6 2 2 3 2" xfId="49478" xr:uid="{00000000-0005-0000-0000-00008EC00000}"/>
    <cellStyle name="20% - Accent1 6 6 2 2 4" xfId="49479" xr:uid="{00000000-0005-0000-0000-00008FC00000}"/>
    <cellStyle name="20% - Accent1 6 6 2 3" xfId="49480" xr:uid="{00000000-0005-0000-0000-000090C00000}"/>
    <cellStyle name="20% - Accent1 6 6 2 3 2" xfId="49481" xr:uid="{00000000-0005-0000-0000-000091C00000}"/>
    <cellStyle name="20% - Accent1 6 6 2 3 2 2" xfId="49482" xr:uid="{00000000-0005-0000-0000-000092C00000}"/>
    <cellStyle name="20% - Accent1 6 6 2 3 2 2 2" xfId="49483" xr:uid="{00000000-0005-0000-0000-000093C00000}"/>
    <cellStyle name="20% - Accent1 6 6 2 3 2 3" xfId="49484" xr:uid="{00000000-0005-0000-0000-000094C00000}"/>
    <cellStyle name="20% - Accent1 6 6 2 3 3" xfId="49485" xr:uid="{00000000-0005-0000-0000-000095C00000}"/>
    <cellStyle name="20% - Accent1 6 6 2 3 3 2" xfId="49486" xr:uid="{00000000-0005-0000-0000-000096C00000}"/>
    <cellStyle name="20% - Accent1 6 6 2 3 4" xfId="49487" xr:uid="{00000000-0005-0000-0000-000097C00000}"/>
    <cellStyle name="20% - Accent1 6 6 2 4" xfId="49488" xr:uid="{00000000-0005-0000-0000-000098C00000}"/>
    <cellStyle name="20% - Accent1 6 6 2 4 2" xfId="49489" xr:uid="{00000000-0005-0000-0000-000099C00000}"/>
    <cellStyle name="20% - Accent1 6 6 2 4 2 2" xfId="49490" xr:uid="{00000000-0005-0000-0000-00009AC00000}"/>
    <cellStyle name="20% - Accent1 6 6 2 4 2 2 2" xfId="49491" xr:uid="{00000000-0005-0000-0000-00009BC00000}"/>
    <cellStyle name="20% - Accent1 6 6 2 4 2 3" xfId="49492" xr:uid="{00000000-0005-0000-0000-00009CC00000}"/>
    <cellStyle name="20% - Accent1 6 6 2 4 3" xfId="49493" xr:uid="{00000000-0005-0000-0000-00009DC00000}"/>
    <cellStyle name="20% - Accent1 6 6 2 4 3 2" xfId="49494" xr:uid="{00000000-0005-0000-0000-00009EC00000}"/>
    <cellStyle name="20% - Accent1 6 6 2 4 4" xfId="49495" xr:uid="{00000000-0005-0000-0000-00009FC00000}"/>
    <cellStyle name="20% - Accent1 6 6 2 5" xfId="49496" xr:uid="{00000000-0005-0000-0000-0000A0C00000}"/>
    <cellStyle name="20% - Accent1 6 6 2 5 2" xfId="49497" xr:uid="{00000000-0005-0000-0000-0000A1C00000}"/>
    <cellStyle name="20% - Accent1 6 6 2 5 2 2" xfId="49498" xr:uid="{00000000-0005-0000-0000-0000A2C00000}"/>
    <cellStyle name="20% - Accent1 6 6 2 5 3" xfId="49499" xr:uid="{00000000-0005-0000-0000-0000A3C00000}"/>
    <cellStyle name="20% - Accent1 6 6 2 6" xfId="49500" xr:uid="{00000000-0005-0000-0000-0000A4C00000}"/>
    <cellStyle name="20% - Accent1 6 6 2 6 2" xfId="49501" xr:uid="{00000000-0005-0000-0000-0000A5C00000}"/>
    <cellStyle name="20% - Accent1 6 6 2 6 2 2" xfId="49502" xr:uid="{00000000-0005-0000-0000-0000A6C00000}"/>
    <cellStyle name="20% - Accent1 6 6 2 6 3" xfId="49503" xr:uid="{00000000-0005-0000-0000-0000A7C00000}"/>
    <cellStyle name="20% - Accent1 6 6 2 7" xfId="49504" xr:uid="{00000000-0005-0000-0000-0000A8C00000}"/>
    <cellStyle name="20% - Accent1 6 6 2 7 2" xfId="49505" xr:uid="{00000000-0005-0000-0000-0000A9C00000}"/>
    <cellStyle name="20% - Accent1 6 6 2 8" xfId="49506" xr:uid="{00000000-0005-0000-0000-0000AAC00000}"/>
    <cellStyle name="20% - Accent1 6 6 2 8 2" xfId="49507" xr:uid="{00000000-0005-0000-0000-0000ABC00000}"/>
    <cellStyle name="20% - Accent1 6 6 2 9" xfId="49508" xr:uid="{00000000-0005-0000-0000-0000ACC00000}"/>
    <cellStyle name="20% - Accent1 6 6 3" xfId="49509" xr:uid="{00000000-0005-0000-0000-0000ADC00000}"/>
    <cellStyle name="20% - Accent1 6 6 3 2" xfId="49510" xr:uid="{00000000-0005-0000-0000-0000AEC00000}"/>
    <cellStyle name="20% - Accent1 6 6 3 2 2" xfId="49511" xr:uid="{00000000-0005-0000-0000-0000AFC00000}"/>
    <cellStyle name="20% - Accent1 6 6 3 2 2 2" xfId="49512" xr:uid="{00000000-0005-0000-0000-0000B0C00000}"/>
    <cellStyle name="20% - Accent1 6 6 3 2 2 2 2" xfId="49513" xr:uid="{00000000-0005-0000-0000-0000B1C00000}"/>
    <cellStyle name="20% - Accent1 6 6 3 2 2 3" xfId="49514" xr:uid="{00000000-0005-0000-0000-0000B2C00000}"/>
    <cellStyle name="20% - Accent1 6 6 3 2 3" xfId="49515" xr:uid="{00000000-0005-0000-0000-0000B3C00000}"/>
    <cellStyle name="20% - Accent1 6 6 3 2 3 2" xfId="49516" xr:uid="{00000000-0005-0000-0000-0000B4C00000}"/>
    <cellStyle name="20% - Accent1 6 6 3 2 4" xfId="49517" xr:uid="{00000000-0005-0000-0000-0000B5C00000}"/>
    <cellStyle name="20% - Accent1 6 6 3 3" xfId="49518" xr:uid="{00000000-0005-0000-0000-0000B6C00000}"/>
    <cellStyle name="20% - Accent1 6 6 3 3 2" xfId="49519" xr:uid="{00000000-0005-0000-0000-0000B7C00000}"/>
    <cellStyle name="20% - Accent1 6 6 3 3 2 2" xfId="49520" xr:uid="{00000000-0005-0000-0000-0000B8C00000}"/>
    <cellStyle name="20% - Accent1 6 6 3 3 2 2 2" xfId="49521" xr:uid="{00000000-0005-0000-0000-0000B9C00000}"/>
    <cellStyle name="20% - Accent1 6 6 3 3 2 3" xfId="49522" xr:uid="{00000000-0005-0000-0000-0000BAC00000}"/>
    <cellStyle name="20% - Accent1 6 6 3 3 3" xfId="49523" xr:uid="{00000000-0005-0000-0000-0000BBC00000}"/>
    <cellStyle name="20% - Accent1 6 6 3 3 3 2" xfId="49524" xr:uid="{00000000-0005-0000-0000-0000BCC00000}"/>
    <cellStyle name="20% - Accent1 6 6 3 3 4" xfId="49525" xr:uid="{00000000-0005-0000-0000-0000BDC00000}"/>
    <cellStyle name="20% - Accent1 6 6 3 4" xfId="49526" xr:uid="{00000000-0005-0000-0000-0000BEC00000}"/>
    <cellStyle name="20% - Accent1 6 6 3 4 2" xfId="49527" xr:uid="{00000000-0005-0000-0000-0000BFC00000}"/>
    <cellStyle name="20% - Accent1 6 6 3 4 2 2" xfId="49528" xr:uid="{00000000-0005-0000-0000-0000C0C00000}"/>
    <cellStyle name="20% - Accent1 6 6 3 4 2 2 2" xfId="49529" xr:uid="{00000000-0005-0000-0000-0000C1C00000}"/>
    <cellStyle name="20% - Accent1 6 6 3 4 2 3" xfId="49530" xr:uid="{00000000-0005-0000-0000-0000C2C00000}"/>
    <cellStyle name="20% - Accent1 6 6 3 4 3" xfId="49531" xr:uid="{00000000-0005-0000-0000-0000C3C00000}"/>
    <cellStyle name="20% - Accent1 6 6 3 4 3 2" xfId="49532" xr:uid="{00000000-0005-0000-0000-0000C4C00000}"/>
    <cellStyle name="20% - Accent1 6 6 3 4 4" xfId="49533" xr:uid="{00000000-0005-0000-0000-0000C5C00000}"/>
    <cellStyle name="20% - Accent1 6 6 3 5" xfId="49534" xr:uid="{00000000-0005-0000-0000-0000C6C00000}"/>
    <cellStyle name="20% - Accent1 6 6 3 5 2" xfId="49535" xr:uid="{00000000-0005-0000-0000-0000C7C00000}"/>
    <cellStyle name="20% - Accent1 6 6 3 5 2 2" xfId="49536" xr:uid="{00000000-0005-0000-0000-0000C8C00000}"/>
    <cellStyle name="20% - Accent1 6 6 3 5 3" xfId="49537" xr:uid="{00000000-0005-0000-0000-0000C9C00000}"/>
    <cellStyle name="20% - Accent1 6 6 3 6" xfId="49538" xr:uid="{00000000-0005-0000-0000-0000CAC00000}"/>
    <cellStyle name="20% - Accent1 6 6 3 6 2" xfId="49539" xr:uid="{00000000-0005-0000-0000-0000CBC00000}"/>
    <cellStyle name="20% - Accent1 6 6 3 6 2 2" xfId="49540" xr:uid="{00000000-0005-0000-0000-0000CCC00000}"/>
    <cellStyle name="20% - Accent1 6 6 3 6 3" xfId="49541" xr:uid="{00000000-0005-0000-0000-0000CDC00000}"/>
    <cellStyle name="20% - Accent1 6 6 3 7" xfId="49542" xr:uid="{00000000-0005-0000-0000-0000CEC00000}"/>
    <cellStyle name="20% - Accent1 6 6 3 7 2" xfId="49543" xr:uid="{00000000-0005-0000-0000-0000CFC00000}"/>
    <cellStyle name="20% - Accent1 6 6 3 8" xfId="49544" xr:uid="{00000000-0005-0000-0000-0000D0C00000}"/>
    <cellStyle name="20% - Accent1 6 6 3 8 2" xfId="49545" xr:uid="{00000000-0005-0000-0000-0000D1C00000}"/>
    <cellStyle name="20% - Accent1 6 6 3 9" xfId="49546" xr:uid="{00000000-0005-0000-0000-0000D2C00000}"/>
    <cellStyle name="20% - Accent1 6 6 4" xfId="49547" xr:uid="{00000000-0005-0000-0000-0000D3C00000}"/>
    <cellStyle name="20% - Accent1 6 6 4 2" xfId="49548" xr:uid="{00000000-0005-0000-0000-0000D4C00000}"/>
    <cellStyle name="20% - Accent1 6 6 4 2 2" xfId="49549" xr:uid="{00000000-0005-0000-0000-0000D5C00000}"/>
    <cellStyle name="20% - Accent1 6 6 4 2 2 2" xfId="49550" xr:uid="{00000000-0005-0000-0000-0000D6C00000}"/>
    <cellStyle name="20% - Accent1 6 6 4 2 3" xfId="49551" xr:uid="{00000000-0005-0000-0000-0000D7C00000}"/>
    <cellStyle name="20% - Accent1 6 6 4 3" xfId="49552" xr:uid="{00000000-0005-0000-0000-0000D8C00000}"/>
    <cellStyle name="20% - Accent1 6 6 4 3 2" xfId="49553" xr:uid="{00000000-0005-0000-0000-0000D9C00000}"/>
    <cellStyle name="20% - Accent1 6 6 4 4" xfId="49554" xr:uid="{00000000-0005-0000-0000-0000DAC00000}"/>
    <cellStyle name="20% - Accent1 6 6 5" xfId="49555" xr:uid="{00000000-0005-0000-0000-0000DBC00000}"/>
    <cellStyle name="20% - Accent1 6 6 5 2" xfId="49556" xr:uid="{00000000-0005-0000-0000-0000DCC00000}"/>
    <cellStyle name="20% - Accent1 6 6 5 2 2" xfId="49557" xr:uid="{00000000-0005-0000-0000-0000DDC00000}"/>
    <cellStyle name="20% - Accent1 6 6 5 2 2 2" xfId="49558" xr:uid="{00000000-0005-0000-0000-0000DEC00000}"/>
    <cellStyle name="20% - Accent1 6 6 5 2 3" xfId="49559" xr:uid="{00000000-0005-0000-0000-0000DFC00000}"/>
    <cellStyle name="20% - Accent1 6 6 5 3" xfId="49560" xr:uid="{00000000-0005-0000-0000-0000E0C00000}"/>
    <cellStyle name="20% - Accent1 6 6 5 3 2" xfId="49561" xr:uid="{00000000-0005-0000-0000-0000E1C00000}"/>
    <cellStyle name="20% - Accent1 6 6 5 4" xfId="49562" xr:uid="{00000000-0005-0000-0000-0000E2C00000}"/>
    <cellStyle name="20% - Accent1 6 6 6" xfId="49563" xr:uid="{00000000-0005-0000-0000-0000E3C00000}"/>
    <cellStyle name="20% - Accent1 6 6 6 2" xfId="49564" xr:uid="{00000000-0005-0000-0000-0000E4C00000}"/>
    <cellStyle name="20% - Accent1 6 6 6 2 2" xfId="49565" xr:uid="{00000000-0005-0000-0000-0000E5C00000}"/>
    <cellStyle name="20% - Accent1 6 6 6 2 2 2" xfId="49566" xr:uid="{00000000-0005-0000-0000-0000E6C00000}"/>
    <cellStyle name="20% - Accent1 6 6 6 2 3" xfId="49567" xr:uid="{00000000-0005-0000-0000-0000E7C00000}"/>
    <cellStyle name="20% - Accent1 6 6 6 3" xfId="49568" xr:uid="{00000000-0005-0000-0000-0000E8C00000}"/>
    <cellStyle name="20% - Accent1 6 6 6 3 2" xfId="49569" xr:uid="{00000000-0005-0000-0000-0000E9C00000}"/>
    <cellStyle name="20% - Accent1 6 6 6 4" xfId="49570" xr:uid="{00000000-0005-0000-0000-0000EAC00000}"/>
    <cellStyle name="20% - Accent1 6 6 7" xfId="49571" xr:uid="{00000000-0005-0000-0000-0000EBC00000}"/>
    <cellStyle name="20% - Accent1 6 6 7 2" xfId="49572" xr:uid="{00000000-0005-0000-0000-0000ECC00000}"/>
    <cellStyle name="20% - Accent1 6 6 7 2 2" xfId="49573" xr:uid="{00000000-0005-0000-0000-0000EDC00000}"/>
    <cellStyle name="20% - Accent1 6 6 7 3" xfId="49574" xr:uid="{00000000-0005-0000-0000-0000EEC00000}"/>
    <cellStyle name="20% - Accent1 6 6 8" xfId="49575" xr:uid="{00000000-0005-0000-0000-0000EFC00000}"/>
    <cellStyle name="20% - Accent1 6 6 8 2" xfId="49576" xr:uid="{00000000-0005-0000-0000-0000F0C00000}"/>
    <cellStyle name="20% - Accent1 6 6 8 2 2" xfId="49577" xr:uid="{00000000-0005-0000-0000-0000F1C00000}"/>
    <cellStyle name="20% - Accent1 6 6 8 3" xfId="49578" xr:uid="{00000000-0005-0000-0000-0000F2C00000}"/>
    <cellStyle name="20% - Accent1 6 6 9" xfId="49579" xr:uid="{00000000-0005-0000-0000-0000F3C00000}"/>
    <cellStyle name="20% - Accent1 6 6 9 2" xfId="49580" xr:uid="{00000000-0005-0000-0000-0000F4C00000}"/>
    <cellStyle name="20% - Accent1 6 7" xfId="49581" xr:uid="{00000000-0005-0000-0000-0000F5C00000}"/>
    <cellStyle name="20% - Accent1 6 7 2" xfId="49582" xr:uid="{00000000-0005-0000-0000-0000F6C00000}"/>
    <cellStyle name="20% - Accent1 6 7 2 2" xfId="49583" xr:uid="{00000000-0005-0000-0000-0000F7C00000}"/>
    <cellStyle name="20% - Accent1 6 7 2 2 2" xfId="49584" xr:uid="{00000000-0005-0000-0000-0000F8C00000}"/>
    <cellStyle name="20% - Accent1 6 7 2 2 2 2" xfId="49585" xr:uid="{00000000-0005-0000-0000-0000F9C00000}"/>
    <cellStyle name="20% - Accent1 6 7 2 2 3" xfId="49586" xr:uid="{00000000-0005-0000-0000-0000FAC00000}"/>
    <cellStyle name="20% - Accent1 6 7 2 3" xfId="49587" xr:uid="{00000000-0005-0000-0000-0000FBC00000}"/>
    <cellStyle name="20% - Accent1 6 7 2 3 2" xfId="49588" xr:uid="{00000000-0005-0000-0000-0000FCC00000}"/>
    <cellStyle name="20% - Accent1 6 7 2 4" xfId="49589" xr:uid="{00000000-0005-0000-0000-0000FDC00000}"/>
    <cellStyle name="20% - Accent1 6 7 3" xfId="49590" xr:uid="{00000000-0005-0000-0000-0000FEC00000}"/>
    <cellStyle name="20% - Accent1 6 7 3 2" xfId="49591" xr:uid="{00000000-0005-0000-0000-0000FFC00000}"/>
    <cellStyle name="20% - Accent1 6 7 3 2 2" xfId="49592" xr:uid="{00000000-0005-0000-0000-000000C10000}"/>
    <cellStyle name="20% - Accent1 6 7 3 2 2 2" xfId="49593" xr:uid="{00000000-0005-0000-0000-000001C10000}"/>
    <cellStyle name="20% - Accent1 6 7 3 2 3" xfId="49594" xr:uid="{00000000-0005-0000-0000-000002C10000}"/>
    <cellStyle name="20% - Accent1 6 7 3 3" xfId="49595" xr:uid="{00000000-0005-0000-0000-000003C10000}"/>
    <cellStyle name="20% - Accent1 6 7 3 3 2" xfId="49596" xr:uid="{00000000-0005-0000-0000-000004C10000}"/>
    <cellStyle name="20% - Accent1 6 7 3 4" xfId="49597" xr:uid="{00000000-0005-0000-0000-000005C10000}"/>
    <cellStyle name="20% - Accent1 6 7 4" xfId="49598" xr:uid="{00000000-0005-0000-0000-000006C10000}"/>
    <cellStyle name="20% - Accent1 6 7 4 2" xfId="49599" xr:uid="{00000000-0005-0000-0000-000007C10000}"/>
    <cellStyle name="20% - Accent1 6 7 4 2 2" xfId="49600" xr:uid="{00000000-0005-0000-0000-000008C10000}"/>
    <cellStyle name="20% - Accent1 6 7 4 2 2 2" xfId="49601" xr:uid="{00000000-0005-0000-0000-000009C10000}"/>
    <cellStyle name="20% - Accent1 6 7 4 2 3" xfId="49602" xr:uid="{00000000-0005-0000-0000-00000AC10000}"/>
    <cellStyle name="20% - Accent1 6 7 4 3" xfId="49603" xr:uid="{00000000-0005-0000-0000-00000BC10000}"/>
    <cellStyle name="20% - Accent1 6 7 4 3 2" xfId="49604" xr:uid="{00000000-0005-0000-0000-00000CC10000}"/>
    <cellStyle name="20% - Accent1 6 7 4 4" xfId="49605" xr:uid="{00000000-0005-0000-0000-00000DC10000}"/>
    <cellStyle name="20% - Accent1 6 7 5" xfId="49606" xr:uid="{00000000-0005-0000-0000-00000EC10000}"/>
    <cellStyle name="20% - Accent1 6 7 5 2" xfId="49607" xr:uid="{00000000-0005-0000-0000-00000FC10000}"/>
    <cellStyle name="20% - Accent1 6 7 5 2 2" xfId="49608" xr:uid="{00000000-0005-0000-0000-000010C10000}"/>
    <cellStyle name="20% - Accent1 6 7 5 3" xfId="49609" xr:uid="{00000000-0005-0000-0000-000011C10000}"/>
    <cellStyle name="20% - Accent1 6 7 6" xfId="49610" xr:uid="{00000000-0005-0000-0000-000012C10000}"/>
    <cellStyle name="20% - Accent1 6 7 6 2" xfId="49611" xr:uid="{00000000-0005-0000-0000-000013C10000}"/>
    <cellStyle name="20% - Accent1 6 7 6 2 2" xfId="49612" xr:uid="{00000000-0005-0000-0000-000014C10000}"/>
    <cellStyle name="20% - Accent1 6 7 6 3" xfId="49613" xr:uid="{00000000-0005-0000-0000-000015C10000}"/>
    <cellStyle name="20% - Accent1 6 7 7" xfId="49614" xr:uid="{00000000-0005-0000-0000-000016C10000}"/>
    <cellStyle name="20% - Accent1 6 7 7 2" xfId="49615" xr:uid="{00000000-0005-0000-0000-000017C10000}"/>
    <cellStyle name="20% - Accent1 6 7 8" xfId="49616" xr:uid="{00000000-0005-0000-0000-000018C10000}"/>
    <cellStyle name="20% - Accent1 6 7 8 2" xfId="49617" xr:uid="{00000000-0005-0000-0000-000019C10000}"/>
    <cellStyle name="20% - Accent1 6 7 9" xfId="49618" xr:uid="{00000000-0005-0000-0000-00001AC10000}"/>
    <cellStyle name="20% - Accent1 6 8" xfId="49619" xr:uid="{00000000-0005-0000-0000-00001BC10000}"/>
    <cellStyle name="20% - Accent1 6 8 2" xfId="49620" xr:uid="{00000000-0005-0000-0000-00001CC10000}"/>
    <cellStyle name="20% - Accent1 6 8 2 2" xfId="49621" xr:uid="{00000000-0005-0000-0000-00001DC10000}"/>
    <cellStyle name="20% - Accent1 6 8 2 2 2" xfId="49622" xr:uid="{00000000-0005-0000-0000-00001EC10000}"/>
    <cellStyle name="20% - Accent1 6 8 2 2 2 2" xfId="49623" xr:uid="{00000000-0005-0000-0000-00001FC10000}"/>
    <cellStyle name="20% - Accent1 6 8 2 2 3" xfId="49624" xr:uid="{00000000-0005-0000-0000-000020C10000}"/>
    <cellStyle name="20% - Accent1 6 8 2 3" xfId="49625" xr:uid="{00000000-0005-0000-0000-000021C10000}"/>
    <cellStyle name="20% - Accent1 6 8 2 3 2" xfId="49626" xr:uid="{00000000-0005-0000-0000-000022C10000}"/>
    <cellStyle name="20% - Accent1 6 8 2 4" xfId="49627" xr:uid="{00000000-0005-0000-0000-000023C10000}"/>
    <cellStyle name="20% - Accent1 6 8 3" xfId="49628" xr:uid="{00000000-0005-0000-0000-000024C10000}"/>
    <cellStyle name="20% - Accent1 6 8 3 2" xfId="49629" xr:uid="{00000000-0005-0000-0000-000025C10000}"/>
    <cellStyle name="20% - Accent1 6 8 3 2 2" xfId="49630" xr:uid="{00000000-0005-0000-0000-000026C10000}"/>
    <cellStyle name="20% - Accent1 6 8 3 2 2 2" xfId="49631" xr:uid="{00000000-0005-0000-0000-000027C10000}"/>
    <cellStyle name="20% - Accent1 6 8 3 2 3" xfId="49632" xr:uid="{00000000-0005-0000-0000-000028C10000}"/>
    <cellStyle name="20% - Accent1 6 8 3 3" xfId="49633" xr:uid="{00000000-0005-0000-0000-000029C10000}"/>
    <cellStyle name="20% - Accent1 6 8 3 3 2" xfId="49634" xr:uid="{00000000-0005-0000-0000-00002AC10000}"/>
    <cellStyle name="20% - Accent1 6 8 3 4" xfId="49635" xr:uid="{00000000-0005-0000-0000-00002BC10000}"/>
    <cellStyle name="20% - Accent1 6 8 4" xfId="49636" xr:uid="{00000000-0005-0000-0000-00002CC10000}"/>
    <cellStyle name="20% - Accent1 6 8 4 2" xfId="49637" xr:uid="{00000000-0005-0000-0000-00002DC10000}"/>
    <cellStyle name="20% - Accent1 6 8 4 2 2" xfId="49638" xr:uid="{00000000-0005-0000-0000-00002EC10000}"/>
    <cellStyle name="20% - Accent1 6 8 4 2 2 2" xfId="49639" xr:uid="{00000000-0005-0000-0000-00002FC10000}"/>
    <cellStyle name="20% - Accent1 6 8 4 2 3" xfId="49640" xr:uid="{00000000-0005-0000-0000-000030C10000}"/>
    <cellStyle name="20% - Accent1 6 8 4 3" xfId="49641" xr:uid="{00000000-0005-0000-0000-000031C10000}"/>
    <cellStyle name="20% - Accent1 6 8 4 3 2" xfId="49642" xr:uid="{00000000-0005-0000-0000-000032C10000}"/>
    <cellStyle name="20% - Accent1 6 8 4 4" xfId="49643" xr:uid="{00000000-0005-0000-0000-000033C10000}"/>
    <cellStyle name="20% - Accent1 6 8 5" xfId="49644" xr:uid="{00000000-0005-0000-0000-000034C10000}"/>
    <cellStyle name="20% - Accent1 6 8 5 2" xfId="49645" xr:uid="{00000000-0005-0000-0000-000035C10000}"/>
    <cellStyle name="20% - Accent1 6 8 5 2 2" xfId="49646" xr:uid="{00000000-0005-0000-0000-000036C10000}"/>
    <cellStyle name="20% - Accent1 6 8 5 3" xfId="49647" xr:uid="{00000000-0005-0000-0000-000037C10000}"/>
    <cellStyle name="20% - Accent1 6 8 6" xfId="49648" xr:uid="{00000000-0005-0000-0000-000038C10000}"/>
    <cellStyle name="20% - Accent1 6 8 6 2" xfId="49649" xr:uid="{00000000-0005-0000-0000-000039C10000}"/>
    <cellStyle name="20% - Accent1 6 8 6 2 2" xfId="49650" xr:uid="{00000000-0005-0000-0000-00003AC10000}"/>
    <cellStyle name="20% - Accent1 6 8 6 3" xfId="49651" xr:uid="{00000000-0005-0000-0000-00003BC10000}"/>
    <cellStyle name="20% - Accent1 6 8 7" xfId="49652" xr:uid="{00000000-0005-0000-0000-00003CC10000}"/>
    <cellStyle name="20% - Accent1 6 8 7 2" xfId="49653" xr:uid="{00000000-0005-0000-0000-00003DC10000}"/>
    <cellStyle name="20% - Accent1 6 8 8" xfId="49654" xr:uid="{00000000-0005-0000-0000-00003EC10000}"/>
    <cellStyle name="20% - Accent1 6 8 8 2" xfId="49655" xr:uid="{00000000-0005-0000-0000-00003FC10000}"/>
    <cellStyle name="20% - Accent1 6 8 9" xfId="49656" xr:uid="{00000000-0005-0000-0000-000040C10000}"/>
    <cellStyle name="20% - Accent1 6 9" xfId="49657" xr:uid="{00000000-0005-0000-0000-000041C10000}"/>
    <cellStyle name="20% - Accent1 6 9 2" xfId="49658" xr:uid="{00000000-0005-0000-0000-000042C10000}"/>
    <cellStyle name="20% - Accent1 6 9 2 2" xfId="49659" xr:uid="{00000000-0005-0000-0000-000043C10000}"/>
    <cellStyle name="20% - Accent1 6 9 2 2 2" xfId="49660" xr:uid="{00000000-0005-0000-0000-000044C10000}"/>
    <cellStyle name="20% - Accent1 6 9 2 3" xfId="49661" xr:uid="{00000000-0005-0000-0000-000045C10000}"/>
    <cellStyle name="20% - Accent1 6 9 3" xfId="49662" xr:uid="{00000000-0005-0000-0000-000046C10000}"/>
    <cellStyle name="20% - Accent1 6 9 3 2" xfId="49663" xr:uid="{00000000-0005-0000-0000-000047C10000}"/>
    <cellStyle name="20% - Accent1 6 9 4" xfId="49664" xr:uid="{00000000-0005-0000-0000-000048C10000}"/>
    <cellStyle name="20% - Accent1 7" xfId="49665" xr:uid="{00000000-0005-0000-0000-000049C10000}"/>
    <cellStyle name="20% - Accent1 7 10" xfId="49666" xr:uid="{00000000-0005-0000-0000-00004AC10000}"/>
    <cellStyle name="20% - Accent1 7 10 2" xfId="49667" xr:uid="{00000000-0005-0000-0000-00004BC10000}"/>
    <cellStyle name="20% - Accent1 7 10 2 2" xfId="49668" xr:uid="{00000000-0005-0000-0000-00004CC10000}"/>
    <cellStyle name="20% - Accent1 7 10 2 2 2" xfId="49669" xr:uid="{00000000-0005-0000-0000-00004DC10000}"/>
    <cellStyle name="20% - Accent1 7 10 2 3" xfId="49670" xr:uid="{00000000-0005-0000-0000-00004EC10000}"/>
    <cellStyle name="20% - Accent1 7 10 3" xfId="49671" xr:uid="{00000000-0005-0000-0000-00004FC10000}"/>
    <cellStyle name="20% - Accent1 7 10 3 2" xfId="49672" xr:uid="{00000000-0005-0000-0000-000050C10000}"/>
    <cellStyle name="20% - Accent1 7 10 4" xfId="49673" xr:uid="{00000000-0005-0000-0000-000051C10000}"/>
    <cellStyle name="20% - Accent1 7 11" xfId="49674" xr:uid="{00000000-0005-0000-0000-000052C10000}"/>
    <cellStyle name="20% - Accent1 7 11 2" xfId="49675" xr:uid="{00000000-0005-0000-0000-000053C10000}"/>
    <cellStyle name="20% - Accent1 7 11 2 2" xfId="49676" xr:uid="{00000000-0005-0000-0000-000054C10000}"/>
    <cellStyle name="20% - Accent1 7 11 2 2 2" xfId="49677" xr:uid="{00000000-0005-0000-0000-000055C10000}"/>
    <cellStyle name="20% - Accent1 7 11 2 3" xfId="49678" xr:uid="{00000000-0005-0000-0000-000056C10000}"/>
    <cellStyle name="20% - Accent1 7 11 3" xfId="49679" xr:uid="{00000000-0005-0000-0000-000057C10000}"/>
    <cellStyle name="20% - Accent1 7 11 3 2" xfId="49680" xr:uid="{00000000-0005-0000-0000-000058C10000}"/>
    <cellStyle name="20% - Accent1 7 11 4" xfId="49681" xr:uid="{00000000-0005-0000-0000-000059C10000}"/>
    <cellStyle name="20% - Accent1 7 12" xfId="49682" xr:uid="{00000000-0005-0000-0000-00005AC10000}"/>
    <cellStyle name="20% - Accent1 7 12 2" xfId="49683" xr:uid="{00000000-0005-0000-0000-00005BC10000}"/>
    <cellStyle name="20% - Accent1 7 12 2 2" xfId="49684" xr:uid="{00000000-0005-0000-0000-00005CC10000}"/>
    <cellStyle name="20% - Accent1 7 12 3" xfId="49685" xr:uid="{00000000-0005-0000-0000-00005DC10000}"/>
    <cellStyle name="20% - Accent1 7 13" xfId="49686" xr:uid="{00000000-0005-0000-0000-00005EC10000}"/>
    <cellStyle name="20% - Accent1 7 13 2" xfId="49687" xr:uid="{00000000-0005-0000-0000-00005FC10000}"/>
    <cellStyle name="20% - Accent1 7 13 2 2" xfId="49688" xr:uid="{00000000-0005-0000-0000-000060C10000}"/>
    <cellStyle name="20% - Accent1 7 13 3" xfId="49689" xr:uid="{00000000-0005-0000-0000-000061C10000}"/>
    <cellStyle name="20% - Accent1 7 14" xfId="49690" xr:uid="{00000000-0005-0000-0000-000062C10000}"/>
    <cellStyle name="20% - Accent1 7 14 2" xfId="49691" xr:uid="{00000000-0005-0000-0000-000063C10000}"/>
    <cellStyle name="20% - Accent1 7 15" xfId="49692" xr:uid="{00000000-0005-0000-0000-000064C10000}"/>
    <cellStyle name="20% - Accent1 7 15 2" xfId="49693" xr:uid="{00000000-0005-0000-0000-000065C10000}"/>
    <cellStyle name="20% - Accent1 7 16" xfId="49694" xr:uid="{00000000-0005-0000-0000-000066C10000}"/>
    <cellStyle name="20% - Accent1 7 2" xfId="49695" xr:uid="{00000000-0005-0000-0000-000067C10000}"/>
    <cellStyle name="20% - Accent1 7 2 10" xfId="49696" xr:uid="{00000000-0005-0000-0000-000068C10000}"/>
    <cellStyle name="20% - Accent1 7 2 10 2" xfId="49697" xr:uid="{00000000-0005-0000-0000-000069C10000}"/>
    <cellStyle name="20% - Accent1 7 2 10 2 2" xfId="49698" xr:uid="{00000000-0005-0000-0000-00006AC10000}"/>
    <cellStyle name="20% - Accent1 7 2 10 2 2 2" xfId="49699" xr:uid="{00000000-0005-0000-0000-00006BC10000}"/>
    <cellStyle name="20% - Accent1 7 2 10 2 3" xfId="49700" xr:uid="{00000000-0005-0000-0000-00006CC10000}"/>
    <cellStyle name="20% - Accent1 7 2 10 3" xfId="49701" xr:uid="{00000000-0005-0000-0000-00006DC10000}"/>
    <cellStyle name="20% - Accent1 7 2 10 3 2" xfId="49702" xr:uid="{00000000-0005-0000-0000-00006EC10000}"/>
    <cellStyle name="20% - Accent1 7 2 10 4" xfId="49703" xr:uid="{00000000-0005-0000-0000-00006FC10000}"/>
    <cellStyle name="20% - Accent1 7 2 11" xfId="49704" xr:uid="{00000000-0005-0000-0000-000070C10000}"/>
    <cellStyle name="20% - Accent1 7 2 11 2" xfId="49705" xr:uid="{00000000-0005-0000-0000-000071C10000}"/>
    <cellStyle name="20% - Accent1 7 2 11 2 2" xfId="49706" xr:uid="{00000000-0005-0000-0000-000072C10000}"/>
    <cellStyle name="20% - Accent1 7 2 11 3" xfId="49707" xr:uid="{00000000-0005-0000-0000-000073C10000}"/>
    <cellStyle name="20% - Accent1 7 2 12" xfId="49708" xr:uid="{00000000-0005-0000-0000-000074C10000}"/>
    <cellStyle name="20% - Accent1 7 2 12 2" xfId="49709" xr:uid="{00000000-0005-0000-0000-000075C10000}"/>
    <cellStyle name="20% - Accent1 7 2 12 2 2" xfId="49710" xr:uid="{00000000-0005-0000-0000-000076C10000}"/>
    <cellStyle name="20% - Accent1 7 2 12 3" xfId="49711" xr:uid="{00000000-0005-0000-0000-000077C10000}"/>
    <cellStyle name="20% - Accent1 7 2 13" xfId="49712" xr:uid="{00000000-0005-0000-0000-000078C10000}"/>
    <cellStyle name="20% - Accent1 7 2 13 2" xfId="49713" xr:uid="{00000000-0005-0000-0000-000079C10000}"/>
    <cellStyle name="20% - Accent1 7 2 14" xfId="49714" xr:uid="{00000000-0005-0000-0000-00007AC10000}"/>
    <cellStyle name="20% - Accent1 7 2 14 2" xfId="49715" xr:uid="{00000000-0005-0000-0000-00007BC10000}"/>
    <cellStyle name="20% - Accent1 7 2 15" xfId="49716" xr:uid="{00000000-0005-0000-0000-00007CC10000}"/>
    <cellStyle name="20% - Accent1 7 2 2" xfId="49717" xr:uid="{00000000-0005-0000-0000-00007DC10000}"/>
    <cellStyle name="20% - Accent1 7 2 2 10" xfId="49718" xr:uid="{00000000-0005-0000-0000-00007EC10000}"/>
    <cellStyle name="20% - Accent1 7 2 2 10 2" xfId="49719" xr:uid="{00000000-0005-0000-0000-00007FC10000}"/>
    <cellStyle name="20% - Accent1 7 2 2 10 2 2" xfId="49720" xr:uid="{00000000-0005-0000-0000-000080C10000}"/>
    <cellStyle name="20% - Accent1 7 2 2 10 3" xfId="49721" xr:uid="{00000000-0005-0000-0000-000081C10000}"/>
    <cellStyle name="20% - Accent1 7 2 2 11" xfId="49722" xr:uid="{00000000-0005-0000-0000-000082C10000}"/>
    <cellStyle name="20% - Accent1 7 2 2 11 2" xfId="49723" xr:uid="{00000000-0005-0000-0000-000083C10000}"/>
    <cellStyle name="20% - Accent1 7 2 2 11 2 2" xfId="49724" xr:uid="{00000000-0005-0000-0000-000084C10000}"/>
    <cellStyle name="20% - Accent1 7 2 2 11 3" xfId="49725" xr:uid="{00000000-0005-0000-0000-000085C10000}"/>
    <cellStyle name="20% - Accent1 7 2 2 12" xfId="49726" xr:uid="{00000000-0005-0000-0000-000086C10000}"/>
    <cellStyle name="20% - Accent1 7 2 2 12 2" xfId="49727" xr:uid="{00000000-0005-0000-0000-000087C10000}"/>
    <cellStyle name="20% - Accent1 7 2 2 13" xfId="49728" xr:uid="{00000000-0005-0000-0000-000088C10000}"/>
    <cellStyle name="20% - Accent1 7 2 2 13 2" xfId="49729" xr:uid="{00000000-0005-0000-0000-000089C10000}"/>
    <cellStyle name="20% - Accent1 7 2 2 14" xfId="49730" xr:uid="{00000000-0005-0000-0000-00008AC10000}"/>
    <cellStyle name="20% - Accent1 7 2 2 2" xfId="49731" xr:uid="{00000000-0005-0000-0000-00008BC10000}"/>
    <cellStyle name="20% - Accent1 7 2 2 2 10" xfId="49732" xr:uid="{00000000-0005-0000-0000-00008CC10000}"/>
    <cellStyle name="20% - Accent1 7 2 2 2 10 2" xfId="49733" xr:uid="{00000000-0005-0000-0000-00008DC10000}"/>
    <cellStyle name="20% - Accent1 7 2 2 2 11" xfId="49734" xr:uid="{00000000-0005-0000-0000-00008EC10000}"/>
    <cellStyle name="20% - Accent1 7 2 2 2 2" xfId="49735" xr:uid="{00000000-0005-0000-0000-00008FC10000}"/>
    <cellStyle name="20% - Accent1 7 2 2 2 2 2" xfId="49736" xr:uid="{00000000-0005-0000-0000-000090C10000}"/>
    <cellStyle name="20% - Accent1 7 2 2 2 2 2 2" xfId="49737" xr:uid="{00000000-0005-0000-0000-000091C10000}"/>
    <cellStyle name="20% - Accent1 7 2 2 2 2 2 2 2" xfId="49738" xr:uid="{00000000-0005-0000-0000-000092C10000}"/>
    <cellStyle name="20% - Accent1 7 2 2 2 2 2 2 2 2" xfId="49739" xr:uid="{00000000-0005-0000-0000-000093C10000}"/>
    <cellStyle name="20% - Accent1 7 2 2 2 2 2 2 3" xfId="49740" xr:uid="{00000000-0005-0000-0000-000094C10000}"/>
    <cellStyle name="20% - Accent1 7 2 2 2 2 2 3" xfId="49741" xr:uid="{00000000-0005-0000-0000-000095C10000}"/>
    <cellStyle name="20% - Accent1 7 2 2 2 2 2 3 2" xfId="49742" xr:uid="{00000000-0005-0000-0000-000096C10000}"/>
    <cellStyle name="20% - Accent1 7 2 2 2 2 2 4" xfId="49743" xr:uid="{00000000-0005-0000-0000-000097C10000}"/>
    <cellStyle name="20% - Accent1 7 2 2 2 2 3" xfId="49744" xr:uid="{00000000-0005-0000-0000-000098C10000}"/>
    <cellStyle name="20% - Accent1 7 2 2 2 2 3 2" xfId="49745" xr:uid="{00000000-0005-0000-0000-000099C10000}"/>
    <cellStyle name="20% - Accent1 7 2 2 2 2 3 2 2" xfId="49746" xr:uid="{00000000-0005-0000-0000-00009AC10000}"/>
    <cellStyle name="20% - Accent1 7 2 2 2 2 3 2 2 2" xfId="49747" xr:uid="{00000000-0005-0000-0000-00009BC10000}"/>
    <cellStyle name="20% - Accent1 7 2 2 2 2 3 2 3" xfId="49748" xr:uid="{00000000-0005-0000-0000-00009CC10000}"/>
    <cellStyle name="20% - Accent1 7 2 2 2 2 3 3" xfId="49749" xr:uid="{00000000-0005-0000-0000-00009DC10000}"/>
    <cellStyle name="20% - Accent1 7 2 2 2 2 3 3 2" xfId="49750" xr:uid="{00000000-0005-0000-0000-00009EC10000}"/>
    <cellStyle name="20% - Accent1 7 2 2 2 2 3 4" xfId="49751" xr:uid="{00000000-0005-0000-0000-00009FC10000}"/>
    <cellStyle name="20% - Accent1 7 2 2 2 2 4" xfId="49752" xr:uid="{00000000-0005-0000-0000-0000A0C10000}"/>
    <cellStyle name="20% - Accent1 7 2 2 2 2 4 2" xfId="49753" xr:uid="{00000000-0005-0000-0000-0000A1C10000}"/>
    <cellStyle name="20% - Accent1 7 2 2 2 2 4 2 2" xfId="49754" xr:uid="{00000000-0005-0000-0000-0000A2C10000}"/>
    <cellStyle name="20% - Accent1 7 2 2 2 2 4 2 2 2" xfId="49755" xr:uid="{00000000-0005-0000-0000-0000A3C10000}"/>
    <cellStyle name="20% - Accent1 7 2 2 2 2 4 2 3" xfId="49756" xr:uid="{00000000-0005-0000-0000-0000A4C10000}"/>
    <cellStyle name="20% - Accent1 7 2 2 2 2 4 3" xfId="49757" xr:uid="{00000000-0005-0000-0000-0000A5C10000}"/>
    <cellStyle name="20% - Accent1 7 2 2 2 2 4 3 2" xfId="49758" xr:uid="{00000000-0005-0000-0000-0000A6C10000}"/>
    <cellStyle name="20% - Accent1 7 2 2 2 2 4 4" xfId="49759" xr:uid="{00000000-0005-0000-0000-0000A7C10000}"/>
    <cellStyle name="20% - Accent1 7 2 2 2 2 5" xfId="49760" xr:uid="{00000000-0005-0000-0000-0000A8C10000}"/>
    <cellStyle name="20% - Accent1 7 2 2 2 2 5 2" xfId="49761" xr:uid="{00000000-0005-0000-0000-0000A9C10000}"/>
    <cellStyle name="20% - Accent1 7 2 2 2 2 5 2 2" xfId="49762" xr:uid="{00000000-0005-0000-0000-0000AAC10000}"/>
    <cellStyle name="20% - Accent1 7 2 2 2 2 5 3" xfId="49763" xr:uid="{00000000-0005-0000-0000-0000ABC10000}"/>
    <cellStyle name="20% - Accent1 7 2 2 2 2 6" xfId="49764" xr:uid="{00000000-0005-0000-0000-0000ACC10000}"/>
    <cellStyle name="20% - Accent1 7 2 2 2 2 6 2" xfId="49765" xr:uid="{00000000-0005-0000-0000-0000ADC10000}"/>
    <cellStyle name="20% - Accent1 7 2 2 2 2 6 2 2" xfId="49766" xr:uid="{00000000-0005-0000-0000-0000AEC10000}"/>
    <cellStyle name="20% - Accent1 7 2 2 2 2 6 3" xfId="49767" xr:uid="{00000000-0005-0000-0000-0000AFC10000}"/>
    <cellStyle name="20% - Accent1 7 2 2 2 2 7" xfId="49768" xr:uid="{00000000-0005-0000-0000-0000B0C10000}"/>
    <cellStyle name="20% - Accent1 7 2 2 2 2 7 2" xfId="49769" xr:uid="{00000000-0005-0000-0000-0000B1C10000}"/>
    <cellStyle name="20% - Accent1 7 2 2 2 2 8" xfId="49770" xr:uid="{00000000-0005-0000-0000-0000B2C10000}"/>
    <cellStyle name="20% - Accent1 7 2 2 2 2 8 2" xfId="49771" xr:uid="{00000000-0005-0000-0000-0000B3C10000}"/>
    <cellStyle name="20% - Accent1 7 2 2 2 2 9" xfId="49772" xr:uid="{00000000-0005-0000-0000-0000B4C10000}"/>
    <cellStyle name="20% - Accent1 7 2 2 2 3" xfId="49773" xr:uid="{00000000-0005-0000-0000-0000B5C10000}"/>
    <cellStyle name="20% - Accent1 7 2 2 2 3 2" xfId="49774" xr:uid="{00000000-0005-0000-0000-0000B6C10000}"/>
    <cellStyle name="20% - Accent1 7 2 2 2 3 2 2" xfId="49775" xr:uid="{00000000-0005-0000-0000-0000B7C10000}"/>
    <cellStyle name="20% - Accent1 7 2 2 2 3 2 2 2" xfId="49776" xr:uid="{00000000-0005-0000-0000-0000B8C10000}"/>
    <cellStyle name="20% - Accent1 7 2 2 2 3 2 2 2 2" xfId="49777" xr:uid="{00000000-0005-0000-0000-0000B9C10000}"/>
    <cellStyle name="20% - Accent1 7 2 2 2 3 2 2 3" xfId="49778" xr:uid="{00000000-0005-0000-0000-0000BAC10000}"/>
    <cellStyle name="20% - Accent1 7 2 2 2 3 2 3" xfId="49779" xr:uid="{00000000-0005-0000-0000-0000BBC10000}"/>
    <cellStyle name="20% - Accent1 7 2 2 2 3 2 3 2" xfId="49780" xr:uid="{00000000-0005-0000-0000-0000BCC10000}"/>
    <cellStyle name="20% - Accent1 7 2 2 2 3 2 4" xfId="49781" xr:uid="{00000000-0005-0000-0000-0000BDC10000}"/>
    <cellStyle name="20% - Accent1 7 2 2 2 3 3" xfId="49782" xr:uid="{00000000-0005-0000-0000-0000BEC10000}"/>
    <cellStyle name="20% - Accent1 7 2 2 2 3 3 2" xfId="49783" xr:uid="{00000000-0005-0000-0000-0000BFC10000}"/>
    <cellStyle name="20% - Accent1 7 2 2 2 3 3 2 2" xfId="49784" xr:uid="{00000000-0005-0000-0000-0000C0C10000}"/>
    <cellStyle name="20% - Accent1 7 2 2 2 3 3 2 2 2" xfId="49785" xr:uid="{00000000-0005-0000-0000-0000C1C10000}"/>
    <cellStyle name="20% - Accent1 7 2 2 2 3 3 2 3" xfId="49786" xr:uid="{00000000-0005-0000-0000-0000C2C10000}"/>
    <cellStyle name="20% - Accent1 7 2 2 2 3 3 3" xfId="49787" xr:uid="{00000000-0005-0000-0000-0000C3C10000}"/>
    <cellStyle name="20% - Accent1 7 2 2 2 3 3 3 2" xfId="49788" xr:uid="{00000000-0005-0000-0000-0000C4C10000}"/>
    <cellStyle name="20% - Accent1 7 2 2 2 3 3 4" xfId="49789" xr:uid="{00000000-0005-0000-0000-0000C5C10000}"/>
    <cellStyle name="20% - Accent1 7 2 2 2 3 4" xfId="49790" xr:uid="{00000000-0005-0000-0000-0000C6C10000}"/>
    <cellStyle name="20% - Accent1 7 2 2 2 3 4 2" xfId="49791" xr:uid="{00000000-0005-0000-0000-0000C7C10000}"/>
    <cellStyle name="20% - Accent1 7 2 2 2 3 4 2 2" xfId="49792" xr:uid="{00000000-0005-0000-0000-0000C8C10000}"/>
    <cellStyle name="20% - Accent1 7 2 2 2 3 4 2 2 2" xfId="49793" xr:uid="{00000000-0005-0000-0000-0000C9C10000}"/>
    <cellStyle name="20% - Accent1 7 2 2 2 3 4 2 3" xfId="49794" xr:uid="{00000000-0005-0000-0000-0000CAC10000}"/>
    <cellStyle name="20% - Accent1 7 2 2 2 3 4 3" xfId="49795" xr:uid="{00000000-0005-0000-0000-0000CBC10000}"/>
    <cellStyle name="20% - Accent1 7 2 2 2 3 4 3 2" xfId="49796" xr:uid="{00000000-0005-0000-0000-0000CCC10000}"/>
    <cellStyle name="20% - Accent1 7 2 2 2 3 4 4" xfId="49797" xr:uid="{00000000-0005-0000-0000-0000CDC10000}"/>
    <cellStyle name="20% - Accent1 7 2 2 2 3 5" xfId="49798" xr:uid="{00000000-0005-0000-0000-0000CEC10000}"/>
    <cellStyle name="20% - Accent1 7 2 2 2 3 5 2" xfId="49799" xr:uid="{00000000-0005-0000-0000-0000CFC10000}"/>
    <cellStyle name="20% - Accent1 7 2 2 2 3 5 2 2" xfId="49800" xr:uid="{00000000-0005-0000-0000-0000D0C10000}"/>
    <cellStyle name="20% - Accent1 7 2 2 2 3 5 3" xfId="49801" xr:uid="{00000000-0005-0000-0000-0000D1C10000}"/>
    <cellStyle name="20% - Accent1 7 2 2 2 3 6" xfId="49802" xr:uid="{00000000-0005-0000-0000-0000D2C10000}"/>
    <cellStyle name="20% - Accent1 7 2 2 2 3 6 2" xfId="49803" xr:uid="{00000000-0005-0000-0000-0000D3C10000}"/>
    <cellStyle name="20% - Accent1 7 2 2 2 3 6 2 2" xfId="49804" xr:uid="{00000000-0005-0000-0000-0000D4C10000}"/>
    <cellStyle name="20% - Accent1 7 2 2 2 3 6 3" xfId="49805" xr:uid="{00000000-0005-0000-0000-0000D5C10000}"/>
    <cellStyle name="20% - Accent1 7 2 2 2 3 7" xfId="49806" xr:uid="{00000000-0005-0000-0000-0000D6C10000}"/>
    <cellStyle name="20% - Accent1 7 2 2 2 3 7 2" xfId="49807" xr:uid="{00000000-0005-0000-0000-0000D7C10000}"/>
    <cellStyle name="20% - Accent1 7 2 2 2 3 8" xfId="49808" xr:uid="{00000000-0005-0000-0000-0000D8C10000}"/>
    <cellStyle name="20% - Accent1 7 2 2 2 3 8 2" xfId="49809" xr:uid="{00000000-0005-0000-0000-0000D9C10000}"/>
    <cellStyle name="20% - Accent1 7 2 2 2 3 9" xfId="49810" xr:uid="{00000000-0005-0000-0000-0000DAC10000}"/>
    <cellStyle name="20% - Accent1 7 2 2 2 4" xfId="49811" xr:uid="{00000000-0005-0000-0000-0000DBC10000}"/>
    <cellStyle name="20% - Accent1 7 2 2 2 4 2" xfId="49812" xr:uid="{00000000-0005-0000-0000-0000DCC10000}"/>
    <cellStyle name="20% - Accent1 7 2 2 2 4 2 2" xfId="49813" xr:uid="{00000000-0005-0000-0000-0000DDC10000}"/>
    <cellStyle name="20% - Accent1 7 2 2 2 4 2 2 2" xfId="49814" xr:uid="{00000000-0005-0000-0000-0000DEC10000}"/>
    <cellStyle name="20% - Accent1 7 2 2 2 4 2 3" xfId="49815" xr:uid="{00000000-0005-0000-0000-0000DFC10000}"/>
    <cellStyle name="20% - Accent1 7 2 2 2 4 3" xfId="49816" xr:uid="{00000000-0005-0000-0000-0000E0C10000}"/>
    <cellStyle name="20% - Accent1 7 2 2 2 4 3 2" xfId="49817" xr:uid="{00000000-0005-0000-0000-0000E1C10000}"/>
    <cellStyle name="20% - Accent1 7 2 2 2 4 4" xfId="49818" xr:uid="{00000000-0005-0000-0000-0000E2C10000}"/>
    <cellStyle name="20% - Accent1 7 2 2 2 5" xfId="49819" xr:uid="{00000000-0005-0000-0000-0000E3C10000}"/>
    <cellStyle name="20% - Accent1 7 2 2 2 5 2" xfId="49820" xr:uid="{00000000-0005-0000-0000-0000E4C10000}"/>
    <cellStyle name="20% - Accent1 7 2 2 2 5 2 2" xfId="49821" xr:uid="{00000000-0005-0000-0000-0000E5C10000}"/>
    <cellStyle name="20% - Accent1 7 2 2 2 5 2 2 2" xfId="49822" xr:uid="{00000000-0005-0000-0000-0000E6C10000}"/>
    <cellStyle name="20% - Accent1 7 2 2 2 5 2 3" xfId="49823" xr:uid="{00000000-0005-0000-0000-0000E7C10000}"/>
    <cellStyle name="20% - Accent1 7 2 2 2 5 3" xfId="49824" xr:uid="{00000000-0005-0000-0000-0000E8C10000}"/>
    <cellStyle name="20% - Accent1 7 2 2 2 5 3 2" xfId="49825" xr:uid="{00000000-0005-0000-0000-0000E9C10000}"/>
    <cellStyle name="20% - Accent1 7 2 2 2 5 4" xfId="49826" xr:uid="{00000000-0005-0000-0000-0000EAC10000}"/>
    <cellStyle name="20% - Accent1 7 2 2 2 6" xfId="49827" xr:uid="{00000000-0005-0000-0000-0000EBC10000}"/>
    <cellStyle name="20% - Accent1 7 2 2 2 6 2" xfId="49828" xr:uid="{00000000-0005-0000-0000-0000ECC10000}"/>
    <cellStyle name="20% - Accent1 7 2 2 2 6 2 2" xfId="49829" xr:uid="{00000000-0005-0000-0000-0000EDC10000}"/>
    <cellStyle name="20% - Accent1 7 2 2 2 6 2 2 2" xfId="49830" xr:uid="{00000000-0005-0000-0000-0000EEC10000}"/>
    <cellStyle name="20% - Accent1 7 2 2 2 6 2 3" xfId="49831" xr:uid="{00000000-0005-0000-0000-0000EFC10000}"/>
    <cellStyle name="20% - Accent1 7 2 2 2 6 3" xfId="49832" xr:uid="{00000000-0005-0000-0000-0000F0C10000}"/>
    <cellStyle name="20% - Accent1 7 2 2 2 6 3 2" xfId="49833" xr:uid="{00000000-0005-0000-0000-0000F1C10000}"/>
    <cellStyle name="20% - Accent1 7 2 2 2 6 4" xfId="49834" xr:uid="{00000000-0005-0000-0000-0000F2C10000}"/>
    <cellStyle name="20% - Accent1 7 2 2 2 7" xfId="49835" xr:uid="{00000000-0005-0000-0000-0000F3C10000}"/>
    <cellStyle name="20% - Accent1 7 2 2 2 7 2" xfId="49836" xr:uid="{00000000-0005-0000-0000-0000F4C10000}"/>
    <cellStyle name="20% - Accent1 7 2 2 2 7 2 2" xfId="49837" xr:uid="{00000000-0005-0000-0000-0000F5C10000}"/>
    <cellStyle name="20% - Accent1 7 2 2 2 7 3" xfId="49838" xr:uid="{00000000-0005-0000-0000-0000F6C10000}"/>
    <cellStyle name="20% - Accent1 7 2 2 2 8" xfId="49839" xr:uid="{00000000-0005-0000-0000-0000F7C10000}"/>
    <cellStyle name="20% - Accent1 7 2 2 2 8 2" xfId="49840" xr:uid="{00000000-0005-0000-0000-0000F8C10000}"/>
    <cellStyle name="20% - Accent1 7 2 2 2 8 2 2" xfId="49841" xr:uid="{00000000-0005-0000-0000-0000F9C10000}"/>
    <cellStyle name="20% - Accent1 7 2 2 2 8 3" xfId="49842" xr:uid="{00000000-0005-0000-0000-0000FAC10000}"/>
    <cellStyle name="20% - Accent1 7 2 2 2 9" xfId="49843" xr:uid="{00000000-0005-0000-0000-0000FBC10000}"/>
    <cellStyle name="20% - Accent1 7 2 2 2 9 2" xfId="49844" xr:uid="{00000000-0005-0000-0000-0000FCC10000}"/>
    <cellStyle name="20% - Accent1 7 2 2 3" xfId="49845" xr:uid="{00000000-0005-0000-0000-0000FDC10000}"/>
    <cellStyle name="20% - Accent1 7 2 2 3 10" xfId="49846" xr:uid="{00000000-0005-0000-0000-0000FEC10000}"/>
    <cellStyle name="20% - Accent1 7 2 2 3 10 2" xfId="49847" xr:uid="{00000000-0005-0000-0000-0000FFC10000}"/>
    <cellStyle name="20% - Accent1 7 2 2 3 11" xfId="49848" xr:uid="{00000000-0005-0000-0000-000000C20000}"/>
    <cellStyle name="20% - Accent1 7 2 2 3 2" xfId="49849" xr:uid="{00000000-0005-0000-0000-000001C20000}"/>
    <cellStyle name="20% - Accent1 7 2 2 3 2 2" xfId="49850" xr:uid="{00000000-0005-0000-0000-000002C20000}"/>
    <cellStyle name="20% - Accent1 7 2 2 3 2 2 2" xfId="49851" xr:uid="{00000000-0005-0000-0000-000003C20000}"/>
    <cellStyle name="20% - Accent1 7 2 2 3 2 2 2 2" xfId="49852" xr:uid="{00000000-0005-0000-0000-000004C20000}"/>
    <cellStyle name="20% - Accent1 7 2 2 3 2 2 2 2 2" xfId="49853" xr:uid="{00000000-0005-0000-0000-000005C20000}"/>
    <cellStyle name="20% - Accent1 7 2 2 3 2 2 2 3" xfId="49854" xr:uid="{00000000-0005-0000-0000-000006C20000}"/>
    <cellStyle name="20% - Accent1 7 2 2 3 2 2 3" xfId="49855" xr:uid="{00000000-0005-0000-0000-000007C20000}"/>
    <cellStyle name="20% - Accent1 7 2 2 3 2 2 3 2" xfId="49856" xr:uid="{00000000-0005-0000-0000-000008C20000}"/>
    <cellStyle name="20% - Accent1 7 2 2 3 2 2 4" xfId="49857" xr:uid="{00000000-0005-0000-0000-000009C20000}"/>
    <cellStyle name="20% - Accent1 7 2 2 3 2 3" xfId="49858" xr:uid="{00000000-0005-0000-0000-00000AC20000}"/>
    <cellStyle name="20% - Accent1 7 2 2 3 2 3 2" xfId="49859" xr:uid="{00000000-0005-0000-0000-00000BC20000}"/>
    <cellStyle name="20% - Accent1 7 2 2 3 2 3 2 2" xfId="49860" xr:uid="{00000000-0005-0000-0000-00000CC20000}"/>
    <cellStyle name="20% - Accent1 7 2 2 3 2 3 2 2 2" xfId="49861" xr:uid="{00000000-0005-0000-0000-00000DC20000}"/>
    <cellStyle name="20% - Accent1 7 2 2 3 2 3 2 3" xfId="49862" xr:uid="{00000000-0005-0000-0000-00000EC20000}"/>
    <cellStyle name="20% - Accent1 7 2 2 3 2 3 3" xfId="49863" xr:uid="{00000000-0005-0000-0000-00000FC20000}"/>
    <cellStyle name="20% - Accent1 7 2 2 3 2 3 3 2" xfId="49864" xr:uid="{00000000-0005-0000-0000-000010C20000}"/>
    <cellStyle name="20% - Accent1 7 2 2 3 2 3 4" xfId="49865" xr:uid="{00000000-0005-0000-0000-000011C20000}"/>
    <cellStyle name="20% - Accent1 7 2 2 3 2 4" xfId="49866" xr:uid="{00000000-0005-0000-0000-000012C20000}"/>
    <cellStyle name="20% - Accent1 7 2 2 3 2 4 2" xfId="49867" xr:uid="{00000000-0005-0000-0000-000013C20000}"/>
    <cellStyle name="20% - Accent1 7 2 2 3 2 4 2 2" xfId="49868" xr:uid="{00000000-0005-0000-0000-000014C20000}"/>
    <cellStyle name="20% - Accent1 7 2 2 3 2 4 2 2 2" xfId="49869" xr:uid="{00000000-0005-0000-0000-000015C20000}"/>
    <cellStyle name="20% - Accent1 7 2 2 3 2 4 2 3" xfId="49870" xr:uid="{00000000-0005-0000-0000-000016C20000}"/>
    <cellStyle name="20% - Accent1 7 2 2 3 2 4 3" xfId="49871" xr:uid="{00000000-0005-0000-0000-000017C20000}"/>
    <cellStyle name="20% - Accent1 7 2 2 3 2 4 3 2" xfId="49872" xr:uid="{00000000-0005-0000-0000-000018C20000}"/>
    <cellStyle name="20% - Accent1 7 2 2 3 2 4 4" xfId="49873" xr:uid="{00000000-0005-0000-0000-000019C20000}"/>
    <cellStyle name="20% - Accent1 7 2 2 3 2 5" xfId="49874" xr:uid="{00000000-0005-0000-0000-00001AC20000}"/>
    <cellStyle name="20% - Accent1 7 2 2 3 2 5 2" xfId="49875" xr:uid="{00000000-0005-0000-0000-00001BC20000}"/>
    <cellStyle name="20% - Accent1 7 2 2 3 2 5 2 2" xfId="49876" xr:uid="{00000000-0005-0000-0000-00001CC20000}"/>
    <cellStyle name="20% - Accent1 7 2 2 3 2 5 3" xfId="49877" xr:uid="{00000000-0005-0000-0000-00001DC20000}"/>
    <cellStyle name="20% - Accent1 7 2 2 3 2 6" xfId="49878" xr:uid="{00000000-0005-0000-0000-00001EC20000}"/>
    <cellStyle name="20% - Accent1 7 2 2 3 2 6 2" xfId="49879" xr:uid="{00000000-0005-0000-0000-00001FC20000}"/>
    <cellStyle name="20% - Accent1 7 2 2 3 2 6 2 2" xfId="49880" xr:uid="{00000000-0005-0000-0000-000020C20000}"/>
    <cellStyle name="20% - Accent1 7 2 2 3 2 6 3" xfId="49881" xr:uid="{00000000-0005-0000-0000-000021C20000}"/>
    <cellStyle name="20% - Accent1 7 2 2 3 2 7" xfId="49882" xr:uid="{00000000-0005-0000-0000-000022C20000}"/>
    <cellStyle name="20% - Accent1 7 2 2 3 2 7 2" xfId="49883" xr:uid="{00000000-0005-0000-0000-000023C20000}"/>
    <cellStyle name="20% - Accent1 7 2 2 3 2 8" xfId="49884" xr:uid="{00000000-0005-0000-0000-000024C20000}"/>
    <cellStyle name="20% - Accent1 7 2 2 3 2 8 2" xfId="49885" xr:uid="{00000000-0005-0000-0000-000025C20000}"/>
    <cellStyle name="20% - Accent1 7 2 2 3 2 9" xfId="49886" xr:uid="{00000000-0005-0000-0000-000026C20000}"/>
    <cellStyle name="20% - Accent1 7 2 2 3 3" xfId="49887" xr:uid="{00000000-0005-0000-0000-000027C20000}"/>
    <cellStyle name="20% - Accent1 7 2 2 3 3 2" xfId="49888" xr:uid="{00000000-0005-0000-0000-000028C20000}"/>
    <cellStyle name="20% - Accent1 7 2 2 3 3 2 2" xfId="49889" xr:uid="{00000000-0005-0000-0000-000029C20000}"/>
    <cellStyle name="20% - Accent1 7 2 2 3 3 2 2 2" xfId="49890" xr:uid="{00000000-0005-0000-0000-00002AC20000}"/>
    <cellStyle name="20% - Accent1 7 2 2 3 3 2 2 2 2" xfId="49891" xr:uid="{00000000-0005-0000-0000-00002BC20000}"/>
    <cellStyle name="20% - Accent1 7 2 2 3 3 2 2 3" xfId="49892" xr:uid="{00000000-0005-0000-0000-00002CC20000}"/>
    <cellStyle name="20% - Accent1 7 2 2 3 3 2 3" xfId="49893" xr:uid="{00000000-0005-0000-0000-00002DC20000}"/>
    <cellStyle name="20% - Accent1 7 2 2 3 3 2 3 2" xfId="49894" xr:uid="{00000000-0005-0000-0000-00002EC20000}"/>
    <cellStyle name="20% - Accent1 7 2 2 3 3 2 4" xfId="49895" xr:uid="{00000000-0005-0000-0000-00002FC20000}"/>
    <cellStyle name="20% - Accent1 7 2 2 3 3 3" xfId="49896" xr:uid="{00000000-0005-0000-0000-000030C20000}"/>
    <cellStyle name="20% - Accent1 7 2 2 3 3 3 2" xfId="49897" xr:uid="{00000000-0005-0000-0000-000031C20000}"/>
    <cellStyle name="20% - Accent1 7 2 2 3 3 3 2 2" xfId="49898" xr:uid="{00000000-0005-0000-0000-000032C20000}"/>
    <cellStyle name="20% - Accent1 7 2 2 3 3 3 2 2 2" xfId="49899" xr:uid="{00000000-0005-0000-0000-000033C20000}"/>
    <cellStyle name="20% - Accent1 7 2 2 3 3 3 2 3" xfId="49900" xr:uid="{00000000-0005-0000-0000-000034C20000}"/>
    <cellStyle name="20% - Accent1 7 2 2 3 3 3 3" xfId="49901" xr:uid="{00000000-0005-0000-0000-000035C20000}"/>
    <cellStyle name="20% - Accent1 7 2 2 3 3 3 3 2" xfId="49902" xr:uid="{00000000-0005-0000-0000-000036C20000}"/>
    <cellStyle name="20% - Accent1 7 2 2 3 3 3 4" xfId="49903" xr:uid="{00000000-0005-0000-0000-000037C20000}"/>
    <cellStyle name="20% - Accent1 7 2 2 3 3 4" xfId="49904" xr:uid="{00000000-0005-0000-0000-000038C20000}"/>
    <cellStyle name="20% - Accent1 7 2 2 3 3 4 2" xfId="49905" xr:uid="{00000000-0005-0000-0000-000039C20000}"/>
    <cellStyle name="20% - Accent1 7 2 2 3 3 4 2 2" xfId="49906" xr:uid="{00000000-0005-0000-0000-00003AC20000}"/>
    <cellStyle name="20% - Accent1 7 2 2 3 3 4 2 2 2" xfId="49907" xr:uid="{00000000-0005-0000-0000-00003BC20000}"/>
    <cellStyle name="20% - Accent1 7 2 2 3 3 4 2 3" xfId="49908" xr:uid="{00000000-0005-0000-0000-00003CC20000}"/>
    <cellStyle name="20% - Accent1 7 2 2 3 3 4 3" xfId="49909" xr:uid="{00000000-0005-0000-0000-00003DC20000}"/>
    <cellStyle name="20% - Accent1 7 2 2 3 3 4 3 2" xfId="49910" xr:uid="{00000000-0005-0000-0000-00003EC20000}"/>
    <cellStyle name="20% - Accent1 7 2 2 3 3 4 4" xfId="49911" xr:uid="{00000000-0005-0000-0000-00003FC20000}"/>
    <cellStyle name="20% - Accent1 7 2 2 3 3 5" xfId="49912" xr:uid="{00000000-0005-0000-0000-000040C20000}"/>
    <cellStyle name="20% - Accent1 7 2 2 3 3 5 2" xfId="49913" xr:uid="{00000000-0005-0000-0000-000041C20000}"/>
    <cellStyle name="20% - Accent1 7 2 2 3 3 5 2 2" xfId="49914" xr:uid="{00000000-0005-0000-0000-000042C20000}"/>
    <cellStyle name="20% - Accent1 7 2 2 3 3 5 3" xfId="49915" xr:uid="{00000000-0005-0000-0000-000043C20000}"/>
    <cellStyle name="20% - Accent1 7 2 2 3 3 6" xfId="49916" xr:uid="{00000000-0005-0000-0000-000044C20000}"/>
    <cellStyle name="20% - Accent1 7 2 2 3 3 6 2" xfId="49917" xr:uid="{00000000-0005-0000-0000-000045C20000}"/>
    <cellStyle name="20% - Accent1 7 2 2 3 3 6 2 2" xfId="49918" xr:uid="{00000000-0005-0000-0000-000046C20000}"/>
    <cellStyle name="20% - Accent1 7 2 2 3 3 6 3" xfId="49919" xr:uid="{00000000-0005-0000-0000-000047C20000}"/>
    <cellStyle name="20% - Accent1 7 2 2 3 3 7" xfId="49920" xr:uid="{00000000-0005-0000-0000-000048C20000}"/>
    <cellStyle name="20% - Accent1 7 2 2 3 3 7 2" xfId="49921" xr:uid="{00000000-0005-0000-0000-000049C20000}"/>
    <cellStyle name="20% - Accent1 7 2 2 3 3 8" xfId="49922" xr:uid="{00000000-0005-0000-0000-00004AC20000}"/>
    <cellStyle name="20% - Accent1 7 2 2 3 3 8 2" xfId="49923" xr:uid="{00000000-0005-0000-0000-00004BC20000}"/>
    <cellStyle name="20% - Accent1 7 2 2 3 3 9" xfId="49924" xr:uid="{00000000-0005-0000-0000-00004CC20000}"/>
    <cellStyle name="20% - Accent1 7 2 2 3 4" xfId="49925" xr:uid="{00000000-0005-0000-0000-00004DC20000}"/>
    <cellStyle name="20% - Accent1 7 2 2 3 4 2" xfId="49926" xr:uid="{00000000-0005-0000-0000-00004EC20000}"/>
    <cellStyle name="20% - Accent1 7 2 2 3 4 2 2" xfId="49927" xr:uid="{00000000-0005-0000-0000-00004FC20000}"/>
    <cellStyle name="20% - Accent1 7 2 2 3 4 2 2 2" xfId="49928" xr:uid="{00000000-0005-0000-0000-000050C20000}"/>
    <cellStyle name="20% - Accent1 7 2 2 3 4 2 3" xfId="49929" xr:uid="{00000000-0005-0000-0000-000051C20000}"/>
    <cellStyle name="20% - Accent1 7 2 2 3 4 3" xfId="49930" xr:uid="{00000000-0005-0000-0000-000052C20000}"/>
    <cellStyle name="20% - Accent1 7 2 2 3 4 3 2" xfId="49931" xr:uid="{00000000-0005-0000-0000-000053C20000}"/>
    <cellStyle name="20% - Accent1 7 2 2 3 4 4" xfId="49932" xr:uid="{00000000-0005-0000-0000-000054C20000}"/>
    <cellStyle name="20% - Accent1 7 2 2 3 5" xfId="49933" xr:uid="{00000000-0005-0000-0000-000055C20000}"/>
    <cellStyle name="20% - Accent1 7 2 2 3 5 2" xfId="49934" xr:uid="{00000000-0005-0000-0000-000056C20000}"/>
    <cellStyle name="20% - Accent1 7 2 2 3 5 2 2" xfId="49935" xr:uid="{00000000-0005-0000-0000-000057C20000}"/>
    <cellStyle name="20% - Accent1 7 2 2 3 5 2 2 2" xfId="49936" xr:uid="{00000000-0005-0000-0000-000058C20000}"/>
    <cellStyle name="20% - Accent1 7 2 2 3 5 2 3" xfId="49937" xr:uid="{00000000-0005-0000-0000-000059C20000}"/>
    <cellStyle name="20% - Accent1 7 2 2 3 5 3" xfId="49938" xr:uid="{00000000-0005-0000-0000-00005AC20000}"/>
    <cellStyle name="20% - Accent1 7 2 2 3 5 3 2" xfId="49939" xr:uid="{00000000-0005-0000-0000-00005BC20000}"/>
    <cellStyle name="20% - Accent1 7 2 2 3 5 4" xfId="49940" xr:uid="{00000000-0005-0000-0000-00005CC20000}"/>
    <cellStyle name="20% - Accent1 7 2 2 3 6" xfId="49941" xr:uid="{00000000-0005-0000-0000-00005DC20000}"/>
    <cellStyle name="20% - Accent1 7 2 2 3 6 2" xfId="49942" xr:uid="{00000000-0005-0000-0000-00005EC20000}"/>
    <cellStyle name="20% - Accent1 7 2 2 3 6 2 2" xfId="49943" xr:uid="{00000000-0005-0000-0000-00005FC20000}"/>
    <cellStyle name="20% - Accent1 7 2 2 3 6 2 2 2" xfId="49944" xr:uid="{00000000-0005-0000-0000-000060C20000}"/>
    <cellStyle name="20% - Accent1 7 2 2 3 6 2 3" xfId="49945" xr:uid="{00000000-0005-0000-0000-000061C20000}"/>
    <cellStyle name="20% - Accent1 7 2 2 3 6 3" xfId="49946" xr:uid="{00000000-0005-0000-0000-000062C20000}"/>
    <cellStyle name="20% - Accent1 7 2 2 3 6 3 2" xfId="49947" xr:uid="{00000000-0005-0000-0000-000063C20000}"/>
    <cellStyle name="20% - Accent1 7 2 2 3 6 4" xfId="49948" xr:uid="{00000000-0005-0000-0000-000064C20000}"/>
    <cellStyle name="20% - Accent1 7 2 2 3 7" xfId="49949" xr:uid="{00000000-0005-0000-0000-000065C20000}"/>
    <cellStyle name="20% - Accent1 7 2 2 3 7 2" xfId="49950" xr:uid="{00000000-0005-0000-0000-000066C20000}"/>
    <cellStyle name="20% - Accent1 7 2 2 3 7 2 2" xfId="49951" xr:uid="{00000000-0005-0000-0000-000067C20000}"/>
    <cellStyle name="20% - Accent1 7 2 2 3 7 3" xfId="49952" xr:uid="{00000000-0005-0000-0000-000068C20000}"/>
    <cellStyle name="20% - Accent1 7 2 2 3 8" xfId="49953" xr:uid="{00000000-0005-0000-0000-000069C20000}"/>
    <cellStyle name="20% - Accent1 7 2 2 3 8 2" xfId="49954" xr:uid="{00000000-0005-0000-0000-00006AC20000}"/>
    <cellStyle name="20% - Accent1 7 2 2 3 8 2 2" xfId="49955" xr:uid="{00000000-0005-0000-0000-00006BC20000}"/>
    <cellStyle name="20% - Accent1 7 2 2 3 8 3" xfId="49956" xr:uid="{00000000-0005-0000-0000-00006CC20000}"/>
    <cellStyle name="20% - Accent1 7 2 2 3 9" xfId="49957" xr:uid="{00000000-0005-0000-0000-00006DC20000}"/>
    <cellStyle name="20% - Accent1 7 2 2 3 9 2" xfId="49958" xr:uid="{00000000-0005-0000-0000-00006EC20000}"/>
    <cellStyle name="20% - Accent1 7 2 2 4" xfId="49959" xr:uid="{00000000-0005-0000-0000-00006FC20000}"/>
    <cellStyle name="20% - Accent1 7 2 2 4 10" xfId="49960" xr:uid="{00000000-0005-0000-0000-000070C20000}"/>
    <cellStyle name="20% - Accent1 7 2 2 4 10 2" xfId="49961" xr:uid="{00000000-0005-0000-0000-000071C20000}"/>
    <cellStyle name="20% - Accent1 7 2 2 4 11" xfId="49962" xr:uid="{00000000-0005-0000-0000-000072C20000}"/>
    <cellStyle name="20% - Accent1 7 2 2 4 2" xfId="49963" xr:uid="{00000000-0005-0000-0000-000073C20000}"/>
    <cellStyle name="20% - Accent1 7 2 2 4 2 2" xfId="49964" xr:uid="{00000000-0005-0000-0000-000074C20000}"/>
    <cellStyle name="20% - Accent1 7 2 2 4 2 2 2" xfId="49965" xr:uid="{00000000-0005-0000-0000-000075C20000}"/>
    <cellStyle name="20% - Accent1 7 2 2 4 2 2 2 2" xfId="49966" xr:uid="{00000000-0005-0000-0000-000076C20000}"/>
    <cellStyle name="20% - Accent1 7 2 2 4 2 2 2 2 2" xfId="49967" xr:uid="{00000000-0005-0000-0000-000077C20000}"/>
    <cellStyle name="20% - Accent1 7 2 2 4 2 2 2 3" xfId="49968" xr:uid="{00000000-0005-0000-0000-000078C20000}"/>
    <cellStyle name="20% - Accent1 7 2 2 4 2 2 3" xfId="49969" xr:uid="{00000000-0005-0000-0000-000079C20000}"/>
    <cellStyle name="20% - Accent1 7 2 2 4 2 2 3 2" xfId="49970" xr:uid="{00000000-0005-0000-0000-00007AC20000}"/>
    <cellStyle name="20% - Accent1 7 2 2 4 2 2 4" xfId="49971" xr:uid="{00000000-0005-0000-0000-00007BC20000}"/>
    <cellStyle name="20% - Accent1 7 2 2 4 2 3" xfId="49972" xr:uid="{00000000-0005-0000-0000-00007CC20000}"/>
    <cellStyle name="20% - Accent1 7 2 2 4 2 3 2" xfId="49973" xr:uid="{00000000-0005-0000-0000-00007DC20000}"/>
    <cellStyle name="20% - Accent1 7 2 2 4 2 3 2 2" xfId="49974" xr:uid="{00000000-0005-0000-0000-00007EC20000}"/>
    <cellStyle name="20% - Accent1 7 2 2 4 2 3 2 2 2" xfId="49975" xr:uid="{00000000-0005-0000-0000-00007FC20000}"/>
    <cellStyle name="20% - Accent1 7 2 2 4 2 3 2 3" xfId="49976" xr:uid="{00000000-0005-0000-0000-000080C20000}"/>
    <cellStyle name="20% - Accent1 7 2 2 4 2 3 3" xfId="49977" xr:uid="{00000000-0005-0000-0000-000081C20000}"/>
    <cellStyle name="20% - Accent1 7 2 2 4 2 3 3 2" xfId="49978" xr:uid="{00000000-0005-0000-0000-000082C20000}"/>
    <cellStyle name="20% - Accent1 7 2 2 4 2 3 4" xfId="49979" xr:uid="{00000000-0005-0000-0000-000083C20000}"/>
    <cellStyle name="20% - Accent1 7 2 2 4 2 4" xfId="49980" xr:uid="{00000000-0005-0000-0000-000084C20000}"/>
    <cellStyle name="20% - Accent1 7 2 2 4 2 4 2" xfId="49981" xr:uid="{00000000-0005-0000-0000-000085C20000}"/>
    <cellStyle name="20% - Accent1 7 2 2 4 2 4 2 2" xfId="49982" xr:uid="{00000000-0005-0000-0000-000086C20000}"/>
    <cellStyle name="20% - Accent1 7 2 2 4 2 4 2 2 2" xfId="49983" xr:uid="{00000000-0005-0000-0000-000087C20000}"/>
    <cellStyle name="20% - Accent1 7 2 2 4 2 4 2 3" xfId="49984" xr:uid="{00000000-0005-0000-0000-000088C20000}"/>
    <cellStyle name="20% - Accent1 7 2 2 4 2 4 3" xfId="49985" xr:uid="{00000000-0005-0000-0000-000089C20000}"/>
    <cellStyle name="20% - Accent1 7 2 2 4 2 4 3 2" xfId="49986" xr:uid="{00000000-0005-0000-0000-00008AC20000}"/>
    <cellStyle name="20% - Accent1 7 2 2 4 2 4 4" xfId="49987" xr:uid="{00000000-0005-0000-0000-00008BC20000}"/>
    <cellStyle name="20% - Accent1 7 2 2 4 2 5" xfId="49988" xr:uid="{00000000-0005-0000-0000-00008CC20000}"/>
    <cellStyle name="20% - Accent1 7 2 2 4 2 5 2" xfId="49989" xr:uid="{00000000-0005-0000-0000-00008DC20000}"/>
    <cellStyle name="20% - Accent1 7 2 2 4 2 5 2 2" xfId="49990" xr:uid="{00000000-0005-0000-0000-00008EC20000}"/>
    <cellStyle name="20% - Accent1 7 2 2 4 2 5 3" xfId="49991" xr:uid="{00000000-0005-0000-0000-00008FC20000}"/>
    <cellStyle name="20% - Accent1 7 2 2 4 2 6" xfId="49992" xr:uid="{00000000-0005-0000-0000-000090C20000}"/>
    <cellStyle name="20% - Accent1 7 2 2 4 2 6 2" xfId="49993" xr:uid="{00000000-0005-0000-0000-000091C20000}"/>
    <cellStyle name="20% - Accent1 7 2 2 4 2 6 2 2" xfId="49994" xr:uid="{00000000-0005-0000-0000-000092C20000}"/>
    <cellStyle name="20% - Accent1 7 2 2 4 2 6 3" xfId="49995" xr:uid="{00000000-0005-0000-0000-000093C20000}"/>
    <cellStyle name="20% - Accent1 7 2 2 4 2 7" xfId="49996" xr:uid="{00000000-0005-0000-0000-000094C20000}"/>
    <cellStyle name="20% - Accent1 7 2 2 4 2 7 2" xfId="49997" xr:uid="{00000000-0005-0000-0000-000095C20000}"/>
    <cellStyle name="20% - Accent1 7 2 2 4 2 8" xfId="49998" xr:uid="{00000000-0005-0000-0000-000096C20000}"/>
    <cellStyle name="20% - Accent1 7 2 2 4 2 8 2" xfId="49999" xr:uid="{00000000-0005-0000-0000-000097C20000}"/>
    <cellStyle name="20% - Accent1 7 2 2 4 2 9" xfId="50000" xr:uid="{00000000-0005-0000-0000-000098C20000}"/>
    <cellStyle name="20% - Accent1 7 2 2 4 3" xfId="50001" xr:uid="{00000000-0005-0000-0000-000099C20000}"/>
    <cellStyle name="20% - Accent1 7 2 2 4 3 2" xfId="50002" xr:uid="{00000000-0005-0000-0000-00009AC20000}"/>
    <cellStyle name="20% - Accent1 7 2 2 4 3 2 2" xfId="50003" xr:uid="{00000000-0005-0000-0000-00009BC20000}"/>
    <cellStyle name="20% - Accent1 7 2 2 4 3 2 2 2" xfId="50004" xr:uid="{00000000-0005-0000-0000-00009CC20000}"/>
    <cellStyle name="20% - Accent1 7 2 2 4 3 2 2 2 2" xfId="50005" xr:uid="{00000000-0005-0000-0000-00009DC20000}"/>
    <cellStyle name="20% - Accent1 7 2 2 4 3 2 2 3" xfId="50006" xr:uid="{00000000-0005-0000-0000-00009EC20000}"/>
    <cellStyle name="20% - Accent1 7 2 2 4 3 2 3" xfId="50007" xr:uid="{00000000-0005-0000-0000-00009FC20000}"/>
    <cellStyle name="20% - Accent1 7 2 2 4 3 2 3 2" xfId="50008" xr:uid="{00000000-0005-0000-0000-0000A0C20000}"/>
    <cellStyle name="20% - Accent1 7 2 2 4 3 2 4" xfId="50009" xr:uid="{00000000-0005-0000-0000-0000A1C20000}"/>
    <cellStyle name="20% - Accent1 7 2 2 4 3 3" xfId="50010" xr:uid="{00000000-0005-0000-0000-0000A2C20000}"/>
    <cellStyle name="20% - Accent1 7 2 2 4 3 3 2" xfId="50011" xr:uid="{00000000-0005-0000-0000-0000A3C20000}"/>
    <cellStyle name="20% - Accent1 7 2 2 4 3 3 2 2" xfId="50012" xr:uid="{00000000-0005-0000-0000-0000A4C20000}"/>
    <cellStyle name="20% - Accent1 7 2 2 4 3 3 2 2 2" xfId="50013" xr:uid="{00000000-0005-0000-0000-0000A5C20000}"/>
    <cellStyle name="20% - Accent1 7 2 2 4 3 3 2 3" xfId="50014" xr:uid="{00000000-0005-0000-0000-0000A6C20000}"/>
    <cellStyle name="20% - Accent1 7 2 2 4 3 3 3" xfId="50015" xr:uid="{00000000-0005-0000-0000-0000A7C20000}"/>
    <cellStyle name="20% - Accent1 7 2 2 4 3 3 3 2" xfId="50016" xr:uid="{00000000-0005-0000-0000-0000A8C20000}"/>
    <cellStyle name="20% - Accent1 7 2 2 4 3 3 4" xfId="50017" xr:uid="{00000000-0005-0000-0000-0000A9C20000}"/>
    <cellStyle name="20% - Accent1 7 2 2 4 3 4" xfId="50018" xr:uid="{00000000-0005-0000-0000-0000AAC20000}"/>
    <cellStyle name="20% - Accent1 7 2 2 4 3 4 2" xfId="50019" xr:uid="{00000000-0005-0000-0000-0000ABC20000}"/>
    <cellStyle name="20% - Accent1 7 2 2 4 3 4 2 2" xfId="50020" xr:uid="{00000000-0005-0000-0000-0000ACC20000}"/>
    <cellStyle name="20% - Accent1 7 2 2 4 3 4 2 2 2" xfId="50021" xr:uid="{00000000-0005-0000-0000-0000ADC20000}"/>
    <cellStyle name="20% - Accent1 7 2 2 4 3 4 2 3" xfId="50022" xr:uid="{00000000-0005-0000-0000-0000AEC20000}"/>
    <cellStyle name="20% - Accent1 7 2 2 4 3 4 3" xfId="50023" xr:uid="{00000000-0005-0000-0000-0000AFC20000}"/>
    <cellStyle name="20% - Accent1 7 2 2 4 3 4 3 2" xfId="50024" xr:uid="{00000000-0005-0000-0000-0000B0C20000}"/>
    <cellStyle name="20% - Accent1 7 2 2 4 3 4 4" xfId="50025" xr:uid="{00000000-0005-0000-0000-0000B1C20000}"/>
    <cellStyle name="20% - Accent1 7 2 2 4 3 5" xfId="50026" xr:uid="{00000000-0005-0000-0000-0000B2C20000}"/>
    <cellStyle name="20% - Accent1 7 2 2 4 3 5 2" xfId="50027" xr:uid="{00000000-0005-0000-0000-0000B3C20000}"/>
    <cellStyle name="20% - Accent1 7 2 2 4 3 5 2 2" xfId="50028" xr:uid="{00000000-0005-0000-0000-0000B4C20000}"/>
    <cellStyle name="20% - Accent1 7 2 2 4 3 5 3" xfId="50029" xr:uid="{00000000-0005-0000-0000-0000B5C20000}"/>
    <cellStyle name="20% - Accent1 7 2 2 4 3 6" xfId="50030" xr:uid="{00000000-0005-0000-0000-0000B6C20000}"/>
    <cellStyle name="20% - Accent1 7 2 2 4 3 6 2" xfId="50031" xr:uid="{00000000-0005-0000-0000-0000B7C20000}"/>
    <cellStyle name="20% - Accent1 7 2 2 4 3 6 2 2" xfId="50032" xr:uid="{00000000-0005-0000-0000-0000B8C20000}"/>
    <cellStyle name="20% - Accent1 7 2 2 4 3 6 3" xfId="50033" xr:uid="{00000000-0005-0000-0000-0000B9C20000}"/>
    <cellStyle name="20% - Accent1 7 2 2 4 3 7" xfId="50034" xr:uid="{00000000-0005-0000-0000-0000BAC20000}"/>
    <cellStyle name="20% - Accent1 7 2 2 4 3 7 2" xfId="50035" xr:uid="{00000000-0005-0000-0000-0000BBC20000}"/>
    <cellStyle name="20% - Accent1 7 2 2 4 3 8" xfId="50036" xr:uid="{00000000-0005-0000-0000-0000BCC20000}"/>
    <cellStyle name="20% - Accent1 7 2 2 4 3 8 2" xfId="50037" xr:uid="{00000000-0005-0000-0000-0000BDC20000}"/>
    <cellStyle name="20% - Accent1 7 2 2 4 3 9" xfId="50038" xr:uid="{00000000-0005-0000-0000-0000BEC20000}"/>
    <cellStyle name="20% - Accent1 7 2 2 4 4" xfId="50039" xr:uid="{00000000-0005-0000-0000-0000BFC20000}"/>
    <cellStyle name="20% - Accent1 7 2 2 4 4 2" xfId="50040" xr:uid="{00000000-0005-0000-0000-0000C0C20000}"/>
    <cellStyle name="20% - Accent1 7 2 2 4 4 2 2" xfId="50041" xr:uid="{00000000-0005-0000-0000-0000C1C20000}"/>
    <cellStyle name="20% - Accent1 7 2 2 4 4 2 2 2" xfId="50042" xr:uid="{00000000-0005-0000-0000-0000C2C20000}"/>
    <cellStyle name="20% - Accent1 7 2 2 4 4 2 3" xfId="50043" xr:uid="{00000000-0005-0000-0000-0000C3C20000}"/>
    <cellStyle name="20% - Accent1 7 2 2 4 4 3" xfId="50044" xr:uid="{00000000-0005-0000-0000-0000C4C20000}"/>
    <cellStyle name="20% - Accent1 7 2 2 4 4 3 2" xfId="50045" xr:uid="{00000000-0005-0000-0000-0000C5C20000}"/>
    <cellStyle name="20% - Accent1 7 2 2 4 4 4" xfId="50046" xr:uid="{00000000-0005-0000-0000-0000C6C20000}"/>
    <cellStyle name="20% - Accent1 7 2 2 4 5" xfId="50047" xr:uid="{00000000-0005-0000-0000-0000C7C20000}"/>
    <cellStyle name="20% - Accent1 7 2 2 4 5 2" xfId="50048" xr:uid="{00000000-0005-0000-0000-0000C8C20000}"/>
    <cellStyle name="20% - Accent1 7 2 2 4 5 2 2" xfId="50049" xr:uid="{00000000-0005-0000-0000-0000C9C20000}"/>
    <cellStyle name="20% - Accent1 7 2 2 4 5 2 2 2" xfId="50050" xr:uid="{00000000-0005-0000-0000-0000CAC20000}"/>
    <cellStyle name="20% - Accent1 7 2 2 4 5 2 3" xfId="50051" xr:uid="{00000000-0005-0000-0000-0000CBC20000}"/>
    <cellStyle name="20% - Accent1 7 2 2 4 5 3" xfId="50052" xr:uid="{00000000-0005-0000-0000-0000CCC20000}"/>
    <cellStyle name="20% - Accent1 7 2 2 4 5 3 2" xfId="50053" xr:uid="{00000000-0005-0000-0000-0000CDC20000}"/>
    <cellStyle name="20% - Accent1 7 2 2 4 5 4" xfId="50054" xr:uid="{00000000-0005-0000-0000-0000CEC20000}"/>
    <cellStyle name="20% - Accent1 7 2 2 4 6" xfId="50055" xr:uid="{00000000-0005-0000-0000-0000CFC20000}"/>
    <cellStyle name="20% - Accent1 7 2 2 4 6 2" xfId="50056" xr:uid="{00000000-0005-0000-0000-0000D0C20000}"/>
    <cellStyle name="20% - Accent1 7 2 2 4 6 2 2" xfId="50057" xr:uid="{00000000-0005-0000-0000-0000D1C20000}"/>
    <cellStyle name="20% - Accent1 7 2 2 4 6 2 2 2" xfId="50058" xr:uid="{00000000-0005-0000-0000-0000D2C20000}"/>
    <cellStyle name="20% - Accent1 7 2 2 4 6 2 3" xfId="50059" xr:uid="{00000000-0005-0000-0000-0000D3C20000}"/>
    <cellStyle name="20% - Accent1 7 2 2 4 6 3" xfId="50060" xr:uid="{00000000-0005-0000-0000-0000D4C20000}"/>
    <cellStyle name="20% - Accent1 7 2 2 4 6 3 2" xfId="50061" xr:uid="{00000000-0005-0000-0000-0000D5C20000}"/>
    <cellStyle name="20% - Accent1 7 2 2 4 6 4" xfId="50062" xr:uid="{00000000-0005-0000-0000-0000D6C20000}"/>
    <cellStyle name="20% - Accent1 7 2 2 4 7" xfId="50063" xr:uid="{00000000-0005-0000-0000-0000D7C20000}"/>
    <cellStyle name="20% - Accent1 7 2 2 4 7 2" xfId="50064" xr:uid="{00000000-0005-0000-0000-0000D8C20000}"/>
    <cellStyle name="20% - Accent1 7 2 2 4 7 2 2" xfId="50065" xr:uid="{00000000-0005-0000-0000-0000D9C20000}"/>
    <cellStyle name="20% - Accent1 7 2 2 4 7 3" xfId="50066" xr:uid="{00000000-0005-0000-0000-0000DAC20000}"/>
    <cellStyle name="20% - Accent1 7 2 2 4 8" xfId="50067" xr:uid="{00000000-0005-0000-0000-0000DBC20000}"/>
    <cellStyle name="20% - Accent1 7 2 2 4 8 2" xfId="50068" xr:uid="{00000000-0005-0000-0000-0000DCC20000}"/>
    <cellStyle name="20% - Accent1 7 2 2 4 8 2 2" xfId="50069" xr:uid="{00000000-0005-0000-0000-0000DDC20000}"/>
    <cellStyle name="20% - Accent1 7 2 2 4 8 3" xfId="50070" xr:uid="{00000000-0005-0000-0000-0000DEC20000}"/>
    <cellStyle name="20% - Accent1 7 2 2 4 9" xfId="50071" xr:uid="{00000000-0005-0000-0000-0000DFC20000}"/>
    <cellStyle name="20% - Accent1 7 2 2 4 9 2" xfId="50072" xr:uid="{00000000-0005-0000-0000-0000E0C20000}"/>
    <cellStyle name="20% - Accent1 7 2 2 5" xfId="50073" xr:uid="{00000000-0005-0000-0000-0000E1C20000}"/>
    <cellStyle name="20% - Accent1 7 2 2 5 2" xfId="50074" xr:uid="{00000000-0005-0000-0000-0000E2C20000}"/>
    <cellStyle name="20% - Accent1 7 2 2 5 2 2" xfId="50075" xr:uid="{00000000-0005-0000-0000-0000E3C20000}"/>
    <cellStyle name="20% - Accent1 7 2 2 5 2 2 2" xfId="50076" xr:uid="{00000000-0005-0000-0000-0000E4C20000}"/>
    <cellStyle name="20% - Accent1 7 2 2 5 2 2 2 2" xfId="50077" xr:uid="{00000000-0005-0000-0000-0000E5C20000}"/>
    <cellStyle name="20% - Accent1 7 2 2 5 2 2 3" xfId="50078" xr:uid="{00000000-0005-0000-0000-0000E6C20000}"/>
    <cellStyle name="20% - Accent1 7 2 2 5 2 3" xfId="50079" xr:uid="{00000000-0005-0000-0000-0000E7C20000}"/>
    <cellStyle name="20% - Accent1 7 2 2 5 2 3 2" xfId="50080" xr:uid="{00000000-0005-0000-0000-0000E8C20000}"/>
    <cellStyle name="20% - Accent1 7 2 2 5 2 4" xfId="50081" xr:uid="{00000000-0005-0000-0000-0000E9C20000}"/>
    <cellStyle name="20% - Accent1 7 2 2 5 3" xfId="50082" xr:uid="{00000000-0005-0000-0000-0000EAC20000}"/>
    <cellStyle name="20% - Accent1 7 2 2 5 3 2" xfId="50083" xr:uid="{00000000-0005-0000-0000-0000EBC20000}"/>
    <cellStyle name="20% - Accent1 7 2 2 5 3 2 2" xfId="50084" xr:uid="{00000000-0005-0000-0000-0000ECC20000}"/>
    <cellStyle name="20% - Accent1 7 2 2 5 3 2 2 2" xfId="50085" xr:uid="{00000000-0005-0000-0000-0000EDC20000}"/>
    <cellStyle name="20% - Accent1 7 2 2 5 3 2 3" xfId="50086" xr:uid="{00000000-0005-0000-0000-0000EEC20000}"/>
    <cellStyle name="20% - Accent1 7 2 2 5 3 3" xfId="50087" xr:uid="{00000000-0005-0000-0000-0000EFC20000}"/>
    <cellStyle name="20% - Accent1 7 2 2 5 3 3 2" xfId="50088" xr:uid="{00000000-0005-0000-0000-0000F0C20000}"/>
    <cellStyle name="20% - Accent1 7 2 2 5 3 4" xfId="50089" xr:uid="{00000000-0005-0000-0000-0000F1C20000}"/>
    <cellStyle name="20% - Accent1 7 2 2 5 4" xfId="50090" xr:uid="{00000000-0005-0000-0000-0000F2C20000}"/>
    <cellStyle name="20% - Accent1 7 2 2 5 4 2" xfId="50091" xr:uid="{00000000-0005-0000-0000-0000F3C20000}"/>
    <cellStyle name="20% - Accent1 7 2 2 5 4 2 2" xfId="50092" xr:uid="{00000000-0005-0000-0000-0000F4C20000}"/>
    <cellStyle name="20% - Accent1 7 2 2 5 4 2 2 2" xfId="50093" xr:uid="{00000000-0005-0000-0000-0000F5C20000}"/>
    <cellStyle name="20% - Accent1 7 2 2 5 4 2 3" xfId="50094" xr:uid="{00000000-0005-0000-0000-0000F6C20000}"/>
    <cellStyle name="20% - Accent1 7 2 2 5 4 3" xfId="50095" xr:uid="{00000000-0005-0000-0000-0000F7C20000}"/>
    <cellStyle name="20% - Accent1 7 2 2 5 4 3 2" xfId="50096" xr:uid="{00000000-0005-0000-0000-0000F8C20000}"/>
    <cellStyle name="20% - Accent1 7 2 2 5 4 4" xfId="50097" xr:uid="{00000000-0005-0000-0000-0000F9C20000}"/>
    <cellStyle name="20% - Accent1 7 2 2 5 5" xfId="50098" xr:uid="{00000000-0005-0000-0000-0000FAC20000}"/>
    <cellStyle name="20% - Accent1 7 2 2 5 5 2" xfId="50099" xr:uid="{00000000-0005-0000-0000-0000FBC20000}"/>
    <cellStyle name="20% - Accent1 7 2 2 5 5 2 2" xfId="50100" xr:uid="{00000000-0005-0000-0000-0000FCC20000}"/>
    <cellStyle name="20% - Accent1 7 2 2 5 5 3" xfId="50101" xr:uid="{00000000-0005-0000-0000-0000FDC20000}"/>
    <cellStyle name="20% - Accent1 7 2 2 5 6" xfId="50102" xr:uid="{00000000-0005-0000-0000-0000FEC20000}"/>
    <cellStyle name="20% - Accent1 7 2 2 5 6 2" xfId="50103" xr:uid="{00000000-0005-0000-0000-0000FFC20000}"/>
    <cellStyle name="20% - Accent1 7 2 2 5 6 2 2" xfId="50104" xr:uid="{00000000-0005-0000-0000-000000C30000}"/>
    <cellStyle name="20% - Accent1 7 2 2 5 6 3" xfId="50105" xr:uid="{00000000-0005-0000-0000-000001C30000}"/>
    <cellStyle name="20% - Accent1 7 2 2 5 7" xfId="50106" xr:uid="{00000000-0005-0000-0000-000002C30000}"/>
    <cellStyle name="20% - Accent1 7 2 2 5 7 2" xfId="50107" xr:uid="{00000000-0005-0000-0000-000003C30000}"/>
    <cellStyle name="20% - Accent1 7 2 2 5 8" xfId="50108" xr:uid="{00000000-0005-0000-0000-000004C30000}"/>
    <cellStyle name="20% - Accent1 7 2 2 5 8 2" xfId="50109" xr:uid="{00000000-0005-0000-0000-000005C30000}"/>
    <cellStyle name="20% - Accent1 7 2 2 5 9" xfId="50110" xr:uid="{00000000-0005-0000-0000-000006C30000}"/>
    <cellStyle name="20% - Accent1 7 2 2 6" xfId="50111" xr:uid="{00000000-0005-0000-0000-000007C30000}"/>
    <cellStyle name="20% - Accent1 7 2 2 6 2" xfId="50112" xr:uid="{00000000-0005-0000-0000-000008C30000}"/>
    <cellStyle name="20% - Accent1 7 2 2 6 2 2" xfId="50113" xr:uid="{00000000-0005-0000-0000-000009C30000}"/>
    <cellStyle name="20% - Accent1 7 2 2 6 2 2 2" xfId="50114" xr:uid="{00000000-0005-0000-0000-00000AC30000}"/>
    <cellStyle name="20% - Accent1 7 2 2 6 2 2 2 2" xfId="50115" xr:uid="{00000000-0005-0000-0000-00000BC30000}"/>
    <cellStyle name="20% - Accent1 7 2 2 6 2 2 3" xfId="50116" xr:uid="{00000000-0005-0000-0000-00000CC30000}"/>
    <cellStyle name="20% - Accent1 7 2 2 6 2 3" xfId="50117" xr:uid="{00000000-0005-0000-0000-00000DC30000}"/>
    <cellStyle name="20% - Accent1 7 2 2 6 2 3 2" xfId="50118" xr:uid="{00000000-0005-0000-0000-00000EC30000}"/>
    <cellStyle name="20% - Accent1 7 2 2 6 2 4" xfId="50119" xr:uid="{00000000-0005-0000-0000-00000FC30000}"/>
    <cellStyle name="20% - Accent1 7 2 2 6 3" xfId="50120" xr:uid="{00000000-0005-0000-0000-000010C30000}"/>
    <cellStyle name="20% - Accent1 7 2 2 6 3 2" xfId="50121" xr:uid="{00000000-0005-0000-0000-000011C30000}"/>
    <cellStyle name="20% - Accent1 7 2 2 6 3 2 2" xfId="50122" xr:uid="{00000000-0005-0000-0000-000012C30000}"/>
    <cellStyle name="20% - Accent1 7 2 2 6 3 2 2 2" xfId="50123" xr:uid="{00000000-0005-0000-0000-000013C30000}"/>
    <cellStyle name="20% - Accent1 7 2 2 6 3 2 3" xfId="50124" xr:uid="{00000000-0005-0000-0000-000014C30000}"/>
    <cellStyle name="20% - Accent1 7 2 2 6 3 3" xfId="50125" xr:uid="{00000000-0005-0000-0000-000015C30000}"/>
    <cellStyle name="20% - Accent1 7 2 2 6 3 3 2" xfId="50126" xr:uid="{00000000-0005-0000-0000-000016C30000}"/>
    <cellStyle name="20% - Accent1 7 2 2 6 3 4" xfId="50127" xr:uid="{00000000-0005-0000-0000-000017C30000}"/>
    <cellStyle name="20% - Accent1 7 2 2 6 4" xfId="50128" xr:uid="{00000000-0005-0000-0000-000018C30000}"/>
    <cellStyle name="20% - Accent1 7 2 2 6 4 2" xfId="50129" xr:uid="{00000000-0005-0000-0000-000019C30000}"/>
    <cellStyle name="20% - Accent1 7 2 2 6 4 2 2" xfId="50130" xr:uid="{00000000-0005-0000-0000-00001AC30000}"/>
    <cellStyle name="20% - Accent1 7 2 2 6 4 2 2 2" xfId="50131" xr:uid="{00000000-0005-0000-0000-00001BC30000}"/>
    <cellStyle name="20% - Accent1 7 2 2 6 4 2 3" xfId="50132" xr:uid="{00000000-0005-0000-0000-00001CC30000}"/>
    <cellStyle name="20% - Accent1 7 2 2 6 4 3" xfId="50133" xr:uid="{00000000-0005-0000-0000-00001DC30000}"/>
    <cellStyle name="20% - Accent1 7 2 2 6 4 3 2" xfId="50134" xr:uid="{00000000-0005-0000-0000-00001EC30000}"/>
    <cellStyle name="20% - Accent1 7 2 2 6 4 4" xfId="50135" xr:uid="{00000000-0005-0000-0000-00001FC30000}"/>
    <cellStyle name="20% - Accent1 7 2 2 6 5" xfId="50136" xr:uid="{00000000-0005-0000-0000-000020C30000}"/>
    <cellStyle name="20% - Accent1 7 2 2 6 5 2" xfId="50137" xr:uid="{00000000-0005-0000-0000-000021C30000}"/>
    <cellStyle name="20% - Accent1 7 2 2 6 5 2 2" xfId="50138" xr:uid="{00000000-0005-0000-0000-000022C30000}"/>
    <cellStyle name="20% - Accent1 7 2 2 6 5 3" xfId="50139" xr:uid="{00000000-0005-0000-0000-000023C30000}"/>
    <cellStyle name="20% - Accent1 7 2 2 6 6" xfId="50140" xr:uid="{00000000-0005-0000-0000-000024C30000}"/>
    <cellStyle name="20% - Accent1 7 2 2 6 6 2" xfId="50141" xr:uid="{00000000-0005-0000-0000-000025C30000}"/>
    <cellStyle name="20% - Accent1 7 2 2 6 6 2 2" xfId="50142" xr:uid="{00000000-0005-0000-0000-000026C30000}"/>
    <cellStyle name="20% - Accent1 7 2 2 6 6 3" xfId="50143" xr:uid="{00000000-0005-0000-0000-000027C30000}"/>
    <cellStyle name="20% - Accent1 7 2 2 6 7" xfId="50144" xr:uid="{00000000-0005-0000-0000-000028C30000}"/>
    <cellStyle name="20% - Accent1 7 2 2 6 7 2" xfId="50145" xr:uid="{00000000-0005-0000-0000-000029C30000}"/>
    <cellStyle name="20% - Accent1 7 2 2 6 8" xfId="50146" xr:uid="{00000000-0005-0000-0000-00002AC30000}"/>
    <cellStyle name="20% - Accent1 7 2 2 6 8 2" xfId="50147" xr:uid="{00000000-0005-0000-0000-00002BC30000}"/>
    <cellStyle name="20% - Accent1 7 2 2 6 9" xfId="50148" xr:uid="{00000000-0005-0000-0000-00002CC30000}"/>
    <cellStyle name="20% - Accent1 7 2 2 7" xfId="50149" xr:uid="{00000000-0005-0000-0000-00002DC30000}"/>
    <cellStyle name="20% - Accent1 7 2 2 7 2" xfId="50150" xr:uid="{00000000-0005-0000-0000-00002EC30000}"/>
    <cellStyle name="20% - Accent1 7 2 2 7 2 2" xfId="50151" xr:uid="{00000000-0005-0000-0000-00002FC30000}"/>
    <cellStyle name="20% - Accent1 7 2 2 7 2 2 2" xfId="50152" xr:uid="{00000000-0005-0000-0000-000030C30000}"/>
    <cellStyle name="20% - Accent1 7 2 2 7 2 3" xfId="50153" xr:uid="{00000000-0005-0000-0000-000031C30000}"/>
    <cellStyle name="20% - Accent1 7 2 2 7 3" xfId="50154" xr:uid="{00000000-0005-0000-0000-000032C30000}"/>
    <cellStyle name="20% - Accent1 7 2 2 7 3 2" xfId="50155" xr:uid="{00000000-0005-0000-0000-000033C30000}"/>
    <cellStyle name="20% - Accent1 7 2 2 7 4" xfId="50156" xr:uid="{00000000-0005-0000-0000-000034C30000}"/>
    <cellStyle name="20% - Accent1 7 2 2 8" xfId="50157" xr:uid="{00000000-0005-0000-0000-000035C30000}"/>
    <cellStyle name="20% - Accent1 7 2 2 8 2" xfId="50158" xr:uid="{00000000-0005-0000-0000-000036C30000}"/>
    <cellStyle name="20% - Accent1 7 2 2 8 2 2" xfId="50159" xr:uid="{00000000-0005-0000-0000-000037C30000}"/>
    <cellStyle name="20% - Accent1 7 2 2 8 2 2 2" xfId="50160" xr:uid="{00000000-0005-0000-0000-000038C30000}"/>
    <cellStyle name="20% - Accent1 7 2 2 8 2 3" xfId="50161" xr:uid="{00000000-0005-0000-0000-000039C30000}"/>
    <cellStyle name="20% - Accent1 7 2 2 8 3" xfId="50162" xr:uid="{00000000-0005-0000-0000-00003AC30000}"/>
    <cellStyle name="20% - Accent1 7 2 2 8 3 2" xfId="50163" xr:uid="{00000000-0005-0000-0000-00003BC30000}"/>
    <cellStyle name="20% - Accent1 7 2 2 8 4" xfId="50164" xr:uid="{00000000-0005-0000-0000-00003CC30000}"/>
    <cellStyle name="20% - Accent1 7 2 2 9" xfId="50165" xr:uid="{00000000-0005-0000-0000-00003DC30000}"/>
    <cellStyle name="20% - Accent1 7 2 2 9 2" xfId="50166" xr:uid="{00000000-0005-0000-0000-00003EC30000}"/>
    <cellStyle name="20% - Accent1 7 2 2 9 2 2" xfId="50167" xr:uid="{00000000-0005-0000-0000-00003FC30000}"/>
    <cellStyle name="20% - Accent1 7 2 2 9 2 2 2" xfId="50168" xr:uid="{00000000-0005-0000-0000-000040C30000}"/>
    <cellStyle name="20% - Accent1 7 2 2 9 2 3" xfId="50169" xr:uid="{00000000-0005-0000-0000-000041C30000}"/>
    <cellStyle name="20% - Accent1 7 2 2 9 3" xfId="50170" xr:uid="{00000000-0005-0000-0000-000042C30000}"/>
    <cellStyle name="20% - Accent1 7 2 2 9 3 2" xfId="50171" xr:uid="{00000000-0005-0000-0000-000043C30000}"/>
    <cellStyle name="20% - Accent1 7 2 2 9 4" xfId="50172" xr:uid="{00000000-0005-0000-0000-000044C30000}"/>
    <cellStyle name="20% - Accent1 7 2 3" xfId="50173" xr:uid="{00000000-0005-0000-0000-000045C30000}"/>
    <cellStyle name="20% - Accent1 7 2 3 10" xfId="50174" xr:uid="{00000000-0005-0000-0000-000046C30000}"/>
    <cellStyle name="20% - Accent1 7 2 3 10 2" xfId="50175" xr:uid="{00000000-0005-0000-0000-000047C30000}"/>
    <cellStyle name="20% - Accent1 7 2 3 11" xfId="50176" xr:uid="{00000000-0005-0000-0000-000048C30000}"/>
    <cellStyle name="20% - Accent1 7 2 3 2" xfId="50177" xr:uid="{00000000-0005-0000-0000-000049C30000}"/>
    <cellStyle name="20% - Accent1 7 2 3 2 2" xfId="50178" xr:uid="{00000000-0005-0000-0000-00004AC30000}"/>
    <cellStyle name="20% - Accent1 7 2 3 2 2 2" xfId="50179" xr:uid="{00000000-0005-0000-0000-00004BC30000}"/>
    <cellStyle name="20% - Accent1 7 2 3 2 2 2 2" xfId="50180" xr:uid="{00000000-0005-0000-0000-00004CC30000}"/>
    <cellStyle name="20% - Accent1 7 2 3 2 2 2 2 2" xfId="50181" xr:uid="{00000000-0005-0000-0000-00004DC30000}"/>
    <cellStyle name="20% - Accent1 7 2 3 2 2 2 3" xfId="50182" xr:uid="{00000000-0005-0000-0000-00004EC30000}"/>
    <cellStyle name="20% - Accent1 7 2 3 2 2 3" xfId="50183" xr:uid="{00000000-0005-0000-0000-00004FC30000}"/>
    <cellStyle name="20% - Accent1 7 2 3 2 2 3 2" xfId="50184" xr:uid="{00000000-0005-0000-0000-000050C30000}"/>
    <cellStyle name="20% - Accent1 7 2 3 2 2 4" xfId="50185" xr:uid="{00000000-0005-0000-0000-000051C30000}"/>
    <cellStyle name="20% - Accent1 7 2 3 2 3" xfId="50186" xr:uid="{00000000-0005-0000-0000-000052C30000}"/>
    <cellStyle name="20% - Accent1 7 2 3 2 3 2" xfId="50187" xr:uid="{00000000-0005-0000-0000-000053C30000}"/>
    <cellStyle name="20% - Accent1 7 2 3 2 3 2 2" xfId="50188" xr:uid="{00000000-0005-0000-0000-000054C30000}"/>
    <cellStyle name="20% - Accent1 7 2 3 2 3 2 2 2" xfId="50189" xr:uid="{00000000-0005-0000-0000-000055C30000}"/>
    <cellStyle name="20% - Accent1 7 2 3 2 3 2 3" xfId="50190" xr:uid="{00000000-0005-0000-0000-000056C30000}"/>
    <cellStyle name="20% - Accent1 7 2 3 2 3 3" xfId="50191" xr:uid="{00000000-0005-0000-0000-000057C30000}"/>
    <cellStyle name="20% - Accent1 7 2 3 2 3 3 2" xfId="50192" xr:uid="{00000000-0005-0000-0000-000058C30000}"/>
    <cellStyle name="20% - Accent1 7 2 3 2 3 4" xfId="50193" xr:uid="{00000000-0005-0000-0000-000059C30000}"/>
    <cellStyle name="20% - Accent1 7 2 3 2 4" xfId="50194" xr:uid="{00000000-0005-0000-0000-00005AC30000}"/>
    <cellStyle name="20% - Accent1 7 2 3 2 4 2" xfId="50195" xr:uid="{00000000-0005-0000-0000-00005BC30000}"/>
    <cellStyle name="20% - Accent1 7 2 3 2 4 2 2" xfId="50196" xr:uid="{00000000-0005-0000-0000-00005CC30000}"/>
    <cellStyle name="20% - Accent1 7 2 3 2 4 2 2 2" xfId="50197" xr:uid="{00000000-0005-0000-0000-00005DC30000}"/>
    <cellStyle name="20% - Accent1 7 2 3 2 4 2 3" xfId="50198" xr:uid="{00000000-0005-0000-0000-00005EC30000}"/>
    <cellStyle name="20% - Accent1 7 2 3 2 4 3" xfId="50199" xr:uid="{00000000-0005-0000-0000-00005FC30000}"/>
    <cellStyle name="20% - Accent1 7 2 3 2 4 3 2" xfId="50200" xr:uid="{00000000-0005-0000-0000-000060C30000}"/>
    <cellStyle name="20% - Accent1 7 2 3 2 4 4" xfId="50201" xr:uid="{00000000-0005-0000-0000-000061C30000}"/>
    <cellStyle name="20% - Accent1 7 2 3 2 5" xfId="50202" xr:uid="{00000000-0005-0000-0000-000062C30000}"/>
    <cellStyle name="20% - Accent1 7 2 3 2 5 2" xfId="50203" xr:uid="{00000000-0005-0000-0000-000063C30000}"/>
    <cellStyle name="20% - Accent1 7 2 3 2 5 2 2" xfId="50204" xr:uid="{00000000-0005-0000-0000-000064C30000}"/>
    <cellStyle name="20% - Accent1 7 2 3 2 5 3" xfId="50205" xr:uid="{00000000-0005-0000-0000-000065C30000}"/>
    <cellStyle name="20% - Accent1 7 2 3 2 6" xfId="50206" xr:uid="{00000000-0005-0000-0000-000066C30000}"/>
    <cellStyle name="20% - Accent1 7 2 3 2 6 2" xfId="50207" xr:uid="{00000000-0005-0000-0000-000067C30000}"/>
    <cellStyle name="20% - Accent1 7 2 3 2 6 2 2" xfId="50208" xr:uid="{00000000-0005-0000-0000-000068C30000}"/>
    <cellStyle name="20% - Accent1 7 2 3 2 6 3" xfId="50209" xr:uid="{00000000-0005-0000-0000-000069C30000}"/>
    <cellStyle name="20% - Accent1 7 2 3 2 7" xfId="50210" xr:uid="{00000000-0005-0000-0000-00006AC30000}"/>
    <cellStyle name="20% - Accent1 7 2 3 2 7 2" xfId="50211" xr:uid="{00000000-0005-0000-0000-00006BC30000}"/>
    <cellStyle name="20% - Accent1 7 2 3 2 8" xfId="50212" xr:uid="{00000000-0005-0000-0000-00006CC30000}"/>
    <cellStyle name="20% - Accent1 7 2 3 2 8 2" xfId="50213" xr:uid="{00000000-0005-0000-0000-00006DC30000}"/>
    <cellStyle name="20% - Accent1 7 2 3 2 9" xfId="50214" xr:uid="{00000000-0005-0000-0000-00006EC30000}"/>
    <cellStyle name="20% - Accent1 7 2 3 3" xfId="50215" xr:uid="{00000000-0005-0000-0000-00006FC30000}"/>
    <cellStyle name="20% - Accent1 7 2 3 3 2" xfId="50216" xr:uid="{00000000-0005-0000-0000-000070C30000}"/>
    <cellStyle name="20% - Accent1 7 2 3 3 2 2" xfId="50217" xr:uid="{00000000-0005-0000-0000-000071C30000}"/>
    <cellStyle name="20% - Accent1 7 2 3 3 2 2 2" xfId="50218" xr:uid="{00000000-0005-0000-0000-000072C30000}"/>
    <cellStyle name="20% - Accent1 7 2 3 3 2 2 2 2" xfId="50219" xr:uid="{00000000-0005-0000-0000-000073C30000}"/>
    <cellStyle name="20% - Accent1 7 2 3 3 2 2 3" xfId="50220" xr:uid="{00000000-0005-0000-0000-000074C30000}"/>
    <cellStyle name="20% - Accent1 7 2 3 3 2 3" xfId="50221" xr:uid="{00000000-0005-0000-0000-000075C30000}"/>
    <cellStyle name="20% - Accent1 7 2 3 3 2 3 2" xfId="50222" xr:uid="{00000000-0005-0000-0000-000076C30000}"/>
    <cellStyle name="20% - Accent1 7 2 3 3 2 4" xfId="50223" xr:uid="{00000000-0005-0000-0000-000077C30000}"/>
    <cellStyle name="20% - Accent1 7 2 3 3 3" xfId="50224" xr:uid="{00000000-0005-0000-0000-000078C30000}"/>
    <cellStyle name="20% - Accent1 7 2 3 3 3 2" xfId="50225" xr:uid="{00000000-0005-0000-0000-000079C30000}"/>
    <cellStyle name="20% - Accent1 7 2 3 3 3 2 2" xfId="50226" xr:uid="{00000000-0005-0000-0000-00007AC30000}"/>
    <cellStyle name="20% - Accent1 7 2 3 3 3 2 2 2" xfId="50227" xr:uid="{00000000-0005-0000-0000-00007BC30000}"/>
    <cellStyle name="20% - Accent1 7 2 3 3 3 2 3" xfId="50228" xr:uid="{00000000-0005-0000-0000-00007CC30000}"/>
    <cellStyle name="20% - Accent1 7 2 3 3 3 3" xfId="50229" xr:uid="{00000000-0005-0000-0000-00007DC30000}"/>
    <cellStyle name="20% - Accent1 7 2 3 3 3 3 2" xfId="50230" xr:uid="{00000000-0005-0000-0000-00007EC30000}"/>
    <cellStyle name="20% - Accent1 7 2 3 3 3 4" xfId="50231" xr:uid="{00000000-0005-0000-0000-00007FC30000}"/>
    <cellStyle name="20% - Accent1 7 2 3 3 4" xfId="50232" xr:uid="{00000000-0005-0000-0000-000080C30000}"/>
    <cellStyle name="20% - Accent1 7 2 3 3 4 2" xfId="50233" xr:uid="{00000000-0005-0000-0000-000081C30000}"/>
    <cellStyle name="20% - Accent1 7 2 3 3 4 2 2" xfId="50234" xr:uid="{00000000-0005-0000-0000-000082C30000}"/>
    <cellStyle name="20% - Accent1 7 2 3 3 4 2 2 2" xfId="50235" xr:uid="{00000000-0005-0000-0000-000083C30000}"/>
    <cellStyle name="20% - Accent1 7 2 3 3 4 2 3" xfId="50236" xr:uid="{00000000-0005-0000-0000-000084C30000}"/>
    <cellStyle name="20% - Accent1 7 2 3 3 4 3" xfId="50237" xr:uid="{00000000-0005-0000-0000-000085C30000}"/>
    <cellStyle name="20% - Accent1 7 2 3 3 4 3 2" xfId="50238" xr:uid="{00000000-0005-0000-0000-000086C30000}"/>
    <cellStyle name="20% - Accent1 7 2 3 3 4 4" xfId="50239" xr:uid="{00000000-0005-0000-0000-000087C30000}"/>
    <cellStyle name="20% - Accent1 7 2 3 3 5" xfId="50240" xr:uid="{00000000-0005-0000-0000-000088C30000}"/>
    <cellStyle name="20% - Accent1 7 2 3 3 5 2" xfId="50241" xr:uid="{00000000-0005-0000-0000-000089C30000}"/>
    <cellStyle name="20% - Accent1 7 2 3 3 5 2 2" xfId="50242" xr:uid="{00000000-0005-0000-0000-00008AC30000}"/>
    <cellStyle name="20% - Accent1 7 2 3 3 5 3" xfId="50243" xr:uid="{00000000-0005-0000-0000-00008BC30000}"/>
    <cellStyle name="20% - Accent1 7 2 3 3 6" xfId="50244" xr:uid="{00000000-0005-0000-0000-00008CC30000}"/>
    <cellStyle name="20% - Accent1 7 2 3 3 6 2" xfId="50245" xr:uid="{00000000-0005-0000-0000-00008DC30000}"/>
    <cellStyle name="20% - Accent1 7 2 3 3 6 2 2" xfId="50246" xr:uid="{00000000-0005-0000-0000-00008EC30000}"/>
    <cellStyle name="20% - Accent1 7 2 3 3 6 3" xfId="50247" xr:uid="{00000000-0005-0000-0000-00008FC30000}"/>
    <cellStyle name="20% - Accent1 7 2 3 3 7" xfId="50248" xr:uid="{00000000-0005-0000-0000-000090C30000}"/>
    <cellStyle name="20% - Accent1 7 2 3 3 7 2" xfId="50249" xr:uid="{00000000-0005-0000-0000-000091C30000}"/>
    <cellStyle name="20% - Accent1 7 2 3 3 8" xfId="50250" xr:uid="{00000000-0005-0000-0000-000092C30000}"/>
    <cellStyle name="20% - Accent1 7 2 3 3 8 2" xfId="50251" xr:uid="{00000000-0005-0000-0000-000093C30000}"/>
    <cellStyle name="20% - Accent1 7 2 3 3 9" xfId="50252" xr:uid="{00000000-0005-0000-0000-000094C30000}"/>
    <cellStyle name="20% - Accent1 7 2 3 4" xfId="50253" xr:uid="{00000000-0005-0000-0000-000095C30000}"/>
    <cellStyle name="20% - Accent1 7 2 3 4 2" xfId="50254" xr:uid="{00000000-0005-0000-0000-000096C30000}"/>
    <cellStyle name="20% - Accent1 7 2 3 4 2 2" xfId="50255" xr:uid="{00000000-0005-0000-0000-000097C30000}"/>
    <cellStyle name="20% - Accent1 7 2 3 4 2 2 2" xfId="50256" xr:uid="{00000000-0005-0000-0000-000098C30000}"/>
    <cellStyle name="20% - Accent1 7 2 3 4 2 3" xfId="50257" xr:uid="{00000000-0005-0000-0000-000099C30000}"/>
    <cellStyle name="20% - Accent1 7 2 3 4 3" xfId="50258" xr:uid="{00000000-0005-0000-0000-00009AC30000}"/>
    <cellStyle name="20% - Accent1 7 2 3 4 3 2" xfId="50259" xr:uid="{00000000-0005-0000-0000-00009BC30000}"/>
    <cellStyle name="20% - Accent1 7 2 3 4 4" xfId="50260" xr:uid="{00000000-0005-0000-0000-00009CC30000}"/>
    <cellStyle name="20% - Accent1 7 2 3 5" xfId="50261" xr:uid="{00000000-0005-0000-0000-00009DC30000}"/>
    <cellStyle name="20% - Accent1 7 2 3 5 2" xfId="50262" xr:uid="{00000000-0005-0000-0000-00009EC30000}"/>
    <cellStyle name="20% - Accent1 7 2 3 5 2 2" xfId="50263" xr:uid="{00000000-0005-0000-0000-00009FC30000}"/>
    <cellStyle name="20% - Accent1 7 2 3 5 2 2 2" xfId="50264" xr:uid="{00000000-0005-0000-0000-0000A0C30000}"/>
    <cellStyle name="20% - Accent1 7 2 3 5 2 3" xfId="50265" xr:uid="{00000000-0005-0000-0000-0000A1C30000}"/>
    <cellStyle name="20% - Accent1 7 2 3 5 3" xfId="50266" xr:uid="{00000000-0005-0000-0000-0000A2C30000}"/>
    <cellStyle name="20% - Accent1 7 2 3 5 3 2" xfId="50267" xr:uid="{00000000-0005-0000-0000-0000A3C30000}"/>
    <cellStyle name="20% - Accent1 7 2 3 5 4" xfId="50268" xr:uid="{00000000-0005-0000-0000-0000A4C30000}"/>
    <cellStyle name="20% - Accent1 7 2 3 6" xfId="50269" xr:uid="{00000000-0005-0000-0000-0000A5C30000}"/>
    <cellStyle name="20% - Accent1 7 2 3 6 2" xfId="50270" xr:uid="{00000000-0005-0000-0000-0000A6C30000}"/>
    <cellStyle name="20% - Accent1 7 2 3 6 2 2" xfId="50271" xr:uid="{00000000-0005-0000-0000-0000A7C30000}"/>
    <cellStyle name="20% - Accent1 7 2 3 6 2 2 2" xfId="50272" xr:uid="{00000000-0005-0000-0000-0000A8C30000}"/>
    <cellStyle name="20% - Accent1 7 2 3 6 2 3" xfId="50273" xr:uid="{00000000-0005-0000-0000-0000A9C30000}"/>
    <cellStyle name="20% - Accent1 7 2 3 6 3" xfId="50274" xr:uid="{00000000-0005-0000-0000-0000AAC30000}"/>
    <cellStyle name="20% - Accent1 7 2 3 6 3 2" xfId="50275" xr:uid="{00000000-0005-0000-0000-0000ABC30000}"/>
    <cellStyle name="20% - Accent1 7 2 3 6 4" xfId="50276" xr:uid="{00000000-0005-0000-0000-0000ACC30000}"/>
    <cellStyle name="20% - Accent1 7 2 3 7" xfId="50277" xr:uid="{00000000-0005-0000-0000-0000ADC30000}"/>
    <cellStyle name="20% - Accent1 7 2 3 7 2" xfId="50278" xr:uid="{00000000-0005-0000-0000-0000AEC30000}"/>
    <cellStyle name="20% - Accent1 7 2 3 7 2 2" xfId="50279" xr:uid="{00000000-0005-0000-0000-0000AFC30000}"/>
    <cellStyle name="20% - Accent1 7 2 3 7 3" xfId="50280" xr:uid="{00000000-0005-0000-0000-0000B0C30000}"/>
    <cellStyle name="20% - Accent1 7 2 3 8" xfId="50281" xr:uid="{00000000-0005-0000-0000-0000B1C30000}"/>
    <cellStyle name="20% - Accent1 7 2 3 8 2" xfId="50282" xr:uid="{00000000-0005-0000-0000-0000B2C30000}"/>
    <cellStyle name="20% - Accent1 7 2 3 8 2 2" xfId="50283" xr:uid="{00000000-0005-0000-0000-0000B3C30000}"/>
    <cellStyle name="20% - Accent1 7 2 3 8 3" xfId="50284" xr:uid="{00000000-0005-0000-0000-0000B4C30000}"/>
    <cellStyle name="20% - Accent1 7 2 3 9" xfId="50285" xr:uid="{00000000-0005-0000-0000-0000B5C30000}"/>
    <cellStyle name="20% - Accent1 7 2 3 9 2" xfId="50286" xr:uid="{00000000-0005-0000-0000-0000B6C30000}"/>
    <cellStyle name="20% - Accent1 7 2 4" xfId="50287" xr:uid="{00000000-0005-0000-0000-0000B7C30000}"/>
    <cellStyle name="20% - Accent1 7 2 4 10" xfId="50288" xr:uid="{00000000-0005-0000-0000-0000B8C30000}"/>
    <cellStyle name="20% - Accent1 7 2 4 10 2" xfId="50289" xr:uid="{00000000-0005-0000-0000-0000B9C30000}"/>
    <cellStyle name="20% - Accent1 7 2 4 11" xfId="50290" xr:uid="{00000000-0005-0000-0000-0000BAC30000}"/>
    <cellStyle name="20% - Accent1 7 2 4 2" xfId="50291" xr:uid="{00000000-0005-0000-0000-0000BBC30000}"/>
    <cellStyle name="20% - Accent1 7 2 4 2 2" xfId="50292" xr:uid="{00000000-0005-0000-0000-0000BCC30000}"/>
    <cellStyle name="20% - Accent1 7 2 4 2 2 2" xfId="50293" xr:uid="{00000000-0005-0000-0000-0000BDC30000}"/>
    <cellStyle name="20% - Accent1 7 2 4 2 2 2 2" xfId="50294" xr:uid="{00000000-0005-0000-0000-0000BEC30000}"/>
    <cellStyle name="20% - Accent1 7 2 4 2 2 2 2 2" xfId="50295" xr:uid="{00000000-0005-0000-0000-0000BFC30000}"/>
    <cellStyle name="20% - Accent1 7 2 4 2 2 2 3" xfId="50296" xr:uid="{00000000-0005-0000-0000-0000C0C30000}"/>
    <cellStyle name="20% - Accent1 7 2 4 2 2 3" xfId="50297" xr:uid="{00000000-0005-0000-0000-0000C1C30000}"/>
    <cellStyle name="20% - Accent1 7 2 4 2 2 3 2" xfId="50298" xr:uid="{00000000-0005-0000-0000-0000C2C30000}"/>
    <cellStyle name="20% - Accent1 7 2 4 2 2 4" xfId="50299" xr:uid="{00000000-0005-0000-0000-0000C3C30000}"/>
    <cellStyle name="20% - Accent1 7 2 4 2 3" xfId="50300" xr:uid="{00000000-0005-0000-0000-0000C4C30000}"/>
    <cellStyle name="20% - Accent1 7 2 4 2 3 2" xfId="50301" xr:uid="{00000000-0005-0000-0000-0000C5C30000}"/>
    <cellStyle name="20% - Accent1 7 2 4 2 3 2 2" xfId="50302" xr:uid="{00000000-0005-0000-0000-0000C6C30000}"/>
    <cellStyle name="20% - Accent1 7 2 4 2 3 2 2 2" xfId="50303" xr:uid="{00000000-0005-0000-0000-0000C7C30000}"/>
    <cellStyle name="20% - Accent1 7 2 4 2 3 2 3" xfId="50304" xr:uid="{00000000-0005-0000-0000-0000C8C30000}"/>
    <cellStyle name="20% - Accent1 7 2 4 2 3 3" xfId="50305" xr:uid="{00000000-0005-0000-0000-0000C9C30000}"/>
    <cellStyle name="20% - Accent1 7 2 4 2 3 3 2" xfId="50306" xr:uid="{00000000-0005-0000-0000-0000CAC30000}"/>
    <cellStyle name="20% - Accent1 7 2 4 2 3 4" xfId="50307" xr:uid="{00000000-0005-0000-0000-0000CBC30000}"/>
    <cellStyle name="20% - Accent1 7 2 4 2 4" xfId="50308" xr:uid="{00000000-0005-0000-0000-0000CCC30000}"/>
    <cellStyle name="20% - Accent1 7 2 4 2 4 2" xfId="50309" xr:uid="{00000000-0005-0000-0000-0000CDC30000}"/>
    <cellStyle name="20% - Accent1 7 2 4 2 4 2 2" xfId="50310" xr:uid="{00000000-0005-0000-0000-0000CEC30000}"/>
    <cellStyle name="20% - Accent1 7 2 4 2 4 2 2 2" xfId="50311" xr:uid="{00000000-0005-0000-0000-0000CFC30000}"/>
    <cellStyle name="20% - Accent1 7 2 4 2 4 2 3" xfId="50312" xr:uid="{00000000-0005-0000-0000-0000D0C30000}"/>
    <cellStyle name="20% - Accent1 7 2 4 2 4 3" xfId="50313" xr:uid="{00000000-0005-0000-0000-0000D1C30000}"/>
    <cellStyle name="20% - Accent1 7 2 4 2 4 3 2" xfId="50314" xr:uid="{00000000-0005-0000-0000-0000D2C30000}"/>
    <cellStyle name="20% - Accent1 7 2 4 2 4 4" xfId="50315" xr:uid="{00000000-0005-0000-0000-0000D3C30000}"/>
    <cellStyle name="20% - Accent1 7 2 4 2 5" xfId="50316" xr:uid="{00000000-0005-0000-0000-0000D4C30000}"/>
    <cellStyle name="20% - Accent1 7 2 4 2 5 2" xfId="50317" xr:uid="{00000000-0005-0000-0000-0000D5C30000}"/>
    <cellStyle name="20% - Accent1 7 2 4 2 5 2 2" xfId="50318" xr:uid="{00000000-0005-0000-0000-0000D6C30000}"/>
    <cellStyle name="20% - Accent1 7 2 4 2 5 3" xfId="50319" xr:uid="{00000000-0005-0000-0000-0000D7C30000}"/>
    <cellStyle name="20% - Accent1 7 2 4 2 6" xfId="50320" xr:uid="{00000000-0005-0000-0000-0000D8C30000}"/>
    <cellStyle name="20% - Accent1 7 2 4 2 6 2" xfId="50321" xr:uid="{00000000-0005-0000-0000-0000D9C30000}"/>
    <cellStyle name="20% - Accent1 7 2 4 2 6 2 2" xfId="50322" xr:uid="{00000000-0005-0000-0000-0000DAC30000}"/>
    <cellStyle name="20% - Accent1 7 2 4 2 6 3" xfId="50323" xr:uid="{00000000-0005-0000-0000-0000DBC30000}"/>
    <cellStyle name="20% - Accent1 7 2 4 2 7" xfId="50324" xr:uid="{00000000-0005-0000-0000-0000DCC30000}"/>
    <cellStyle name="20% - Accent1 7 2 4 2 7 2" xfId="50325" xr:uid="{00000000-0005-0000-0000-0000DDC30000}"/>
    <cellStyle name="20% - Accent1 7 2 4 2 8" xfId="50326" xr:uid="{00000000-0005-0000-0000-0000DEC30000}"/>
    <cellStyle name="20% - Accent1 7 2 4 2 8 2" xfId="50327" xr:uid="{00000000-0005-0000-0000-0000DFC30000}"/>
    <cellStyle name="20% - Accent1 7 2 4 2 9" xfId="50328" xr:uid="{00000000-0005-0000-0000-0000E0C30000}"/>
    <cellStyle name="20% - Accent1 7 2 4 3" xfId="50329" xr:uid="{00000000-0005-0000-0000-0000E1C30000}"/>
    <cellStyle name="20% - Accent1 7 2 4 3 2" xfId="50330" xr:uid="{00000000-0005-0000-0000-0000E2C30000}"/>
    <cellStyle name="20% - Accent1 7 2 4 3 2 2" xfId="50331" xr:uid="{00000000-0005-0000-0000-0000E3C30000}"/>
    <cellStyle name="20% - Accent1 7 2 4 3 2 2 2" xfId="50332" xr:uid="{00000000-0005-0000-0000-0000E4C30000}"/>
    <cellStyle name="20% - Accent1 7 2 4 3 2 2 2 2" xfId="50333" xr:uid="{00000000-0005-0000-0000-0000E5C30000}"/>
    <cellStyle name="20% - Accent1 7 2 4 3 2 2 3" xfId="50334" xr:uid="{00000000-0005-0000-0000-0000E6C30000}"/>
    <cellStyle name="20% - Accent1 7 2 4 3 2 3" xfId="50335" xr:uid="{00000000-0005-0000-0000-0000E7C30000}"/>
    <cellStyle name="20% - Accent1 7 2 4 3 2 3 2" xfId="50336" xr:uid="{00000000-0005-0000-0000-0000E8C30000}"/>
    <cellStyle name="20% - Accent1 7 2 4 3 2 4" xfId="50337" xr:uid="{00000000-0005-0000-0000-0000E9C30000}"/>
    <cellStyle name="20% - Accent1 7 2 4 3 3" xfId="50338" xr:uid="{00000000-0005-0000-0000-0000EAC30000}"/>
    <cellStyle name="20% - Accent1 7 2 4 3 3 2" xfId="50339" xr:uid="{00000000-0005-0000-0000-0000EBC30000}"/>
    <cellStyle name="20% - Accent1 7 2 4 3 3 2 2" xfId="50340" xr:uid="{00000000-0005-0000-0000-0000ECC30000}"/>
    <cellStyle name="20% - Accent1 7 2 4 3 3 2 2 2" xfId="50341" xr:uid="{00000000-0005-0000-0000-0000EDC30000}"/>
    <cellStyle name="20% - Accent1 7 2 4 3 3 2 3" xfId="50342" xr:uid="{00000000-0005-0000-0000-0000EEC30000}"/>
    <cellStyle name="20% - Accent1 7 2 4 3 3 3" xfId="50343" xr:uid="{00000000-0005-0000-0000-0000EFC30000}"/>
    <cellStyle name="20% - Accent1 7 2 4 3 3 3 2" xfId="50344" xr:uid="{00000000-0005-0000-0000-0000F0C30000}"/>
    <cellStyle name="20% - Accent1 7 2 4 3 3 4" xfId="50345" xr:uid="{00000000-0005-0000-0000-0000F1C30000}"/>
    <cellStyle name="20% - Accent1 7 2 4 3 4" xfId="50346" xr:uid="{00000000-0005-0000-0000-0000F2C30000}"/>
    <cellStyle name="20% - Accent1 7 2 4 3 4 2" xfId="50347" xr:uid="{00000000-0005-0000-0000-0000F3C30000}"/>
    <cellStyle name="20% - Accent1 7 2 4 3 4 2 2" xfId="50348" xr:uid="{00000000-0005-0000-0000-0000F4C30000}"/>
    <cellStyle name="20% - Accent1 7 2 4 3 4 2 2 2" xfId="50349" xr:uid="{00000000-0005-0000-0000-0000F5C30000}"/>
    <cellStyle name="20% - Accent1 7 2 4 3 4 2 3" xfId="50350" xr:uid="{00000000-0005-0000-0000-0000F6C30000}"/>
    <cellStyle name="20% - Accent1 7 2 4 3 4 3" xfId="50351" xr:uid="{00000000-0005-0000-0000-0000F7C30000}"/>
    <cellStyle name="20% - Accent1 7 2 4 3 4 3 2" xfId="50352" xr:uid="{00000000-0005-0000-0000-0000F8C30000}"/>
    <cellStyle name="20% - Accent1 7 2 4 3 4 4" xfId="50353" xr:uid="{00000000-0005-0000-0000-0000F9C30000}"/>
    <cellStyle name="20% - Accent1 7 2 4 3 5" xfId="50354" xr:uid="{00000000-0005-0000-0000-0000FAC30000}"/>
    <cellStyle name="20% - Accent1 7 2 4 3 5 2" xfId="50355" xr:uid="{00000000-0005-0000-0000-0000FBC30000}"/>
    <cellStyle name="20% - Accent1 7 2 4 3 5 2 2" xfId="50356" xr:uid="{00000000-0005-0000-0000-0000FCC30000}"/>
    <cellStyle name="20% - Accent1 7 2 4 3 5 3" xfId="50357" xr:uid="{00000000-0005-0000-0000-0000FDC30000}"/>
    <cellStyle name="20% - Accent1 7 2 4 3 6" xfId="50358" xr:uid="{00000000-0005-0000-0000-0000FEC30000}"/>
    <cellStyle name="20% - Accent1 7 2 4 3 6 2" xfId="50359" xr:uid="{00000000-0005-0000-0000-0000FFC30000}"/>
    <cellStyle name="20% - Accent1 7 2 4 3 6 2 2" xfId="50360" xr:uid="{00000000-0005-0000-0000-000000C40000}"/>
    <cellStyle name="20% - Accent1 7 2 4 3 6 3" xfId="50361" xr:uid="{00000000-0005-0000-0000-000001C40000}"/>
    <cellStyle name="20% - Accent1 7 2 4 3 7" xfId="50362" xr:uid="{00000000-0005-0000-0000-000002C40000}"/>
    <cellStyle name="20% - Accent1 7 2 4 3 7 2" xfId="50363" xr:uid="{00000000-0005-0000-0000-000003C40000}"/>
    <cellStyle name="20% - Accent1 7 2 4 3 8" xfId="50364" xr:uid="{00000000-0005-0000-0000-000004C40000}"/>
    <cellStyle name="20% - Accent1 7 2 4 3 8 2" xfId="50365" xr:uid="{00000000-0005-0000-0000-000005C40000}"/>
    <cellStyle name="20% - Accent1 7 2 4 3 9" xfId="50366" xr:uid="{00000000-0005-0000-0000-000006C40000}"/>
    <cellStyle name="20% - Accent1 7 2 4 4" xfId="50367" xr:uid="{00000000-0005-0000-0000-000007C40000}"/>
    <cellStyle name="20% - Accent1 7 2 4 4 2" xfId="50368" xr:uid="{00000000-0005-0000-0000-000008C40000}"/>
    <cellStyle name="20% - Accent1 7 2 4 4 2 2" xfId="50369" xr:uid="{00000000-0005-0000-0000-000009C40000}"/>
    <cellStyle name="20% - Accent1 7 2 4 4 2 2 2" xfId="50370" xr:uid="{00000000-0005-0000-0000-00000AC40000}"/>
    <cellStyle name="20% - Accent1 7 2 4 4 2 3" xfId="50371" xr:uid="{00000000-0005-0000-0000-00000BC40000}"/>
    <cellStyle name="20% - Accent1 7 2 4 4 3" xfId="50372" xr:uid="{00000000-0005-0000-0000-00000CC40000}"/>
    <cellStyle name="20% - Accent1 7 2 4 4 3 2" xfId="50373" xr:uid="{00000000-0005-0000-0000-00000DC40000}"/>
    <cellStyle name="20% - Accent1 7 2 4 4 4" xfId="50374" xr:uid="{00000000-0005-0000-0000-00000EC40000}"/>
    <cellStyle name="20% - Accent1 7 2 4 5" xfId="50375" xr:uid="{00000000-0005-0000-0000-00000FC40000}"/>
    <cellStyle name="20% - Accent1 7 2 4 5 2" xfId="50376" xr:uid="{00000000-0005-0000-0000-000010C40000}"/>
    <cellStyle name="20% - Accent1 7 2 4 5 2 2" xfId="50377" xr:uid="{00000000-0005-0000-0000-000011C40000}"/>
    <cellStyle name="20% - Accent1 7 2 4 5 2 2 2" xfId="50378" xr:uid="{00000000-0005-0000-0000-000012C40000}"/>
    <cellStyle name="20% - Accent1 7 2 4 5 2 3" xfId="50379" xr:uid="{00000000-0005-0000-0000-000013C40000}"/>
    <cellStyle name="20% - Accent1 7 2 4 5 3" xfId="50380" xr:uid="{00000000-0005-0000-0000-000014C40000}"/>
    <cellStyle name="20% - Accent1 7 2 4 5 3 2" xfId="50381" xr:uid="{00000000-0005-0000-0000-000015C40000}"/>
    <cellStyle name="20% - Accent1 7 2 4 5 4" xfId="50382" xr:uid="{00000000-0005-0000-0000-000016C40000}"/>
    <cellStyle name="20% - Accent1 7 2 4 6" xfId="50383" xr:uid="{00000000-0005-0000-0000-000017C40000}"/>
    <cellStyle name="20% - Accent1 7 2 4 6 2" xfId="50384" xr:uid="{00000000-0005-0000-0000-000018C40000}"/>
    <cellStyle name="20% - Accent1 7 2 4 6 2 2" xfId="50385" xr:uid="{00000000-0005-0000-0000-000019C40000}"/>
    <cellStyle name="20% - Accent1 7 2 4 6 2 2 2" xfId="50386" xr:uid="{00000000-0005-0000-0000-00001AC40000}"/>
    <cellStyle name="20% - Accent1 7 2 4 6 2 3" xfId="50387" xr:uid="{00000000-0005-0000-0000-00001BC40000}"/>
    <cellStyle name="20% - Accent1 7 2 4 6 3" xfId="50388" xr:uid="{00000000-0005-0000-0000-00001CC40000}"/>
    <cellStyle name="20% - Accent1 7 2 4 6 3 2" xfId="50389" xr:uid="{00000000-0005-0000-0000-00001DC40000}"/>
    <cellStyle name="20% - Accent1 7 2 4 6 4" xfId="50390" xr:uid="{00000000-0005-0000-0000-00001EC40000}"/>
    <cellStyle name="20% - Accent1 7 2 4 7" xfId="50391" xr:uid="{00000000-0005-0000-0000-00001FC40000}"/>
    <cellStyle name="20% - Accent1 7 2 4 7 2" xfId="50392" xr:uid="{00000000-0005-0000-0000-000020C40000}"/>
    <cellStyle name="20% - Accent1 7 2 4 7 2 2" xfId="50393" xr:uid="{00000000-0005-0000-0000-000021C40000}"/>
    <cellStyle name="20% - Accent1 7 2 4 7 3" xfId="50394" xr:uid="{00000000-0005-0000-0000-000022C40000}"/>
    <cellStyle name="20% - Accent1 7 2 4 8" xfId="50395" xr:uid="{00000000-0005-0000-0000-000023C40000}"/>
    <cellStyle name="20% - Accent1 7 2 4 8 2" xfId="50396" xr:uid="{00000000-0005-0000-0000-000024C40000}"/>
    <cellStyle name="20% - Accent1 7 2 4 8 2 2" xfId="50397" xr:uid="{00000000-0005-0000-0000-000025C40000}"/>
    <cellStyle name="20% - Accent1 7 2 4 8 3" xfId="50398" xr:uid="{00000000-0005-0000-0000-000026C40000}"/>
    <cellStyle name="20% - Accent1 7 2 4 9" xfId="50399" xr:uid="{00000000-0005-0000-0000-000027C40000}"/>
    <cellStyle name="20% - Accent1 7 2 4 9 2" xfId="50400" xr:uid="{00000000-0005-0000-0000-000028C40000}"/>
    <cellStyle name="20% - Accent1 7 2 5" xfId="50401" xr:uid="{00000000-0005-0000-0000-000029C40000}"/>
    <cellStyle name="20% - Accent1 7 2 5 10" xfId="50402" xr:uid="{00000000-0005-0000-0000-00002AC40000}"/>
    <cellStyle name="20% - Accent1 7 2 5 10 2" xfId="50403" xr:uid="{00000000-0005-0000-0000-00002BC40000}"/>
    <cellStyle name="20% - Accent1 7 2 5 11" xfId="50404" xr:uid="{00000000-0005-0000-0000-00002CC40000}"/>
    <cellStyle name="20% - Accent1 7 2 5 2" xfId="50405" xr:uid="{00000000-0005-0000-0000-00002DC40000}"/>
    <cellStyle name="20% - Accent1 7 2 5 2 2" xfId="50406" xr:uid="{00000000-0005-0000-0000-00002EC40000}"/>
    <cellStyle name="20% - Accent1 7 2 5 2 2 2" xfId="50407" xr:uid="{00000000-0005-0000-0000-00002FC40000}"/>
    <cellStyle name="20% - Accent1 7 2 5 2 2 2 2" xfId="50408" xr:uid="{00000000-0005-0000-0000-000030C40000}"/>
    <cellStyle name="20% - Accent1 7 2 5 2 2 2 2 2" xfId="50409" xr:uid="{00000000-0005-0000-0000-000031C40000}"/>
    <cellStyle name="20% - Accent1 7 2 5 2 2 2 3" xfId="50410" xr:uid="{00000000-0005-0000-0000-000032C40000}"/>
    <cellStyle name="20% - Accent1 7 2 5 2 2 3" xfId="50411" xr:uid="{00000000-0005-0000-0000-000033C40000}"/>
    <cellStyle name="20% - Accent1 7 2 5 2 2 3 2" xfId="50412" xr:uid="{00000000-0005-0000-0000-000034C40000}"/>
    <cellStyle name="20% - Accent1 7 2 5 2 2 4" xfId="50413" xr:uid="{00000000-0005-0000-0000-000035C40000}"/>
    <cellStyle name="20% - Accent1 7 2 5 2 3" xfId="50414" xr:uid="{00000000-0005-0000-0000-000036C40000}"/>
    <cellStyle name="20% - Accent1 7 2 5 2 3 2" xfId="50415" xr:uid="{00000000-0005-0000-0000-000037C40000}"/>
    <cellStyle name="20% - Accent1 7 2 5 2 3 2 2" xfId="50416" xr:uid="{00000000-0005-0000-0000-000038C40000}"/>
    <cellStyle name="20% - Accent1 7 2 5 2 3 2 2 2" xfId="50417" xr:uid="{00000000-0005-0000-0000-000039C40000}"/>
    <cellStyle name="20% - Accent1 7 2 5 2 3 2 3" xfId="50418" xr:uid="{00000000-0005-0000-0000-00003AC40000}"/>
    <cellStyle name="20% - Accent1 7 2 5 2 3 3" xfId="50419" xr:uid="{00000000-0005-0000-0000-00003BC40000}"/>
    <cellStyle name="20% - Accent1 7 2 5 2 3 3 2" xfId="50420" xr:uid="{00000000-0005-0000-0000-00003CC40000}"/>
    <cellStyle name="20% - Accent1 7 2 5 2 3 4" xfId="50421" xr:uid="{00000000-0005-0000-0000-00003DC40000}"/>
    <cellStyle name="20% - Accent1 7 2 5 2 4" xfId="50422" xr:uid="{00000000-0005-0000-0000-00003EC40000}"/>
    <cellStyle name="20% - Accent1 7 2 5 2 4 2" xfId="50423" xr:uid="{00000000-0005-0000-0000-00003FC40000}"/>
    <cellStyle name="20% - Accent1 7 2 5 2 4 2 2" xfId="50424" xr:uid="{00000000-0005-0000-0000-000040C40000}"/>
    <cellStyle name="20% - Accent1 7 2 5 2 4 2 2 2" xfId="50425" xr:uid="{00000000-0005-0000-0000-000041C40000}"/>
    <cellStyle name="20% - Accent1 7 2 5 2 4 2 3" xfId="50426" xr:uid="{00000000-0005-0000-0000-000042C40000}"/>
    <cellStyle name="20% - Accent1 7 2 5 2 4 3" xfId="50427" xr:uid="{00000000-0005-0000-0000-000043C40000}"/>
    <cellStyle name="20% - Accent1 7 2 5 2 4 3 2" xfId="50428" xr:uid="{00000000-0005-0000-0000-000044C40000}"/>
    <cellStyle name="20% - Accent1 7 2 5 2 4 4" xfId="50429" xr:uid="{00000000-0005-0000-0000-000045C40000}"/>
    <cellStyle name="20% - Accent1 7 2 5 2 5" xfId="50430" xr:uid="{00000000-0005-0000-0000-000046C40000}"/>
    <cellStyle name="20% - Accent1 7 2 5 2 5 2" xfId="50431" xr:uid="{00000000-0005-0000-0000-000047C40000}"/>
    <cellStyle name="20% - Accent1 7 2 5 2 5 2 2" xfId="50432" xr:uid="{00000000-0005-0000-0000-000048C40000}"/>
    <cellStyle name="20% - Accent1 7 2 5 2 5 3" xfId="50433" xr:uid="{00000000-0005-0000-0000-000049C40000}"/>
    <cellStyle name="20% - Accent1 7 2 5 2 6" xfId="50434" xr:uid="{00000000-0005-0000-0000-00004AC40000}"/>
    <cellStyle name="20% - Accent1 7 2 5 2 6 2" xfId="50435" xr:uid="{00000000-0005-0000-0000-00004BC40000}"/>
    <cellStyle name="20% - Accent1 7 2 5 2 6 2 2" xfId="50436" xr:uid="{00000000-0005-0000-0000-00004CC40000}"/>
    <cellStyle name="20% - Accent1 7 2 5 2 6 3" xfId="50437" xr:uid="{00000000-0005-0000-0000-00004DC40000}"/>
    <cellStyle name="20% - Accent1 7 2 5 2 7" xfId="50438" xr:uid="{00000000-0005-0000-0000-00004EC40000}"/>
    <cellStyle name="20% - Accent1 7 2 5 2 7 2" xfId="50439" xr:uid="{00000000-0005-0000-0000-00004FC40000}"/>
    <cellStyle name="20% - Accent1 7 2 5 2 8" xfId="50440" xr:uid="{00000000-0005-0000-0000-000050C40000}"/>
    <cellStyle name="20% - Accent1 7 2 5 2 8 2" xfId="50441" xr:uid="{00000000-0005-0000-0000-000051C40000}"/>
    <cellStyle name="20% - Accent1 7 2 5 2 9" xfId="50442" xr:uid="{00000000-0005-0000-0000-000052C40000}"/>
    <cellStyle name="20% - Accent1 7 2 5 3" xfId="50443" xr:uid="{00000000-0005-0000-0000-000053C40000}"/>
    <cellStyle name="20% - Accent1 7 2 5 3 2" xfId="50444" xr:uid="{00000000-0005-0000-0000-000054C40000}"/>
    <cellStyle name="20% - Accent1 7 2 5 3 2 2" xfId="50445" xr:uid="{00000000-0005-0000-0000-000055C40000}"/>
    <cellStyle name="20% - Accent1 7 2 5 3 2 2 2" xfId="50446" xr:uid="{00000000-0005-0000-0000-000056C40000}"/>
    <cellStyle name="20% - Accent1 7 2 5 3 2 2 2 2" xfId="50447" xr:uid="{00000000-0005-0000-0000-000057C40000}"/>
    <cellStyle name="20% - Accent1 7 2 5 3 2 2 3" xfId="50448" xr:uid="{00000000-0005-0000-0000-000058C40000}"/>
    <cellStyle name="20% - Accent1 7 2 5 3 2 3" xfId="50449" xr:uid="{00000000-0005-0000-0000-000059C40000}"/>
    <cellStyle name="20% - Accent1 7 2 5 3 2 3 2" xfId="50450" xr:uid="{00000000-0005-0000-0000-00005AC40000}"/>
    <cellStyle name="20% - Accent1 7 2 5 3 2 4" xfId="50451" xr:uid="{00000000-0005-0000-0000-00005BC40000}"/>
    <cellStyle name="20% - Accent1 7 2 5 3 3" xfId="50452" xr:uid="{00000000-0005-0000-0000-00005CC40000}"/>
    <cellStyle name="20% - Accent1 7 2 5 3 3 2" xfId="50453" xr:uid="{00000000-0005-0000-0000-00005DC40000}"/>
    <cellStyle name="20% - Accent1 7 2 5 3 3 2 2" xfId="50454" xr:uid="{00000000-0005-0000-0000-00005EC40000}"/>
    <cellStyle name="20% - Accent1 7 2 5 3 3 2 2 2" xfId="50455" xr:uid="{00000000-0005-0000-0000-00005FC40000}"/>
    <cellStyle name="20% - Accent1 7 2 5 3 3 2 3" xfId="50456" xr:uid="{00000000-0005-0000-0000-000060C40000}"/>
    <cellStyle name="20% - Accent1 7 2 5 3 3 3" xfId="50457" xr:uid="{00000000-0005-0000-0000-000061C40000}"/>
    <cellStyle name="20% - Accent1 7 2 5 3 3 3 2" xfId="50458" xr:uid="{00000000-0005-0000-0000-000062C40000}"/>
    <cellStyle name="20% - Accent1 7 2 5 3 3 4" xfId="50459" xr:uid="{00000000-0005-0000-0000-000063C40000}"/>
    <cellStyle name="20% - Accent1 7 2 5 3 4" xfId="50460" xr:uid="{00000000-0005-0000-0000-000064C40000}"/>
    <cellStyle name="20% - Accent1 7 2 5 3 4 2" xfId="50461" xr:uid="{00000000-0005-0000-0000-000065C40000}"/>
    <cellStyle name="20% - Accent1 7 2 5 3 4 2 2" xfId="50462" xr:uid="{00000000-0005-0000-0000-000066C40000}"/>
    <cellStyle name="20% - Accent1 7 2 5 3 4 2 2 2" xfId="50463" xr:uid="{00000000-0005-0000-0000-000067C40000}"/>
    <cellStyle name="20% - Accent1 7 2 5 3 4 2 3" xfId="50464" xr:uid="{00000000-0005-0000-0000-000068C40000}"/>
    <cellStyle name="20% - Accent1 7 2 5 3 4 3" xfId="50465" xr:uid="{00000000-0005-0000-0000-000069C40000}"/>
    <cellStyle name="20% - Accent1 7 2 5 3 4 3 2" xfId="50466" xr:uid="{00000000-0005-0000-0000-00006AC40000}"/>
    <cellStyle name="20% - Accent1 7 2 5 3 4 4" xfId="50467" xr:uid="{00000000-0005-0000-0000-00006BC40000}"/>
    <cellStyle name="20% - Accent1 7 2 5 3 5" xfId="50468" xr:uid="{00000000-0005-0000-0000-00006CC40000}"/>
    <cellStyle name="20% - Accent1 7 2 5 3 5 2" xfId="50469" xr:uid="{00000000-0005-0000-0000-00006DC40000}"/>
    <cellStyle name="20% - Accent1 7 2 5 3 5 2 2" xfId="50470" xr:uid="{00000000-0005-0000-0000-00006EC40000}"/>
    <cellStyle name="20% - Accent1 7 2 5 3 5 3" xfId="50471" xr:uid="{00000000-0005-0000-0000-00006FC40000}"/>
    <cellStyle name="20% - Accent1 7 2 5 3 6" xfId="50472" xr:uid="{00000000-0005-0000-0000-000070C40000}"/>
    <cellStyle name="20% - Accent1 7 2 5 3 6 2" xfId="50473" xr:uid="{00000000-0005-0000-0000-000071C40000}"/>
    <cellStyle name="20% - Accent1 7 2 5 3 6 2 2" xfId="50474" xr:uid="{00000000-0005-0000-0000-000072C40000}"/>
    <cellStyle name="20% - Accent1 7 2 5 3 6 3" xfId="50475" xr:uid="{00000000-0005-0000-0000-000073C40000}"/>
    <cellStyle name="20% - Accent1 7 2 5 3 7" xfId="50476" xr:uid="{00000000-0005-0000-0000-000074C40000}"/>
    <cellStyle name="20% - Accent1 7 2 5 3 7 2" xfId="50477" xr:uid="{00000000-0005-0000-0000-000075C40000}"/>
    <cellStyle name="20% - Accent1 7 2 5 3 8" xfId="50478" xr:uid="{00000000-0005-0000-0000-000076C40000}"/>
    <cellStyle name="20% - Accent1 7 2 5 3 8 2" xfId="50479" xr:uid="{00000000-0005-0000-0000-000077C40000}"/>
    <cellStyle name="20% - Accent1 7 2 5 3 9" xfId="50480" xr:uid="{00000000-0005-0000-0000-000078C40000}"/>
    <cellStyle name="20% - Accent1 7 2 5 4" xfId="50481" xr:uid="{00000000-0005-0000-0000-000079C40000}"/>
    <cellStyle name="20% - Accent1 7 2 5 4 2" xfId="50482" xr:uid="{00000000-0005-0000-0000-00007AC40000}"/>
    <cellStyle name="20% - Accent1 7 2 5 4 2 2" xfId="50483" xr:uid="{00000000-0005-0000-0000-00007BC40000}"/>
    <cellStyle name="20% - Accent1 7 2 5 4 2 2 2" xfId="50484" xr:uid="{00000000-0005-0000-0000-00007CC40000}"/>
    <cellStyle name="20% - Accent1 7 2 5 4 2 3" xfId="50485" xr:uid="{00000000-0005-0000-0000-00007DC40000}"/>
    <cellStyle name="20% - Accent1 7 2 5 4 3" xfId="50486" xr:uid="{00000000-0005-0000-0000-00007EC40000}"/>
    <cellStyle name="20% - Accent1 7 2 5 4 3 2" xfId="50487" xr:uid="{00000000-0005-0000-0000-00007FC40000}"/>
    <cellStyle name="20% - Accent1 7 2 5 4 4" xfId="50488" xr:uid="{00000000-0005-0000-0000-000080C40000}"/>
    <cellStyle name="20% - Accent1 7 2 5 5" xfId="50489" xr:uid="{00000000-0005-0000-0000-000081C40000}"/>
    <cellStyle name="20% - Accent1 7 2 5 5 2" xfId="50490" xr:uid="{00000000-0005-0000-0000-000082C40000}"/>
    <cellStyle name="20% - Accent1 7 2 5 5 2 2" xfId="50491" xr:uid="{00000000-0005-0000-0000-000083C40000}"/>
    <cellStyle name="20% - Accent1 7 2 5 5 2 2 2" xfId="50492" xr:uid="{00000000-0005-0000-0000-000084C40000}"/>
    <cellStyle name="20% - Accent1 7 2 5 5 2 3" xfId="50493" xr:uid="{00000000-0005-0000-0000-000085C40000}"/>
    <cellStyle name="20% - Accent1 7 2 5 5 3" xfId="50494" xr:uid="{00000000-0005-0000-0000-000086C40000}"/>
    <cellStyle name="20% - Accent1 7 2 5 5 3 2" xfId="50495" xr:uid="{00000000-0005-0000-0000-000087C40000}"/>
    <cellStyle name="20% - Accent1 7 2 5 5 4" xfId="50496" xr:uid="{00000000-0005-0000-0000-000088C40000}"/>
    <cellStyle name="20% - Accent1 7 2 5 6" xfId="50497" xr:uid="{00000000-0005-0000-0000-000089C40000}"/>
    <cellStyle name="20% - Accent1 7 2 5 6 2" xfId="50498" xr:uid="{00000000-0005-0000-0000-00008AC40000}"/>
    <cellStyle name="20% - Accent1 7 2 5 6 2 2" xfId="50499" xr:uid="{00000000-0005-0000-0000-00008BC40000}"/>
    <cellStyle name="20% - Accent1 7 2 5 6 2 2 2" xfId="50500" xr:uid="{00000000-0005-0000-0000-00008CC40000}"/>
    <cellStyle name="20% - Accent1 7 2 5 6 2 3" xfId="50501" xr:uid="{00000000-0005-0000-0000-00008DC40000}"/>
    <cellStyle name="20% - Accent1 7 2 5 6 3" xfId="50502" xr:uid="{00000000-0005-0000-0000-00008EC40000}"/>
    <cellStyle name="20% - Accent1 7 2 5 6 3 2" xfId="50503" xr:uid="{00000000-0005-0000-0000-00008FC40000}"/>
    <cellStyle name="20% - Accent1 7 2 5 6 4" xfId="50504" xr:uid="{00000000-0005-0000-0000-000090C40000}"/>
    <cellStyle name="20% - Accent1 7 2 5 7" xfId="50505" xr:uid="{00000000-0005-0000-0000-000091C40000}"/>
    <cellStyle name="20% - Accent1 7 2 5 7 2" xfId="50506" xr:uid="{00000000-0005-0000-0000-000092C40000}"/>
    <cellStyle name="20% - Accent1 7 2 5 7 2 2" xfId="50507" xr:uid="{00000000-0005-0000-0000-000093C40000}"/>
    <cellStyle name="20% - Accent1 7 2 5 7 3" xfId="50508" xr:uid="{00000000-0005-0000-0000-000094C40000}"/>
    <cellStyle name="20% - Accent1 7 2 5 8" xfId="50509" xr:uid="{00000000-0005-0000-0000-000095C40000}"/>
    <cellStyle name="20% - Accent1 7 2 5 8 2" xfId="50510" xr:uid="{00000000-0005-0000-0000-000096C40000}"/>
    <cellStyle name="20% - Accent1 7 2 5 8 2 2" xfId="50511" xr:uid="{00000000-0005-0000-0000-000097C40000}"/>
    <cellStyle name="20% - Accent1 7 2 5 8 3" xfId="50512" xr:uid="{00000000-0005-0000-0000-000098C40000}"/>
    <cellStyle name="20% - Accent1 7 2 5 9" xfId="50513" xr:uid="{00000000-0005-0000-0000-000099C40000}"/>
    <cellStyle name="20% - Accent1 7 2 5 9 2" xfId="50514" xr:uid="{00000000-0005-0000-0000-00009AC40000}"/>
    <cellStyle name="20% - Accent1 7 2 6" xfId="50515" xr:uid="{00000000-0005-0000-0000-00009BC40000}"/>
    <cellStyle name="20% - Accent1 7 2 6 2" xfId="50516" xr:uid="{00000000-0005-0000-0000-00009CC40000}"/>
    <cellStyle name="20% - Accent1 7 2 6 2 2" xfId="50517" xr:uid="{00000000-0005-0000-0000-00009DC40000}"/>
    <cellStyle name="20% - Accent1 7 2 6 2 2 2" xfId="50518" xr:uid="{00000000-0005-0000-0000-00009EC40000}"/>
    <cellStyle name="20% - Accent1 7 2 6 2 2 2 2" xfId="50519" xr:uid="{00000000-0005-0000-0000-00009FC40000}"/>
    <cellStyle name="20% - Accent1 7 2 6 2 2 3" xfId="50520" xr:uid="{00000000-0005-0000-0000-0000A0C40000}"/>
    <cellStyle name="20% - Accent1 7 2 6 2 3" xfId="50521" xr:uid="{00000000-0005-0000-0000-0000A1C40000}"/>
    <cellStyle name="20% - Accent1 7 2 6 2 3 2" xfId="50522" xr:uid="{00000000-0005-0000-0000-0000A2C40000}"/>
    <cellStyle name="20% - Accent1 7 2 6 2 4" xfId="50523" xr:uid="{00000000-0005-0000-0000-0000A3C40000}"/>
    <cellStyle name="20% - Accent1 7 2 6 3" xfId="50524" xr:uid="{00000000-0005-0000-0000-0000A4C40000}"/>
    <cellStyle name="20% - Accent1 7 2 6 3 2" xfId="50525" xr:uid="{00000000-0005-0000-0000-0000A5C40000}"/>
    <cellStyle name="20% - Accent1 7 2 6 3 2 2" xfId="50526" xr:uid="{00000000-0005-0000-0000-0000A6C40000}"/>
    <cellStyle name="20% - Accent1 7 2 6 3 2 2 2" xfId="50527" xr:uid="{00000000-0005-0000-0000-0000A7C40000}"/>
    <cellStyle name="20% - Accent1 7 2 6 3 2 3" xfId="50528" xr:uid="{00000000-0005-0000-0000-0000A8C40000}"/>
    <cellStyle name="20% - Accent1 7 2 6 3 3" xfId="50529" xr:uid="{00000000-0005-0000-0000-0000A9C40000}"/>
    <cellStyle name="20% - Accent1 7 2 6 3 3 2" xfId="50530" xr:uid="{00000000-0005-0000-0000-0000AAC40000}"/>
    <cellStyle name="20% - Accent1 7 2 6 3 4" xfId="50531" xr:uid="{00000000-0005-0000-0000-0000ABC40000}"/>
    <cellStyle name="20% - Accent1 7 2 6 4" xfId="50532" xr:uid="{00000000-0005-0000-0000-0000ACC40000}"/>
    <cellStyle name="20% - Accent1 7 2 6 4 2" xfId="50533" xr:uid="{00000000-0005-0000-0000-0000ADC40000}"/>
    <cellStyle name="20% - Accent1 7 2 6 4 2 2" xfId="50534" xr:uid="{00000000-0005-0000-0000-0000AEC40000}"/>
    <cellStyle name="20% - Accent1 7 2 6 4 2 2 2" xfId="50535" xr:uid="{00000000-0005-0000-0000-0000AFC40000}"/>
    <cellStyle name="20% - Accent1 7 2 6 4 2 3" xfId="50536" xr:uid="{00000000-0005-0000-0000-0000B0C40000}"/>
    <cellStyle name="20% - Accent1 7 2 6 4 3" xfId="50537" xr:uid="{00000000-0005-0000-0000-0000B1C40000}"/>
    <cellStyle name="20% - Accent1 7 2 6 4 3 2" xfId="50538" xr:uid="{00000000-0005-0000-0000-0000B2C40000}"/>
    <cellStyle name="20% - Accent1 7 2 6 4 4" xfId="50539" xr:uid="{00000000-0005-0000-0000-0000B3C40000}"/>
    <cellStyle name="20% - Accent1 7 2 6 5" xfId="50540" xr:uid="{00000000-0005-0000-0000-0000B4C40000}"/>
    <cellStyle name="20% - Accent1 7 2 6 5 2" xfId="50541" xr:uid="{00000000-0005-0000-0000-0000B5C40000}"/>
    <cellStyle name="20% - Accent1 7 2 6 5 2 2" xfId="50542" xr:uid="{00000000-0005-0000-0000-0000B6C40000}"/>
    <cellStyle name="20% - Accent1 7 2 6 5 3" xfId="50543" xr:uid="{00000000-0005-0000-0000-0000B7C40000}"/>
    <cellStyle name="20% - Accent1 7 2 6 6" xfId="50544" xr:uid="{00000000-0005-0000-0000-0000B8C40000}"/>
    <cellStyle name="20% - Accent1 7 2 6 6 2" xfId="50545" xr:uid="{00000000-0005-0000-0000-0000B9C40000}"/>
    <cellStyle name="20% - Accent1 7 2 6 6 2 2" xfId="50546" xr:uid="{00000000-0005-0000-0000-0000BAC40000}"/>
    <cellStyle name="20% - Accent1 7 2 6 6 3" xfId="50547" xr:uid="{00000000-0005-0000-0000-0000BBC40000}"/>
    <cellStyle name="20% - Accent1 7 2 6 7" xfId="50548" xr:uid="{00000000-0005-0000-0000-0000BCC40000}"/>
    <cellStyle name="20% - Accent1 7 2 6 7 2" xfId="50549" xr:uid="{00000000-0005-0000-0000-0000BDC40000}"/>
    <cellStyle name="20% - Accent1 7 2 6 8" xfId="50550" xr:uid="{00000000-0005-0000-0000-0000BEC40000}"/>
    <cellStyle name="20% - Accent1 7 2 6 8 2" xfId="50551" xr:uid="{00000000-0005-0000-0000-0000BFC40000}"/>
    <cellStyle name="20% - Accent1 7 2 6 9" xfId="50552" xr:uid="{00000000-0005-0000-0000-0000C0C40000}"/>
    <cellStyle name="20% - Accent1 7 2 7" xfId="50553" xr:uid="{00000000-0005-0000-0000-0000C1C40000}"/>
    <cellStyle name="20% - Accent1 7 2 7 2" xfId="50554" xr:uid="{00000000-0005-0000-0000-0000C2C40000}"/>
    <cellStyle name="20% - Accent1 7 2 7 2 2" xfId="50555" xr:uid="{00000000-0005-0000-0000-0000C3C40000}"/>
    <cellStyle name="20% - Accent1 7 2 7 2 2 2" xfId="50556" xr:uid="{00000000-0005-0000-0000-0000C4C40000}"/>
    <cellStyle name="20% - Accent1 7 2 7 2 2 2 2" xfId="50557" xr:uid="{00000000-0005-0000-0000-0000C5C40000}"/>
    <cellStyle name="20% - Accent1 7 2 7 2 2 3" xfId="50558" xr:uid="{00000000-0005-0000-0000-0000C6C40000}"/>
    <cellStyle name="20% - Accent1 7 2 7 2 3" xfId="50559" xr:uid="{00000000-0005-0000-0000-0000C7C40000}"/>
    <cellStyle name="20% - Accent1 7 2 7 2 3 2" xfId="50560" xr:uid="{00000000-0005-0000-0000-0000C8C40000}"/>
    <cellStyle name="20% - Accent1 7 2 7 2 4" xfId="50561" xr:uid="{00000000-0005-0000-0000-0000C9C40000}"/>
    <cellStyle name="20% - Accent1 7 2 7 3" xfId="50562" xr:uid="{00000000-0005-0000-0000-0000CAC40000}"/>
    <cellStyle name="20% - Accent1 7 2 7 3 2" xfId="50563" xr:uid="{00000000-0005-0000-0000-0000CBC40000}"/>
    <cellStyle name="20% - Accent1 7 2 7 3 2 2" xfId="50564" xr:uid="{00000000-0005-0000-0000-0000CCC40000}"/>
    <cellStyle name="20% - Accent1 7 2 7 3 2 2 2" xfId="50565" xr:uid="{00000000-0005-0000-0000-0000CDC40000}"/>
    <cellStyle name="20% - Accent1 7 2 7 3 2 3" xfId="50566" xr:uid="{00000000-0005-0000-0000-0000CEC40000}"/>
    <cellStyle name="20% - Accent1 7 2 7 3 3" xfId="50567" xr:uid="{00000000-0005-0000-0000-0000CFC40000}"/>
    <cellStyle name="20% - Accent1 7 2 7 3 3 2" xfId="50568" xr:uid="{00000000-0005-0000-0000-0000D0C40000}"/>
    <cellStyle name="20% - Accent1 7 2 7 3 4" xfId="50569" xr:uid="{00000000-0005-0000-0000-0000D1C40000}"/>
    <cellStyle name="20% - Accent1 7 2 7 4" xfId="50570" xr:uid="{00000000-0005-0000-0000-0000D2C40000}"/>
    <cellStyle name="20% - Accent1 7 2 7 4 2" xfId="50571" xr:uid="{00000000-0005-0000-0000-0000D3C40000}"/>
    <cellStyle name="20% - Accent1 7 2 7 4 2 2" xfId="50572" xr:uid="{00000000-0005-0000-0000-0000D4C40000}"/>
    <cellStyle name="20% - Accent1 7 2 7 4 2 2 2" xfId="50573" xr:uid="{00000000-0005-0000-0000-0000D5C40000}"/>
    <cellStyle name="20% - Accent1 7 2 7 4 2 3" xfId="50574" xr:uid="{00000000-0005-0000-0000-0000D6C40000}"/>
    <cellStyle name="20% - Accent1 7 2 7 4 3" xfId="50575" xr:uid="{00000000-0005-0000-0000-0000D7C40000}"/>
    <cellStyle name="20% - Accent1 7 2 7 4 3 2" xfId="50576" xr:uid="{00000000-0005-0000-0000-0000D8C40000}"/>
    <cellStyle name="20% - Accent1 7 2 7 4 4" xfId="50577" xr:uid="{00000000-0005-0000-0000-0000D9C40000}"/>
    <cellStyle name="20% - Accent1 7 2 7 5" xfId="50578" xr:uid="{00000000-0005-0000-0000-0000DAC40000}"/>
    <cellStyle name="20% - Accent1 7 2 7 5 2" xfId="50579" xr:uid="{00000000-0005-0000-0000-0000DBC40000}"/>
    <cellStyle name="20% - Accent1 7 2 7 5 2 2" xfId="50580" xr:uid="{00000000-0005-0000-0000-0000DCC40000}"/>
    <cellStyle name="20% - Accent1 7 2 7 5 3" xfId="50581" xr:uid="{00000000-0005-0000-0000-0000DDC40000}"/>
    <cellStyle name="20% - Accent1 7 2 7 6" xfId="50582" xr:uid="{00000000-0005-0000-0000-0000DEC40000}"/>
    <cellStyle name="20% - Accent1 7 2 7 6 2" xfId="50583" xr:uid="{00000000-0005-0000-0000-0000DFC40000}"/>
    <cellStyle name="20% - Accent1 7 2 7 6 2 2" xfId="50584" xr:uid="{00000000-0005-0000-0000-0000E0C40000}"/>
    <cellStyle name="20% - Accent1 7 2 7 6 3" xfId="50585" xr:uid="{00000000-0005-0000-0000-0000E1C40000}"/>
    <cellStyle name="20% - Accent1 7 2 7 7" xfId="50586" xr:uid="{00000000-0005-0000-0000-0000E2C40000}"/>
    <cellStyle name="20% - Accent1 7 2 7 7 2" xfId="50587" xr:uid="{00000000-0005-0000-0000-0000E3C40000}"/>
    <cellStyle name="20% - Accent1 7 2 7 8" xfId="50588" xr:uid="{00000000-0005-0000-0000-0000E4C40000}"/>
    <cellStyle name="20% - Accent1 7 2 7 8 2" xfId="50589" xr:uid="{00000000-0005-0000-0000-0000E5C40000}"/>
    <cellStyle name="20% - Accent1 7 2 7 9" xfId="50590" xr:uid="{00000000-0005-0000-0000-0000E6C40000}"/>
    <cellStyle name="20% - Accent1 7 2 8" xfId="50591" xr:uid="{00000000-0005-0000-0000-0000E7C40000}"/>
    <cellStyle name="20% - Accent1 7 2 8 2" xfId="50592" xr:uid="{00000000-0005-0000-0000-0000E8C40000}"/>
    <cellStyle name="20% - Accent1 7 2 8 2 2" xfId="50593" xr:uid="{00000000-0005-0000-0000-0000E9C40000}"/>
    <cellStyle name="20% - Accent1 7 2 8 2 2 2" xfId="50594" xr:uid="{00000000-0005-0000-0000-0000EAC40000}"/>
    <cellStyle name="20% - Accent1 7 2 8 2 3" xfId="50595" xr:uid="{00000000-0005-0000-0000-0000EBC40000}"/>
    <cellStyle name="20% - Accent1 7 2 8 3" xfId="50596" xr:uid="{00000000-0005-0000-0000-0000ECC40000}"/>
    <cellStyle name="20% - Accent1 7 2 8 3 2" xfId="50597" xr:uid="{00000000-0005-0000-0000-0000EDC40000}"/>
    <cellStyle name="20% - Accent1 7 2 8 4" xfId="50598" xr:uid="{00000000-0005-0000-0000-0000EEC40000}"/>
    <cellStyle name="20% - Accent1 7 2 9" xfId="50599" xr:uid="{00000000-0005-0000-0000-0000EFC40000}"/>
    <cellStyle name="20% - Accent1 7 2 9 2" xfId="50600" xr:uid="{00000000-0005-0000-0000-0000F0C40000}"/>
    <cellStyle name="20% - Accent1 7 2 9 2 2" xfId="50601" xr:uid="{00000000-0005-0000-0000-0000F1C40000}"/>
    <cellStyle name="20% - Accent1 7 2 9 2 2 2" xfId="50602" xr:uid="{00000000-0005-0000-0000-0000F2C40000}"/>
    <cellStyle name="20% - Accent1 7 2 9 2 3" xfId="50603" xr:uid="{00000000-0005-0000-0000-0000F3C40000}"/>
    <cellStyle name="20% - Accent1 7 2 9 3" xfId="50604" xr:uid="{00000000-0005-0000-0000-0000F4C40000}"/>
    <cellStyle name="20% - Accent1 7 2 9 3 2" xfId="50605" xr:uid="{00000000-0005-0000-0000-0000F5C40000}"/>
    <cellStyle name="20% - Accent1 7 2 9 4" xfId="50606" xr:uid="{00000000-0005-0000-0000-0000F6C40000}"/>
    <cellStyle name="20% - Accent1 7 3" xfId="50607" xr:uid="{00000000-0005-0000-0000-0000F7C40000}"/>
    <cellStyle name="20% - Accent1 7 3 10" xfId="50608" xr:uid="{00000000-0005-0000-0000-0000F8C40000}"/>
    <cellStyle name="20% - Accent1 7 3 10 2" xfId="50609" xr:uid="{00000000-0005-0000-0000-0000F9C40000}"/>
    <cellStyle name="20% - Accent1 7 3 10 2 2" xfId="50610" xr:uid="{00000000-0005-0000-0000-0000FAC40000}"/>
    <cellStyle name="20% - Accent1 7 3 10 3" xfId="50611" xr:uid="{00000000-0005-0000-0000-0000FBC40000}"/>
    <cellStyle name="20% - Accent1 7 3 11" xfId="50612" xr:uid="{00000000-0005-0000-0000-0000FCC40000}"/>
    <cellStyle name="20% - Accent1 7 3 11 2" xfId="50613" xr:uid="{00000000-0005-0000-0000-0000FDC40000}"/>
    <cellStyle name="20% - Accent1 7 3 11 2 2" xfId="50614" xr:uid="{00000000-0005-0000-0000-0000FEC40000}"/>
    <cellStyle name="20% - Accent1 7 3 11 3" xfId="50615" xr:uid="{00000000-0005-0000-0000-0000FFC40000}"/>
    <cellStyle name="20% - Accent1 7 3 12" xfId="50616" xr:uid="{00000000-0005-0000-0000-000000C50000}"/>
    <cellStyle name="20% - Accent1 7 3 12 2" xfId="50617" xr:uid="{00000000-0005-0000-0000-000001C50000}"/>
    <cellStyle name="20% - Accent1 7 3 13" xfId="50618" xr:uid="{00000000-0005-0000-0000-000002C50000}"/>
    <cellStyle name="20% - Accent1 7 3 13 2" xfId="50619" xr:uid="{00000000-0005-0000-0000-000003C50000}"/>
    <cellStyle name="20% - Accent1 7 3 14" xfId="50620" xr:uid="{00000000-0005-0000-0000-000004C50000}"/>
    <cellStyle name="20% - Accent1 7 3 2" xfId="50621" xr:uid="{00000000-0005-0000-0000-000005C50000}"/>
    <cellStyle name="20% - Accent1 7 3 2 10" xfId="50622" xr:uid="{00000000-0005-0000-0000-000006C50000}"/>
    <cellStyle name="20% - Accent1 7 3 2 10 2" xfId="50623" xr:uid="{00000000-0005-0000-0000-000007C50000}"/>
    <cellStyle name="20% - Accent1 7 3 2 11" xfId="50624" xr:uid="{00000000-0005-0000-0000-000008C50000}"/>
    <cellStyle name="20% - Accent1 7 3 2 2" xfId="50625" xr:uid="{00000000-0005-0000-0000-000009C50000}"/>
    <cellStyle name="20% - Accent1 7 3 2 2 2" xfId="50626" xr:uid="{00000000-0005-0000-0000-00000AC50000}"/>
    <cellStyle name="20% - Accent1 7 3 2 2 2 2" xfId="50627" xr:uid="{00000000-0005-0000-0000-00000BC50000}"/>
    <cellStyle name="20% - Accent1 7 3 2 2 2 2 2" xfId="50628" xr:uid="{00000000-0005-0000-0000-00000CC50000}"/>
    <cellStyle name="20% - Accent1 7 3 2 2 2 2 2 2" xfId="50629" xr:uid="{00000000-0005-0000-0000-00000DC50000}"/>
    <cellStyle name="20% - Accent1 7 3 2 2 2 2 3" xfId="50630" xr:uid="{00000000-0005-0000-0000-00000EC50000}"/>
    <cellStyle name="20% - Accent1 7 3 2 2 2 3" xfId="50631" xr:uid="{00000000-0005-0000-0000-00000FC50000}"/>
    <cellStyle name="20% - Accent1 7 3 2 2 2 3 2" xfId="50632" xr:uid="{00000000-0005-0000-0000-000010C50000}"/>
    <cellStyle name="20% - Accent1 7 3 2 2 2 4" xfId="50633" xr:uid="{00000000-0005-0000-0000-000011C50000}"/>
    <cellStyle name="20% - Accent1 7 3 2 2 3" xfId="50634" xr:uid="{00000000-0005-0000-0000-000012C50000}"/>
    <cellStyle name="20% - Accent1 7 3 2 2 3 2" xfId="50635" xr:uid="{00000000-0005-0000-0000-000013C50000}"/>
    <cellStyle name="20% - Accent1 7 3 2 2 3 2 2" xfId="50636" xr:uid="{00000000-0005-0000-0000-000014C50000}"/>
    <cellStyle name="20% - Accent1 7 3 2 2 3 2 2 2" xfId="50637" xr:uid="{00000000-0005-0000-0000-000015C50000}"/>
    <cellStyle name="20% - Accent1 7 3 2 2 3 2 3" xfId="50638" xr:uid="{00000000-0005-0000-0000-000016C50000}"/>
    <cellStyle name="20% - Accent1 7 3 2 2 3 3" xfId="50639" xr:uid="{00000000-0005-0000-0000-000017C50000}"/>
    <cellStyle name="20% - Accent1 7 3 2 2 3 3 2" xfId="50640" xr:uid="{00000000-0005-0000-0000-000018C50000}"/>
    <cellStyle name="20% - Accent1 7 3 2 2 3 4" xfId="50641" xr:uid="{00000000-0005-0000-0000-000019C50000}"/>
    <cellStyle name="20% - Accent1 7 3 2 2 4" xfId="50642" xr:uid="{00000000-0005-0000-0000-00001AC50000}"/>
    <cellStyle name="20% - Accent1 7 3 2 2 4 2" xfId="50643" xr:uid="{00000000-0005-0000-0000-00001BC50000}"/>
    <cellStyle name="20% - Accent1 7 3 2 2 4 2 2" xfId="50644" xr:uid="{00000000-0005-0000-0000-00001CC50000}"/>
    <cellStyle name="20% - Accent1 7 3 2 2 4 2 2 2" xfId="50645" xr:uid="{00000000-0005-0000-0000-00001DC50000}"/>
    <cellStyle name="20% - Accent1 7 3 2 2 4 2 3" xfId="50646" xr:uid="{00000000-0005-0000-0000-00001EC50000}"/>
    <cellStyle name="20% - Accent1 7 3 2 2 4 3" xfId="50647" xr:uid="{00000000-0005-0000-0000-00001FC50000}"/>
    <cellStyle name="20% - Accent1 7 3 2 2 4 3 2" xfId="50648" xr:uid="{00000000-0005-0000-0000-000020C50000}"/>
    <cellStyle name="20% - Accent1 7 3 2 2 4 4" xfId="50649" xr:uid="{00000000-0005-0000-0000-000021C50000}"/>
    <cellStyle name="20% - Accent1 7 3 2 2 5" xfId="50650" xr:uid="{00000000-0005-0000-0000-000022C50000}"/>
    <cellStyle name="20% - Accent1 7 3 2 2 5 2" xfId="50651" xr:uid="{00000000-0005-0000-0000-000023C50000}"/>
    <cellStyle name="20% - Accent1 7 3 2 2 5 2 2" xfId="50652" xr:uid="{00000000-0005-0000-0000-000024C50000}"/>
    <cellStyle name="20% - Accent1 7 3 2 2 5 3" xfId="50653" xr:uid="{00000000-0005-0000-0000-000025C50000}"/>
    <cellStyle name="20% - Accent1 7 3 2 2 6" xfId="50654" xr:uid="{00000000-0005-0000-0000-000026C50000}"/>
    <cellStyle name="20% - Accent1 7 3 2 2 6 2" xfId="50655" xr:uid="{00000000-0005-0000-0000-000027C50000}"/>
    <cellStyle name="20% - Accent1 7 3 2 2 6 2 2" xfId="50656" xr:uid="{00000000-0005-0000-0000-000028C50000}"/>
    <cellStyle name="20% - Accent1 7 3 2 2 6 3" xfId="50657" xr:uid="{00000000-0005-0000-0000-000029C50000}"/>
    <cellStyle name="20% - Accent1 7 3 2 2 7" xfId="50658" xr:uid="{00000000-0005-0000-0000-00002AC50000}"/>
    <cellStyle name="20% - Accent1 7 3 2 2 7 2" xfId="50659" xr:uid="{00000000-0005-0000-0000-00002BC50000}"/>
    <cellStyle name="20% - Accent1 7 3 2 2 8" xfId="50660" xr:uid="{00000000-0005-0000-0000-00002CC50000}"/>
    <cellStyle name="20% - Accent1 7 3 2 2 8 2" xfId="50661" xr:uid="{00000000-0005-0000-0000-00002DC50000}"/>
    <cellStyle name="20% - Accent1 7 3 2 2 9" xfId="50662" xr:uid="{00000000-0005-0000-0000-00002EC50000}"/>
    <cellStyle name="20% - Accent1 7 3 2 3" xfId="50663" xr:uid="{00000000-0005-0000-0000-00002FC50000}"/>
    <cellStyle name="20% - Accent1 7 3 2 3 2" xfId="50664" xr:uid="{00000000-0005-0000-0000-000030C50000}"/>
    <cellStyle name="20% - Accent1 7 3 2 3 2 2" xfId="50665" xr:uid="{00000000-0005-0000-0000-000031C50000}"/>
    <cellStyle name="20% - Accent1 7 3 2 3 2 2 2" xfId="50666" xr:uid="{00000000-0005-0000-0000-000032C50000}"/>
    <cellStyle name="20% - Accent1 7 3 2 3 2 2 2 2" xfId="50667" xr:uid="{00000000-0005-0000-0000-000033C50000}"/>
    <cellStyle name="20% - Accent1 7 3 2 3 2 2 3" xfId="50668" xr:uid="{00000000-0005-0000-0000-000034C50000}"/>
    <cellStyle name="20% - Accent1 7 3 2 3 2 3" xfId="50669" xr:uid="{00000000-0005-0000-0000-000035C50000}"/>
    <cellStyle name="20% - Accent1 7 3 2 3 2 3 2" xfId="50670" xr:uid="{00000000-0005-0000-0000-000036C50000}"/>
    <cellStyle name="20% - Accent1 7 3 2 3 2 4" xfId="50671" xr:uid="{00000000-0005-0000-0000-000037C50000}"/>
    <cellStyle name="20% - Accent1 7 3 2 3 3" xfId="50672" xr:uid="{00000000-0005-0000-0000-000038C50000}"/>
    <cellStyle name="20% - Accent1 7 3 2 3 3 2" xfId="50673" xr:uid="{00000000-0005-0000-0000-000039C50000}"/>
    <cellStyle name="20% - Accent1 7 3 2 3 3 2 2" xfId="50674" xr:uid="{00000000-0005-0000-0000-00003AC50000}"/>
    <cellStyle name="20% - Accent1 7 3 2 3 3 2 2 2" xfId="50675" xr:uid="{00000000-0005-0000-0000-00003BC50000}"/>
    <cellStyle name="20% - Accent1 7 3 2 3 3 2 3" xfId="50676" xr:uid="{00000000-0005-0000-0000-00003CC50000}"/>
    <cellStyle name="20% - Accent1 7 3 2 3 3 3" xfId="50677" xr:uid="{00000000-0005-0000-0000-00003DC50000}"/>
    <cellStyle name="20% - Accent1 7 3 2 3 3 3 2" xfId="50678" xr:uid="{00000000-0005-0000-0000-00003EC50000}"/>
    <cellStyle name="20% - Accent1 7 3 2 3 3 4" xfId="50679" xr:uid="{00000000-0005-0000-0000-00003FC50000}"/>
    <cellStyle name="20% - Accent1 7 3 2 3 4" xfId="50680" xr:uid="{00000000-0005-0000-0000-000040C50000}"/>
    <cellStyle name="20% - Accent1 7 3 2 3 4 2" xfId="50681" xr:uid="{00000000-0005-0000-0000-000041C50000}"/>
    <cellStyle name="20% - Accent1 7 3 2 3 4 2 2" xfId="50682" xr:uid="{00000000-0005-0000-0000-000042C50000}"/>
    <cellStyle name="20% - Accent1 7 3 2 3 4 2 2 2" xfId="50683" xr:uid="{00000000-0005-0000-0000-000043C50000}"/>
    <cellStyle name="20% - Accent1 7 3 2 3 4 2 3" xfId="50684" xr:uid="{00000000-0005-0000-0000-000044C50000}"/>
    <cellStyle name="20% - Accent1 7 3 2 3 4 3" xfId="50685" xr:uid="{00000000-0005-0000-0000-000045C50000}"/>
    <cellStyle name="20% - Accent1 7 3 2 3 4 3 2" xfId="50686" xr:uid="{00000000-0005-0000-0000-000046C50000}"/>
    <cellStyle name="20% - Accent1 7 3 2 3 4 4" xfId="50687" xr:uid="{00000000-0005-0000-0000-000047C50000}"/>
    <cellStyle name="20% - Accent1 7 3 2 3 5" xfId="50688" xr:uid="{00000000-0005-0000-0000-000048C50000}"/>
    <cellStyle name="20% - Accent1 7 3 2 3 5 2" xfId="50689" xr:uid="{00000000-0005-0000-0000-000049C50000}"/>
    <cellStyle name="20% - Accent1 7 3 2 3 5 2 2" xfId="50690" xr:uid="{00000000-0005-0000-0000-00004AC50000}"/>
    <cellStyle name="20% - Accent1 7 3 2 3 5 3" xfId="50691" xr:uid="{00000000-0005-0000-0000-00004BC50000}"/>
    <cellStyle name="20% - Accent1 7 3 2 3 6" xfId="50692" xr:uid="{00000000-0005-0000-0000-00004CC50000}"/>
    <cellStyle name="20% - Accent1 7 3 2 3 6 2" xfId="50693" xr:uid="{00000000-0005-0000-0000-00004DC50000}"/>
    <cellStyle name="20% - Accent1 7 3 2 3 6 2 2" xfId="50694" xr:uid="{00000000-0005-0000-0000-00004EC50000}"/>
    <cellStyle name="20% - Accent1 7 3 2 3 6 3" xfId="50695" xr:uid="{00000000-0005-0000-0000-00004FC50000}"/>
    <cellStyle name="20% - Accent1 7 3 2 3 7" xfId="50696" xr:uid="{00000000-0005-0000-0000-000050C50000}"/>
    <cellStyle name="20% - Accent1 7 3 2 3 7 2" xfId="50697" xr:uid="{00000000-0005-0000-0000-000051C50000}"/>
    <cellStyle name="20% - Accent1 7 3 2 3 8" xfId="50698" xr:uid="{00000000-0005-0000-0000-000052C50000}"/>
    <cellStyle name="20% - Accent1 7 3 2 3 8 2" xfId="50699" xr:uid="{00000000-0005-0000-0000-000053C50000}"/>
    <cellStyle name="20% - Accent1 7 3 2 3 9" xfId="50700" xr:uid="{00000000-0005-0000-0000-000054C50000}"/>
    <cellStyle name="20% - Accent1 7 3 2 4" xfId="50701" xr:uid="{00000000-0005-0000-0000-000055C50000}"/>
    <cellStyle name="20% - Accent1 7 3 2 4 2" xfId="50702" xr:uid="{00000000-0005-0000-0000-000056C50000}"/>
    <cellStyle name="20% - Accent1 7 3 2 4 2 2" xfId="50703" xr:uid="{00000000-0005-0000-0000-000057C50000}"/>
    <cellStyle name="20% - Accent1 7 3 2 4 2 2 2" xfId="50704" xr:uid="{00000000-0005-0000-0000-000058C50000}"/>
    <cellStyle name="20% - Accent1 7 3 2 4 2 3" xfId="50705" xr:uid="{00000000-0005-0000-0000-000059C50000}"/>
    <cellStyle name="20% - Accent1 7 3 2 4 3" xfId="50706" xr:uid="{00000000-0005-0000-0000-00005AC50000}"/>
    <cellStyle name="20% - Accent1 7 3 2 4 3 2" xfId="50707" xr:uid="{00000000-0005-0000-0000-00005BC50000}"/>
    <cellStyle name="20% - Accent1 7 3 2 4 4" xfId="50708" xr:uid="{00000000-0005-0000-0000-00005CC50000}"/>
    <cellStyle name="20% - Accent1 7 3 2 5" xfId="50709" xr:uid="{00000000-0005-0000-0000-00005DC50000}"/>
    <cellStyle name="20% - Accent1 7 3 2 5 2" xfId="50710" xr:uid="{00000000-0005-0000-0000-00005EC50000}"/>
    <cellStyle name="20% - Accent1 7 3 2 5 2 2" xfId="50711" xr:uid="{00000000-0005-0000-0000-00005FC50000}"/>
    <cellStyle name="20% - Accent1 7 3 2 5 2 2 2" xfId="50712" xr:uid="{00000000-0005-0000-0000-000060C50000}"/>
    <cellStyle name="20% - Accent1 7 3 2 5 2 3" xfId="50713" xr:uid="{00000000-0005-0000-0000-000061C50000}"/>
    <cellStyle name="20% - Accent1 7 3 2 5 3" xfId="50714" xr:uid="{00000000-0005-0000-0000-000062C50000}"/>
    <cellStyle name="20% - Accent1 7 3 2 5 3 2" xfId="50715" xr:uid="{00000000-0005-0000-0000-000063C50000}"/>
    <cellStyle name="20% - Accent1 7 3 2 5 4" xfId="50716" xr:uid="{00000000-0005-0000-0000-000064C50000}"/>
    <cellStyle name="20% - Accent1 7 3 2 6" xfId="50717" xr:uid="{00000000-0005-0000-0000-000065C50000}"/>
    <cellStyle name="20% - Accent1 7 3 2 6 2" xfId="50718" xr:uid="{00000000-0005-0000-0000-000066C50000}"/>
    <cellStyle name="20% - Accent1 7 3 2 6 2 2" xfId="50719" xr:uid="{00000000-0005-0000-0000-000067C50000}"/>
    <cellStyle name="20% - Accent1 7 3 2 6 2 2 2" xfId="50720" xr:uid="{00000000-0005-0000-0000-000068C50000}"/>
    <cellStyle name="20% - Accent1 7 3 2 6 2 3" xfId="50721" xr:uid="{00000000-0005-0000-0000-000069C50000}"/>
    <cellStyle name="20% - Accent1 7 3 2 6 3" xfId="50722" xr:uid="{00000000-0005-0000-0000-00006AC50000}"/>
    <cellStyle name="20% - Accent1 7 3 2 6 3 2" xfId="50723" xr:uid="{00000000-0005-0000-0000-00006BC50000}"/>
    <cellStyle name="20% - Accent1 7 3 2 6 4" xfId="50724" xr:uid="{00000000-0005-0000-0000-00006CC50000}"/>
    <cellStyle name="20% - Accent1 7 3 2 7" xfId="50725" xr:uid="{00000000-0005-0000-0000-00006DC50000}"/>
    <cellStyle name="20% - Accent1 7 3 2 7 2" xfId="50726" xr:uid="{00000000-0005-0000-0000-00006EC50000}"/>
    <cellStyle name="20% - Accent1 7 3 2 7 2 2" xfId="50727" xr:uid="{00000000-0005-0000-0000-00006FC50000}"/>
    <cellStyle name="20% - Accent1 7 3 2 7 3" xfId="50728" xr:uid="{00000000-0005-0000-0000-000070C50000}"/>
    <cellStyle name="20% - Accent1 7 3 2 8" xfId="50729" xr:uid="{00000000-0005-0000-0000-000071C50000}"/>
    <cellStyle name="20% - Accent1 7 3 2 8 2" xfId="50730" xr:uid="{00000000-0005-0000-0000-000072C50000}"/>
    <cellStyle name="20% - Accent1 7 3 2 8 2 2" xfId="50731" xr:uid="{00000000-0005-0000-0000-000073C50000}"/>
    <cellStyle name="20% - Accent1 7 3 2 8 3" xfId="50732" xr:uid="{00000000-0005-0000-0000-000074C50000}"/>
    <cellStyle name="20% - Accent1 7 3 2 9" xfId="50733" xr:uid="{00000000-0005-0000-0000-000075C50000}"/>
    <cellStyle name="20% - Accent1 7 3 2 9 2" xfId="50734" xr:uid="{00000000-0005-0000-0000-000076C50000}"/>
    <cellStyle name="20% - Accent1 7 3 3" xfId="50735" xr:uid="{00000000-0005-0000-0000-000077C50000}"/>
    <cellStyle name="20% - Accent1 7 3 3 10" xfId="50736" xr:uid="{00000000-0005-0000-0000-000078C50000}"/>
    <cellStyle name="20% - Accent1 7 3 3 10 2" xfId="50737" xr:uid="{00000000-0005-0000-0000-000079C50000}"/>
    <cellStyle name="20% - Accent1 7 3 3 11" xfId="50738" xr:uid="{00000000-0005-0000-0000-00007AC50000}"/>
    <cellStyle name="20% - Accent1 7 3 3 2" xfId="50739" xr:uid="{00000000-0005-0000-0000-00007BC50000}"/>
    <cellStyle name="20% - Accent1 7 3 3 2 2" xfId="50740" xr:uid="{00000000-0005-0000-0000-00007CC50000}"/>
    <cellStyle name="20% - Accent1 7 3 3 2 2 2" xfId="50741" xr:uid="{00000000-0005-0000-0000-00007DC50000}"/>
    <cellStyle name="20% - Accent1 7 3 3 2 2 2 2" xfId="50742" xr:uid="{00000000-0005-0000-0000-00007EC50000}"/>
    <cellStyle name="20% - Accent1 7 3 3 2 2 2 2 2" xfId="50743" xr:uid="{00000000-0005-0000-0000-00007FC50000}"/>
    <cellStyle name="20% - Accent1 7 3 3 2 2 2 3" xfId="50744" xr:uid="{00000000-0005-0000-0000-000080C50000}"/>
    <cellStyle name="20% - Accent1 7 3 3 2 2 3" xfId="50745" xr:uid="{00000000-0005-0000-0000-000081C50000}"/>
    <cellStyle name="20% - Accent1 7 3 3 2 2 3 2" xfId="50746" xr:uid="{00000000-0005-0000-0000-000082C50000}"/>
    <cellStyle name="20% - Accent1 7 3 3 2 2 4" xfId="50747" xr:uid="{00000000-0005-0000-0000-000083C50000}"/>
    <cellStyle name="20% - Accent1 7 3 3 2 3" xfId="50748" xr:uid="{00000000-0005-0000-0000-000084C50000}"/>
    <cellStyle name="20% - Accent1 7 3 3 2 3 2" xfId="50749" xr:uid="{00000000-0005-0000-0000-000085C50000}"/>
    <cellStyle name="20% - Accent1 7 3 3 2 3 2 2" xfId="50750" xr:uid="{00000000-0005-0000-0000-000086C50000}"/>
    <cellStyle name="20% - Accent1 7 3 3 2 3 2 2 2" xfId="50751" xr:uid="{00000000-0005-0000-0000-000087C50000}"/>
    <cellStyle name="20% - Accent1 7 3 3 2 3 2 3" xfId="50752" xr:uid="{00000000-0005-0000-0000-000088C50000}"/>
    <cellStyle name="20% - Accent1 7 3 3 2 3 3" xfId="50753" xr:uid="{00000000-0005-0000-0000-000089C50000}"/>
    <cellStyle name="20% - Accent1 7 3 3 2 3 3 2" xfId="50754" xr:uid="{00000000-0005-0000-0000-00008AC50000}"/>
    <cellStyle name="20% - Accent1 7 3 3 2 3 4" xfId="50755" xr:uid="{00000000-0005-0000-0000-00008BC50000}"/>
    <cellStyle name="20% - Accent1 7 3 3 2 4" xfId="50756" xr:uid="{00000000-0005-0000-0000-00008CC50000}"/>
    <cellStyle name="20% - Accent1 7 3 3 2 4 2" xfId="50757" xr:uid="{00000000-0005-0000-0000-00008DC50000}"/>
    <cellStyle name="20% - Accent1 7 3 3 2 4 2 2" xfId="50758" xr:uid="{00000000-0005-0000-0000-00008EC50000}"/>
    <cellStyle name="20% - Accent1 7 3 3 2 4 2 2 2" xfId="50759" xr:uid="{00000000-0005-0000-0000-00008FC50000}"/>
    <cellStyle name="20% - Accent1 7 3 3 2 4 2 3" xfId="50760" xr:uid="{00000000-0005-0000-0000-000090C50000}"/>
    <cellStyle name="20% - Accent1 7 3 3 2 4 3" xfId="50761" xr:uid="{00000000-0005-0000-0000-000091C50000}"/>
    <cellStyle name="20% - Accent1 7 3 3 2 4 3 2" xfId="50762" xr:uid="{00000000-0005-0000-0000-000092C50000}"/>
    <cellStyle name="20% - Accent1 7 3 3 2 4 4" xfId="50763" xr:uid="{00000000-0005-0000-0000-000093C50000}"/>
    <cellStyle name="20% - Accent1 7 3 3 2 5" xfId="50764" xr:uid="{00000000-0005-0000-0000-000094C50000}"/>
    <cellStyle name="20% - Accent1 7 3 3 2 5 2" xfId="50765" xr:uid="{00000000-0005-0000-0000-000095C50000}"/>
    <cellStyle name="20% - Accent1 7 3 3 2 5 2 2" xfId="50766" xr:uid="{00000000-0005-0000-0000-000096C50000}"/>
    <cellStyle name="20% - Accent1 7 3 3 2 5 3" xfId="50767" xr:uid="{00000000-0005-0000-0000-000097C50000}"/>
    <cellStyle name="20% - Accent1 7 3 3 2 6" xfId="50768" xr:uid="{00000000-0005-0000-0000-000098C50000}"/>
    <cellStyle name="20% - Accent1 7 3 3 2 6 2" xfId="50769" xr:uid="{00000000-0005-0000-0000-000099C50000}"/>
    <cellStyle name="20% - Accent1 7 3 3 2 6 2 2" xfId="50770" xr:uid="{00000000-0005-0000-0000-00009AC50000}"/>
    <cellStyle name="20% - Accent1 7 3 3 2 6 3" xfId="50771" xr:uid="{00000000-0005-0000-0000-00009BC50000}"/>
    <cellStyle name="20% - Accent1 7 3 3 2 7" xfId="50772" xr:uid="{00000000-0005-0000-0000-00009CC50000}"/>
    <cellStyle name="20% - Accent1 7 3 3 2 7 2" xfId="50773" xr:uid="{00000000-0005-0000-0000-00009DC50000}"/>
    <cellStyle name="20% - Accent1 7 3 3 2 8" xfId="50774" xr:uid="{00000000-0005-0000-0000-00009EC50000}"/>
    <cellStyle name="20% - Accent1 7 3 3 2 8 2" xfId="50775" xr:uid="{00000000-0005-0000-0000-00009FC50000}"/>
    <cellStyle name="20% - Accent1 7 3 3 2 9" xfId="50776" xr:uid="{00000000-0005-0000-0000-0000A0C50000}"/>
    <cellStyle name="20% - Accent1 7 3 3 3" xfId="50777" xr:uid="{00000000-0005-0000-0000-0000A1C50000}"/>
    <cellStyle name="20% - Accent1 7 3 3 3 2" xfId="50778" xr:uid="{00000000-0005-0000-0000-0000A2C50000}"/>
    <cellStyle name="20% - Accent1 7 3 3 3 2 2" xfId="50779" xr:uid="{00000000-0005-0000-0000-0000A3C50000}"/>
    <cellStyle name="20% - Accent1 7 3 3 3 2 2 2" xfId="50780" xr:uid="{00000000-0005-0000-0000-0000A4C50000}"/>
    <cellStyle name="20% - Accent1 7 3 3 3 2 2 2 2" xfId="50781" xr:uid="{00000000-0005-0000-0000-0000A5C50000}"/>
    <cellStyle name="20% - Accent1 7 3 3 3 2 2 3" xfId="50782" xr:uid="{00000000-0005-0000-0000-0000A6C50000}"/>
    <cellStyle name="20% - Accent1 7 3 3 3 2 3" xfId="50783" xr:uid="{00000000-0005-0000-0000-0000A7C50000}"/>
    <cellStyle name="20% - Accent1 7 3 3 3 2 3 2" xfId="50784" xr:uid="{00000000-0005-0000-0000-0000A8C50000}"/>
    <cellStyle name="20% - Accent1 7 3 3 3 2 4" xfId="50785" xr:uid="{00000000-0005-0000-0000-0000A9C50000}"/>
    <cellStyle name="20% - Accent1 7 3 3 3 3" xfId="50786" xr:uid="{00000000-0005-0000-0000-0000AAC50000}"/>
    <cellStyle name="20% - Accent1 7 3 3 3 3 2" xfId="50787" xr:uid="{00000000-0005-0000-0000-0000ABC50000}"/>
    <cellStyle name="20% - Accent1 7 3 3 3 3 2 2" xfId="50788" xr:uid="{00000000-0005-0000-0000-0000ACC50000}"/>
    <cellStyle name="20% - Accent1 7 3 3 3 3 2 2 2" xfId="50789" xr:uid="{00000000-0005-0000-0000-0000ADC50000}"/>
    <cellStyle name="20% - Accent1 7 3 3 3 3 2 3" xfId="50790" xr:uid="{00000000-0005-0000-0000-0000AEC50000}"/>
    <cellStyle name="20% - Accent1 7 3 3 3 3 3" xfId="50791" xr:uid="{00000000-0005-0000-0000-0000AFC50000}"/>
    <cellStyle name="20% - Accent1 7 3 3 3 3 3 2" xfId="50792" xr:uid="{00000000-0005-0000-0000-0000B0C50000}"/>
    <cellStyle name="20% - Accent1 7 3 3 3 3 4" xfId="50793" xr:uid="{00000000-0005-0000-0000-0000B1C50000}"/>
    <cellStyle name="20% - Accent1 7 3 3 3 4" xfId="50794" xr:uid="{00000000-0005-0000-0000-0000B2C50000}"/>
    <cellStyle name="20% - Accent1 7 3 3 3 4 2" xfId="50795" xr:uid="{00000000-0005-0000-0000-0000B3C50000}"/>
    <cellStyle name="20% - Accent1 7 3 3 3 4 2 2" xfId="50796" xr:uid="{00000000-0005-0000-0000-0000B4C50000}"/>
    <cellStyle name="20% - Accent1 7 3 3 3 4 2 2 2" xfId="50797" xr:uid="{00000000-0005-0000-0000-0000B5C50000}"/>
    <cellStyle name="20% - Accent1 7 3 3 3 4 2 3" xfId="50798" xr:uid="{00000000-0005-0000-0000-0000B6C50000}"/>
    <cellStyle name="20% - Accent1 7 3 3 3 4 3" xfId="50799" xr:uid="{00000000-0005-0000-0000-0000B7C50000}"/>
    <cellStyle name="20% - Accent1 7 3 3 3 4 3 2" xfId="50800" xr:uid="{00000000-0005-0000-0000-0000B8C50000}"/>
    <cellStyle name="20% - Accent1 7 3 3 3 4 4" xfId="50801" xr:uid="{00000000-0005-0000-0000-0000B9C50000}"/>
    <cellStyle name="20% - Accent1 7 3 3 3 5" xfId="50802" xr:uid="{00000000-0005-0000-0000-0000BAC50000}"/>
    <cellStyle name="20% - Accent1 7 3 3 3 5 2" xfId="50803" xr:uid="{00000000-0005-0000-0000-0000BBC50000}"/>
    <cellStyle name="20% - Accent1 7 3 3 3 5 2 2" xfId="50804" xr:uid="{00000000-0005-0000-0000-0000BCC50000}"/>
    <cellStyle name="20% - Accent1 7 3 3 3 5 3" xfId="50805" xr:uid="{00000000-0005-0000-0000-0000BDC50000}"/>
    <cellStyle name="20% - Accent1 7 3 3 3 6" xfId="50806" xr:uid="{00000000-0005-0000-0000-0000BEC50000}"/>
    <cellStyle name="20% - Accent1 7 3 3 3 6 2" xfId="50807" xr:uid="{00000000-0005-0000-0000-0000BFC50000}"/>
    <cellStyle name="20% - Accent1 7 3 3 3 6 2 2" xfId="50808" xr:uid="{00000000-0005-0000-0000-0000C0C50000}"/>
    <cellStyle name="20% - Accent1 7 3 3 3 6 3" xfId="50809" xr:uid="{00000000-0005-0000-0000-0000C1C50000}"/>
    <cellStyle name="20% - Accent1 7 3 3 3 7" xfId="50810" xr:uid="{00000000-0005-0000-0000-0000C2C50000}"/>
    <cellStyle name="20% - Accent1 7 3 3 3 7 2" xfId="50811" xr:uid="{00000000-0005-0000-0000-0000C3C50000}"/>
    <cellStyle name="20% - Accent1 7 3 3 3 8" xfId="50812" xr:uid="{00000000-0005-0000-0000-0000C4C50000}"/>
    <cellStyle name="20% - Accent1 7 3 3 3 8 2" xfId="50813" xr:uid="{00000000-0005-0000-0000-0000C5C50000}"/>
    <cellStyle name="20% - Accent1 7 3 3 3 9" xfId="50814" xr:uid="{00000000-0005-0000-0000-0000C6C50000}"/>
    <cellStyle name="20% - Accent1 7 3 3 4" xfId="50815" xr:uid="{00000000-0005-0000-0000-0000C7C50000}"/>
    <cellStyle name="20% - Accent1 7 3 3 4 2" xfId="50816" xr:uid="{00000000-0005-0000-0000-0000C8C50000}"/>
    <cellStyle name="20% - Accent1 7 3 3 4 2 2" xfId="50817" xr:uid="{00000000-0005-0000-0000-0000C9C50000}"/>
    <cellStyle name="20% - Accent1 7 3 3 4 2 2 2" xfId="50818" xr:uid="{00000000-0005-0000-0000-0000CAC50000}"/>
    <cellStyle name="20% - Accent1 7 3 3 4 2 3" xfId="50819" xr:uid="{00000000-0005-0000-0000-0000CBC50000}"/>
    <cellStyle name="20% - Accent1 7 3 3 4 3" xfId="50820" xr:uid="{00000000-0005-0000-0000-0000CCC50000}"/>
    <cellStyle name="20% - Accent1 7 3 3 4 3 2" xfId="50821" xr:uid="{00000000-0005-0000-0000-0000CDC50000}"/>
    <cellStyle name="20% - Accent1 7 3 3 4 4" xfId="50822" xr:uid="{00000000-0005-0000-0000-0000CEC50000}"/>
    <cellStyle name="20% - Accent1 7 3 3 5" xfId="50823" xr:uid="{00000000-0005-0000-0000-0000CFC50000}"/>
    <cellStyle name="20% - Accent1 7 3 3 5 2" xfId="50824" xr:uid="{00000000-0005-0000-0000-0000D0C50000}"/>
    <cellStyle name="20% - Accent1 7 3 3 5 2 2" xfId="50825" xr:uid="{00000000-0005-0000-0000-0000D1C50000}"/>
    <cellStyle name="20% - Accent1 7 3 3 5 2 2 2" xfId="50826" xr:uid="{00000000-0005-0000-0000-0000D2C50000}"/>
    <cellStyle name="20% - Accent1 7 3 3 5 2 3" xfId="50827" xr:uid="{00000000-0005-0000-0000-0000D3C50000}"/>
    <cellStyle name="20% - Accent1 7 3 3 5 3" xfId="50828" xr:uid="{00000000-0005-0000-0000-0000D4C50000}"/>
    <cellStyle name="20% - Accent1 7 3 3 5 3 2" xfId="50829" xr:uid="{00000000-0005-0000-0000-0000D5C50000}"/>
    <cellStyle name="20% - Accent1 7 3 3 5 4" xfId="50830" xr:uid="{00000000-0005-0000-0000-0000D6C50000}"/>
    <cellStyle name="20% - Accent1 7 3 3 6" xfId="50831" xr:uid="{00000000-0005-0000-0000-0000D7C50000}"/>
    <cellStyle name="20% - Accent1 7 3 3 6 2" xfId="50832" xr:uid="{00000000-0005-0000-0000-0000D8C50000}"/>
    <cellStyle name="20% - Accent1 7 3 3 6 2 2" xfId="50833" xr:uid="{00000000-0005-0000-0000-0000D9C50000}"/>
    <cellStyle name="20% - Accent1 7 3 3 6 2 2 2" xfId="50834" xr:uid="{00000000-0005-0000-0000-0000DAC50000}"/>
    <cellStyle name="20% - Accent1 7 3 3 6 2 3" xfId="50835" xr:uid="{00000000-0005-0000-0000-0000DBC50000}"/>
    <cellStyle name="20% - Accent1 7 3 3 6 3" xfId="50836" xr:uid="{00000000-0005-0000-0000-0000DCC50000}"/>
    <cellStyle name="20% - Accent1 7 3 3 6 3 2" xfId="50837" xr:uid="{00000000-0005-0000-0000-0000DDC50000}"/>
    <cellStyle name="20% - Accent1 7 3 3 6 4" xfId="50838" xr:uid="{00000000-0005-0000-0000-0000DEC50000}"/>
    <cellStyle name="20% - Accent1 7 3 3 7" xfId="50839" xr:uid="{00000000-0005-0000-0000-0000DFC50000}"/>
    <cellStyle name="20% - Accent1 7 3 3 7 2" xfId="50840" xr:uid="{00000000-0005-0000-0000-0000E0C50000}"/>
    <cellStyle name="20% - Accent1 7 3 3 7 2 2" xfId="50841" xr:uid="{00000000-0005-0000-0000-0000E1C50000}"/>
    <cellStyle name="20% - Accent1 7 3 3 7 3" xfId="50842" xr:uid="{00000000-0005-0000-0000-0000E2C50000}"/>
    <cellStyle name="20% - Accent1 7 3 3 8" xfId="50843" xr:uid="{00000000-0005-0000-0000-0000E3C50000}"/>
    <cellStyle name="20% - Accent1 7 3 3 8 2" xfId="50844" xr:uid="{00000000-0005-0000-0000-0000E4C50000}"/>
    <cellStyle name="20% - Accent1 7 3 3 8 2 2" xfId="50845" xr:uid="{00000000-0005-0000-0000-0000E5C50000}"/>
    <cellStyle name="20% - Accent1 7 3 3 8 3" xfId="50846" xr:uid="{00000000-0005-0000-0000-0000E6C50000}"/>
    <cellStyle name="20% - Accent1 7 3 3 9" xfId="50847" xr:uid="{00000000-0005-0000-0000-0000E7C50000}"/>
    <cellStyle name="20% - Accent1 7 3 3 9 2" xfId="50848" xr:uid="{00000000-0005-0000-0000-0000E8C50000}"/>
    <cellStyle name="20% - Accent1 7 3 4" xfId="50849" xr:uid="{00000000-0005-0000-0000-0000E9C50000}"/>
    <cellStyle name="20% - Accent1 7 3 4 10" xfId="50850" xr:uid="{00000000-0005-0000-0000-0000EAC50000}"/>
    <cellStyle name="20% - Accent1 7 3 4 10 2" xfId="50851" xr:uid="{00000000-0005-0000-0000-0000EBC50000}"/>
    <cellStyle name="20% - Accent1 7 3 4 11" xfId="50852" xr:uid="{00000000-0005-0000-0000-0000ECC50000}"/>
    <cellStyle name="20% - Accent1 7 3 4 2" xfId="50853" xr:uid="{00000000-0005-0000-0000-0000EDC50000}"/>
    <cellStyle name="20% - Accent1 7 3 4 2 2" xfId="50854" xr:uid="{00000000-0005-0000-0000-0000EEC50000}"/>
    <cellStyle name="20% - Accent1 7 3 4 2 2 2" xfId="50855" xr:uid="{00000000-0005-0000-0000-0000EFC50000}"/>
    <cellStyle name="20% - Accent1 7 3 4 2 2 2 2" xfId="50856" xr:uid="{00000000-0005-0000-0000-0000F0C50000}"/>
    <cellStyle name="20% - Accent1 7 3 4 2 2 2 2 2" xfId="50857" xr:uid="{00000000-0005-0000-0000-0000F1C50000}"/>
    <cellStyle name="20% - Accent1 7 3 4 2 2 2 3" xfId="50858" xr:uid="{00000000-0005-0000-0000-0000F2C50000}"/>
    <cellStyle name="20% - Accent1 7 3 4 2 2 3" xfId="50859" xr:uid="{00000000-0005-0000-0000-0000F3C50000}"/>
    <cellStyle name="20% - Accent1 7 3 4 2 2 3 2" xfId="50860" xr:uid="{00000000-0005-0000-0000-0000F4C50000}"/>
    <cellStyle name="20% - Accent1 7 3 4 2 2 4" xfId="50861" xr:uid="{00000000-0005-0000-0000-0000F5C50000}"/>
    <cellStyle name="20% - Accent1 7 3 4 2 3" xfId="50862" xr:uid="{00000000-0005-0000-0000-0000F6C50000}"/>
    <cellStyle name="20% - Accent1 7 3 4 2 3 2" xfId="50863" xr:uid="{00000000-0005-0000-0000-0000F7C50000}"/>
    <cellStyle name="20% - Accent1 7 3 4 2 3 2 2" xfId="50864" xr:uid="{00000000-0005-0000-0000-0000F8C50000}"/>
    <cellStyle name="20% - Accent1 7 3 4 2 3 2 2 2" xfId="50865" xr:uid="{00000000-0005-0000-0000-0000F9C50000}"/>
    <cellStyle name="20% - Accent1 7 3 4 2 3 2 3" xfId="50866" xr:uid="{00000000-0005-0000-0000-0000FAC50000}"/>
    <cellStyle name="20% - Accent1 7 3 4 2 3 3" xfId="50867" xr:uid="{00000000-0005-0000-0000-0000FBC50000}"/>
    <cellStyle name="20% - Accent1 7 3 4 2 3 3 2" xfId="50868" xr:uid="{00000000-0005-0000-0000-0000FCC50000}"/>
    <cellStyle name="20% - Accent1 7 3 4 2 3 4" xfId="50869" xr:uid="{00000000-0005-0000-0000-0000FDC50000}"/>
    <cellStyle name="20% - Accent1 7 3 4 2 4" xfId="50870" xr:uid="{00000000-0005-0000-0000-0000FEC50000}"/>
    <cellStyle name="20% - Accent1 7 3 4 2 4 2" xfId="50871" xr:uid="{00000000-0005-0000-0000-0000FFC50000}"/>
    <cellStyle name="20% - Accent1 7 3 4 2 4 2 2" xfId="50872" xr:uid="{00000000-0005-0000-0000-000000C60000}"/>
    <cellStyle name="20% - Accent1 7 3 4 2 4 2 2 2" xfId="50873" xr:uid="{00000000-0005-0000-0000-000001C60000}"/>
    <cellStyle name="20% - Accent1 7 3 4 2 4 2 3" xfId="50874" xr:uid="{00000000-0005-0000-0000-000002C60000}"/>
    <cellStyle name="20% - Accent1 7 3 4 2 4 3" xfId="50875" xr:uid="{00000000-0005-0000-0000-000003C60000}"/>
    <cellStyle name="20% - Accent1 7 3 4 2 4 3 2" xfId="50876" xr:uid="{00000000-0005-0000-0000-000004C60000}"/>
    <cellStyle name="20% - Accent1 7 3 4 2 4 4" xfId="50877" xr:uid="{00000000-0005-0000-0000-000005C60000}"/>
    <cellStyle name="20% - Accent1 7 3 4 2 5" xfId="50878" xr:uid="{00000000-0005-0000-0000-000006C60000}"/>
    <cellStyle name="20% - Accent1 7 3 4 2 5 2" xfId="50879" xr:uid="{00000000-0005-0000-0000-000007C60000}"/>
    <cellStyle name="20% - Accent1 7 3 4 2 5 2 2" xfId="50880" xr:uid="{00000000-0005-0000-0000-000008C60000}"/>
    <cellStyle name="20% - Accent1 7 3 4 2 5 3" xfId="50881" xr:uid="{00000000-0005-0000-0000-000009C60000}"/>
    <cellStyle name="20% - Accent1 7 3 4 2 6" xfId="50882" xr:uid="{00000000-0005-0000-0000-00000AC60000}"/>
    <cellStyle name="20% - Accent1 7 3 4 2 6 2" xfId="50883" xr:uid="{00000000-0005-0000-0000-00000BC60000}"/>
    <cellStyle name="20% - Accent1 7 3 4 2 6 2 2" xfId="50884" xr:uid="{00000000-0005-0000-0000-00000CC60000}"/>
    <cellStyle name="20% - Accent1 7 3 4 2 6 3" xfId="50885" xr:uid="{00000000-0005-0000-0000-00000DC60000}"/>
    <cellStyle name="20% - Accent1 7 3 4 2 7" xfId="50886" xr:uid="{00000000-0005-0000-0000-00000EC60000}"/>
    <cellStyle name="20% - Accent1 7 3 4 2 7 2" xfId="50887" xr:uid="{00000000-0005-0000-0000-00000FC60000}"/>
    <cellStyle name="20% - Accent1 7 3 4 2 8" xfId="50888" xr:uid="{00000000-0005-0000-0000-000010C60000}"/>
    <cellStyle name="20% - Accent1 7 3 4 2 8 2" xfId="50889" xr:uid="{00000000-0005-0000-0000-000011C60000}"/>
    <cellStyle name="20% - Accent1 7 3 4 2 9" xfId="50890" xr:uid="{00000000-0005-0000-0000-000012C60000}"/>
    <cellStyle name="20% - Accent1 7 3 4 3" xfId="50891" xr:uid="{00000000-0005-0000-0000-000013C60000}"/>
    <cellStyle name="20% - Accent1 7 3 4 3 2" xfId="50892" xr:uid="{00000000-0005-0000-0000-000014C60000}"/>
    <cellStyle name="20% - Accent1 7 3 4 3 2 2" xfId="50893" xr:uid="{00000000-0005-0000-0000-000015C60000}"/>
    <cellStyle name="20% - Accent1 7 3 4 3 2 2 2" xfId="50894" xr:uid="{00000000-0005-0000-0000-000016C60000}"/>
    <cellStyle name="20% - Accent1 7 3 4 3 2 2 2 2" xfId="50895" xr:uid="{00000000-0005-0000-0000-000017C60000}"/>
    <cellStyle name="20% - Accent1 7 3 4 3 2 2 3" xfId="50896" xr:uid="{00000000-0005-0000-0000-000018C60000}"/>
    <cellStyle name="20% - Accent1 7 3 4 3 2 3" xfId="50897" xr:uid="{00000000-0005-0000-0000-000019C60000}"/>
    <cellStyle name="20% - Accent1 7 3 4 3 2 3 2" xfId="50898" xr:uid="{00000000-0005-0000-0000-00001AC60000}"/>
    <cellStyle name="20% - Accent1 7 3 4 3 2 4" xfId="50899" xr:uid="{00000000-0005-0000-0000-00001BC60000}"/>
    <cellStyle name="20% - Accent1 7 3 4 3 3" xfId="50900" xr:uid="{00000000-0005-0000-0000-00001CC60000}"/>
    <cellStyle name="20% - Accent1 7 3 4 3 3 2" xfId="50901" xr:uid="{00000000-0005-0000-0000-00001DC60000}"/>
    <cellStyle name="20% - Accent1 7 3 4 3 3 2 2" xfId="50902" xr:uid="{00000000-0005-0000-0000-00001EC60000}"/>
    <cellStyle name="20% - Accent1 7 3 4 3 3 2 2 2" xfId="50903" xr:uid="{00000000-0005-0000-0000-00001FC60000}"/>
    <cellStyle name="20% - Accent1 7 3 4 3 3 2 3" xfId="50904" xr:uid="{00000000-0005-0000-0000-000020C60000}"/>
    <cellStyle name="20% - Accent1 7 3 4 3 3 3" xfId="50905" xr:uid="{00000000-0005-0000-0000-000021C60000}"/>
    <cellStyle name="20% - Accent1 7 3 4 3 3 3 2" xfId="50906" xr:uid="{00000000-0005-0000-0000-000022C60000}"/>
    <cellStyle name="20% - Accent1 7 3 4 3 3 4" xfId="50907" xr:uid="{00000000-0005-0000-0000-000023C60000}"/>
    <cellStyle name="20% - Accent1 7 3 4 3 4" xfId="50908" xr:uid="{00000000-0005-0000-0000-000024C60000}"/>
    <cellStyle name="20% - Accent1 7 3 4 3 4 2" xfId="50909" xr:uid="{00000000-0005-0000-0000-000025C60000}"/>
    <cellStyle name="20% - Accent1 7 3 4 3 4 2 2" xfId="50910" xr:uid="{00000000-0005-0000-0000-000026C60000}"/>
    <cellStyle name="20% - Accent1 7 3 4 3 4 2 2 2" xfId="50911" xr:uid="{00000000-0005-0000-0000-000027C60000}"/>
    <cellStyle name="20% - Accent1 7 3 4 3 4 2 3" xfId="50912" xr:uid="{00000000-0005-0000-0000-000028C60000}"/>
    <cellStyle name="20% - Accent1 7 3 4 3 4 3" xfId="50913" xr:uid="{00000000-0005-0000-0000-000029C60000}"/>
    <cellStyle name="20% - Accent1 7 3 4 3 4 3 2" xfId="50914" xr:uid="{00000000-0005-0000-0000-00002AC60000}"/>
    <cellStyle name="20% - Accent1 7 3 4 3 4 4" xfId="50915" xr:uid="{00000000-0005-0000-0000-00002BC60000}"/>
    <cellStyle name="20% - Accent1 7 3 4 3 5" xfId="50916" xr:uid="{00000000-0005-0000-0000-00002CC60000}"/>
    <cellStyle name="20% - Accent1 7 3 4 3 5 2" xfId="50917" xr:uid="{00000000-0005-0000-0000-00002DC60000}"/>
    <cellStyle name="20% - Accent1 7 3 4 3 5 2 2" xfId="50918" xr:uid="{00000000-0005-0000-0000-00002EC60000}"/>
    <cellStyle name="20% - Accent1 7 3 4 3 5 3" xfId="50919" xr:uid="{00000000-0005-0000-0000-00002FC60000}"/>
    <cellStyle name="20% - Accent1 7 3 4 3 6" xfId="50920" xr:uid="{00000000-0005-0000-0000-000030C60000}"/>
    <cellStyle name="20% - Accent1 7 3 4 3 6 2" xfId="50921" xr:uid="{00000000-0005-0000-0000-000031C60000}"/>
    <cellStyle name="20% - Accent1 7 3 4 3 6 2 2" xfId="50922" xr:uid="{00000000-0005-0000-0000-000032C60000}"/>
    <cellStyle name="20% - Accent1 7 3 4 3 6 3" xfId="50923" xr:uid="{00000000-0005-0000-0000-000033C60000}"/>
    <cellStyle name="20% - Accent1 7 3 4 3 7" xfId="50924" xr:uid="{00000000-0005-0000-0000-000034C60000}"/>
    <cellStyle name="20% - Accent1 7 3 4 3 7 2" xfId="50925" xr:uid="{00000000-0005-0000-0000-000035C60000}"/>
    <cellStyle name="20% - Accent1 7 3 4 3 8" xfId="50926" xr:uid="{00000000-0005-0000-0000-000036C60000}"/>
    <cellStyle name="20% - Accent1 7 3 4 3 8 2" xfId="50927" xr:uid="{00000000-0005-0000-0000-000037C60000}"/>
    <cellStyle name="20% - Accent1 7 3 4 3 9" xfId="50928" xr:uid="{00000000-0005-0000-0000-000038C60000}"/>
    <cellStyle name="20% - Accent1 7 3 4 4" xfId="50929" xr:uid="{00000000-0005-0000-0000-000039C60000}"/>
    <cellStyle name="20% - Accent1 7 3 4 4 2" xfId="50930" xr:uid="{00000000-0005-0000-0000-00003AC60000}"/>
    <cellStyle name="20% - Accent1 7 3 4 4 2 2" xfId="50931" xr:uid="{00000000-0005-0000-0000-00003BC60000}"/>
    <cellStyle name="20% - Accent1 7 3 4 4 2 2 2" xfId="50932" xr:uid="{00000000-0005-0000-0000-00003CC60000}"/>
    <cellStyle name="20% - Accent1 7 3 4 4 2 3" xfId="50933" xr:uid="{00000000-0005-0000-0000-00003DC60000}"/>
    <cellStyle name="20% - Accent1 7 3 4 4 3" xfId="50934" xr:uid="{00000000-0005-0000-0000-00003EC60000}"/>
    <cellStyle name="20% - Accent1 7 3 4 4 3 2" xfId="50935" xr:uid="{00000000-0005-0000-0000-00003FC60000}"/>
    <cellStyle name="20% - Accent1 7 3 4 4 4" xfId="50936" xr:uid="{00000000-0005-0000-0000-000040C60000}"/>
    <cellStyle name="20% - Accent1 7 3 4 5" xfId="50937" xr:uid="{00000000-0005-0000-0000-000041C60000}"/>
    <cellStyle name="20% - Accent1 7 3 4 5 2" xfId="50938" xr:uid="{00000000-0005-0000-0000-000042C60000}"/>
    <cellStyle name="20% - Accent1 7 3 4 5 2 2" xfId="50939" xr:uid="{00000000-0005-0000-0000-000043C60000}"/>
    <cellStyle name="20% - Accent1 7 3 4 5 2 2 2" xfId="50940" xr:uid="{00000000-0005-0000-0000-000044C60000}"/>
    <cellStyle name="20% - Accent1 7 3 4 5 2 3" xfId="50941" xr:uid="{00000000-0005-0000-0000-000045C60000}"/>
    <cellStyle name="20% - Accent1 7 3 4 5 3" xfId="50942" xr:uid="{00000000-0005-0000-0000-000046C60000}"/>
    <cellStyle name="20% - Accent1 7 3 4 5 3 2" xfId="50943" xr:uid="{00000000-0005-0000-0000-000047C60000}"/>
    <cellStyle name="20% - Accent1 7 3 4 5 4" xfId="50944" xr:uid="{00000000-0005-0000-0000-000048C60000}"/>
    <cellStyle name="20% - Accent1 7 3 4 6" xfId="50945" xr:uid="{00000000-0005-0000-0000-000049C60000}"/>
    <cellStyle name="20% - Accent1 7 3 4 6 2" xfId="50946" xr:uid="{00000000-0005-0000-0000-00004AC60000}"/>
    <cellStyle name="20% - Accent1 7 3 4 6 2 2" xfId="50947" xr:uid="{00000000-0005-0000-0000-00004BC60000}"/>
    <cellStyle name="20% - Accent1 7 3 4 6 2 2 2" xfId="50948" xr:uid="{00000000-0005-0000-0000-00004CC60000}"/>
    <cellStyle name="20% - Accent1 7 3 4 6 2 3" xfId="50949" xr:uid="{00000000-0005-0000-0000-00004DC60000}"/>
    <cellStyle name="20% - Accent1 7 3 4 6 3" xfId="50950" xr:uid="{00000000-0005-0000-0000-00004EC60000}"/>
    <cellStyle name="20% - Accent1 7 3 4 6 3 2" xfId="50951" xr:uid="{00000000-0005-0000-0000-00004FC60000}"/>
    <cellStyle name="20% - Accent1 7 3 4 6 4" xfId="50952" xr:uid="{00000000-0005-0000-0000-000050C60000}"/>
    <cellStyle name="20% - Accent1 7 3 4 7" xfId="50953" xr:uid="{00000000-0005-0000-0000-000051C60000}"/>
    <cellStyle name="20% - Accent1 7 3 4 7 2" xfId="50954" xr:uid="{00000000-0005-0000-0000-000052C60000}"/>
    <cellStyle name="20% - Accent1 7 3 4 7 2 2" xfId="50955" xr:uid="{00000000-0005-0000-0000-000053C60000}"/>
    <cellStyle name="20% - Accent1 7 3 4 7 3" xfId="50956" xr:uid="{00000000-0005-0000-0000-000054C60000}"/>
    <cellStyle name="20% - Accent1 7 3 4 8" xfId="50957" xr:uid="{00000000-0005-0000-0000-000055C60000}"/>
    <cellStyle name="20% - Accent1 7 3 4 8 2" xfId="50958" xr:uid="{00000000-0005-0000-0000-000056C60000}"/>
    <cellStyle name="20% - Accent1 7 3 4 8 2 2" xfId="50959" xr:uid="{00000000-0005-0000-0000-000057C60000}"/>
    <cellStyle name="20% - Accent1 7 3 4 8 3" xfId="50960" xr:uid="{00000000-0005-0000-0000-000058C60000}"/>
    <cellStyle name="20% - Accent1 7 3 4 9" xfId="50961" xr:uid="{00000000-0005-0000-0000-000059C60000}"/>
    <cellStyle name="20% - Accent1 7 3 4 9 2" xfId="50962" xr:uid="{00000000-0005-0000-0000-00005AC60000}"/>
    <cellStyle name="20% - Accent1 7 3 5" xfId="50963" xr:uid="{00000000-0005-0000-0000-00005BC60000}"/>
    <cellStyle name="20% - Accent1 7 3 5 2" xfId="50964" xr:uid="{00000000-0005-0000-0000-00005CC60000}"/>
    <cellStyle name="20% - Accent1 7 3 5 2 2" xfId="50965" xr:uid="{00000000-0005-0000-0000-00005DC60000}"/>
    <cellStyle name="20% - Accent1 7 3 5 2 2 2" xfId="50966" xr:uid="{00000000-0005-0000-0000-00005EC60000}"/>
    <cellStyle name="20% - Accent1 7 3 5 2 2 2 2" xfId="50967" xr:uid="{00000000-0005-0000-0000-00005FC60000}"/>
    <cellStyle name="20% - Accent1 7 3 5 2 2 3" xfId="50968" xr:uid="{00000000-0005-0000-0000-000060C60000}"/>
    <cellStyle name="20% - Accent1 7 3 5 2 3" xfId="50969" xr:uid="{00000000-0005-0000-0000-000061C60000}"/>
    <cellStyle name="20% - Accent1 7 3 5 2 3 2" xfId="50970" xr:uid="{00000000-0005-0000-0000-000062C60000}"/>
    <cellStyle name="20% - Accent1 7 3 5 2 4" xfId="50971" xr:uid="{00000000-0005-0000-0000-000063C60000}"/>
    <cellStyle name="20% - Accent1 7 3 5 3" xfId="50972" xr:uid="{00000000-0005-0000-0000-000064C60000}"/>
    <cellStyle name="20% - Accent1 7 3 5 3 2" xfId="50973" xr:uid="{00000000-0005-0000-0000-000065C60000}"/>
    <cellStyle name="20% - Accent1 7 3 5 3 2 2" xfId="50974" xr:uid="{00000000-0005-0000-0000-000066C60000}"/>
    <cellStyle name="20% - Accent1 7 3 5 3 2 2 2" xfId="50975" xr:uid="{00000000-0005-0000-0000-000067C60000}"/>
    <cellStyle name="20% - Accent1 7 3 5 3 2 3" xfId="50976" xr:uid="{00000000-0005-0000-0000-000068C60000}"/>
    <cellStyle name="20% - Accent1 7 3 5 3 3" xfId="50977" xr:uid="{00000000-0005-0000-0000-000069C60000}"/>
    <cellStyle name="20% - Accent1 7 3 5 3 3 2" xfId="50978" xr:uid="{00000000-0005-0000-0000-00006AC60000}"/>
    <cellStyle name="20% - Accent1 7 3 5 3 4" xfId="50979" xr:uid="{00000000-0005-0000-0000-00006BC60000}"/>
    <cellStyle name="20% - Accent1 7 3 5 4" xfId="50980" xr:uid="{00000000-0005-0000-0000-00006CC60000}"/>
    <cellStyle name="20% - Accent1 7 3 5 4 2" xfId="50981" xr:uid="{00000000-0005-0000-0000-00006DC60000}"/>
    <cellStyle name="20% - Accent1 7 3 5 4 2 2" xfId="50982" xr:uid="{00000000-0005-0000-0000-00006EC60000}"/>
    <cellStyle name="20% - Accent1 7 3 5 4 2 2 2" xfId="50983" xr:uid="{00000000-0005-0000-0000-00006FC60000}"/>
    <cellStyle name="20% - Accent1 7 3 5 4 2 3" xfId="50984" xr:uid="{00000000-0005-0000-0000-000070C60000}"/>
    <cellStyle name="20% - Accent1 7 3 5 4 3" xfId="50985" xr:uid="{00000000-0005-0000-0000-000071C60000}"/>
    <cellStyle name="20% - Accent1 7 3 5 4 3 2" xfId="50986" xr:uid="{00000000-0005-0000-0000-000072C60000}"/>
    <cellStyle name="20% - Accent1 7 3 5 4 4" xfId="50987" xr:uid="{00000000-0005-0000-0000-000073C60000}"/>
    <cellStyle name="20% - Accent1 7 3 5 5" xfId="50988" xr:uid="{00000000-0005-0000-0000-000074C60000}"/>
    <cellStyle name="20% - Accent1 7 3 5 5 2" xfId="50989" xr:uid="{00000000-0005-0000-0000-000075C60000}"/>
    <cellStyle name="20% - Accent1 7 3 5 5 2 2" xfId="50990" xr:uid="{00000000-0005-0000-0000-000076C60000}"/>
    <cellStyle name="20% - Accent1 7 3 5 5 3" xfId="50991" xr:uid="{00000000-0005-0000-0000-000077C60000}"/>
    <cellStyle name="20% - Accent1 7 3 5 6" xfId="50992" xr:uid="{00000000-0005-0000-0000-000078C60000}"/>
    <cellStyle name="20% - Accent1 7 3 5 6 2" xfId="50993" xr:uid="{00000000-0005-0000-0000-000079C60000}"/>
    <cellStyle name="20% - Accent1 7 3 5 6 2 2" xfId="50994" xr:uid="{00000000-0005-0000-0000-00007AC60000}"/>
    <cellStyle name="20% - Accent1 7 3 5 6 3" xfId="50995" xr:uid="{00000000-0005-0000-0000-00007BC60000}"/>
    <cellStyle name="20% - Accent1 7 3 5 7" xfId="50996" xr:uid="{00000000-0005-0000-0000-00007CC60000}"/>
    <cellStyle name="20% - Accent1 7 3 5 7 2" xfId="50997" xr:uid="{00000000-0005-0000-0000-00007DC60000}"/>
    <cellStyle name="20% - Accent1 7 3 5 8" xfId="50998" xr:uid="{00000000-0005-0000-0000-00007EC60000}"/>
    <cellStyle name="20% - Accent1 7 3 5 8 2" xfId="50999" xr:uid="{00000000-0005-0000-0000-00007FC60000}"/>
    <cellStyle name="20% - Accent1 7 3 5 9" xfId="51000" xr:uid="{00000000-0005-0000-0000-000080C60000}"/>
    <cellStyle name="20% - Accent1 7 3 6" xfId="51001" xr:uid="{00000000-0005-0000-0000-000081C60000}"/>
    <cellStyle name="20% - Accent1 7 3 6 2" xfId="51002" xr:uid="{00000000-0005-0000-0000-000082C60000}"/>
    <cellStyle name="20% - Accent1 7 3 6 2 2" xfId="51003" xr:uid="{00000000-0005-0000-0000-000083C60000}"/>
    <cellStyle name="20% - Accent1 7 3 6 2 2 2" xfId="51004" xr:uid="{00000000-0005-0000-0000-000084C60000}"/>
    <cellStyle name="20% - Accent1 7 3 6 2 2 2 2" xfId="51005" xr:uid="{00000000-0005-0000-0000-000085C60000}"/>
    <cellStyle name="20% - Accent1 7 3 6 2 2 3" xfId="51006" xr:uid="{00000000-0005-0000-0000-000086C60000}"/>
    <cellStyle name="20% - Accent1 7 3 6 2 3" xfId="51007" xr:uid="{00000000-0005-0000-0000-000087C60000}"/>
    <cellStyle name="20% - Accent1 7 3 6 2 3 2" xfId="51008" xr:uid="{00000000-0005-0000-0000-000088C60000}"/>
    <cellStyle name="20% - Accent1 7 3 6 2 4" xfId="51009" xr:uid="{00000000-0005-0000-0000-000089C60000}"/>
    <cellStyle name="20% - Accent1 7 3 6 3" xfId="51010" xr:uid="{00000000-0005-0000-0000-00008AC60000}"/>
    <cellStyle name="20% - Accent1 7 3 6 3 2" xfId="51011" xr:uid="{00000000-0005-0000-0000-00008BC60000}"/>
    <cellStyle name="20% - Accent1 7 3 6 3 2 2" xfId="51012" xr:uid="{00000000-0005-0000-0000-00008CC60000}"/>
    <cellStyle name="20% - Accent1 7 3 6 3 2 2 2" xfId="51013" xr:uid="{00000000-0005-0000-0000-00008DC60000}"/>
    <cellStyle name="20% - Accent1 7 3 6 3 2 3" xfId="51014" xr:uid="{00000000-0005-0000-0000-00008EC60000}"/>
    <cellStyle name="20% - Accent1 7 3 6 3 3" xfId="51015" xr:uid="{00000000-0005-0000-0000-00008FC60000}"/>
    <cellStyle name="20% - Accent1 7 3 6 3 3 2" xfId="51016" xr:uid="{00000000-0005-0000-0000-000090C60000}"/>
    <cellStyle name="20% - Accent1 7 3 6 3 4" xfId="51017" xr:uid="{00000000-0005-0000-0000-000091C60000}"/>
    <cellStyle name="20% - Accent1 7 3 6 4" xfId="51018" xr:uid="{00000000-0005-0000-0000-000092C60000}"/>
    <cellStyle name="20% - Accent1 7 3 6 4 2" xfId="51019" xr:uid="{00000000-0005-0000-0000-000093C60000}"/>
    <cellStyle name="20% - Accent1 7 3 6 4 2 2" xfId="51020" xr:uid="{00000000-0005-0000-0000-000094C60000}"/>
    <cellStyle name="20% - Accent1 7 3 6 4 2 2 2" xfId="51021" xr:uid="{00000000-0005-0000-0000-000095C60000}"/>
    <cellStyle name="20% - Accent1 7 3 6 4 2 3" xfId="51022" xr:uid="{00000000-0005-0000-0000-000096C60000}"/>
    <cellStyle name="20% - Accent1 7 3 6 4 3" xfId="51023" xr:uid="{00000000-0005-0000-0000-000097C60000}"/>
    <cellStyle name="20% - Accent1 7 3 6 4 3 2" xfId="51024" xr:uid="{00000000-0005-0000-0000-000098C60000}"/>
    <cellStyle name="20% - Accent1 7 3 6 4 4" xfId="51025" xr:uid="{00000000-0005-0000-0000-000099C60000}"/>
    <cellStyle name="20% - Accent1 7 3 6 5" xfId="51026" xr:uid="{00000000-0005-0000-0000-00009AC60000}"/>
    <cellStyle name="20% - Accent1 7 3 6 5 2" xfId="51027" xr:uid="{00000000-0005-0000-0000-00009BC60000}"/>
    <cellStyle name="20% - Accent1 7 3 6 5 2 2" xfId="51028" xr:uid="{00000000-0005-0000-0000-00009CC60000}"/>
    <cellStyle name="20% - Accent1 7 3 6 5 3" xfId="51029" xr:uid="{00000000-0005-0000-0000-00009DC60000}"/>
    <cellStyle name="20% - Accent1 7 3 6 6" xfId="51030" xr:uid="{00000000-0005-0000-0000-00009EC60000}"/>
    <cellStyle name="20% - Accent1 7 3 6 6 2" xfId="51031" xr:uid="{00000000-0005-0000-0000-00009FC60000}"/>
    <cellStyle name="20% - Accent1 7 3 6 6 2 2" xfId="51032" xr:uid="{00000000-0005-0000-0000-0000A0C60000}"/>
    <cellStyle name="20% - Accent1 7 3 6 6 3" xfId="51033" xr:uid="{00000000-0005-0000-0000-0000A1C60000}"/>
    <cellStyle name="20% - Accent1 7 3 6 7" xfId="51034" xr:uid="{00000000-0005-0000-0000-0000A2C60000}"/>
    <cellStyle name="20% - Accent1 7 3 6 7 2" xfId="51035" xr:uid="{00000000-0005-0000-0000-0000A3C60000}"/>
    <cellStyle name="20% - Accent1 7 3 6 8" xfId="51036" xr:uid="{00000000-0005-0000-0000-0000A4C60000}"/>
    <cellStyle name="20% - Accent1 7 3 6 8 2" xfId="51037" xr:uid="{00000000-0005-0000-0000-0000A5C60000}"/>
    <cellStyle name="20% - Accent1 7 3 6 9" xfId="51038" xr:uid="{00000000-0005-0000-0000-0000A6C60000}"/>
    <cellStyle name="20% - Accent1 7 3 7" xfId="51039" xr:uid="{00000000-0005-0000-0000-0000A7C60000}"/>
    <cellStyle name="20% - Accent1 7 3 7 2" xfId="51040" xr:uid="{00000000-0005-0000-0000-0000A8C60000}"/>
    <cellStyle name="20% - Accent1 7 3 7 2 2" xfId="51041" xr:uid="{00000000-0005-0000-0000-0000A9C60000}"/>
    <cellStyle name="20% - Accent1 7 3 7 2 2 2" xfId="51042" xr:uid="{00000000-0005-0000-0000-0000AAC60000}"/>
    <cellStyle name="20% - Accent1 7 3 7 2 3" xfId="51043" xr:uid="{00000000-0005-0000-0000-0000ABC60000}"/>
    <cellStyle name="20% - Accent1 7 3 7 3" xfId="51044" xr:uid="{00000000-0005-0000-0000-0000ACC60000}"/>
    <cellStyle name="20% - Accent1 7 3 7 3 2" xfId="51045" xr:uid="{00000000-0005-0000-0000-0000ADC60000}"/>
    <cellStyle name="20% - Accent1 7 3 7 4" xfId="51046" xr:uid="{00000000-0005-0000-0000-0000AEC60000}"/>
    <cellStyle name="20% - Accent1 7 3 8" xfId="51047" xr:uid="{00000000-0005-0000-0000-0000AFC60000}"/>
    <cellStyle name="20% - Accent1 7 3 8 2" xfId="51048" xr:uid="{00000000-0005-0000-0000-0000B0C60000}"/>
    <cellStyle name="20% - Accent1 7 3 8 2 2" xfId="51049" xr:uid="{00000000-0005-0000-0000-0000B1C60000}"/>
    <cellStyle name="20% - Accent1 7 3 8 2 2 2" xfId="51050" xr:uid="{00000000-0005-0000-0000-0000B2C60000}"/>
    <cellStyle name="20% - Accent1 7 3 8 2 3" xfId="51051" xr:uid="{00000000-0005-0000-0000-0000B3C60000}"/>
    <cellStyle name="20% - Accent1 7 3 8 3" xfId="51052" xr:uid="{00000000-0005-0000-0000-0000B4C60000}"/>
    <cellStyle name="20% - Accent1 7 3 8 3 2" xfId="51053" xr:uid="{00000000-0005-0000-0000-0000B5C60000}"/>
    <cellStyle name="20% - Accent1 7 3 8 4" xfId="51054" xr:uid="{00000000-0005-0000-0000-0000B6C60000}"/>
    <cellStyle name="20% - Accent1 7 3 9" xfId="51055" xr:uid="{00000000-0005-0000-0000-0000B7C60000}"/>
    <cellStyle name="20% - Accent1 7 3 9 2" xfId="51056" xr:uid="{00000000-0005-0000-0000-0000B8C60000}"/>
    <cellStyle name="20% - Accent1 7 3 9 2 2" xfId="51057" xr:uid="{00000000-0005-0000-0000-0000B9C60000}"/>
    <cellStyle name="20% - Accent1 7 3 9 2 2 2" xfId="51058" xr:uid="{00000000-0005-0000-0000-0000BAC60000}"/>
    <cellStyle name="20% - Accent1 7 3 9 2 3" xfId="51059" xr:uid="{00000000-0005-0000-0000-0000BBC60000}"/>
    <cellStyle name="20% - Accent1 7 3 9 3" xfId="51060" xr:uid="{00000000-0005-0000-0000-0000BCC60000}"/>
    <cellStyle name="20% - Accent1 7 3 9 3 2" xfId="51061" xr:uid="{00000000-0005-0000-0000-0000BDC60000}"/>
    <cellStyle name="20% - Accent1 7 3 9 4" xfId="51062" xr:uid="{00000000-0005-0000-0000-0000BEC60000}"/>
    <cellStyle name="20% - Accent1 7 4" xfId="51063" xr:uid="{00000000-0005-0000-0000-0000BFC60000}"/>
    <cellStyle name="20% - Accent1 7 4 10" xfId="51064" xr:uid="{00000000-0005-0000-0000-0000C0C60000}"/>
    <cellStyle name="20% - Accent1 7 4 10 2" xfId="51065" xr:uid="{00000000-0005-0000-0000-0000C1C60000}"/>
    <cellStyle name="20% - Accent1 7 4 11" xfId="51066" xr:uid="{00000000-0005-0000-0000-0000C2C60000}"/>
    <cellStyle name="20% - Accent1 7 4 2" xfId="51067" xr:uid="{00000000-0005-0000-0000-0000C3C60000}"/>
    <cellStyle name="20% - Accent1 7 4 2 2" xfId="51068" xr:uid="{00000000-0005-0000-0000-0000C4C60000}"/>
    <cellStyle name="20% - Accent1 7 4 2 2 2" xfId="51069" xr:uid="{00000000-0005-0000-0000-0000C5C60000}"/>
    <cellStyle name="20% - Accent1 7 4 2 2 2 2" xfId="51070" xr:uid="{00000000-0005-0000-0000-0000C6C60000}"/>
    <cellStyle name="20% - Accent1 7 4 2 2 2 2 2" xfId="51071" xr:uid="{00000000-0005-0000-0000-0000C7C60000}"/>
    <cellStyle name="20% - Accent1 7 4 2 2 2 3" xfId="51072" xr:uid="{00000000-0005-0000-0000-0000C8C60000}"/>
    <cellStyle name="20% - Accent1 7 4 2 2 3" xfId="51073" xr:uid="{00000000-0005-0000-0000-0000C9C60000}"/>
    <cellStyle name="20% - Accent1 7 4 2 2 3 2" xfId="51074" xr:uid="{00000000-0005-0000-0000-0000CAC60000}"/>
    <cellStyle name="20% - Accent1 7 4 2 2 4" xfId="51075" xr:uid="{00000000-0005-0000-0000-0000CBC60000}"/>
    <cellStyle name="20% - Accent1 7 4 2 3" xfId="51076" xr:uid="{00000000-0005-0000-0000-0000CCC60000}"/>
    <cellStyle name="20% - Accent1 7 4 2 3 2" xfId="51077" xr:uid="{00000000-0005-0000-0000-0000CDC60000}"/>
    <cellStyle name="20% - Accent1 7 4 2 3 2 2" xfId="51078" xr:uid="{00000000-0005-0000-0000-0000CEC60000}"/>
    <cellStyle name="20% - Accent1 7 4 2 3 2 2 2" xfId="51079" xr:uid="{00000000-0005-0000-0000-0000CFC60000}"/>
    <cellStyle name="20% - Accent1 7 4 2 3 2 3" xfId="51080" xr:uid="{00000000-0005-0000-0000-0000D0C60000}"/>
    <cellStyle name="20% - Accent1 7 4 2 3 3" xfId="51081" xr:uid="{00000000-0005-0000-0000-0000D1C60000}"/>
    <cellStyle name="20% - Accent1 7 4 2 3 3 2" xfId="51082" xr:uid="{00000000-0005-0000-0000-0000D2C60000}"/>
    <cellStyle name="20% - Accent1 7 4 2 3 4" xfId="51083" xr:uid="{00000000-0005-0000-0000-0000D3C60000}"/>
    <cellStyle name="20% - Accent1 7 4 2 4" xfId="51084" xr:uid="{00000000-0005-0000-0000-0000D4C60000}"/>
    <cellStyle name="20% - Accent1 7 4 2 4 2" xfId="51085" xr:uid="{00000000-0005-0000-0000-0000D5C60000}"/>
    <cellStyle name="20% - Accent1 7 4 2 4 2 2" xfId="51086" xr:uid="{00000000-0005-0000-0000-0000D6C60000}"/>
    <cellStyle name="20% - Accent1 7 4 2 4 2 2 2" xfId="51087" xr:uid="{00000000-0005-0000-0000-0000D7C60000}"/>
    <cellStyle name="20% - Accent1 7 4 2 4 2 3" xfId="51088" xr:uid="{00000000-0005-0000-0000-0000D8C60000}"/>
    <cellStyle name="20% - Accent1 7 4 2 4 3" xfId="51089" xr:uid="{00000000-0005-0000-0000-0000D9C60000}"/>
    <cellStyle name="20% - Accent1 7 4 2 4 3 2" xfId="51090" xr:uid="{00000000-0005-0000-0000-0000DAC60000}"/>
    <cellStyle name="20% - Accent1 7 4 2 4 4" xfId="51091" xr:uid="{00000000-0005-0000-0000-0000DBC60000}"/>
    <cellStyle name="20% - Accent1 7 4 2 5" xfId="51092" xr:uid="{00000000-0005-0000-0000-0000DCC60000}"/>
    <cellStyle name="20% - Accent1 7 4 2 5 2" xfId="51093" xr:uid="{00000000-0005-0000-0000-0000DDC60000}"/>
    <cellStyle name="20% - Accent1 7 4 2 5 2 2" xfId="51094" xr:uid="{00000000-0005-0000-0000-0000DEC60000}"/>
    <cellStyle name="20% - Accent1 7 4 2 5 3" xfId="51095" xr:uid="{00000000-0005-0000-0000-0000DFC60000}"/>
    <cellStyle name="20% - Accent1 7 4 2 6" xfId="51096" xr:uid="{00000000-0005-0000-0000-0000E0C60000}"/>
    <cellStyle name="20% - Accent1 7 4 2 6 2" xfId="51097" xr:uid="{00000000-0005-0000-0000-0000E1C60000}"/>
    <cellStyle name="20% - Accent1 7 4 2 6 2 2" xfId="51098" xr:uid="{00000000-0005-0000-0000-0000E2C60000}"/>
    <cellStyle name="20% - Accent1 7 4 2 6 3" xfId="51099" xr:uid="{00000000-0005-0000-0000-0000E3C60000}"/>
    <cellStyle name="20% - Accent1 7 4 2 7" xfId="51100" xr:uid="{00000000-0005-0000-0000-0000E4C60000}"/>
    <cellStyle name="20% - Accent1 7 4 2 7 2" xfId="51101" xr:uid="{00000000-0005-0000-0000-0000E5C60000}"/>
    <cellStyle name="20% - Accent1 7 4 2 8" xfId="51102" xr:uid="{00000000-0005-0000-0000-0000E6C60000}"/>
    <cellStyle name="20% - Accent1 7 4 2 8 2" xfId="51103" xr:uid="{00000000-0005-0000-0000-0000E7C60000}"/>
    <cellStyle name="20% - Accent1 7 4 2 9" xfId="51104" xr:uid="{00000000-0005-0000-0000-0000E8C60000}"/>
    <cellStyle name="20% - Accent1 7 4 3" xfId="51105" xr:uid="{00000000-0005-0000-0000-0000E9C60000}"/>
    <cellStyle name="20% - Accent1 7 4 3 2" xfId="51106" xr:uid="{00000000-0005-0000-0000-0000EAC60000}"/>
    <cellStyle name="20% - Accent1 7 4 3 2 2" xfId="51107" xr:uid="{00000000-0005-0000-0000-0000EBC60000}"/>
    <cellStyle name="20% - Accent1 7 4 3 2 2 2" xfId="51108" xr:uid="{00000000-0005-0000-0000-0000ECC60000}"/>
    <cellStyle name="20% - Accent1 7 4 3 2 2 2 2" xfId="51109" xr:uid="{00000000-0005-0000-0000-0000EDC60000}"/>
    <cellStyle name="20% - Accent1 7 4 3 2 2 3" xfId="51110" xr:uid="{00000000-0005-0000-0000-0000EEC60000}"/>
    <cellStyle name="20% - Accent1 7 4 3 2 3" xfId="51111" xr:uid="{00000000-0005-0000-0000-0000EFC60000}"/>
    <cellStyle name="20% - Accent1 7 4 3 2 3 2" xfId="51112" xr:uid="{00000000-0005-0000-0000-0000F0C60000}"/>
    <cellStyle name="20% - Accent1 7 4 3 2 4" xfId="51113" xr:uid="{00000000-0005-0000-0000-0000F1C60000}"/>
    <cellStyle name="20% - Accent1 7 4 3 3" xfId="51114" xr:uid="{00000000-0005-0000-0000-0000F2C60000}"/>
    <cellStyle name="20% - Accent1 7 4 3 3 2" xfId="51115" xr:uid="{00000000-0005-0000-0000-0000F3C60000}"/>
    <cellStyle name="20% - Accent1 7 4 3 3 2 2" xfId="51116" xr:uid="{00000000-0005-0000-0000-0000F4C60000}"/>
    <cellStyle name="20% - Accent1 7 4 3 3 2 2 2" xfId="51117" xr:uid="{00000000-0005-0000-0000-0000F5C60000}"/>
    <cellStyle name="20% - Accent1 7 4 3 3 2 3" xfId="51118" xr:uid="{00000000-0005-0000-0000-0000F6C60000}"/>
    <cellStyle name="20% - Accent1 7 4 3 3 3" xfId="51119" xr:uid="{00000000-0005-0000-0000-0000F7C60000}"/>
    <cellStyle name="20% - Accent1 7 4 3 3 3 2" xfId="51120" xr:uid="{00000000-0005-0000-0000-0000F8C60000}"/>
    <cellStyle name="20% - Accent1 7 4 3 3 4" xfId="51121" xr:uid="{00000000-0005-0000-0000-0000F9C60000}"/>
    <cellStyle name="20% - Accent1 7 4 3 4" xfId="51122" xr:uid="{00000000-0005-0000-0000-0000FAC60000}"/>
    <cellStyle name="20% - Accent1 7 4 3 4 2" xfId="51123" xr:uid="{00000000-0005-0000-0000-0000FBC60000}"/>
    <cellStyle name="20% - Accent1 7 4 3 4 2 2" xfId="51124" xr:uid="{00000000-0005-0000-0000-0000FCC60000}"/>
    <cellStyle name="20% - Accent1 7 4 3 4 2 2 2" xfId="51125" xr:uid="{00000000-0005-0000-0000-0000FDC60000}"/>
    <cellStyle name="20% - Accent1 7 4 3 4 2 3" xfId="51126" xr:uid="{00000000-0005-0000-0000-0000FEC60000}"/>
    <cellStyle name="20% - Accent1 7 4 3 4 3" xfId="51127" xr:uid="{00000000-0005-0000-0000-0000FFC60000}"/>
    <cellStyle name="20% - Accent1 7 4 3 4 3 2" xfId="51128" xr:uid="{00000000-0005-0000-0000-000000C70000}"/>
    <cellStyle name="20% - Accent1 7 4 3 4 4" xfId="51129" xr:uid="{00000000-0005-0000-0000-000001C70000}"/>
    <cellStyle name="20% - Accent1 7 4 3 5" xfId="51130" xr:uid="{00000000-0005-0000-0000-000002C70000}"/>
    <cellStyle name="20% - Accent1 7 4 3 5 2" xfId="51131" xr:uid="{00000000-0005-0000-0000-000003C70000}"/>
    <cellStyle name="20% - Accent1 7 4 3 5 2 2" xfId="51132" xr:uid="{00000000-0005-0000-0000-000004C70000}"/>
    <cellStyle name="20% - Accent1 7 4 3 5 3" xfId="51133" xr:uid="{00000000-0005-0000-0000-000005C70000}"/>
    <cellStyle name="20% - Accent1 7 4 3 6" xfId="51134" xr:uid="{00000000-0005-0000-0000-000006C70000}"/>
    <cellStyle name="20% - Accent1 7 4 3 6 2" xfId="51135" xr:uid="{00000000-0005-0000-0000-000007C70000}"/>
    <cellStyle name="20% - Accent1 7 4 3 6 2 2" xfId="51136" xr:uid="{00000000-0005-0000-0000-000008C70000}"/>
    <cellStyle name="20% - Accent1 7 4 3 6 3" xfId="51137" xr:uid="{00000000-0005-0000-0000-000009C70000}"/>
    <cellStyle name="20% - Accent1 7 4 3 7" xfId="51138" xr:uid="{00000000-0005-0000-0000-00000AC70000}"/>
    <cellStyle name="20% - Accent1 7 4 3 7 2" xfId="51139" xr:uid="{00000000-0005-0000-0000-00000BC70000}"/>
    <cellStyle name="20% - Accent1 7 4 3 8" xfId="51140" xr:uid="{00000000-0005-0000-0000-00000CC70000}"/>
    <cellStyle name="20% - Accent1 7 4 3 8 2" xfId="51141" xr:uid="{00000000-0005-0000-0000-00000DC70000}"/>
    <cellStyle name="20% - Accent1 7 4 3 9" xfId="51142" xr:uid="{00000000-0005-0000-0000-00000EC70000}"/>
    <cellStyle name="20% - Accent1 7 4 4" xfId="51143" xr:uid="{00000000-0005-0000-0000-00000FC70000}"/>
    <cellStyle name="20% - Accent1 7 4 4 2" xfId="51144" xr:uid="{00000000-0005-0000-0000-000010C70000}"/>
    <cellStyle name="20% - Accent1 7 4 4 2 2" xfId="51145" xr:uid="{00000000-0005-0000-0000-000011C70000}"/>
    <cellStyle name="20% - Accent1 7 4 4 2 2 2" xfId="51146" xr:uid="{00000000-0005-0000-0000-000012C70000}"/>
    <cellStyle name="20% - Accent1 7 4 4 2 3" xfId="51147" xr:uid="{00000000-0005-0000-0000-000013C70000}"/>
    <cellStyle name="20% - Accent1 7 4 4 3" xfId="51148" xr:uid="{00000000-0005-0000-0000-000014C70000}"/>
    <cellStyle name="20% - Accent1 7 4 4 3 2" xfId="51149" xr:uid="{00000000-0005-0000-0000-000015C70000}"/>
    <cellStyle name="20% - Accent1 7 4 4 4" xfId="51150" xr:uid="{00000000-0005-0000-0000-000016C70000}"/>
    <cellStyle name="20% - Accent1 7 4 5" xfId="51151" xr:uid="{00000000-0005-0000-0000-000017C70000}"/>
    <cellStyle name="20% - Accent1 7 4 5 2" xfId="51152" xr:uid="{00000000-0005-0000-0000-000018C70000}"/>
    <cellStyle name="20% - Accent1 7 4 5 2 2" xfId="51153" xr:uid="{00000000-0005-0000-0000-000019C70000}"/>
    <cellStyle name="20% - Accent1 7 4 5 2 2 2" xfId="51154" xr:uid="{00000000-0005-0000-0000-00001AC70000}"/>
    <cellStyle name="20% - Accent1 7 4 5 2 3" xfId="51155" xr:uid="{00000000-0005-0000-0000-00001BC70000}"/>
    <cellStyle name="20% - Accent1 7 4 5 3" xfId="51156" xr:uid="{00000000-0005-0000-0000-00001CC70000}"/>
    <cellStyle name="20% - Accent1 7 4 5 3 2" xfId="51157" xr:uid="{00000000-0005-0000-0000-00001DC70000}"/>
    <cellStyle name="20% - Accent1 7 4 5 4" xfId="51158" xr:uid="{00000000-0005-0000-0000-00001EC70000}"/>
    <cellStyle name="20% - Accent1 7 4 6" xfId="51159" xr:uid="{00000000-0005-0000-0000-00001FC70000}"/>
    <cellStyle name="20% - Accent1 7 4 6 2" xfId="51160" xr:uid="{00000000-0005-0000-0000-000020C70000}"/>
    <cellStyle name="20% - Accent1 7 4 6 2 2" xfId="51161" xr:uid="{00000000-0005-0000-0000-000021C70000}"/>
    <cellStyle name="20% - Accent1 7 4 6 2 2 2" xfId="51162" xr:uid="{00000000-0005-0000-0000-000022C70000}"/>
    <cellStyle name="20% - Accent1 7 4 6 2 3" xfId="51163" xr:uid="{00000000-0005-0000-0000-000023C70000}"/>
    <cellStyle name="20% - Accent1 7 4 6 3" xfId="51164" xr:uid="{00000000-0005-0000-0000-000024C70000}"/>
    <cellStyle name="20% - Accent1 7 4 6 3 2" xfId="51165" xr:uid="{00000000-0005-0000-0000-000025C70000}"/>
    <cellStyle name="20% - Accent1 7 4 6 4" xfId="51166" xr:uid="{00000000-0005-0000-0000-000026C70000}"/>
    <cellStyle name="20% - Accent1 7 4 7" xfId="51167" xr:uid="{00000000-0005-0000-0000-000027C70000}"/>
    <cellStyle name="20% - Accent1 7 4 7 2" xfId="51168" xr:uid="{00000000-0005-0000-0000-000028C70000}"/>
    <cellStyle name="20% - Accent1 7 4 7 2 2" xfId="51169" xr:uid="{00000000-0005-0000-0000-000029C70000}"/>
    <cellStyle name="20% - Accent1 7 4 7 3" xfId="51170" xr:uid="{00000000-0005-0000-0000-00002AC70000}"/>
    <cellStyle name="20% - Accent1 7 4 8" xfId="51171" xr:uid="{00000000-0005-0000-0000-00002BC70000}"/>
    <cellStyle name="20% - Accent1 7 4 8 2" xfId="51172" xr:uid="{00000000-0005-0000-0000-00002CC70000}"/>
    <cellStyle name="20% - Accent1 7 4 8 2 2" xfId="51173" xr:uid="{00000000-0005-0000-0000-00002DC70000}"/>
    <cellStyle name="20% - Accent1 7 4 8 3" xfId="51174" xr:uid="{00000000-0005-0000-0000-00002EC70000}"/>
    <cellStyle name="20% - Accent1 7 4 9" xfId="51175" xr:uid="{00000000-0005-0000-0000-00002FC70000}"/>
    <cellStyle name="20% - Accent1 7 4 9 2" xfId="51176" xr:uid="{00000000-0005-0000-0000-000030C70000}"/>
    <cellStyle name="20% - Accent1 7 5" xfId="51177" xr:uid="{00000000-0005-0000-0000-000031C70000}"/>
    <cellStyle name="20% - Accent1 7 5 10" xfId="51178" xr:uid="{00000000-0005-0000-0000-000032C70000}"/>
    <cellStyle name="20% - Accent1 7 5 10 2" xfId="51179" xr:uid="{00000000-0005-0000-0000-000033C70000}"/>
    <cellStyle name="20% - Accent1 7 5 11" xfId="51180" xr:uid="{00000000-0005-0000-0000-000034C70000}"/>
    <cellStyle name="20% - Accent1 7 5 2" xfId="51181" xr:uid="{00000000-0005-0000-0000-000035C70000}"/>
    <cellStyle name="20% - Accent1 7 5 2 2" xfId="51182" xr:uid="{00000000-0005-0000-0000-000036C70000}"/>
    <cellStyle name="20% - Accent1 7 5 2 2 2" xfId="51183" xr:uid="{00000000-0005-0000-0000-000037C70000}"/>
    <cellStyle name="20% - Accent1 7 5 2 2 2 2" xfId="51184" xr:uid="{00000000-0005-0000-0000-000038C70000}"/>
    <cellStyle name="20% - Accent1 7 5 2 2 2 2 2" xfId="51185" xr:uid="{00000000-0005-0000-0000-000039C70000}"/>
    <cellStyle name="20% - Accent1 7 5 2 2 2 3" xfId="51186" xr:uid="{00000000-0005-0000-0000-00003AC70000}"/>
    <cellStyle name="20% - Accent1 7 5 2 2 3" xfId="51187" xr:uid="{00000000-0005-0000-0000-00003BC70000}"/>
    <cellStyle name="20% - Accent1 7 5 2 2 3 2" xfId="51188" xr:uid="{00000000-0005-0000-0000-00003CC70000}"/>
    <cellStyle name="20% - Accent1 7 5 2 2 4" xfId="51189" xr:uid="{00000000-0005-0000-0000-00003DC70000}"/>
    <cellStyle name="20% - Accent1 7 5 2 3" xfId="51190" xr:uid="{00000000-0005-0000-0000-00003EC70000}"/>
    <cellStyle name="20% - Accent1 7 5 2 3 2" xfId="51191" xr:uid="{00000000-0005-0000-0000-00003FC70000}"/>
    <cellStyle name="20% - Accent1 7 5 2 3 2 2" xfId="51192" xr:uid="{00000000-0005-0000-0000-000040C70000}"/>
    <cellStyle name="20% - Accent1 7 5 2 3 2 2 2" xfId="51193" xr:uid="{00000000-0005-0000-0000-000041C70000}"/>
    <cellStyle name="20% - Accent1 7 5 2 3 2 3" xfId="51194" xr:uid="{00000000-0005-0000-0000-000042C70000}"/>
    <cellStyle name="20% - Accent1 7 5 2 3 3" xfId="51195" xr:uid="{00000000-0005-0000-0000-000043C70000}"/>
    <cellStyle name="20% - Accent1 7 5 2 3 3 2" xfId="51196" xr:uid="{00000000-0005-0000-0000-000044C70000}"/>
    <cellStyle name="20% - Accent1 7 5 2 3 4" xfId="51197" xr:uid="{00000000-0005-0000-0000-000045C70000}"/>
    <cellStyle name="20% - Accent1 7 5 2 4" xfId="51198" xr:uid="{00000000-0005-0000-0000-000046C70000}"/>
    <cellStyle name="20% - Accent1 7 5 2 4 2" xfId="51199" xr:uid="{00000000-0005-0000-0000-000047C70000}"/>
    <cellStyle name="20% - Accent1 7 5 2 4 2 2" xfId="51200" xr:uid="{00000000-0005-0000-0000-000048C70000}"/>
    <cellStyle name="20% - Accent1 7 5 2 4 2 2 2" xfId="51201" xr:uid="{00000000-0005-0000-0000-000049C70000}"/>
    <cellStyle name="20% - Accent1 7 5 2 4 2 3" xfId="51202" xr:uid="{00000000-0005-0000-0000-00004AC70000}"/>
    <cellStyle name="20% - Accent1 7 5 2 4 3" xfId="51203" xr:uid="{00000000-0005-0000-0000-00004BC70000}"/>
    <cellStyle name="20% - Accent1 7 5 2 4 3 2" xfId="51204" xr:uid="{00000000-0005-0000-0000-00004CC70000}"/>
    <cellStyle name="20% - Accent1 7 5 2 4 4" xfId="51205" xr:uid="{00000000-0005-0000-0000-00004DC70000}"/>
    <cellStyle name="20% - Accent1 7 5 2 5" xfId="51206" xr:uid="{00000000-0005-0000-0000-00004EC70000}"/>
    <cellStyle name="20% - Accent1 7 5 2 5 2" xfId="51207" xr:uid="{00000000-0005-0000-0000-00004FC70000}"/>
    <cellStyle name="20% - Accent1 7 5 2 5 2 2" xfId="51208" xr:uid="{00000000-0005-0000-0000-000050C70000}"/>
    <cellStyle name="20% - Accent1 7 5 2 5 3" xfId="51209" xr:uid="{00000000-0005-0000-0000-000051C70000}"/>
    <cellStyle name="20% - Accent1 7 5 2 6" xfId="51210" xr:uid="{00000000-0005-0000-0000-000052C70000}"/>
    <cellStyle name="20% - Accent1 7 5 2 6 2" xfId="51211" xr:uid="{00000000-0005-0000-0000-000053C70000}"/>
    <cellStyle name="20% - Accent1 7 5 2 6 2 2" xfId="51212" xr:uid="{00000000-0005-0000-0000-000054C70000}"/>
    <cellStyle name="20% - Accent1 7 5 2 6 3" xfId="51213" xr:uid="{00000000-0005-0000-0000-000055C70000}"/>
    <cellStyle name="20% - Accent1 7 5 2 7" xfId="51214" xr:uid="{00000000-0005-0000-0000-000056C70000}"/>
    <cellStyle name="20% - Accent1 7 5 2 7 2" xfId="51215" xr:uid="{00000000-0005-0000-0000-000057C70000}"/>
    <cellStyle name="20% - Accent1 7 5 2 8" xfId="51216" xr:uid="{00000000-0005-0000-0000-000058C70000}"/>
    <cellStyle name="20% - Accent1 7 5 2 8 2" xfId="51217" xr:uid="{00000000-0005-0000-0000-000059C70000}"/>
    <cellStyle name="20% - Accent1 7 5 2 9" xfId="51218" xr:uid="{00000000-0005-0000-0000-00005AC70000}"/>
    <cellStyle name="20% - Accent1 7 5 3" xfId="51219" xr:uid="{00000000-0005-0000-0000-00005BC70000}"/>
    <cellStyle name="20% - Accent1 7 5 3 2" xfId="51220" xr:uid="{00000000-0005-0000-0000-00005CC70000}"/>
    <cellStyle name="20% - Accent1 7 5 3 2 2" xfId="51221" xr:uid="{00000000-0005-0000-0000-00005DC70000}"/>
    <cellStyle name="20% - Accent1 7 5 3 2 2 2" xfId="51222" xr:uid="{00000000-0005-0000-0000-00005EC70000}"/>
    <cellStyle name="20% - Accent1 7 5 3 2 2 2 2" xfId="51223" xr:uid="{00000000-0005-0000-0000-00005FC70000}"/>
    <cellStyle name="20% - Accent1 7 5 3 2 2 3" xfId="51224" xr:uid="{00000000-0005-0000-0000-000060C70000}"/>
    <cellStyle name="20% - Accent1 7 5 3 2 3" xfId="51225" xr:uid="{00000000-0005-0000-0000-000061C70000}"/>
    <cellStyle name="20% - Accent1 7 5 3 2 3 2" xfId="51226" xr:uid="{00000000-0005-0000-0000-000062C70000}"/>
    <cellStyle name="20% - Accent1 7 5 3 2 4" xfId="51227" xr:uid="{00000000-0005-0000-0000-000063C70000}"/>
    <cellStyle name="20% - Accent1 7 5 3 3" xfId="51228" xr:uid="{00000000-0005-0000-0000-000064C70000}"/>
    <cellStyle name="20% - Accent1 7 5 3 3 2" xfId="51229" xr:uid="{00000000-0005-0000-0000-000065C70000}"/>
    <cellStyle name="20% - Accent1 7 5 3 3 2 2" xfId="51230" xr:uid="{00000000-0005-0000-0000-000066C70000}"/>
    <cellStyle name="20% - Accent1 7 5 3 3 2 2 2" xfId="51231" xr:uid="{00000000-0005-0000-0000-000067C70000}"/>
    <cellStyle name="20% - Accent1 7 5 3 3 2 3" xfId="51232" xr:uid="{00000000-0005-0000-0000-000068C70000}"/>
    <cellStyle name="20% - Accent1 7 5 3 3 3" xfId="51233" xr:uid="{00000000-0005-0000-0000-000069C70000}"/>
    <cellStyle name="20% - Accent1 7 5 3 3 3 2" xfId="51234" xr:uid="{00000000-0005-0000-0000-00006AC70000}"/>
    <cellStyle name="20% - Accent1 7 5 3 3 4" xfId="51235" xr:uid="{00000000-0005-0000-0000-00006BC70000}"/>
    <cellStyle name="20% - Accent1 7 5 3 4" xfId="51236" xr:uid="{00000000-0005-0000-0000-00006CC70000}"/>
    <cellStyle name="20% - Accent1 7 5 3 4 2" xfId="51237" xr:uid="{00000000-0005-0000-0000-00006DC70000}"/>
    <cellStyle name="20% - Accent1 7 5 3 4 2 2" xfId="51238" xr:uid="{00000000-0005-0000-0000-00006EC70000}"/>
    <cellStyle name="20% - Accent1 7 5 3 4 2 2 2" xfId="51239" xr:uid="{00000000-0005-0000-0000-00006FC70000}"/>
    <cellStyle name="20% - Accent1 7 5 3 4 2 3" xfId="51240" xr:uid="{00000000-0005-0000-0000-000070C70000}"/>
    <cellStyle name="20% - Accent1 7 5 3 4 3" xfId="51241" xr:uid="{00000000-0005-0000-0000-000071C70000}"/>
    <cellStyle name="20% - Accent1 7 5 3 4 3 2" xfId="51242" xr:uid="{00000000-0005-0000-0000-000072C70000}"/>
    <cellStyle name="20% - Accent1 7 5 3 4 4" xfId="51243" xr:uid="{00000000-0005-0000-0000-000073C70000}"/>
    <cellStyle name="20% - Accent1 7 5 3 5" xfId="51244" xr:uid="{00000000-0005-0000-0000-000074C70000}"/>
    <cellStyle name="20% - Accent1 7 5 3 5 2" xfId="51245" xr:uid="{00000000-0005-0000-0000-000075C70000}"/>
    <cellStyle name="20% - Accent1 7 5 3 5 2 2" xfId="51246" xr:uid="{00000000-0005-0000-0000-000076C70000}"/>
    <cellStyle name="20% - Accent1 7 5 3 5 3" xfId="51247" xr:uid="{00000000-0005-0000-0000-000077C70000}"/>
    <cellStyle name="20% - Accent1 7 5 3 6" xfId="51248" xr:uid="{00000000-0005-0000-0000-000078C70000}"/>
    <cellStyle name="20% - Accent1 7 5 3 6 2" xfId="51249" xr:uid="{00000000-0005-0000-0000-000079C70000}"/>
    <cellStyle name="20% - Accent1 7 5 3 6 2 2" xfId="51250" xr:uid="{00000000-0005-0000-0000-00007AC70000}"/>
    <cellStyle name="20% - Accent1 7 5 3 6 3" xfId="51251" xr:uid="{00000000-0005-0000-0000-00007BC70000}"/>
    <cellStyle name="20% - Accent1 7 5 3 7" xfId="51252" xr:uid="{00000000-0005-0000-0000-00007CC70000}"/>
    <cellStyle name="20% - Accent1 7 5 3 7 2" xfId="51253" xr:uid="{00000000-0005-0000-0000-00007DC70000}"/>
    <cellStyle name="20% - Accent1 7 5 3 8" xfId="51254" xr:uid="{00000000-0005-0000-0000-00007EC70000}"/>
    <cellStyle name="20% - Accent1 7 5 3 8 2" xfId="51255" xr:uid="{00000000-0005-0000-0000-00007FC70000}"/>
    <cellStyle name="20% - Accent1 7 5 3 9" xfId="51256" xr:uid="{00000000-0005-0000-0000-000080C70000}"/>
    <cellStyle name="20% - Accent1 7 5 4" xfId="51257" xr:uid="{00000000-0005-0000-0000-000081C70000}"/>
    <cellStyle name="20% - Accent1 7 5 4 2" xfId="51258" xr:uid="{00000000-0005-0000-0000-000082C70000}"/>
    <cellStyle name="20% - Accent1 7 5 4 2 2" xfId="51259" xr:uid="{00000000-0005-0000-0000-000083C70000}"/>
    <cellStyle name="20% - Accent1 7 5 4 2 2 2" xfId="51260" xr:uid="{00000000-0005-0000-0000-000084C70000}"/>
    <cellStyle name="20% - Accent1 7 5 4 2 3" xfId="51261" xr:uid="{00000000-0005-0000-0000-000085C70000}"/>
    <cellStyle name="20% - Accent1 7 5 4 3" xfId="51262" xr:uid="{00000000-0005-0000-0000-000086C70000}"/>
    <cellStyle name="20% - Accent1 7 5 4 3 2" xfId="51263" xr:uid="{00000000-0005-0000-0000-000087C70000}"/>
    <cellStyle name="20% - Accent1 7 5 4 4" xfId="51264" xr:uid="{00000000-0005-0000-0000-000088C70000}"/>
    <cellStyle name="20% - Accent1 7 5 5" xfId="51265" xr:uid="{00000000-0005-0000-0000-000089C70000}"/>
    <cellStyle name="20% - Accent1 7 5 5 2" xfId="51266" xr:uid="{00000000-0005-0000-0000-00008AC70000}"/>
    <cellStyle name="20% - Accent1 7 5 5 2 2" xfId="51267" xr:uid="{00000000-0005-0000-0000-00008BC70000}"/>
    <cellStyle name="20% - Accent1 7 5 5 2 2 2" xfId="51268" xr:uid="{00000000-0005-0000-0000-00008CC70000}"/>
    <cellStyle name="20% - Accent1 7 5 5 2 3" xfId="51269" xr:uid="{00000000-0005-0000-0000-00008DC70000}"/>
    <cellStyle name="20% - Accent1 7 5 5 3" xfId="51270" xr:uid="{00000000-0005-0000-0000-00008EC70000}"/>
    <cellStyle name="20% - Accent1 7 5 5 3 2" xfId="51271" xr:uid="{00000000-0005-0000-0000-00008FC70000}"/>
    <cellStyle name="20% - Accent1 7 5 5 4" xfId="51272" xr:uid="{00000000-0005-0000-0000-000090C70000}"/>
    <cellStyle name="20% - Accent1 7 5 6" xfId="51273" xr:uid="{00000000-0005-0000-0000-000091C70000}"/>
    <cellStyle name="20% - Accent1 7 5 6 2" xfId="51274" xr:uid="{00000000-0005-0000-0000-000092C70000}"/>
    <cellStyle name="20% - Accent1 7 5 6 2 2" xfId="51275" xr:uid="{00000000-0005-0000-0000-000093C70000}"/>
    <cellStyle name="20% - Accent1 7 5 6 2 2 2" xfId="51276" xr:uid="{00000000-0005-0000-0000-000094C70000}"/>
    <cellStyle name="20% - Accent1 7 5 6 2 3" xfId="51277" xr:uid="{00000000-0005-0000-0000-000095C70000}"/>
    <cellStyle name="20% - Accent1 7 5 6 3" xfId="51278" xr:uid="{00000000-0005-0000-0000-000096C70000}"/>
    <cellStyle name="20% - Accent1 7 5 6 3 2" xfId="51279" xr:uid="{00000000-0005-0000-0000-000097C70000}"/>
    <cellStyle name="20% - Accent1 7 5 6 4" xfId="51280" xr:uid="{00000000-0005-0000-0000-000098C70000}"/>
    <cellStyle name="20% - Accent1 7 5 7" xfId="51281" xr:uid="{00000000-0005-0000-0000-000099C70000}"/>
    <cellStyle name="20% - Accent1 7 5 7 2" xfId="51282" xr:uid="{00000000-0005-0000-0000-00009AC70000}"/>
    <cellStyle name="20% - Accent1 7 5 7 2 2" xfId="51283" xr:uid="{00000000-0005-0000-0000-00009BC70000}"/>
    <cellStyle name="20% - Accent1 7 5 7 3" xfId="51284" xr:uid="{00000000-0005-0000-0000-00009CC70000}"/>
    <cellStyle name="20% - Accent1 7 5 8" xfId="51285" xr:uid="{00000000-0005-0000-0000-00009DC70000}"/>
    <cellStyle name="20% - Accent1 7 5 8 2" xfId="51286" xr:uid="{00000000-0005-0000-0000-00009EC70000}"/>
    <cellStyle name="20% - Accent1 7 5 8 2 2" xfId="51287" xr:uid="{00000000-0005-0000-0000-00009FC70000}"/>
    <cellStyle name="20% - Accent1 7 5 8 3" xfId="51288" xr:uid="{00000000-0005-0000-0000-0000A0C70000}"/>
    <cellStyle name="20% - Accent1 7 5 9" xfId="51289" xr:uid="{00000000-0005-0000-0000-0000A1C70000}"/>
    <cellStyle name="20% - Accent1 7 5 9 2" xfId="51290" xr:uid="{00000000-0005-0000-0000-0000A2C70000}"/>
    <cellStyle name="20% - Accent1 7 6" xfId="51291" xr:uid="{00000000-0005-0000-0000-0000A3C70000}"/>
    <cellStyle name="20% - Accent1 7 6 10" xfId="51292" xr:uid="{00000000-0005-0000-0000-0000A4C70000}"/>
    <cellStyle name="20% - Accent1 7 6 10 2" xfId="51293" xr:uid="{00000000-0005-0000-0000-0000A5C70000}"/>
    <cellStyle name="20% - Accent1 7 6 11" xfId="51294" xr:uid="{00000000-0005-0000-0000-0000A6C70000}"/>
    <cellStyle name="20% - Accent1 7 6 2" xfId="51295" xr:uid="{00000000-0005-0000-0000-0000A7C70000}"/>
    <cellStyle name="20% - Accent1 7 6 2 2" xfId="51296" xr:uid="{00000000-0005-0000-0000-0000A8C70000}"/>
    <cellStyle name="20% - Accent1 7 6 2 2 2" xfId="51297" xr:uid="{00000000-0005-0000-0000-0000A9C70000}"/>
    <cellStyle name="20% - Accent1 7 6 2 2 2 2" xfId="51298" xr:uid="{00000000-0005-0000-0000-0000AAC70000}"/>
    <cellStyle name="20% - Accent1 7 6 2 2 2 2 2" xfId="51299" xr:uid="{00000000-0005-0000-0000-0000ABC70000}"/>
    <cellStyle name="20% - Accent1 7 6 2 2 2 3" xfId="51300" xr:uid="{00000000-0005-0000-0000-0000ACC70000}"/>
    <cellStyle name="20% - Accent1 7 6 2 2 3" xfId="51301" xr:uid="{00000000-0005-0000-0000-0000ADC70000}"/>
    <cellStyle name="20% - Accent1 7 6 2 2 3 2" xfId="51302" xr:uid="{00000000-0005-0000-0000-0000AEC70000}"/>
    <cellStyle name="20% - Accent1 7 6 2 2 4" xfId="51303" xr:uid="{00000000-0005-0000-0000-0000AFC70000}"/>
    <cellStyle name="20% - Accent1 7 6 2 3" xfId="51304" xr:uid="{00000000-0005-0000-0000-0000B0C70000}"/>
    <cellStyle name="20% - Accent1 7 6 2 3 2" xfId="51305" xr:uid="{00000000-0005-0000-0000-0000B1C70000}"/>
    <cellStyle name="20% - Accent1 7 6 2 3 2 2" xfId="51306" xr:uid="{00000000-0005-0000-0000-0000B2C70000}"/>
    <cellStyle name="20% - Accent1 7 6 2 3 2 2 2" xfId="51307" xr:uid="{00000000-0005-0000-0000-0000B3C70000}"/>
    <cellStyle name="20% - Accent1 7 6 2 3 2 3" xfId="51308" xr:uid="{00000000-0005-0000-0000-0000B4C70000}"/>
    <cellStyle name="20% - Accent1 7 6 2 3 3" xfId="51309" xr:uid="{00000000-0005-0000-0000-0000B5C70000}"/>
    <cellStyle name="20% - Accent1 7 6 2 3 3 2" xfId="51310" xr:uid="{00000000-0005-0000-0000-0000B6C70000}"/>
    <cellStyle name="20% - Accent1 7 6 2 3 4" xfId="51311" xr:uid="{00000000-0005-0000-0000-0000B7C70000}"/>
    <cellStyle name="20% - Accent1 7 6 2 4" xfId="51312" xr:uid="{00000000-0005-0000-0000-0000B8C70000}"/>
    <cellStyle name="20% - Accent1 7 6 2 4 2" xfId="51313" xr:uid="{00000000-0005-0000-0000-0000B9C70000}"/>
    <cellStyle name="20% - Accent1 7 6 2 4 2 2" xfId="51314" xr:uid="{00000000-0005-0000-0000-0000BAC70000}"/>
    <cellStyle name="20% - Accent1 7 6 2 4 2 2 2" xfId="51315" xr:uid="{00000000-0005-0000-0000-0000BBC70000}"/>
    <cellStyle name="20% - Accent1 7 6 2 4 2 3" xfId="51316" xr:uid="{00000000-0005-0000-0000-0000BCC70000}"/>
    <cellStyle name="20% - Accent1 7 6 2 4 3" xfId="51317" xr:uid="{00000000-0005-0000-0000-0000BDC70000}"/>
    <cellStyle name="20% - Accent1 7 6 2 4 3 2" xfId="51318" xr:uid="{00000000-0005-0000-0000-0000BEC70000}"/>
    <cellStyle name="20% - Accent1 7 6 2 4 4" xfId="51319" xr:uid="{00000000-0005-0000-0000-0000BFC70000}"/>
    <cellStyle name="20% - Accent1 7 6 2 5" xfId="51320" xr:uid="{00000000-0005-0000-0000-0000C0C70000}"/>
    <cellStyle name="20% - Accent1 7 6 2 5 2" xfId="51321" xr:uid="{00000000-0005-0000-0000-0000C1C70000}"/>
    <cellStyle name="20% - Accent1 7 6 2 5 2 2" xfId="51322" xr:uid="{00000000-0005-0000-0000-0000C2C70000}"/>
    <cellStyle name="20% - Accent1 7 6 2 5 3" xfId="51323" xr:uid="{00000000-0005-0000-0000-0000C3C70000}"/>
    <cellStyle name="20% - Accent1 7 6 2 6" xfId="51324" xr:uid="{00000000-0005-0000-0000-0000C4C70000}"/>
    <cellStyle name="20% - Accent1 7 6 2 6 2" xfId="51325" xr:uid="{00000000-0005-0000-0000-0000C5C70000}"/>
    <cellStyle name="20% - Accent1 7 6 2 6 2 2" xfId="51326" xr:uid="{00000000-0005-0000-0000-0000C6C70000}"/>
    <cellStyle name="20% - Accent1 7 6 2 6 3" xfId="51327" xr:uid="{00000000-0005-0000-0000-0000C7C70000}"/>
    <cellStyle name="20% - Accent1 7 6 2 7" xfId="51328" xr:uid="{00000000-0005-0000-0000-0000C8C70000}"/>
    <cellStyle name="20% - Accent1 7 6 2 7 2" xfId="51329" xr:uid="{00000000-0005-0000-0000-0000C9C70000}"/>
    <cellStyle name="20% - Accent1 7 6 2 8" xfId="51330" xr:uid="{00000000-0005-0000-0000-0000CAC70000}"/>
    <cellStyle name="20% - Accent1 7 6 2 8 2" xfId="51331" xr:uid="{00000000-0005-0000-0000-0000CBC70000}"/>
    <cellStyle name="20% - Accent1 7 6 2 9" xfId="51332" xr:uid="{00000000-0005-0000-0000-0000CCC70000}"/>
    <cellStyle name="20% - Accent1 7 6 3" xfId="51333" xr:uid="{00000000-0005-0000-0000-0000CDC70000}"/>
    <cellStyle name="20% - Accent1 7 6 3 2" xfId="51334" xr:uid="{00000000-0005-0000-0000-0000CEC70000}"/>
    <cellStyle name="20% - Accent1 7 6 3 2 2" xfId="51335" xr:uid="{00000000-0005-0000-0000-0000CFC70000}"/>
    <cellStyle name="20% - Accent1 7 6 3 2 2 2" xfId="51336" xr:uid="{00000000-0005-0000-0000-0000D0C70000}"/>
    <cellStyle name="20% - Accent1 7 6 3 2 2 2 2" xfId="51337" xr:uid="{00000000-0005-0000-0000-0000D1C70000}"/>
    <cellStyle name="20% - Accent1 7 6 3 2 2 3" xfId="51338" xr:uid="{00000000-0005-0000-0000-0000D2C70000}"/>
    <cellStyle name="20% - Accent1 7 6 3 2 3" xfId="51339" xr:uid="{00000000-0005-0000-0000-0000D3C70000}"/>
    <cellStyle name="20% - Accent1 7 6 3 2 3 2" xfId="51340" xr:uid="{00000000-0005-0000-0000-0000D4C70000}"/>
    <cellStyle name="20% - Accent1 7 6 3 2 4" xfId="51341" xr:uid="{00000000-0005-0000-0000-0000D5C70000}"/>
    <cellStyle name="20% - Accent1 7 6 3 3" xfId="51342" xr:uid="{00000000-0005-0000-0000-0000D6C70000}"/>
    <cellStyle name="20% - Accent1 7 6 3 3 2" xfId="51343" xr:uid="{00000000-0005-0000-0000-0000D7C70000}"/>
    <cellStyle name="20% - Accent1 7 6 3 3 2 2" xfId="51344" xr:uid="{00000000-0005-0000-0000-0000D8C70000}"/>
    <cellStyle name="20% - Accent1 7 6 3 3 2 2 2" xfId="51345" xr:uid="{00000000-0005-0000-0000-0000D9C70000}"/>
    <cellStyle name="20% - Accent1 7 6 3 3 2 3" xfId="51346" xr:uid="{00000000-0005-0000-0000-0000DAC70000}"/>
    <cellStyle name="20% - Accent1 7 6 3 3 3" xfId="51347" xr:uid="{00000000-0005-0000-0000-0000DBC70000}"/>
    <cellStyle name="20% - Accent1 7 6 3 3 3 2" xfId="51348" xr:uid="{00000000-0005-0000-0000-0000DCC70000}"/>
    <cellStyle name="20% - Accent1 7 6 3 3 4" xfId="51349" xr:uid="{00000000-0005-0000-0000-0000DDC70000}"/>
    <cellStyle name="20% - Accent1 7 6 3 4" xfId="51350" xr:uid="{00000000-0005-0000-0000-0000DEC70000}"/>
    <cellStyle name="20% - Accent1 7 6 3 4 2" xfId="51351" xr:uid="{00000000-0005-0000-0000-0000DFC70000}"/>
    <cellStyle name="20% - Accent1 7 6 3 4 2 2" xfId="51352" xr:uid="{00000000-0005-0000-0000-0000E0C70000}"/>
    <cellStyle name="20% - Accent1 7 6 3 4 2 2 2" xfId="51353" xr:uid="{00000000-0005-0000-0000-0000E1C70000}"/>
    <cellStyle name="20% - Accent1 7 6 3 4 2 3" xfId="51354" xr:uid="{00000000-0005-0000-0000-0000E2C70000}"/>
    <cellStyle name="20% - Accent1 7 6 3 4 3" xfId="51355" xr:uid="{00000000-0005-0000-0000-0000E3C70000}"/>
    <cellStyle name="20% - Accent1 7 6 3 4 3 2" xfId="51356" xr:uid="{00000000-0005-0000-0000-0000E4C70000}"/>
    <cellStyle name="20% - Accent1 7 6 3 4 4" xfId="51357" xr:uid="{00000000-0005-0000-0000-0000E5C70000}"/>
    <cellStyle name="20% - Accent1 7 6 3 5" xfId="51358" xr:uid="{00000000-0005-0000-0000-0000E6C70000}"/>
    <cellStyle name="20% - Accent1 7 6 3 5 2" xfId="51359" xr:uid="{00000000-0005-0000-0000-0000E7C70000}"/>
    <cellStyle name="20% - Accent1 7 6 3 5 2 2" xfId="51360" xr:uid="{00000000-0005-0000-0000-0000E8C70000}"/>
    <cellStyle name="20% - Accent1 7 6 3 5 3" xfId="51361" xr:uid="{00000000-0005-0000-0000-0000E9C70000}"/>
    <cellStyle name="20% - Accent1 7 6 3 6" xfId="51362" xr:uid="{00000000-0005-0000-0000-0000EAC70000}"/>
    <cellStyle name="20% - Accent1 7 6 3 6 2" xfId="51363" xr:uid="{00000000-0005-0000-0000-0000EBC70000}"/>
    <cellStyle name="20% - Accent1 7 6 3 6 2 2" xfId="51364" xr:uid="{00000000-0005-0000-0000-0000ECC70000}"/>
    <cellStyle name="20% - Accent1 7 6 3 6 3" xfId="51365" xr:uid="{00000000-0005-0000-0000-0000EDC70000}"/>
    <cellStyle name="20% - Accent1 7 6 3 7" xfId="51366" xr:uid="{00000000-0005-0000-0000-0000EEC70000}"/>
    <cellStyle name="20% - Accent1 7 6 3 7 2" xfId="51367" xr:uid="{00000000-0005-0000-0000-0000EFC70000}"/>
    <cellStyle name="20% - Accent1 7 6 3 8" xfId="51368" xr:uid="{00000000-0005-0000-0000-0000F0C70000}"/>
    <cellStyle name="20% - Accent1 7 6 3 8 2" xfId="51369" xr:uid="{00000000-0005-0000-0000-0000F1C70000}"/>
    <cellStyle name="20% - Accent1 7 6 3 9" xfId="51370" xr:uid="{00000000-0005-0000-0000-0000F2C70000}"/>
    <cellStyle name="20% - Accent1 7 6 4" xfId="51371" xr:uid="{00000000-0005-0000-0000-0000F3C70000}"/>
    <cellStyle name="20% - Accent1 7 6 4 2" xfId="51372" xr:uid="{00000000-0005-0000-0000-0000F4C70000}"/>
    <cellStyle name="20% - Accent1 7 6 4 2 2" xfId="51373" xr:uid="{00000000-0005-0000-0000-0000F5C70000}"/>
    <cellStyle name="20% - Accent1 7 6 4 2 2 2" xfId="51374" xr:uid="{00000000-0005-0000-0000-0000F6C70000}"/>
    <cellStyle name="20% - Accent1 7 6 4 2 3" xfId="51375" xr:uid="{00000000-0005-0000-0000-0000F7C70000}"/>
    <cellStyle name="20% - Accent1 7 6 4 3" xfId="51376" xr:uid="{00000000-0005-0000-0000-0000F8C70000}"/>
    <cellStyle name="20% - Accent1 7 6 4 3 2" xfId="51377" xr:uid="{00000000-0005-0000-0000-0000F9C70000}"/>
    <cellStyle name="20% - Accent1 7 6 4 4" xfId="51378" xr:uid="{00000000-0005-0000-0000-0000FAC70000}"/>
    <cellStyle name="20% - Accent1 7 6 5" xfId="51379" xr:uid="{00000000-0005-0000-0000-0000FBC70000}"/>
    <cellStyle name="20% - Accent1 7 6 5 2" xfId="51380" xr:uid="{00000000-0005-0000-0000-0000FCC70000}"/>
    <cellStyle name="20% - Accent1 7 6 5 2 2" xfId="51381" xr:uid="{00000000-0005-0000-0000-0000FDC70000}"/>
    <cellStyle name="20% - Accent1 7 6 5 2 2 2" xfId="51382" xr:uid="{00000000-0005-0000-0000-0000FEC70000}"/>
    <cellStyle name="20% - Accent1 7 6 5 2 3" xfId="51383" xr:uid="{00000000-0005-0000-0000-0000FFC70000}"/>
    <cellStyle name="20% - Accent1 7 6 5 3" xfId="51384" xr:uid="{00000000-0005-0000-0000-000000C80000}"/>
    <cellStyle name="20% - Accent1 7 6 5 3 2" xfId="51385" xr:uid="{00000000-0005-0000-0000-000001C80000}"/>
    <cellStyle name="20% - Accent1 7 6 5 4" xfId="51386" xr:uid="{00000000-0005-0000-0000-000002C80000}"/>
    <cellStyle name="20% - Accent1 7 6 6" xfId="51387" xr:uid="{00000000-0005-0000-0000-000003C80000}"/>
    <cellStyle name="20% - Accent1 7 6 6 2" xfId="51388" xr:uid="{00000000-0005-0000-0000-000004C80000}"/>
    <cellStyle name="20% - Accent1 7 6 6 2 2" xfId="51389" xr:uid="{00000000-0005-0000-0000-000005C80000}"/>
    <cellStyle name="20% - Accent1 7 6 6 2 2 2" xfId="51390" xr:uid="{00000000-0005-0000-0000-000006C80000}"/>
    <cellStyle name="20% - Accent1 7 6 6 2 3" xfId="51391" xr:uid="{00000000-0005-0000-0000-000007C80000}"/>
    <cellStyle name="20% - Accent1 7 6 6 3" xfId="51392" xr:uid="{00000000-0005-0000-0000-000008C80000}"/>
    <cellStyle name="20% - Accent1 7 6 6 3 2" xfId="51393" xr:uid="{00000000-0005-0000-0000-000009C80000}"/>
    <cellStyle name="20% - Accent1 7 6 6 4" xfId="51394" xr:uid="{00000000-0005-0000-0000-00000AC80000}"/>
    <cellStyle name="20% - Accent1 7 6 7" xfId="51395" xr:uid="{00000000-0005-0000-0000-00000BC80000}"/>
    <cellStyle name="20% - Accent1 7 6 7 2" xfId="51396" xr:uid="{00000000-0005-0000-0000-00000CC80000}"/>
    <cellStyle name="20% - Accent1 7 6 7 2 2" xfId="51397" xr:uid="{00000000-0005-0000-0000-00000DC80000}"/>
    <cellStyle name="20% - Accent1 7 6 7 3" xfId="51398" xr:uid="{00000000-0005-0000-0000-00000EC80000}"/>
    <cellStyle name="20% - Accent1 7 6 8" xfId="51399" xr:uid="{00000000-0005-0000-0000-00000FC80000}"/>
    <cellStyle name="20% - Accent1 7 6 8 2" xfId="51400" xr:uid="{00000000-0005-0000-0000-000010C80000}"/>
    <cellStyle name="20% - Accent1 7 6 8 2 2" xfId="51401" xr:uid="{00000000-0005-0000-0000-000011C80000}"/>
    <cellStyle name="20% - Accent1 7 6 8 3" xfId="51402" xr:uid="{00000000-0005-0000-0000-000012C80000}"/>
    <cellStyle name="20% - Accent1 7 6 9" xfId="51403" xr:uid="{00000000-0005-0000-0000-000013C80000}"/>
    <cellStyle name="20% - Accent1 7 6 9 2" xfId="51404" xr:uid="{00000000-0005-0000-0000-000014C80000}"/>
    <cellStyle name="20% - Accent1 7 7" xfId="51405" xr:uid="{00000000-0005-0000-0000-000015C80000}"/>
    <cellStyle name="20% - Accent1 7 7 2" xfId="51406" xr:uid="{00000000-0005-0000-0000-000016C80000}"/>
    <cellStyle name="20% - Accent1 7 7 2 2" xfId="51407" xr:uid="{00000000-0005-0000-0000-000017C80000}"/>
    <cellStyle name="20% - Accent1 7 7 2 2 2" xfId="51408" xr:uid="{00000000-0005-0000-0000-000018C80000}"/>
    <cellStyle name="20% - Accent1 7 7 2 2 2 2" xfId="51409" xr:uid="{00000000-0005-0000-0000-000019C80000}"/>
    <cellStyle name="20% - Accent1 7 7 2 2 3" xfId="51410" xr:uid="{00000000-0005-0000-0000-00001AC80000}"/>
    <cellStyle name="20% - Accent1 7 7 2 3" xfId="51411" xr:uid="{00000000-0005-0000-0000-00001BC80000}"/>
    <cellStyle name="20% - Accent1 7 7 2 3 2" xfId="51412" xr:uid="{00000000-0005-0000-0000-00001CC80000}"/>
    <cellStyle name="20% - Accent1 7 7 2 4" xfId="51413" xr:uid="{00000000-0005-0000-0000-00001DC80000}"/>
    <cellStyle name="20% - Accent1 7 7 3" xfId="51414" xr:uid="{00000000-0005-0000-0000-00001EC80000}"/>
    <cellStyle name="20% - Accent1 7 7 3 2" xfId="51415" xr:uid="{00000000-0005-0000-0000-00001FC80000}"/>
    <cellStyle name="20% - Accent1 7 7 3 2 2" xfId="51416" xr:uid="{00000000-0005-0000-0000-000020C80000}"/>
    <cellStyle name="20% - Accent1 7 7 3 2 2 2" xfId="51417" xr:uid="{00000000-0005-0000-0000-000021C80000}"/>
    <cellStyle name="20% - Accent1 7 7 3 2 3" xfId="51418" xr:uid="{00000000-0005-0000-0000-000022C80000}"/>
    <cellStyle name="20% - Accent1 7 7 3 3" xfId="51419" xr:uid="{00000000-0005-0000-0000-000023C80000}"/>
    <cellStyle name="20% - Accent1 7 7 3 3 2" xfId="51420" xr:uid="{00000000-0005-0000-0000-000024C80000}"/>
    <cellStyle name="20% - Accent1 7 7 3 4" xfId="51421" xr:uid="{00000000-0005-0000-0000-000025C80000}"/>
    <cellStyle name="20% - Accent1 7 7 4" xfId="51422" xr:uid="{00000000-0005-0000-0000-000026C80000}"/>
    <cellStyle name="20% - Accent1 7 7 4 2" xfId="51423" xr:uid="{00000000-0005-0000-0000-000027C80000}"/>
    <cellStyle name="20% - Accent1 7 7 4 2 2" xfId="51424" xr:uid="{00000000-0005-0000-0000-000028C80000}"/>
    <cellStyle name="20% - Accent1 7 7 4 2 2 2" xfId="51425" xr:uid="{00000000-0005-0000-0000-000029C80000}"/>
    <cellStyle name="20% - Accent1 7 7 4 2 3" xfId="51426" xr:uid="{00000000-0005-0000-0000-00002AC80000}"/>
    <cellStyle name="20% - Accent1 7 7 4 3" xfId="51427" xr:uid="{00000000-0005-0000-0000-00002BC80000}"/>
    <cellStyle name="20% - Accent1 7 7 4 3 2" xfId="51428" xr:uid="{00000000-0005-0000-0000-00002CC80000}"/>
    <cellStyle name="20% - Accent1 7 7 4 4" xfId="51429" xr:uid="{00000000-0005-0000-0000-00002DC80000}"/>
    <cellStyle name="20% - Accent1 7 7 5" xfId="51430" xr:uid="{00000000-0005-0000-0000-00002EC80000}"/>
    <cellStyle name="20% - Accent1 7 7 5 2" xfId="51431" xr:uid="{00000000-0005-0000-0000-00002FC80000}"/>
    <cellStyle name="20% - Accent1 7 7 5 2 2" xfId="51432" xr:uid="{00000000-0005-0000-0000-000030C80000}"/>
    <cellStyle name="20% - Accent1 7 7 5 3" xfId="51433" xr:uid="{00000000-0005-0000-0000-000031C80000}"/>
    <cellStyle name="20% - Accent1 7 7 6" xfId="51434" xr:uid="{00000000-0005-0000-0000-000032C80000}"/>
    <cellStyle name="20% - Accent1 7 7 6 2" xfId="51435" xr:uid="{00000000-0005-0000-0000-000033C80000}"/>
    <cellStyle name="20% - Accent1 7 7 6 2 2" xfId="51436" xr:uid="{00000000-0005-0000-0000-000034C80000}"/>
    <cellStyle name="20% - Accent1 7 7 6 3" xfId="51437" xr:uid="{00000000-0005-0000-0000-000035C80000}"/>
    <cellStyle name="20% - Accent1 7 7 7" xfId="51438" xr:uid="{00000000-0005-0000-0000-000036C80000}"/>
    <cellStyle name="20% - Accent1 7 7 7 2" xfId="51439" xr:uid="{00000000-0005-0000-0000-000037C80000}"/>
    <cellStyle name="20% - Accent1 7 7 8" xfId="51440" xr:uid="{00000000-0005-0000-0000-000038C80000}"/>
    <cellStyle name="20% - Accent1 7 7 8 2" xfId="51441" xr:uid="{00000000-0005-0000-0000-000039C80000}"/>
    <cellStyle name="20% - Accent1 7 7 9" xfId="51442" xr:uid="{00000000-0005-0000-0000-00003AC80000}"/>
    <cellStyle name="20% - Accent1 7 8" xfId="51443" xr:uid="{00000000-0005-0000-0000-00003BC80000}"/>
    <cellStyle name="20% - Accent1 7 8 2" xfId="51444" xr:uid="{00000000-0005-0000-0000-00003CC80000}"/>
    <cellStyle name="20% - Accent1 7 8 2 2" xfId="51445" xr:uid="{00000000-0005-0000-0000-00003DC80000}"/>
    <cellStyle name="20% - Accent1 7 8 2 2 2" xfId="51446" xr:uid="{00000000-0005-0000-0000-00003EC80000}"/>
    <cellStyle name="20% - Accent1 7 8 2 2 2 2" xfId="51447" xr:uid="{00000000-0005-0000-0000-00003FC80000}"/>
    <cellStyle name="20% - Accent1 7 8 2 2 3" xfId="51448" xr:uid="{00000000-0005-0000-0000-000040C80000}"/>
    <cellStyle name="20% - Accent1 7 8 2 3" xfId="51449" xr:uid="{00000000-0005-0000-0000-000041C80000}"/>
    <cellStyle name="20% - Accent1 7 8 2 3 2" xfId="51450" xr:uid="{00000000-0005-0000-0000-000042C80000}"/>
    <cellStyle name="20% - Accent1 7 8 2 4" xfId="51451" xr:uid="{00000000-0005-0000-0000-000043C80000}"/>
    <cellStyle name="20% - Accent1 7 8 3" xfId="51452" xr:uid="{00000000-0005-0000-0000-000044C80000}"/>
    <cellStyle name="20% - Accent1 7 8 3 2" xfId="51453" xr:uid="{00000000-0005-0000-0000-000045C80000}"/>
    <cellStyle name="20% - Accent1 7 8 3 2 2" xfId="51454" xr:uid="{00000000-0005-0000-0000-000046C80000}"/>
    <cellStyle name="20% - Accent1 7 8 3 2 2 2" xfId="51455" xr:uid="{00000000-0005-0000-0000-000047C80000}"/>
    <cellStyle name="20% - Accent1 7 8 3 2 3" xfId="51456" xr:uid="{00000000-0005-0000-0000-000048C80000}"/>
    <cellStyle name="20% - Accent1 7 8 3 3" xfId="51457" xr:uid="{00000000-0005-0000-0000-000049C80000}"/>
    <cellStyle name="20% - Accent1 7 8 3 3 2" xfId="51458" xr:uid="{00000000-0005-0000-0000-00004AC80000}"/>
    <cellStyle name="20% - Accent1 7 8 3 4" xfId="51459" xr:uid="{00000000-0005-0000-0000-00004BC80000}"/>
    <cellStyle name="20% - Accent1 7 8 4" xfId="51460" xr:uid="{00000000-0005-0000-0000-00004CC80000}"/>
    <cellStyle name="20% - Accent1 7 8 4 2" xfId="51461" xr:uid="{00000000-0005-0000-0000-00004DC80000}"/>
    <cellStyle name="20% - Accent1 7 8 4 2 2" xfId="51462" xr:uid="{00000000-0005-0000-0000-00004EC80000}"/>
    <cellStyle name="20% - Accent1 7 8 4 2 2 2" xfId="51463" xr:uid="{00000000-0005-0000-0000-00004FC80000}"/>
    <cellStyle name="20% - Accent1 7 8 4 2 3" xfId="51464" xr:uid="{00000000-0005-0000-0000-000050C80000}"/>
    <cellStyle name="20% - Accent1 7 8 4 3" xfId="51465" xr:uid="{00000000-0005-0000-0000-000051C80000}"/>
    <cellStyle name="20% - Accent1 7 8 4 3 2" xfId="51466" xr:uid="{00000000-0005-0000-0000-000052C80000}"/>
    <cellStyle name="20% - Accent1 7 8 4 4" xfId="51467" xr:uid="{00000000-0005-0000-0000-000053C80000}"/>
    <cellStyle name="20% - Accent1 7 8 5" xfId="51468" xr:uid="{00000000-0005-0000-0000-000054C80000}"/>
    <cellStyle name="20% - Accent1 7 8 5 2" xfId="51469" xr:uid="{00000000-0005-0000-0000-000055C80000}"/>
    <cellStyle name="20% - Accent1 7 8 5 2 2" xfId="51470" xr:uid="{00000000-0005-0000-0000-000056C80000}"/>
    <cellStyle name="20% - Accent1 7 8 5 3" xfId="51471" xr:uid="{00000000-0005-0000-0000-000057C80000}"/>
    <cellStyle name="20% - Accent1 7 8 6" xfId="51472" xr:uid="{00000000-0005-0000-0000-000058C80000}"/>
    <cellStyle name="20% - Accent1 7 8 6 2" xfId="51473" xr:uid="{00000000-0005-0000-0000-000059C80000}"/>
    <cellStyle name="20% - Accent1 7 8 6 2 2" xfId="51474" xr:uid="{00000000-0005-0000-0000-00005AC80000}"/>
    <cellStyle name="20% - Accent1 7 8 6 3" xfId="51475" xr:uid="{00000000-0005-0000-0000-00005BC80000}"/>
    <cellStyle name="20% - Accent1 7 8 7" xfId="51476" xr:uid="{00000000-0005-0000-0000-00005CC80000}"/>
    <cellStyle name="20% - Accent1 7 8 7 2" xfId="51477" xr:uid="{00000000-0005-0000-0000-00005DC80000}"/>
    <cellStyle name="20% - Accent1 7 8 8" xfId="51478" xr:uid="{00000000-0005-0000-0000-00005EC80000}"/>
    <cellStyle name="20% - Accent1 7 8 8 2" xfId="51479" xr:uid="{00000000-0005-0000-0000-00005FC80000}"/>
    <cellStyle name="20% - Accent1 7 8 9" xfId="51480" xr:uid="{00000000-0005-0000-0000-000060C80000}"/>
    <cellStyle name="20% - Accent1 7 9" xfId="51481" xr:uid="{00000000-0005-0000-0000-000061C80000}"/>
    <cellStyle name="20% - Accent1 7 9 2" xfId="51482" xr:uid="{00000000-0005-0000-0000-000062C80000}"/>
    <cellStyle name="20% - Accent1 7 9 2 2" xfId="51483" xr:uid="{00000000-0005-0000-0000-000063C80000}"/>
    <cellStyle name="20% - Accent1 7 9 2 2 2" xfId="51484" xr:uid="{00000000-0005-0000-0000-000064C80000}"/>
    <cellStyle name="20% - Accent1 7 9 2 3" xfId="51485" xr:uid="{00000000-0005-0000-0000-000065C80000}"/>
    <cellStyle name="20% - Accent1 7 9 3" xfId="51486" xr:uid="{00000000-0005-0000-0000-000066C80000}"/>
    <cellStyle name="20% - Accent1 7 9 3 2" xfId="51487" xr:uid="{00000000-0005-0000-0000-000067C80000}"/>
    <cellStyle name="20% - Accent1 7 9 4" xfId="51488" xr:uid="{00000000-0005-0000-0000-000068C80000}"/>
    <cellStyle name="20% - Accent1 8" xfId="51489" xr:uid="{00000000-0005-0000-0000-000069C80000}"/>
    <cellStyle name="20% - Accent1 8 10" xfId="51490" xr:uid="{00000000-0005-0000-0000-00006AC80000}"/>
    <cellStyle name="20% - Accent1 8 10 2" xfId="51491" xr:uid="{00000000-0005-0000-0000-00006BC80000}"/>
    <cellStyle name="20% - Accent1 8 10 2 2" xfId="51492" xr:uid="{00000000-0005-0000-0000-00006CC80000}"/>
    <cellStyle name="20% - Accent1 8 10 2 2 2" xfId="51493" xr:uid="{00000000-0005-0000-0000-00006DC80000}"/>
    <cellStyle name="20% - Accent1 8 10 2 3" xfId="51494" xr:uid="{00000000-0005-0000-0000-00006EC80000}"/>
    <cellStyle name="20% - Accent1 8 10 3" xfId="51495" xr:uid="{00000000-0005-0000-0000-00006FC80000}"/>
    <cellStyle name="20% - Accent1 8 10 3 2" xfId="51496" xr:uid="{00000000-0005-0000-0000-000070C80000}"/>
    <cellStyle name="20% - Accent1 8 10 4" xfId="51497" xr:uid="{00000000-0005-0000-0000-000071C80000}"/>
    <cellStyle name="20% - Accent1 8 11" xfId="51498" xr:uid="{00000000-0005-0000-0000-000072C80000}"/>
    <cellStyle name="20% - Accent1 8 11 2" xfId="51499" xr:uid="{00000000-0005-0000-0000-000073C80000}"/>
    <cellStyle name="20% - Accent1 8 11 2 2" xfId="51500" xr:uid="{00000000-0005-0000-0000-000074C80000}"/>
    <cellStyle name="20% - Accent1 8 11 3" xfId="51501" xr:uid="{00000000-0005-0000-0000-000075C80000}"/>
    <cellStyle name="20% - Accent1 8 12" xfId="51502" xr:uid="{00000000-0005-0000-0000-000076C80000}"/>
    <cellStyle name="20% - Accent1 8 12 2" xfId="51503" xr:uid="{00000000-0005-0000-0000-000077C80000}"/>
    <cellStyle name="20% - Accent1 8 12 2 2" xfId="51504" xr:uid="{00000000-0005-0000-0000-000078C80000}"/>
    <cellStyle name="20% - Accent1 8 12 3" xfId="51505" xr:uid="{00000000-0005-0000-0000-000079C80000}"/>
    <cellStyle name="20% - Accent1 8 13" xfId="51506" xr:uid="{00000000-0005-0000-0000-00007AC80000}"/>
    <cellStyle name="20% - Accent1 8 13 2" xfId="51507" xr:uid="{00000000-0005-0000-0000-00007BC80000}"/>
    <cellStyle name="20% - Accent1 8 14" xfId="51508" xr:uid="{00000000-0005-0000-0000-00007CC80000}"/>
    <cellStyle name="20% - Accent1 8 14 2" xfId="51509" xr:uid="{00000000-0005-0000-0000-00007DC80000}"/>
    <cellStyle name="20% - Accent1 8 15" xfId="51510" xr:uid="{00000000-0005-0000-0000-00007EC80000}"/>
    <cellStyle name="20% - Accent1 8 2" xfId="51511" xr:uid="{00000000-0005-0000-0000-00007FC80000}"/>
    <cellStyle name="20% - Accent1 8 2 10" xfId="51512" xr:uid="{00000000-0005-0000-0000-000080C80000}"/>
    <cellStyle name="20% - Accent1 8 2 10 2" xfId="51513" xr:uid="{00000000-0005-0000-0000-000081C80000}"/>
    <cellStyle name="20% - Accent1 8 2 10 2 2" xfId="51514" xr:uid="{00000000-0005-0000-0000-000082C80000}"/>
    <cellStyle name="20% - Accent1 8 2 10 3" xfId="51515" xr:uid="{00000000-0005-0000-0000-000083C80000}"/>
    <cellStyle name="20% - Accent1 8 2 11" xfId="51516" xr:uid="{00000000-0005-0000-0000-000084C80000}"/>
    <cellStyle name="20% - Accent1 8 2 11 2" xfId="51517" xr:uid="{00000000-0005-0000-0000-000085C80000}"/>
    <cellStyle name="20% - Accent1 8 2 11 2 2" xfId="51518" xr:uid="{00000000-0005-0000-0000-000086C80000}"/>
    <cellStyle name="20% - Accent1 8 2 11 3" xfId="51519" xr:uid="{00000000-0005-0000-0000-000087C80000}"/>
    <cellStyle name="20% - Accent1 8 2 12" xfId="51520" xr:uid="{00000000-0005-0000-0000-000088C80000}"/>
    <cellStyle name="20% - Accent1 8 2 12 2" xfId="51521" xr:uid="{00000000-0005-0000-0000-000089C80000}"/>
    <cellStyle name="20% - Accent1 8 2 13" xfId="51522" xr:uid="{00000000-0005-0000-0000-00008AC80000}"/>
    <cellStyle name="20% - Accent1 8 2 13 2" xfId="51523" xr:uid="{00000000-0005-0000-0000-00008BC80000}"/>
    <cellStyle name="20% - Accent1 8 2 14" xfId="51524" xr:uid="{00000000-0005-0000-0000-00008CC80000}"/>
    <cellStyle name="20% - Accent1 8 2 2" xfId="51525" xr:uid="{00000000-0005-0000-0000-00008DC80000}"/>
    <cellStyle name="20% - Accent1 8 2 2 10" xfId="51526" xr:uid="{00000000-0005-0000-0000-00008EC80000}"/>
    <cellStyle name="20% - Accent1 8 2 2 10 2" xfId="51527" xr:uid="{00000000-0005-0000-0000-00008FC80000}"/>
    <cellStyle name="20% - Accent1 8 2 2 11" xfId="51528" xr:uid="{00000000-0005-0000-0000-000090C80000}"/>
    <cellStyle name="20% - Accent1 8 2 2 2" xfId="51529" xr:uid="{00000000-0005-0000-0000-000091C80000}"/>
    <cellStyle name="20% - Accent1 8 2 2 2 2" xfId="51530" xr:uid="{00000000-0005-0000-0000-000092C80000}"/>
    <cellStyle name="20% - Accent1 8 2 2 2 2 2" xfId="51531" xr:uid="{00000000-0005-0000-0000-000093C80000}"/>
    <cellStyle name="20% - Accent1 8 2 2 2 2 2 2" xfId="51532" xr:uid="{00000000-0005-0000-0000-000094C80000}"/>
    <cellStyle name="20% - Accent1 8 2 2 2 2 2 2 2" xfId="51533" xr:uid="{00000000-0005-0000-0000-000095C80000}"/>
    <cellStyle name="20% - Accent1 8 2 2 2 2 2 3" xfId="51534" xr:uid="{00000000-0005-0000-0000-000096C80000}"/>
    <cellStyle name="20% - Accent1 8 2 2 2 2 3" xfId="51535" xr:uid="{00000000-0005-0000-0000-000097C80000}"/>
    <cellStyle name="20% - Accent1 8 2 2 2 2 3 2" xfId="51536" xr:uid="{00000000-0005-0000-0000-000098C80000}"/>
    <cellStyle name="20% - Accent1 8 2 2 2 2 4" xfId="51537" xr:uid="{00000000-0005-0000-0000-000099C80000}"/>
    <cellStyle name="20% - Accent1 8 2 2 2 3" xfId="51538" xr:uid="{00000000-0005-0000-0000-00009AC80000}"/>
    <cellStyle name="20% - Accent1 8 2 2 2 3 2" xfId="51539" xr:uid="{00000000-0005-0000-0000-00009BC80000}"/>
    <cellStyle name="20% - Accent1 8 2 2 2 3 2 2" xfId="51540" xr:uid="{00000000-0005-0000-0000-00009CC80000}"/>
    <cellStyle name="20% - Accent1 8 2 2 2 3 2 2 2" xfId="51541" xr:uid="{00000000-0005-0000-0000-00009DC80000}"/>
    <cellStyle name="20% - Accent1 8 2 2 2 3 2 3" xfId="51542" xr:uid="{00000000-0005-0000-0000-00009EC80000}"/>
    <cellStyle name="20% - Accent1 8 2 2 2 3 3" xfId="51543" xr:uid="{00000000-0005-0000-0000-00009FC80000}"/>
    <cellStyle name="20% - Accent1 8 2 2 2 3 3 2" xfId="51544" xr:uid="{00000000-0005-0000-0000-0000A0C80000}"/>
    <cellStyle name="20% - Accent1 8 2 2 2 3 4" xfId="51545" xr:uid="{00000000-0005-0000-0000-0000A1C80000}"/>
    <cellStyle name="20% - Accent1 8 2 2 2 4" xfId="51546" xr:uid="{00000000-0005-0000-0000-0000A2C80000}"/>
    <cellStyle name="20% - Accent1 8 2 2 2 4 2" xfId="51547" xr:uid="{00000000-0005-0000-0000-0000A3C80000}"/>
    <cellStyle name="20% - Accent1 8 2 2 2 4 2 2" xfId="51548" xr:uid="{00000000-0005-0000-0000-0000A4C80000}"/>
    <cellStyle name="20% - Accent1 8 2 2 2 4 2 2 2" xfId="51549" xr:uid="{00000000-0005-0000-0000-0000A5C80000}"/>
    <cellStyle name="20% - Accent1 8 2 2 2 4 2 3" xfId="51550" xr:uid="{00000000-0005-0000-0000-0000A6C80000}"/>
    <cellStyle name="20% - Accent1 8 2 2 2 4 3" xfId="51551" xr:uid="{00000000-0005-0000-0000-0000A7C80000}"/>
    <cellStyle name="20% - Accent1 8 2 2 2 4 3 2" xfId="51552" xr:uid="{00000000-0005-0000-0000-0000A8C80000}"/>
    <cellStyle name="20% - Accent1 8 2 2 2 4 4" xfId="51553" xr:uid="{00000000-0005-0000-0000-0000A9C80000}"/>
    <cellStyle name="20% - Accent1 8 2 2 2 5" xfId="51554" xr:uid="{00000000-0005-0000-0000-0000AAC80000}"/>
    <cellStyle name="20% - Accent1 8 2 2 2 5 2" xfId="51555" xr:uid="{00000000-0005-0000-0000-0000ABC80000}"/>
    <cellStyle name="20% - Accent1 8 2 2 2 5 2 2" xfId="51556" xr:uid="{00000000-0005-0000-0000-0000ACC80000}"/>
    <cellStyle name="20% - Accent1 8 2 2 2 5 3" xfId="51557" xr:uid="{00000000-0005-0000-0000-0000ADC80000}"/>
    <cellStyle name="20% - Accent1 8 2 2 2 6" xfId="51558" xr:uid="{00000000-0005-0000-0000-0000AEC80000}"/>
    <cellStyle name="20% - Accent1 8 2 2 2 6 2" xfId="51559" xr:uid="{00000000-0005-0000-0000-0000AFC80000}"/>
    <cellStyle name="20% - Accent1 8 2 2 2 6 2 2" xfId="51560" xr:uid="{00000000-0005-0000-0000-0000B0C80000}"/>
    <cellStyle name="20% - Accent1 8 2 2 2 6 3" xfId="51561" xr:uid="{00000000-0005-0000-0000-0000B1C80000}"/>
    <cellStyle name="20% - Accent1 8 2 2 2 7" xfId="51562" xr:uid="{00000000-0005-0000-0000-0000B2C80000}"/>
    <cellStyle name="20% - Accent1 8 2 2 2 7 2" xfId="51563" xr:uid="{00000000-0005-0000-0000-0000B3C80000}"/>
    <cellStyle name="20% - Accent1 8 2 2 2 8" xfId="51564" xr:uid="{00000000-0005-0000-0000-0000B4C80000}"/>
    <cellStyle name="20% - Accent1 8 2 2 2 8 2" xfId="51565" xr:uid="{00000000-0005-0000-0000-0000B5C80000}"/>
    <cellStyle name="20% - Accent1 8 2 2 2 9" xfId="51566" xr:uid="{00000000-0005-0000-0000-0000B6C80000}"/>
    <cellStyle name="20% - Accent1 8 2 2 3" xfId="51567" xr:uid="{00000000-0005-0000-0000-0000B7C80000}"/>
    <cellStyle name="20% - Accent1 8 2 2 3 2" xfId="51568" xr:uid="{00000000-0005-0000-0000-0000B8C80000}"/>
    <cellStyle name="20% - Accent1 8 2 2 3 2 2" xfId="51569" xr:uid="{00000000-0005-0000-0000-0000B9C80000}"/>
    <cellStyle name="20% - Accent1 8 2 2 3 2 2 2" xfId="51570" xr:uid="{00000000-0005-0000-0000-0000BAC80000}"/>
    <cellStyle name="20% - Accent1 8 2 2 3 2 2 2 2" xfId="51571" xr:uid="{00000000-0005-0000-0000-0000BBC80000}"/>
    <cellStyle name="20% - Accent1 8 2 2 3 2 2 3" xfId="51572" xr:uid="{00000000-0005-0000-0000-0000BCC80000}"/>
    <cellStyle name="20% - Accent1 8 2 2 3 2 3" xfId="51573" xr:uid="{00000000-0005-0000-0000-0000BDC80000}"/>
    <cellStyle name="20% - Accent1 8 2 2 3 2 3 2" xfId="51574" xr:uid="{00000000-0005-0000-0000-0000BEC80000}"/>
    <cellStyle name="20% - Accent1 8 2 2 3 2 4" xfId="51575" xr:uid="{00000000-0005-0000-0000-0000BFC80000}"/>
    <cellStyle name="20% - Accent1 8 2 2 3 3" xfId="51576" xr:uid="{00000000-0005-0000-0000-0000C0C80000}"/>
    <cellStyle name="20% - Accent1 8 2 2 3 3 2" xfId="51577" xr:uid="{00000000-0005-0000-0000-0000C1C80000}"/>
    <cellStyle name="20% - Accent1 8 2 2 3 3 2 2" xfId="51578" xr:uid="{00000000-0005-0000-0000-0000C2C80000}"/>
    <cellStyle name="20% - Accent1 8 2 2 3 3 2 2 2" xfId="51579" xr:uid="{00000000-0005-0000-0000-0000C3C80000}"/>
    <cellStyle name="20% - Accent1 8 2 2 3 3 2 3" xfId="51580" xr:uid="{00000000-0005-0000-0000-0000C4C80000}"/>
    <cellStyle name="20% - Accent1 8 2 2 3 3 3" xfId="51581" xr:uid="{00000000-0005-0000-0000-0000C5C80000}"/>
    <cellStyle name="20% - Accent1 8 2 2 3 3 3 2" xfId="51582" xr:uid="{00000000-0005-0000-0000-0000C6C80000}"/>
    <cellStyle name="20% - Accent1 8 2 2 3 3 4" xfId="51583" xr:uid="{00000000-0005-0000-0000-0000C7C80000}"/>
    <cellStyle name="20% - Accent1 8 2 2 3 4" xfId="51584" xr:uid="{00000000-0005-0000-0000-0000C8C80000}"/>
    <cellStyle name="20% - Accent1 8 2 2 3 4 2" xfId="51585" xr:uid="{00000000-0005-0000-0000-0000C9C80000}"/>
    <cellStyle name="20% - Accent1 8 2 2 3 4 2 2" xfId="51586" xr:uid="{00000000-0005-0000-0000-0000CAC80000}"/>
    <cellStyle name="20% - Accent1 8 2 2 3 4 2 2 2" xfId="51587" xr:uid="{00000000-0005-0000-0000-0000CBC80000}"/>
    <cellStyle name="20% - Accent1 8 2 2 3 4 2 3" xfId="51588" xr:uid="{00000000-0005-0000-0000-0000CCC80000}"/>
    <cellStyle name="20% - Accent1 8 2 2 3 4 3" xfId="51589" xr:uid="{00000000-0005-0000-0000-0000CDC80000}"/>
    <cellStyle name="20% - Accent1 8 2 2 3 4 3 2" xfId="51590" xr:uid="{00000000-0005-0000-0000-0000CEC80000}"/>
    <cellStyle name="20% - Accent1 8 2 2 3 4 4" xfId="51591" xr:uid="{00000000-0005-0000-0000-0000CFC80000}"/>
    <cellStyle name="20% - Accent1 8 2 2 3 5" xfId="51592" xr:uid="{00000000-0005-0000-0000-0000D0C80000}"/>
    <cellStyle name="20% - Accent1 8 2 2 3 5 2" xfId="51593" xr:uid="{00000000-0005-0000-0000-0000D1C80000}"/>
    <cellStyle name="20% - Accent1 8 2 2 3 5 2 2" xfId="51594" xr:uid="{00000000-0005-0000-0000-0000D2C80000}"/>
    <cellStyle name="20% - Accent1 8 2 2 3 5 3" xfId="51595" xr:uid="{00000000-0005-0000-0000-0000D3C80000}"/>
    <cellStyle name="20% - Accent1 8 2 2 3 6" xfId="51596" xr:uid="{00000000-0005-0000-0000-0000D4C80000}"/>
    <cellStyle name="20% - Accent1 8 2 2 3 6 2" xfId="51597" xr:uid="{00000000-0005-0000-0000-0000D5C80000}"/>
    <cellStyle name="20% - Accent1 8 2 2 3 6 2 2" xfId="51598" xr:uid="{00000000-0005-0000-0000-0000D6C80000}"/>
    <cellStyle name="20% - Accent1 8 2 2 3 6 3" xfId="51599" xr:uid="{00000000-0005-0000-0000-0000D7C80000}"/>
    <cellStyle name="20% - Accent1 8 2 2 3 7" xfId="51600" xr:uid="{00000000-0005-0000-0000-0000D8C80000}"/>
    <cellStyle name="20% - Accent1 8 2 2 3 7 2" xfId="51601" xr:uid="{00000000-0005-0000-0000-0000D9C80000}"/>
    <cellStyle name="20% - Accent1 8 2 2 3 8" xfId="51602" xr:uid="{00000000-0005-0000-0000-0000DAC80000}"/>
    <cellStyle name="20% - Accent1 8 2 2 3 8 2" xfId="51603" xr:uid="{00000000-0005-0000-0000-0000DBC80000}"/>
    <cellStyle name="20% - Accent1 8 2 2 3 9" xfId="51604" xr:uid="{00000000-0005-0000-0000-0000DCC80000}"/>
    <cellStyle name="20% - Accent1 8 2 2 4" xfId="51605" xr:uid="{00000000-0005-0000-0000-0000DDC80000}"/>
    <cellStyle name="20% - Accent1 8 2 2 4 2" xfId="51606" xr:uid="{00000000-0005-0000-0000-0000DEC80000}"/>
    <cellStyle name="20% - Accent1 8 2 2 4 2 2" xfId="51607" xr:uid="{00000000-0005-0000-0000-0000DFC80000}"/>
    <cellStyle name="20% - Accent1 8 2 2 4 2 2 2" xfId="51608" xr:uid="{00000000-0005-0000-0000-0000E0C80000}"/>
    <cellStyle name="20% - Accent1 8 2 2 4 2 3" xfId="51609" xr:uid="{00000000-0005-0000-0000-0000E1C80000}"/>
    <cellStyle name="20% - Accent1 8 2 2 4 3" xfId="51610" xr:uid="{00000000-0005-0000-0000-0000E2C80000}"/>
    <cellStyle name="20% - Accent1 8 2 2 4 3 2" xfId="51611" xr:uid="{00000000-0005-0000-0000-0000E3C80000}"/>
    <cellStyle name="20% - Accent1 8 2 2 4 4" xfId="51612" xr:uid="{00000000-0005-0000-0000-0000E4C80000}"/>
    <cellStyle name="20% - Accent1 8 2 2 5" xfId="51613" xr:uid="{00000000-0005-0000-0000-0000E5C80000}"/>
    <cellStyle name="20% - Accent1 8 2 2 5 2" xfId="51614" xr:uid="{00000000-0005-0000-0000-0000E6C80000}"/>
    <cellStyle name="20% - Accent1 8 2 2 5 2 2" xfId="51615" xr:uid="{00000000-0005-0000-0000-0000E7C80000}"/>
    <cellStyle name="20% - Accent1 8 2 2 5 2 2 2" xfId="51616" xr:uid="{00000000-0005-0000-0000-0000E8C80000}"/>
    <cellStyle name="20% - Accent1 8 2 2 5 2 3" xfId="51617" xr:uid="{00000000-0005-0000-0000-0000E9C80000}"/>
    <cellStyle name="20% - Accent1 8 2 2 5 3" xfId="51618" xr:uid="{00000000-0005-0000-0000-0000EAC80000}"/>
    <cellStyle name="20% - Accent1 8 2 2 5 3 2" xfId="51619" xr:uid="{00000000-0005-0000-0000-0000EBC80000}"/>
    <cellStyle name="20% - Accent1 8 2 2 5 4" xfId="51620" xr:uid="{00000000-0005-0000-0000-0000ECC80000}"/>
    <cellStyle name="20% - Accent1 8 2 2 6" xfId="51621" xr:uid="{00000000-0005-0000-0000-0000EDC80000}"/>
    <cellStyle name="20% - Accent1 8 2 2 6 2" xfId="51622" xr:uid="{00000000-0005-0000-0000-0000EEC80000}"/>
    <cellStyle name="20% - Accent1 8 2 2 6 2 2" xfId="51623" xr:uid="{00000000-0005-0000-0000-0000EFC80000}"/>
    <cellStyle name="20% - Accent1 8 2 2 6 2 2 2" xfId="51624" xr:uid="{00000000-0005-0000-0000-0000F0C80000}"/>
    <cellStyle name="20% - Accent1 8 2 2 6 2 3" xfId="51625" xr:uid="{00000000-0005-0000-0000-0000F1C80000}"/>
    <cellStyle name="20% - Accent1 8 2 2 6 3" xfId="51626" xr:uid="{00000000-0005-0000-0000-0000F2C80000}"/>
    <cellStyle name="20% - Accent1 8 2 2 6 3 2" xfId="51627" xr:uid="{00000000-0005-0000-0000-0000F3C80000}"/>
    <cellStyle name="20% - Accent1 8 2 2 6 4" xfId="51628" xr:uid="{00000000-0005-0000-0000-0000F4C80000}"/>
    <cellStyle name="20% - Accent1 8 2 2 7" xfId="51629" xr:uid="{00000000-0005-0000-0000-0000F5C80000}"/>
    <cellStyle name="20% - Accent1 8 2 2 7 2" xfId="51630" xr:uid="{00000000-0005-0000-0000-0000F6C80000}"/>
    <cellStyle name="20% - Accent1 8 2 2 7 2 2" xfId="51631" xr:uid="{00000000-0005-0000-0000-0000F7C80000}"/>
    <cellStyle name="20% - Accent1 8 2 2 7 3" xfId="51632" xr:uid="{00000000-0005-0000-0000-0000F8C80000}"/>
    <cellStyle name="20% - Accent1 8 2 2 8" xfId="51633" xr:uid="{00000000-0005-0000-0000-0000F9C80000}"/>
    <cellStyle name="20% - Accent1 8 2 2 8 2" xfId="51634" xr:uid="{00000000-0005-0000-0000-0000FAC80000}"/>
    <cellStyle name="20% - Accent1 8 2 2 8 2 2" xfId="51635" xr:uid="{00000000-0005-0000-0000-0000FBC80000}"/>
    <cellStyle name="20% - Accent1 8 2 2 8 3" xfId="51636" xr:uid="{00000000-0005-0000-0000-0000FCC80000}"/>
    <cellStyle name="20% - Accent1 8 2 2 9" xfId="51637" xr:uid="{00000000-0005-0000-0000-0000FDC80000}"/>
    <cellStyle name="20% - Accent1 8 2 2 9 2" xfId="51638" xr:uid="{00000000-0005-0000-0000-0000FEC80000}"/>
    <cellStyle name="20% - Accent1 8 2 3" xfId="51639" xr:uid="{00000000-0005-0000-0000-0000FFC80000}"/>
    <cellStyle name="20% - Accent1 8 2 3 10" xfId="51640" xr:uid="{00000000-0005-0000-0000-000000C90000}"/>
    <cellStyle name="20% - Accent1 8 2 3 10 2" xfId="51641" xr:uid="{00000000-0005-0000-0000-000001C90000}"/>
    <cellStyle name="20% - Accent1 8 2 3 11" xfId="51642" xr:uid="{00000000-0005-0000-0000-000002C90000}"/>
    <cellStyle name="20% - Accent1 8 2 3 2" xfId="51643" xr:uid="{00000000-0005-0000-0000-000003C90000}"/>
    <cellStyle name="20% - Accent1 8 2 3 2 2" xfId="51644" xr:uid="{00000000-0005-0000-0000-000004C90000}"/>
    <cellStyle name="20% - Accent1 8 2 3 2 2 2" xfId="51645" xr:uid="{00000000-0005-0000-0000-000005C90000}"/>
    <cellStyle name="20% - Accent1 8 2 3 2 2 2 2" xfId="51646" xr:uid="{00000000-0005-0000-0000-000006C90000}"/>
    <cellStyle name="20% - Accent1 8 2 3 2 2 2 2 2" xfId="51647" xr:uid="{00000000-0005-0000-0000-000007C90000}"/>
    <cellStyle name="20% - Accent1 8 2 3 2 2 2 3" xfId="51648" xr:uid="{00000000-0005-0000-0000-000008C90000}"/>
    <cellStyle name="20% - Accent1 8 2 3 2 2 3" xfId="51649" xr:uid="{00000000-0005-0000-0000-000009C90000}"/>
    <cellStyle name="20% - Accent1 8 2 3 2 2 3 2" xfId="51650" xr:uid="{00000000-0005-0000-0000-00000AC90000}"/>
    <cellStyle name="20% - Accent1 8 2 3 2 2 4" xfId="51651" xr:uid="{00000000-0005-0000-0000-00000BC90000}"/>
    <cellStyle name="20% - Accent1 8 2 3 2 3" xfId="51652" xr:uid="{00000000-0005-0000-0000-00000CC90000}"/>
    <cellStyle name="20% - Accent1 8 2 3 2 3 2" xfId="51653" xr:uid="{00000000-0005-0000-0000-00000DC90000}"/>
    <cellStyle name="20% - Accent1 8 2 3 2 3 2 2" xfId="51654" xr:uid="{00000000-0005-0000-0000-00000EC90000}"/>
    <cellStyle name="20% - Accent1 8 2 3 2 3 2 2 2" xfId="51655" xr:uid="{00000000-0005-0000-0000-00000FC90000}"/>
    <cellStyle name="20% - Accent1 8 2 3 2 3 2 3" xfId="51656" xr:uid="{00000000-0005-0000-0000-000010C90000}"/>
    <cellStyle name="20% - Accent1 8 2 3 2 3 3" xfId="51657" xr:uid="{00000000-0005-0000-0000-000011C90000}"/>
    <cellStyle name="20% - Accent1 8 2 3 2 3 3 2" xfId="51658" xr:uid="{00000000-0005-0000-0000-000012C90000}"/>
    <cellStyle name="20% - Accent1 8 2 3 2 3 4" xfId="51659" xr:uid="{00000000-0005-0000-0000-000013C90000}"/>
    <cellStyle name="20% - Accent1 8 2 3 2 4" xfId="51660" xr:uid="{00000000-0005-0000-0000-000014C90000}"/>
    <cellStyle name="20% - Accent1 8 2 3 2 4 2" xfId="51661" xr:uid="{00000000-0005-0000-0000-000015C90000}"/>
    <cellStyle name="20% - Accent1 8 2 3 2 4 2 2" xfId="51662" xr:uid="{00000000-0005-0000-0000-000016C90000}"/>
    <cellStyle name="20% - Accent1 8 2 3 2 4 2 2 2" xfId="51663" xr:uid="{00000000-0005-0000-0000-000017C90000}"/>
    <cellStyle name="20% - Accent1 8 2 3 2 4 2 3" xfId="51664" xr:uid="{00000000-0005-0000-0000-000018C90000}"/>
    <cellStyle name="20% - Accent1 8 2 3 2 4 3" xfId="51665" xr:uid="{00000000-0005-0000-0000-000019C90000}"/>
    <cellStyle name="20% - Accent1 8 2 3 2 4 3 2" xfId="51666" xr:uid="{00000000-0005-0000-0000-00001AC90000}"/>
    <cellStyle name="20% - Accent1 8 2 3 2 4 4" xfId="51667" xr:uid="{00000000-0005-0000-0000-00001BC90000}"/>
    <cellStyle name="20% - Accent1 8 2 3 2 5" xfId="51668" xr:uid="{00000000-0005-0000-0000-00001CC90000}"/>
    <cellStyle name="20% - Accent1 8 2 3 2 5 2" xfId="51669" xr:uid="{00000000-0005-0000-0000-00001DC90000}"/>
    <cellStyle name="20% - Accent1 8 2 3 2 5 2 2" xfId="51670" xr:uid="{00000000-0005-0000-0000-00001EC90000}"/>
    <cellStyle name="20% - Accent1 8 2 3 2 5 3" xfId="51671" xr:uid="{00000000-0005-0000-0000-00001FC90000}"/>
    <cellStyle name="20% - Accent1 8 2 3 2 6" xfId="51672" xr:uid="{00000000-0005-0000-0000-000020C90000}"/>
    <cellStyle name="20% - Accent1 8 2 3 2 6 2" xfId="51673" xr:uid="{00000000-0005-0000-0000-000021C90000}"/>
    <cellStyle name="20% - Accent1 8 2 3 2 6 2 2" xfId="51674" xr:uid="{00000000-0005-0000-0000-000022C90000}"/>
    <cellStyle name="20% - Accent1 8 2 3 2 6 3" xfId="51675" xr:uid="{00000000-0005-0000-0000-000023C90000}"/>
    <cellStyle name="20% - Accent1 8 2 3 2 7" xfId="51676" xr:uid="{00000000-0005-0000-0000-000024C90000}"/>
    <cellStyle name="20% - Accent1 8 2 3 2 7 2" xfId="51677" xr:uid="{00000000-0005-0000-0000-000025C90000}"/>
    <cellStyle name="20% - Accent1 8 2 3 2 8" xfId="51678" xr:uid="{00000000-0005-0000-0000-000026C90000}"/>
    <cellStyle name="20% - Accent1 8 2 3 2 8 2" xfId="51679" xr:uid="{00000000-0005-0000-0000-000027C90000}"/>
    <cellStyle name="20% - Accent1 8 2 3 2 9" xfId="51680" xr:uid="{00000000-0005-0000-0000-000028C90000}"/>
    <cellStyle name="20% - Accent1 8 2 3 3" xfId="51681" xr:uid="{00000000-0005-0000-0000-000029C90000}"/>
    <cellStyle name="20% - Accent1 8 2 3 3 2" xfId="51682" xr:uid="{00000000-0005-0000-0000-00002AC90000}"/>
    <cellStyle name="20% - Accent1 8 2 3 3 2 2" xfId="51683" xr:uid="{00000000-0005-0000-0000-00002BC90000}"/>
    <cellStyle name="20% - Accent1 8 2 3 3 2 2 2" xfId="51684" xr:uid="{00000000-0005-0000-0000-00002CC90000}"/>
    <cellStyle name="20% - Accent1 8 2 3 3 2 2 2 2" xfId="51685" xr:uid="{00000000-0005-0000-0000-00002DC90000}"/>
    <cellStyle name="20% - Accent1 8 2 3 3 2 2 3" xfId="51686" xr:uid="{00000000-0005-0000-0000-00002EC90000}"/>
    <cellStyle name="20% - Accent1 8 2 3 3 2 3" xfId="51687" xr:uid="{00000000-0005-0000-0000-00002FC90000}"/>
    <cellStyle name="20% - Accent1 8 2 3 3 2 3 2" xfId="51688" xr:uid="{00000000-0005-0000-0000-000030C90000}"/>
    <cellStyle name="20% - Accent1 8 2 3 3 2 4" xfId="51689" xr:uid="{00000000-0005-0000-0000-000031C90000}"/>
    <cellStyle name="20% - Accent1 8 2 3 3 3" xfId="51690" xr:uid="{00000000-0005-0000-0000-000032C90000}"/>
    <cellStyle name="20% - Accent1 8 2 3 3 3 2" xfId="51691" xr:uid="{00000000-0005-0000-0000-000033C90000}"/>
    <cellStyle name="20% - Accent1 8 2 3 3 3 2 2" xfId="51692" xr:uid="{00000000-0005-0000-0000-000034C90000}"/>
    <cellStyle name="20% - Accent1 8 2 3 3 3 2 2 2" xfId="51693" xr:uid="{00000000-0005-0000-0000-000035C90000}"/>
    <cellStyle name="20% - Accent1 8 2 3 3 3 2 3" xfId="51694" xr:uid="{00000000-0005-0000-0000-000036C90000}"/>
    <cellStyle name="20% - Accent1 8 2 3 3 3 3" xfId="51695" xr:uid="{00000000-0005-0000-0000-000037C90000}"/>
    <cellStyle name="20% - Accent1 8 2 3 3 3 3 2" xfId="51696" xr:uid="{00000000-0005-0000-0000-000038C90000}"/>
    <cellStyle name="20% - Accent1 8 2 3 3 3 4" xfId="51697" xr:uid="{00000000-0005-0000-0000-000039C90000}"/>
    <cellStyle name="20% - Accent1 8 2 3 3 4" xfId="51698" xr:uid="{00000000-0005-0000-0000-00003AC90000}"/>
    <cellStyle name="20% - Accent1 8 2 3 3 4 2" xfId="51699" xr:uid="{00000000-0005-0000-0000-00003BC90000}"/>
    <cellStyle name="20% - Accent1 8 2 3 3 4 2 2" xfId="51700" xr:uid="{00000000-0005-0000-0000-00003CC90000}"/>
    <cellStyle name="20% - Accent1 8 2 3 3 4 2 2 2" xfId="51701" xr:uid="{00000000-0005-0000-0000-00003DC90000}"/>
    <cellStyle name="20% - Accent1 8 2 3 3 4 2 3" xfId="51702" xr:uid="{00000000-0005-0000-0000-00003EC90000}"/>
    <cellStyle name="20% - Accent1 8 2 3 3 4 3" xfId="51703" xr:uid="{00000000-0005-0000-0000-00003FC90000}"/>
    <cellStyle name="20% - Accent1 8 2 3 3 4 3 2" xfId="51704" xr:uid="{00000000-0005-0000-0000-000040C90000}"/>
    <cellStyle name="20% - Accent1 8 2 3 3 4 4" xfId="51705" xr:uid="{00000000-0005-0000-0000-000041C90000}"/>
    <cellStyle name="20% - Accent1 8 2 3 3 5" xfId="51706" xr:uid="{00000000-0005-0000-0000-000042C90000}"/>
    <cellStyle name="20% - Accent1 8 2 3 3 5 2" xfId="51707" xr:uid="{00000000-0005-0000-0000-000043C90000}"/>
    <cellStyle name="20% - Accent1 8 2 3 3 5 2 2" xfId="51708" xr:uid="{00000000-0005-0000-0000-000044C90000}"/>
    <cellStyle name="20% - Accent1 8 2 3 3 5 3" xfId="51709" xr:uid="{00000000-0005-0000-0000-000045C90000}"/>
    <cellStyle name="20% - Accent1 8 2 3 3 6" xfId="51710" xr:uid="{00000000-0005-0000-0000-000046C90000}"/>
    <cellStyle name="20% - Accent1 8 2 3 3 6 2" xfId="51711" xr:uid="{00000000-0005-0000-0000-000047C90000}"/>
    <cellStyle name="20% - Accent1 8 2 3 3 6 2 2" xfId="51712" xr:uid="{00000000-0005-0000-0000-000048C90000}"/>
    <cellStyle name="20% - Accent1 8 2 3 3 6 3" xfId="51713" xr:uid="{00000000-0005-0000-0000-000049C90000}"/>
    <cellStyle name="20% - Accent1 8 2 3 3 7" xfId="51714" xr:uid="{00000000-0005-0000-0000-00004AC90000}"/>
    <cellStyle name="20% - Accent1 8 2 3 3 7 2" xfId="51715" xr:uid="{00000000-0005-0000-0000-00004BC90000}"/>
    <cellStyle name="20% - Accent1 8 2 3 3 8" xfId="51716" xr:uid="{00000000-0005-0000-0000-00004CC90000}"/>
    <cellStyle name="20% - Accent1 8 2 3 3 8 2" xfId="51717" xr:uid="{00000000-0005-0000-0000-00004DC90000}"/>
    <cellStyle name="20% - Accent1 8 2 3 3 9" xfId="51718" xr:uid="{00000000-0005-0000-0000-00004EC90000}"/>
    <cellStyle name="20% - Accent1 8 2 3 4" xfId="51719" xr:uid="{00000000-0005-0000-0000-00004FC90000}"/>
    <cellStyle name="20% - Accent1 8 2 3 4 2" xfId="51720" xr:uid="{00000000-0005-0000-0000-000050C90000}"/>
    <cellStyle name="20% - Accent1 8 2 3 4 2 2" xfId="51721" xr:uid="{00000000-0005-0000-0000-000051C90000}"/>
    <cellStyle name="20% - Accent1 8 2 3 4 2 2 2" xfId="51722" xr:uid="{00000000-0005-0000-0000-000052C90000}"/>
    <cellStyle name="20% - Accent1 8 2 3 4 2 3" xfId="51723" xr:uid="{00000000-0005-0000-0000-000053C90000}"/>
    <cellStyle name="20% - Accent1 8 2 3 4 3" xfId="51724" xr:uid="{00000000-0005-0000-0000-000054C90000}"/>
    <cellStyle name="20% - Accent1 8 2 3 4 3 2" xfId="51725" xr:uid="{00000000-0005-0000-0000-000055C90000}"/>
    <cellStyle name="20% - Accent1 8 2 3 4 4" xfId="51726" xr:uid="{00000000-0005-0000-0000-000056C90000}"/>
    <cellStyle name="20% - Accent1 8 2 3 5" xfId="51727" xr:uid="{00000000-0005-0000-0000-000057C90000}"/>
    <cellStyle name="20% - Accent1 8 2 3 5 2" xfId="51728" xr:uid="{00000000-0005-0000-0000-000058C90000}"/>
    <cellStyle name="20% - Accent1 8 2 3 5 2 2" xfId="51729" xr:uid="{00000000-0005-0000-0000-000059C90000}"/>
    <cellStyle name="20% - Accent1 8 2 3 5 2 2 2" xfId="51730" xr:uid="{00000000-0005-0000-0000-00005AC90000}"/>
    <cellStyle name="20% - Accent1 8 2 3 5 2 3" xfId="51731" xr:uid="{00000000-0005-0000-0000-00005BC90000}"/>
    <cellStyle name="20% - Accent1 8 2 3 5 3" xfId="51732" xr:uid="{00000000-0005-0000-0000-00005CC90000}"/>
    <cellStyle name="20% - Accent1 8 2 3 5 3 2" xfId="51733" xr:uid="{00000000-0005-0000-0000-00005DC90000}"/>
    <cellStyle name="20% - Accent1 8 2 3 5 4" xfId="51734" xr:uid="{00000000-0005-0000-0000-00005EC90000}"/>
    <cellStyle name="20% - Accent1 8 2 3 6" xfId="51735" xr:uid="{00000000-0005-0000-0000-00005FC90000}"/>
    <cellStyle name="20% - Accent1 8 2 3 6 2" xfId="51736" xr:uid="{00000000-0005-0000-0000-000060C90000}"/>
    <cellStyle name="20% - Accent1 8 2 3 6 2 2" xfId="51737" xr:uid="{00000000-0005-0000-0000-000061C90000}"/>
    <cellStyle name="20% - Accent1 8 2 3 6 2 2 2" xfId="51738" xr:uid="{00000000-0005-0000-0000-000062C90000}"/>
    <cellStyle name="20% - Accent1 8 2 3 6 2 3" xfId="51739" xr:uid="{00000000-0005-0000-0000-000063C90000}"/>
    <cellStyle name="20% - Accent1 8 2 3 6 3" xfId="51740" xr:uid="{00000000-0005-0000-0000-000064C90000}"/>
    <cellStyle name="20% - Accent1 8 2 3 6 3 2" xfId="51741" xr:uid="{00000000-0005-0000-0000-000065C90000}"/>
    <cellStyle name="20% - Accent1 8 2 3 6 4" xfId="51742" xr:uid="{00000000-0005-0000-0000-000066C90000}"/>
    <cellStyle name="20% - Accent1 8 2 3 7" xfId="51743" xr:uid="{00000000-0005-0000-0000-000067C90000}"/>
    <cellStyle name="20% - Accent1 8 2 3 7 2" xfId="51744" xr:uid="{00000000-0005-0000-0000-000068C90000}"/>
    <cellStyle name="20% - Accent1 8 2 3 7 2 2" xfId="51745" xr:uid="{00000000-0005-0000-0000-000069C90000}"/>
    <cellStyle name="20% - Accent1 8 2 3 7 3" xfId="51746" xr:uid="{00000000-0005-0000-0000-00006AC90000}"/>
    <cellStyle name="20% - Accent1 8 2 3 8" xfId="51747" xr:uid="{00000000-0005-0000-0000-00006BC90000}"/>
    <cellStyle name="20% - Accent1 8 2 3 8 2" xfId="51748" xr:uid="{00000000-0005-0000-0000-00006CC90000}"/>
    <cellStyle name="20% - Accent1 8 2 3 8 2 2" xfId="51749" xr:uid="{00000000-0005-0000-0000-00006DC90000}"/>
    <cellStyle name="20% - Accent1 8 2 3 8 3" xfId="51750" xr:uid="{00000000-0005-0000-0000-00006EC90000}"/>
    <cellStyle name="20% - Accent1 8 2 3 9" xfId="51751" xr:uid="{00000000-0005-0000-0000-00006FC90000}"/>
    <cellStyle name="20% - Accent1 8 2 3 9 2" xfId="51752" xr:uid="{00000000-0005-0000-0000-000070C90000}"/>
    <cellStyle name="20% - Accent1 8 2 4" xfId="51753" xr:uid="{00000000-0005-0000-0000-000071C90000}"/>
    <cellStyle name="20% - Accent1 8 2 4 10" xfId="51754" xr:uid="{00000000-0005-0000-0000-000072C90000}"/>
    <cellStyle name="20% - Accent1 8 2 4 10 2" xfId="51755" xr:uid="{00000000-0005-0000-0000-000073C90000}"/>
    <cellStyle name="20% - Accent1 8 2 4 11" xfId="51756" xr:uid="{00000000-0005-0000-0000-000074C90000}"/>
    <cellStyle name="20% - Accent1 8 2 4 2" xfId="51757" xr:uid="{00000000-0005-0000-0000-000075C90000}"/>
    <cellStyle name="20% - Accent1 8 2 4 2 2" xfId="51758" xr:uid="{00000000-0005-0000-0000-000076C90000}"/>
    <cellStyle name="20% - Accent1 8 2 4 2 2 2" xfId="51759" xr:uid="{00000000-0005-0000-0000-000077C90000}"/>
    <cellStyle name="20% - Accent1 8 2 4 2 2 2 2" xfId="51760" xr:uid="{00000000-0005-0000-0000-000078C90000}"/>
    <cellStyle name="20% - Accent1 8 2 4 2 2 2 2 2" xfId="51761" xr:uid="{00000000-0005-0000-0000-000079C90000}"/>
    <cellStyle name="20% - Accent1 8 2 4 2 2 2 3" xfId="51762" xr:uid="{00000000-0005-0000-0000-00007AC90000}"/>
    <cellStyle name="20% - Accent1 8 2 4 2 2 3" xfId="51763" xr:uid="{00000000-0005-0000-0000-00007BC90000}"/>
    <cellStyle name="20% - Accent1 8 2 4 2 2 3 2" xfId="51764" xr:uid="{00000000-0005-0000-0000-00007CC90000}"/>
    <cellStyle name="20% - Accent1 8 2 4 2 2 4" xfId="51765" xr:uid="{00000000-0005-0000-0000-00007DC90000}"/>
    <cellStyle name="20% - Accent1 8 2 4 2 3" xfId="51766" xr:uid="{00000000-0005-0000-0000-00007EC90000}"/>
    <cellStyle name="20% - Accent1 8 2 4 2 3 2" xfId="51767" xr:uid="{00000000-0005-0000-0000-00007FC90000}"/>
    <cellStyle name="20% - Accent1 8 2 4 2 3 2 2" xfId="51768" xr:uid="{00000000-0005-0000-0000-000080C90000}"/>
    <cellStyle name="20% - Accent1 8 2 4 2 3 2 2 2" xfId="51769" xr:uid="{00000000-0005-0000-0000-000081C90000}"/>
    <cellStyle name="20% - Accent1 8 2 4 2 3 2 3" xfId="51770" xr:uid="{00000000-0005-0000-0000-000082C90000}"/>
    <cellStyle name="20% - Accent1 8 2 4 2 3 3" xfId="51771" xr:uid="{00000000-0005-0000-0000-000083C90000}"/>
    <cellStyle name="20% - Accent1 8 2 4 2 3 3 2" xfId="51772" xr:uid="{00000000-0005-0000-0000-000084C90000}"/>
    <cellStyle name="20% - Accent1 8 2 4 2 3 4" xfId="51773" xr:uid="{00000000-0005-0000-0000-000085C90000}"/>
    <cellStyle name="20% - Accent1 8 2 4 2 4" xfId="51774" xr:uid="{00000000-0005-0000-0000-000086C90000}"/>
    <cellStyle name="20% - Accent1 8 2 4 2 4 2" xfId="51775" xr:uid="{00000000-0005-0000-0000-000087C90000}"/>
    <cellStyle name="20% - Accent1 8 2 4 2 4 2 2" xfId="51776" xr:uid="{00000000-0005-0000-0000-000088C90000}"/>
    <cellStyle name="20% - Accent1 8 2 4 2 4 2 2 2" xfId="51777" xr:uid="{00000000-0005-0000-0000-000089C90000}"/>
    <cellStyle name="20% - Accent1 8 2 4 2 4 2 3" xfId="51778" xr:uid="{00000000-0005-0000-0000-00008AC90000}"/>
    <cellStyle name="20% - Accent1 8 2 4 2 4 3" xfId="51779" xr:uid="{00000000-0005-0000-0000-00008BC90000}"/>
    <cellStyle name="20% - Accent1 8 2 4 2 4 3 2" xfId="51780" xr:uid="{00000000-0005-0000-0000-00008CC90000}"/>
    <cellStyle name="20% - Accent1 8 2 4 2 4 4" xfId="51781" xr:uid="{00000000-0005-0000-0000-00008DC90000}"/>
    <cellStyle name="20% - Accent1 8 2 4 2 5" xfId="51782" xr:uid="{00000000-0005-0000-0000-00008EC90000}"/>
    <cellStyle name="20% - Accent1 8 2 4 2 5 2" xfId="51783" xr:uid="{00000000-0005-0000-0000-00008FC90000}"/>
    <cellStyle name="20% - Accent1 8 2 4 2 5 2 2" xfId="51784" xr:uid="{00000000-0005-0000-0000-000090C90000}"/>
    <cellStyle name="20% - Accent1 8 2 4 2 5 3" xfId="51785" xr:uid="{00000000-0005-0000-0000-000091C90000}"/>
    <cellStyle name="20% - Accent1 8 2 4 2 6" xfId="51786" xr:uid="{00000000-0005-0000-0000-000092C90000}"/>
    <cellStyle name="20% - Accent1 8 2 4 2 6 2" xfId="51787" xr:uid="{00000000-0005-0000-0000-000093C90000}"/>
    <cellStyle name="20% - Accent1 8 2 4 2 6 2 2" xfId="51788" xr:uid="{00000000-0005-0000-0000-000094C90000}"/>
    <cellStyle name="20% - Accent1 8 2 4 2 6 3" xfId="51789" xr:uid="{00000000-0005-0000-0000-000095C90000}"/>
    <cellStyle name="20% - Accent1 8 2 4 2 7" xfId="51790" xr:uid="{00000000-0005-0000-0000-000096C90000}"/>
    <cellStyle name="20% - Accent1 8 2 4 2 7 2" xfId="51791" xr:uid="{00000000-0005-0000-0000-000097C90000}"/>
    <cellStyle name="20% - Accent1 8 2 4 2 8" xfId="51792" xr:uid="{00000000-0005-0000-0000-000098C90000}"/>
    <cellStyle name="20% - Accent1 8 2 4 2 8 2" xfId="51793" xr:uid="{00000000-0005-0000-0000-000099C90000}"/>
    <cellStyle name="20% - Accent1 8 2 4 2 9" xfId="51794" xr:uid="{00000000-0005-0000-0000-00009AC90000}"/>
    <cellStyle name="20% - Accent1 8 2 4 3" xfId="51795" xr:uid="{00000000-0005-0000-0000-00009BC90000}"/>
    <cellStyle name="20% - Accent1 8 2 4 3 2" xfId="51796" xr:uid="{00000000-0005-0000-0000-00009CC90000}"/>
    <cellStyle name="20% - Accent1 8 2 4 3 2 2" xfId="51797" xr:uid="{00000000-0005-0000-0000-00009DC90000}"/>
    <cellStyle name="20% - Accent1 8 2 4 3 2 2 2" xfId="51798" xr:uid="{00000000-0005-0000-0000-00009EC90000}"/>
    <cellStyle name="20% - Accent1 8 2 4 3 2 2 2 2" xfId="51799" xr:uid="{00000000-0005-0000-0000-00009FC90000}"/>
    <cellStyle name="20% - Accent1 8 2 4 3 2 2 3" xfId="51800" xr:uid="{00000000-0005-0000-0000-0000A0C90000}"/>
    <cellStyle name="20% - Accent1 8 2 4 3 2 3" xfId="51801" xr:uid="{00000000-0005-0000-0000-0000A1C90000}"/>
    <cellStyle name="20% - Accent1 8 2 4 3 2 3 2" xfId="51802" xr:uid="{00000000-0005-0000-0000-0000A2C90000}"/>
    <cellStyle name="20% - Accent1 8 2 4 3 2 4" xfId="51803" xr:uid="{00000000-0005-0000-0000-0000A3C90000}"/>
    <cellStyle name="20% - Accent1 8 2 4 3 3" xfId="51804" xr:uid="{00000000-0005-0000-0000-0000A4C90000}"/>
    <cellStyle name="20% - Accent1 8 2 4 3 3 2" xfId="51805" xr:uid="{00000000-0005-0000-0000-0000A5C90000}"/>
    <cellStyle name="20% - Accent1 8 2 4 3 3 2 2" xfId="51806" xr:uid="{00000000-0005-0000-0000-0000A6C90000}"/>
    <cellStyle name="20% - Accent1 8 2 4 3 3 2 2 2" xfId="51807" xr:uid="{00000000-0005-0000-0000-0000A7C90000}"/>
    <cellStyle name="20% - Accent1 8 2 4 3 3 2 3" xfId="51808" xr:uid="{00000000-0005-0000-0000-0000A8C90000}"/>
    <cellStyle name="20% - Accent1 8 2 4 3 3 3" xfId="51809" xr:uid="{00000000-0005-0000-0000-0000A9C90000}"/>
    <cellStyle name="20% - Accent1 8 2 4 3 3 3 2" xfId="51810" xr:uid="{00000000-0005-0000-0000-0000AAC90000}"/>
    <cellStyle name="20% - Accent1 8 2 4 3 3 4" xfId="51811" xr:uid="{00000000-0005-0000-0000-0000ABC90000}"/>
    <cellStyle name="20% - Accent1 8 2 4 3 4" xfId="51812" xr:uid="{00000000-0005-0000-0000-0000ACC90000}"/>
    <cellStyle name="20% - Accent1 8 2 4 3 4 2" xfId="51813" xr:uid="{00000000-0005-0000-0000-0000ADC90000}"/>
    <cellStyle name="20% - Accent1 8 2 4 3 4 2 2" xfId="51814" xr:uid="{00000000-0005-0000-0000-0000AEC90000}"/>
    <cellStyle name="20% - Accent1 8 2 4 3 4 2 2 2" xfId="51815" xr:uid="{00000000-0005-0000-0000-0000AFC90000}"/>
    <cellStyle name="20% - Accent1 8 2 4 3 4 2 3" xfId="51816" xr:uid="{00000000-0005-0000-0000-0000B0C90000}"/>
    <cellStyle name="20% - Accent1 8 2 4 3 4 3" xfId="51817" xr:uid="{00000000-0005-0000-0000-0000B1C90000}"/>
    <cellStyle name="20% - Accent1 8 2 4 3 4 3 2" xfId="51818" xr:uid="{00000000-0005-0000-0000-0000B2C90000}"/>
    <cellStyle name="20% - Accent1 8 2 4 3 4 4" xfId="51819" xr:uid="{00000000-0005-0000-0000-0000B3C90000}"/>
    <cellStyle name="20% - Accent1 8 2 4 3 5" xfId="51820" xr:uid="{00000000-0005-0000-0000-0000B4C90000}"/>
    <cellStyle name="20% - Accent1 8 2 4 3 5 2" xfId="51821" xr:uid="{00000000-0005-0000-0000-0000B5C90000}"/>
    <cellStyle name="20% - Accent1 8 2 4 3 5 2 2" xfId="51822" xr:uid="{00000000-0005-0000-0000-0000B6C90000}"/>
    <cellStyle name="20% - Accent1 8 2 4 3 5 3" xfId="51823" xr:uid="{00000000-0005-0000-0000-0000B7C90000}"/>
    <cellStyle name="20% - Accent1 8 2 4 3 6" xfId="51824" xr:uid="{00000000-0005-0000-0000-0000B8C90000}"/>
    <cellStyle name="20% - Accent1 8 2 4 3 6 2" xfId="51825" xr:uid="{00000000-0005-0000-0000-0000B9C90000}"/>
    <cellStyle name="20% - Accent1 8 2 4 3 6 2 2" xfId="51826" xr:uid="{00000000-0005-0000-0000-0000BAC90000}"/>
    <cellStyle name="20% - Accent1 8 2 4 3 6 3" xfId="51827" xr:uid="{00000000-0005-0000-0000-0000BBC90000}"/>
    <cellStyle name="20% - Accent1 8 2 4 3 7" xfId="51828" xr:uid="{00000000-0005-0000-0000-0000BCC90000}"/>
    <cellStyle name="20% - Accent1 8 2 4 3 7 2" xfId="51829" xr:uid="{00000000-0005-0000-0000-0000BDC90000}"/>
    <cellStyle name="20% - Accent1 8 2 4 3 8" xfId="51830" xr:uid="{00000000-0005-0000-0000-0000BEC90000}"/>
    <cellStyle name="20% - Accent1 8 2 4 3 8 2" xfId="51831" xr:uid="{00000000-0005-0000-0000-0000BFC90000}"/>
    <cellStyle name="20% - Accent1 8 2 4 3 9" xfId="51832" xr:uid="{00000000-0005-0000-0000-0000C0C90000}"/>
    <cellStyle name="20% - Accent1 8 2 4 4" xfId="51833" xr:uid="{00000000-0005-0000-0000-0000C1C90000}"/>
    <cellStyle name="20% - Accent1 8 2 4 4 2" xfId="51834" xr:uid="{00000000-0005-0000-0000-0000C2C90000}"/>
    <cellStyle name="20% - Accent1 8 2 4 4 2 2" xfId="51835" xr:uid="{00000000-0005-0000-0000-0000C3C90000}"/>
    <cellStyle name="20% - Accent1 8 2 4 4 2 2 2" xfId="51836" xr:uid="{00000000-0005-0000-0000-0000C4C90000}"/>
    <cellStyle name="20% - Accent1 8 2 4 4 2 3" xfId="51837" xr:uid="{00000000-0005-0000-0000-0000C5C90000}"/>
    <cellStyle name="20% - Accent1 8 2 4 4 3" xfId="51838" xr:uid="{00000000-0005-0000-0000-0000C6C90000}"/>
    <cellStyle name="20% - Accent1 8 2 4 4 3 2" xfId="51839" xr:uid="{00000000-0005-0000-0000-0000C7C90000}"/>
    <cellStyle name="20% - Accent1 8 2 4 4 4" xfId="51840" xr:uid="{00000000-0005-0000-0000-0000C8C90000}"/>
    <cellStyle name="20% - Accent1 8 2 4 5" xfId="51841" xr:uid="{00000000-0005-0000-0000-0000C9C90000}"/>
    <cellStyle name="20% - Accent1 8 2 4 5 2" xfId="51842" xr:uid="{00000000-0005-0000-0000-0000CAC90000}"/>
    <cellStyle name="20% - Accent1 8 2 4 5 2 2" xfId="51843" xr:uid="{00000000-0005-0000-0000-0000CBC90000}"/>
    <cellStyle name="20% - Accent1 8 2 4 5 2 2 2" xfId="51844" xr:uid="{00000000-0005-0000-0000-0000CCC90000}"/>
    <cellStyle name="20% - Accent1 8 2 4 5 2 3" xfId="51845" xr:uid="{00000000-0005-0000-0000-0000CDC90000}"/>
    <cellStyle name="20% - Accent1 8 2 4 5 3" xfId="51846" xr:uid="{00000000-0005-0000-0000-0000CEC90000}"/>
    <cellStyle name="20% - Accent1 8 2 4 5 3 2" xfId="51847" xr:uid="{00000000-0005-0000-0000-0000CFC90000}"/>
    <cellStyle name="20% - Accent1 8 2 4 5 4" xfId="51848" xr:uid="{00000000-0005-0000-0000-0000D0C90000}"/>
    <cellStyle name="20% - Accent1 8 2 4 6" xfId="51849" xr:uid="{00000000-0005-0000-0000-0000D1C90000}"/>
    <cellStyle name="20% - Accent1 8 2 4 6 2" xfId="51850" xr:uid="{00000000-0005-0000-0000-0000D2C90000}"/>
    <cellStyle name="20% - Accent1 8 2 4 6 2 2" xfId="51851" xr:uid="{00000000-0005-0000-0000-0000D3C90000}"/>
    <cellStyle name="20% - Accent1 8 2 4 6 2 2 2" xfId="51852" xr:uid="{00000000-0005-0000-0000-0000D4C90000}"/>
    <cellStyle name="20% - Accent1 8 2 4 6 2 3" xfId="51853" xr:uid="{00000000-0005-0000-0000-0000D5C90000}"/>
    <cellStyle name="20% - Accent1 8 2 4 6 3" xfId="51854" xr:uid="{00000000-0005-0000-0000-0000D6C90000}"/>
    <cellStyle name="20% - Accent1 8 2 4 6 3 2" xfId="51855" xr:uid="{00000000-0005-0000-0000-0000D7C90000}"/>
    <cellStyle name="20% - Accent1 8 2 4 6 4" xfId="51856" xr:uid="{00000000-0005-0000-0000-0000D8C90000}"/>
    <cellStyle name="20% - Accent1 8 2 4 7" xfId="51857" xr:uid="{00000000-0005-0000-0000-0000D9C90000}"/>
    <cellStyle name="20% - Accent1 8 2 4 7 2" xfId="51858" xr:uid="{00000000-0005-0000-0000-0000DAC90000}"/>
    <cellStyle name="20% - Accent1 8 2 4 7 2 2" xfId="51859" xr:uid="{00000000-0005-0000-0000-0000DBC90000}"/>
    <cellStyle name="20% - Accent1 8 2 4 7 3" xfId="51860" xr:uid="{00000000-0005-0000-0000-0000DCC90000}"/>
    <cellStyle name="20% - Accent1 8 2 4 8" xfId="51861" xr:uid="{00000000-0005-0000-0000-0000DDC90000}"/>
    <cellStyle name="20% - Accent1 8 2 4 8 2" xfId="51862" xr:uid="{00000000-0005-0000-0000-0000DEC90000}"/>
    <cellStyle name="20% - Accent1 8 2 4 8 2 2" xfId="51863" xr:uid="{00000000-0005-0000-0000-0000DFC90000}"/>
    <cellStyle name="20% - Accent1 8 2 4 8 3" xfId="51864" xr:uid="{00000000-0005-0000-0000-0000E0C90000}"/>
    <cellStyle name="20% - Accent1 8 2 4 9" xfId="51865" xr:uid="{00000000-0005-0000-0000-0000E1C90000}"/>
    <cellStyle name="20% - Accent1 8 2 4 9 2" xfId="51866" xr:uid="{00000000-0005-0000-0000-0000E2C90000}"/>
    <cellStyle name="20% - Accent1 8 2 5" xfId="51867" xr:uid="{00000000-0005-0000-0000-0000E3C90000}"/>
    <cellStyle name="20% - Accent1 8 2 5 2" xfId="51868" xr:uid="{00000000-0005-0000-0000-0000E4C90000}"/>
    <cellStyle name="20% - Accent1 8 2 5 2 2" xfId="51869" xr:uid="{00000000-0005-0000-0000-0000E5C90000}"/>
    <cellStyle name="20% - Accent1 8 2 5 2 2 2" xfId="51870" xr:uid="{00000000-0005-0000-0000-0000E6C90000}"/>
    <cellStyle name="20% - Accent1 8 2 5 2 2 2 2" xfId="51871" xr:uid="{00000000-0005-0000-0000-0000E7C90000}"/>
    <cellStyle name="20% - Accent1 8 2 5 2 2 3" xfId="51872" xr:uid="{00000000-0005-0000-0000-0000E8C90000}"/>
    <cellStyle name="20% - Accent1 8 2 5 2 3" xfId="51873" xr:uid="{00000000-0005-0000-0000-0000E9C90000}"/>
    <cellStyle name="20% - Accent1 8 2 5 2 3 2" xfId="51874" xr:uid="{00000000-0005-0000-0000-0000EAC90000}"/>
    <cellStyle name="20% - Accent1 8 2 5 2 4" xfId="51875" xr:uid="{00000000-0005-0000-0000-0000EBC90000}"/>
    <cellStyle name="20% - Accent1 8 2 5 3" xfId="51876" xr:uid="{00000000-0005-0000-0000-0000ECC90000}"/>
    <cellStyle name="20% - Accent1 8 2 5 3 2" xfId="51877" xr:uid="{00000000-0005-0000-0000-0000EDC90000}"/>
    <cellStyle name="20% - Accent1 8 2 5 3 2 2" xfId="51878" xr:uid="{00000000-0005-0000-0000-0000EEC90000}"/>
    <cellStyle name="20% - Accent1 8 2 5 3 2 2 2" xfId="51879" xr:uid="{00000000-0005-0000-0000-0000EFC90000}"/>
    <cellStyle name="20% - Accent1 8 2 5 3 2 3" xfId="51880" xr:uid="{00000000-0005-0000-0000-0000F0C90000}"/>
    <cellStyle name="20% - Accent1 8 2 5 3 3" xfId="51881" xr:uid="{00000000-0005-0000-0000-0000F1C90000}"/>
    <cellStyle name="20% - Accent1 8 2 5 3 3 2" xfId="51882" xr:uid="{00000000-0005-0000-0000-0000F2C90000}"/>
    <cellStyle name="20% - Accent1 8 2 5 3 4" xfId="51883" xr:uid="{00000000-0005-0000-0000-0000F3C90000}"/>
    <cellStyle name="20% - Accent1 8 2 5 4" xfId="51884" xr:uid="{00000000-0005-0000-0000-0000F4C90000}"/>
    <cellStyle name="20% - Accent1 8 2 5 4 2" xfId="51885" xr:uid="{00000000-0005-0000-0000-0000F5C90000}"/>
    <cellStyle name="20% - Accent1 8 2 5 4 2 2" xfId="51886" xr:uid="{00000000-0005-0000-0000-0000F6C90000}"/>
    <cellStyle name="20% - Accent1 8 2 5 4 2 2 2" xfId="51887" xr:uid="{00000000-0005-0000-0000-0000F7C90000}"/>
    <cellStyle name="20% - Accent1 8 2 5 4 2 3" xfId="51888" xr:uid="{00000000-0005-0000-0000-0000F8C90000}"/>
    <cellStyle name="20% - Accent1 8 2 5 4 3" xfId="51889" xr:uid="{00000000-0005-0000-0000-0000F9C90000}"/>
    <cellStyle name="20% - Accent1 8 2 5 4 3 2" xfId="51890" xr:uid="{00000000-0005-0000-0000-0000FAC90000}"/>
    <cellStyle name="20% - Accent1 8 2 5 4 4" xfId="51891" xr:uid="{00000000-0005-0000-0000-0000FBC90000}"/>
    <cellStyle name="20% - Accent1 8 2 5 5" xfId="51892" xr:uid="{00000000-0005-0000-0000-0000FCC90000}"/>
    <cellStyle name="20% - Accent1 8 2 5 5 2" xfId="51893" xr:uid="{00000000-0005-0000-0000-0000FDC90000}"/>
    <cellStyle name="20% - Accent1 8 2 5 5 2 2" xfId="51894" xr:uid="{00000000-0005-0000-0000-0000FEC90000}"/>
    <cellStyle name="20% - Accent1 8 2 5 5 3" xfId="51895" xr:uid="{00000000-0005-0000-0000-0000FFC90000}"/>
    <cellStyle name="20% - Accent1 8 2 5 6" xfId="51896" xr:uid="{00000000-0005-0000-0000-000000CA0000}"/>
    <cellStyle name="20% - Accent1 8 2 5 6 2" xfId="51897" xr:uid="{00000000-0005-0000-0000-000001CA0000}"/>
    <cellStyle name="20% - Accent1 8 2 5 6 2 2" xfId="51898" xr:uid="{00000000-0005-0000-0000-000002CA0000}"/>
    <cellStyle name="20% - Accent1 8 2 5 6 3" xfId="51899" xr:uid="{00000000-0005-0000-0000-000003CA0000}"/>
    <cellStyle name="20% - Accent1 8 2 5 7" xfId="51900" xr:uid="{00000000-0005-0000-0000-000004CA0000}"/>
    <cellStyle name="20% - Accent1 8 2 5 7 2" xfId="51901" xr:uid="{00000000-0005-0000-0000-000005CA0000}"/>
    <cellStyle name="20% - Accent1 8 2 5 8" xfId="51902" xr:uid="{00000000-0005-0000-0000-000006CA0000}"/>
    <cellStyle name="20% - Accent1 8 2 5 8 2" xfId="51903" xr:uid="{00000000-0005-0000-0000-000007CA0000}"/>
    <cellStyle name="20% - Accent1 8 2 5 9" xfId="51904" xr:uid="{00000000-0005-0000-0000-000008CA0000}"/>
    <cellStyle name="20% - Accent1 8 2 6" xfId="51905" xr:uid="{00000000-0005-0000-0000-000009CA0000}"/>
    <cellStyle name="20% - Accent1 8 2 6 2" xfId="51906" xr:uid="{00000000-0005-0000-0000-00000ACA0000}"/>
    <cellStyle name="20% - Accent1 8 2 6 2 2" xfId="51907" xr:uid="{00000000-0005-0000-0000-00000BCA0000}"/>
    <cellStyle name="20% - Accent1 8 2 6 2 2 2" xfId="51908" xr:uid="{00000000-0005-0000-0000-00000CCA0000}"/>
    <cellStyle name="20% - Accent1 8 2 6 2 2 2 2" xfId="51909" xr:uid="{00000000-0005-0000-0000-00000DCA0000}"/>
    <cellStyle name="20% - Accent1 8 2 6 2 2 3" xfId="51910" xr:uid="{00000000-0005-0000-0000-00000ECA0000}"/>
    <cellStyle name="20% - Accent1 8 2 6 2 3" xfId="51911" xr:uid="{00000000-0005-0000-0000-00000FCA0000}"/>
    <cellStyle name="20% - Accent1 8 2 6 2 3 2" xfId="51912" xr:uid="{00000000-0005-0000-0000-000010CA0000}"/>
    <cellStyle name="20% - Accent1 8 2 6 2 4" xfId="51913" xr:uid="{00000000-0005-0000-0000-000011CA0000}"/>
    <cellStyle name="20% - Accent1 8 2 6 3" xfId="51914" xr:uid="{00000000-0005-0000-0000-000012CA0000}"/>
    <cellStyle name="20% - Accent1 8 2 6 3 2" xfId="51915" xr:uid="{00000000-0005-0000-0000-000013CA0000}"/>
    <cellStyle name="20% - Accent1 8 2 6 3 2 2" xfId="51916" xr:uid="{00000000-0005-0000-0000-000014CA0000}"/>
    <cellStyle name="20% - Accent1 8 2 6 3 2 2 2" xfId="51917" xr:uid="{00000000-0005-0000-0000-000015CA0000}"/>
    <cellStyle name="20% - Accent1 8 2 6 3 2 3" xfId="51918" xr:uid="{00000000-0005-0000-0000-000016CA0000}"/>
    <cellStyle name="20% - Accent1 8 2 6 3 3" xfId="51919" xr:uid="{00000000-0005-0000-0000-000017CA0000}"/>
    <cellStyle name="20% - Accent1 8 2 6 3 3 2" xfId="51920" xr:uid="{00000000-0005-0000-0000-000018CA0000}"/>
    <cellStyle name="20% - Accent1 8 2 6 3 4" xfId="51921" xr:uid="{00000000-0005-0000-0000-000019CA0000}"/>
    <cellStyle name="20% - Accent1 8 2 6 4" xfId="51922" xr:uid="{00000000-0005-0000-0000-00001ACA0000}"/>
    <cellStyle name="20% - Accent1 8 2 6 4 2" xfId="51923" xr:uid="{00000000-0005-0000-0000-00001BCA0000}"/>
    <cellStyle name="20% - Accent1 8 2 6 4 2 2" xfId="51924" xr:uid="{00000000-0005-0000-0000-00001CCA0000}"/>
    <cellStyle name="20% - Accent1 8 2 6 4 2 2 2" xfId="51925" xr:uid="{00000000-0005-0000-0000-00001DCA0000}"/>
    <cellStyle name="20% - Accent1 8 2 6 4 2 3" xfId="51926" xr:uid="{00000000-0005-0000-0000-00001ECA0000}"/>
    <cellStyle name="20% - Accent1 8 2 6 4 3" xfId="51927" xr:uid="{00000000-0005-0000-0000-00001FCA0000}"/>
    <cellStyle name="20% - Accent1 8 2 6 4 3 2" xfId="51928" xr:uid="{00000000-0005-0000-0000-000020CA0000}"/>
    <cellStyle name="20% - Accent1 8 2 6 4 4" xfId="51929" xr:uid="{00000000-0005-0000-0000-000021CA0000}"/>
    <cellStyle name="20% - Accent1 8 2 6 5" xfId="51930" xr:uid="{00000000-0005-0000-0000-000022CA0000}"/>
    <cellStyle name="20% - Accent1 8 2 6 5 2" xfId="51931" xr:uid="{00000000-0005-0000-0000-000023CA0000}"/>
    <cellStyle name="20% - Accent1 8 2 6 5 2 2" xfId="51932" xr:uid="{00000000-0005-0000-0000-000024CA0000}"/>
    <cellStyle name="20% - Accent1 8 2 6 5 3" xfId="51933" xr:uid="{00000000-0005-0000-0000-000025CA0000}"/>
    <cellStyle name="20% - Accent1 8 2 6 6" xfId="51934" xr:uid="{00000000-0005-0000-0000-000026CA0000}"/>
    <cellStyle name="20% - Accent1 8 2 6 6 2" xfId="51935" xr:uid="{00000000-0005-0000-0000-000027CA0000}"/>
    <cellStyle name="20% - Accent1 8 2 6 6 2 2" xfId="51936" xr:uid="{00000000-0005-0000-0000-000028CA0000}"/>
    <cellStyle name="20% - Accent1 8 2 6 6 3" xfId="51937" xr:uid="{00000000-0005-0000-0000-000029CA0000}"/>
    <cellStyle name="20% - Accent1 8 2 6 7" xfId="51938" xr:uid="{00000000-0005-0000-0000-00002ACA0000}"/>
    <cellStyle name="20% - Accent1 8 2 6 7 2" xfId="51939" xr:uid="{00000000-0005-0000-0000-00002BCA0000}"/>
    <cellStyle name="20% - Accent1 8 2 6 8" xfId="51940" xr:uid="{00000000-0005-0000-0000-00002CCA0000}"/>
    <cellStyle name="20% - Accent1 8 2 6 8 2" xfId="51941" xr:uid="{00000000-0005-0000-0000-00002DCA0000}"/>
    <cellStyle name="20% - Accent1 8 2 6 9" xfId="51942" xr:uid="{00000000-0005-0000-0000-00002ECA0000}"/>
    <cellStyle name="20% - Accent1 8 2 7" xfId="51943" xr:uid="{00000000-0005-0000-0000-00002FCA0000}"/>
    <cellStyle name="20% - Accent1 8 2 7 2" xfId="51944" xr:uid="{00000000-0005-0000-0000-000030CA0000}"/>
    <cellStyle name="20% - Accent1 8 2 7 2 2" xfId="51945" xr:uid="{00000000-0005-0000-0000-000031CA0000}"/>
    <cellStyle name="20% - Accent1 8 2 7 2 2 2" xfId="51946" xr:uid="{00000000-0005-0000-0000-000032CA0000}"/>
    <cellStyle name="20% - Accent1 8 2 7 2 3" xfId="51947" xr:uid="{00000000-0005-0000-0000-000033CA0000}"/>
    <cellStyle name="20% - Accent1 8 2 7 3" xfId="51948" xr:uid="{00000000-0005-0000-0000-000034CA0000}"/>
    <cellStyle name="20% - Accent1 8 2 7 3 2" xfId="51949" xr:uid="{00000000-0005-0000-0000-000035CA0000}"/>
    <cellStyle name="20% - Accent1 8 2 7 4" xfId="51950" xr:uid="{00000000-0005-0000-0000-000036CA0000}"/>
    <cellStyle name="20% - Accent1 8 2 8" xfId="51951" xr:uid="{00000000-0005-0000-0000-000037CA0000}"/>
    <cellStyle name="20% - Accent1 8 2 8 2" xfId="51952" xr:uid="{00000000-0005-0000-0000-000038CA0000}"/>
    <cellStyle name="20% - Accent1 8 2 8 2 2" xfId="51953" xr:uid="{00000000-0005-0000-0000-000039CA0000}"/>
    <cellStyle name="20% - Accent1 8 2 8 2 2 2" xfId="51954" xr:uid="{00000000-0005-0000-0000-00003ACA0000}"/>
    <cellStyle name="20% - Accent1 8 2 8 2 3" xfId="51955" xr:uid="{00000000-0005-0000-0000-00003BCA0000}"/>
    <cellStyle name="20% - Accent1 8 2 8 3" xfId="51956" xr:uid="{00000000-0005-0000-0000-00003CCA0000}"/>
    <cellStyle name="20% - Accent1 8 2 8 3 2" xfId="51957" xr:uid="{00000000-0005-0000-0000-00003DCA0000}"/>
    <cellStyle name="20% - Accent1 8 2 8 4" xfId="51958" xr:uid="{00000000-0005-0000-0000-00003ECA0000}"/>
    <cellStyle name="20% - Accent1 8 2 9" xfId="51959" xr:uid="{00000000-0005-0000-0000-00003FCA0000}"/>
    <cellStyle name="20% - Accent1 8 2 9 2" xfId="51960" xr:uid="{00000000-0005-0000-0000-000040CA0000}"/>
    <cellStyle name="20% - Accent1 8 2 9 2 2" xfId="51961" xr:uid="{00000000-0005-0000-0000-000041CA0000}"/>
    <cellStyle name="20% - Accent1 8 2 9 2 2 2" xfId="51962" xr:uid="{00000000-0005-0000-0000-000042CA0000}"/>
    <cellStyle name="20% - Accent1 8 2 9 2 3" xfId="51963" xr:uid="{00000000-0005-0000-0000-000043CA0000}"/>
    <cellStyle name="20% - Accent1 8 2 9 3" xfId="51964" xr:uid="{00000000-0005-0000-0000-000044CA0000}"/>
    <cellStyle name="20% - Accent1 8 2 9 3 2" xfId="51965" xr:uid="{00000000-0005-0000-0000-000045CA0000}"/>
    <cellStyle name="20% - Accent1 8 2 9 4" xfId="51966" xr:uid="{00000000-0005-0000-0000-000046CA0000}"/>
    <cellStyle name="20% - Accent1 8 3" xfId="51967" xr:uid="{00000000-0005-0000-0000-000047CA0000}"/>
    <cellStyle name="20% - Accent1 8 3 10" xfId="51968" xr:uid="{00000000-0005-0000-0000-000048CA0000}"/>
    <cellStyle name="20% - Accent1 8 3 10 2" xfId="51969" xr:uid="{00000000-0005-0000-0000-000049CA0000}"/>
    <cellStyle name="20% - Accent1 8 3 11" xfId="51970" xr:uid="{00000000-0005-0000-0000-00004ACA0000}"/>
    <cellStyle name="20% - Accent1 8 3 2" xfId="51971" xr:uid="{00000000-0005-0000-0000-00004BCA0000}"/>
    <cellStyle name="20% - Accent1 8 3 2 2" xfId="51972" xr:uid="{00000000-0005-0000-0000-00004CCA0000}"/>
    <cellStyle name="20% - Accent1 8 3 2 2 2" xfId="51973" xr:uid="{00000000-0005-0000-0000-00004DCA0000}"/>
    <cellStyle name="20% - Accent1 8 3 2 2 2 2" xfId="51974" xr:uid="{00000000-0005-0000-0000-00004ECA0000}"/>
    <cellStyle name="20% - Accent1 8 3 2 2 2 2 2" xfId="51975" xr:uid="{00000000-0005-0000-0000-00004FCA0000}"/>
    <cellStyle name="20% - Accent1 8 3 2 2 2 3" xfId="51976" xr:uid="{00000000-0005-0000-0000-000050CA0000}"/>
    <cellStyle name="20% - Accent1 8 3 2 2 3" xfId="51977" xr:uid="{00000000-0005-0000-0000-000051CA0000}"/>
    <cellStyle name="20% - Accent1 8 3 2 2 3 2" xfId="51978" xr:uid="{00000000-0005-0000-0000-000052CA0000}"/>
    <cellStyle name="20% - Accent1 8 3 2 2 4" xfId="51979" xr:uid="{00000000-0005-0000-0000-000053CA0000}"/>
    <cellStyle name="20% - Accent1 8 3 2 3" xfId="51980" xr:uid="{00000000-0005-0000-0000-000054CA0000}"/>
    <cellStyle name="20% - Accent1 8 3 2 3 2" xfId="51981" xr:uid="{00000000-0005-0000-0000-000055CA0000}"/>
    <cellStyle name="20% - Accent1 8 3 2 3 2 2" xfId="51982" xr:uid="{00000000-0005-0000-0000-000056CA0000}"/>
    <cellStyle name="20% - Accent1 8 3 2 3 2 2 2" xfId="51983" xr:uid="{00000000-0005-0000-0000-000057CA0000}"/>
    <cellStyle name="20% - Accent1 8 3 2 3 2 3" xfId="51984" xr:uid="{00000000-0005-0000-0000-000058CA0000}"/>
    <cellStyle name="20% - Accent1 8 3 2 3 3" xfId="51985" xr:uid="{00000000-0005-0000-0000-000059CA0000}"/>
    <cellStyle name="20% - Accent1 8 3 2 3 3 2" xfId="51986" xr:uid="{00000000-0005-0000-0000-00005ACA0000}"/>
    <cellStyle name="20% - Accent1 8 3 2 3 4" xfId="51987" xr:uid="{00000000-0005-0000-0000-00005BCA0000}"/>
    <cellStyle name="20% - Accent1 8 3 2 4" xfId="51988" xr:uid="{00000000-0005-0000-0000-00005CCA0000}"/>
    <cellStyle name="20% - Accent1 8 3 2 4 2" xfId="51989" xr:uid="{00000000-0005-0000-0000-00005DCA0000}"/>
    <cellStyle name="20% - Accent1 8 3 2 4 2 2" xfId="51990" xr:uid="{00000000-0005-0000-0000-00005ECA0000}"/>
    <cellStyle name="20% - Accent1 8 3 2 4 2 2 2" xfId="51991" xr:uid="{00000000-0005-0000-0000-00005FCA0000}"/>
    <cellStyle name="20% - Accent1 8 3 2 4 2 3" xfId="51992" xr:uid="{00000000-0005-0000-0000-000060CA0000}"/>
    <cellStyle name="20% - Accent1 8 3 2 4 3" xfId="51993" xr:uid="{00000000-0005-0000-0000-000061CA0000}"/>
    <cellStyle name="20% - Accent1 8 3 2 4 3 2" xfId="51994" xr:uid="{00000000-0005-0000-0000-000062CA0000}"/>
    <cellStyle name="20% - Accent1 8 3 2 4 4" xfId="51995" xr:uid="{00000000-0005-0000-0000-000063CA0000}"/>
    <cellStyle name="20% - Accent1 8 3 2 5" xfId="51996" xr:uid="{00000000-0005-0000-0000-000064CA0000}"/>
    <cellStyle name="20% - Accent1 8 3 2 5 2" xfId="51997" xr:uid="{00000000-0005-0000-0000-000065CA0000}"/>
    <cellStyle name="20% - Accent1 8 3 2 5 2 2" xfId="51998" xr:uid="{00000000-0005-0000-0000-000066CA0000}"/>
    <cellStyle name="20% - Accent1 8 3 2 5 3" xfId="51999" xr:uid="{00000000-0005-0000-0000-000067CA0000}"/>
    <cellStyle name="20% - Accent1 8 3 2 6" xfId="52000" xr:uid="{00000000-0005-0000-0000-000068CA0000}"/>
    <cellStyle name="20% - Accent1 8 3 2 6 2" xfId="52001" xr:uid="{00000000-0005-0000-0000-000069CA0000}"/>
    <cellStyle name="20% - Accent1 8 3 2 6 2 2" xfId="52002" xr:uid="{00000000-0005-0000-0000-00006ACA0000}"/>
    <cellStyle name="20% - Accent1 8 3 2 6 3" xfId="52003" xr:uid="{00000000-0005-0000-0000-00006BCA0000}"/>
    <cellStyle name="20% - Accent1 8 3 2 7" xfId="52004" xr:uid="{00000000-0005-0000-0000-00006CCA0000}"/>
    <cellStyle name="20% - Accent1 8 3 2 7 2" xfId="52005" xr:uid="{00000000-0005-0000-0000-00006DCA0000}"/>
    <cellStyle name="20% - Accent1 8 3 2 8" xfId="52006" xr:uid="{00000000-0005-0000-0000-00006ECA0000}"/>
    <cellStyle name="20% - Accent1 8 3 2 8 2" xfId="52007" xr:uid="{00000000-0005-0000-0000-00006FCA0000}"/>
    <cellStyle name="20% - Accent1 8 3 2 9" xfId="52008" xr:uid="{00000000-0005-0000-0000-000070CA0000}"/>
    <cellStyle name="20% - Accent1 8 3 3" xfId="52009" xr:uid="{00000000-0005-0000-0000-000071CA0000}"/>
    <cellStyle name="20% - Accent1 8 3 3 2" xfId="52010" xr:uid="{00000000-0005-0000-0000-000072CA0000}"/>
    <cellStyle name="20% - Accent1 8 3 3 2 2" xfId="52011" xr:uid="{00000000-0005-0000-0000-000073CA0000}"/>
    <cellStyle name="20% - Accent1 8 3 3 2 2 2" xfId="52012" xr:uid="{00000000-0005-0000-0000-000074CA0000}"/>
    <cellStyle name="20% - Accent1 8 3 3 2 2 2 2" xfId="52013" xr:uid="{00000000-0005-0000-0000-000075CA0000}"/>
    <cellStyle name="20% - Accent1 8 3 3 2 2 3" xfId="52014" xr:uid="{00000000-0005-0000-0000-000076CA0000}"/>
    <cellStyle name="20% - Accent1 8 3 3 2 3" xfId="52015" xr:uid="{00000000-0005-0000-0000-000077CA0000}"/>
    <cellStyle name="20% - Accent1 8 3 3 2 3 2" xfId="52016" xr:uid="{00000000-0005-0000-0000-000078CA0000}"/>
    <cellStyle name="20% - Accent1 8 3 3 2 4" xfId="52017" xr:uid="{00000000-0005-0000-0000-000079CA0000}"/>
    <cellStyle name="20% - Accent1 8 3 3 3" xfId="52018" xr:uid="{00000000-0005-0000-0000-00007ACA0000}"/>
    <cellStyle name="20% - Accent1 8 3 3 3 2" xfId="52019" xr:uid="{00000000-0005-0000-0000-00007BCA0000}"/>
    <cellStyle name="20% - Accent1 8 3 3 3 2 2" xfId="52020" xr:uid="{00000000-0005-0000-0000-00007CCA0000}"/>
    <cellStyle name="20% - Accent1 8 3 3 3 2 2 2" xfId="52021" xr:uid="{00000000-0005-0000-0000-00007DCA0000}"/>
    <cellStyle name="20% - Accent1 8 3 3 3 2 3" xfId="52022" xr:uid="{00000000-0005-0000-0000-00007ECA0000}"/>
    <cellStyle name="20% - Accent1 8 3 3 3 3" xfId="52023" xr:uid="{00000000-0005-0000-0000-00007FCA0000}"/>
    <cellStyle name="20% - Accent1 8 3 3 3 3 2" xfId="52024" xr:uid="{00000000-0005-0000-0000-000080CA0000}"/>
    <cellStyle name="20% - Accent1 8 3 3 3 4" xfId="52025" xr:uid="{00000000-0005-0000-0000-000081CA0000}"/>
    <cellStyle name="20% - Accent1 8 3 3 4" xfId="52026" xr:uid="{00000000-0005-0000-0000-000082CA0000}"/>
    <cellStyle name="20% - Accent1 8 3 3 4 2" xfId="52027" xr:uid="{00000000-0005-0000-0000-000083CA0000}"/>
    <cellStyle name="20% - Accent1 8 3 3 4 2 2" xfId="52028" xr:uid="{00000000-0005-0000-0000-000084CA0000}"/>
    <cellStyle name="20% - Accent1 8 3 3 4 2 2 2" xfId="52029" xr:uid="{00000000-0005-0000-0000-000085CA0000}"/>
    <cellStyle name="20% - Accent1 8 3 3 4 2 3" xfId="52030" xr:uid="{00000000-0005-0000-0000-000086CA0000}"/>
    <cellStyle name="20% - Accent1 8 3 3 4 3" xfId="52031" xr:uid="{00000000-0005-0000-0000-000087CA0000}"/>
    <cellStyle name="20% - Accent1 8 3 3 4 3 2" xfId="52032" xr:uid="{00000000-0005-0000-0000-000088CA0000}"/>
    <cellStyle name="20% - Accent1 8 3 3 4 4" xfId="52033" xr:uid="{00000000-0005-0000-0000-000089CA0000}"/>
    <cellStyle name="20% - Accent1 8 3 3 5" xfId="52034" xr:uid="{00000000-0005-0000-0000-00008ACA0000}"/>
    <cellStyle name="20% - Accent1 8 3 3 5 2" xfId="52035" xr:uid="{00000000-0005-0000-0000-00008BCA0000}"/>
    <cellStyle name="20% - Accent1 8 3 3 5 2 2" xfId="52036" xr:uid="{00000000-0005-0000-0000-00008CCA0000}"/>
    <cellStyle name="20% - Accent1 8 3 3 5 3" xfId="52037" xr:uid="{00000000-0005-0000-0000-00008DCA0000}"/>
    <cellStyle name="20% - Accent1 8 3 3 6" xfId="52038" xr:uid="{00000000-0005-0000-0000-00008ECA0000}"/>
    <cellStyle name="20% - Accent1 8 3 3 6 2" xfId="52039" xr:uid="{00000000-0005-0000-0000-00008FCA0000}"/>
    <cellStyle name="20% - Accent1 8 3 3 6 2 2" xfId="52040" xr:uid="{00000000-0005-0000-0000-000090CA0000}"/>
    <cellStyle name="20% - Accent1 8 3 3 6 3" xfId="52041" xr:uid="{00000000-0005-0000-0000-000091CA0000}"/>
    <cellStyle name="20% - Accent1 8 3 3 7" xfId="52042" xr:uid="{00000000-0005-0000-0000-000092CA0000}"/>
    <cellStyle name="20% - Accent1 8 3 3 7 2" xfId="52043" xr:uid="{00000000-0005-0000-0000-000093CA0000}"/>
    <cellStyle name="20% - Accent1 8 3 3 8" xfId="52044" xr:uid="{00000000-0005-0000-0000-000094CA0000}"/>
    <cellStyle name="20% - Accent1 8 3 3 8 2" xfId="52045" xr:uid="{00000000-0005-0000-0000-000095CA0000}"/>
    <cellStyle name="20% - Accent1 8 3 3 9" xfId="52046" xr:uid="{00000000-0005-0000-0000-000096CA0000}"/>
    <cellStyle name="20% - Accent1 8 3 4" xfId="52047" xr:uid="{00000000-0005-0000-0000-000097CA0000}"/>
    <cellStyle name="20% - Accent1 8 3 4 2" xfId="52048" xr:uid="{00000000-0005-0000-0000-000098CA0000}"/>
    <cellStyle name="20% - Accent1 8 3 4 2 2" xfId="52049" xr:uid="{00000000-0005-0000-0000-000099CA0000}"/>
    <cellStyle name="20% - Accent1 8 3 4 2 2 2" xfId="52050" xr:uid="{00000000-0005-0000-0000-00009ACA0000}"/>
    <cellStyle name="20% - Accent1 8 3 4 2 3" xfId="52051" xr:uid="{00000000-0005-0000-0000-00009BCA0000}"/>
    <cellStyle name="20% - Accent1 8 3 4 3" xfId="52052" xr:uid="{00000000-0005-0000-0000-00009CCA0000}"/>
    <cellStyle name="20% - Accent1 8 3 4 3 2" xfId="52053" xr:uid="{00000000-0005-0000-0000-00009DCA0000}"/>
    <cellStyle name="20% - Accent1 8 3 4 4" xfId="52054" xr:uid="{00000000-0005-0000-0000-00009ECA0000}"/>
    <cellStyle name="20% - Accent1 8 3 5" xfId="52055" xr:uid="{00000000-0005-0000-0000-00009FCA0000}"/>
    <cellStyle name="20% - Accent1 8 3 5 2" xfId="52056" xr:uid="{00000000-0005-0000-0000-0000A0CA0000}"/>
    <cellStyle name="20% - Accent1 8 3 5 2 2" xfId="52057" xr:uid="{00000000-0005-0000-0000-0000A1CA0000}"/>
    <cellStyle name="20% - Accent1 8 3 5 2 2 2" xfId="52058" xr:uid="{00000000-0005-0000-0000-0000A2CA0000}"/>
    <cellStyle name="20% - Accent1 8 3 5 2 3" xfId="52059" xr:uid="{00000000-0005-0000-0000-0000A3CA0000}"/>
    <cellStyle name="20% - Accent1 8 3 5 3" xfId="52060" xr:uid="{00000000-0005-0000-0000-0000A4CA0000}"/>
    <cellStyle name="20% - Accent1 8 3 5 3 2" xfId="52061" xr:uid="{00000000-0005-0000-0000-0000A5CA0000}"/>
    <cellStyle name="20% - Accent1 8 3 5 4" xfId="52062" xr:uid="{00000000-0005-0000-0000-0000A6CA0000}"/>
    <cellStyle name="20% - Accent1 8 3 6" xfId="52063" xr:uid="{00000000-0005-0000-0000-0000A7CA0000}"/>
    <cellStyle name="20% - Accent1 8 3 6 2" xfId="52064" xr:uid="{00000000-0005-0000-0000-0000A8CA0000}"/>
    <cellStyle name="20% - Accent1 8 3 6 2 2" xfId="52065" xr:uid="{00000000-0005-0000-0000-0000A9CA0000}"/>
    <cellStyle name="20% - Accent1 8 3 6 2 2 2" xfId="52066" xr:uid="{00000000-0005-0000-0000-0000AACA0000}"/>
    <cellStyle name="20% - Accent1 8 3 6 2 3" xfId="52067" xr:uid="{00000000-0005-0000-0000-0000ABCA0000}"/>
    <cellStyle name="20% - Accent1 8 3 6 3" xfId="52068" xr:uid="{00000000-0005-0000-0000-0000ACCA0000}"/>
    <cellStyle name="20% - Accent1 8 3 6 3 2" xfId="52069" xr:uid="{00000000-0005-0000-0000-0000ADCA0000}"/>
    <cellStyle name="20% - Accent1 8 3 6 4" xfId="52070" xr:uid="{00000000-0005-0000-0000-0000AECA0000}"/>
    <cellStyle name="20% - Accent1 8 3 7" xfId="52071" xr:uid="{00000000-0005-0000-0000-0000AFCA0000}"/>
    <cellStyle name="20% - Accent1 8 3 7 2" xfId="52072" xr:uid="{00000000-0005-0000-0000-0000B0CA0000}"/>
    <cellStyle name="20% - Accent1 8 3 7 2 2" xfId="52073" xr:uid="{00000000-0005-0000-0000-0000B1CA0000}"/>
    <cellStyle name="20% - Accent1 8 3 7 3" xfId="52074" xr:uid="{00000000-0005-0000-0000-0000B2CA0000}"/>
    <cellStyle name="20% - Accent1 8 3 8" xfId="52075" xr:uid="{00000000-0005-0000-0000-0000B3CA0000}"/>
    <cellStyle name="20% - Accent1 8 3 8 2" xfId="52076" xr:uid="{00000000-0005-0000-0000-0000B4CA0000}"/>
    <cellStyle name="20% - Accent1 8 3 8 2 2" xfId="52077" xr:uid="{00000000-0005-0000-0000-0000B5CA0000}"/>
    <cellStyle name="20% - Accent1 8 3 8 3" xfId="52078" xr:uid="{00000000-0005-0000-0000-0000B6CA0000}"/>
    <cellStyle name="20% - Accent1 8 3 9" xfId="52079" xr:uid="{00000000-0005-0000-0000-0000B7CA0000}"/>
    <cellStyle name="20% - Accent1 8 3 9 2" xfId="52080" xr:uid="{00000000-0005-0000-0000-0000B8CA0000}"/>
    <cellStyle name="20% - Accent1 8 4" xfId="52081" xr:uid="{00000000-0005-0000-0000-0000B9CA0000}"/>
    <cellStyle name="20% - Accent1 8 4 10" xfId="52082" xr:uid="{00000000-0005-0000-0000-0000BACA0000}"/>
    <cellStyle name="20% - Accent1 8 4 10 2" xfId="52083" xr:uid="{00000000-0005-0000-0000-0000BBCA0000}"/>
    <cellStyle name="20% - Accent1 8 4 11" xfId="52084" xr:uid="{00000000-0005-0000-0000-0000BCCA0000}"/>
    <cellStyle name="20% - Accent1 8 4 2" xfId="52085" xr:uid="{00000000-0005-0000-0000-0000BDCA0000}"/>
    <cellStyle name="20% - Accent1 8 4 2 2" xfId="52086" xr:uid="{00000000-0005-0000-0000-0000BECA0000}"/>
    <cellStyle name="20% - Accent1 8 4 2 2 2" xfId="52087" xr:uid="{00000000-0005-0000-0000-0000BFCA0000}"/>
    <cellStyle name="20% - Accent1 8 4 2 2 2 2" xfId="52088" xr:uid="{00000000-0005-0000-0000-0000C0CA0000}"/>
    <cellStyle name="20% - Accent1 8 4 2 2 2 2 2" xfId="52089" xr:uid="{00000000-0005-0000-0000-0000C1CA0000}"/>
    <cellStyle name="20% - Accent1 8 4 2 2 2 3" xfId="52090" xr:uid="{00000000-0005-0000-0000-0000C2CA0000}"/>
    <cellStyle name="20% - Accent1 8 4 2 2 3" xfId="52091" xr:uid="{00000000-0005-0000-0000-0000C3CA0000}"/>
    <cellStyle name="20% - Accent1 8 4 2 2 3 2" xfId="52092" xr:uid="{00000000-0005-0000-0000-0000C4CA0000}"/>
    <cellStyle name="20% - Accent1 8 4 2 2 4" xfId="52093" xr:uid="{00000000-0005-0000-0000-0000C5CA0000}"/>
    <cellStyle name="20% - Accent1 8 4 2 3" xfId="52094" xr:uid="{00000000-0005-0000-0000-0000C6CA0000}"/>
    <cellStyle name="20% - Accent1 8 4 2 3 2" xfId="52095" xr:uid="{00000000-0005-0000-0000-0000C7CA0000}"/>
    <cellStyle name="20% - Accent1 8 4 2 3 2 2" xfId="52096" xr:uid="{00000000-0005-0000-0000-0000C8CA0000}"/>
    <cellStyle name="20% - Accent1 8 4 2 3 2 2 2" xfId="52097" xr:uid="{00000000-0005-0000-0000-0000C9CA0000}"/>
    <cellStyle name="20% - Accent1 8 4 2 3 2 3" xfId="52098" xr:uid="{00000000-0005-0000-0000-0000CACA0000}"/>
    <cellStyle name="20% - Accent1 8 4 2 3 3" xfId="52099" xr:uid="{00000000-0005-0000-0000-0000CBCA0000}"/>
    <cellStyle name="20% - Accent1 8 4 2 3 3 2" xfId="52100" xr:uid="{00000000-0005-0000-0000-0000CCCA0000}"/>
    <cellStyle name="20% - Accent1 8 4 2 3 4" xfId="52101" xr:uid="{00000000-0005-0000-0000-0000CDCA0000}"/>
    <cellStyle name="20% - Accent1 8 4 2 4" xfId="52102" xr:uid="{00000000-0005-0000-0000-0000CECA0000}"/>
    <cellStyle name="20% - Accent1 8 4 2 4 2" xfId="52103" xr:uid="{00000000-0005-0000-0000-0000CFCA0000}"/>
    <cellStyle name="20% - Accent1 8 4 2 4 2 2" xfId="52104" xr:uid="{00000000-0005-0000-0000-0000D0CA0000}"/>
    <cellStyle name="20% - Accent1 8 4 2 4 2 2 2" xfId="52105" xr:uid="{00000000-0005-0000-0000-0000D1CA0000}"/>
    <cellStyle name="20% - Accent1 8 4 2 4 2 3" xfId="52106" xr:uid="{00000000-0005-0000-0000-0000D2CA0000}"/>
    <cellStyle name="20% - Accent1 8 4 2 4 3" xfId="52107" xr:uid="{00000000-0005-0000-0000-0000D3CA0000}"/>
    <cellStyle name="20% - Accent1 8 4 2 4 3 2" xfId="52108" xr:uid="{00000000-0005-0000-0000-0000D4CA0000}"/>
    <cellStyle name="20% - Accent1 8 4 2 4 4" xfId="52109" xr:uid="{00000000-0005-0000-0000-0000D5CA0000}"/>
    <cellStyle name="20% - Accent1 8 4 2 5" xfId="52110" xr:uid="{00000000-0005-0000-0000-0000D6CA0000}"/>
    <cellStyle name="20% - Accent1 8 4 2 5 2" xfId="52111" xr:uid="{00000000-0005-0000-0000-0000D7CA0000}"/>
    <cellStyle name="20% - Accent1 8 4 2 5 2 2" xfId="52112" xr:uid="{00000000-0005-0000-0000-0000D8CA0000}"/>
    <cellStyle name="20% - Accent1 8 4 2 5 3" xfId="52113" xr:uid="{00000000-0005-0000-0000-0000D9CA0000}"/>
    <cellStyle name="20% - Accent1 8 4 2 6" xfId="52114" xr:uid="{00000000-0005-0000-0000-0000DACA0000}"/>
    <cellStyle name="20% - Accent1 8 4 2 6 2" xfId="52115" xr:uid="{00000000-0005-0000-0000-0000DBCA0000}"/>
    <cellStyle name="20% - Accent1 8 4 2 6 2 2" xfId="52116" xr:uid="{00000000-0005-0000-0000-0000DCCA0000}"/>
    <cellStyle name="20% - Accent1 8 4 2 6 3" xfId="52117" xr:uid="{00000000-0005-0000-0000-0000DDCA0000}"/>
    <cellStyle name="20% - Accent1 8 4 2 7" xfId="52118" xr:uid="{00000000-0005-0000-0000-0000DECA0000}"/>
    <cellStyle name="20% - Accent1 8 4 2 7 2" xfId="52119" xr:uid="{00000000-0005-0000-0000-0000DFCA0000}"/>
    <cellStyle name="20% - Accent1 8 4 2 8" xfId="52120" xr:uid="{00000000-0005-0000-0000-0000E0CA0000}"/>
    <cellStyle name="20% - Accent1 8 4 2 8 2" xfId="52121" xr:uid="{00000000-0005-0000-0000-0000E1CA0000}"/>
    <cellStyle name="20% - Accent1 8 4 2 9" xfId="52122" xr:uid="{00000000-0005-0000-0000-0000E2CA0000}"/>
    <cellStyle name="20% - Accent1 8 4 3" xfId="52123" xr:uid="{00000000-0005-0000-0000-0000E3CA0000}"/>
    <cellStyle name="20% - Accent1 8 4 3 2" xfId="52124" xr:uid="{00000000-0005-0000-0000-0000E4CA0000}"/>
    <cellStyle name="20% - Accent1 8 4 3 2 2" xfId="52125" xr:uid="{00000000-0005-0000-0000-0000E5CA0000}"/>
    <cellStyle name="20% - Accent1 8 4 3 2 2 2" xfId="52126" xr:uid="{00000000-0005-0000-0000-0000E6CA0000}"/>
    <cellStyle name="20% - Accent1 8 4 3 2 2 2 2" xfId="52127" xr:uid="{00000000-0005-0000-0000-0000E7CA0000}"/>
    <cellStyle name="20% - Accent1 8 4 3 2 2 3" xfId="52128" xr:uid="{00000000-0005-0000-0000-0000E8CA0000}"/>
    <cellStyle name="20% - Accent1 8 4 3 2 3" xfId="52129" xr:uid="{00000000-0005-0000-0000-0000E9CA0000}"/>
    <cellStyle name="20% - Accent1 8 4 3 2 3 2" xfId="52130" xr:uid="{00000000-0005-0000-0000-0000EACA0000}"/>
    <cellStyle name="20% - Accent1 8 4 3 2 4" xfId="52131" xr:uid="{00000000-0005-0000-0000-0000EBCA0000}"/>
    <cellStyle name="20% - Accent1 8 4 3 3" xfId="52132" xr:uid="{00000000-0005-0000-0000-0000ECCA0000}"/>
    <cellStyle name="20% - Accent1 8 4 3 3 2" xfId="52133" xr:uid="{00000000-0005-0000-0000-0000EDCA0000}"/>
    <cellStyle name="20% - Accent1 8 4 3 3 2 2" xfId="52134" xr:uid="{00000000-0005-0000-0000-0000EECA0000}"/>
    <cellStyle name="20% - Accent1 8 4 3 3 2 2 2" xfId="52135" xr:uid="{00000000-0005-0000-0000-0000EFCA0000}"/>
    <cellStyle name="20% - Accent1 8 4 3 3 2 3" xfId="52136" xr:uid="{00000000-0005-0000-0000-0000F0CA0000}"/>
    <cellStyle name="20% - Accent1 8 4 3 3 3" xfId="52137" xr:uid="{00000000-0005-0000-0000-0000F1CA0000}"/>
    <cellStyle name="20% - Accent1 8 4 3 3 3 2" xfId="52138" xr:uid="{00000000-0005-0000-0000-0000F2CA0000}"/>
    <cellStyle name="20% - Accent1 8 4 3 3 4" xfId="52139" xr:uid="{00000000-0005-0000-0000-0000F3CA0000}"/>
    <cellStyle name="20% - Accent1 8 4 3 4" xfId="52140" xr:uid="{00000000-0005-0000-0000-0000F4CA0000}"/>
    <cellStyle name="20% - Accent1 8 4 3 4 2" xfId="52141" xr:uid="{00000000-0005-0000-0000-0000F5CA0000}"/>
    <cellStyle name="20% - Accent1 8 4 3 4 2 2" xfId="52142" xr:uid="{00000000-0005-0000-0000-0000F6CA0000}"/>
    <cellStyle name="20% - Accent1 8 4 3 4 2 2 2" xfId="52143" xr:uid="{00000000-0005-0000-0000-0000F7CA0000}"/>
    <cellStyle name="20% - Accent1 8 4 3 4 2 3" xfId="52144" xr:uid="{00000000-0005-0000-0000-0000F8CA0000}"/>
    <cellStyle name="20% - Accent1 8 4 3 4 3" xfId="52145" xr:uid="{00000000-0005-0000-0000-0000F9CA0000}"/>
    <cellStyle name="20% - Accent1 8 4 3 4 3 2" xfId="52146" xr:uid="{00000000-0005-0000-0000-0000FACA0000}"/>
    <cellStyle name="20% - Accent1 8 4 3 4 4" xfId="52147" xr:uid="{00000000-0005-0000-0000-0000FBCA0000}"/>
    <cellStyle name="20% - Accent1 8 4 3 5" xfId="52148" xr:uid="{00000000-0005-0000-0000-0000FCCA0000}"/>
    <cellStyle name="20% - Accent1 8 4 3 5 2" xfId="52149" xr:uid="{00000000-0005-0000-0000-0000FDCA0000}"/>
    <cellStyle name="20% - Accent1 8 4 3 5 2 2" xfId="52150" xr:uid="{00000000-0005-0000-0000-0000FECA0000}"/>
    <cellStyle name="20% - Accent1 8 4 3 5 3" xfId="52151" xr:uid="{00000000-0005-0000-0000-0000FFCA0000}"/>
    <cellStyle name="20% - Accent1 8 4 3 6" xfId="52152" xr:uid="{00000000-0005-0000-0000-000000CB0000}"/>
    <cellStyle name="20% - Accent1 8 4 3 6 2" xfId="52153" xr:uid="{00000000-0005-0000-0000-000001CB0000}"/>
    <cellStyle name="20% - Accent1 8 4 3 6 2 2" xfId="52154" xr:uid="{00000000-0005-0000-0000-000002CB0000}"/>
    <cellStyle name="20% - Accent1 8 4 3 6 3" xfId="52155" xr:uid="{00000000-0005-0000-0000-000003CB0000}"/>
    <cellStyle name="20% - Accent1 8 4 3 7" xfId="52156" xr:uid="{00000000-0005-0000-0000-000004CB0000}"/>
    <cellStyle name="20% - Accent1 8 4 3 7 2" xfId="52157" xr:uid="{00000000-0005-0000-0000-000005CB0000}"/>
    <cellStyle name="20% - Accent1 8 4 3 8" xfId="52158" xr:uid="{00000000-0005-0000-0000-000006CB0000}"/>
    <cellStyle name="20% - Accent1 8 4 3 8 2" xfId="52159" xr:uid="{00000000-0005-0000-0000-000007CB0000}"/>
    <cellStyle name="20% - Accent1 8 4 3 9" xfId="52160" xr:uid="{00000000-0005-0000-0000-000008CB0000}"/>
    <cellStyle name="20% - Accent1 8 4 4" xfId="52161" xr:uid="{00000000-0005-0000-0000-000009CB0000}"/>
    <cellStyle name="20% - Accent1 8 4 4 2" xfId="52162" xr:uid="{00000000-0005-0000-0000-00000ACB0000}"/>
    <cellStyle name="20% - Accent1 8 4 4 2 2" xfId="52163" xr:uid="{00000000-0005-0000-0000-00000BCB0000}"/>
    <cellStyle name="20% - Accent1 8 4 4 2 2 2" xfId="52164" xr:uid="{00000000-0005-0000-0000-00000CCB0000}"/>
    <cellStyle name="20% - Accent1 8 4 4 2 3" xfId="52165" xr:uid="{00000000-0005-0000-0000-00000DCB0000}"/>
    <cellStyle name="20% - Accent1 8 4 4 3" xfId="52166" xr:uid="{00000000-0005-0000-0000-00000ECB0000}"/>
    <cellStyle name="20% - Accent1 8 4 4 3 2" xfId="52167" xr:uid="{00000000-0005-0000-0000-00000FCB0000}"/>
    <cellStyle name="20% - Accent1 8 4 4 4" xfId="52168" xr:uid="{00000000-0005-0000-0000-000010CB0000}"/>
    <cellStyle name="20% - Accent1 8 4 5" xfId="52169" xr:uid="{00000000-0005-0000-0000-000011CB0000}"/>
    <cellStyle name="20% - Accent1 8 4 5 2" xfId="52170" xr:uid="{00000000-0005-0000-0000-000012CB0000}"/>
    <cellStyle name="20% - Accent1 8 4 5 2 2" xfId="52171" xr:uid="{00000000-0005-0000-0000-000013CB0000}"/>
    <cellStyle name="20% - Accent1 8 4 5 2 2 2" xfId="52172" xr:uid="{00000000-0005-0000-0000-000014CB0000}"/>
    <cellStyle name="20% - Accent1 8 4 5 2 3" xfId="52173" xr:uid="{00000000-0005-0000-0000-000015CB0000}"/>
    <cellStyle name="20% - Accent1 8 4 5 3" xfId="52174" xr:uid="{00000000-0005-0000-0000-000016CB0000}"/>
    <cellStyle name="20% - Accent1 8 4 5 3 2" xfId="52175" xr:uid="{00000000-0005-0000-0000-000017CB0000}"/>
    <cellStyle name="20% - Accent1 8 4 5 4" xfId="52176" xr:uid="{00000000-0005-0000-0000-000018CB0000}"/>
    <cellStyle name="20% - Accent1 8 4 6" xfId="52177" xr:uid="{00000000-0005-0000-0000-000019CB0000}"/>
    <cellStyle name="20% - Accent1 8 4 6 2" xfId="52178" xr:uid="{00000000-0005-0000-0000-00001ACB0000}"/>
    <cellStyle name="20% - Accent1 8 4 6 2 2" xfId="52179" xr:uid="{00000000-0005-0000-0000-00001BCB0000}"/>
    <cellStyle name="20% - Accent1 8 4 6 2 2 2" xfId="52180" xr:uid="{00000000-0005-0000-0000-00001CCB0000}"/>
    <cellStyle name="20% - Accent1 8 4 6 2 3" xfId="52181" xr:uid="{00000000-0005-0000-0000-00001DCB0000}"/>
    <cellStyle name="20% - Accent1 8 4 6 3" xfId="52182" xr:uid="{00000000-0005-0000-0000-00001ECB0000}"/>
    <cellStyle name="20% - Accent1 8 4 6 3 2" xfId="52183" xr:uid="{00000000-0005-0000-0000-00001FCB0000}"/>
    <cellStyle name="20% - Accent1 8 4 6 4" xfId="52184" xr:uid="{00000000-0005-0000-0000-000020CB0000}"/>
    <cellStyle name="20% - Accent1 8 4 7" xfId="52185" xr:uid="{00000000-0005-0000-0000-000021CB0000}"/>
    <cellStyle name="20% - Accent1 8 4 7 2" xfId="52186" xr:uid="{00000000-0005-0000-0000-000022CB0000}"/>
    <cellStyle name="20% - Accent1 8 4 7 2 2" xfId="52187" xr:uid="{00000000-0005-0000-0000-000023CB0000}"/>
    <cellStyle name="20% - Accent1 8 4 7 3" xfId="52188" xr:uid="{00000000-0005-0000-0000-000024CB0000}"/>
    <cellStyle name="20% - Accent1 8 4 8" xfId="52189" xr:uid="{00000000-0005-0000-0000-000025CB0000}"/>
    <cellStyle name="20% - Accent1 8 4 8 2" xfId="52190" xr:uid="{00000000-0005-0000-0000-000026CB0000}"/>
    <cellStyle name="20% - Accent1 8 4 8 2 2" xfId="52191" xr:uid="{00000000-0005-0000-0000-000027CB0000}"/>
    <cellStyle name="20% - Accent1 8 4 8 3" xfId="52192" xr:uid="{00000000-0005-0000-0000-000028CB0000}"/>
    <cellStyle name="20% - Accent1 8 4 9" xfId="52193" xr:uid="{00000000-0005-0000-0000-000029CB0000}"/>
    <cellStyle name="20% - Accent1 8 4 9 2" xfId="52194" xr:uid="{00000000-0005-0000-0000-00002ACB0000}"/>
    <cellStyle name="20% - Accent1 8 5" xfId="52195" xr:uid="{00000000-0005-0000-0000-00002BCB0000}"/>
    <cellStyle name="20% - Accent1 8 5 10" xfId="52196" xr:uid="{00000000-0005-0000-0000-00002CCB0000}"/>
    <cellStyle name="20% - Accent1 8 5 10 2" xfId="52197" xr:uid="{00000000-0005-0000-0000-00002DCB0000}"/>
    <cellStyle name="20% - Accent1 8 5 11" xfId="52198" xr:uid="{00000000-0005-0000-0000-00002ECB0000}"/>
    <cellStyle name="20% - Accent1 8 5 2" xfId="52199" xr:uid="{00000000-0005-0000-0000-00002FCB0000}"/>
    <cellStyle name="20% - Accent1 8 5 2 2" xfId="52200" xr:uid="{00000000-0005-0000-0000-000030CB0000}"/>
    <cellStyle name="20% - Accent1 8 5 2 2 2" xfId="52201" xr:uid="{00000000-0005-0000-0000-000031CB0000}"/>
    <cellStyle name="20% - Accent1 8 5 2 2 2 2" xfId="52202" xr:uid="{00000000-0005-0000-0000-000032CB0000}"/>
    <cellStyle name="20% - Accent1 8 5 2 2 2 2 2" xfId="52203" xr:uid="{00000000-0005-0000-0000-000033CB0000}"/>
    <cellStyle name="20% - Accent1 8 5 2 2 2 3" xfId="52204" xr:uid="{00000000-0005-0000-0000-000034CB0000}"/>
    <cellStyle name="20% - Accent1 8 5 2 2 3" xfId="52205" xr:uid="{00000000-0005-0000-0000-000035CB0000}"/>
    <cellStyle name="20% - Accent1 8 5 2 2 3 2" xfId="52206" xr:uid="{00000000-0005-0000-0000-000036CB0000}"/>
    <cellStyle name="20% - Accent1 8 5 2 2 4" xfId="52207" xr:uid="{00000000-0005-0000-0000-000037CB0000}"/>
    <cellStyle name="20% - Accent1 8 5 2 3" xfId="52208" xr:uid="{00000000-0005-0000-0000-000038CB0000}"/>
    <cellStyle name="20% - Accent1 8 5 2 3 2" xfId="52209" xr:uid="{00000000-0005-0000-0000-000039CB0000}"/>
    <cellStyle name="20% - Accent1 8 5 2 3 2 2" xfId="52210" xr:uid="{00000000-0005-0000-0000-00003ACB0000}"/>
    <cellStyle name="20% - Accent1 8 5 2 3 2 2 2" xfId="52211" xr:uid="{00000000-0005-0000-0000-00003BCB0000}"/>
    <cellStyle name="20% - Accent1 8 5 2 3 2 3" xfId="52212" xr:uid="{00000000-0005-0000-0000-00003CCB0000}"/>
    <cellStyle name="20% - Accent1 8 5 2 3 3" xfId="52213" xr:uid="{00000000-0005-0000-0000-00003DCB0000}"/>
    <cellStyle name="20% - Accent1 8 5 2 3 3 2" xfId="52214" xr:uid="{00000000-0005-0000-0000-00003ECB0000}"/>
    <cellStyle name="20% - Accent1 8 5 2 3 4" xfId="52215" xr:uid="{00000000-0005-0000-0000-00003FCB0000}"/>
    <cellStyle name="20% - Accent1 8 5 2 4" xfId="52216" xr:uid="{00000000-0005-0000-0000-000040CB0000}"/>
    <cellStyle name="20% - Accent1 8 5 2 4 2" xfId="52217" xr:uid="{00000000-0005-0000-0000-000041CB0000}"/>
    <cellStyle name="20% - Accent1 8 5 2 4 2 2" xfId="52218" xr:uid="{00000000-0005-0000-0000-000042CB0000}"/>
    <cellStyle name="20% - Accent1 8 5 2 4 2 2 2" xfId="52219" xr:uid="{00000000-0005-0000-0000-000043CB0000}"/>
    <cellStyle name="20% - Accent1 8 5 2 4 2 3" xfId="52220" xr:uid="{00000000-0005-0000-0000-000044CB0000}"/>
    <cellStyle name="20% - Accent1 8 5 2 4 3" xfId="52221" xr:uid="{00000000-0005-0000-0000-000045CB0000}"/>
    <cellStyle name="20% - Accent1 8 5 2 4 3 2" xfId="52222" xr:uid="{00000000-0005-0000-0000-000046CB0000}"/>
    <cellStyle name="20% - Accent1 8 5 2 4 4" xfId="52223" xr:uid="{00000000-0005-0000-0000-000047CB0000}"/>
    <cellStyle name="20% - Accent1 8 5 2 5" xfId="52224" xr:uid="{00000000-0005-0000-0000-000048CB0000}"/>
    <cellStyle name="20% - Accent1 8 5 2 5 2" xfId="52225" xr:uid="{00000000-0005-0000-0000-000049CB0000}"/>
    <cellStyle name="20% - Accent1 8 5 2 5 2 2" xfId="52226" xr:uid="{00000000-0005-0000-0000-00004ACB0000}"/>
    <cellStyle name="20% - Accent1 8 5 2 5 3" xfId="52227" xr:uid="{00000000-0005-0000-0000-00004BCB0000}"/>
    <cellStyle name="20% - Accent1 8 5 2 6" xfId="52228" xr:uid="{00000000-0005-0000-0000-00004CCB0000}"/>
    <cellStyle name="20% - Accent1 8 5 2 6 2" xfId="52229" xr:uid="{00000000-0005-0000-0000-00004DCB0000}"/>
    <cellStyle name="20% - Accent1 8 5 2 6 2 2" xfId="52230" xr:uid="{00000000-0005-0000-0000-00004ECB0000}"/>
    <cellStyle name="20% - Accent1 8 5 2 6 3" xfId="52231" xr:uid="{00000000-0005-0000-0000-00004FCB0000}"/>
    <cellStyle name="20% - Accent1 8 5 2 7" xfId="52232" xr:uid="{00000000-0005-0000-0000-000050CB0000}"/>
    <cellStyle name="20% - Accent1 8 5 2 7 2" xfId="52233" xr:uid="{00000000-0005-0000-0000-000051CB0000}"/>
    <cellStyle name="20% - Accent1 8 5 2 8" xfId="52234" xr:uid="{00000000-0005-0000-0000-000052CB0000}"/>
    <cellStyle name="20% - Accent1 8 5 2 8 2" xfId="52235" xr:uid="{00000000-0005-0000-0000-000053CB0000}"/>
    <cellStyle name="20% - Accent1 8 5 2 9" xfId="52236" xr:uid="{00000000-0005-0000-0000-000054CB0000}"/>
    <cellStyle name="20% - Accent1 8 5 3" xfId="52237" xr:uid="{00000000-0005-0000-0000-000055CB0000}"/>
    <cellStyle name="20% - Accent1 8 5 3 2" xfId="52238" xr:uid="{00000000-0005-0000-0000-000056CB0000}"/>
    <cellStyle name="20% - Accent1 8 5 3 2 2" xfId="52239" xr:uid="{00000000-0005-0000-0000-000057CB0000}"/>
    <cellStyle name="20% - Accent1 8 5 3 2 2 2" xfId="52240" xr:uid="{00000000-0005-0000-0000-000058CB0000}"/>
    <cellStyle name="20% - Accent1 8 5 3 2 2 2 2" xfId="52241" xr:uid="{00000000-0005-0000-0000-000059CB0000}"/>
    <cellStyle name="20% - Accent1 8 5 3 2 2 3" xfId="52242" xr:uid="{00000000-0005-0000-0000-00005ACB0000}"/>
    <cellStyle name="20% - Accent1 8 5 3 2 3" xfId="52243" xr:uid="{00000000-0005-0000-0000-00005BCB0000}"/>
    <cellStyle name="20% - Accent1 8 5 3 2 3 2" xfId="52244" xr:uid="{00000000-0005-0000-0000-00005CCB0000}"/>
    <cellStyle name="20% - Accent1 8 5 3 2 4" xfId="52245" xr:uid="{00000000-0005-0000-0000-00005DCB0000}"/>
    <cellStyle name="20% - Accent1 8 5 3 3" xfId="52246" xr:uid="{00000000-0005-0000-0000-00005ECB0000}"/>
    <cellStyle name="20% - Accent1 8 5 3 3 2" xfId="52247" xr:uid="{00000000-0005-0000-0000-00005FCB0000}"/>
    <cellStyle name="20% - Accent1 8 5 3 3 2 2" xfId="52248" xr:uid="{00000000-0005-0000-0000-000060CB0000}"/>
    <cellStyle name="20% - Accent1 8 5 3 3 2 2 2" xfId="52249" xr:uid="{00000000-0005-0000-0000-000061CB0000}"/>
    <cellStyle name="20% - Accent1 8 5 3 3 2 3" xfId="52250" xr:uid="{00000000-0005-0000-0000-000062CB0000}"/>
    <cellStyle name="20% - Accent1 8 5 3 3 3" xfId="52251" xr:uid="{00000000-0005-0000-0000-000063CB0000}"/>
    <cellStyle name="20% - Accent1 8 5 3 3 3 2" xfId="52252" xr:uid="{00000000-0005-0000-0000-000064CB0000}"/>
    <cellStyle name="20% - Accent1 8 5 3 3 4" xfId="52253" xr:uid="{00000000-0005-0000-0000-000065CB0000}"/>
    <cellStyle name="20% - Accent1 8 5 3 4" xfId="52254" xr:uid="{00000000-0005-0000-0000-000066CB0000}"/>
    <cellStyle name="20% - Accent1 8 5 3 4 2" xfId="52255" xr:uid="{00000000-0005-0000-0000-000067CB0000}"/>
    <cellStyle name="20% - Accent1 8 5 3 4 2 2" xfId="52256" xr:uid="{00000000-0005-0000-0000-000068CB0000}"/>
    <cellStyle name="20% - Accent1 8 5 3 4 2 2 2" xfId="52257" xr:uid="{00000000-0005-0000-0000-000069CB0000}"/>
    <cellStyle name="20% - Accent1 8 5 3 4 2 3" xfId="52258" xr:uid="{00000000-0005-0000-0000-00006ACB0000}"/>
    <cellStyle name="20% - Accent1 8 5 3 4 3" xfId="52259" xr:uid="{00000000-0005-0000-0000-00006BCB0000}"/>
    <cellStyle name="20% - Accent1 8 5 3 4 3 2" xfId="52260" xr:uid="{00000000-0005-0000-0000-00006CCB0000}"/>
    <cellStyle name="20% - Accent1 8 5 3 4 4" xfId="52261" xr:uid="{00000000-0005-0000-0000-00006DCB0000}"/>
    <cellStyle name="20% - Accent1 8 5 3 5" xfId="52262" xr:uid="{00000000-0005-0000-0000-00006ECB0000}"/>
    <cellStyle name="20% - Accent1 8 5 3 5 2" xfId="52263" xr:uid="{00000000-0005-0000-0000-00006FCB0000}"/>
    <cellStyle name="20% - Accent1 8 5 3 5 2 2" xfId="52264" xr:uid="{00000000-0005-0000-0000-000070CB0000}"/>
    <cellStyle name="20% - Accent1 8 5 3 5 3" xfId="52265" xr:uid="{00000000-0005-0000-0000-000071CB0000}"/>
    <cellStyle name="20% - Accent1 8 5 3 6" xfId="52266" xr:uid="{00000000-0005-0000-0000-000072CB0000}"/>
    <cellStyle name="20% - Accent1 8 5 3 6 2" xfId="52267" xr:uid="{00000000-0005-0000-0000-000073CB0000}"/>
    <cellStyle name="20% - Accent1 8 5 3 6 2 2" xfId="52268" xr:uid="{00000000-0005-0000-0000-000074CB0000}"/>
    <cellStyle name="20% - Accent1 8 5 3 6 3" xfId="52269" xr:uid="{00000000-0005-0000-0000-000075CB0000}"/>
    <cellStyle name="20% - Accent1 8 5 3 7" xfId="52270" xr:uid="{00000000-0005-0000-0000-000076CB0000}"/>
    <cellStyle name="20% - Accent1 8 5 3 7 2" xfId="52271" xr:uid="{00000000-0005-0000-0000-000077CB0000}"/>
    <cellStyle name="20% - Accent1 8 5 3 8" xfId="52272" xr:uid="{00000000-0005-0000-0000-000078CB0000}"/>
    <cellStyle name="20% - Accent1 8 5 3 8 2" xfId="52273" xr:uid="{00000000-0005-0000-0000-000079CB0000}"/>
    <cellStyle name="20% - Accent1 8 5 3 9" xfId="52274" xr:uid="{00000000-0005-0000-0000-00007ACB0000}"/>
    <cellStyle name="20% - Accent1 8 5 4" xfId="52275" xr:uid="{00000000-0005-0000-0000-00007BCB0000}"/>
    <cellStyle name="20% - Accent1 8 5 4 2" xfId="52276" xr:uid="{00000000-0005-0000-0000-00007CCB0000}"/>
    <cellStyle name="20% - Accent1 8 5 4 2 2" xfId="52277" xr:uid="{00000000-0005-0000-0000-00007DCB0000}"/>
    <cellStyle name="20% - Accent1 8 5 4 2 2 2" xfId="52278" xr:uid="{00000000-0005-0000-0000-00007ECB0000}"/>
    <cellStyle name="20% - Accent1 8 5 4 2 3" xfId="52279" xr:uid="{00000000-0005-0000-0000-00007FCB0000}"/>
    <cellStyle name="20% - Accent1 8 5 4 3" xfId="52280" xr:uid="{00000000-0005-0000-0000-000080CB0000}"/>
    <cellStyle name="20% - Accent1 8 5 4 3 2" xfId="52281" xr:uid="{00000000-0005-0000-0000-000081CB0000}"/>
    <cellStyle name="20% - Accent1 8 5 4 4" xfId="52282" xr:uid="{00000000-0005-0000-0000-000082CB0000}"/>
    <cellStyle name="20% - Accent1 8 5 5" xfId="52283" xr:uid="{00000000-0005-0000-0000-000083CB0000}"/>
    <cellStyle name="20% - Accent1 8 5 5 2" xfId="52284" xr:uid="{00000000-0005-0000-0000-000084CB0000}"/>
    <cellStyle name="20% - Accent1 8 5 5 2 2" xfId="52285" xr:uid="{00000000-0005-0000-0000-000085CB0000}"/>
    <cellStyle name="20% - Accent1 8 5 5 2 2 2" xfId="52286" xr:uid="{00000000-0005-0000-0000-000086CB0000}"/>
    <cellStyle name="20% - Accent1 8 5 5 2 3" xfId="52287" xr:uid="{00000000-0005-0000-0000-000087CB0000}"/>
    <cellStyle name="20% - Accent1 8 5 5 3" xfId="52288" xr:uid="{00000000-0005-0000-0000-000088CB0000}"/>
    <cellStyle name="20% - Accent1 8 5 5 3 2" xfId="52289" xr:uid="{00000000-0005-0000-0000-000089CB0000}"/>
    <cellStyle name="20% - Accent1 8 5 5 4" xfId="52290" xr:uid="{00000000-0005-0000-0000-00008ACB0000}"/>
    <cellStyle name="20% - Accent1 8 5 6" xfId="52291" xr:uid="{00000000-0005-0000-0000-00008BCB0000}"/>
    <cellStyle name="20% - Accent1 8 5 6 2" xfId="52292" xr:uid="{00000000-0005-0000-0000-00008CCB0000}"/>
    <cellStyle name="20% - Accent1 8 5 6 2 2" xfId="52293" xr:uid="{00000000-0005-0000-0000-00008DCB0000}"/>
    <cellStyle name="20% - Accent1 8 5 6 2 2 2" xfId="52294" xr:uid="{00000000-0005-0000-0000-00008ECB0000}"/>
    <cellStyle name="20% - Accent1 8 5 6 2 3" xfId="52295" xr:uid="{00000000-0005-0000-0000-00008FCB0000}"/>
    <cellStyle name="20% - Accent1 8 5 6 3" xfId="52296" xr:uid="{00000000-0005-0000-0000-000090CB0000}"/>
    <cellStyle name="20% - Accent1 8 5 6 3 2" xfId="52297" xr:uid="{00000000-0005-0000-0000-000091CB0000}"/>
    <cellStyle name="20% - Accent1 8 5 6 4" xfId="52298" xr:uid="{00000000-0005-0000-0000-000092CB0000}"/>
    <cellStyle name="20% - Accent1 8 5 7" xfId="52299" xr:uid="{00000000-0005-0000-0000-000093CB0000}"/>
    <cellStyle name="20% - Accent1 8 5 7 2" xfId="52300" xr:uid="{00000000-0005-0000-0000-000094CB0000}"/>
    <cellStyle name="20% - Accent1 8 5 7 2 2" xfId="52301" xr:uid="{00000000-0005-0000-0000-000095CB0000}"/>
    <cellStyle name="20% - Accent1 8 5 7 3" xfId="52302" xr:uid="{00000000-0005-0000-0000-000096CB0000}"/>
    <cellStyle name="20% - Accent1 8 5 8" xfId="52303" xr:uid="{00000000-0005-0000-0000-000097CB0000}"/>
    <cellStyle name="20% - Accent1 8 5 8 2" xfId="52304" xr:uid="{00000000-0005-0000-0000-000098CB0000}"/>
    <cellStyle name="20% - Accent1 8 5 8 2 2" xfId="52305" xr:uid="{00000000-0005-0000-0000-000099CB0000}"/>
    <cellStyle name="20% - Accent1 8 5 8 3" xfId="52306" xr:uid="{00000000-0005-0000-0000-00009ACB0000}"/>
    <cellStyle name="20% - Accent1 8 5 9" xfId="52307" xr:uid="{00000000-0005-0000-0000-00009BCB0000}"/>
    <cellStyle name="20% - Accent1 8 5 9 2" xfId="52308" xr:uid="{00000000-0005-0000-0000-00009CCB0000}"/>
    <cellStyle name="20% - Accent1 8 6" xfId="52309" xr:uid="{00000000-0005-0000-0000-00009DCB0000}"/>
    <cellStyle name="20% - Accent1 8 6 2" xfId="52310" xr:uid="{00000000-0005-0000-0000-00009ECB0000}"/>
    <cellStyle name="20% - Accent1 8 6 2 2" xfId="52311" xr:uid="{00000000-0005-0000-0000-00009FCB0000}"/>
    <cellStyle name="20% - Accent1 8 6 2 2 2" xfId="52312" xr:uid="{00000000-0005-0000-0000-0000A0CB0000}"/>
    <cellStyle name="20% - Accent1 8 6 2 2 2 2" xfId="52313" xr:uid="{00000000-0005-0000-0000-0000A1CB0000}"/>
    <cellStyle name="20% - Accent1 8 6 2 2 3" xfId="52314" xr:uid="{00000000-0005-0000-0000-0000A2CB0000}"/>
    <cellStyle name="20% - Accent1 8 6 2 3" xfId="52315" xr:uid="{00000000-0005-0000-0000-0000A3CB0000}"/>
    <cellStyle name="20% - Accent1 8 6 2 3 2" xfId="52316" xr:uid="{00000000-0005-0000-0000-0000A4CB0000}"/>
    <cellStyle name="20% - Accent1 8 6 2 4" xfId="52317" xr:uid="{00000000-0005-0000-0000-0000A5CB0000}"/>
    <cellStyle name="20% - Accent1 8 6 3" xfId="52318" xr:uid="{00000000-0005-0000-0000-0000A6CB0000}"/>
    <cellStyle name="20% - Accent1 8 6 3 2" xfId="52319" xr:uid="{00000000-0005-0000-0000-0000A7CB0000}"/>
    <cellStyle name="20% - Accent1 8 6 3 2 2" xfId="52320" xr:uid="{00000000-0005-0000-0000-0000A8CB0000}"/>
    <cellStyle name="20% - Accent1 8 6 3 2 2 2" xfId="52321" xr:uid="{00000000-0005-0000-0000-0000A9CB0000}"/>
    <cellStyle name="20% - Accent1 8 6 3 2 3" xfId="52322" xr:uid="{00000000-0005-0000-0000-0000AACB0000}"/>
    <cellStyle name="20% - Accent1 8 6 3 3" xfId="52323" xr:uid="{00000000-0005-0000-0000-0000ABCB0000}"/>
    <cellStyle name="20% - Accent1 8 6 3 3 2" xfId="52324" xr:uid="{00000000-0005-0000-0000-0000ACCB0000}"/>
    <cellStyle name="20% - Accent1 8 6 3 4" xfId="52325" xr:uid="{00000000-0005-0000-0000-0000ADCB0000}"/>
    <cellStyle name="20% - Accent1 8 6 4" xfId="52326" xr:uid="{00000000-0005-0000-0000-0000AECB0000}"/>
    <cellStyle name="20% - Accent1 8 6 4 2" xfId="52327" xr:uid="{00000000-0005-0000-0000-0000AFCB0000}"/>
    <cellStyle name="20% - Accent1 8 6 4 2 2" xfId="52328" xr:uid="{00000000-0005-0000-0000-0000B0CB0000}"/>
    <cellStyle name="20% - Accent1 8 6 4 2 2 2" xfId="52329" xr:uid="{00000000-0005-0000-0000-0000B1CB0000}"/>
    <cellStyle name="20% - Accent1 8 6 4 2 3" xfId="52330" xr:uid="{00000000-0005-0000-0000-0000B2CB0000}"/>
    <cellStyle name="20% - Accent1 8 6 4 3" xfId="52331" xr:uid="{00000000-0005-0000-0000-0000B3CB0000}"/>
    <cellStyle name="20% - Accent1 8 6 4 3 2" xfId="52332" xr:uid="{00000000-0005-0000-0000-0000B4CB0000}"/>
    <cellStyle name="20% - Accent1 8 6 4 4" xfId="52333" xr:uid="{00000000-0005-0000-0000-0000B5CB0000}"/>
    <cellStyle name="20% - Accent1 8 6 5" xfId="52334" xr:uid="{00000000-0005-0000-0000-0000B6CB0000}"/>
    <cellStyle name="20% - Accent1 8 6 5 2" xfId="52335" xr:uid="{00000000-0005-0000-0000-0000B7CB0000}"/>
    <cellStyle name="20% - Accent1 8 6 5 2 2" xfId="52336" xr:uid="{00000000-0005-0000-0000-0000B8CB0000}"/>
    <cellStyle name="20% - Accent1 8 6 5 3" xfId="52337" xr:uid="{00000000-0005-0000-0000-0000B9CB0000}"/>
    <cellStyle name="20% - Accent1 8 6 6" xfId="52338" xr:uid="{00000000-0005-0000-0000-0000BACB0000}"/>
    <cellStyle name="20% - Accent1 8 6 6 2" xfId="52339" xr:uid="{00000000-0005-0000-0000-0000BBCB0000}"/>
    <cellStyle name="20% - Accent1 8 6 6 2 2" xfId="52340" xr:uid="{00000000-0005-0000-0000-0000BCCB0000}"/>
    <cellStyle name="20% - Accent1 8 6 6 3" xfId="52341" xr:uid="{00000000-0005-0000-0000-0000BDCB0000}"/>
    <cellStyle name="20% - Accent1 8 6 7" xfId="52342" xr:uid="{00000000-0005-0000-0000-0000BECB0000}"/>
    <cellStyle name="20% - Accent1 8 6 7 2" xfId="52343" xr:uid="{00000000-0005-0000-0000-0000BFCB0000}"/>
    <cellStyle name="20% - Accent1 8 6 8" xfId="52344" xr:uid="{00000000-0005-0000-0000-0000C0CB0000}"/>
    <cellStyle name="20% - Accent1 8 6 8 2" xfId="52345" xr:uid="{00000000-0005-0000-0000-0000C1CB0000}"/>
    <cellStyle name="20% - Accent1 8 6 9" xfId="52346" xr:uid="{00000000-0005-0000-0000-0000C2CB0000}"/>
    <cellStyle name="20% - Accent1 8 7" xfId="52347" xr:uid="{00000000-0005-0000-0000-0000C3CB0000}"/>
    <cellStyle name="20% - Accent1 8 7 2" xfId="52348" xr:uid="{00000000-0005-0000-0000-0000C4CB0000}"/>
    <cellStyle name="20% - Accent1 8 7 2 2" xfId="52349" xr:uid="{00000000-0005-0000-0000-0000C5CB0000}"/>
    <cellStyle name="20% - Accent1 8 7 2 2 2" xfId="52350" xr:uid="{00000000-0005-0000-0000-0000C6CB0000}"/>
    <cellStyle name="20% - Accent1 8 7 2 2 2 2" xfId="52351" xr:uid="{00000000-0005-0000-0000-0000C7CB0000}"/>
    <cellStyle name="20% - Accent1 8 7 2 2 3" xfId="52352" xr:uid="{00000000-0005-0000-0000-0000C8CB0000}"/>
    <cellStyle name="20% - Accent1 8 7 2 3" xfId="52353" xr:uid="{00000000-0005-0000-0000-0000C9CB0000}"/>
    <cellStyle name="20% - Accent1 8 7 2 3 2" xfId="52354" xr:uid="{00000000-0005-0000-0000-0000CACB0000}"/>
    <cellStyle name="20% - Accent1 8 7 2 4" xfId="52355" xr:uid="{00000000-0005-0000-0000-0000CBCB0000}"/>
    <cellStyle name="20% - Accent1 8 7 3" xfId="52356" xr:uid="{00000000-0005-0000-0000-0000CCCB0000}"/>
    <cellStyle name="20% - Accent1 8 7 3 2" xfId="52357" xr:uid="{00000000-0005-0000-0000-0000CDCB0000}"/>
    <cellStyle name="20% - Accent1 8 7 3 2 2" xfId="52358" xr:uid="{00000000-0005-0000-0000-0000CECB0000}"/>
    <cellStyle name="20% - Accent1 8 7 3 2 2 2" xfId="52359" xr:uid="{00000000-0005-0000-0000-0000CFCB0000}"/>
    <cellStyle name="20% - Accent1 8 7 3 2 3" xfId="52360" xr:uid="{00000000-0005-0000-0000-0000D0CB0000}"/>
    <cellStyle name="20% - Accent1 8 7 3 3" xfId="52361" xr:uid="{00000000-0005-0000-0000-0000D1CB0000}"/>
    <cellStyle name="20% - Accent1 8 7 3 3 2" xfId="52362" xr:uid="{00000000-0005-0000-0000-0000D2CB0000}"/>
    <cellStyle name="20% - Accent1 8 7 3 4" xfId="52363" xr:uid="{00000000-0005-0000-0000-0000D3CB0000}"/>
    <cellStyle name="20% - Accent1 8 7 4" xfId="52364" xr:uid="{00000000-0005-0000-0000-0000D4CB0000}"/>
    <cellStyle name="20% - Accent1 8 7 4 2" xfId="52365" xr:uid="{00000000-0005-0000-0000-0000D5CB0000}"/>
    <cellStyle name="20% - Accent1 8 7 4 2 2" xfId="52366" xr:uid="{00000000-0005-0000-0000-0000D6CB0000}"/>
    <cellStyle name="20% - Accent1 8 7 4 2 2 2" xfId="52367" xr:uid="{00000000-0005-0000-0000-0000D7CB0000}"/>
    <cellStyle name="20% - Accent1 8 7 4 2 3" xfId="52368" xr:uid="{00000000-0005-0000-0000-0000D8CB0000}"/>
    <cellStyle name="20% - Accent1 8 7 4 3" xfId="52369" xr:uid="{00000000-0005-0000-0000-0000D9CB0000}"/>
    <cellStyle name="20% - Accent1 8 7 4 3 2" xfId="52370" xr:uid="{00000000-0005-0000-0000-0000DACB0000}"/>
    <cellStyle name="20% - Accent1 8 7 4 4" xfId="52371" xr:uid="{00000000-0005-0000-0000-0000DBCB0000}"/>
    <cellStyle name="20% - Accent1 8 7 5" xfId="52372" xr:uid="{00000000-0005-0000-0000-0000DCCB0000}"/>
    <cellStyle name="20% - Accent1 8 7 5 2" xfId="52373" xr:uid="{00000000-0005-0000-0000-0000DDCB0000}"/>
    <cellStyle name="20% - Accent1 8 7 5 2 2" xfId="52374" xr:uid="{00000000-0005-0000-0000-0000DECB0000}"/>
    <cellStyle name="20% - Accent1 8 7 5 3" xfId="52375" xr:uid="{00000000-0005-0000-0000-0000DFCB0000}"/>
    <cellStyle name="20% - Accent1 8 7 6" xfId="52376" xr:uid="{00000000-0005-0000-0000-0000E0CB0000}"/>
    <cellStyle name="20% - Accent1 8 7 6 2" xfId="52377" xr:uid="{00000000-0005-0000-0000-0000E1CB0000}"/>
    <cellStyle name="20% - Accent1 8 7 6 2 2" xfId="52378" xr:uid="{00000000-0005-0000-0000-0000E2CB0000}"/>
    <cellStyle name="20% - Accent1 8 7 6 3" xfId="52379" xr:uid="{00000000-0005-0000-0000-0000E3CB0000}"/>
    <cellStyle name="20% - Accent1 8 7 7" xfId="52380" xr:uid="{00000000-0005-0000-0000-0000E4CB0000}"/>
    <cellStyle name="20% - Accent1 8 7 7 2" xfId="52381" xr:uid="{00000000-0005-0000-0000-0000E5CB0000}"/>
    <cellStyle name="20% - Accent1 8 7 8" xfId="52382" xr:uid="{00000000-0005-0000-0000-0000E6CB0000}"/>
    <cellStyle name="20% - Accent1 8 7 8 2" xfId="52383" xr:uid="{00000000-0005-0000-0000-0000E7CB0000}"/>
    <cellStyle name="20% - Accent1 8 7 9" xfId="52384" xr:uid="{00000000-0005-0000-0000-0000E8CB0000}"/>
    <cellStyle name="20% - Accent1 8 8" xfId="52385" xr:uid="{00000000-0005-0000-0000-0000E9CB0000}"/>
    <cellStyle name="20% - Accent1 8 8 2" xfId="52386" xr:uid="{00000000-0005-0000-0000-0000EACB0000}"/>
    <cellStyle name="20% - Accent1 8 8 2 2" xfId="52387" xr:uid="{00000000-0005-0000-0000-0000EBCB0000}"/>
    <cellStyle name="20% - Accent1 8 8 2 2 2" xfId="52388" xr:uid="{00000000-0005-0000-0000-0000ECCB0000}"/>
    <cellStyle name="20% - Accent1 8 8 2 3" xfId="52389" xr:uid="{00000000-0005-0000-0000-0000EDCB0000}"/>
    <cellStyle name="20% - Accent1 8 8 3" xfId="52390" xr:uid="{00000000-0005-0000-0000-0000EECB0000}"/>
    <cellStyle name="20% - Accent1 8 8 3 2" xfId="52391" xr:uid="{00000000-0005-0000-0000-0000EFCB0000}"/>
    <cellStyle name="20% - Accent1 8 8 4" xfId="52392" xr:uid="{00000000-0005-0000-0000-0000F0CB0000}"/>
    <cellStyle name="20% - Accent1 8 9" xfId="52393" xr:uid="{00000000-0005-0000-0000-0000F1CB0000}"/>
    <cellStyle name="20% - Accent1 8 9 2" xfId="52394" xr:uid="{00000000-0005-0000-0000-0000F2CB0000}"/>
    <cellStyle name="20% - Accent1 8 9 2 2" xfId="52395" xr:uid="{00000000-0005-0000-0000-0000F3CB0000}"/>
    <cellStyle name="20% - Accent1 8 9 2 2 2" xfId="52396" xr:uid="{00000000-0005-0000-0000-0000F4CB0000}"/>
    <cellStyle name="20% - Accent1 8 9 2 3" xfId="52397" xr:uid="{00000000-0005-0000-0000-0000F5CB0000}"/>
    <cellStyle name="20% - Accent1 8 9 3" xfId="52398" xr:uid="{00000000-0005-0000-0000-0000F6CB0000}"/>
    <cellStyle name="20% - Accent1 8 9 3 2" xfId="52399" xr:uid="{00000000-0005-0000-0000-0000F7CB0000}"/>
    <cellStyle name="20% - Accent1 8 9 4" xfId="52400" xr:uid="{00000000-0005-0000-0000-0000F8CB0000}"/>
    <cellStyle name="20% - Accent1 9" xfId="52401" xr:uid="{00000000-0005-0000-0000-0000F9CB0000}"/>
    <cellStyle name="20% - Accent1 9 10" xfId="52402" xr:uid="{00000000-0005-0000-0000-0000FACB0000}"/>
    <cellStyle name="20% - Accent1 9 10 2" xfId="52403" xr:uid="{00000000-0005-0000-0000-0000FBCB0000}"/>
    <cellStyle name="20% - Accent1 9 10 2 2" xfId="52404" xr:uid="{00000000-0005-0000-0000-0000FCCB0000}"/>
    <cellStyle name="20% - Accent1 9 10 3" xfId="52405" xr:uid="{00000000-0005-0000-0000-0000FDCB0000}"/>
    <cellStyle name="20% - Accent1 9 11" xfId="52406" xr:uid="{00000000-0005-0000-0000-0000FECB0000}"/>
    <cellStyle name="20% - Accent1 9 11 2" xfId="52407" xr:uid="{00000000-0005-0000-0000-0000FFCB0000}"/>
    <cellStyle name="20% - Accent1 9 11 2 2" xfId="52408" xr:uid="{00000000-0005-0000-0000-000000CC0000}"/>
    <cellStyle name="20% - Accent1 9 11 3" xfId="52409" xr:uid="{00000000-0005-0000-0000-000001CC0000}"/>
    <cellStyle name="20% - Accent1 9 12" xfId="52410" xr:uid="{00000000-0005-0000-0000-000002CC0000}"/>
    <cellStyle name="20% - Accent1 9 12 2" xfId="52411" xr:uid="{00000000-0005-0000-0000-000003CC0000}"/>
    <cellStyle name="20% - Accent1 9 13" xfId="52412" xr:uid="{00000000-0005-0000-0000-000004CC0000}"/>
    <cellStyle name="20% - Accent1 9 13 2" xfId="52413" xr:uid="{00000000-0005-0000-0000-000005CC0000}"/>
    <cellStyle name="20% - Accent1 9 14" xfId="52414" xr:uid="{00000000-0005-0000-0000-000006CC0000}"/>
    <cellStyle name="20% - Accent1 9 2" xfId="52415" xr:uid="{00000000-0005-0000-0000-000007CC0000}"/>
    <cellStyle name="20% - Accent1 9 2 10" xfId="52416" xr:uid="{00000000-0005-0000-0000-000008CC0000}"/>
    <cellStyle name="20% - Accent1 9 2 10 2" xfId="52417" xr:uid="{00000000-0005-0000-0000-000009CC0000}"/>
    <cellStyle name="20% - Accent1 9 2 11" xfId="52418" xr:uid="{00000000-0005-0000-0000-00000ACC0000}"/>
    <cellStyle name="20% - Accent1 9 2 2" xfId="52419" xr:uid="{00000000-0005-0000-0000-00000BCC0000}"/>
    <cellStyle name="20% - Accent1 9 2 2 2" xfId="52420" xr:uid="{00000000-0005-0000-0000-00000CCC0000}"/>
    <cellStyle name="20% - Accent1 9 2 2 2 2" xfId="52421" xr:uid="{00000000-0005-0000-0000-00000DCC0000}"/>
    <cellStyle name="20% - Accent1 9 2 2 2 2 2" xfId="52422" xr:uid="{00000000-0005-0000-0000-00000ECC0000}"/>
    <cellStyle name="20% - Accent1 9 2 2 2 2 2 2" xfId="52423" xr:uid="{00000000-0005-0000-0000-00000FCC0000}"/>
    <cellStyle name="20% - Accent1 9 2 2 2 2 3" xfId="52424" xr:uid="{00000000-0005-0000-0000-000010CC0000}"/>
    <cellStyle name="20% - Accent1 9 2 2 2 3" xfId="52425" xr:uid="{00000000-0005-0000-0000-000011CC0000}"/>
    <cellStyle name="20% - Accent1 9 2 2 2 3 2" xfId="52426" xr:uid="{00000000-0005-0000-0000-000012CC0000}"/>
    <cellStyle name="20% - Accent1 9 2 2 2 4" xfId="52427" xr:uid="{00000000-0005-0000-0000-000013CC0000}"/>
    <cellStyle name="20% - Accent1 9 2 2 3" xfId="52428" xr:uid="{00000000-0005-0000-0000-000014CC0000}"/>
    <cellStyle name="20% - Accent1 9 2 2 3 2" xfId="52429" xr:uid="{00000000-0005-0000-0000-000015CC0000}"/>
    <cellStyle name="20% - Accent1 9 2 2 3 2 2" xfId="52430" xr:uid="{00000000-0005-0000-0000-000016CC0000}"/>
    <cellStyle name="20% - Accent1 9 2 2 3 2 2 2" xfId="52431" xr:uid="{00000000-0005-0000-0000-000017CC0000}"/>
    <cellStyle name="20% - Accent1 9 2 2 3 2 3" xfId="52432" xr:uid="{00000000-0005-0000-0000-000018CC0000}"/>
    <cellStyle name="20% - Accent1 9 2 2 3 3" xfId="52433" xr:uid="{00000000-0005-0000-0000-000019CC0000}"/>
    <cellStyle name="20% - Accent1 9 2 2 3 3 2" xfId="52434" xr:uid="{00000000-0005-0000-0000-00001ACC0000}"/>
    <cellStyle name="20% - Accent1 9 2 2 3 4" xfId="52435" xr:uid="{00000000-0005-0000-0000-00001BCC0000}"/>
    <cellStyle name="20% - Accent1 9 2 2 4" xfId="52436" xr:uid="{00000000-0005-0000-0000-00001CCC0000}"/>
    <cellStyle name="20% - Accent1 9 2 2 4 2" xfId="52437" xr:uid="{00000000-0005-0000-0000-00001DCC0000}"/>
    <cellStyle name="20% - Accent1 9 2 2 4 2 2" xfId="52438" xr:uid="{00000000-0005-0000-0000-00001ECC0000}"/>
    <cellStyle name="20% - Accent1 9 2 2 4 2 2 2" xfId="52439" xr:uid="{00000000-0005-0000-0000-00001FCC0000}"/>
    <cellStyle name="20% - Accent1 9 2 2 4 2 3" xfId="52440" xr:uid="{00000000-0005-0000-0000-000020CC0000}"/>
    <cellStyle name="20% - Accent1 9 2 2 4 3" xfId="52441" xr:uid="{00000000-0005-0000-0000-000021CC0000}"/>
    <cellStyle name="20% - Accent1 9 2 2 4 3 2" xfId="52442" xr:uid="{00000000-0005-0000-0000-000022CC0000}"/>
    <cellStyle name="20% - Accent1 9 2 2 4 4" xfId="52443" xr:uid="{00000000-0005-0000-0000-000023CC0000}"/>
    <cellStyle name="20% - Accent1 9 2 2 5" xfId="52444" xr:uid="{00000000-0005-0000-0000-000024CC0000}"/>
    <cellStyle name="20% - Accent1 9 2 2 5 2" xfId="52445" xr:uid="{00000000-0005-0000-0000-000025CC0000}"/>
    <cellStyle name="20% - Accent1 9 2 2 5 2 2" xfId="52446" xr:uid="{00000000-0005-0000-0000-000026CC0000}"/>
    <cellStyle name="20% - Accent1 9 2 2 5 3" xfId="52447" xr:uid="{00000000-0005-0000-0000-000027CC0000}"/>
    <cellStyle name="20% - Accent1 9 2 2 6" xfId="52448" xr:uid="{00000000-0005-0000-0000-000028CC0000}"/>
    <cellStyle name="20% - Accent1 9 2 2 6 2" xfId="52449" xr:uid="{00000000-0005-0000-0000-000029CC0000}"/>
    <cellStyle name="20% - Accent1 9 2 2 6 2 2" xfId="52450" xr:uid="{00000000-0005-0000-0000-00002ACC0000}"/>
    <cellStyle name="20% - Accent1 9 2 2 6 3" xfId="52451" xr:uid="{00000000-0005-0000-0000-00002BCC0000}"/>
    <cellStyle name="20% - Accent1 9 2 2 7" xfId="52452" xr:uid="{00000000-0005-0000-0000-00002CCC0000}"/>
    <cellStyle name="20% - Accent1 9 2 2 7 2" xfId="52453" xr:uid="{00000000-0005-0000-0000-00002DCC0000}"/>
    <cellStyle name="20% - Accent1 9 2 2 8" xfId="52454" xr:uid="{00000000-0005-0000-0000-00002ECC0000}"/>
    <cellStyle name="20% - Accent1 9 2 2 8 2" xfId="52455" xr:uid="{00000000-0005-0000-0000-00002FCC0000}"/>
    <cellStyle name="20% - Accent1 9 2 2 9" xfId="52456" xr:uid="{00000000-0005-0000-0000-000030CC0000}"/>
    <cellStyle name="20% - Accent1 9 2 3" xfId="52457" xr:uid="{00000000-0005-0000-0000-000031CC0000}"/>
    <cellStyle name="20% - Accent1 9 2 3 2" xfId="52458" xr:uid="{00000000-0005-0000-0000-000032CC0000}"/>
    <cellStyle name="20% - Accent1 9 2 3 2 2" xfId="52459" xr:uid="{00000000-0005-0000-0000-000033CC0000}"/>
    <cellStyle name="20% - Accent1 9 2 3 2 2 2" xfId="52460" xr:uid="{00000000-0005-0000-0000-000034CC0000}"/>
    <cellStyle name="20% - Accent1 9 2 3 2 2 2 2" xfId="52461" xr:uid="{00000000-0005-0000-0000-000035CC0000}"/>
    <cellStyle name="20% - Accent1 9 2 3 2 2 3" xfId="52462" xr:uid="{00000000-0005-0000-0000-000036CC0000}"/>
    <cellStyle name="20% - Accent1 9 2 3 2 3" xfId="52463" xr:uid="{00000000-0005-0000-0000-000037CC0000}"/>
    <cellStyle name="20% - Accent1 9 2 3 2 3 2" xfId="52464" xr:uid="{00000000-0005-0000-0000-000038CC0000}"/>
    <cellStyle name="20% - Accent1 9 2 3 2 4" xfId="52465" xr:uid="{00000000-0005-0000-0000-000039CC0000}"/>
    <cellStyle name="20% - Accent1 9 2 3 3" xfId="52466" xr:uid="{00000000-0005-0000-0000-00003ACC0000}"/>
    <cellStyle name="20% - Accent1 9 2 3 3 2" xfId="52467" xr:uid="{00000000-0005-0000-0000-00003BCC0000}"/>
    <cellStyle name="20% - Accent1 9 2 3 3 2 2" xfId="52468" xr:uid="{00000000-0005-0000-0000-00003CCC0000}"/>
    <cellStyle name="20% - Accent1 9 2 3 3 2 2 2" xfId="52469" xr:uid="{00000000-0005-0000-0000-00003DCC0000}"/>
    <cellStyle name="20% - Accent1 9 2 3 3 2 3" xfId="52470" xr:uid="{00000000-0005-0000-0000-00003ECC0000}"/>
    <cellStyle name="20% - Accent1 9 2 3 3 3" xfId="52471" xr:uid="{00000000-0005-0000-0000-00003FCC0000}"/>
    <cellStyle name="20% - Accent1 9 2 3 3 3 2" xfId="52472" xr:uid="{00000000-0005-0000-0000-000040CC0000}"/>
    <cellStyle name="20% - Accent1 9 2 3 3 4" xfId="52473" xr:uid="{00000000-0005-0000-0000-000041CC0000}"/>
    <cellStyle name="20% - Accent1 9 2 3 4" xfId="52474" xr:uid="{00000000-0005-0000-0000-000042CC0000}"/>
    <cellStyle name="20% - Accent1 9 2 3 4 2" xfId="52475" xr:uid="{00000000-0005-0000-0000-000043CC0000}"/>
    <cellStyle name="20% - Accent1 9 2 3 4 2 2" xfId="52476" xr:uid="{00000000-0005-0000-0000-000044CC0000}"/>
    <cellStyle name="20% - Accent1 9 2 3 4 2 2 2" xfId="52477" xr:uid="{00000000-0005-0000-0000-000045CC0000}"/>
    <cellStyle name="20% - Accent1 9 2 3 4 2 3" xfId="52478" xr:uid="{00000000-0005-0000-0000-000046CC0000}"/>
    <cellStyle name="20% - Accent1 9 2 3 4 3" xfId="52479" xr:uid="{00000000-0005-0000-0000-000047CC0000}"/>
    <cellStyle name="20% - Accent1 9 2 3 4 3 2" xfId="52480" xr:uid="{00000000-0005-0000-0000-000048CC0000}"/>
    <cellStyle name="20% - Accent1 9 2 3 4 4" xfId="52481" xr:uid="{00000000-0005-0000-0000-000049CC0000}"/>
    <cellStyle name="20% - Accent1 9 2 3 5" xfId="52482" xr:uid="{00000000-0005-0000-0000-00004ACC0000}"/>
    <cellStyle name="20% - Accent1 9 2 3 5 2" xfId="52483" xr:uid="{00000000-0005-0000-0000-00004BCC0000}"/>
    <cellStyle name="20% - Accent1 9 2 3 5 2 2" xfId="52484" xr:uid="{00000000-0005-0000-0000-00004CCC0000}"/>
    <cellStyle name="20% - Accent1 9 2 3 5 3" xfId="52485" xr:uid="{00000000-0005-0000-0000-00004DCC0000}"/>
    <cellStyle name="20% - Accent1 9 2 3 6" xfId="52486" xr:uid="{00000000-0005-0000-0000-00004ECC0000}"/>
    <cellStyle name="20% - Accent1 9 2 3 6 2" xfId="52487" xr:uid="{00000000-0005-0000-0000-00004FCC0000}"/>
    <cellStyle name="20% - Accent1 9 2 3 6 2 2" xfId="52488" xr:uid="{00000000-0005-0000-0000-000050CC0000}"/>
    <cellStyle name="20% - Accent1 9 2 3 6 3" xfId="52489" xr:uid="{00000000-0005-0000-0000-000051CC0000}"/>
    <cellStyle name="20% - Accent1 9 2 3 7" xfId="52490" xr:uid="{00000000-0005-0000-0000-000052CC0000}"/>
    <cellStyle name="20% - Accent1 9 2 3 7 2" xfId="52491" xr:uid="{00000000-0005-0000-0000-000053CC0000}"/>
    <cellStyle name="20% - Accent1 9 2 3 8" xfId="52492" xr:uid="{00000000-0005-0000-0000-000054CC0000}"/>
    <cellStyle name="20% - Accent1 9 2 3 8 2" xfId="52493" xr:uid="{00000000-0005-0000-0000-000055CC0000}"/>
    <cellStyle name="20% - Accent1 9 2 3 9" xfId="52494" xr:uid="{00000000-0005-0000-0000-000056CC0000}"/>
    <cellStyle name="20% - Accent1 9 2 4" xfId="52495" xr:uid="{00000000-0005-0000-0000-000057CC0000}"/>
    <cellStyle name="20% - Accent1 9 2 4 2" xfId="52496" xr:uid="{00000000-0005-0000-0000-000058CC0000}"/>
    <cellStyle name="20% - Accent1 9 2 4 2 2" xfId="52497" xr:uid="{00000000-0005-0000-0000-000059CC0000}"/>
    <cellStyle name="20% - Accent1 9 2 4 2 2 2" xfId="52498" xr:uid="{00000000-0005-0000-0000-00005ACC0000}"/>
    <cellStyle name="20% - Accent1 9 2 4 2 3" xfId="52499" xr:uid="{00000000-0005-0000-0000-00005BCC0000}"/>
    <cellStyle name="20% - Accent1 9 2 4 3" xfId="52500" xr:uid="{00000000-0005-0000-0000-00005CCC0000}"/>
    <cellStyle name="20% - Accent1 9 2 4 3 2" xfId="52501" xr:uid="{00000000-0005-0000-0000-00005DCC0000}"/>
    <cellStyle name="20% - Accent1 9 2 4 4" xfId="52502" xr:uid="{00000000-0005-0000-0000-00005ECC0000}"/>
    <cellStyle name="20% - Accent1 9 2 5" xfId="52503" xr:uid="{00000000-0005-0000-0000-00005FCC0000}"/>
    <cellStyle name="20% - Accent1 9 2 5 2" xfId="52504" xr:uid="{00000000-0005-0000-0000-000060CC0000}"/>
    <cellStyle name="20% - Accent1 9 2 5 2 2" xfId="52505" xr:uid="{00000000-0005-0000-0000-000061CC0000}"/>
    <cellStyle name="20% - Accent1 9 2 5 2 2 2" xfId="52506" xr:uid="{00000000-0005-0000-0000-000062CC0000}"/>
    <cellStyle name="20% - Accent1 9 2 5 2 3" xfId="52507" xr:uid="{00000000-0005-0000-0000-000063CC0000}"/>
    <cellStyle name="20% - Accent1 9 2 5 3" xfId="52508" xr:uid="{00000000-0005-0000-0000-000064CC0000}"/>
    <cellStyle name="20% - Accent1 9 2 5 3 2" xfId="52509" xr:uid="{00000000-0005-0000-0000-000065CC0000}"/>
    <cellStyle name="20% - Accent1 9 2 5 4" xfId="52510" xr:uid="{00000000-0005-0000-0000-000066CC0000}"/>
    <cellStyle name="20% - Accent1 9 2 6" xfId="52511" xr:uid="{00000000-0005-0000-0000-000067CC0000}"/>
    <cellStyle name="20% - Accent1 9 2 6 2" xfId="52512" xr:uid="{00000000-0005-0000-0000-000068CC0000}"/>
    <cellStyle name="20% - Accent1 9 2 6 2 2" xfId="52513" xr:uid="{00000000-0005-0000-0000-000069CC0000}"/>
    <cellStyle name="20% - Accent1 9 2 6 2 2 2" xfId="52514" xr:uid="{00000000-0005-0000-0000-00006ACC0000}"/>
    <cellStyle name="20% - Accent1 9 2 6 2 3" xfId="52515" xr:uid="{00000000-0005-0000-0000-00006BCC0000}"/>
    <cellStyle name="20% - Accent1 9 2 6 3" xfId="52516" xr:uid="{00000000-0005-0000-0000-00006CCC0000}"/>
    <cellStyle name="20% - Accent1 9 2 6 3 2" xfId="52517" xr:uid="{00000000-0005-0000-0000-00006DCC0000}"/>
    <cellStyle name="20% - Accent1 9 2 6 4" xfId="52518" xr:uid="{00000000-0005-0000-0000-00006ECC0000}"/>
    <cellStyle name="20% - Accent1 9 2 7" xfId="52519" xr:uid="{00000000-0005-0000-0000-00006FCC0000}"/>
    <cellStyle name="20% - Accent1 9 2 7 2" xfId="52520" xr:uid="{00000000-0005-0000-0000-000070CC0000}"/>
    <cellStyle name="20% - Accent1 9 2 7 2 2" xfId="52521" xr:uid="{00000000-0005-0000-0000-000071CC0000}"/>
    <cellStyle name="20% - Accent1 9 2 7 3" xfId="52522" xr:uid="{00000000-0005-0000-0000-000072CC0000}"/>
    <cellStyle name="20% - Accent1 9 2 8" xfId="52523" xr:uid="{00000000-0005-0000-0000-000073CC0000}"/>
    <cellStyle name="20% - Accent1 9 2 8 2" xfId="52524" xr:uid="{00000000-0005-0000-0000-000074CC0000}"/>
    <cellStyle name="20% - Accent1 9 2 8 2 2" xfId="52525" xr:uid="{00000000-0005-0000-0000-000075CC0000}"/>
    <cellStyle name="20% - Accent1 9 2 8 3" xfId="52526" xr:uid="{00000000-0005-0000-0000-000076CC0000}"/>
    <cellStyle name="20% - Accent1 9 2 9" xfId="52527" xr:uid="{00000000-0005-0000-0000-000077CC0000}"/>
    <cellStyle name="20% - Accent1 9 2 9 2" xfId="52528" xr:uid="{00000000-0005-0000-0000-000078CC0000}"/>
    <cellStyle name="20% - Accent1 9 3" xfId="52529" xr:uid="{00000000-0005-0000-0000-000079CC0000}"/>
    <cellStyle name="20% - Accent1 9 3 10" xfId="52530" xr:uid="{00000000-0005-0000-0000-00007ACC0000}"/>
    <cellStyle name="20% - Accent1 9 3 10 2" xfId="52531" xr:uid="{00000000-0005-0000-0000-00007BCC0000}"/>
    <cellStyle name="20% - Accent1 9 3 11" xfId="52532" xr:uid="{00000000-0005-0000-0000-00007CCC0000}"/>
    <cellStyle name="20% - Accent1 9 3 2" xfId="52533" xr:uid="{00000000-0005-0000-0000-00007DCC0000}"/>
    <cellStyle name="20% - Accent1 9 3 2 2" xfId="52534" xr:uid="{00000000-0005-0000-0000-00007ECC0000}"/>
    <cellStyle name="20% - Accent1 9 3 2 2 2" xfId="52535" xr:uid="{00000000-0005-0000-0000-00007FCC0000}"/>
    <cellStyle name="20% - Accent1 9 3 2 2 2 2" xfId="52536" xr:uid="{00000000-0005-0000-0000-000080CC0000}"/>
    <cellStyle name="20% - Accent1 9 3 2 2 2 2 2" xfId="52537" xr:uid="{00000000-0005-0000-0000-000081CC0000}"/>
    <cellStyle name="20% - Accent1 9 3 2 2 2 3" xfId="52538" xr:uid="{00000000-0005-0000-0000-000082CC0000}"/>
    <cellStyle name="20% - Accent1 9 3 2 2 3" xfId="52539" xr:uid="{00000000-0005-0000-0000-000083CC0000}"/>
    <cellStyle name="20% - Accent1 9 3 2 2 3 2" xfId="52540" xr:uid="{00000000-0005-0000-0000-000084CC0000}"/>
    <cellStyle name="20% - Accent1 9 3 2 2 4" xfId="52541" xr:uid="{00000000-0005-0000-0000-000085CC0000}"/>
    <cellStyle name="20% - Accent1 9 3 2 3" xfId="52542" xr:uid="{00000000-0005-0000-0000-000086CC0000}"/>
    <cellStyle name="20% - Accent1 9 3 2 3 2" xfId="52543" xr:uid="{00000000-0005-0000-0000-000087CC0000}"/>
    <cellStyle name="20% - Accent1 9 3 2 3 2 2" xfId="52544" xr:uid="{00000000-0005-0000-0000-000088CC0000}"/>
    <cellStyle name="20% - Accent1 9 3 2 3 2 2 2" xfId="52545" xr:uid="{00000000-0005-0000-0000-000089CC0000}"/>
    <cellStyle name="20% - Accent1 9 3 2 3 2 3" xfId="52546" xr:uid="{00000000-0005-0000-0000-00008ACC0000}"/>
    <cellStyle name="20% - Accent1 9 3 2 3 3" xfId="52547" xr:uid="{00000000-0005-0000-0000-00008BCC0000}"/>
    <cellStyle name="20% - Accent1 9 3 2 3 3 2" xfId="52548" xr:uid="{00000000-0005-0000-0000-00008CCC0000}"/>
    <cellStyle name="20% - Accent1 9 3 2 3 4" xfId="52549" xr:uid="{00000000-0005-0000-0000-00008DCC0000}"/>
    <cellStyle name="20% - Accent1 9 3 2 4" xfId="52550" xr:uid="{00000000-0005-0000-0000-00008ECC0000}"/>
    <cellStyle name="20% - Accent1 9 3 2 4 2" xfId="52551" xr:uid="{00000000-0005-0000-0000-00008FCC0000}"/>
    <cellStyle name="20% - Accent1 9 3 2 4 2 2" xfId="52552" xr:uid="{00000000-0005-0000-0000-000090CC0000}"/>
    <cellStyle name="20% - Accent1 9 3 2 4 2 2 2" xfId="52553" xr:uid="{00000000-0005-0000-0000-000091CC0000}"/>
    <cellStyle name="20% - Accent1 9 3 2 4 2 3" xfId="52554" xr:uid="{00000000-0005-0000-0000-000092CC0000}"/>
    <cellStyle name="20% - Accent1 9 3 2 4 3" xfId="52555" xr:uid="{00000000-0005-0000-0000-000093CC0000}"/>
    <cellStyle name="20% - Accent1 9 3 2 4 3 2" xfId="52556" xr:uid="{00000000-0005-0000-0000-000094CC0000}"/>
    <cellStyle name="20% - Accent1 9 3 2 4 4" xfId="52557" xr:uid="{00000000-0005-0000-0000-000095CC0000}"/>
    <cellStyle name="20% - Accent1 9 3 2 5" xfId="52558" xr:uid="{00000000-0005-0000-0000-000096CC0000}"/>
    <cellStyle name="20% - Accent1 9 3 2 5 2" xfId="52559" xr:uid="{00000000-0005-0000-0000-000097CC0000}"/>
    <cellStyle name="20% - Accent1 9 3 2 5 2 2" xfId="52560" xr:uid="{00000000-0005-0000-0000-000098CC0000}"/>
    <cellStyle name="20% - Accent1 9 3 2 5 3" xfId="52561" xr:uid="{00000000-0005-0000-0000-000099CC0000}"/>
    <cellStyle name="20% - Accent1 9 3 2 6" xfId="52562" xr:uid="{00000000-0005-0000-0000-00009ACC0000}"/>
    <cellStyle name="20% - Accent1 9 3 2 6 2" xfId="52563" xr:uid="{00000000-0005-0000-0000-00009BCC0000}"/>
    <cellStyle name="20% - Accent1 9 3 2 6 2 2" xfId="52564" xr:uid="{00000000-0005-0000-0000-00009CCC0000}"/>
    <cellStyle name="20% - Accent1 9 3 2 6 3" xfId="52565" xr:uid="{00000000-0005-0000-0000-00009DCC0000}"/>
    <cellStyle name="20% - Accent1 9 3 2 7" xfId="52566" xr:uid="{00000000-0005-0000-0000-00009ECC0000}"/>
    <cellStyle name="20% - Accent1 9 3 2 7 2" xfId="52567" xr:uid="{00000000-0005-0000-0000-00009FCC0000}"/>
    <cellStyle name="20% - Accent1 9 3 2 8" xfId="52568" xr:uid="{00000000-0005-0000-0000-0000A0CC0000}"/>
    <cellStyle name="20% - Accent1 9 3 2 8 2" xfId="52569" xr:uid="{00000000-0005-0000-0000-0000A1CC0000}"/>
    <cellStyle name="20% - Accent1 9 3 2 9" xfId="52570" xr:uid="{00000000-0005-0000-0000-0000A2CC0000}"/>
    <cellStyle name="20% - Accent1 9 3 3" xfId="52571" xr:uid="{00000000-0005-0000-0000-0000A3CC0000}"/>
    <cellStyle name="20% - Accent1 9 3 3 2" xfId="52572" xr:uid="{00000000-0005-0000-0000-0000A4CC0000}"/>
    <cellStyle name="20% - Accent1 9 3 3 2 2" xfId="52573" xr:uid="{00000000-0005-0000-0000-0000A5CC0000}"/>
    <cellStyle name="20% - Accent1 9 3 3 2 2 2" xfId="52574" xr:uid="{00000000-0005-0000-0000-0000A6CC0000}"/>
    <cellStyle name="20% - Accent1 9 3 3 2 2 2 2" xfId="52575" xr:uid="{00000000-0005-0000-0000-0000A7CC0000}"/>
    <cellStyle name="20% - Accent1 9 3 3 2 2 3" xfId="52576" xr:uid="{00000000-0005-0000-0000-0000A8CC0000}"/>
    <cellStyle name="20% - Accent1 9 3 3 2 3" xfId="52577" xr:uid="{00000000-0005-0000-0000-0000A9CC0000}"/>
    <cellStyle name="20% - Accent1 9 3 3 2 3 2" xfId="52578" xr:uid="{00000000-0005-0000-0000-0000AACC0000}"/>
    <cellStyle name="20% - Accent1 9 3 3 2 4" xfId="52579" xr:uid="{00000000-0005-0000-0000-0000ABCC0000}"/>
    <cellStyle name="20% - Accent1 9 3 3 3" xfId="52580" xr:uid="{00000000-0005-0000-0000-0000ACCC0000}"/>
    <cellStyle name="20% - Accent1 9 3 3 3 2" xfId="52581" xr:uid="{00000000-0005-0000-0000-0000ADCC0000}"/>
    <cellStyle name="20% - Accent1 9 3 3 3 2 2" xfId="52582" xr:uid="{00000000-0005-0000-0000-0000AECC0000}"/>
    <cellStyle name="20% - Accent1 9 3 3 3 2 2 2" xfId="52583" xr:uid="{00000000-0005-0000-0000-0000AFCC0000}"/>
    <cellStyle name="20% - Accent1 9 3 3 3 2 3" xfId="52584" xr:uid="{00000000-0005-0000-0000-0000B0CC0000}"/>
    <cellStyle name="20% - Accent1 9 3 3 3 3" xfId="52585" xr:uid="{00000000-0005-0000-0000-0000B1CC0000}"/>
    <cellStyle name="20% - Accent1 9 3 3 3 3 2" xfId="52586" xr:uid="{00000000-0005-0000-0000-0000B2CC0000}"/>
    <cellStyle name="20% - Accent1 9 3 3 3 4" xfId="52587" xr:uid="{00000000-0005-0000-0000-0000B3CC0000}"/>
    <cellStyle name="20% - Accent1 9 3 3 4" xfId="52588" xr:uid="{00000000-0005-0000-0000-0000B4CC0000}"/>
    <cellStyle name="20% - Accent1 9 3 3 4 2" xfId="52589" xr:uid="{00000000-0005-0000-0000-0000B5CC0000}"/>
    <cellStyle name="20% - Accent1 9 3 3 4 2 2" xfId="52590" xr:uid="{00000000-0005-0000-0000-0000B6CC0000}"/>
    <cellStyle name="20% - Accent1 9 3 3 4 2 2 2" xfId="52591" xr:uid="{00000000-0005-0000-0000-0000B7CC0000}"/>
    <cellStyle name="20% - Accent1 9 3 3 4 2 3" xfId="52592" xr:uid="{00000000-0005-0000-0000-0000B8CC0000}"/>
    <cellStyle name="20% - Accent1 9 3 3 4 3" xfId="52593" xr:uid="{00000000-0005-0000-0000-0000B9CC0000}"/>
    <cellStyle name="20% - Accent1 9 3 3 4 3 2" xfId="52594" xr:uid="{00000000-0005-0000-0000-0000BACC0000}"/>
    <cellStyle name="20% - Accent1 9 3 3 4 4" xfId="52595" xr:uid="{00000000-0005-0000-0000-0000BBCC0000}"/>
    <cellStyle name="20% - Accent1 9 3 3 5" xfId="52596" xr:uid="{00000000-0005-0000-0000-0000BCCC0000}"/>
    <cellStyle name="20% - Accent1 9 3 3 5 2" xfId="52597" xr:uid="{00000000-0005-0000-0000-0000BDCC0000}"/>
    <cellStyle name="20% - Accent1 9 3 3 5 2 2" xfId="52598" xr:uid="{00000000-0005-0000-0000-0000BECC0000}"/>
    <cellStyle name="20% - Accent1 9 3 3 5 3" xfId="52599" xr:uid="{00000000-0005-0000-0000-0000BFCC0000}"/>
    <cellStyle name="20% - Accent1 9 3 3 6" xfId="52600" xr:uid="{00000000-0005-0000-0000-0000C0CC0000}"/>
    <cellStyle name="20% - Accent1 9 3 3 6 2" xfId="52601" xr:uid="{00000000-0005-0000-0000-0000C1CC0000}"/>
    <cellStyle name="20% - Accent1 9 3 3 6 2 2" xfId="52602" xr:uid="{00000000-0005-0000-0000-0000C2CC0000}"/>
    <cellStyle name="20% - Accent1 9 3 3 6 3" xfId="52603" xr:uid="{00000000-0005-0000-0000-0000C3CC0000}"/>
    <cellStyle name="20% - Accent1 9 3 3 7" xfId="52604" xr:uid="{00000000-0005-0000-0000-0000C4CC0000}"/>
    <cellStyle name="20% - Accent1 9 3 3 7 2" xfId="52605" xr:uid="{00000000-0005-0000-0000-0000C5CC0000}"/>
    <cellStyle name="20% - Accent1 9 3 3 8" xfId="52606" xr:uid="{00000000-0005-0000-0000-0000C6CC0000}"/>
    <cellStyle name="20% - Accent1 9 3 3 8 2" xfId="52607" xr:uid="{00000000-0005-0000-0000-0000C7CC0000}"/>
    <cellStyle name="20% - Accent1 9 3 3 9" xfId="52608" xr:uid="{00000000-0005-0000-0000-0000C8CC0000}"/>
    <cellStyle name="20% - Accent1 9 3 4" xfId="52609" xr:uid="{00000000-0005-0000-0000-0000C9CC0000}"/>
    <cellStyle name="20% - Accent1 9 3 4 2" xfId="52610" xr:uid="{00000000-0005-0000-0000-0000CACC0000}"/>
    <cellStyle name="20% - Accent1 9 3 4 2 2" xfId="52611" xr:uid="{00000000-0005-0000-0000-0000CBCC0000}"/>
    <cellStyle name="20% - Accent1 9 3 4 2 2 2" xfId="52612" xr:uid="{00000000-0005-0000-0000-0000CCCC0000}"/>
    <cellStyle name="20% - Accent1 9 3 4 2 3" xfId="52613" xr:uid="{00000000-0005-0000-0000-0000CDCC0000}"/>
    <cellStyle name="20% - Accent1 9 3 4 3" xfId="52614" xr:uid="{00000000-0005-0000-0000-0000CECC0000}"/>
    <cellStyle name="20% - Accent1 9 3 4 3 2" xfId="52615" xr:uid="{00000000-0005-0000-0000-0000CFCC0000}"/>
    <cellStyle name="20% - Accent1 9 3 4 4" xfId="52616" xr:uid="{00000000-0005-0000-0000-0000D0CC0000}"/>
    <cellStyle name="20% - Accent1 9 3 5" xfId="52617" xr:uid="{00000000-0005-0000-0000-0000D1CC0000}"/>
    <cellStyle name="20% - Accent1 9 3 5 2" xfId="52618" xr:uid="{00000000-0005-0000-0000-0000D2CC0000}"/>
    <cellStyle name="20% - Accent1 9 3 5 2 2" xfId="52619" xr:uid="{00000000-0005-0000-0000-0000D3CC0000}"/>
    <cellStyle name="20% - Accent1 9 3 5 2 2 2" xfId="52620" xr:uid="{00000000-0005-0000-0000-0000D4CC0000}"/>
    <cellStyle name="20% - Accent1 9 3 5 2 3" xfId="52621" xr:uid="{00000000-0005-0000-0000-0000D5CC0000}"/>
    <cellStyle name="20% - Accent1 9 3 5 3" xfId="52622" xr:uid="{00000000-0005-0000-0000-0000D6CC0000}"/>
    <cellStyle name="20% - Accent1 9 3 5 3 2" xfId="52623" xr:uid="{00000000-0005-0000-0000-0000D7CC0000}"/>
    <cellStyle name="20% - Accent1 9 3 5 4" xfId="52624" xr:uid="{00000000-0005-0000-0000-0000D8CC0000}"/>
    <cellStyle name="20% - Accent1 9 3 6" xfId="52625" xr:uid="{00000000-0005-0000-0000-0000D9CC0000}"/>
    <cellStyle name="20% - Accent1 9 3 6 2" xfId="52626" xr:uid="{00000000-0005-0000-0000-0000DACC0000}"/>
    <cellStyle name="20% - Accent1 9 3 6 2 2" xfId="52627" xr:uid="{00000000-0005-0000-0000-0000DBCC0000}"/>
    <cellStyle name="20% - Accent1 9 3 6 2 2 2" xfId="52628" xr:uid="{00000000-0005-0000-0000-0000DCCC0000}"/>
    <cellStyle name="20% - Accent1 9 3 6 2 3" xfId="52629" xr:uid="{00000000-0005-0000-0000-0000DDCC0000}"/>
    <cellStyle name="20% - Accent1 9 3 6 3" xfId="52630" xr:uid="{00000000-0005-0000-0000-0000DECC0000}"/>
    <cellStyle name="20% - Accent1 9 3 6 3 2" xfId="52631" xr:uid="{00000000-0005-0000-0000-0000DFCC0000}"/>
    <cellStyle name="20% - Accent1 9 3 6 4" xfId="52632" xr:uid="{00000000-0005-0000-0000-0000E0CC0000}"/>
    <cellStyle name="20% - Accent1 9 3 7" xfId="52633" xr:uid="{00000000-0005-0000-0000-0000E1CC0000}"/>
    <cellStyle name="20% - Accent1 9 3 7 2" xfId="52634" xr:uid="{00000000-0005-0000-0000-0000E2CC0000}"/>
    <cellStyle name="20% - Accent1 9 3 7 2 2" xfId="52635" xr:uid="{00000000-0005-0000-0000-0000E3CC0000}"/>
    <cellStyle name="20% - Accent1 9 3 7 3" xfId="52636" xr:uid="{00000000-0005-0000-0000-0000E4CC0000}"/>
    <cellStyle name="20% - Accent1 9 3 8" xfId="52637" xr:uid="{00000000-0005-0000-0000-0000E5CC0000}"/>
    <cellStyle name="20% - Accent1 9 3 8 2" xfId="52638" xr:uid="{00000000-0005-0000-0000-0000E6CC0000}"/>
    <cellStyle name="20% - Accent1 9 3 8 2 2" xfId="52639" xr:uid="{00000000-0005-0000-0000-0000E7CC0000}"/>
    <cellStyle name="20% - Accent1 9 3 8 3" xfId="52640" xr:uid="{00000000-0005-0000-0000-0000E8CC0000}"/>
    <cellStyle name="20% - Accent1 9 3 9" xfId="52641" xr:uid="{00000000-0005-0000-0000-0000E9CC0000}"/>
    <cellStyle name="20% - Accent1 9 3 9 2" xfId="52642" xr:uid="{00000000-0005-0000-0000-0000EACC0000}"/>
    <cellStyle name="20% - Accent1 9 4" xfId="52643" xr:uid="{00000000-0005-0000-0000-0000EBCC0000}"/>
    <cellStyle name="20% - Accent1 9 4 10" xfId="52644" xr:uid="{00000000-0005-0000-0000-0000ECCC0000}"/>
    <cellStyle name="20% - Accent1 9 4 10 2" xfId="52645" xr:uid="{00000000-0005-0000-0000-0000EDCC0000}"/>
    <cellStyle name="20% - Accent1 9 4 11" xfId="52646" xr:uid="{00000000-0005-0000-0000-0000EECC0000}"/>
    <cellStyle name="20% - Accent1 9 4 2" xfId="52647" xr:uid="{00000000-0005-0000-0000-0000EFCC0000}"/>
    <cellStyle name="20% - Accent1 9 4 2 2" xfId="52648" xr:uid="{00000000-0005-0000-0000-0000F0CC0000}"/>
    <cellStyle name="20% - Accent1 9 4 2 2 2" xfId="52649" xr:uid="{00000000-0005-0000-0000-0000F1CC0000}"/>
    <cellStyle name="20% - Accent1 9 4 2 2 2 2" xfId="52650" xr:uid="{00000000-0005-0000-0000-0000F2CC0000}"/>
    <cellStyle name="20% - Accent1 9 4 2 2 2 2 2" xfId="52651" xr:uid="{00000000-0005-0000-0000-0000F3CC0000}"/>
    <cellStyle name="20% - Accent1 9 4 2 2 2 3" xfId="52652" xr:uid="{00000000-0005-0000-0000-0000F4CC0000}"/>
    <cellStyle name="20% - Accent1 9 4 2 2 3" xfId="52653" xr:uid="{00000000-0005-0000-0000-0000F5CC0000}"/>
    <cellStyle name="20% - Accent1 9 4 2 2 3 2" xfId="52654" xr:uid="{00000000-0005-0000-0000-0000F6CC0000}"/>
    <cellStyle name="20% - Accent1 9 4 2 2 4" xfId="52655" xr:uid="{00000000-0005-0000-0000-0000F7CC0000}"/>
    <cellStyle name="20% - Accent1 9 4 2 3" xfId="52656" xr:uid="{00000000-0005-0000-0000-0000F8CC0000}"/>
    <cellStyle name="20% - Accent1 9 4 2 3 2" xfId="52657" xr:uid="{00000000-0005-0000-0000-0000F9CC0000}"/>
    <cellStyle name="20% - Accent1 9 4 2 3 2 2" xfId="52658" xr:uid="{00000000-0005-0000-0000-0000FACC0000}"/>
    <cellStyle name="20% - Accent1 9 4 2 3 2 2 2" xfId="52659" xr:uid="{00000000-0005-0000-0000-0000FBCC0000}"/>
    <cellStyle name="20% - Accent1 9 4 2 3 2 3" xfId="52660" xr:uid="{00000000-0005-0000-0000-0000FCCC0000}"/>
    <cellStyle name="20% - Accent1 9 4 2 3 3" xfId="52661" xr:uid="{00000000-0005-0000-0000-0000FDCC0000}"/>
    <cellStyle name="20% - Accent1 9 4 2 3 3 2" xfId="52662" xr:uid="{00000000-0005-0000-0000-0000FECC0000}"/>
    <cellStyle name="20% - Accent1 9 4 2 3 4" xfId="52663" xr:uid="{00000000-0005-0000-0000-0000FFCC0000}"/>
    <cellStyle name="20% - Accent1 9 4 2 4" xfId="52664" xr:uid="{00000000-0005-0000-0000-000000CD0000}"/>
    <cellStyle name="20% - Accent1 9 4 2 4 2" xfId="52665" xr:uid="{00000000-0005-0000-0000-000001CD0000}"/>
    <cellStyle name="20% - Accent1 9 4 2 4 2 2" xfId="52666" xr:uid="{00000000-0005-0000-0000-000002CD0000}"/>
    <cellStyle name="20% - Accent1 9 4 2 4 2 2 2" xfId="52667" xr:uid="{00000000-0005-0000-0000-000003CD0000}"/>
    <cellStyle name="20% - Accent1 9 4 2 4 2 3" xfId="52668" xr:uid="{00000000-0005-0000-0000-000004CD0000}"/>
    <cellStyle name="20% - Accent1 9 4 2 4 3" xfId="52669" xr:uid="{00000000-0005-0000-0000-000005CD0000}"/>
    <cellStyle name="20% - Accent1 9 4 2 4 3 2" xfId="52670" xr:uid="{00000000-0005-0000-0000-000006CD0000}"/>
    <cellStyle name="20% - Accent1 9 4 2 4 4" xfId="52671" xr:uid="{00000000-0005-0000-0000-000007CD0000}"/>
    <cellStyle name="20% - Accent1 9 4 2 5" xfId="52672" xr:uid="{00000000-0005-0000-0000-000008CD0000}"/>
    <cellStyle name="20% - Accent1 9 4 2 5 2" xfId="52673" xr:uid="{00000000-0005-0000-0000-000009CD0000}"/>
    <cellStyle name="20% - Accent1 9 4 2 5 2 2" xfId="52674" xr:uid="{00000000-0005-0000-0000-00000ACD0000}"/>
    <cellStyle name="20% - Accent1 9 4 2 5 3" xfId="52675" xr:uid="{00000000-0005-0000-0000-00000BCD0000}"/>
    <cellStyle name="20% - Accent1 9 4 2 6" xfId="52676" xr:uid="{00000000-0005-0000-0000-00000CCD0000}"/>
    <cellStyle name="20% - Accent1 9 4 2 6 2" xfId="52677" xr:uid="{00000000-0005-0000-0000-00000DCD0000}"/>
    <cellStyle name="20% - Accent1 9 4 2 6 2 2" xfId="52678" xr:uid="{00000000-0005-0000-0000-00000ECD0000}"/>
    <cellStyle name="20% - Accent1 9 4 2 6 3" xfId="52679" xr:uid="{00000000-0005-0000-0000-00000FCD0000}"/>
    <cellStyle name="20% - Accent1 9 4 2 7" xfId="52680" xr:uid="{00000000-0005-0000-0000-000010CD0000}"/>
    <cellStyle name="20% - Accent1 9 4 2 7 2" xfId="52681" xr:uid="{00000000-0005-0000-0000-000011CD0000}"/>
    <cellStyle name="20% - Accent1 9 4 2 8" xfId="52682" xr:uid="{00000000-0005-0000-0000-000012CD0000}"/>
    <cellStyle name="20% - Accent1 9 4 2 8 2" xfId="52683" xr:uid="{00000000-0005-0000-0000-000013CD0000}"/>
    <cellStyle name="20% - Accent1 9 4 2 9" xfId="52684" xr:uid="{00000000-0005-0000-0000-000014CD0000}"/>
    <cellStyle name="20% - Accent1 9 4 3" xfId="52685" xr:uid="{00000000-0005-0000-0000-000015CD0000}"/>
    <cellStyle name="20% - Accent1 9 4 3 2" xfId="52686" xr:uid="{00000000-0005-0000-0000-000016CD0000}"/>
    <cellStyle name="20% - Accent1 9 4 3 2 2" xfId="52687" xr:uid="{00000000-0005-0000-0000-000017CD0000}"/>
    <cellStyle name="20% - Accent1 9 4 3 2 2 2" xfId="52688" xr:uid="{00000000-0005-0000-0000-000018CD0000}"/>
    <cellStyle name="20% - Accent1 9 4 3 2 2 2 2" xfId="52689" xr:uid="{00000000-0005-0000-0000-000019CD0000}"/>
    <cellStyle name="20% - Accent1 9 4 3 2 2 3" xfId="52690" xr:uid="{00000000-0005-0000-0000-00001ACD0000}"/>
    <cellStyle name="20% - Accent1 9 4 3 2 3" xfId="52691" xr:uid="{00000000-0005-0000-0000-00001BCD0000}"/>
    <cellStyle name="20% - Accent1 9 4 3 2 3 2" xfId="52692" xr:uid="{00000000-0005-0000-0000-00001CCD0000}"/>
    <cellStyle name="20% - Accent1 9 4 3 2 4" xfId="52693" xr:uid="{00000000-0005-0000-0000-00001DCD0000}"/>
    <cellStyle name="20% - Accent1 9 4 3 3" xfId="52694" xr:uid="{00000000-0005-0000-0000-00001ECD0000}"/>
    <cellStyle name="20% - Accent1 9 4 3 3 2" xfId="52695" xr:uid="{00000000-0005-0000-0000-00001FCD0000}"/>
    <cellStyle name="20% - Accent1 9 4 3 3 2 2" xfId="52696" xr:uid="{00000000-0005-0000-0000-000020CD0000}"/>
    <cellStyle name="20% - Accent1 9 4 3 3 2 2 2" xfId="52697" xr:uid="{00000000-0005-0000-0000-000021CD0000}"/>
    <cellStyle name="20% - Accent1 9 4 3 3 2 3" xfId="52698" xr:uid="{00000000-0005-0000-0000-000022CD0000}"/>
    <cellStyle name="20% - Accent1 9 4 3 3 3" xfId="52699" xr:uid="{00000000-0005-0000-0000-000023CD0000}"/>
    <cellStyle name="20% - Accent1 9 4 3 3 3 2" xfId="52700" xr:uid="{00000000-0005-0000-0000-000024CD0000}"/>
    <cellStyle name="20% - Accent1 9 4 3 3 4" xfId="52701" xr:uid="{00000000-0005-0000-0000-000025CD0000}"/>
    <cellStyle name="20% - Accent1 9 4 3 4" xfId="52702" xr:uid="{00000000-0005-0000-0000-000026CD0000}"/>
    <cellStyle name="20% - Accent1 9 4 3 4 2" xfId="52703" xr:uid="{00000000-0005-0000-0000-000027CD0000}"/>
    <cellStyle name="20% - Accent1 9 4 3 4 2 2" xfId="52704" xr:uid="{00000000-0005-0000-0000-000028CD0000}"/>
    <cellStyle name="20% - Accent1 9 4 3 4 2 2 2" xfId="52705" xr:uid="{00000000-0005-0000-0000-000029CD0000}"/>
    <cellStyle name="20% - Accent1 9 4 3 4 2 3" xfId="52706" xr:uid="{00000000-0005-0000-0000-00002ACD0000}"/>
    <cellStyle name="20% - Accent1 9 4 3 4 3" xfId="52707" xr:uid="{00000000-0005-0000-0000-00002BCD0000}"/>
    <cellStyle name="20% - Accent1 9 4 3 4 3 2" xfId="52708" xr:uid="{00000000-0005-0000-0000-00002CCD0000}"/>
    <cellStyle name="20% - Accent1 9 4 3 4 4" xfId="52709" xr:uid="{00000000-0005-0000-0000-00002DCD0000}"/>
    <cellStyle name="20% - Accent1 9 4 3 5" xfId="52710" xr:uid="{00000000-0005-0000-0000-00002ECD0000}"/>
    <cellStyle name="20% - Accent1 9 4 3 5 2" xfId="52711" xr:uid="{00000000-0005-0000-0000-00002FCD0000}"/>
    <cellStyle name="20% - Accent1 9 4 3 5 2 2" xfId="52712" xr:uid="{00000000-0005-0000-0000-000030CD0000}"/>
    <cellStyle name="20% - Accent1 9 4 3 5 3" xfId="52713" xr:uid="{00000000-0005-0000-0000-000031CD0000}"/>
    <cellStyle name="20% - Accent1 9 4 3 6" xfId="52714" xr:uid="{00000000-0005-0000-0000-000032CD0000}"/>
    <cellStyle name="20% - Accent1 9 4 3 6 2" xfId="52715" xr:uid="{00000000-0005-0000-0000-000033CD0000}"/>
    <cellStyle name="20% - Accent1 9 4 3 6 2 2" xfId="52716" xr:uid="{00000000-0005-0000-0000-000034CD0000}"/>
    <cellStyle name="20% - Accent1 9 4 3 6 3" xfId="52717" xr:uid="{00000000-0005-0000-0000-000035CD0000}"/>
    <cellStyle name="20% - Accent1 9 4 3 7" xfId="52718" xr:uid="{00000000-0005-0000-0000-000036CD0000}"/>
    <cellStyle name="20% - Accent1 9 4 3 7 2" xfId="52719" xr:uid="{00000000-0005-0000-0000-000037CD0000}"/>
    <cellStyle name="20% - Accent1 9 4 3 8" xfId="52720" xr:uid="{00000000-0005-0000-0000-000038CD0000}"/>
    <cellStyle name="20% - Accent1 9 4 3 8 2" xfId="52721" xr:uid="{00000000-0005-0000-0000-000039CD0000}"/>
    <cellStyle name="20% - Accent1 9 4 3 9" xfId="52722" xr:uid="{00000000-0005-0000-0000-00003ACD0000}"/>
    <cellStyle name="20% - Accent1 9 4 4" xfId="52723" xr:uid="{00000000-0005-0000-0000-00003BCD0000}"/>
    <cellStyle name="20% - Accent1 9 4 4 2" xfId="52724" xr:uid="{00000000-0005-0000-0000-00003CCD0000}"/>
    <cellStyle name="20% - Accent1 9 4 4 2 2" xfId="52725" xr:uid="{00000000-0005-0000-0000-00003DCD0000}"/>
    <cellStyle name="20% - Accent1 9 4 4 2 2 2" xfId="52726" xr:uid="{00000000-0005-0000-0000-00003ECD0000}"/>
    <cellStyle name="20% - Accent1 9 4 4 2 3" xfId="52727" xr:uid="{00000000-0005-0000-0000-00003FCD0000}"/>
    <cellStyle name="20% - Accent1 9 4 4 3" xfId="52728" xr:uid="{00000000-0005-0000-0000-000040CD0000}"/>
    <cellStyle name="20% - Accent1 9 4 4 3 2" xfId="52729" xr:uid="{00000000-0005-0000-0000-000041CD0000}"/>
    <cellStyle name="20% - Accent1 9 4 4 4" xfId="52730" xr:uid="{00000000-0005-0000-0000-000042CD0000}"/>
    <cellStyle name="20% - Accent1 9 4 5" xfId="52731" xr:uid="{00000000-0005-0000-0000-000043CD0000}"/>
    <cellStyle name="20% - Accent1 9 4 5 2" xfId="52732" xr:uid="{00000000-0005-0000-0000-000044CD0000}"/>
    <cellStyle name="20% - Accent1 9 4 5 2 2" xfId="52733" xr:uid="{00000000-0005-0000-0000-000045CD0000}"/>
    <cellStyle name="20% - Accent1 9 4 5 2 2 2" xfId="52734" xr:uid="{00000000-0005-0000-0000-000046CD0000}"/>
    <cellStyle name="20% - Accent1 9 4 5 2 3" xfId="52735" xr:uid="{00000000-0005-0000-0000-000047CD0000}"/>
    <cellStyle name="20% - Accent1 9 4 5 3" xfId="52736" xr:uid="{00000000-0005-0000-0000-000048CD0000}"/>
    <cellStyle name="20% - Accent1 9 4 5 3 2" xfId="52737" xr:uid="{00000000-0005-0000-0000-000049CD0000}"/>
    <cellStyle name="20% - Accent1 9 4 5 4" xfId="52738" xr:uid="{00000000-0005-0000-0000-00004ACD0000}"/>
    <cellStyle name="20% - Accent1 9 4 6" xfId="52739" xr:uid="{00000000-0005-0000-0000-00004BCD0000}"/>
    <cellStyle name="20% - Accent1 9 4 6 2" xfId="52740" xr:uid="{00000000-0005-0000-0000-00004CCD0000}"/>
    <cellStyle name="20% - Accent1 9 4 6 2 2" xfId="52741" xr:uid="{00000000-0005-0000-0000-00004DCD0000}"/>
    <cellStyle name="20% - Accent1 9 4 6 2 2 2" xfId="52742" xr:uid="{00000000-0005-0000-0000-00004ECD0000}"/>
    <cellStyle name="20% - Accent1 9 4 6 2 3" xfId="52743" xr:uid="{00000000-0005-0000-0000-00004FCD0000}"/>
    <cellStyle name="20% - Accent1 9 4 6 3" xfId="52744" xr:uid="{00000000-0005-0000-0000-000050CD0000}"/>
    <cellStyle name="20% - Accent1 9 4 6 3 2" xfId="52745" xr:uid="{00000000-0005-0000-0000-000051CD0000}"/>
    <cellStyle name="20% - Accent1 9 4 6 4" xfId="52746" xr:uid="{00000000-0005-0000-0000-000052CD0000}"/>
    <cellStyle name="20% - Accent1 9 4 7" xfId="52747" xr:uid="{00000000-0005-0000-0000-000053CD0000}"/>
    <cellStyle name="20% - Accent1 9 4 7 2" xfId="52748" xr:uid="{00000000-0005-0000-0000-000054CD0000}"/>
    <cellStyle name="20% - Accent1 9 4 7 2 2" xfId="52749" xr:uid="{00000000-0005-0000-0000-000055CD0000}"/>
    <cellStyle name="20% - Accent1 9 4 7 3" xfId="52750" xr:uid="{00000000-0005-0000-0000-000056CD0000}"/>
    <cellStyle name="20% - Accent1 9 4 8" xfId="52751" xr:uid="{00000000-0005-0000-0000-000057CD0000}"/>
    <cellStyle name="20% - Accent1 9 4 8 2" xfId="52752" xr:uid="{00000000-0005-0000-0000-000058CD0000}"/>
    <cellStyle name="20% - Accent1 9 4 8 2 2" xfId="52753" xr:uid="{00000000-0005-0000-0000-000059CD0000}"/>
    <cellStyle name="20% - Accent1 9 4 8 3" xfId="52754" xr:uid="{00000000-0005-0000-0000-00005ACD0000}"/>
    <cellStyle name="20% - Accent1 9 4 9" xfId="52755" xr:uid="{00000000-0005-0000-0000-00005BCD0000}"/>
    <cellStyle name="20% - Accent1 9 4 9 2" xfId="52756" xr:uid="{00000000-0005-0000-0000-00005CCD0000}"/>
    <cellStyle name="20% - Accent1 9 5" xfId="52757" xr:uid="{00000000-0005-0000-0000-00005DCD0000}"/>
    <cellStyle name="20% - Accent1 9 5 2" xfId="52758" xr:uid="{00000000-0005-0000-0000-00005ECD0000}"/>
    <cellStyle name="20% - Accent1 9 5 2 2" xfId="52759" xr:uid="{00000000-0005-0000-0000-00005FCD0000}"/>
    <cellStyle name="20% - Accent1 9 5 2 2 2" xfId="52760" xr:uid="{00000000-0005-0000-0000-000060CD0000}"/>
    <cellStyle name="20% - Accent1 9 5 2 2 2 2" xfId="52761" xr:uid="{00000000-0005-0000-0000-000061CD0000}"/>
    <cellStyle name="20% - Accent1 9 5 2 2 3" xfId="52762" xr:uid="{00000000-0005-0000-0000-000062CD0000}"/>
    <cellStyle name="20% - Accent1 9 5 2 3" xfId="52763" xr:uid="{00000000-0005-0000-0000-000063CD0000}"/>
    <cellStyle name="20% - Accent1 9 5 2 3 2" xfId="52764" xr:uid="{00000000-0005-0000-0000-000064CD0000}"/>
    <cellStyle name="20% - Accent1 9 5 2 4" xfId="52765" xr:uid="{00000000-0005-0000-0000-000065CD0000}"/>
    <cellStyle name="20% - Accent1 9 5 3" xfId="52766" xr:uid="{00000000-0005-0000-0000-000066CD0000}"/>
    <cellStyle name="20% - Accent1 9 5 3 2" xfId="52767" xr:uid="{00000000-0005-0000-0000-000067CD0000}"/>
    <cellStyle name="20% - Accent1 9 5 3 2 2" xfId="52768" xr:uid="{00000000-0005-0000-0000-000068CD0000}"/>
    <cellStyle name="20% - Accent1 9 5 3 2 2 2" xfId="52769" xr:uid="{00000000-0005-0000-0000-000069CD0000}"/>
    <cellStyle name="20% - Accent1 9 5 3 2 3" xfId="52770" xr:uid="{00000000-0005-0000-0000-00006ACD0000}"/>
    <cellStyle name="20% - Accent1 9 5 3 3" xfId="52771" xr:uid="{00000000-0005-0000-0000-00006BCD0000}"/>
    <cellStyle name="20% - Accent1 9 5 3 3 2" xfId="52772" xr:uid="{00000000-0005-0000-0000-00006CCD0000}"/>
    <cellStyle name="20% - Accent1 9 5 3 4" xfId="52773" xr:uid="{00000000-0005-0000-0000-00006DCD0000}"/>
    <cellStyle name="20% - Accent1 9 5 4" xfId="52774" xr:uid="{00000000-0005-0000-0000-00006ECD0000}"/>
    <cellStyle name="20% - Accent1 9 5 4 2" xfId="52775" xr:uid="{00000000-0005-0000-0000-00006FCD0000}"/>
    <cellStyle name="20% - Accent1 9 5 4 2 2" xfId="52776" xr:uid="{00000000-0005-0000-0000-000070CD0000}"/>
    <cellStyle name="20% - Accent1 9 5 4 2 2 2" xfId="52777" xr:uid="{00000000-0005-0000-0000-000071CD0000}"/>
    <cellStyle name="20% - Accent1 9 5 4 2 3" xfId="52778" xr:uid="{00000000-0005-0000-0000-000072CD0000}"/>
    <cellStyle name="20% - Accent1 9 5 4 3" xfId="52779" xr:uid="{00000000-0005-0000-0000-000073CD0000}"/>
    <cellStyle name="20% - Accent1 9 5 4 3 2" xfId="52780" xr:uid="{00000000-0005-0000-0000-000074CD0000}"/>
    <cellStyle name="20% - Accent1 9 5 4 4" xfId="52781" xr:uid="{00000000-0005-0000-0000-000075CD0000}"/>
    <cellStyle name="20% - Accent1 9 5 5" xfId="52782" xr:uid="{00000000-0005-0000-0000-000076CD0000}"/>
    <cellStyle name="20% - Accent1 9 5 5 2" xfId="52783" xr:uid="{00000000-0005-0000-0000-000077CD0000}"/>
    <cellStyle name="20% - Accent1 9 5 5 2 2" xfId="52784" xr:uid="{00000000-0005-0000-0000-000078CD0000}"/>
    <cellStyle name="20% - Accent1 9 5 5 3" xfId="52785" xr:uid="{00000000-0005-0000-0000-000079CD0000}"/>
    <cellStyle name="20% - Accent1 9 5 6" xfId="52786" xr:uid="{00000000-0005-0000-0000-00007ACD0000}"/>
    <cellStyle name="20% - Accent1 9 5 6 2" xfId="52787" xr:uid="{00000000-0005-0000-0000-00007BCD0000}"/>
    <cellStyle name="20% - Accent1 9 5 6 2 2" xfId="52788" xr:uid="{00000000-0005-0000-0000-00007CCD0000}"/>
    <cellStyle name="20% - Accent1 9 5 6 3" xfId="52789" xr:uid="{00000000-0005-0000-0000-00007DCD0000}"/>
    <cellStyle name="20% - Accent1 9 5 7" xfId="52790" xr:uid="{00000000-0005-0000-0000-00007ECD0000}"/>
    <cellStyle name="20% - Accent1 9 5 7 2" xfId="52791" xr:uid="{00000000-0005-0000-0000-00007FCD0000}"/>
    <cellStyle name="20% - Accent1 9 5 8" xfId="52792" xr:uid="{00000000-0005-0000-0000-000080CD0000}"/>
    <cellStyle name="20% - Accent1 9 5 8 2" xfId="52793" xr:uid="{00000000-0005-0000-0000-000081CD0000}"/>
    <cellStyle name="20% - Accent1 9 5 9" xfId="52794" xr:uid="{00000000-0005-0000-0000-000082CD0000}"/>
    <cellStyle name="20% - Accent1 9 6" xfId="52795" xr:uid="{00000000-0005-0000-0000-000083CD0000}"/>
    <cellStyle name="20% - Accent1 9 6 2" xfId="52796" xr:uid="{00000000-0005-0000-0000-000084CD0000}"/>
    <cellStyle name="20% - Accent1 9 6 2 2" xfId="52797" xr:uid="{00000000-0005-0000-0000-000085CD0000}"/>
    <cellStyle name="20% - Accent1 9 6 2 2 2" xfId="52798" xr:uid="{00000000-0005-0000-0000-000086CD0000}"/>
    <cellStyle name="20% - Accent1 9 6 2 2 2 2" xfId="52799" xr:uid="{00000000-0005-0000-0000-000087CD0000}"/>
    <cellStyle name="20% - Accent1 9 6 2 2 3" xfId="52800" xr:uid="{00000000-0005-0000-0000-000088CD0000}"/>
    <cellStyle name="20% - Accent1 9 6 2 3" xfId="52801" xr:uid="{00000000-0005-0000-0000-000089CD0000}"/>
    <cellStyle name="20% - Accent1 9 6 2 3 2" xfId="52802" xr:uid="{00000000-0005-0000-0000-00008ACD0000}"/>
    <cellStyle name="20% - Accent1 9 6 2 4" xfId="52803" xr:uid="{00000000-0005-0000-0000-00008BCD0000}"/>
    <cellStyle name="20% - Accent1 9 6 3" xfId="52804" xr:uid="{00000000-0005-0000-0000-00008CCD0000}"/>
    <cellStyle name="20% - Accent1 9 6 3 2" xfId="52805" xr:uid="{00000000-0005-0000-0000-00008DCD0000}"/>
    <cellStyle name="20% - Accent1 9 6 3 2 2" xfId="52806" xr:uid="{00000000-0005-0000-0000-00008ECD0000}"/>
    <cellStyle name="20% - Accent1 9 6 3 2 2 2" xfId="52807" xr:uid="{00000000-0005-0000-0000-00008FCD0000}"/>
    <cellStyle name="20% - Accent1 9 6 3 2 3" xfId="52808" xr:uid="{00000000-0005-0000-0000-000090CD0000}"/>
    <cellStyle name="20% - Accent1 9 6 3 3" xfId="52809" xr:uid="{00000000-0005-0000-0000-000091CD0000}"/>
    <cellStyle name="20% - Accent1 9 6 3 3 2" xfId="52810" xr:uid="{00000000-0005-0000-0000-000092CD0000}"/>
    <cellStyle name="20% - Accent1 9 6 3 4" xfId="52811" xr:uid="{00000000-0005-0000-0000-000093CD0000}"/>
    <cellStyle name="20% - Accent1 9 6 4" xfId="52812" xr:uid="{00000000-0005-0000-0000-000094CD0000}"/>
    <cellStyle name="20% - Accent1 9 6 4 2" xfId="52813" xr:uid="{00000000-0005-0000-0000-000095CD0000}"/>
    <cellStyle name="20% - Accent1 9 6 4 2 2" xfId="52814" xr:uid="{00000000-0005-0000-0000-000096CD0000}"/>
    <cellStyle name="20% - Accent1 9 6 4 2 2 2" xfId="52815" xr:uid="{00000000-0005-0000-0000-000097CD0000}"/>
    <cellStyle name="20% - Accent1 9 6 4 2 3" xfId="52816" xr:uid="{00000000-0005-0000-0000-000098CD0000}"/>
    <cellStyle name="20% - Accent1 9 6 4 3" xfId="52817" xr:uid="{00000000-0005-0000-0000-000099CD0000}"/>
    <cellStyle name="20% - Accent1 9 6 4 3 2" xfId="52818" xr:uid="{00000000-0005-0000-0000-00009ACD0000}"/>
    <cellStyle name="20% - Accent1 9 6 4 4" xfId="52819" xr:uid="{00000000-0005-0000-0000-00009BCD0000}"/>
    <cellStyle name="20% - Accent1 9 6 5" xfId="52820" xr:uid="{00000000-0005-0000-0000-00009CCD0000}"/>
    <cellStyle name="20% - Accent1 9 6 5 2" xfId="52821" xr:uid="{00000000-0005-0000-0000-00009DCD0000}"/>
    <cellStyle name="20% - Accent1 9 6 5 2 2" xfId="52822" xr:uid="{00000000-0005-0000-0000-00009ECD0000}"/>
    <cellStyle name="20% - Accent1 9 6 5 3" xfId="52823" xr:uid="{00000000-0005-0000-0000-00009FCD0000}"/>
    <cellStyle name="20% - Accent1 9 6 6" xfId="52824" xr:uid="{00000000-0005-0000-0000-0000A0CD0000}"/>
    <cellStyle name="20% - Accent1 9 6 6 2" xfId="52825" xr:uid="{00000000-0005-0000-0000-0000A1CD0000}"/>
    <cellStyle name="20% - Accent1 9 6 6 2 2" xfId="52826" xr:uid="{00000000-0005-0000-0000-0000A2CD0000}"/>
    <cellStyle name="20% - Accent1 9 6 6 3" xfId="52827" xr:uid="{00000000-0005-0000-0000-0000A3CD0000}"/>
    <cellStyle name="20% - Accent1 9 6 7" xfId="52828" xr:uid="{00000000-0005-0000-0000-0000A4CD0000}"/>
    <cellStyle name="20% - Accent1 9 6 7 2" xfId="52829" xr:uid="{00000000-0005-0000-0000-0000A5CD0000}"/>
    <cellStyle name="20% - Accent1 9 6 8" xfId="52830" xr:uid="{00000000-0005-0000-0000-0000A6CD0000}"/>
    <cellStyle name="20% - Accent1 9 6 8 2" xfId="52831" xr:uid="{00000000-0005-0000-0000-0000A7CD0000}"/>
    <cellStyle name="20% - Accent1 9 6 9" xfId="52832" xr:uid="{00000000-0005-0000-0000-0000A8CD0000}"/>
    <cellStyle name="20% - Accent1 9 7" xfId="52833" xr:uid="{00000000-0005-0000-0000-0000A9CD0000}"/>
    <cellStyle name="20% - Accent1 9 7 2" xfId="52834" xr:uid="{00000000-0005-0000-0000-0000AACD0000}"/>
    <cellStyle name="20% - Accent1 9 7 2 2" xfId="52835" xr:uid="{00000000-0005-0000-0000-0000ABCD0000}"/>
    <cellStyle name="20% - Accent1 9 7 2 2 2" xfId="52836" xr:uid="{00000000-0005-0000-0000-0000ACCD0000}"/>
    <cellStyle name="20% - Accent1 9 7 2 3" xfId="52837" xr:uid="{00000000-0005-0000-0000-0000ADCD0000}"/>
    <cellStyle name="20% - Accent1 9 7 3" xfId="52838" xr:uid="{00000000-0005-0000-0000-0000AECD0000}"/>
    <cellStyle name="20% - Accent1 9 7 3 2" xfId="52839" xr:uid="{00000000-0005-0000-0000-0000AFCD0000}"/>
    <cellStyle name="20% - Accent1 9 7 4" xfId="52840" xr:uid="{00000000-0005-0000-0000-0000B0CD0000}"/>
    <cellStyle name="20% - Accent1 9 8" xfId="52841" xr:uid="{00000000-0005-0000-0000-0000B1CD0000}"/>
    <cellStyle name="20% - Accent1 9 8 2" xfId="52842" xr:uid="{00000000-0005-0000-0000-0000B2CD0000}"/>
    <cellStyle name="20% - Accent1 9 8 2 2" xfId="52843" xr:uid="{00000000-0005-0000-0000-0000B3CD0000}"/>
    <cellStyle name="20% - Accent1 9 8 2 2 2" xfId="52844" xr:uid="{00000000-0005-0000-0000-0000B4CD0000}"/>
    <cellStyle name="20% - Accent1 9 8 2 3" xfId="52845" xr:uid="{00000000-0005-0000-0000-0000B5CD0000}"/>
    <cellStyle name="20% - Accent1 9 8 3" xfId="52846" xr:uid="{00000000-0005-0000-0000-0000B6CD0000}"/>
    <cellStyle name="20% - Accent1 9 8 3 2" xfId="52847" xr:uid="{00000000-0005-0000-0000-0000B7CD0000}"/>
    <cellStyle name="20% - Accent1 9 8 4" xfId="52848" xr:uid="{00000000-0005-0000-0000-0000B8CD0000}"/>
    <cellStyle name="20% - Accent1 9 9" xfId="52849" xr:uid="{00000000-0005-0000-0000-0000B9CD0000}"/>
    <cellStyle name="20% - Accent1 9 9 2" xfId="52850" xr:uid="{00000000-0005-0000-0000-0000BACD0000}"/>
    <cellStyle name="20% - Accent1 9 9 2 2" xfId="52851" xr:uid="{00000000-0005-0000-0000-0000BBCD0000}"/>
    <cellStyle name="20% - Accent1 9 9 2 2 2" xfId="52852" xr:uid="{00000000-0005-0000-0000-0000BCCD0000}"/>
    <cellStyle name="20% - Accent1 9 9 2 3" xfId="52853" xr:uid="{00000000-0005-0000-0000-0000BDCD0000}"/>
    <cellStyle name="20% - Accent1 9 9 3" xfId="52854" xr:uid="{00000000-0005-0000-0000-0000BECD0000}"/>
    <cellStyle name="20% - Accent1 9 9 3 2" xfId="52855" xr:uid="{00000000-0005-0000-0000-0000BFCD0000}"/>
    <cellStyle name="20% - Accent1 9 9 4" xfId="52856" xr:uid="{00000000-0005-0000-0000-0000C0CD0000}"/>
    <cellStyle name="20% - Accent2" xfId="40" builtinId="34" customBuiltin="1"/>
    <cellStyle name="20% - Accent2 2" xfId="120" xr:uid="{00000000-0005-0000-0000-0000C2CD0000}"/>
    <cellStyle name="20% - Accent2 3" xfId="121" xr:uid="{00000000-0005-0000-0000-0000C3CD0000}"/>
    <cellStyle name="20% - Accent3" xfId="44" builtinId="38" customBuiltin="1"/>
    <cellStyle name="20% - Accent3 2" xfId="122" xr:uid="{00000000-0005-0000-0000-0000C5CD0000}"/>
    <cellStyle name="20% - Accent3 3" xfId="123" xr:uid="{00000000-0005-0000-0000-0000C6CD0000}"/>
    <cellStyle name="20% - Accent4" xfId="48" builtinId="42" customBuiltin="1"/>
    <cellStyle name="20% - Accent4 2" xfId="124" xr:uid="{00000000-0005-0000-0000-0000C8CD0000}"/>
    <cellStyle name="20% - Accent4 3" xfId="125" xr:uid="{00000000-0005-0000-0000-0000C9CD0000}"/>
    <cellStyle name="20% - Accent5" xfId="52" builtinId="46" customBuiltin="1"/>
    <cellStyle name="20% - Accent5 2" xfId="126" xr:uid="{00000000-0005-0000-0000-0000CBCD0000}"/>
    <cellStyle name="20% - Accent5 3" xfId="127" xr:uid="{00000000-0005-0000-0000-0000CCCD0000}"/>
    <cellStyle name="20% - Accent6" xfId="56" builtinId="50" customBuiltin="1"/>
    <cellStyle name="20% - Accent6 2" xfId="128" xr:uid="{00000000-0005-0000-0000-0000CECD0000}"/>
    <cellStyle name="20% - Accent6 3" xfId="129" xr:uid="{00000000-0005-0000-0000-0000CFCD0000}"/>
    <cellStyle name="40% - Accent1" xfId="37" builtinId="31" customBuiltin="1"/>
    <cellStyle name="40% - Accent1 2" xfId="130" xr:uid="{00000000-0005-0000-0000-0000D1CD0000}"/>
    <cellStyle name="40% - Accent1 3" xfId="131" xr:uid="{00000000-0005-0000-0000-0000D2CD0000}"/>
    <cellStyle name="40% - Accent2" xfId="41" builtinId="35" customBuiltin="1"/>
    <cellStyle name="40% - Accent2 2" xfId="132" xr:uid="{00000000-0005-0000-0000-0000D4CD0000}"/>
    <cellStyle name="40% - Accent2 3" xfId="133" xr:uid="{00000000-0005-0000-0000-0000D5CD0000}"/>
    <cellStyle name="40% - Accent3" xfId="45" builtinId="39" customBuiltin="1"/>
    <cellStyle name="40% - Accent3 2" xfId="134" xr:uid="{00000000-0005-0000-0000-0000D7CD0000}"/>
    <cellStyle name="40% - Accent3 3" xfId="135" xr:uid="{00000000-0005-0000-0000-0000D8CD0000}"/>
    <cellStyle name="40% - Accent4" xfId="49" builtinId="43" customBuiltin="1"/>
    <cellStyle name="40% - Accent4 2" xfId="136" xr:uid="{00000000-0005-0000-0000-0000DACD0000}"/>
    <cellStyle name="40% - Accent4 3" xfId="137" xr:uid="{00000000-0005-0000-0000-0000DBCD0000}"/>
    <cellStyle name="40% - Accent5" xfId="53" builtinId="47" customBuiltin="1"/>
    <cellStyle name="40% - Accent5 2" xfId="138" xr:uid="{00000000-0005-0000-0000-0000DDCD0000}"/>
    <cellStyle name="40% - Accent5 3" xfId="139" xr:uid="{00000000-0005-0000-0000-0000DECD0000}"/>
    <cellStyle name="40% - Accent6" xfId="57" builtinId="51" customBuiltin="1"/>
    <cellStyle name="40% - Accent6 2" xfId="140" xr:uid="{00000000-0005-0000-0000-0000E0CD0000}"/>
    <cellStyle name="40% - Accent6 3" xfId="141" xr:uid="{00000000-0005-0000-0000-0000E1CD0000}"/>
    <cellStyle name="60% - Accent1" xfId="38" builtinId="32" customBuiltin="1"/>
    <cellStyle name="60% - Accent1 2" xfId="142" xr:uid="{00000000-0005-0000-0000-0000E3CD0000}"/>
    <cellStyle name="60% - Accent2" xfId="42" builtinId="36" customBuiltin="1"/>
    <cellStyle name="60% - Accent2 2" xfId="143" xr:uid="{00000000-0005-0000-0000-0000E5CD0000}"/>
    <cellStyle name="60% - Accent3" xfId="46" builtinId="40" customBuiltin="1"/>
    <cellStyle name="60% - Accent3 2" xfId="144" xr:uid="{00000000-0005-0000-0000-0000E7CD0000}"/>
    <cellStyle name="60% - Accent4" xfId="50" builtinId="44" customBuiltin="1"/>
    <cellStyle name="60% - Accent4 2" xfId="145" xr:uid="{00000000-0005-0000-0000-0000E9CD0000}"/>
    <cellStyle name="60% - Accent5" xfId="54" builtinId="48" customBuiltin="1"/>
    <cellStyle name="60% - Accent5 2" xfId="146" xr:uid="{00000000-0005-0000-0000-0000EBCD0000}"/>
    <cellStyle name="60% - Accent6" xfId="58" builtinId="52" customBuiltin="1"/>
    <cellStyle name="60% - Accent6 2" xfId="147" xr:uid="{00000000-0005-0000-0000-0000EDCD0000}"/>
    <cellStyle name="Accent1" xfId="35" builtinId="29" customBuiltin="1"/>
    <cellStyle name="Accent1 2" xfId="148" xr:uid="{00000000-0005-0000-0000-0000EFCD0000}"/>
    <cellStyle name="Accent2" xfId="39" builtinId="33" customBuiltin="1"/>
    <cellStyle name="Accent2 2" xfId="149" xr:uid="{00000000-0005-0000-0000-0000F1CD0000}"/>
    <cellStyle name="Accent3" xfId="43" builtinId="37" customBuiltin="1"/>
    <cellStyle name="Accent3 2" xfId="150" xr:uid="{00000000-0005-0000-0000-0000F3CD0000}"/>
    <cellStyle name="Accent4" xfId="47" builtinId="41" customBuiltin="1"/>
    <cellStyle name="Accent4 2" xfId="151" xr:uid="{00000000-0005-0000-0000-0000F5CD0000}"/>
    <cellStyle name="Accent5" xfId="51" builtinId="45" customBuiltin="1"/>
    <cellStyle name="Accent5 2" xfId="152" xr:uid="{00000000-0005-0000-0000-0000F7CD0000}"/>
    <cellStyle name="Accent6" xfId="55" builtinId="49" customBuiltin="1"/>
    <cellStyle name="Accent6 2" xfId="153" xr:uid="{00000000-0005-0000-0000-0000F9CD0000}"/>
    <cellStyle name="Bad" xfId="154" xr:uid="{00000000-0005-0000-0000-0000FACD0000}"/>
    <cellStyle name="Bad 2" xfId="155" xr:uid="{00000000-0005-0000-0000-0000FBCD0000}"/>
    <cellStyle name="Berekening" xfId="29" builtinId="22" customBuiltin="1"/>
    <cellStyle name="Berekening 2" xfId="156" xr:uid="{00000000-0005-0000-0000-0000FDCD0000}"/>
    <cellStyle name="Bold text" xfId="157" xr:uid="{00000000-0005-0000-0000-0000FECD0000}"/>
    <cellStyle name="Calculation" xfId="158" xr:uid="{00000000-0005-0000-0000-0000FFCD0000}"/>
    <cellStyle name="Check Cell" xfId="159" xr:uid="{00000000-0005-0000-0000-000000CE0000}"/>
    <cellStyle name="Comma [0]" xfId="67" xr:uid="{00000000-0005-0000-0000-000001CE0000}"/>
    <cellStyle name="Comma [0] 2" xfId="52857" xr:uid="{00000000-0005-0000-0000-000002CE0000}"/>
    <cellStyle name="Comma [0]_AA BCR/ Basis ruimtestaat 13.0" xfId="1" xr:uid="{00000000-0005-0000-0000-000003CE0000}"/>
    <cellStyle name="Comma_AA BCR/ Basis ruimtestaat 13.0" xfId="2" xr:uid="{00000000-0005-0000-0000-000004CE0000}"/>
    <cellStyle name="Comma_Uurtarieven 2000 LEVERANCIER" xfId="3" xr:uid="{00000000-0005-0000-0000-000006CE0000}"/>
    <cellStyle name="Controlecel" xfId="31" builtinId="23" customBuiltin="1"/>
    <cellStyle name="Controlecel 2" xfId="160" xr:uid="{00000000-0005-0000-0000-000008CE0000}"/>
    <cellStyle name="Currency [0]" xfId="52858" xr:uid="{00000000-0005-0000-0000-000009CE0000}"/>
    <cellStyle name="Currency_AA BCR/ Basis ruimtestaat 13.0" xfId="4" xr:uid="{00000000-0005-0000-0000-00000ACE0000}"/>
    <cellStyle name="Currency_ATIR-Calc-Uurtarief 2001" xfId="5" xr:uid="{00000000-0005-0000-0000-00000BCE0000}"/>
    <cellStyle name="Currency_CALCULATIEBLAD.XLS" xfId="6" xr:uid="{00000000-0005-0000-0000-00000CCE0000}"/>
    <cellStyle name="Euro" xfId="68" xr:uid="{00000000-0005-0000-0000-00000DCE0000}"/>
    <cellStyle name="Euro 2" xfId="69" xr:uid="{00000000-0005-0000-0000-00000ECE0000}"/>
    <cellStyle name="Euro 2 2" xfId="52859" xr:uid="{00000000-0005-0000-0000-00000FCE0000}"/>
    <cellStyle name="Euro 3" xfId="70" xr:uid="{00000000-0005-0000-0000-000010CE0000}"/>
    <cellStyle name="Euro 3 2" xfId="52860" xr:uid="{00000000-0005-0000-0000-000011CE0000}"/>
    <cellStyle name="Euro 4" xfId="71" xr:uid="{00000000-0005-0000-0000-000012CE0000}"/>
    <cellStyle name="euro 5" xfId="52861" xr:uid="{00000000-0005-0000-0000-000013CE0000}"/>
    <cellStyle name="euro 6" xfId="52862" xr:uid="{00000000-0005-0000-0000-000014CE0000}"/>
    <cellStyle name="Euro_Roto Smeets Hilversum v-1" xfId="72" xr:uid="{00000000-0005-0000-0000-000015CE0000}"/>
    <cellStyle name="Explanatory Text" xfId="161" xr:uid="{00000000-0005-0000-0000-000016CE0000}"/>
    <cellStyle name="Followed Hyperlink_Aantal groepen per school.xls" xfId="7" xr:uid="{00000000-0005-0000-0000-000017CE0000}"/>
    <cellStyle name="Gekoppelde cel" xfId="30" builtinId="24" customBuiltin="1"/>
    <cellStyle name="Gekoppelde cel 2" xfId="162" xr:uid="{00000000-0005-0000-0000-000019CE0000}"/>
    <cellStyle name="Goed" xfId="24" builtinId="26" customBuiltin="1"/>
    <cellStyle name="Goed 2" xfId="163" xr:uid="{00000000-0005-0000-0000-00001BCE0000}"/>
    <cellStyle name="Goed 3" xfId="164" xr:uid="{00000000-0005-0000-0000-00001CCE0000}"/>
    <cellStyle name="Good" xfId="165" xr:uid="{00000000-0005-0000-0000-00001DCE0000}"/>
    <cellStyle name="Heading 1" xfId="166" xr:uid="{00000000-0005-0000-0000-00001ECE0000}"/>
    <cellStyle name="Heading 2" xfId="167" xr:uid="{00000000-0005-0000-0000-00001FCE0000}"/>
    <cellStyle name="Heading 3" xfId="168" xr:uid="{00000000-0005-0000-0000-000020CE0000}"/>
    <cellStyle name="Heading 4" xfId="169" xr:uid="{00000000-0005-0000-0000-000021CE0000}"/>
    <cellStyle name="Hyperlink 2" xfId="52863" xr:uid="{00000000-0005-0000-0000-000022CE0000}"/>
    <cellStyle name="Input" xfId="170" xr:uid="{00000000-0005-0000-0000-000023CE0000}"/>
    <cellStyle name="Invoer" xfId="27" builtinId="20" customBuiltin="1"/>
    <cellStyle name="invoer 2" xfId="171" xr:uid="{00000000-0005-0000-0000-000025CE0000}"/>
    <cellStyle name="Komma" xfId="8" builtinId="3"/>
    <cellStyle name="Komma [0] 2" xfId="73" xr:uid="{00000000-0005-0000-0000-000027CE0000}"/>
    <cellStyle name="Komma 2" xfId="74" xr:uid="{00000000-0005-0000-0000-000028CE0000}"/>
    <cellStyle name="Komma 2 2" xfId="52864" xr:uid="{00000000-0005-0000-0000-000029CE0000}"/>
    <cellStyle name="Komma 3" xfId="75" xr:uid="{00000000-0005-0000-0000-00002ACE0000}"/>
    <cellStyle name="Komma 3 2" xfId="76" xr:uid="{00000000-0005-0000-0000-00002BCE0000}"/>
    <cellStyle name="Komma 3 3" xfId="105" xr:uid="{00000000-0005-0000-0000-00002CCE0000}"/>
    <cellStyle name="Komma 4" xfId="77" xr:uid="{00000000-0005-0000-0000-00002DCE0000}"/>
    <cellStyle name="Komma 4 2" xfId="52865" xr:uid="{00000000-0005-0000-0000-00002ECE0000}"/>
    <cellStyle name="Komma 5" xfId="52866" xr:uid="{00000000-0005-0000-0000-00002FCE0000}"/>
    <cellStyle name="Komma 6" xfId="52867" xr:uid="{00000000-0005-0000-0000-000030CE0000}"/>
    <cellStyle name="kop" xfId="78" xr:uid="{00000000-0005-0000-0000-000031CE0000}"/>
    <cellStyle name="Kop 1" xfId="20" builtinId="16" customBuiltin="1"/>
    <cellStyle name="Kop 1 2" xfId="172" xr:uid="{00000000-0005-0000-0000-000033CE0000}"/>
    <cellStyle name="Kop 2" xfId="21" builtinId="17" customBuiltin="1"/>
    <cellStyle name="Kop 2 2" xfId="173" xr:uid="{00000000-0005-0000-0000-000035CE0000}"/>
    <cellStyle name="Kop 3" xfId="22" builtinId="18" customBuiltin="1"/>
    <cellStyle name="Kop 3 2" xfId="174" xr:uid="{00000000-0005-0000-0000-000037CE0000}"/>
    <cellStyle name="Kop 4" xfId="23" builtinId="19" customBuiltin="1"/>
    <cellStyle name="Kop 4 2" xfId="175" xr:uid="{00000000-0005-0000-0000-000039CE0000}"/>
    <cellStyle name="Koppen_rekenblad" xfId="176" xr:uid="{00000000-0005-0000-0000-00003ACE0000}"/>
    <cellStyle name="koppenrekenblad2" xfId="177" xr:uid="{00000000-0005-0000-0000-00003BCE0000}"/>
    <cellStyle name="koppenrekenblad2 2" xfId="52868" xr:uid="{00000000-0005-0000-0000-00003CCE0000}"/>
    <cellStyle name="Linked Cell" xfId="178" xr:uid="{00000000-0005-0000-0000-00003DCE0000}"/>
    <cellStyle name="m2" xfId="179" xr:uid="{00000000-0005-0000-0000-00003ECE0000}"/>
    <cellStyle name="m2 2" xfId="52869" xr:uid="{00000000-0005-0000-0000-00003FCE0000}"/>
    <cellStyle name="Neutraal" xfId="26" builtinId="28" customBuiltin="1"/>
    <cellStyle name="Neutraal 2" xfId="180" xr:uid="{00000000-0005-0000-0000-000041CE0000}"/>
    <cellStyle name="Neutral" xfId="181" xr:uid="{00000000-0005-0000-0000-000042CE0000}"/>
    <cellStyle name="Normaal 2" xfId="79" xr:uid="{00000000-0005-0000-0000-000043CE0000}"/>
    <cellStyle name="Normaal_Basis Inventarisatielijst. xls.xls" xfId="80" xr:uid="{00000000-0005-0000-0000-000044CE0000}"/>
    <cellStyle name="Normal 2" xfId="182" xr:uid="{00000000-0005-0000-0000-000045CE0000}"/>
    <cellStyle name="Normal_ KLM-CTR(STA)-Recap.xls" xfId="9" xr:uid="{00000000-0005-0000-0000-000046CE0000}"/>
    <cellStyle name="Normal_ KLM-CTR(STA)-Recap.xls 2" xfId="62" xr:uid="{00000000-0005-0000-0000-000047CE0000}"/>
    <cellStyle name="Normal_AFRPPRIJS.xls" xfId="10" xr:uid="{00000000-0005-0000-0000-000048CE0000}"/>
    <cellStyle name="Normal_ATIR-Calc-Uurtarief 2001" xfId="11" xr:uid="{00000000-0005-0000-0000-000049CE0000}"/>
    <cellStyle name="Normal_CALCULATIEBLAD.XLS" xfId="12" xr:uid="{00000000-0005-0000-0000-00004ACE0000}"/>
    <cellStyle name="Normal_CALCULATIEBLAD.XLS 2" xfId="63" xr:uid="{00000000-0005-0000-0000-00004BCE0000}"/>
    <cellStyle name="Normal_Uurtarieven 2000 LEVERANCIER" xfId="13" xr:uid="{00000000-0005-0000-0000-00004CCE0000}"/>
    <cellStyle name="Normal_Workbook1_AFRPPRIJS.xls" xfId="14" xr:uid="{00000000-0005-0000-0000-00004DCE0000}"/>
    <cellStyle name="Note" xfId="183" xr:uid="{00000000-0005-0000-0000-00004ECE0000}"/>
    <cellStyle name="Notitie 2" xfId="60" xr:uid="{00000000-0005-0000-0000-00004FCE0000}"/>
    <cellStyle name="Notitie 3" xfId="184" xr:uid="{00000000-0005-0000-0000-000050CE0000}"/>
    <cellStyle name="Ongedefinieerd" xfId="15" xr:uid="{00000000-0005-0000-0000-000051CE0000}"/>
    <cellStyle name="Ongedefinieerd 2" xfId="81" xr:uid="{00000000-0005-0000-0000-000052CE0000}"/>
    <cellStyle name="Ongeldig" xfId="25" builtinId="27" customBuiltin="1"/>
    <cellStyle name="Ongeldig 2" xfId="185" xr:uid="{00000000-0005-0000-0000-000054CE0000}"/>
    <cellStyle name="Output" xfId="186" xr:uid="{00000000-0005-0000-0000-000055CE0000}"/>
    <cellStyle name="Procent" xfId="16" builtinId="5"/>
    <cellStyle name="Procent 2" xfId="65" xr:uid="{00000000-0005-0000-0000-000057CE0000}"/>
    <cellStyle name="Procent 2 2" xfId="82" xr:uid="{00000000-0005-0000-0000-000058CE0000}"/>
    <cellStyle name="Procent 2 3" xfId="52870" xr:uid="{00000000-0005-0000-0000-000059CE0000}"/>
    <cellStyle name="Procent 3" xfId="83" xr:uid="{00000000-0005-0000-0000-00005ACE0000}"/>
    <cellStyle name="Ruimtestaat_Koppen" xfId="187" xr:uid="{00000000-0005-0000-0000-00005BCE0000}"/>
    <cellStyle name="Standaard" xfId="0" builtinId="0"/>
    <cellStyle name="Standaard 10" xfId="84" xr:uid="{00000000-0005-0000-0000-00005DCE0000}"/>
    <cellStyle name="Standaard 10 2" xfId="85" xr:uid="{00000000-0005-0000-0000-00005ECE0000}"/>
    <cellStyle name="Standaard 11" xfId="86" xr:uid="{00000000-0005-0000-0000-00005FCE0000}"/>
    <cellStyle name="Standaard 12" xfId="87" xr:uid="{00000000-0005-0000-0000-000060CE0000}"/>
    <cellStyle name="Standaard 13" xfId="88" xr:uid="{00000000-0005-0000-0000-000061CE0000}"/>
    <cellStyle name="Standaard 13 2" xfId="52871" xr:uid="{00000000-0005-0000-0000-000062CE0000}"/>
    <cellStyle name="Standaard 14" xfId="52872" xr:uid="{00000000-0005-0000-0000-000063CE0000}"/>
    <cellStyle name="Standaard 2" xfId="59" xr:uid="{00000000-0005-0000-0000-000064CE0000}"/>
    <cellStyle name="Standaard 2 2" xfId="89" xr:uid="{00000000-0005-0000-0000-000065CE0000}"/>
    <cellStyle name="Standaard 2 2 2" xfId="90" xr:uid="{00000000-0005-0000-0000-000066CE0000}"/>
    <cellStyle name="Standaard 2 2 2 2" xfId="91" xr:uid="{00000000-0005-0000-0000-000067CE0000}"/>
    <cellStyle name="Standaard 2 2 3" xfId="52888" xr:uid="{F1097104-F963-455C-9446-2D5C375FCCCC}"/>
    <cellStyle name="Standaard 2 3" xfId="92" xr:uid="{00000000-0005-0000-0000-000068CE0000}"/>
    <cellStyle name="Standaard 2 3 2" xfId="52873" xr:uid="{00000000-0005-0000-0000-000069CE0000}"/>
    <cellStyle name="Standaard 2 4" xfId="52874" xr:uid="{00000000-0005-0000-0000-00006ACE0000}"/>
    <cellStyle name="Standaard 2 5" xfId="52886" xr:uid="{B61661EB-A571-4545-908B-A54690EE2702}"/>
    <cellStyle name="Standaard 3" xfId="64" xr:uid="{00000000-0005-0000-0000-00006BCE0000}"/>
    <cellStyle name="Standaard 3 2" xfId="52875" xr:uid="{00000000-0005-0000-0000-00006CCE0000}"/>
    <cellStyle name="Standaard 3 2 2" xfId="52876" xr:uid="{00000000-0005-0000-0000-00006DCE0000}"/>
    <cellStyle name="Standaard 3 3" xfId="52877" xr:uid="{00000000-0005-0000-0000-00006ECE0000}"/>
    <cellStyle name="Standaard 3 4" xfId="52878" xr:uid="{00000000-0005-0000-0000-00006FCE0000}"/>
    <cellStyle name="Standaard 3 5" xfId="52879" xr:uid="{00000000-0005-0000-0000-000070CE0000}"/>
    <cellStyle name="Standaard 3 6" xfId="52887" xr:uid="{38E9E714-0B87-4B91-9BEB-1B2F4A485969}"/>
    <cellStyle name="Standaard 4" xfId="93" xr:uid="{00000000-0005-0000-0000-000071CE0000}"/>
    <cellStyle name="Standaard 4 2" xfId="103" xr:uid="{00000000-0005-0000-0000-000072CE0000}"/>
    <cellStyle name="Standaard 4 2 2" xfId="52889" xr:uid="{EF33C19E-B6FD-44A4-86B5-63E0D58D3D46}"/>
    <cellStyle name="Standaard 4 3" xfId="52880" xr:uid="{00000000-0005-0000-0000-000073CE0000}"/>
    <cellStyle name="Standaard 5" xfId="94" xr:uid="{00000000-0005-0000-0000-000074CE0000}"/>
    <cellStyle name="Standaard 5 2" xfId="95" xr:uid="{00000000-0005-0000-0000-000075CE0000}"/>
    <cellStyle name="Standaard 6" xfId="96" xr:uid="{00000000-0005-0000-0000-000076CE0000}"/>
    <cellStyle name="Standaard 7" xfId="97" xr:uid="{00000000-0005-0000-0000-000077CE0000}"/>
    <cellStyle name="Standaard 7 2" xfId="52881" xr:uid="{00000000-0005-0000-0000-000078CE0000}"/>
    <cellStyle name="Standaard 8" xfId="98" xr:uid="{00000000-0005-0000-0000-000079CE0000}"/>
    <cellStyle name="Standaard 9" xfId="99" xr:uid="{00000000-0005-0000-0000-00007ACE0000}"/>
    <cellStyle name="Standaard_Bijlage 1+3" xfId="61" xr:uid="{00000000-0005-0000-0000-00007BCE0000}"/>
    <cellStyle name="Standaard_Blad1" xfId="17" xr:uid="{00000000-0005-0000-0000-00007CCE0000}"/>
    <cellStyle name="Titel" xfId="19" builtinId="15" customBuiltin="1"/>
    <cellStyle name="Titel 2" xfId="188" xr:uid="{00000000-0005-0000-0000-00007ECE0000}"/>
    <cellStyle name="Title" xfId="189" xr:uid="{00000000-0005-0000-0000-00007FCE0000}"/>
    <cellStyle name="Totaal" xfId="34" builtinId="25" customBuiltin="1"/>
    <cellStyle name="Totaal 2" xfId="190" xr:uid="{00000000-0005-0000-0000-000081CE0000}"/>
    <cellStyle name="Total" xfId="191" xr:uid="{00000000-0005-0000-0000-000082CE0000}"/>
    <cellStyle name="Uitvoer" xfId="28" builtinId="21" customBuiltin="1"/>
    <cellStyle name="Uitvoer 2" xfId="192" xr:uid="{00000000-0005-0000-0000-000084CE0000}"/>
    <cellStyle name="Valuta" xfId="18" builtinId="4"/>
    <cellStyle name="Valuta 2" xfId="66" xr:uid="{00000000-0005-0000-0000-000086CE0000}"/>
    <cellStyle name="Valuta 2 2" xfId="102" xr:uid="{00000000-0005-0000-0000-000087CE0000}"/>
    <cellStyle name="Valuta 2 3" xfId="52882" xr:uid="{00000000-0005-0000-0000-000088CE0000}"/>
    <cellStyle name="Valuta 3" xfId="100" xr:uid="{00000000-0005-0000-0000-000089CE0000}"/>
    <cellStyle name="Valuta 3 2" xfId="104" xr:uid="{00000000-0005-0000-0000-00008ACE0000}"/>
    <cellStyle name="Valuta 3 3" xfId="52883" xr:uid="{00000000-0005-0000-0000-00008BCE0000}"/>
    <cellStyle name="Valuta 4" xfId="101" xr:uid="{00000000-0005-0000-0000-00008CCE0000}"/>
    <cellStyle name="Valuta 4 2" xfId="52884" xr:uid="{00000000-0005-0000-0000-00008DCE0000}"/>
    <cellStyle name="Valuta 5" xfId="52885" xr:uid="{00000000-0005-0000-0000-00008ECE0000}"/>
    <cellStyle name="Valuta euro rb" xfId="193" xr:uid="{00000000-0005-0000-0000-00008FCE0000}"/>
    <cellStyle name="Valuta F rb" xfId="194" xr:uid="{00000000-0005-0000-0000-000090CE0000}"/>
    <cellStyle name="Valuta gulden rb" xfId="195" xr:uid="{00000000-0005-0000-0000-000091CE0000}"/>
    <cellStyle name="Verklarende tekst" xfId="33" builtinId="53" customBuiltin="1"/>
    <cellStyle name="Verklarende tekst 2" xfId="196" xr:uid="{00000000-0005-0000-0000-000093CE0000}"/>
    <cellStyle name="Waarschuwingstekst" xfId="32" builtinId="11" customBuiltin="1"/>
    <cellStyle name="Waarschuwingstekst 2" xfId="197" xr:uid="{00000000-0005-0000-0000-000095CE0000}"/>
    <cellStyle name="Warning Text" xfId="198" xr:uid="{00000000-0005-0000-0000-000096CE0000}"/>
  </cellStyles>
  <dxfs count="8">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8E2D3"/>
      <color rgb="FF9FD2DF"/>
      <color rgb="FF324091"/>
      <color rgb="FF0A4983"/>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1905</xdr:colOff>
      <xdr:row>5</xdr:row>
      <xdr:rowOff>30479</xdr:rowOff>
    </xdr:from>
    <xdr:to>
      <xdr:col>16</xdr:col>
      <xdr:colOff>135255</xdr:colOff>
      <xdr:row>56</xdr:row>
      <xdr:rowOff>76200</xdr:rowOff>
    </xdr:to>
    <xdr:sp macro="" textlink="">
      <xdr:nvSpPr>
        <xdr:cNvPr id="3" name="Tekstvak 2">
          <a:extLst>
            <a:ext uri="{FF2B5EF4-FFF2-40B4-BE49-F238E27FC236}">
              <a16:creationId xmlns:a16="http://schemas.microsoft.com/office/drawing/2014/main" id="{C7D6EBC4-151B-4F97-BAC9-683FC3F6FDC1}"/>
            </a:ext>
          </a:extLst>
        </xdr:cNvPr>
        <xdr:cNvSpPr txBox="1"/>
      </xdr:nvSpPr>
      <xdr:spPr>
        <a:xfrm>
          <a:off x="1905" y="992504"/>
          <a:ext cx="11172825" cy="83038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lvl="0" indent="0"/>
          <a:r>
            <a:rPr lang="nl-NL" sz="1200" b="1">
              <a:solidFill>
                <a:schemeClr val="dk1"/>
              </a:solidFill>
              <a:effectLst/>
              <a:latin typeface="Georgia" panose="02040502050405020303" pitchFamily="18" charset="0"/>
              <a:ea typeface="+mn-ea"/>
              <a:cs typeface="+mn-cs"/>
            </a:rPr>
            <a:t>Algemeen</a:t>
          </a:r>
        </a:p>
        <a:p>
          <a:pPr marL="0" lvl="0" indent="0"/>
          <a:r>
            <a:rPr lang="nl-NL" sz="1200" b="0">
              <a:solidFill>
                <a:schemeClr val="dk1"/>
              </a:solidFill>
              <a:effectLst/>
              <a:latin typeface="Georgia" panose="02040502050405020303" pitchFamily="18" charset="0"/>
              <a:ea typeface="+mn-ea"/>
              <a:cs typeface="+mn-cs"/>
            </a:rPr>
            <a:t>De inschrijver draagt er zorg voor dat de totstandkoming van het inschrijvingsbedrag overeenkomt met de onderliggende tabbladen. Indien dit niet het geval is wordt de inschrijving ongeldig verklaard.</a:t>
          </a:r>
        </a:p>
        <a:p>
          <a:pPr lvl="0"/>
          <a:endParaRPr lang="nl-NL" sz="1200" b="0">
            <a:solidFill>
              <a:schemeClr val="dk1"/>
            </a:solidFill>
            <a:effectLst/>
            <a:latin typeface="Georgia" panose="02040502050405020303" pitchFamily="18" charset="0"/>
            <a:ea typeface="+mn-ea"/>
            <a:cs typeface="+mn-cs"/>
          </a:endParaRPr>
        </a:p>
        <a:p>
          <a:pPr lvl="0"/>
          <a:r>
            <a:rPr lang="nl-NL" sz="1200" b="0">
              <a:solidFill>
                <a:schemeClr val="dk1"/>
              </a:solidFill>
              <a:effectLst/>
              <a:latin typeface="Georgia" panose="02040502050405020303" pitchFamily="18" charset="0"/>
              <a:ea typeface="+mn-ea"/>
              <a:cs typeface="+mn-cs"/>
            </a:rPr>
            <a:t>Het door de inschrijver ingediende inschrijfbedrag is de maximale vergoeding voor het gevraagde in de aanbestedingsdocumenten.</a:t>
          </a:r>
        </a:p>
        <a:p>
          <a:pPr lvl="0"/>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Prijsniveau</a:t>
          </a:r>
        </a:p>
        <a:p>
          <a:r>
            <a:rPr lang="nl-NL" sz="1200" b="0">
              <a:solidFill>
                <a:schemeClr val="dk1"/>
              </a:solidFill>
              <a:effectLst/>
              <a:latin typeface="Georgia" panose="02040502050405020303" pitchFamily="18" charset="0"/>
              <a:ea typeface="+mn-ea"/>
              <a:cs typeface="+mn-cs"/>
            </a:rPr>
            <a:t>Het loon- en </a:t>
          </a:r>
          <a:r>
            <a:rPr lang="nl-NL" sz="1200" b="0">
              <a:solidFill>
                <a:sysClr val="windowText" lastClr="000000"/>
              </a:solidFill>
              <a:effectLst/>
              <a:latin typeface="Georgia" panose="02040502050405020303" pitchFamily="18" charset="0"/>
              <a:ea typeface="+mn-ea"/>
              <a:cs typeface="+mn-cs"/>
            </a:rPr>
            <a:t>prijspeil van 1 januari 2026 is het uitgangspunt </a:t>
          </a:r>
          <a:r>
            <a:rPr lang="nl-NL" sz="1200" b="0">
              <a:solidFill>
                <a:schemeClr val="dk1"/>
              </a:solidFill>
              <a:effectLst/>
              <a:latin typeface="Georgia" panose="02040502050405020303" pitchFamily="18" charset="0"/>
              <a:ea typeface="+mn-ea"/>
              <a:cs typeface="+mn-cs"/>
            </a:rPr>
            <a:t>voor alle aan te bieden tarieven en prijzen. De prijzen worden weergegeven exclusief de verschuldigde B.T.W. Na vaststelling van de contractjaarprijs worden tussentijdse prijsverhogingen lopende een contractjaar niet geaccepteerd, met uitzondering van de bindende bepalingen van overheidswege. </a:t>
          </a:r>
        </a:p>
        <a:p>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Ruimtestaat</a:t>
          </a:r>
        </a:p>
        <a:p>
          <a:r>
            <a:rPr lang="nl-NL" sz="1200" b="0">
              <a:solidFill>
                <a:schemeClr val="dk1"/>
              </a:solidFill>
              <a:effectLst/>
              <a:latin typeface="Georgia" panose="02040502050405020303" pitchFamily="18" charset="0"/>
              <a:ea typeface="+mn-ea"/>
              <a:cs typeface="+mn-cs"/>
            </a:rPr>
            <a:t>De ruimtestaat is met een zo groot mogelijke zorgvuldigheid samengesteld. Desondanks kunnen zich verschillen met de werkelijkheid voordoen door verbouwingen en verhuizingen in de gebouwen.  </a:t>
          </a:r>
          <a:endParaRPr lang="nl-NL" sz="1200" b="1">
            <a:solidFill>
              <a:schemeClr val="dk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 </a:t>
          </a:r>
          <a:endParaRPr lang="nl-NL" sz="1200" b="1">
            <a:solidFill>
              <a:schemeClr val="dk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De uitgangspunten in het calculatiemodel vormen de basis voor de calculatie van de dienstverlener. Indien noodzakelijk worden eventuele wijzigingen in de ruimtestaat na gunning in de calculatie doorgevoerd en verrekend met de in het calculatiemodel opgenomen normeringen en tarieven van de dienstverlener.</a:t>
          </a:r>
        </a:p>
        <a:p>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Contractjaarprijs</a:t>
          </a:r>
        </a:p>
        <a:p>
          <a:r>
            <a:rPr lang="nl-NL" sz="1200" b="0">
              <a:solidFill>
                <a:schemeClr val="dk1"/>
              </a:solidFill>
              <a:effectLst/>
              <a:latin typeface="Georgia" panose="02040502050405020303" pitchFamily="18" charset="0"/>
              <a:ea typeface="+mn-ea"/>
              <a:cs typeface="+mn-cs"/>
            </a:rPr>
            <a:t>De contractjaarprijs is opgebouwd uit alle componenten die zijn opgenomen in het calculatiemodel met </a:t>
          </a:r>
          <a:r>
            <a:rPr lang="nl-NL" sz="1200" b="0">
              <a:solidFill>
                <a:sysClr val="windowText" lastClr="000000"/>
              </a:solidFill>
              <a:effectLst/>
              <a:latin typeface="Georgia" panose="02040502050405020303" pitchFamily="18" charset="0"/>
              <a:ea typeface="+mn-ea"/>
              <a:cs typeface="+mn-cs"/>
            </a:rPr>
            <a:t>uitzondering van de afroepprijzen.</a:t>
          </a:r>
          <a:endParaRPr lang="nl-NL" sz="1200" b="1">
            <a:solidFill>
              <a:sysClr val="windowText" lastClr="000000"/>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 </a:t>
          </a:r>
          <a:endParaRPr lang="nl-NL" sz="1200" b="1">
            <a:solidFill>
              <a:schemeClr val="dk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Bij vaststelling van de contractjaarprijs wordt rekening gehouden met de overname uren en kosten zoals gesteld in bijlage, overzicht overname personeel. Na gunning van de opdracht wordt op basis van de daadwerkelijke overnamekosten de definitieve contractjaarprijs vastgesteld.</a:t>
          </a:r>
          <a:endParaRPr lang="nl-NL" sz="1200">
            <a:effectLst/>
            <a:latin typeface="Georgia" panose="02040502050405020303" pitchFamily="18" charset="0"/>
          </a:endParaRPr>
        </a:p>
        <a:p>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Uurtarieven</a:t>
          </a:r>
        </a:p>
        <a:p>
          <a:r>
            <a:rPr lang="nl-NL" sz="1200" b="0">
              <a:solidFill>
                <a:schemeClr val="dk1"/>
              </a:solidFill>
              <a:effectLst/>
              <a:latin typeface="Georgia" panose="02040502050405020303" pitchFamily="18" charset="0"/>
              <a:ea typeface="+mn-ea"/>
              <a:cs typeface="+mn-cs"/>
            </a:rPr>
            <a:t>De dienstverlener geeft op basis van het calculatiemodel een uurtariefopbouw op van de in te zetten categorieën medewerkers. De kosten voor werkkleding en uitrusting, materialen, middelen en machines inclusief de levering van afvalzakken), parkeerkosten en aanvraag VOG alsmede de overige indirecte kosten maken onderdeel uit van de uurtarieven.</a:t>
          </a:r>
        </a:p>
        <a:p>
          <a:r>
            <a:rPr lang="nl-NL" sz="1200" b="0">
              <a:solidFill>
                <a:schemeClr val="dk1"/>
              </a:solidFill>
              <a:effectLst/>
              <a:latin typeface="Georgia" panose="02040502050405020303" pitchFamily="18" charset="0"/>
              <a:ea typeface="+mn-ea"/>
              <a:cs typeface="+mn-cs"/>
            </a:rPr>
            <a:t> </a:t>
          </a:r>
        </a:p>
        <a:p>
          <a:r>
            <a:rPr lang="nl-NL" sz="1200" b="0">
              <a:solidFill>
                <a:schemeClr val="dk1"/>
              </a:solidFill>
              <a:effectLst/>
              <a:latin typeface="Georgia" panose="02040502050405020303" pitchFamily="18" charset="0"/>
              <a:ea typeface="+mn-ea"/>
              <a:cs typeface="+mn-cs"/>
            </a:rPr>
            <a:t>De opgegeven uurtarieven zijn, ten aanzien van de verdeling in loongroepen, gebaseerd op de gemiddelde eigenbedrijfssituatie.  </a:t>
          </a:r>
        </a:p>
        <a:p>
          <a:endParaRPr lang="nl-NL" sz="1200" b="1">
            <a:solidFill>
              <a:schemeClr val="dk1"/>
            </a:solidFill>
            <a:effectLst/>
            <a:latin typeface="Georgia" panose="02040502050405020303" pitchFamily="18" charset="0"/>
            <a:ea typeface="+mn-ea"/>
            <a:cs typeface="+mn-cs"/>
          </a:endParaRPr>
        </a:p>
        <a:p>
          <a:pPr lvl="0"/>
          <a:r>
            <a:rPr lang="nl-NL" sz="1200" b="1">
              <a:solidFill>
                <a:sysClr val="windowText" lastClr="000000"/>
              </a:solidFill>
              <a:effectLst/>
              <a:latin typeface="Arial Black" panose="020B0A04020102020204" pitchFamily="34" charset="0"/>
              <a:ea typeface="+mn-ea"/>
              <a:cs typeface="+mn-cs"/>
            </a:rPr>
            <a:t>Machinekosten</a:t>
          </a:r>
        </a:p>
        <a:p>
          <a:pPr marL="0" indent="0"/>
          <a:r>
            <a:rPr lang="nl-NL" sz="1200" b="0">
              <a:solidFill>
                <a:schemeClr val="dk1"/>
              </a:solidFill>
              <a:effectLst/>
              <a:latin typeface="Georgia" panose="02040502050405020303" pitchFamily="18" charset="0"/>
              <a:ea typeface="+mn-ea"/>
              <a:cs typeface="+mn-cs"/>
            </a:rPr>
            <a:t>Bij een investering in machines van meer dan € 500,- per machine (netto aanschafprijs, excl. BTW) worden deze machines niet verdisconteerd in het uurtarief maar als separaat investeringsvoorstel ingediend conform het calculatiemodel. Hieronder vallen bijvoorbeeld veegmachines en schrob-/zuigautomaten.</a:t>
          </a:r>
        </a:p>
        <a:p>
          <a:pPr marL="0" indent="0"/>
          <a:r>
            <a:rPr lang="nl-NL" sz="1200" b="0">
              <a:solidFill>
                <a:schemeClr val="dk1"/>
              </a:solidFill>
              <a:effectLst/>
              <a:latin typeface="Georgia" panose="02040502050405020303" pitchFamily="18" charset="0"/>
              <a:ea typeface="+mn-ea"/>
              <a:cs typeface="+mn-cs"/>
            </a:rPr>
            <a:t>  </a:t>
          </a:r>
        </a:p>
        <a:p>
          <a:pPr marL="0" indent="0"/>
          <a:r>
            <a:rPr lang="nl-NL" sz="1200" b="0">
              <a:solidFill>
                <a:schemeClr val="dk1"/>
              </a:solidFill>
              <a:effectLst/>
              <a:latin typeface="Georgia" panose="02040502050405020303" pitchFamily="18" charset="0"/>
              <a:ea typeface="+mn-ea"/>
              <a:cs typeface="+mn-cs"/>
            </a:rPr>
            <a:t>Voor investering in machines gelden de navolgende voorschriften:</a:t>
          </a:r>
        </a:p>
        <a:p>
          <a:pPr marL="0" indent="0"/>
          <a:r>
            <a:rPr lang="nl-NL" sz="1200" b="0">
              <a:solidFill>
                <a:schemeClr val="dk1"/>
              </a:solidFill>
              <a:effectLst/>
              <a:latin typeface="Georgia" panose="02040502050405020303" pitchFamily="18" charset="0"/>
              <a:ea typeface="+mn-ea"/>
              <a:cs typeface="+mn-cs"/>
            </a:rPr>
            <a:t>- Investeringskosten kunnen uitsluitend in rekening worden gebracht indien de opdrachtgever vooraf goedkeuring heeft gegeven aan een gespecificeerd </a:t>
          </a:r>
        </a:p>
        <a:p>
          <a:pPr marL="0" indent="0"/>
          <a:r>
            <a:rPr lang="nl-NL" sz="1200" b="0">
              <a:solidFill>
                <a:schemeClr val="dk1"/>
              </a:solidFill>
              <a:effectLst/>
              <a:latin typeface="Georgia" panose="02040502050405020303" pitchFamily="18" charset="0"/>
              <a:ea typeface="+mn-ea"/>
              <a:cs typeface="+mn-cs"/>
            </a:rPr>
            <a:t>  investeringsvoorstel van de dienstverlener. </a:t>
          </a:r>
        </a:p>
        <a:p>
          <a:pPr marL="0" indent="0"/>
          <a:r>
            <a:rPr lang="nl-NL" sz="1200" b="0">
              <a:solidFill>
                <a:schemeClr val="dk1"/>
              </a:solidFill>
              <a:effectLst/>
              <a:latin typeface="Georgia" panose="02040502050405020303" pitchFamily="18" charset="0"/>
              <a:ea typeface="+mn-ea"/>
              <a:cs typeface="+mn-cs"/>
            </a:rPr>
            <a:t>- Investeringsvoorstellen zijn gespecificeerd naar aanschafkosten, onderhoudskosten, afschrijvingstermijn, renteverlies en verzekeringskosten. </a:t>
          </a:r>
        </a:p>
        <a:p>
          <a:pPr marL="0" indent="0"/>
          <a:r>
            <a:rPr lang="nl-NL" sz="1200" b="0">
              <a:solidFill>
                <a:schemeClr val="dk1"/>
              </a:solidFill>
              <a:effectLst/>
              <a:latin typeface="Georgia" panose="02040502050405020303" pitchFamily="18" charset="0"/>
              <a:ea typeface="+mn-ea"/>
              <a:cs typeface="+mn-cs"/>
            </a:rPr>
            <a:t>- Alle slijtvaste en niet slijtvaste onderdelen van machines zijn opgenomen in het onderhouds- en investeringsplan. </a:t>
          </a:r>
        </a:p>
        <a:p>
          <a:pPr marL="0" indent="0"/>
          <a:r>
            <a:rPr lang="nl-NL" sz="1200" b="0">
              <a:solidFill>
                <a:schemeClr val="dk1"/>
              </a:solidFill>
              <a:effectLst/>
              <a:latin typeface="Georgia" panose="02040502050405020303" pitchFamily="18" charset="0"/>
              <a:ea typeface="+mn-ea"/>
              <a:cs typeface="+mn-cs"/>
            </a:rPr>
            <a:t>- Kosten voor het gebruik van borstels, filters, etc. zijn voor rekening van de dienstverlener.</a:t>
          </a:r>
        </a:p>
        <a:p>
          <a:pPr marL="0" indent="0"/>
          <a:r>
            <a:rPr lang="nl-NL" sz="1200" b="0">
              <a:solidFill>
                <a:schemeClr val="dk1"/>
              </a:solidFill>
              <a:effectLst/>
              <a:latin typeface="Georgia" panose="02040502050405020303" pitchFamily="18" charset="0"/>
              <a:ea typeface="+mn-ea"/>
              <a:cs typeface="+mn-cs"/>
            </a:rPr>
            <a:t> </a:t>
          </a:r>
        </a:p>
        <a:p>
          <a:pPr marL="0" indent="0"/>
          <a:r>
            <a:rPr lang="nl-NL" sz="1200" b="0">
              <a:solidFill>
                <a:schemeClr val="dk1"/>
              </a:solidFill>
              <a:effectLst/>
              <a:latin typeface="Georgia" panose="02040502050405020303" pitchFamily="18" charset="0"/>
              <a:ea typeface="+mn-ea"/>
              <a:cs typeface="+mn-cs"/>
            </a:rPr>
            <a:t>Gezien de hoogte van de investeringen in combinatie met de technische en economische levensduur van machines geldt een gemiddelde afschrijvingstermijn van 5 jaar. </a:t>
          </a:r>
        </a:p>
        <a:p>
          <a:pPr marL="0" indent="0"/>
          <a:endParaRPr lang="nl-NL" sz="1200" b="0">
            <a:solidFill>
              <a:schemeClr val="dk1"/>
            </a:solidFill>
            <a:effectLst/>
            <a:latin typeface="Georgia" panose="02040502050405020303" pitchFamily="18" charset="0"/>
            <a:ea typeface="+mn-ea"/>
            <a:cs typeface="+mn-cs"/>
          </a:endParaRPr>
        </a:p>
        <a:p>
          <a:pPr marL="0" indent="0" eaLnBrk="1" fontAlgn="auto" latinLnBrk="0" hangingPunct="1"/>
          <a:r>
            <a:rPr lang="nl-NL" sz="1200" b="0">
              <a:solidFill>
                <a:schemeClr val="dk1"/>
              </a:solidFill>
              <a:effectLst/>
              <a:latin typeface="Georgia" panose="02040502050405020303" pitchFamily="18" charset="0"/>
              <a:ea typeface="+mn-ea"/>
              <a:cs typeface="+mn-cs"/>
            </a:rPr>
            <a:t>Indien de machine(s) op het tijdstip van start contractdatum nog niet beschikbaar zijn, maakt de dienstverlener dit kenbaar in haar inschrijving en draagt zij op eigen kosten zorg voor tijdelijke inzet van kwalitatief gelijkwaardige machines. </a:t>
          </a:r>
        </a:p>
        <a:p>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26895</xdr:colOff>
      <xdr:row>42</xdr:row>
      <xdr:rowOff>145901</xdr:rowOff>
    </xdr:from>
    <xdr:to>
      <xdr:col>7</xdr:col>
      <xdr:colOff>591672</xdr:colOff>
      <xdr:row>46</xdr:row>
      <xdr:rowOff>168087</xdr:rowOff>
    </xdr:to>
    <xdr:sp macro="" textlink="">
      <xdr:nvSpPr>
        <xdr:cNvPr id="2" name="Tekstvak 1">
          <a:extLst>
            <a:ext uri="{FF2B5EF4-FFF2-40B4-BE49-F238E27FC236}">
              <a16:creationId xmlns:a16="http://schemas.microsoft.com/office/drawing/2014/main" id="{00000000-0008-0000-0300-000002000000}"/>
            </a:ext>
          </a:extLst>
        </xdr:cNvPr>
        <xdr:cNvSpPr txBox="1"/>
      </xdr:nvSpPr>
      <xdr:spPr>
        <a:xfrm>
          <a:off x="26895" y="8330677"/>
          <a:ext cx="5432612" cy="70350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50" b="0">
              <a:solidFill>
                <a:srgbClr val="FF0000"/>
              </a:solidFill>
              <a:latin typeface="Georgia" panose="02040502050405020303" pitchFamily="18" charset="0"/>
            </a:rPr>
            <a:t>LET OP: Deze velden mogen niet geknipt en geplakt worden. Maar alleen aangepast door het toevoegen of verwijderen van regels. Op basis van de opgegeven frequenties in de ruimtestaat wordt middels deze matrix de productienorm erbij gezocht. De cijfers in de kolom geven aan in welke kolom de productienorm wordt opgezocht.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21166</xdr:colOff>
      <xdr:row>0</xdr:row>
      <xdr:rowOff>55881</xdr:rowOff>
    </xdr:from>
    <xdr:to>
      <xdr:col>14</xdr:col>
      <xdr:colOff>49953</xdr:colOff>
      <xdr:row>3</xdr:row>
      <xdr:rowOff>179916</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672916" y="55881"/>
          <a:ext cx="6611620" cy="62145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Georgia" panose="02040502050405020303" pitchFamily="18"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0</xdr:row>
      <xdr:rowOff>1</xdr:rowOff>
    </xdr:from>
    <xdr:to>
      <xdr:col>14</xdr:col>
      <xdr:colOff>15954</xdr:colOff>
      <xdr:row>4</xdr:row>
      <xdr:rowOff>1</xdr:rowOff>
    </xdr:to>
    <xdr:sp macro="" textlink="">
      <xdr:nvSpPr>
        <xdr:cNvPr id="3" name="Tekstvak 2">
          <a:extLst>
            <a:ext uri="{FF2B5EF4-FFF2-40B4-BE49-F238E27FC236}">
              <a16:creationId xmlns:a16="http://schemas.microsoft.com/office/drawing/2014/main" id="{2191C526-8844-459C-BA13-AA99709CBC92}"/>
            </a:ext>
          </a:extLst>
        </xdr:cNvPr>
        <xdr:cNvSpPr txBox="1"/>
      </xdr:nvSpPr>
      <xdr:spPr>
        <a:xfrm>
          <a:off x="7577191" y="1"/>
          <a:ext cx="6619241" cy="7063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effectLst/>
            <a:latin typeface="Century Gothic" panose="020B0502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C\Documents%20and%20Settings\Naomi\Local%20Settings\Temporary%20Internet%20Files\Content.Outlook\ILGDZFKW\HD%20MBP%20Erik%20ATIR%20Werkdocumenten\%20%20ATIR%20in%20%20behandeling\Tarieven%202004\atir"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C\C\Documents%20and%20Settings\Naomi\Local%20Settings\Temporary%20Internet%20Files\Content.Outlook\ILGDZFKW\HD%20MBP%20Erik%20ATIR%20Werkdocumenten\%20%20ATIR%20in%20%20behandeling\Tarieven%202004\atir"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hiddenSheet"/>
      <sheetName val="dv_info"/>
      <sheetName val="Blad3_(3)"/>
      <sheetName val="Blad3_(2)"/>
      <sheetName val="Kalender"/>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Blad3_(3)3"/>
      <sheetName val="Blad3_(2)3"/>
      <sheetName val="Kalender_(2)2"/>
      <sheetName val="01_2552"/>
      <sheetName val="02_2552"/>
      <sheetName val="04_2552"/>
      <sheetName val="1_0a-Contractblad_Prodruimten1"/>
      <sheetName val="1_0d-Contractblad_Algemeen1"/>
      <sheetName val="1_1-Jaarprijzen1"/>
      <sheetName val="1_5_Opbouw_uurtarieven1"/>
      <sheetName val="1_1a-Inzet_uren_per_lijn1"/>
      <sheetName val="1_1a-Overzicht_uren-prijzen1"/>
      <sheetName val="1_2-Tijdseenheid_Productie1"/>
      <sheetName val="MAXIMO_VERSU_CONTRACT1"/>
      <sheetName val="1_3a-Low_Care1"/>
      <sheetName val="1_3f-Mutaties1"/>
      <sheetName val="13g-Mutaties_oud1"/>
      <sheetName val="1_3c-Plafond_en_wanden1"/>
      <sheetName val="1_3d_Vloeronderhoud_door_ED1"/>
      <sheetName val="1_6-Machine-investeringskosten1"/>
      <sheetName val="AZR_psychiatri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
      <sheetName val="atir.xls"/>
      <sheetName val="atir_xls"/>
      <sheetName val="3-Basis_ruimtestaat"/>
      <sheetName val="atir_xls1"/>
      <sheetName val="Omreken"/>
      <sheetName val="atir_xls2"/>
      <sheetName val="atir_xls3"/>
    </sheetNames>
    <sheetDataSet>
      <sheetData sheetId="0" refreshError="1"/>
      <sheetData sheetId="1" refreshError="1"/>
      <sheetData sheetId="2" refreshError="1"/>
      <sheetData sheetId="3" refreshError="1"/>
      <sheetData sheetId="4"/>
      <sheetData sheetId="5" refreshError="1"/>
      <sheetData sheetId="6"/>
      <sheetData sheetId="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 val="atir_xls3"/>
    </sheetNames>
    <sheetDataSet>
      <sheetData sheetId="0" refreshError="1"/>
      <sheetData sheetId="1" refreshError="1"/>
      <sheetData sheetId="2" refreshError="1"/>
      <sheetData sheetId="3" refreshError="1"/>
      <sheetData sheetId="4" refreshError="1"/>
      <sheetData sheetId="5"/>
      <sheetData sheetId="6"/>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atir_xls1"/>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2"/>
      <sheetName val="Info_blad"/>
      <sheetName val="1-Contract_tot__en_prijzenblad"/>
      <sheetName val="2-Basis_ruimtestaat"/>
      <sheetName val="3-Premies_en_opslagen"/>
      <sheetName val="4-Opbouw_uurtarief_productie"/>
      <sheetName val="5-Opbouw_uurtarief_toezicht"/>
      <sheetName val="9-Sanitaire_voorzieningen"/>
      <sheetName val="10-Menukaart_Meeting_&amp;_Events"/>
      <sheetName val="Dieptereiniging_Keuken"/>
      <sheetName val="Berekening_Resume"/>
      <sheetName val="Data"/>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row r="46">
          <cell r="K46">
            <v>0</v>
          </cell>
        </row>
      </sheetData>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 val="atir_xls2"/>
      <sheetName val="Info_blad"/>
      <sheetName val="1-Contract_tot__en_prijzenblad"/>
      <sheetName val="2-Basis_ruimtestaat"/>
      <sheetName val="3-Premies_en_opslagen"/>
      <sheetName val="4-Opbouw_uurtarief_productie"/>
      <sheetName val="5-Opbouw_uurtarief_toezicht"/>
      <sheetName val="9-Sanitaire_voorzieningen"/>
      <sheetName val="10-Menukaart_Meeting_&amp;_Events"/>
      <sheetName val="Dieptereiniging_Keuken"/>
      <sheetName val="Berekening_Resume"/>
      <sheetName val="Data"/>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FD50C-F0B9-46A2-B512-17CCBE41C2D2}">
  <sheetPr>
    <tabColor theme="0" tint="-0.14999847407452621"/>
  </sheetPr>
  <dimension ref="A1:M4"/>
  <sheetViews>
    <sheetView showGridLines="0" workbookViewId="0">
      <pane ySplit="4" topLeftCell="A5" activePane="bottomLeft" state="frozen"/>
      <selection pane="bottomLeft" activeCell="F4" sqref="F3:F4"/>
    </sheetView>
  </sheetViews>
  <sheetFormatPr defaultRowHeight="12.6"/>
  <cols>
    <col min="1" max="1" width="27.6640625" customWidth="1"/>
  </cols>
  <sheetData>
    <row r="1" spans="1:13" ht="15.6">
      <c r="A1" s="31" t="s">
        <v>0</v>
      </c>
      <c r="B1" s="32" t="str">
        <f>'2-Kosten per locatie'!B3</f>
        <v>Pontis onderwijsgroep</v>
      </c>
    </row>
    <row r="2" spans="1:13" ht="15.6">
      <c r="A2" s="31" t="s">
        <v>1</v>
      </c>
      <c r="B2" s="32" t="str">
        <f ca="1">MID(CELL("bestandsnaam",$B$11),SEARCH("]",CELL("bestandsnaam",$B$11),1)+1,256)</f>
        <v>1-Uitgangspunten</v>
      </c>
    </row>
    <row r="3" spans="1:13" ht="15.6">
      <c r="A3" s="31" t="s">
        <v>2</v>
      </c>
      <c r="B3" s="32" t="str">
        <f>'2-Kosten per locatie'!B5</f>
        <v>Schagen en Heerhugowaard</v>
      </c>
    </row>
    <row r="4" spans="1:13" ht="15.6">
      <c r="A4" s="31" t="s">
        <v>3</v>
      </c>
      <c r="B4" s="32" t="str">
        <f>'2-Kosten per locatie'!B6</f>
        <v>TN 507699</v>
      </c>
      <c r="G4" s="30"/>
      <c r="H4" s="30"/>
      <c r="I4" s="30"/>
      <c r="J4" s="30"/>
      <c r="K4" s="30"/>
      <c r="L4" s="30"/>
      <c r="M4" s="30"/>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C1C0C-7CD2-4BC1-8FFE-BD66CAE0D627}">
  <sheetPr>
    <tabColor theme="0" tint="-0.14999847407452621"/>
  </sheetPr>
  <dimension ref="A1:R33"/>
  <sheetViews>
    <sheetView showGridLines="0" zoomScale="85" zoomScaleNormal="85" workbookViewId="0">
      <selection activeCell="A35" sqref="A35"/>
    </sheetView>
  </sheetViews>
  <sheetFormatPr defaultColWidth="9.109375" defaultRowHeight="13.2"/>
  <cols>
    <col min="1" max="2" width="35.6640625" style="155" bestFit="1" customWidth="1"/>
    <col min="3" max="3" width="23.6640625" style="155" customWidth="1"/>
    <col min="4" max="6" width="12.88671875" style="155" customWidth="1"/>
    <col min="7" max="7" width="13.5546875" style="155" customWidth="1"/>
    <col min="8" max="12" width="12.88671875" style="155" customWidth="1"/>
    <col min="13" max="13" width="1.6640625" style="155" customWidth="1"/>
    <col min="14" max="14" width="12.88671875" style="155" customWidth="1"/>
    <col min="15" max="15" width="1.5546875" style="155" customWidth="1"/>
    <col min="16" max="17" width="12.88671875" style="155" customWidth="1"/>
    <col min="18" max="16384" width="9.109375" style="22"/>
  </cols>
  <sheetData>
    <row r="1" spans="1:17">
      <c r="A1" s="421" t="s">
        <v>4</v>
      </c>
    </row>
    <row r="2" spans="1:17">
      <c r="A2" s="79"/>
      <c r="B2" s="156"/>
      <c r="C2" s="156"/>
    </row>
    <row r="3" spans="1:17" ht="15.6">
      <c r="A3" s="31" t="str">
        <f>'2-Kosten per locatie'!A3</f>
        <v>Naam opdrachtgever</v>
      </c>
      <c r="B3" s="136" t="str">
        <f>'2-Kosten per locatie'!B3</f>
        <v>Pontis onderwijsgroep</v>
      </c>
    </row>
    <row r="4" spans="1:17" ht="15.6">
      <c r="A4" s="31" t="str">
        <f>'2-Kosten per locatie'!A4</f>
        <v>Calculatie onderdeel</v>
      </c>
      <c r="B4" s="40" t="str">
        <f ca="1">MID(CELL("bestandsnaam",$D$9),SEARCH("]",CELL("bestandsnaam",$D$9),1)+1,256)</f>
        <v>10-Machinekosten</v>
      </c>
    </row>
    <row r="5" spans="1:17" ht="15.6">
      <c r="A5" s="31" t="str">
        <f>'2-Kosten per locatie'!A5</f>
        <v>Gebouw/plaats</v>
      </c>
      <c r="B5" s="136" t="str">
        <f>'2-Kosten per locatie'!B5</f>
        <v>Schagen en Heerhugowaard</v>
      </c>
    </row>
    <row r="6" spans="1:17" ht="15.6">
      <c r="A6" s="31" t="str">
        <f>'2-Kosten per locatie'!A6</f>
        <v>Referentie nummer</v>
      </c>
      <c r="B6" s="136" t="str">
        <f>'2-Kosten per locatie'!B6</f>
        <v>TN 507699</v>
      </c>
    </row>
    <row r="7" spans="1:17" ht="15.6">
      <c r="A7" s="31" t="str">
        <f>'2-Kosten per locatie'!A7</f>
        <v>Naam dienstverlener</v>
      </c>
      <c r="B7" s="136">
        <f>'2-Kosten per locatie'!B7</f>
        <v>0</v>
      </c>
    </row>
    <row r="8" spans="1:17" ht="15.6">
      <c r="A8" s="31" t="str">
        <f>'2-Kosten per locatie'!A8</f>
        <v>Prijspeil</v>
      </c>
      <c r="B8" s="251">
        <f>'2-Kosten per locatie'!B8</f>
        <v>46023</v>
      </c>
    </row>
    <row r="9" spans="1:17" ht="15.6">
      <c r="A9" s="157"/>
      <c r="B9" s="157"/>
      <c r="C9" s="158"/>
    </row>
    <row r="10" spans="1:17" s="28" customFormat="1" ht="64.8">
      <c r="A10" s="183" t="s">
        <v>1116</v>
      </c>
      <c r="B10" s="183" t="s">
        <v>200</v>
      </c>
      <c r="C10" s="183" t="s">
        <v>201</v>
      </c>
      <c r="D10" s="183" t="s">
        <v>202</v>
      </c>
      <c r="E10" s="183" t="s">
        <v>203</v>
      </c>
      <c r="F10" s="183" t="s">
        <v>204</v>
      </c>
      <c r="G10" s="183" t="s">
        <v>205</v>
      </c>
      <c r="H10" s="183" t="s">
        <v>206</v>
      </c>
      <c r="I10" s="183" t="s">
        <v>207</v>
      </c>
      <c r="J10" s="183" t="s">
        <v>208</v>
      </c>
      <c r="K10" s="183" t="s">
        <v>209</v>
      </c>
      <c r="L10" s="183" t="s">
        <v>210</v>
      </c>
      <c r="M10" s="184"/>
      <c r="N10" s="183" t="s">
        <v>211</v>
      </c>
      <c r="O10" s="184"/>
      <c r="P10" s="183" t="s">
        <v>212</v>
      </c>
      <c r="Q10" s="183" t="s">
        <v>213</v>
      </c>
    </row>
    <row r="11" spans="1:17">
      <c r="D11" s="252"/>
      <c r="E11" s="253">
        <v>0</v>
      </c>
      <c r="F11" s="254"/>
      <c r="G11" s="252"/>
      <c r="H11" s="252"/>
      <c r="I11" s="255"/>
      <c r="J11" s="253">
        <v>0</v>
      </c>
      <c r="K11" s="253">
        <v>0</v>
      </c>
      <c r="L11" s="253">
        <v>0</v>
      </c>
      <c r="M11" s="255"/>
      <c r="N11" s="256"/>
      <c r="O11" s="255"/>
      <c r="P11" s="254"/>
      <c r="Q11" s="255"/>
    </row>
    <row r="12" spans="1:17">
      <c r="A12" s="166"/>
      <c r="B12" s="166"/>
      <c r="C12" s="167"/>
      <c r="D12" s="257">
        <v>0</v>
      </c>
      <c r="E12" s="258">
        <f>D12*$E$11</f>
        <v>0</v>
      </c>
      <c r="F12" s="259">
        <f>D12-E12</f>
        <v>0</v>
      </c>
      <c r="G12" s="260">
        <v>0</v>
      </c>
      <c r="H12" s="257">
        <v>0</v>
      </c>
      <c r="I12" s="261">
        <f>IF(G12=0,0,(F12-H12)/G12)</f>
        <v>0</v>
      </c>
      <c r="J12" s="262">
        <f>D12*$J$11</f>
        <v>0</v>
      </c>
      <c r="K12" s="261">
        <f>D12*$K$11</f>
        <v>0</v>
      </c>
      <c r="L12" s="263">
        <f>$L$11*D12</f>
        <v>0</v>
      </c>
      <c r="M12" s="255"/>
      <c r="N12" s="264">
        <f>SUM(I12:L12)</f>
        <v>0</v>
      </c>
      <c r="O12" s="255"/>
      <c r="P12" s="260">
        <v>0</v>
      </c>
      <c r="Q12" s="261">
        <f>N12*P12</f>
        <v>0</v>
      </c>
    </row>
    <row r="13" spans="1:17">
      <c r="A13" s="166"/>
      <c r="B13" s="166"/>
      <c r="C13" s="167"/>
      <c r="D13" s="257">
        <v>0</v>
      </c>
      <c r="E13" s="258">
        <f t="shared" ref="E13:E27" si="0">D13*$E$11</f>
        <v>0</v>
      </c>
      <c r="F13" s="259">
        <f>D13-E13</f>
        <v>0</v>
      </c>
      <c r="G13" s="260">
        <v>0</v>
      </c>
      <c r="H13" s="257">
        <v>0</v>
      </c>
      <c r="I13" s="261">
        <f>IF(G13=0,0,(F13-H13)/G13)</f>
        <v>0</v>
      </c>
      <c r="J13" s="262">
        <f>D13*$J$11</f>
        <v>0</v>
      </c>
      <c r="K13" s="261">
        <f>D13*$K$11</f>
        <v>0</v>
      </c>
      <c r="L13" s="263">
        <f>$L$11*D13</f>
        <v>0</v>
      </c>
      <c r="M13" s="255"/>
      <c r="N13" s="264">
        <f>SUM(I13:L13)</f>
        <v>0</v>
      </c>
      <c r="O13" s="255"/>
      <c r="P13" s="260">
        <v>0</v>
      </c>
      <c r="Q13" s="261">
        <f>N13*P13</f>
        <v>0</v>
      </c>
    </row>
    <row r="14" spans="1:17">
      <c r="A14" s="166"/>
      <c r="B14" s="166"/>
      <c r="C14" s="167"/>
      <c r="D14" s="257">
        <v>0</v>
      </c>
      <c r="E14" s="258">
        <f t="shared" si="0"/>
        <v>0</v>
      </c>
      <c r="F14" s="259">
        <f t="shared" ref="F14:F27" si="1">D14-E14</f>
        <v>0</v>
      </c>
      <c r="G14" s="260">
        <v>0</v>
      </c>
      <c r="H14" s="257">
        <v>0</v>
      </c>
      <c r="I14" s="261">
        <f t="shared" ref="I14:I27" si="2">IF(G14=0,0,(F14-H14)/G14)</f>
        <v>0</v>
      </c>
      <c r="J14" s="262">
        <f t="shared" ref="J14:J27" si="3">D14*$J$11</f>
        <v>0</v>
      </c>
      <c r="K14" s="261">
        <f t="shared" ref="K14:K27" si="4">D14*$K$11</f>
        <v>0</v>
      </c>
      <c r="L14" s="263">
        <f t="shared" ref="L14:L27" si="5">$L$11*D14</f>
        <v>0</v>
      </c>
      <c r="M14" s="255"/>
      <c r="N14" s="264">
        <f t="shared" ref="N14:N27" si="6">SUM(I14:L14)</f>
        <v>0</v>
      </c>
      <c r="O14" s="255"/>
      <c r="P14" s="260">
        <v>0</v>
      </c>
      <c r="Q14" s="261">
        <f t="shared" ref="Q14:Q27" si="7">N14*P14</f>
        <v>0</v>
      </c>
    </row>
    <row r="15" spans="1:17">
      <c r="A15" s="166"/>
      <c r="B15" s="166"/>
      <c r="C15" s="167"/>
      <c r="D15" s="257">
        <v>0</v>
      </c>
      <c r="E15" s="258">
        <f t="shared" si="0"/>
        <v>0</v>
      </c>
      <c r="F15" s="259">
        <f t="shared" si="1"/>
        <v>0</v>
      </c>
      <c r="G15" s="260">
        <v>0</v>
      </c>
      <c r="H15" s="257">
        <v>0</v>
      </c>
      <c r="I15" s="261">
        <f t="shared" si="2"/>
        <v>0</v>
      </c>
      <c r="J15" s="262">
        <f t="shared" si="3"/>
        <v>0</v>
      </c>
      <c r="K15" s="261">
        <f t="shared" si="4"/>
        <v>0</v>
      </c>
      <c r="L15" s="263">
        <f t="shared" si="5"/>
        <v>0</v>
      </c>
      <c r="M15" s="255"/>
      <c r="N15" s="264">
        <f t="shared" si="6"/>
        <v>0</v>
      </c>
      <c r="O15" s="255"/>
      <c r="P15" s="260">
        <v>0</v>
      </c>
      <c r="Q15" s="261">
        <f t="shared" si="7"/>
        <v>0</v>
      </c>
    </row>
    <row r="16" spans="1:17">
      <c r="A16" s="166"/>
      <c r="B16" s="166"/>
      <c r="C16" s="167"/>
      <c r="D16" s="257">
        <v>0</v>
      </c>
      <c r="E16" s="258">
        <f t="shared" si="0"/>
        <v>0</v>
      </c>
      <c r="F16" s="259">
        <f t="shared" si="1"/>
        <v>0</v>
      </c>
      <c r="G16" s="260">
        <v>0</v>
      </c>
      <c r="H16" s="257">
        <v>0</v>
      </c>
      <c r="I16" s="261">
        <f t="shared" si="2"/>
        <v>0</v>
      </c>
      <c r="J16" s="262">
        <f t="shared" si="3"/>
        <v>0</v>
      </c>
      <c r="K16" s="261">
        <f t="shared" si="4"/>
        <v>0</v>
      </c>
      <c r="L16" s="263">
        <f t="shared" si="5"/>
        <v>0</v>
      </c>
      <c r="M16" s="255"/>
      <c r="N16" s="264">
        <f t="shared" si="6"/>
        <v>0</v>
      </c>
      <c r="O16" s="255"/>
      <c r="P16" s="260">
        <v>0</v>
      </c>
      <c r="Q16" s="261">
        <f t="shared" si="7"/>
        <v>0</v>
      </c>
    </row>
    <row r="17" spans="1:17">
      <c r="A17" s="166"/>
      <c r="B17" s="166"/>
      <c r="C17" s="167"/>
      <c r="D17" s="257">
        <v>0</v>
      </c>
      <c r="E17" s="258">
        <f t="shared" si="0"/>
        <v>0</v>
      </c>
      <c r="F17" s="259">
        <f t="shared" si="1"/>
        <v>0</v>
      </c>
      <c r="G17" s="260">
        <v>0</v>
      </c>
      <c r="H17" s="257">
        <v>0</v>
      </c>
      <c r="I17" s="261">
        <f t="shared" si="2"/>
        <v>0</v>
      </c>
      <c r="J17" s="262">
        <f t="shared" si="3"/>
        <v>0</v>
      </c>
      <c r="K17" s="261">
        <f t="shared" si="4"/>
        <v>0</v>
      </c>
      <c r="L17" s="263">
        <f t="shared" si="5"/>
        <v>0</v>
      </c>
      <c r="M17" s="255"/>
      <c r="N17" s="264">
        <f t="shared" si="6"/>
        <v>0</v>
      </c>
      <c r="O17" s="255"/>
      <c r="P17" s="260">
        <v>0</v>
      </c>
      <c r="Q17" s="261">
        <f t="shared" si="7"/>
        <v>0</v>
      </c>
    </row>
    <row r="18" spans="1:17">
      <c r="A18" s="166"/>
      <c r="B18" s="166"/>
      <c r="C18" s="167"/>
      <c r="D18" s="257">
        <v>0</v>
      </c>
      <c r="E18" s="258">
        <f t="shared" si="0"/>
        <v>0</v>
      </c>
      <c r="F18" s="259">
        <f t="shared" si="1"/>
        <v>0</v>
      </c>
      <c r="G18" s="260">
        <v>0</v>
      </c>
      <c r="H18" s="257">
        <v>0</v>
      </c>
      <c r="I18" s="261">
        <f t="shared" si="2"/>
        <v>0</v>
      </c>
      <c r="J18" s="262">
        <f t="shared" si="3"/>
        <v>0</v>
      </c>
      <c r="K18" s="261">
        <f t="shared" si="4"/>
        <v>0</v>
      </c>
      <c r="L18" s="263">
        <f t="shared" si="5"/>
        <v>0</v>
      </c>
      <c r="M18" s="255"/>
      <c r="N18" s="264">
        <f t="shared" si="6"/>
        <v>0</v>
      </c>
      <c r="O18" s="255"/>
      <c r="P18" s="260">
        <v>0</v>
      </c>
      <c r="Q18" s="261">
        <f t="shared" si="7"/>
        <v>0</v>
      </c>
    </row>
    <row r="19" spans="1:17">
      <c r="A19" s="166"/>
      <c r="B19" s="166"/>
      <c r="C19" s="167"/>
      <c r="D19" s="257">
        <v>0</v>
      </c>
      <c r="E19" s="258">
        <f t="shared" si="0"/>
        <v>0</v>
      </c>
      <c r="F19" s="259">
        <f t="shared" si="1"/>
        <v>0</v>
      </c>
      <c r="G19" s="260">
        <v>0</v>
      </c>
      <c r="H19" s="257">
        <v>0</v>
      </c>
      <c r="I19" s="261">
        <f t="shared" si="2"/>
        <v>0</v>
      </c>
      <c r="J19" s="262">
        <f t="shared" si="3"/>
        <v>0</v>
      </c>
      <c r="K19" s="261">
        <f t="shared" si="4"/>
        <v>0</v>
      </c>
      <c r="L19" s="263">
        <f t="shared" si="5"/>
        <v>0</v>
      </c>
      <c r="M19" s="255"/>
      <c r="N19" s="264">
        <f t="shared" si="6"/>
        <v>0</v>
      </c>
      <c r="O19" s="255"/>
      <c r="P19" s="260">
        <v>0</v>
      </c>
      <c r="Q19" s="261">
        <f t="shared" si="7"/>
        <v>0</v>
      </c>
    </row>
    <row r="20" spans="1:17">
      <c r="A20" s="166"/>
      <c r="B20" s="166"/>
      <c r="C20" s="167"/>
      <c r="D20" s="257">
        <v>0</v>
      </c>
      <c r="E20" s="258">
        <f t="shared" si="0"/>
        <v>0</v>
      </c>
      <c r="F20" s="259">
        <f t="shared" si="1"/>
        <v>0</v>
      </c>
      <c r="G20" s="260">
        <v>0</v>
      </c>
      <c r="H20" s="257">
        <v>0</v>
      </c>
      <c r="I20" s="261">
        <f t="shared" si="2"/>
        <v>0</v>
      </c>
      <c r="J20" s="262">
        <f t="shared" si="3"/>
        <v>0</v>
      </c>
      <c r="K20" s="261">
        <f t="shared" si="4"/>
        <v>0</v>
      </c>
      <c r="L20" s="263">
        <f t="shared" si="5"/>
        <v>0</v>
      </c>
      <c r="M20" s="255"/>
      <c r="N20" s="264">
        <f t="shared" si="6"/>
        <v>0</v>
      </c>
      <c r="O20" s="255"/>
      <c r="P20" s="260">
        <v>0</v>
      </c>
      <c r="Q20" s="261">
        <f t="shared" si="7"/>
        <v>0</v>
      </c>
    </row>
    <row r="21" spans="1:17">
      <c r="A21" s="166"/>
      <c r="B21" s="166"/>
      <c r="C21" s="167"/>
      <c r="D21" s="257">
        <v>0</v>
      </c>
      <c r="E21" s="258">
        <f t="shared" si="0"/>
        <v>0</v>
      </c>
      <c r="F21" s="259">
        <f t="shared" si="1"/>
        <v>0</v>
      </c>
      <c r="G21" s="260">
        <v>0</v>
      </c>
      <c r="H21" s="257">
        <v>0</v>
      </c>
      <c r="I21" s="261">
        <f t="shared" si="2"/>
        <v>0</v>
      </c>
      <c r="J21" s="262">
        <f t="shared" si="3"/>
        <v>0</v>
      </c>
      <c r="K21" s="261">
        <f t="shared" si="4"/>
        <v>0</v>
      </c>
      <c r="L21" s="263">
        <f t="shared" si="5"/>
        <v>0</v>
      </c>
      <c r="M21" s="255"/>
      <c r="N21" s="264">
        <f t="shared" si="6"/>
        <v>0</v>
      </c>
      <c r="O21" s="255"/>
      <c r="P21" s="260">
        <v>0</v>
      </c>
      <c r="Q21" s="261">
        <f t="shared" si="7"/>
        <v>0</v>
      </c>
    </row>
    <row r="22" spans="1:17">
      <c r="A22" s="166"/>
      <c r="B22" s="166"/>
      <c r="C22" s="167"/>
      <c r="D22" s="257">
        <v>0</v>
      </c>
      <c r="E22" s="258">
        <f t="shared" si="0"/>
        <v>0</v>
      </c>
      <c r="F22" s="259">
        <f t="shared" si="1"/>
        <v>0</v>
      </c>
      <c r="G22" s="260">
        <v>0</v>
      </c>
      <c r="H22" s="257">
        <v>0</v>
      </c>
      <c r="I22" s="261">
        <f t="shared" si="2"/>
        <v>0</v>
      </c>
      <c r="J22" s="262">
        <f t="shared" si="3"/>
        <v>0</v>
      </c>
      <c r="K22" s="261">
        <f t="shared" si="4"/>
        <v>0</v>
      </c>
      <c r="L22" s="263">
        <f t="shared" si="5"/>
        <v>0</v>
      </c>
      <c r="M22" s="255"/>
      <c r="N22" s="264">
        <f t="shared" si="6"/>
        <v>0</v>
      </c>
      <c r="O22" s="255"/>
      <c r="P22" s="260">
        <v>0</v>
      </c>
      <c r="Q22" s="261">
        <f t="shared" si="7"/>
        <v>0</v>
      </c>
    </row>
    <row r="23" spans="1:17">
      <c r="A23" s="166"/>
      <c r="B23" s="166"/>
      <c r="C23" s="167"/>
      <c r="D23" s="257">
        <v>0</v>
      </c>
      <c r="E23" s="258">
        <f t="shared" si="0"/>
        <v>0</v>
      </c>
      <c r="F23" s="259">
        <f t="shared" si="1"/>
        <v>0</v>
      </c>
      <c r="G23" s="260">
        <v>0</v>
      </c>
      <c r="H23" s="257">
        <v>0</v>
      </c>
      <c r="I23" s="261">
        <f t="shared" si="2"/>
        <v>0</v>
      </c>
      <c r="J23" s="262">
        <f t="shared" si="3"/>
        <v>0</v>
      </c>
      <c r="K23" s="261">
        <f t="shared" si="4"/>
        <v>0</v>
      </c>
      <c r="L23" s="263">
        <f t="shared" si="5"/>
        <v>0</v>
      </c>
      <c r="M23" s="255"/>
      <c r="N23" s="264">
        <f t="shared" si="6"/>
        <v>0</v>
      </c>
      <c r="O23" s="255"/>
      <c r="P23" s="260">
        <v>0</v>
      </c>
      <c r="Q23" s="261">
        <f t="shared" si="7"/>
        <v>0</v>
      </c>
    </row>
    <row r="24" spans="1:17">
      <c r="A24" s="166"/>
      <c r="B24" s="166"/>
      <c r="C24" s="167"/>
      <c r="D24" s="257">
        <v>0</v>
      </c>
      <c r="E24" s="258">
        <f t="shared" si="0"/>
        <v>0</v>
      </c>
      <c r="F24" s="259">
        <f t="shared" si="1"/>
        <v>0</v>
      </c>
      <c r="G24" s="260">
        <v>0</v>
      </c>
      <c r="H24" s="257">
        <v>0</v>
      </c>
      <c r="I24" s="261">
        <f t="shared" si="2"/>
        <v>0</v>
      </c>
      <c r="J24" s="262">
        <f t="shared" si="3"/>
        <v>0</v>
      </c>
      <c r="K24" s="261">
        <f t="shared" si="4"/>
        <v>0</v>
      </c>
      <c r="L24" s="263">
        <f t="shared" si="5"/>
        <v>0</v>
      </c>
      <c r="M24" s="255"/>
      <c r="N24" s="264">
        <f t="shared" si="6"/>
        <v>0</v>
      </c>
      <c r="O24" s="255"/>
      <c r="P24" s="260">
        <v>0</v>
      </c>
      <c r="Q24" s="261">
        <f t="shared" si="7"/>
        <v>0</v>
      </c>
    </row>
    <row r="25" spans="1:17">
      <c r="A25" s="166"/>
      <c r="B25" s="166"/>
      <c r="C25" s="167"/>
      <c r="D25" s="257">
        <v>0</v>
      </c>
      <c r="E25" s="258">
        <f t="shared" si="0"/>
        <v>0</v>
      </c>
      <c r="F25" s="259">
        <f t="shared" si="1"/>
        <v>0</v>
      </c>
      <c r="G25" s="260">
        <v>0</v>
      </c>
      <c r="H25" s="257">
        <v>0</v>
      </c>
      <c r="I25" s="261">
        <f t="shared" si="2"/>
        <v>0</v>
      </c>
      <c r="J25" s="262">
        <f t="shared" si="3"/>
        <v>0</v>
      </c>
      <c r="K25" s="261">
        <f t="shared" si="4"/>
        <v>0</v>
      </c>
      <c r="L25" s="263">
        <f t="shared" si="5"/>
        <v>0</v>
      </c>
      <c r="M25" s="255"/>
      <c r="N25" s="264">
        <f t="shared" si="6"/>
        <v>0</v>
      </c>
      <c r="O25" s="255"/>
      <c r="P25" s="260">
        <v>0</v>
      </c>
      <c r="Q25" s="261">
        <f t="shared" si="7"/>
        <v>0</v>
      </c>
    </row>
    <row r="26" spans="1:17">
      <c r="A26" s="166"/>
      <c r="B26" s="166"/>
      <c r="C26" s="167"/>
      <c r="D26" s="257">
        <v>0</v>
      </c>
      <c r="E26" s="258">
        <f t="shared" si="0"/>
        <v>0</v>
      </c>
      <c r="F26" s="259">
        <f t="shared" si="1"/>
        <v>0</v>
      </c>
      <c r="G26" s="260">
        <v>0</v>
      </c>
      <c r="H26" s="257">
        <v>0</v>
      </c>
      <c r="I26" s="261">
        <f t="shared" si="2"/>
        <v>0</v>
      </c>
      <c r="J26" s="262">
        <f t="shared" si="3"/>
        <v>0</v>
      </c>
      <c r="K26" s="261">
        <f t="shared" si="4"/>
        <v>0</v>
      </c>
      <c r="L26" s="263">
        <f t="shared" si="5"/>
        <v>0</v>
      </c>
      <c r="M26" s="255"/>
      <c r="N26" s="264">
        <f t="shared" si="6"/>
        <v>0</v>
      </c>
      <c r="O26" s="255"/>
      <c r="P26" s="260">
        <v>0</v>
      </c>
      <c r="Q26" s="261">
        <f t="shared" si="7"/>
        <v>0</v>
      </c>
    </row>
    <row r="27" spans="1:17">
      <c r="A27" s="166"/>
      <c r="B27" s="166"/>
      <c r="C27" s="167"/>
      <c r="D27" s="257">
        <v>0</v>
      </c>
      <c r="E27" s="258">
        <f t="shared" si="0"/>
        <v>0</v>
      </c>
      <c r="F27" s="259">
        <f t="shared" si="1"/>
        <v>0</v>
      </c>
      <c r="G27" s="260">
        <v>0</v>
      </c>
      <c r="H27" s="257">
        <v>0</v>
      </c>
      <c r="I27" s="261">
        <f t="shared" si="2"/>
        <v>0</v>
      </c>
      <c r="J27" s="262">
        <f t="shared" si="3"/>
        <v>0</v>
      </c>
      <c r="K27" s="261">
        <f t="shared" si="4"/>
        <v>0</v>
      </c>
      <c r="L27" s="263">
        <f t="shared" si="5"/>
        <v>0</v>
      </c>
      <c r="M27" s="255"/>
      <c r="N27" s="264">
        <f t="shared" si="6"/>
        <v>0</v>
      </c>
      <c r="O27" s="255"/>
      <c r="P27" s="260">
        <v>0</v>
      </c>
      <c r="Q27" s="261">
        <f t="shared" si="7"/>
        <v>0</v>
      </c>
    </row>
    <row r="28" spans="1:17">
      <c r="D28" s="255"/>
      <c r="E28" s="255"/>
      <c r="F28" s="255"/>
      <c r="G28" s="255"/>
      <c r="H28" s="255"/>
      <c r="I28" s="255"/>
      <c r="J28" s="255"/>
      <c r="K28" s="255"/>
      <c r="L28" s="255"/>
      <c r="M28" s="255"/>
      <c r="N28" s="255"/>
      <c r="O28" s="255"/>
      <c r="P28" s="255"/>
      <c r="Q28" s="255"/>
    </row>
    <row r="29" spans="1:17">
      <c r="A29" s="159"/>
      <c r="B29" s="159" t="s">
        <v>23</v>
      </c>
      <c r="C29" s="160"/>
      <c r="D29" s="265"/>
      <c r="E29" s="265"/>
      <c r="F29" s="265"/>
      <c r="G29" s="265"/>
      <c r="H29" s="265"/>
      <c r="I29" s="265"/>
      <c r="J29" s="265"/>
      <c r="K29" s="265"/>
      <c r="L29" s="266"/>
      <c r="M29" s="255"/>
      <c r="N29" s="255"/>
      <c r="O29" s="255"/>
      <c r="P29" s="267">
        <f>SUM(P12:P27)</f>
        <v>0</v>
      </c>
      <c r="Q29" s="268">
        <f>SUM(Q12:Q27)</f>
        <v>0</v>
      </c>
    </row>
    <row r="31" spans="1:17">
      <c r="A31" s="445" t="s">
        <v>1117</v>
      </c>
    </row>
    <row r="33" spans="18:18">
      <c r="R33" s="29"/>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AF38"/>
  <sheetViews>
    <sheetView showGridLines="0" showZeros="0" tabSelected="1" zoomScale="70" zoomScaleNormal="70" workbookViewId="0">
      <pane xSplit="1" ySplit="14" topLeftCell="B15" activePane="bottomRight" state="frozen"/>
      <selection pane="topRight" activeCell="B1" sqref="B1"/>
      <selection pane="bottomLeft" activeCell="A15" sqref="A15"/>
      <selection pane="bottomRight" activeCell="B7" sqref="B7"/>
    </sheetView>
  </sheetViews>
  <sheetFormatPr defaultColWidth="8.6640625" defaultRowHeight="14.1" customHeight="1"/>
  <cols>
    <col min="1" max="1" width="34.6640625" style="33" customWidth="1"/>
    <col min="2" max="2" width="19.33203125" style="33" customWidth="1"/>
    <col min="3" max="3" width="16" style="33" customWidth="1"/>
    <col min="4" max="5" width="13.6640625" style="34" customWidth="1"/>
    <col min="6" max="6" width="16" style="34" customWidth="1"/>
    <col min="7" max="7" width="15.88671875" style="34" customWidth="1"/>
    <col min="8" max="9" width="13.6640625" style="34" customWidth="1"/>
    <col min="10" max="10" width="15.88671875" style="34" customWidth="1"/>
    <col min="11" max="11" width="13.6640625" style="34" customWidth="1"/>
    <col min="12" max="12" width="15.44140625" style="34" customWidth="1"/>
    <col min="13" max="13" width="13.6640625" style="34" customWidth="1"/>
    <col min="14" max="14" width="2" style="34" customWidth="1"/>
    <col min="15" max="15" width="19.109375" style="34" customWidth="1"/>
    <col min="16" max="16" width="17.33203125" style="34" customWidth="1"/>
    <col min="17" max="17" width="16" style="34" customWidth="1"/>
    <col min="18" max="18" width="16.5546875" style="34" customWidth="1"/>
    <col min="19" max="19" width="21.44140625" style="34" customWidth="1"/>
    <col min="20" max="22" width="13.6640625" style="34" customWidth="1"/>
    <col min="23" max="27" width="13.33203125" style="34" customWidth="1"/>
    <col min="28" max="28" width="14.6640625" style="34" customWidth="1"/>
    <col min="29" max="32" width="13.33203125" style="34" customWidth="1"/>
    <col min="33" max="16384" width="8.6640625" style="33"/>
  </cols>
  <sheetData>
    <row r="1" spans="1:32" ht="14.1" customHeight="1">
      <c r="A1" s="269" t="s">
        <v>4</v>
      </c>
      <c r="E1" s="195" t="s">
        <v>8</v>
      </c>
      <c r="F1" s="196"/>
      <c r="J1" s="197" t="s">
        <v>5</v>
      </c>
      <c r="K1" s="198"/>
      <c r="L1" s="198"/>
      <c r="M1" s="198"/>
      <c r="N1" s="198"/>
      <c r="O1" s="199"/>
      <c r="P1" s="185" t="e">
        <f>J24</f>
        <v>#DIV/0!</v>
      </c>
    </row>
    <row r="2" spans="1:32" ht="14.1" customHeight="1">
      <c r="E2" s="434">
        <v>0</v>
      </c>
      <c r="F2" s="36" t="s">
        <v>9</v>
      </c>
      <c r="J2" s="37" t="s">
        <v>6</v>
      </c>
      <c r="K2" s="38"/>
      <c r="L2" s="38"/>
      <c r="M2" s="38"/>
      <c r="N2" s="38"/>
      <c r="O2" s="39">
        <v>0.21</v>
      </c>
      <c r="P2" s="187" t="e">
        <f>O2*P1</f>
        <v>#DIV/0!</v>
      </c>
    </row>
    <row r="3" spans="1:32" ht="14.1" customHeight="1">
      <c r="A3" s="31" t="s">
        <v>0</v>
      </c>
      <c r="B3" s="32" t="s">
        <v>214</v>
      </c>
      <c r="C3" s="422"/>
      <c r="D3" s="35"/>
      <c r="E3" s="35"/>
      <c r="F3" s="35"/>
      <c r="G3" s="35"/>
      <c r="H3" s="35"/>
      <c r="I3" s="35"/>
      <c r="J3" s="37" t="s">
        <v>7</v>
      </c>
      <c r="K3" s="38"/>
      <c r="L3" s="38"/>
      <c r="M3" s="38"/>
      <c r="N3" s="38"/>
      <c r="O3" s="38"/>
      <c r="P3" s="188" t="e">
        <f>P1+P2</f>
        <v>#DIV/0!</v>
      </c>
      <c r="AE3" s="35"/>
      <c r="AF3" s="35"/>
    </row>
    <row r="4" spans="1:32" ht="14.1" customHeight="1">
      <c r="A4" s="31" t="s">
        <v>1</v>
      </c>
      <c r="B4" s="32" t="str">
        <f ca="1">MID(CELL("bestandsnaam",$B$13),SEARCH("]",CELL("bestandsnaam",$B$13),1)+1,256)</f>
        <v>2-Kosten per locatie</v>
      </c>
      <c r="C4" s="32"/>
      <c r="D4" s="35"/>
      <c r="G4" s="35"/>
      <c r="H4" s="35"/>
      <c r="I4" s="35"/>
      <c r="J4" s="38"/>
      <c r="K4" s="38"/>
      <c r="L4" s="38"/>
      <c r="M4" s="38"/>
      <c r="N4" s="38"/>
      <c r="O4" s="38"/>
      <c r="P4" s="186"/>
      <c r="AE4" s="35"/>
      <c r="AF4" s="35"/>
    </row>
    <row r="5" spans="1:32" ht="14.1" customHeight="1">
      <c r="A5" s="31" t="s">
        <v>2</v>
      </c>
      <c r="B5" s="32" t="s">
        <v>215</v>
      </c>
      <c r="C5" s="422"/>
      <c r="D5" s="35"/>
      <c r="G5" s="35"/>
      <c r="H5" s="35"/>
      <c r="I5" s="35"/>
      <c r="J5" s="200" t="s">
        <v>10</v>
      </c>
      <c r="K5" s="201"/>
      <c r="L5" s="201"/>
      <c r="M5" s="201"/>
      <c r="N5" s="201"/>
      <c r="O5" s="201"/>
      <c r="P5" s="189">
        <v>1000000</v>
      </c>
      <c r="AE5" s="35"/>
      <c r="AF5" s="35"/>
    </row>
    <row r="6" spans="1:32" ht="14.1" customHeight="1">
      <c r="A6" s="31" t="s">
        <v>3</v>
      </c>
      <c r="B6" s="32" t="s">
        <v>1118</v>
      </c>
      <c r="C6" s="422"/>
      <c r="D6" s="35"/>
      <c r="E6" s="35"/>
      <c r="F6" s="35"/>
      <c r="G6" s="35"/>
      <c r="H6" s="35"/>
      <c r="I6" s="35"/>
      <c r="J6" s="200" t="s">
        <v>11</v>
      </c>
      <c r="K6" s="201"/>
      <c r="L6" s="201"/>
      <c r="M6" s="201"/>
      <c r="N6" s="201"/>
      <c r="O6" s="201"/>
      <c r="P6" s="189">
        <v>900000</v>
      </c>
      <c r="AE6" s="35"/>
      <c r="AF6" s="35"/>
    </row>
    <row r="7" spans="1:32" ht="14.1" customHeight="1">
      <c r="A7" s="31" t="s">
        <v>12</v>
      </c>
      <c r="B7" s="163"/>
      <c r="C7" s="164"/>
      <c r="D7" s="35"/>
      <c r="E7" s="35"/>
      <c r="F7" s="35"/>
      <c r="G7" s="35"/>
      <c r="H7" s="35"/>
      <c r="I7" s="35"/>
      <c r="J7" s="35"/>
      <c r="K7" s="35"/>
      <c r="U7" s="35"/>
      <c r="V7" s="33"/>
      <c r="W7" s="33"/>
      <c r="X7" s="33"/>
      <c r="AE7" s="35"/>
      <c r="AF7" s="35"/>
    </row>
    <row r="8" spans="1:32" ht="14.1" customHeight="1">
      <c r="A8" s="31" t="s">
        <v>13</v>
      </c>
      <c r="B8" s="41">
        <v>46023</v>
      </c>
      <c r="C8" s="31"/>
      <c r="D8" s="35"/>
      <c r="E8" s="35"/>
      <c r="F8" s="35"/>
      <c r="G8" s="35"/>
      <c r="H8" s="35"/>
      <c r="I8" s="35"/>
      <c r="J8" s="200" t="s">
        <v>216</v>
      </c>
      <c r="K8" s="201"/>
      <c r="L8" s="201"/>
      <c r="M8" s="201"/>
      <c r="N8" s="201"/>
      <c r="O8" s="201"/>
      <c r="P8" s="250"/>
      <c r="R8" s="35"/>
      <c r="S8" s="35"/>
      <c r="T8" s="35"/>
      <c r="U8" s="35"/>
      <c r="V8" s="35"/>
      <c r="W8" s="35"/>
      <c r="X8" s="35"/>
      <c r="Y8" s="35"/>
      <c r="Z8" s="42"/>
      <c r="AA8" s="42"/>
      <c r="AB8" s="42"/>
      <c r="AC8" s="42"/>
      <c r="AD8" s="42"/>
      <c r="AE8" s="35"/>
      <c r="AF8" s="35"/>
    </row>
    <row r="9" spans="1:32" ht="14.1" customHeight="1">
      <c r="A9" s="31" t="s">
        <v>14</v>
      </c>
      <c r="B9" s="43" t="s">
        <v>15</v>
      </c>
      <c r="C9" s="31"/>
      <c r="D9" s="35"/>
      <c r="E9" s="35"/>
      <c r="F9" s="35"/>
      <c r="G9" s="35"/>
      <c r="H9" s="35"/>
      <c r="I9" s="35"/>
      <c r="J9" s="454" t="s">
        <v>217</v>
      </c>
      <c r="K9" s="454"/>
      <c r="L9" s="454"/>
      <c r="M9" s="454"/>
      <c r="N9" s="454"/>
      <c r="O9" s="454"/>
      <c r="P9" s="454"/>
      <c r="Q9" s="35"/>
      <c r="U9" s="35"/>
      <c r="V9" s="33"/>
      <c r="W9" s="33"/>
      <c r="X9" s="33"/>
      <c r="Y9" s="33"/>
      <c r="Z9" s="33"/>
      <c r="AA9" s="33"/>
      <c r="AB9" s="33"/>
      <c r="AC9" s="33"/>
      <c r="AD9" s="33"/>
      <c r="AE9" s="35"/>
      <c r="AF9" s="35"/>
    </row>
    <row r="10" spans="1:32" ht="14.1" customHeight="1">
      <c r="A10" s="31"/>
      <c r="B10" s="31"/>
      <c r="C10" s="31"/>
      <c r="D10" s="35"/>
      <c r="E10" s="35"/>
      <c r="F10" s="35"/>
      <c r="G10" s="35"/>
      <c r="H10" s="35"/>
      <c r="I10" s="35"/>
      <c r="J10" s="455"/>
      <c r="K10" s="455"/>
      <c r="L10" s="455"/>
      <c r="M10" s="455"/>
      <c r="N10" s="455"/>
      <c r="O10" s="455"/>
      <c r="P10" s="455"/>
      <c r="Q10" s="35"/>
      <c r="R10" s="35"/>
      <c r="S10" s="35"/>
      <c r="T10" s="35"/>
      <c r="U10" s="35"/>
      <c r="V10" s="35"/>
      <c r="W10" s="35"/>
      <c r="X10" s="35"/>
      <c r="Y10" s="35"/>
      <c r="Z10" s="35"/>
      <c r="AA10" s="35"/>
      <c r="AB10" s="35"/>
      <c r="AC10" s="35"/>
      <c r="AD10" s="35"/>
      <c r="AE10" s="35"/>
      <c r="AF10" s="35"/>
    </row>
    <row r="11" spans="1:32" ht="14.1" customHeight="1">
      <c r="A11" s="31"/>
      <c r="B11" s="31"/>
      <c r="C11" s="31"/>
      <c r="D11" s="35"/>
      <c r="E11" s="35"/>
      <c r="F11" s="35"/>
      <c r="G11" s="35"/>
      <c r="H11" s="35"/>
      <c r="I11" s="35"/>
      <c r="J11" s="44"/>
      <c r="K11" s="35"/>
      <c r="L11" s="35"/>
      <c r="M11" s="35"/>
      <c r="N11" s="35"/>
      <c r="O11" s="35"/>
      <c r="P11" s="35"/>
      <c r="Q11" s="35"/>
      <c r="R11" s="35"/>
      <c r="S11" s="35"/>
      <c r="T11" s="35"/>
      <c r="U11" s="35"/>
      <c r="V11" s="35"/>
      <c r="W11" s="35"/>
      <c r="X11" s="35"/>
      <c r="Y11" s="35"/>
      <c r="Z11" s="35"/>
      <c r="AA11" s="35"/>
      <c r="AB11" s="35"/>
      <c r="AC11" s="35"/>
      <c r="AD11" s="35"/>
      <c r="AE11" s="35"/>
      <c r="AF11" s="35"/>
    </row>
    <row r="12" spans="1:32" ht="15.6">
      <c r="C12" s="41"/>
      <c r="J12" s="45"/>
      <c r="Z12" s="35"/>
      <c r="AA12" s="35"/>
      <c r="AB12" s="35"/>
      <c r="AC12" s="35"/>
      <c r="AD12" s="35"/>
      <c r="AE12" s="35"/>
      <c r="AF12" s="35"/>
    </row>
    <row r="13" spans="1:32" ht="18" customHeight="1">
      <c r="A13" s="46"/>
      <c r="B13" s="46"/>
      <c r="C13" s="46"/>
      <c r="D13" s="46"/>
      <c r="E13" s="46"/>
      <c r="F13" s="46"/>
      <c r="G13" s="46"/>
      <c r="H13" s="46"/>
      <c r="I13" s="46"/>
      <c r="J13" s="46"/>
      <c r="K13" s="46"/>
      <c r="AC13" s="35"/>
      <c r="AD13" s="33"/>
      <c r="AE13" s="33"/>
      <c r="AF13" s="33"/>
    </row>
    <row r="14" spans="1:32" ht="76.8" customHeight="1">
      <c r="A14" s="270" t="s">
        <v>16</v>
      </c>
      <c r="B14" s="202" t="s">
        <v>17</v>
      </c>
      <c r="C14" s="202" t="s">
        <v>18</v>
      </c>
      <c r="D14" s="203" t="s">
        <v>19</v>
      </c>
      <c r="E14" s="204" t="s">
        <v>20</v>
      </c>
      <c r="F14" s="204" t="s">
        <v>21</v>
      </c>
      <c r="G14" s="205" t="s">
        <v>1115</v>
      </c>
      <c r="H14" s="205" t="s">
        <v>24</v>
      </c>
      <c r="I14" s="205" t="s">
        <v>25</v>
      </c>
      <c r="J14" s="205" t="s">
        <v>26</v>
      </c>
      <c r="K14" s="205" t="s">
        <v>27</v>
      </c>
      <c r="AC14" s="33"/>
      <c r="AD14" s="33"/>
      <c r="AE14" s="33"/>
      <c r="AF14" s="33"/>
    </row>
    <row r="15" spans="1:32" s="47" customFormat="1" ht="15" customHeight="1">
      <c r="A15" s="271" t="s">
        <v>218</v>
      </c>
      <c r="B15" s="416">
        <f>SUMIF('4-Basis ruimtestaat'!B:B,'2-Kosten per locatie'!A15,'4-Basis ruimtestaat'!I:I)</f>
        <v>8683.0500000000011</v>
      </c>
      <c r="C15" s="190">
        <v>1</v>
      </c>
      <c r="D15" s="191">
        <f>_xlfn.MAXIFS('4-Basis ruimtestaat'!K:K,'4-Basis ruimtestaat'!B:B,'2-Kosten per locatie'!A15)</f>
        <v>205</v>
      </c>
      <c r="E15" s="418" t="e">
        <f>SUMIF('4-Basis ruimtestaat'!B:B,'2-Kosten per locatie'!A15,'4-Basis ruimtestaat'!L:L)</f>
        <v>#DIV/0!</v>
      </c>
      <c r="F15" s="418" t="e">
        <f t="shared" ref="F15:F23" si="0">E15*$E$2</f>
        <v>#DIV/0!</v>
      </c>
      <c r="G15" s="437" t="e">
        <f>E15*'6-Opbouw uurtarief productie'!$E$46</f>
        <v>#DIV/0!</v>
      </c>
      <c r="H15" s="275" t="e">
        <f>F15*'7-Opbouw uurtarief toezicht'!$E$46</f>
        <v>#DIV/0!</v>
      </c>
      <c r="I15" s="275">
        <f>SUMIF('8-Additionele kosten'!A:A,'2-Kosten per locatie'!A15,'8-Additionele kosten'!H:H)</f>
        <v>0</v>
      </c>
      <c r="J15" s="275" t="e">
        <f t="shared" ref="J15:J23" si="1">SUM(G15:I15)</f>
        <v>#DIV/0!</v>
      </c>
      <c r="K15" s="275" t="e">
        <f>J15/12</f>
        <v>#DIV/0!</v>
      </c>
      <c r="L15" s="34"/>
      <c r="M15" s="34"/>
      <c r="N15" s="34"/>
      <c r="O15" s="34"/>
      <c r="P15" s="34"/>
      <c r="Q15" s="34"/>
      <c r="R15" s="34"/>
      <c r="S15" s="34"/>
      <c r="T15" s="34"/>
      <c r="U15" s="34"/>
      <c r="V15" s="34"/>
      <c r="W15" s="34"/>
      <c r="X15" s="34"/>
      <c r="Y15" s="34"/>
      <c r="Z15" s="34"/>
      <c r="AA15" s="34"/>
      <c r="AB15" s="34"/>
    </row>
    <row r="16" spans="1:32" ht="15" customHeight="1">
      <c r="A16" s="271" t="s">
        <v>219</v>
      </c>
      <c r="B16" s="416">
        <f>SUMIF('4-Basis ruimtestaat'!B:B,'2-Kosten per locatie'!A16,'4-Basis ruimtestaat'!I:I)</f>
        <v>3951</v>
      </c>
      <c r="C16" s="190">
        <v>1</v>
      </c>
      <c r="D16" s="191">
        <f>_xlfn.MAXIFS('4-Basis ruimtestaat'!K:K,'4-Basis ruimtestaat'!B:B,'2-Kosten per locatie'!A16)</f>
        <v>205</v>
      </c>
      <c r="E16" s="418" t="e">
        <f>SUMIF('4-Basis ruimtestaat'!B:B,'2-Kosten per locatie'!A16,'4-Basis ruimtestaat'!L:L)</f>
        <v>#DIV/0!</v>
      </c>
      <c r="F16" s="418" t="e">
        <f t="shared" si="0"/>
        <v>#DIV/0!</v>
      </c>
      <c r="G16" s="437" t="e">
        <f>E16*'6-Opbouw uurtarief productie'!$E$46</f>
        <v>#DIV/0!</v>
      </c>
      <c r="H16" s="275" t="e">
        <f>F16*'7-Opbouw uurtarief toezicht'!$E$46</f>
        <v>#DIV/0!</v>
      </c>
      <c r="I16" s="275">
        <f>SUMIF('8-Additionele kosten'!A:A,'2-Kosten per locatie'!A16,'8-Additionele kosten'!H:H)</f>
        <v>0</v>
      </c>
      <c r="J16" s="275" t="e">
        <f t="shared" si="1"/>
        <v>#DIV/0!</v>
      </c>
      <c r="K16" s="275" t="e">
        <f>J16/12</f>
        <v>#DIV/0!</v>
      </c>
      <c r="AC16" s="33"/>
      <c r="AD16" s="33"/>
      <c r="AE16" s="33"/>
      <c r="AF16" s="33"/>
    </row>
    <row r="17" spans="1:32" ht="15" customHeight="1">
      <c r="A17" s="271" t="s">
        <v>220</v>
      </c>
      <c r="B17" s="416">
        <f>SUMIF('4-Basis ruimtestaat'!B:B,'2-Kosten per locatie'!A17,'4-Basis ruimtestaat'!I:I)</f>
        <v>1304</v>
      </c>
      <c r="C17" s="190">
        <v>1</v>
      </c>
      <c r="D17" s="191">
        <f>_xlfn.MAXIFS('4-Basis ruimtestaat'!K:K,'4-Basis ruimtestaat'!B:B,'2-Kosten per locatie'!A17)</f>
        <v>205</v>
      </c>
      <c r="E17" s="418" t="e">
        <f>SUMIF('4-Basis ruimtestaat'!B:B,'2-Kosten per locatie'!A17,'4-Basis ruimtestaat'!L:L)</f>
        <v>#DIV/0!</v>
      </c>
      <c r="F17" s="418" t="e">
        <f t="shared" si="0"/>
        <v>#DIV/0!</v>
      </c>
      <c r="G17" s="437" t="e">
        <f>E17*'6-Opbouw uurtarief productie'!$E$46</f>
        <v>#DIV/0!</v>
      </c>
      <c r="H17" s="275" t="e">
        <f>F17*'7-Opbouw uurtarief toezicht'!$E$46</f>
        <v>#DIV/0!</v>
      </c>
      <c r="I17" s="275">
        <f>SUMIF('8-Additionele kosten'!A:A,'2-Kosten per locatie'!A17,'8-Additionele kosten'!H:H)</f>
        <v>0</v>
      </c>
      <c r="J17" s="275" t="e">
        <f t="shared" si="1"/>
        <v>#DIV/0!</v>
      </c>
      <c r="K17" s="275" t="e">
        <f>J17/12</f>
        <v>#DIV/0!</v>
      </c>
      <c r="AC17" s="33"/>
      <c r="AD17" s="33"/>
      <c r="AE17" s="33"/>
      <c r="AF17" s="33"/>
    </row>
    <row r="18" spans="1:32" ht="15" customHeight="1">
      <c r="A18" s="271" t="s">
        <v>221</v>
      </c>
      <c r="B18" s="416">
        <f>SUMIF('4-Basis ruimtestaat'!B:B,'2-Kosten per locatie'!A18,'4-Basis ruimtestaat'!I:I)</f>
        <v>5612.6100000000024</v>
      </c>
      <c r="C18" s="190">
        <v>1</v>
      </c>
      <c r="D18" s="191">
        <f>_xlfn.MAXIFS('4-Basis ruimtestaat'!K:K,'4-Basis ruimtestaat'!B:B,'2-Kosten per locatie'!A18)</f>
        <v>205</v>
      </c>
      <c r="E18" s="418" t="e">
        <f>SUMIF('4-Basis ruimtestaat'!B:B,'2-Kosten per locatie'!A18,'4-Basis ruimtestaat'!L:L)</f>
        <v>#DIV/0!</v>
      </c>
      <c r="F18" s="418" t="e">
        <f t="shared" si="0"/>
        <v>#DIV/0!</v>
      </c>
      <c r="G18" s="437" t="e">
        <f>E18*'6-Opbouw uurtarief productie'!$E$46</f>
        <v>#DIV/0!</v>
      </c>
      <c r="H18" s="275" t="e">
        <f>F18*'7-Opbouw uurtarief toezicht'!$E$46</f>
        <v>#DIV/0!</v>
      </c>
      <c r="I18" s="275">
        <f>SUMIF('8-Additionele kosten'!A:A,'2-Kosten per locatie'!A18,'8-Additionele kosten'!H:H)</f>
        <v>0</v>
      </c>
      <c r="J18" s="275" t="e">
        <f t="shared" si="1"/>
        <v>#DIV/0!</v>
      </c>
      <c r="K18" s="275" t="e">
        <f t="shared" ref="K18:K23" si="2">J18/12</f>
        <v>#DIV/0!</v>
      </c>
      <c r="AC18" s="33"/>
      <c r="AD18" s="33"/>
      <c r="AE18" s="33"/>
      <c r="AF18" s="33"/>
    </row>
    <row r="19" spans="1:32" ht="15" customHeight="1">
      <c r="A19" s="271" t="s">
        <v>222</v>
      </c>
      <c r="B19" s="416">
        <f>SUMIF('4-Basis ruimtestaat'!B:B,'2-Kosten per locatie'!A19,'4-Basis ruimtestaat'!I:I)</f>
        <v>11420.340000000004</v>
      </c>
      <c r="C19" s="190">
        <v>1</v>
      </c>
      <c r="D19" s="191">
        <f>_xlfn.MAXIFS('4-Basis ruimtestaat'!K:K,'4-Basis ruimtestaat'!B:B,'2-Kosten per locatie'!A19)</f>
        <v>205</v>
      </c>
      <c r="E19" s="418" t="e">
        <f>SUMIF('4-Basis ruimtestaat'!B:B,'2-Kosten per locatie'!A19,'4-Basis ruimtestaat'!L:L)</f>
        <v>#DIV/0!</v>
      </c>
      <c r="F19" s="418" t="e">
        <f t="shared" si="0"/>
        <v>#DIV/0!</v>
      </c>
      <c r="G19" s="437" t="e">
        <f>E19*'6-Opbouw uurtarief productie'!$E$46</f>
        <v>#DIV/0!</v>
      </c>
      <c r="H19" s="275" t="e">
        <f>F19*'7-Opbouw uurtarief toezicht'!$E$46</f>
        <v>#DIV/0!</v>
      </c>
      <c r="I19" s="275">
        <f>SUMIF('8-Additionele kosten'!A:A,'2-Kosten per locatie'!A19,'8-Additionele kosten'!H:H)</f>
        <v>0</v>
      </c>
      <c r="J19" s="275" t="e">
        <f t="shared" si="1"/>
        <v>#DIV/0!</v>
      </c>
      <c r="K19" s="275" t="e">
        <f t="shared" si="2"/>
        <v>#DIV/0!</v>
      </c>
      <c r="AC19" s="33"/>
      <c r="AD19" s="33"/>
      <c r="AE19" s="33"/>
      <c r="AF19" s="33"/>
    </row>
    <row r="20" spans="1:32" ht="15" customHeight="1">
      <c r="A20" s="271" t="s">
        <v>1120</v>
      </c>
      <c r="B20" s="416">
        <f>SUMIF('4-Basis ruimtestaat'!B:B,'2-Kosten per locatie'!A20,'4-Basis ruimtestaat'!I:I)</f>
        <v>103.08000000000001</v>
      </c>
      <c r="C20" s="190">
        <v>1</v>
      </c>
      <c r="D20" s="191">
        <f>_xlfn.MAXIFS('4-Basis ruimtestaat'!K:K,'4-Basis ruimtestaat'!B:B,'2-Kosten per locatie'!A20)</f>
        <v>205</v>
      </c>
      <c r="E20" s="418" t="e">
        <f>SUMIF('4-Basis ruimtestaat'!B:B,'2-Kosten per locatie'!A20,'4-Basis ruimtestaat'!L:L)</f>
        <v>#DIV/0!</v>
      </c>
      <c r="F20" s="418" t="e">
        <f t="shared" si="0"/>
        <v>#DIV/0!</v>
      </c>
      <c r="G20" s="437" t="e">
        <f>E20*'6-Opbouw uurtarief productie'!$E$46</f>
        <v>#DIV/0!</v>
      </c>
      <c r="H20" s="275" t="e">
        <f>F20*'7-Opbouw uurtarief toezicht'!$E$46</f>
        <v>#DIV/0!</v>
      </c>
      <c r="I20" s="275">
        <f>SUMIF('8-Additionele kosten'!A:A,'2-Kosten per locatie'!A20,'8-Additionele kosten'!H:H)</f>
        <v>0</v>
      </c>
      <c r="J20" s="275" t="e">
        <f t="shared" si="1"/>
        <v>#DIV/0!</v>
      </c>
      <c r="K20" s="275" t="e">
        <f t="shared" si="2"/>
        <v>#DIV/0!</v>
      </c>
      <c r="AC20" s="33"/>
      <c r="AD20" s="33"/>
      <c r="AE20" s="33"/>
      <c r="AF20" s="33"/>
    </row>
    <row r="21" spans="1:32" ht="15" customHeight="1">
      <c r="A21" s="272" t="s">
        <v>894</v>
      </c>
      <c r="B21" s="416">
        <f>SUMIF('4-Basis ruimtestaat'!B:B,'2-Kosten per locatie'!A21,'4-Basis ruimtestaat'!I:I)</f>
        <v>10202</v>
      </c>
      <c r="C21" s="190">
        <v>1</v>
      </c>
      <c r="D21" s="191">
        <f>_xlfn.MAXIFS('4-Basis ruimtestaat'!K:K,'4-Basis ruimtestaat'!B:B,'2-Kosten per locatie'!A21)</f>
        <v>205</v>
      </c>
      <c r="E21" s="418" t="e">
        <f>SUMIF('4-Basis ruimtestaat'!B:B,'2-Kosten per locatie'!A21,'4-Basis ruimtestaat'!L:L)</f>
        <v>#DIV/0!</v>
      </c>
      <c r="F21" s="418" t="e">
        <f t="shared" si="0"/>
        <v>#DIV/0!</v>
      </c>
      <c r="G21" s="437" t="e">
        <f>E21*'6-Opbouw uurtarief productie'!$E$46</f>
        <v>#DIV/0!</v>
      </c>
      <c r="H21" s="275" t="e">
        <f>F21*'7-Opbouw uurtarief toezicht'!$E$46</f>
        <v>#DIV/0!</v>
      </c>
      <c r="I21" s="275">
        <f>SUMIF('8-Additionele kosten'!A:A,'2-Kosten per locatie'!A21,'8-Additionele kosten'!H:H)</f>
        <v>0</v>
      </c>
      <c r="J21" s="275" t="e">
        <f t="shared" si="1"/>
        <v>#DIV/0!</v>
      </c>
      <c r="K21" s="275" t="e">
        <f t="shared" si="2"/>
        <v>#DIV/0!</v>
      </c>
      <c r="AC21" s="33"/>
      <c r="AD21" s="33"/>
      <c r="AE21" s="33"/>
      <c r="AF21" s="33"/>
    </row>
    <row r="22" spans="1:32" ht="15" customHeight="1">
      <c r="A22" s="272" t="s">
        <v>893</v>
      </c>
      <c r="B22" s="416">
        <f>SUMIF('4-Basis ruimtestaat'!B:B,'2-Kosten per locatie'!A22,'4-Basis ruimtestaat'!I:I)</f>
        <v>11226</v>
      </c>
      <c r="C22" s="190">
        <v>1</v>
      </c>
      <c r="D22" s="191">
        <f>_xlfn.MAXIFS('4-Basis ruimtestaat'!K:K,'4-Basis ruimtestaat'!B:B,'2-Kosten per locatie'!A22)</f>
        <v>205</v>
      </c>
      <c r="E22" s="418" t="e">
        <f>SUMIF('4-Basis ruimtestaat'!B:B,'2-Kosten per locatie'!A22,'4-Basis ruimtestaat'!L:L)</f>
        <v>#DIV/0!</v>
      </c>
      <c r="F22" s="418" t="e">
        <f t="shared" si="0"/>
        <v>#DIV/0!</v>
      </c>
      <c r="G22" s="437" t="e">
        <f>E22*'6-Opbouw uurtarief productie'!$E$46</f>
        <v>#DIV/0!</v>
      </c>
      <c r="H22" s="275" t="e">
        <f>F22*'7-Opbouw uurtarief toezicht'!$E$46</f>
        <v>#DIV/0!</v>
      </c>
      <c r="I22" s="275">
        <f>SUMIF('8-Additionele kosten'!A:A,'2-Kosten per locatie'!A22,'8-Additionele kosten'!H:H)</f>
        <v>0</v>
      </c>
      <c r="J22" s="275" t="e">
        <f t="shared" si="1"/>
        <v>#DIV/0!</v>
      </c>
      <c r="K22" s="275" t="e">
        <f t="shared" si="2"/>
        <v>#DIV/0!</v>
      </c>
      <c r="AC22" s="33"/>
      <c r="AD22" s="33"/>
      <c r="AE22" s="33"/>
      <c r="AF22" s="33"/>
    </row>
    <row r="23" spans="1:32" ht="15" customHeight="1">
      <c r="A23" s="273" t="s">
        <v>22</v>
      </c>
      <c r="B23" s="416">
        <f>SUMIF('4-Basis ruimtestaat'!B:B,'2-Kosten per locatie'!A23,'4-Basis ruimtestaat'!I:I)</f>
        <v>0</v>
      </c>
      <c r="C23" s="190">
        <v>1</v>
      </c>
      <c r="D23" s="191">
        <f>_xlfn.MAXIFS('4-Basis ruimtestaat'!K:K,'4-Basis ruimtestaat'!B:B,'2-Kosten per locatie'!A23)</f>
        <v>0</v>
      </c>
      <c r="E23" s="418">
        <f>SUMIF('4-Basis ruimtestaat'!B:B,'2-Kosten per locatie'!A23,'4-Basis ruimtestaat'!L:L)</f>
        <v>0</v>
      </c>
      <c r="F23" s="418">
        <f t="shared" si="0"/>
        <v>0</v>
      </c>
      <c r="G23" s="437" t="e">
        <f>E23*'6-Opbouw uurtarief productie'!$E$46</f>
        <v>#DIV/0!</v>
      </c>
      <c r="H23" s="275" t="e">
        <f>F23*'7-Opbouw uurtarief toezicht'!$E$46</f>
        <v>#DIV/0!</v>
      </c>
      <c r="I23" s="275">
        <f>SUMIF('8-Additionele kosten'!A:A,'2-Kosten per locatie'!A23,'8-Additionele kosten'!H:H)</f>
        <v>0</v>
      </c>
      <c r="J23" s="275" t="e">
        <f t="shared" si="1"/>
        <v>#DIV/0!</v>
      </c>
      <c r="K23" s="275" t="e">
        <f t="shared" si="2"/>
        <v>#DIV/0!</v>
      </c>
      <c r="P23" s="33"/>
      <c r="Q23" s="33"/>
      <c r="R23" s="33"/>
      <c r="S23" s="33"/>
      <c r="T23" s="33"/>
      <c r="U23" s="33"/>
      <c r="V23" s="33"/>
      <c r="W23" s="33"/>
      <c r="X23" s="33"/>
      <c r="Y23" s="33"/>
      <c r="Z23" s="33"/>
      <c r="AA23" s="33"/>
      <c r="AB23" s="33"/>
      <c r="AC23" s="33"/>
      <c r="AD23" s="33"/>
      <c r="AE23" s="33"/>
      <c r="AF23" s="33"/>
    </row>
    <row r="24" spans="1:32" s="48" customFormat="1" ht="15" customHeight="1">
      <c r="A24" s="274" t="s">
        <v>23</v>
      </c>
      <c r="B24" s="417">
        <f>SUM(B15:B23)</f>
        <v>52502.080000000009</v>
      </c>
      <c r="C24" s="192"/>
      <c r="D24" s="193"/>
      <c r="E24" s="419" t="e">
        <f t="shared" ref="E24:K24" si="3">SUM(E15:E23)</f>
        <v>#DIV/0!</v>
      </c>
      <c r="F24" s="419" t="e">
        <f t="shared" si="3"/>
        <v>#DIV/0!</v>
      </c>
      <c r="G24" s="276" t="e">
        <f t="shared" si="3"/>
        <v>#DIV/0!</v>
      </c>
      <c r="H24" s="276" t="e">
        <f t="shared" si="3"/>
        <v>#DIV/0!</v>
      </c>
      <c r="I24" s="276">
        <f t="shared" si="3"/>
        <v>0</v>
      </c>
      <c r="J24" s="276" t="e">
        <f t="shared" si="3"/>
        <v>#DIV/0!</v>
      </c>
      <c r="K24" s="276" t="e">
        <f t="shared" si="3"/>
        <v>#DIV/0!</v>
      </c>
      <c r="L24" s="34"/>
      <c r="M24" s="34"/>
      <c r="N24" s="34"/>
      <c r="O24" s="34"/>
    </row>
    <row r="25" spans="1:32" s="47" customFormat="1" ht="14.1" customHeight="1">
      <c r="I25" s="438"/>
      <c r="J25" s="438"/>
      <c r="K25" s="438"/>
      <c r="L25" s="34"/>
      <c r="M25" s="34"/>
      <c r="N25" s="34"/>
      <c r="O25" s="34"/>
      <c r="P25" s="438"/>
      <c r="Q25" s="438"/>
      <c r="R25" s="438"/>
      <c r="S25" s="438"/>
      <c r="AA25" s="33"/>
    </row>
    <row r="26" spans="1:32" ht="20.399999999999999" customHeight="1">
      <c r="A26" s="47"/>
      <c r="M26" s="440"/>
      <c r="N26" s="440"/>
      <c r="O26" s="440"/>
      <c r="P26" s="440"/>
      <c r="T26" s="441"/>
      <c r="U26" s="440"/>
      <c r="Y26" s="47"/>
      <c r="Z26" s="33"/>
      <c r="AA26" s="33"/>
      <c r="AB26" s="33"/>
      <c r="AC26" s="33"/>
      <c r="AD26" s="33"/>
      <c r="AE26" s="33"/>
      <c r="AF26" s="33"/>
    </row>
    <row r="27" spans="1:32" s="47" customFormat="1" ht="15" customHeight="1">
      <c r="M27" s="438"/>
      <c r="N27" s="440"/>
      <c r="O27" s="440"/>
      <c r="P27" s="440"/>
      <c r="T27" s="439"/>
      <c r="U27" s="438"/>
    </row>
    <row r="28" spans="1:32" ht="15" customHeight="1">
      <c r="A28" s="47"/>
      <c r="M28" s="440"/>
      <c r="N28" s="440"/>
      <c r="O28" s="440"/>
      <c r="P28" s="440"/>
      <c r="T28" s="440"/>
      <c r="U28" s="440"/>
      <c r="Y28" s="47"/>
      <c r="Z28" s="33"/>
      <c r="AA28" s="33"/>
      <c r="AB28" s="33"/>
      <c r="AC28" s="33"/>
      <c r="AD28" s="33"/>
      <c r="AE28" s="33"/>
      <c r="AF28" s="33"/>
    </row>
    <row r="29" spans="1:32" ht="15" customHeight="1">
      <c r="A29" s="47"/>
      <c r="M29" s="440"/>
      <c r="N29" s="440"/>
      <c r="O29" s="440"/>
      <c r="P29" s="440"/>
      <c r="T29" s="440"/>
      <c r="U29" s="440"/>
      <c r="Y29" s="47"/>
      <c r="Z29" s="33"/>
      <c r="AA29" s="33"/>
      <c r="AB29" s="33"/>
      <c r="AC29" s="33"/>
      <c r="AD29" s="33"/>
      <c r="AE29" s="33"/>
      <c r="AF29" s="33"/>
    </row>
    <row r="30" spans="1:32" ht="15" customHeight="1">
      <c r="A30" s="47"/>
      <c r="M30" s="440"/>
      <c r="N30" s="440"/>
      <c r="O30" s="440"/>
      <c r="P30" s="440"/>
      <c r="T30" s="440"/>
      <c r="U30" s="440"/>
      <c r="Y30" s="47"/>
      <c r="Z30" s="33"/>
      <c r="AA30" s="33"/>
      <c r="AB30" s="33"/>
      <c r="AC30" s="33"/>
      <c r="AD30" s="33"/>
      <c r="AE30" s="33"/>
      <c r="AF30" s="33"/>
    </row>
    <row r="31" spans="1:32" ht="15" customHeight="1">
      <c r="A31" s="47"/>
      <c r="N31" s="440"/>
      <c r="Y31" s="47"/>
      <c r="Z31" s="33"/>
      <c r="AA31" s="33"/>
      <c r="AB31" s="33"/>
      <c r="AC31" s="33"/>
      <c r="AD31" s="33"/>
      <c r="AE31" s="33"/>
      <c r="AF31" s="33"/>
    </row>
    <row r="32" spans="1:32" ht="15" customHeight="1">
      <c r="A32" s="47"/>
      <c r="N32" s="440"/>
      <c r="Y32" s="47"/>
      <c r="Z32" s="33"/>
      <c r="AA32" s="33"/>
      <c r="AB32" s="33"/>
      <c r="AC32" s="33"/>
      <c r="AD32" s="33"/>
      <c r="AE32" s="33"/>
      <c r="AF32" s="33"/>
    </row>
    <row r="33" spans="1:32" ht="15" customHeight="1">
      <c r="A33" s="47"/>
      <c r="Y33" s="47"/>
      <c r="Z33" s="33"/>
      <c r="AA33" s="33"/>
      <c r="AB33" s="33"/>
      <c r="AC33" s="33"/>
      <c r="AD33" s="33"/>
      <c r="AE33" s="33"/>
      <c r="AF33" s="33"/>
    </row>
    <row r="34" spans="1:32" ht="15" customHeight="1">
      <c r="A34" s="47"/>
      <c r="U34" s="47"/>
      <c r="V34" s="47"/>
      <c r="W34" s="47"/>
      <c r="X34" s="47"/>
      <c r="Y34" s="47"/>
      <c r="Z34" s="33"/>
      <c r="AA34" s="33"/>
      <c r="AB34" s="33"/>
      <c r="AC34" s="33"/>
      <c r="AD34" s="33"/>
      <c r="AE34" s="33"/>
      <c r="AF34" s="33"/>
    </row>
    <row r="35" spans="1:32" ht="15" customHeight="1">
      <c r="A35" s="47"/>
      <c r="U35" s="47"/>
      <c r="V35" s="47"/>
      <c r="W35" s="47"/>
      <c r="X35" s="47"/>
      <c r="Y35" s="47"/>
      <c r="Z35" s="33"/>
      <c r="AA35" s="33"/>
      <c r="AB35" s="33"/>
      <c r="AC35" s="33"/>
      <c r="AD35" s="33"/>
      <c r="AE35" s="33"/>
      <c r="AF35" s="33"/>
    </row>
    <row r="36" spans="1:32" ht="15" customHeight="1">
      <c r="A36" s="47"/>
      <c r="U36" s="47"/>
      <c r="V36" s="47"/>
      <c r="W36" s="47"/>
      <c r="X36" s="47"/>
      <c r="Y36" s="47"/>
      <c r="Z36" s="33"/>
      <c r="AA36" s="33"/>
      <c r="AB36" s="33"/>
      <c r="AC36" s="33"/>
      <c r="AD36" s="33"/>
      <c r="AE36" s="33"/>
      <c r="AF36" s="33"/>
    </row>
    <row r="37" spans="1:32" s="48" customFormat="1" ht="15" customHeight="1">
      <c r="A37" s="47"/>
      <c r="U37" s="47"/>
      <c r="V37" s="47"/>
      <c r="W37" s="47"/>
      <c r="X37" s="47"/>
      <c r="Y37" s="47"/>
    </row>
    <row r="38" spans="1:32" ht="14.1" customHeight="1">
      <c r="AB38" s="47"/>
      <c r="AC38" s="47"/>
      <c r="AD38" s="47"/>
      <c r="AE38" s="47"/>
      <c r="AF38" s="47"/>
    </row>
  </sheetData>
  <mergeCells count="1">
    <mergeCell ref="J9:P10"/>
  </mergeCells>
  <printOptions horizontalCentered="1" gridLinesSet="0"/>
  <pageMargins left="0.19685039370078741" right="0.19685039370078741" top="0.59055118110236227" bottom="0.78740157480314965" header="0.39370078740157483" footer="0.19685039370078741"/>
  <pageSetup paperSize="9" scale="68" fitToHeight="0" orientation="landscape" r:id="rId1"/>
  <headerFooter alignWithMargins="0">
    <oddFooter>&amp;L&amp;"Verdana,Standaard"&amp;F-&amp;A
Atir b.v. ©&amp;R&amp;"Verdana,Standaard"printversie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U42"/>
  <sheetViews>
    <sheetView showGridLines="0" zoomScale="85" zoomScaleNormal="85" workbookViewId="0">
      <pane ySplit="9" topLeftCell="A10" activePane="bottomLeft" state="frozen"/>
      <selection activeCell="B1" sqref="B1"/>
      <selection pane="bottomLeft" activeCell="L19" sqref="L19"/>
    </sheetView>
  </sheetViews>
  <sheetFormatPr defaultColWidth="9.109375" defaultRowHeight="13.2"/>
  <cols>
    <col min="1" max="1" width="29.6640625" style="49" customWidth="1"/>
    <col min="2" max="2" width="9.109375" style="49" customWidth="1"/>
    <col min="3" max="4" width="9.109375" style="49"/>
    <col min="5" max="5" width="2.5546875" style="49" customWidth="1"/>
    <col min="6" max="6" width="9.109375" style="49"/>
    <col min="7" max="7" width="2.109375" style="49" customWidth="1"/>
    <col min="8" max="8" width="9.109375" style="49"/>
    <col min="9" max="9" width="2.109375" style="49" customWidth="1"/>
    <col min="10" max="10" width="9.109375" style="50"/>
    <col min="11" max="11" width="9.109375" style="2"/>
    <col min="12" max="12" width="30.44140625" style="2" customWidth="1"/>
    <col min="13" max="16384" width="9.109375" style="2"/>
  </cols>
  <sheetData>
    <row r="1" spans="1:11">
      <c r="A1" s="420" t="s">
        <v>4</v>
      </c>
    </row>
    <row r="3" spans="1:11" ht="15.6">
      <c r="A3" s="31" t="str">
        <f>'2-Kosten per locatie'!A3</f>
        <v>Naam opdrachtgever</v>
      </c>
      <c r="B3" s="40" t="str">
        <f>'2-Kosten per locatie'!B3</f>
        <v>Pontis onderwijsgroep</v>
      </c>
      <c r="C3" s="51"/>
    </row>
    <row r="4" spans="1:11" ht="15.6">
      <c r="A4" s="31" t="str">
        <f>'2-Kosten per locatie'!A4</f>
        <v>Calculatie onderdeel</v>
      </c>
      <c r="B4" s="40" t="str">
        <f ca="1">MID(CELL("bestandsnaam",$B$7),SEARCH("]",CELL("bestandsnaam",$B$7),1)+1,256)</f>
        <v>3-Productie normen</v>
      </c>
      <c r="C4" s="40"/>
      <c r="J4" s="49"/>
      <c r="K4" s="49"/>
    </row>
    <row r="5" spans="1:11" ht="15.6">
      <c r="A5" s="31" t="str">
        <f>'2-Kosten per locatie'!A5</f>
        <v>Gebouw/plaats</v>
      </c>
      <c r="B5" s="40" t="str">
        <f>'2-Kosten per locatie'!B5</f>
        <v>Schagen en Heerhugowaard</v>
      </c>
      <c r="C5" s="40"/>
    </row>
    <row r="6" spans="1:11" ht="15.6">
      <c r="A6" s="31" t="str">
        <f>'2-Kosten per locatie'!A6</f>
        <v>Referentie nummer</v>
      </c>
      <c r="B6" s="40" t="str">
        <f>'2-Kosten per locatie'!B6</f>
        <v>TN 507699</v>
      </c>
      <c r="C6" s="40"/>
      <c r="F6" s="277" t="s">
        <v>28</v>
      </c>
      <c r="G6" s="278"/>
      <c r="H6" s="327"/>
      <c r="I6" s="327"/>
      <c r="J6" s="279" t="e">
        <f>SUM('4-Basis ruimtestaat'!Q:Q)/SUM('4-Basis ruimtestaat'!L:L)</f>
        <v>#DIV/0!</v>
      </c>
      <c r="K6" s="280" t="s">
        <v>29</v>
      </c>
    </row>
    <row r="7" spans="1:11">
      <c r="A7" s="52"/>
      <c r="B7" s="53"/>
      <c r="C7" s="53"/>
      <c r="D7" s="54"/>
      <c r="E7" s="55"/>
      <c r="F7" s="55"/>
      <c r="G7" s="56"/>
      <c r="H7" s="57"/>
      <c r="I7" s="58"/>
    </row>
    <row r="8" spans="1:11" ht="36" customHeight="1">
      <c r="A8" s="281" t="s">
        <v>30</v>
      </c>
      <c r="B8" s="282">
        <v>41</v>
      </c>
      <c r="C8" s="282">
        <v>123</v>
      </c>
      <c r="D8" s="282">
        <v>205</v>
      </c>
      <c r="E8" s="58"/>
      <c r="F8" s="169"/>
      <c r="G8" s="170"/>
      <c r="H8" s="2"/>
      <c r="I8" s="2"/>
      <c r="J8" s="2"/>
    </row>
    <row r="9" spans="1:11" ht="60.6" customHeight="1">
      <c r="A9" s="283" t="s">
        <v>31</v>
      </c>
      <c r="B9" s="476" t="s">
        <v>32</v>
      </c>
      <c r="C9" s="477"/>
      <c r="D9" s="478"/>
      <c r="E9" s="58"/>
      <c r="F9" s="284" t="s">
        <v>33</v>
      </c>
      <c r="G9" s="170"/>
      <c r="H9" s="284" t="s">
        <v>34</v>
      </c>
      <c r="I9" s="2"/>
      <c r="J9" s="2"/>
    </row>
    <row r="10" spans="1:11">
      <c r="A10" s="285" t="s">
        <v>35</v>
      </c>
      <c r="B10" s="290"/>
      <c r="C10" s="286"/>
      <c r="D10" s="290"/>
      <c r="E10" s="206"/>
      <c r="F10" s="287">
        <f>SUMIF('4-Basis ruimtestaat'!G:G,'3-Productie normen'!A10,'4-Basis ruimtestaat'!I:I)</f>
        <v>4643.0700000000006</v>
      </c>
      <c r="G10" s="58"/>
      <c r="H10" s="288" t="s">
        <v>36</v>
      </c>
      <c r="I10" s="2"/>
      <c r="J10" s="2"/>
    </row>
    <row r="11" spans="1:11">
      <c r="A11" s="285" t="s">
        <v>1071</v>
      </c>
      <c r="B11" s="290"/>
      <c r="C11" s="290"/>
      <c r="D11" s="286"/>
      <c r="E11" s="206"/>
      <c r="F11" s="287">
        <f>SUMIF('4-Basis ruimtestaat'!G:G,'3-Productie normen'!A11,'4-Basis ruimtestaat'!I:I)</f>
        <v>2618.9499999999998</v>
      </c>
      <c r="G11" s="58"/>
      <c r="H11" s="288" t="s">
        <v>39</v>
      </c>
      <c r="I11" s="2"/>
      <c r="J11" s="2"/>
    </row>
    <row r="12" spans="1:11">
      <c r="A12" s="285" t="s">
        <v>37</v>
      </c>
      <c r="B12" s="290"/>
      <c r="C12" s="290"/>
      <c r="D12" s="286"/>
      <c r="E12" s="206"/>
      <c r="F12" s="287">
        <f>SUMIF('4-Basis ruimtestaat'!G:G,'3-Productie normen'!A12,'4-Basis ruimtestaat'!I:I)</f>
        <v>1636.0100000000004</v>
      </c>
      <c r="G12" s="58"/>
      <c r="H12" s="288" t="s">
        <v>38</v>
      </c>
      <c r="I12" s="2"/>
      <c r="J12" s="2"/>
    </row>
    <row r="13" spans="1:11">
      <c r="A13" s="285" t="s">
        <v>232</v>
      </c>
      <c r="B13" s="290"/>
      <c r="C13" s="290"/>
      <c r="D13" s="286"/>
      <c r="E13" s="206"/>
      <c r="F13" s="287">
        <f>SUMIF('4-Basis ruimtestaat'!G:G,'3-Productie normen'!A13,'4-Basis ruimtestaat'!I:I)</f>
        <v>10327.299999999999</v>
      </c>
      <c r="H13" s="288" t="s">
        <v>39</v>
      </c>
      <c r="I13" s="2"/>
      <c r="J13" s="2"/>
    </row>
    <row r="14" spans="1:11">
      <c r="A14" s="285" t="s">
        <v>263</v>
      </c>
      <c r="B14" s="290"/>
      <c r="C14" s="290"/>
      <c r="D14" s="286"/>
      <c r="E14" s="206"/>
      <c r="F14" s="287">
        <f>SUMIF('4-Basis ruimtestaat'!G:G,'3-Productie normen'!A14,'4-Basis ruimtestaat'!I:I)</f>
        <v>19.450000000000003</v>
      </c>
      <c r="H14" s="288" t="s">
        <v>39</v>
      </c>
      <c r="I14" s="2"/>
      <c r="J14" s="2"/>
    </row>
    <row r="15" spans="1:11">
      <c r="A15" s="285" t="s">
        <v>421</v>
      </c>
      <c r="B15" s="290"/>
      <c r="C15" s="290"/>
      <c r="D15" s="286"/>
      <c r="E15" s="206"/>
      <c r="F15" s="287">
        <f>SUMIF('4-Basis ruimtestaat'!G:G,'3-Productie normen'!A15,'4-Basis ruimtestaat'!I:I)</f>
        <v>1307.71</v>
      </c>
      <c r="H15" s="288" t="s">
        <v>39</v>
      </c>
      <c r="I15" s="2"/>
      <c r="J15" s="2"/>
    </row>
    <row r="16" spans="1:11">
      <c r="A16" s="285" t="s">
        <v>318</v>
      </c>
      <c r="B16" s="290"/>
      <c r="C16" s="290"/>
      <c r="D16" s="286"/>
      <c r="E16" s="206"/>
      <c r="F16" s="287">
        <f>SUMIF('4-Basis ruimtestaat'!G:G,'3-Productie normen'!A16,'4-Basis ruimtestaat'!I:I)</f>
        <v>82.31</v>
      </c>
      <c r="H16" s="288" t="s">
        <v>39</v>
      </c>
      <c r="I16" s="2"/>
      <c r="J16" s="2"/>
    </row>
    <row r="17" spans="1:21">
      <c r="A17" s="285" t="s">
        <v>244</v>
      </c>
      <c r="B17" s="290"/>
      <c r="C17" s="290"/>
      <c r="D17" s="286"/>
      <c r="E17" s="206"/>
      <c r="F17" s="287">
        <f>SUMIF('4-Basis ruimtestaat'!G:G,'3-Productie normen'!A17,'4-Basis ruimtestaat'!I:I)</f>
        <v>2396.02</v>
      </c>
      <c r="H17" s="288" t="s">
        <v>39</v>
      </c>
      <c r="I17" s="2"/>
      <c r="J17" s="2"/>
    </row>
    <row r="18" spans="1:21">
      <c r="A18" s="285" t="s">
        <v>339</v>
      </c>
      <c r="B18" s="290"/>
      <c r="C18" s="290"/>
      <c r="D18" s="286"/>
      <c r="E18" s="206"/>
      <c r="F18" s="287">
        <f>SUMIF('4-Basis ruimtestaat'!G:G,'3-Productie normen'!A18,'4-Basis ruimtestaat'!I:I)</f>
        <v>133</v>
      </c>
      <c r="H18" s="288" t="s">
        <v>39</v>
      </c>
      <c r="I18" s="2"/>
      <c r="J18" s="2"/>
    </row>
    <row r="19" spans="1:21">
      <c r="A19" s="285" t="s">
        <v>393</v>
      </c>
      <c r="B19" s="290"/>
      <c r="C19" s="290"/>
      <c r="D19" s="286"/>
      <c r="E19" s="206"/>
      <c r="F19" s="287">
        <f>SUMIF('4-Basis ruimtestaat'!G:G,'3-Productie normen'!A19,'4-Basis ruimtestaat'!I:I)</f>
        <v>316.06999999999994</v>
      </c>
      <c r="H19" s="288" t="s">
        <v>39</v>
      </c>
      <c r="I19" s="2"/>
      <c r="J19" s="2"/>
    </row>
    <row r="20" spans="1:21">
      <c r="A20" s="285" t="s">
        <v>299</v>
      </c>
      <c r="B20" s="290"/>
      <c r="C20" s="290"/>
      <c r="D20" s="286"/>
      <c r="E20" s="206"/>
      <c r="F20" s="287">
        <f>SUMIF('4-Basis ruimtestaat'!G:G,'3-Productie normen'!A20,'4-Basis ruimtestaat'!I:I)</f>
        <v>3644.82</v>
      </c>
      <c r="H20" s="288" t="s">
        <v>39</v>
      </c>
      <c r="I20" s="2"/>
      <c r="J20" s="2"/>
    </row>
    <row r="21" spans="1:21">
      <c r="A21" s="285" t="s">
        <v>40</v>
      </c>
      <c r="B21" s="290"/>
      <c r="C21" s="290"/>
      <c r="D21" s="286"/>
      <c r="E21" s="206"/>
      <c r="F21" s="287">
        <f>SUMIF('4-Basis ruimtestaat'!G:G,'3-Productie normen'!A21,'4-Basis ruimtestaat'!I:I)</f>
        <v>457.04</v>
      </c>
      <c r="H21" s="288" t="s">
        <v>39</v>
      </c>
      <c r="I21" s="2"/>
      <c r="J21" s="2"/>
    </row>
    <row r="22" spans="1:21">
      <c r="A22" s="285" t="s">
        <v>1113</v>
      </c>
      <c r="B22" s="290"/>
      <c r="C22" s="290"/>
      <c r="D22" s="286"/>
      <c r="E22" s="206"/>
      <c r="F22" s="287">
        <f>SUMIF('4-Basis ruimtestaat'!G:G,'3-Productie normen'!A22,'4-Basis ruimtestaat'!I:I)</f>
        <v>2062.3000000000002</v>
      </c>
      <c r="H22" s="288" t="s">
        <v>892</v>
      </c>
      <c r="I22" s="2"/>
      <c r="J22" s="2"/>
    </row>
    <row r="23" spans="1:21" s="15" customFormat="1">
      <c r="A23" s="60" t="s">
        <v>1210</v>
      </c>
      <c r="B23" s="432"/>
      <c r="C23" s="290"/>
      <c r="D23" s="286"/>
      <c r="E23" s="433"/>
      <c r="F23" s="287">
        <f>SUMIF('4-Basis ruimtestaat'!G:G,'3-Productie normen'!A23,'4-Basis ruimtestaat'!I:I)</f>
        <v>2314.92</v>
      </c>
      <c r="G23" s="87"/>
      <c r="H23" s="288" t="s">
        <v>892</v>
      </c>
      <c r="J23" s="2"/>
      <c r="K23" s="2"/>
      <c r="L23" s="2"/>
      <c r="M23" s="2"/>
      <c r="N23" s="2"/>
      <c r="O23" s="2"/>
      <c r="P23" s="2"/>
      <c r="Q23" s="2"/>
      <c r="R23" s="2"/>
      <c r="S23" s="2"/>
      <c r="T23" s="2"/>
      <c r="U23" s="2"/>
    </row>
    <row r="24" spans="1:21">
      <c r="A24" s="285" t="s">
        <v>1114</v>
      </c>
      <c r="B24" s="286"/>
      <c r="C24" s="290"/>
      <c r="D24" s="286"/>
      <c r="E24" s="206"/>
      <c r="F24" s="287">
        <f>SUMIF('4-Basis ruimtestaat'!G:G,'3-Productie normen'!A24,'4-Basis ruimtestaat'!I:I)</f>
        <v>18194.709999999995</v>
      </c>
      <c r="H24" s="288" t="s">
        <v>892</v>
      </c>
      <c r="I24" s="2"/>
      <c r="J24" s="2"/>
    </row>
    <row r="25" spans="1:21">
      <c r="A25" s="285" t="s">
        <v>333</v>
      </c>
      <c r="B25" s="290"/>
      <c r="C25" s="290"/>
      <c r="D25" s="286"/>
      <c r="E25" s="206"/>
      <c r="F25" s="287">
        <f>SUMIF('4-Basis ruimtestaat'!G:G,'3-Productie normen'!A25,'4-Basis ruimtestaat'!I:I)</f>
        <v>818.79</v>
      </c>
      <c r="H25" s="288" t="s">
        <v>39</v>
      </c>
      <c r="I25" s="2"/>
      <c r="J25" s="2"/>
    </row>
    <row r="26" spans="1:21">
      <c r="A26" s="289" t="s">
        <v>236</v>
      </c>
      <c r="B26" s="290"/>
      <c r="C26" s="290"/>
      <c r="D26" s="290"/>
      <c r="E26" s="206"/>
      <c r="F26" s="287">
        <f>SUMIF('4-Basis ruimtestaat'!G:G,'3-Productie normen'!A26,'4-Basis ruimtestaat'!I:I)</f>
        <v>1529.6100000000004</v>
      </c>
      <c r="H26" s="288" t="s">
        <v>199</v>
      </c>
      <c r="I26" s="2"/>
      <c r="J26" s="2"/>
    </row>
    <row r="27" spans="1:21">
      <c r="A27" s="289"/>
      <c r="B27" s="290"/>
      <c r="C27" s="290"/>
      <c r="D27" s="290"/>
      <c r="E27" s="206"/>
      <c r="F27" s="287">
        <f>SUMIF('4-Basis ruimtestaat'!G:G,'3-Productie normen'!A27,'4-Basis ruimtestaat'!I:I)</f>
        <v>0</v>
      </c>
      <c r="H27" s="288"/>
      <c r="I27" s="2"/>
      <c r="J27" s="2"/>
    </row>
    <row r="28" spans="1:21">
      <c r="A28" s="289"/>
      <c r="B28" s="290"/>
      <c r="C28" s="290"/>
      <c r="D28" s="290"/>
      <c r="E28" s="206"/>
      <c r="F28" s="287">
        <f>SUMIF('4-Basis ruimtestaat'!G:G,'3-Productie normen'!A28,'4-Basis ruimtestaat'!I:I)</f>
        <v>0</v>
      </c>
      <c r="H28" s="288"/>
      <c r="I28" s="2"/>
      <c r="J28" s="2"/>
    </row>
    <row r="29" spans="1:21">
      <c r="A29" s="289"/>
      <c r="B29" s="290"/>
      <c r="C29" s="290"/>
      <c r="D29" s="290"/>
      <c r="E29" s="206"/>
      <c r="F29" s="287">
        <f>SUMIF('4-Basis ruimtestaat'!G:G,'3-Productie normen'!A29,'4-Basis ruimtestaat'!I:I)</f>
        <v>0</v>
      </c>
      <c r="H29" s="288"/>
      <c r="I29" s="2"/>
      <c r="J29" s="2"/>
    </row>
    <row r="30" spans="1:21">
      <c r="A30" s="289"/>
      <c r="B30" s="290"/>
      <c r="C30" s="290"/>
      <c r="D30" s="290"/>
      <c r="E30" s="206"/>
      <c r="F30" s="287">
        <f>SUMIF('4-Basis ruimtestaat'!G:G,'3-Productie normen'!A30,'4-Basis ruimtestaat'!I:I)</f>
        <v>0</v>
      </c>
      <c r="H30" s="288"/>
      <c r="I30" s="2"/>
      <c r="J30" s="2"/>
    </row>
    <row r="31" spans="1:21">
      <c r="A31" s="289"/>
      <c r="B31" s="290"/>
      <c r="C31" s="290"/>
      <c r="D31" s="290"/>
      <c r="E31" s="206"/>
      <c r="F31" s="287">
        <f>SUMIF('4-Basis ruimtestaat'!G:G,'3-Productie normen'!A31,'4-Basis ruimtestaat'!I:I)</f>
        <v>0</v>
      </c>
      <c r="H31" s="288"/>
      <c r="I31" s="2"/>
      <c r="J31" s="2"/>
    </row>
    <row r="32" spans="1:21">
      <c r="A32" s="289"/>
      <c r="B32" s="290"/>
      <c r="C32" s="290"/>
      <c r="D32" s="290"/>
      <c r="E32" s="206"/>
      <c r="F32" s="287">
        <f>SUMIF('4-Basis ruimtestaat'!G:G,'3-Productie normen'!A32,'4-Basis ruimtestaat'!I:I)</f>
        <v>0</v>
      </c>
      <c r="H32" s="288"/>
      <c r="I32" s="2"/>
      <c r="J32" s="2"/>
    </row>
    <row r="33" spans="1:10">
      <c r="A33" s="289"/>
      <c r="B33" s="290"/>
      <c r="C33" s="290"/>
      <c r="D33" s="290"/>
      <c r="E33" s="206"/>
      <c r="F33" s="287">
        <f>SUMIF('4-Basis ruimtestaat'!G:G,'3-Productie normen'!A33,'4-Basis ruimtestaat'!I:I)</f>
        <v>0</v>
      </c>
      <c r="H33" s="288"/>
      <c r="I33" s="2"/>
      <c r="J33" s="2"/>
    </row>
    <row r="34" spans="1:10">
      <c r="A34" s="289"/>
      <c r="B34" s="290"/>
      <c r="C34" s="290"/>
      <c r="D34" s="291"/>
      <c r="E34" s="206"/>
      <c r="F34" s="287"/>
      <c r="G34" s="59"/>
      <c r="H34" s="288"/>
      <c r="I34" s="2"/>
      <c r="J34" s="2"/>
    </row>
    <row r="35" spans="1:10">
      <c r="A35" s="292" t="s">
        <v>23</v>
      </c>
      <c r="B35" s="293"/>
      <c r="C35" s="293"/>
      <c r="D35" s="294"/>
      <c r="E35" s="207"/>
      <c r="F35" s="295">
        <f>SUM(F10:F34)</f>
        <v>52502.079999999994</v>
      </c>
      <c r="G35" s="58"/>
      <c r="H35" s="296"/>
      <c r="I35" s="2"/>
      <c r="J35" s="2"/>
    </row>
    <row r="36" spans="1:10">
      <c r="G36" s="58"/>
      <c r="I36" s="2"/>
      <c r="J36" s="2"/>
    </row>
    <row r="37" spans="1:10" ht="16.2">
      <c r="A37" s="297" t="s">
        <v>44</v>
      </c>
      <c r="B37" s="298">
        <v>2</v>
      </c>
      <c r="C37" s="298">
        <v>3</v>
      </c>
      <c r="D37" s="298">
        <v>4</v>
      </c>
      <c r="E37" s="58"/>
      <c r="F37" s="50"/>
      <c r="H37" s="50"/>
      <c r="I37" s="2"/>
      <c r="J37" s="2"/>
    </row>
    <row r="38" spans="1:10">
      <c r="H38" s="50"/>
    </row>
    <row r="39" spans="1:10">
      <c r="A39" s="161" t="s">
        <v>45</v>
      </c>
      <c r="B39" s="161" t="s">
        <v>46</v>
      </c>
      <c r="C39" s="162" t="s">
        <v>47</v>
      </c>
    </row>
    <row r="40" spans="1:10">
      <c r="A40" s="60" t="s">
        <v>889</v>
      </c>
      <c r="B40" s="423">
        <v>41</v>
      </c>
      <c r="C40" s="424">
        <v>2</v>
      </c>
    </row>
    <row r="41" spans="1:10">
      <c r="A41" s="60" t="s">
        <v>890</v>
      </c>
      <c r="B41" s="423">
        <v>123</v>
      </c>
      <c r="C41" s="424">
        <v>3</v>
      </c>
    </row>
    <row r="42" spans="1:10">
      <c r="A42" s="60" t="s">
        <v>891</v>
      </c>
      <c r="B42" s="425">
        <v>205</v>
      </c>
      <c r="C42" s="424">
        <v>4</v>
      </c>
    </row>
  </sheetData>
  <mergeCells count="1">
    <mergeCell ref="B9:D9"/>
  </mergeCells>
  <pageMargins left="0.7" right="0.7" top="0.75" bottom="0.75" header="0.3" footer="0.3"/>
  <pageSetup paperSize="9" scale="48" orientation="landscape" horizontalDpi="200" verticalDpi="200" r:id="rId1"/>
  <headerFooter>
    <oddFooter>&amp;L&amp;F-&amp;A
Atir b.v. ©&amp;Cprintversie &amp;D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pageSetUpPr fitToPage="1"/>
  </sheetPr>
  <dimension ref="A1:Q1264"/>
  <sheetViews>
    <sheetView showGridLines="0" showZeros="0" zoomScale="85" zoomScaleNormal="85" zoomScalePageLayoutView="75" workbookViewId="0">
      <pane xSplit="1" ySplit="9" topLeftCell="B10" activePane="bottomRight" state="frozen"/>
      <selection pane="topRight" activeCell="B1" sqref="B1"/>
      <selection pane="bottomLeft" activeCell="B1" sqref="B1"/>
      <selection pane="bottomRight" activeCell="O540" sqref="O540"/>
    </sheetView>
  </sheetViews>
  <sheetFormatPr defaultColWidth="8.6640625" defaultRowHeight="14.1" customHeight="1"/>
  <cols>
    <col min="1" max="1" width="7.77734375" style="49" customWidth="1"/>
    <col min="2" max="2" width="32" style="49" customWidth="1"/>
    <col min="3" max="3" width="35.44140625" style="49" customWidth="1"/>
    <col min="4" max="4" width="14.109375" style="427" customWidth="1"/>
    <col min="5" max="5" width="20.33203125" style="211" bestFit="1" customWidth="1"/>
    <col min="6" max="6" width="34.88671875" style="49" customWidth="1"/>
    <col min="7" max="7" width="29.109375" style="49" customWidth="1"/>
    <col min="8" max="8" width="12.109375" style="49" bestFit="1" customWidth="1"/>
    <col min="9" max="9" width="8.33203125" style="49" bestFit="1" customWidth="1"/>
    <col min="10" max="10" width="10.6640625" style="61" customWidth="1"/>
    <col min="11" max="11" width="9.109375" style="77" customWidth="1"/>
    <col min="12" max="12" width="12.5546875" style="49" bestFit="1" customWidth="1"/>
    <col min="13" max="13" width="12" style="49" bestFit="1" customWidth="1"/>
    <col min="14" max="14" width="9.33203125" style="49" customWidth="1"/>
    <col min="15" max="15" width="42.6640625" style="450" customWidth="1"/>
    <col min="16" max="16" width="3" style="49" customWidth="1"/>
    <col min="17" max="17" width="11.109375" style="49" customWidth="1"/>
    <col min="18" max="18" width="15.5546875" style="2" bestFit="1" customWidth="1"/>
    <col min="19" max="16384" width="8.6640625" style="2"/>
  </cols>
  <sheetData>
    <row r="1" spans="1:17" ht="13.2">
      <c r="J1" s="49"/>
      <c r="K1" s="49"/>
    </row>
    <row r="2" spans="1:17" ht="14.1" customHeight="1">
      <c r="A2" s="62">
        <v>2</v>
      </c>
      <c r="B2" s="171"/>
      <c r="C2" s="63"/>
      <c r="D2" s="428"/>
      <c r="E2" s="212"/>
      <c r="F2" s="65"/>
      <c r="G2" s="65"/>
      <c r="H2" s="65"/>
      <c r="I2" s="65"/>
      <c r="J2" s="65"/>
      <c r="K2" s="65"/>
      <c r="L2" s="65"/>
      <c r="M2" s="70"/>
      <c r="N2" s="65"/>
      <c r="O2" s="451"/>
    </row>
    <row r="3" spans="1:17" ht="14.1" customHeight="1">
      <c r="A3" s="62">
        <v>3</v>
      </c>
      <c r="B3" s="31" t="str">
        <f>'2-Kosten per locatie'!A3</f>
        <v>Naam opdrachtgever</v>
      </c>
      <c r="C3" s="40" t="str">
        <f>'2-Kosten per locatie'!B3</f>
        <v>Pontis onderwijsgroep</v>
      </c>
      <c r="E3" s="213"/>
      <c r="J3" s="49"/>
      <c r="K3" s="49"/>
      <c r="M3" s="70"/>
      <c r="N3" s="65"/>
      <c r="O3" s="451"/>
    </row>
    <row r="4" spans="1:17" ht="14.1" customHeight="1">
      <c r="A4" s="62">
        <v>4</v>
      </c>
      <c r="B4" s="31" t="str">
        <f>'2-Kosten per locatie'!A4</f>
        <v>Calculatie onderdeel</v>
      </c>
      <c r="C4" s="40" t="str">
        <f ca="1">MID(CELL("bestandsnaam",$D$9),SEARCH("]",CELL("bestandsnaam",$D$9),1)+1,256)</f>
        <v>4-Basis ruimtestaat</v>
      </c>
      <c r="E4" s="214"/>
      <c r="J4" s="49"/>
      <c r="K4" s="49"/>
      <c r="M4" s="70"/>
      <c r="N4" s="65"/>
      <c r="O4" s="451"/>
    </row>
    <row r="5" spans="1:17" ht="14.1" customHeight="1">
      <c r="A5" s="62">
        <v>5</v>
      </c>
      <c r="B5" s="31" t="str">
        <f>'2-Kosten per locatie'!A5</f>
        <v>Gebouw/plaats</v>
      </c>
      <c r="C5" s="40" t="str">
        <f>'2-Kosten per locatie'!B5</f>
        <v>Schagen en Heerhugowaard</v>
      </c>
      <c r="E5" s="213"/>
      <c r="J5" s="49"/>
      <c r="K5" s="49"/>
      <c r="M5" s="70"/>
      <c r="N5" s="65"/>
      <c r="O5" s="451"/>
    </row>
    <row r="6" spans="1:17" ht="14.1" customHeight="1">
      <c r="A6" s="62">
        <v>6</v>
      </c>
      <c r="B6" s="31" t="str">
        <f>'2-Kosten per locatie'!A6</f>
        <v>Referentie nummer</v>
      </c>
      <c r="C6" s="40" t="str">
        <f>'2-Kosten per locatie'!B6</f>
        <v>TN 507699</v>
      </c>
      <c r="E6" s="213"/>
      <c r="J6" s="49"/>
      <c r="K6" s="49"/>
      <c r="M6" s="70"/>
      <c r="N6" s="65"/>
      <c r="O6" s="451"/>
    </row>
    <row r="7" spans="1:17" ht="12.75" customHeight="1">
      <c r="A7" s="62">
        <v>7</v>
      </c>
      <c r="B7" s="31" t="str">
        <f>'2-Kosten per locatie'!A7</f>
        <v>Naam dienstverlener</v>
      </c>
      <c r="C7" s="40">
        <f>'2-Kosten per locatie'!B7</f>
        <v>0</v>
      </c>
      <c r="E7" s="213"/>
      <c r="F7" s="213"/>
      <c r="J7" s="49"/>
      <c r="K7" s="49"/>
      <c r="M7" s="70"/>
      <c r="N7" s="65"/>
      <c r="O7" s="451"/>
    </row>
    <row r="8" spans="1:17" ht="14.1" customHeight="1">
      <c r="A8" s="62">
        <v>8</v>
      </c>
      <c r="B8" s="65"/>
      <c r="C8" s="65"/>
      <c r="D8" s="428"/>
      <c r="E8" s="212"/>
      <c r="F8" s="65"/>
      <c r="G8" s="65"/>
      <c r="H8" s="66"/>
      <c r="I8" s="67"/>
      <c r="J8" s="68"/>
      <c r="K8" s="69"/>
      <c r="L8" s="66"/>
      <c r="M8" s="66"/>
      <c r="N8" s="65"/>
      <c r="O8" s="451"/>
    </row>
    <row r="9" spans="1:17" ht="57.6" customHeight="1">
      <c r="A9" s="62">
        <v>9</v>
      </c>
      <c r="B9" s="183" t="s">
        <v>16</v>
      </c>
      <c r="C9" s="183" t="s">
        <v>223</v>
      </c>
      <c r="D9" s="183" t="s">
        <v>48</v>
      </c>
      <c r="E9" s="183" t="s">
        <v>49</v>
      </c>
      <c r="F9" s="183" t="s">
        <v>50</v>
      </c>
      <c r="G9" s="183" t="s">
        <v>51</v>
      </c>
      <c r="H9" s="299" t="s">
        <v>52</v>
      </c>
      <c r="I9" s="300" t="s">
        <v>53</v>
      </c>
      <c r="J9" s="301" t="s">
        <v>54</v>
      </c>
      <c r="K9" s="168" t="s">
        <v>55</v>
      </c>
      <c r="L9" s="301" t="s">
        <v>56</v>
      </c>
      <c r="M9" s="301" t="s">
        <v>57</v>
      </c>
      <c r="N9" s="172" t="s">
        <v>58</v>
      </c>
      <c r="O9" s="452" t="s">
        <v>59</v>
      </c>
      <c r="P9" s="173"/>
      <c r="Q9" s="172" t="s">
        <v>60</v>
      </c>
    </row>
    <row r="10" spans="1:17" s="14" customFormat="1" ht="14.1" customHeight="1">
      <c r="A10" s="62">
        <v>10</v>
      </c>
      <c r="B10" s="271" t="s">
        <v>218</v>
      </c>
      <c r="C10" s="271" t="s">
        <v>224</v>
      </c>
      <c r="D10" s="429" t="s">
        <v>1111</v>
      </c>
      <c r="E10" s="302" t="s">
        <v>225</v>
      </c>
      <c r="F10" s="271" t="s">
        <v>226</v>
      </c>
      <c r="G10" s="271" t="s">
        <v>35</v>
      </c>
      <c r="H10" s="60" t="s">
        <v>227</v>
      </c>
      <c r="I10" s="303">
        <v>28.95</v>
      </c>
      <c r="J10" s="304">
        <f t="shared" ref="J10:J73" si="0">SUM(K10:K10)</f>
        <v>123</v>
      </c>
      <c r="K10" s="219">
        <v>123</v>
      </c>
      <c r="L10" s="218" t="e">
        <f>IF(K10="nio",0,IF(K10&gt;0,K10*I10/M10,0))*VLOOKUP(B10,'2-Kosten per locatie'!$A$14:$C$22,3,FALSE)</f>
        <v>#DIV/0!</v>
      </c>
      <c r="M10" s="305">
        <f>IF(K10="nio",0,IF(K10&gt;0,VLOOKUP(G10,'3-Productie normen'!A:J,VLOOKUP(K10,'3-Productie normen'!$B$40:$C$42,2,FALSE),FALSE)))</f>
        <v>0</v>
      </c>
      <c r="N10" s="306" t="str">
        <f>VLOOKUP(G10,'3-Productie normen'!A:J,8,FALSE)</f>
        <v>B</v>
      </c>
      <c r="O10" s="453"/>
      <c r="P10" s="49"/>
      <c r="Q10" s="307">
        <f t="shared" ref="Q10:Q73" si="1">J10*I10</f>
        <v>3560.85</v>
      </c>
    </row>
    <row r="11" spans="1:17" ht="14.1" customHeight="1">
      <c r="A11" s="62">
        <v>11</v>
      </c>
      <c r="B11" s="271" t="s">
        <v>218</v>
      </c>
      <c r="C11" s="271" t="s">
        <v>224</v>
      </c>
      <c r="D11" s="429" t="s">
        <v>1111</v>
      </c>
      <c r="E11" s="302" t="s">
        <v>228</v>
      </c>
      <c r="F11" s="271" t="s">
        <v>229</v>
      </c>
      <c r="G11" s="271" t="s">
        <v>35</v>
      </c>
      <c r="H11" s="60" t="s">
        <v>227</v>
      </c>
      <c r="I11" s="303">
        <v>20.78</v>
      </c>
      <c r="J11" s="304">
        <f t="shared" si="0"/>
        <v>123</v>
      </c>
      <c r="K11" s="219">
        <v>123</v>
      </c>
      <c r="L11" s="218" t="e">
        <f>IF(K11="nio",0,IF(K11&gt;0,K11*I11/M11,0))*VLOOKUP(B11,'2-Kosten per locatie'!$A$14:$C$22,3,FALSE)</f>
        <v>#DIV/0!</v>
      </c>
      <c r="M11" s="305">
        <f>IF(K11="nio",0,IF(K11&gt;0,VLOOKUP(G11,'3-Productie normen'!A:J,VLOOKUP(K11,'3-Productie normen'!$B$40:$C$42,2,FALSE),FALSE)))</f>
        <v>0</v>
      </c>
      <c r="N11" s="306" t="str">
        <f>VLOOKUP(G11,'3-Productie normen'!A:J,8,FALSE)</f>
        <v>B</v>
      </c>
      <c r="O11" s="453"/>
      <c r="Q11" s="307">
        <f t="shared" si="1"/>
        <v>2555.94</v>
      </c>
    </row>
    <row r="12" spans="1:17" ht="14.1" customHeight="1">
      <c r="A12" s="62">
        <v>12</v>
      </c>
      <c r="B12" s="271" t="s">
        <v>218</v>
      </c>
      <c r="C12" s="271" t="s">
        <v>224</v>
      </c>
      <c r="D12" s="429" t="s">
        <v>1111</v>
      </c>
      <c r="E12" s="302" t="s">
        <v>230</v>
      </c>
      <c r="F12" s="271" t="s">
        <v>231</v>
      </c>
      <c r="G12" s="271" t="s">
        <v>232</v>
      </c>
      <c r="H12" s="60" t="s">
        <v>233</v>
      </c>
      <c r="I12" s="303">
        <v>9.9700000000000006</v>
      </c>
      <c r="J12" s="304">
        <f t="shared" si="0"/>
        <v>205</v>
      </c>
      <c r="K12" s="219">
        <v>205</v>
      </c>
      <c r="L12" s="218" t="e">
        <f>IF(K12="nio",0,IF(K12&gt;0,K12*I12/M12,0))*VLOOKUP(B12,'2-Kosten per locatie'!$A$14:$C$22,3,FALSE)</f>
        <v>#DIV/0!</v>
      </c>
      <c r="M12" s="305">
        <f>IF(K12="nio",0,IF(K12&gt;0,VLOOKUP(G12,'3-Productie normen'!A:J,VLOOKUP(K12,'3-Productie normen'!$B$40:$C$42,2,FALSE),FALSE)))</f>
        <v>0</v>
      </c>
      <c r="N12" s="306" t="str">
        <f>VLOOKUP(G12,'3-Productie normen'!A:J,8,FALSE)</f>
        <v>V</v>
      </c>
      <c r="O12" s="453"/>
      <c r="Q12" s="307">
        <f t="shared" si="1"/>
        <v>2043.8500000000001</v>
      </c>
    </row>
    <row r="13" spans="1:17" ht="14.1" customHeight="1">
      <c r="A13" s="62">
        <v>13</v>
      </c>
      <c r="B13" s="271" t="s">
        <v>218</v>
      </c>
      <c r="C13" s="271" t="s">
        <v>224</v>
      </c>
      <c r="D13" s="429" t="s">
        <v>1111</v>
      </c>
      <c r="E13" s="302" t="s">
        <v>234</v>
      </c>
      <c r="F13" s="60" t="s">
        <v>235</v>
      </c>
      <c r="G13" s="60" t="s">
        <v>236</v>
      </c>
      <c r="H13" s="60" t="s">
        <v>237</v>
      </c>
      <c r="I13" s="303">
        <v>59.35</v>
      </c>
      <c r="J13" s="304">
        <f t="shared" si="0"/>
        <v>0</v>
      </c>
      <c r="K13" s="219" t="s">
        <v>888</v>
      </c>
      <c r="L13" s="218">
        <f>IF(K13="nio",0,IF(K13&gt;0,K13*I13/M13,0))*VLOOKUP(B13,'2-Kosten per locatie'!$A$14:$C$22,3,FALSE)</f>
        <v>0</v>
      </c>
      <c r="M13" s="305">
        <f>IF(K13="nio",0,IF(K13&gt;0,VLOOKUP(G13,'3-Productie normen'!A:J,VLOOKUP(K13,'3-Productie normen'!$B$40:$C$42,2,FALSE),FALSE)))</f>
        <v>0</v>
      </c>
      <c r="N13" s="306" t="str">
        <f>VLOOKUP(G13,'3-Productie normen'!A:J,8,FALSE)</f>
        <v>nvt</v>
      </c>
      <c r="O13" s="453"/>
      <c r="Q13" s="307">
        <f t="shared" si="1"/>
        <v>0</v>
      </c>
    </row>
    <row r="14" spans="1:17" ht="14.1" customHeight="1">
      <c r="A14" s="62">
        <v>14</v>
      </c>
      <c r="B14" s="271" t="s">
        <v>218</v>
      </c>
      <c r="C14" s="271" t="s">
        <v>224</v>
      </c>
      <c r="D14" s="429" t="s">
        <v>1111</v>
      </c>
      <c r="E14" s="215" t="s">
        <v>238</v>
      </c>
      <c r="F14" s="285" t="s">
        <v>239</v>
      </c>
      <c r="G14" s="285" t="s">
        <v>35</v>
      </c>
      <c r="H14" s="60" t="s">
        <v>227</v>
      </c>
      <c r="I14" s="303">
        <v>20.78</v>
      </c>
      <c r="J14" s="304">
        <f t="shared" si="0"/>
        <v>123</v>
      </c>
      <c r="K14" s="219">
        <v>123</v>
      </c>
      <c r="L14" s="218" t="e">
        <f>IF(K14="nio",0,IF(K14&gt;0,K14*I14/M14,0))*VLOOKUP(B14,'2-Kosten per locatie'!$A$14:$C$22,3,FALSE)</f>
        <v>#DIV/0!</v>
      </c>
      <c r="M14" s="305">
        <f>IF(K14="nio",0,IF(K14&gt;0,VLOOKUP(G14,'3-Productie normen'!A:J,VLOOKUP(K14,'3-Productie normen'!$B$40:$C$42,2,FALSE),FALSE)))</f>
        <v>0</v>
      </c>
      <c r="N14" s="306" t="str">
        <f>VLOOKUP(G14,'3-Productie normen'!A:J,8,FALSE)</f>
        <v>B</v>
      </c>
      <c r="O14" s="453"/>
      <c r="Q14" s="307">
        <f t="shared" si="1"/>
        <v>2555.94</v>
      </c>
    </row>
    <row r="15" spans="1:17" ht="14.1" customHeight="1">
      <c r="A15" s="62">
        <v>15</v>
      </c>
      <c r="B15" s="271" t="s">
        <v>218</v>
      </c>
      <c r="C15" s="271" t="s">
        <v>224</v>
      </c>
      <c r="D15" s="429" t="s">
        <v>1111</v>
      </c>
      <c r="E15" s="302">
        <v>4</v>
      </c>
      <c r="F15" s="271" t="s">
        <v>240</v>
      </c>
      <c r="G15" s="271" t="s">
        <v>1114</v>
      </c>
      <c r="H15" s="60" t="s">
        <v>241</v>
      </c>
      <c r="I15" s="303">
        <v>69</v>
      </c>
      <c r="J15" s="304">
        <f t="shared" si="0"/>
        <v>205</v>
      </c>
      <c r="K15" s="219">
        <v>205</v>
      </c>
      <c r="L15" s="218" t="e">
        <f>IF(K15="nio",0,IF(K15&gt;0,K15*I15/M15,0))*VLOOKUP(B15,'2-Kosten per locatie'!$A$14:$C$22,3,FALSE)</f>
        <v>#DIV/0!</v>
      </c>
      <c r="M15" s="305">
        <f>IF(K15="nio",0,IF(K15&gt;0,VLOOKUP(G15,'3-Productie normen'!A:J,VLOOKUP(K15,'3-Productie normen'!$B$40:$C$42,2,FALSE),FALSE)))</f>
        <v>0</v>
      </c>
      <c r="N15" s="306" t="str">
        <f>VLOOKUP(G15,'3-Productie normen'!A:J,8,FALSE)</f>
        <v>L</v>
      </c>
      <c r="O15" s="453"/>
      <c r="Q15" s="307">
        <f t="shared" si="1"/>
        <v>14145</v>
      </c>
    </row>
    <row r="16" spans="1:17" ht="14.1" customHeight="1">
      <c r="A16" s="62">
        <v>16</v>
      </c>
      <c r="B16" s="271" t="s">
        <v>218</v>
      </c>
      <c r="C16" s="271" t="s">
        <v>224</v>
      </c>
      <c r="D16" s="429" t="s">
        <v>1111</v>
      </c>
      <c r="E16" s="302" t="s">
        <v>242</v>
      </c>
      <c r="F16" s="271" t="s">
        <v>243</v>
      </c>
      <c r="G16" s="271" t="s">
        <v>244</v>
      </c>
      <c r="H16" s="60" t="s">
        <v>227</v>
      </c>
      <c r="I16" s="303">
        <v>114.15</v>
      </c>
      <c r="J16" s="304">
        <f t="shared" si="0"/>
        <v>205</v>
      </c>
      <c r="K16" s="219">
        <v>205</v>
      </c>
      <c r="L16" s="218" t="e">
        <f>IF(K16="nio",0,IF(K16&gt;0,K16*I16/M16,0))*VLOOKUP(B16,'2-Kosten per locatie'!$A$14:$C$22,3,FALSE)</f>
        <v>#DIV/0!</v>
      </c>
      <c r="M16" s="305">
        <f>IF(K16="nio",0,IF(K16&gt;0,VLOOKUP(G16,'3-Productie normen'!A:J,VLOOKUP(K16,'3-Productie normen'!$B$40:$C$42,2,FALSE),FALSE)))</f>
        <v>0</v>
      </c>
      <c r="N16" s="306" t="str">
        <f>VLOOKUP(G16,'3-Productie normen'!A:J,8,FALSE)</f>
        <v>V</v>
      </c>
      <c r="O16" s="453"/>
      <c r="Q16" s="307">
        <f t="shared" si="1"/>
        <v>23400.75</v>
      </c>
    </row>
    <row r="17" spans="1:17" ht="14.1" customHeight="1">
      <c r="A17" s="62">
        <v>17</v>
      </c>
      <c r="B17" s="271" t="s">
        <v>218</v>
      </c>
      <c r="C17" s="271" t="s">
        <v>224</v>
      </c>
      <c r="D17" s="429" t="s">
        <v>1111</v>
      </c>
      <c r="E17" s="302" t="s">
        <v>245</v>
      </c>
      <c r="F17" s="271" t="s">
        <v>246</v>
      </c>
      <c r="G17" s="271" t="s">
        <v>35</v>
      </c>
      <c r="H17" s="60" t="s">
        <v>233</v>
      </c>
      <c r="I17" s="303">
        <v>28.01</v>
      </c>
      <c r="J17" s="304">
        <f t="shared" si="0"/>
        <v>123</v>
      </c>
      <c r="K17" s="219">
        <v>123</v>
      </c>
      <c r="L17" s="218" t="e">
        <f>IF(K17="nio",0,IF(K17&gt;0,K17*I17/M17,0))*VLOOKUP(B17,'2-Kosten per locatie'!$A$14:$C$22,3,FALSE)</f>
        <v>#DIV/0!</v>
      </c>
      <c r="M17" s="305">
        <f>IF(K17="nio",0,IF(K17&gt;0,VLOOKUP(G17,'3-Productie normen'!A:J,VLOOKUP(K17,'3-Productie normen'!$B$40:$C$42,2,FALSE),FALSE)))</f>
        <v>0</v>
      </c>
      <c r="N17" s="306" t="str">
        <f>VLOOKUP(G17,'3-Productie normen'!A:J,8,FALSE)</f>
        <v>B</v>
      </c>
      <c r="O17" s="453"/>
      <c r="Q17" s="307">
        <f t="shared" si="1"/>
        <v>3445.23</v>
      </c>
    </row>
    <row r="18" spans="1:17" ht="14.1" customHeight="1">
      <c r="A18" s="62">
        <v>18</v>
      </c>
      <c r="B18" s="271" t="s">
        <v>218</v>
      </c>
      <c r="C18" s="271" t="s">
        <v>224</v>
      </c>
      <c r="D18" s="429" t="s">
        <v>1111</v>
      </c>
      <c r="E18" s="302" t="s">
        <v>247</v>
      </c>
      <c r="F18" s="60" t="s">
        <v>248</v>
      </c>
      <c r="G18" s="60" t="s">
        <v>236</v>
      </c>
      <c r="H18" s="60" t="s">
        <v>237</v>
      </c>
      <c r="I18" s="303">
        <v>0.92</v>
      </c>
      <c r="J18" s="304">
        <f t="shared" si="0"/>
        <v>0</v>
      </c>
      <c r="K18" s="219" t="s">
        <v>888</v>
      </c>
      <c r="L18" s="218">
        <f>IF(K18="nio",0,IF(K18&gt;0,K18*I18/M18,0))*VLOOKUP(B18,'2-Kosten per locatie'!$A$14:$C$22,3,FALSE)</f>
        <v>0</v>
      </c>
      <c r="M18" s="305">
        <f>IF(K18="nio",0,IF(K18&gt;0,VLOOKUP(G18,'3-Productie normen'!A:J,VLOOKUP(K18,'3-Productie normen'!$B$40:$C$42,2,FALSE),FALSE)))</f>
        <v>0</v>
      </c>
      <c r="N18" s="306" t="str">
        <f>VLOOKUP(G18,'3-Productie normen'!A:J,8,FALSE)</f>
        <v>nvt</v>
      </c>
      <c r="O18" s="453"/>
      <c r="Q18" s="307">
        <f t="shared" si="1"/>
        <v>0</v>
      </c>
    </row>
    <row r="19" spans="1:17" ht="14.1" customHeight="1">
      <c r="A19" s="62">
        <v>19</v>
      </c>
      <c r="B19" s="271" t="s">
        <v>218</v>
      </c>
      <c r="C19" s="271" t="s">
        <v>224</v>
      </c>
      <c r="D19" s="429" t="s">
        <v>1111</v>
      </c>
      <c r="E19" s="215" t="s">
        <v>249</v>
      </c>
      <c r="F19" s="285" t="s">
        <v>250</v>
      </c>
      <c r="G19" s="285" t="s">
        <v>236</v>
      </c>
      <c r="H19" s="60" t="s">
        <v>233</v>
      </c>
      <c r="I19" s="303">
        <v>5.59</v>
      </c>
      <c r="J19" s="304">
        <f t="shared" si="0"/>
        <v>0</v>
      </c>
      <c r="K19" s="219" t="s">
        <v>888</v>
      </c>
      <c r="L19" s="218">
        <f>IF(K19="nio",0,IF(K19&gt;0,K19*I19/M19,0))*VLOOKUP(B19,'2-Kosten per locatie'!$A$14:$C$22,3,FALSE)</f>
        <v>0</v>
      </c>
      <c r="M19" s="305">
        <f>IF(K19="nio",0,IF(K19&gt;0,VLOOKUP(G19,'3-Productie normen'!A:J,VLOOKUP(K19,'3-Productie normen'!$B$40:$C$42,2,FALSE),FALSE)))</f>
        <v>0</v>
      </c>
      <c r="N19" s="306" t="str">
        <f>VLOOKUP(G19,'3-Productie normen'!A:J,8,FALSE)</f>
        <v>nvt</v>
      </c>
      <c r="O19" s="453"/>
      <c r="Q19" s="307">
        <f t="shared" si="1"/>
        <v>0</v>
      </c>
    </row>
    <row r="20" spans="1:17" ht="14.1" customHeight="1">
      <c r="A20" s="62">
        <v>20</v>
      </c>
      <c r="B20" s="271" t="s">
        <v>218</v>
      </c>
      <c r="C20" s="271" t="s">
        <v>224</v>
      </c>
      <c r="D20" s="429" t="s">
        <v>1111</v>
      </c>
      <c r="E20" s="302" t="s">
        <v>251</v>
      </c>
      <c r="F20" s="271" t="s">
        <v>252</v>
      </c>
      <c r="G20" s="271" t="s">
        <v>37</v>
      </c>
      <c r="H20" s="60" t="s">
        <v>237</v>
      </c>
      <c r="I20" s="303">
        <v>14.54</v>
      </c>
      <c r="J20" s="304">
        <f t="shared" si="0"/>
        <v>205</v>
      </c>
      <c r="K20" s="219">
        <v>205</v>
      </c>
      <c r="L20" s="218" t="e">
        <f>IF(K20="nio",0,IF(K20&gt;0,K20*I20/M20,0))*VLOOKUP(B20,'2-Kosten per locatie'!$A$14:$C$22,3,FALSE)</f>
        <v>#DIV/0!</v>
      </c>
      <c r="M20" s="305">
        <f>IF(K20="nio",0,IF(K20&gt;0,VLOOKUP(G20,'3-Productie normen'!A:J,VLOOKUP(K20,'3-Productie normen'!$B$40:$C$42,2,FALSE),FALSE)))</f>
        <v>0</v>
      </c>
      <c r="N20" s="306" t="str">
        <f>VLOOKUP(G20,'3-Productie normen'!A:J,8,FALSE)</f>
        <v>S</v>
      </c>
      <c r="O20" s="453"/>
      <c r="Q20" s="307">
        <f t="shared" si="1"/>
        <v>2980.7</v>
      </c>
    </row>
    <row r="21" spans="1:17" ht="14.1" customHeight="1">
      <c r="A21" s="62">
        <v>21</v>
      </c>
      <c r="B21" s="271" t="s">
        <v>218</v>
      </c>
      <c r="C21" s="271" t="s">
        <v>224</v>
      </c>
      <c r="D21" s="429" t="s">
        <v>1111</v>
      </c>
      <c r="E21" s="302" t="s">
        <v>253</v>
      </c>
      <c r="F21" s="271" t="s">
        <v>252</v>
      </c>
      <c r="G21" s="271" t="s">
        <v>37</v>
      </c>
      <c r="H21" s="60" t="s">
        <v>237</v>
      </c>
      <c r="I21" s="303">
        <v>1.17</v>
      </c>
      <c r="J21" s="304">
        <f t="shared" si="0"/>
        <v>205</v>
      </c>
      <c r="K21" s="219">
        <v>205</v>
      </c>
      <c r="L21" s="218" t="e">
        <f>IF(K21="nio",0,IF(K21&gt;0,K21*I21/M21,0))*VLOOKUP(B21,'2-Kosten per locatie'!$A$14:$C$22,3,FALSE)</f>
        <v>#DIV/0!</v>
      </c>
      <c r="M21" s="305">
        <f>IF(K21="nio",0,IF(K21&gt;0,VLOOKUP(G21,'3-Productie normen'!A:J,VLOOKUP(K21,'3-Productie normen'!$B$40:$C$42,2,FALSE),FALSE)))</f>
        <v>0</v>
      </c>
      <c r="N21" s="306" t="str">
        <f>VLOOKUP(G21,'3-Productie normen'!A:J,8,FALSE)</f>
        <v>S</v>
      </c>
      <c r="O21" s="453"/>
      <c r="Q21" s="307">
        <f t="shared" si="1"/>
        <v>239.85</v>
      </c>
    </row>
    <row r="22" spans="1:17" ht="14.1" customHeight="1">
      <c r="A22" s="62">
        <v>22</v>
      </c>
      <c r="B22" s="271" t="s">
        <v>218</v>
      </c>
      <c r="C22" s="271" t="s">
        <v>224</v>
      </c>
      <c r="D22" s="429" t="s">
        <v>1111</v>
      </c>
      <c r="E22" s="302" t="s">
        <v>254</v>
      </c>
      <c r="F22" s="271" t="s">
        <v>252</v>
      </c>
      <c r="G22" s="271" t="s">
        <v>37</v>
      </c>
      <c r="H22" s="60" t="s">
        <v>237</v>
      </c>
      <c r="I22" s="303">
        <v>1.17</v>
      </c>
      <c r="J22" s="304">
        <f t="shared" si="0"/>
        <v>205</v>
      </c>
      <c r="K22" s="219">
        <v>205</v>
      </c>
      <c r="L22" s="218" t="e">
        <f>IF(K22="nio",0,IF(K22&gt;0,K22*I22/M22,0))*VLOOKUP(B22,'2-Kosten per locatie'!$A$14:$C$22,3,FALSE)</f>
        <v>#DIV/0!</v>
      </c>
      <c r="M22" s="305">
        <f>IF(K22="nio",0,IF(K22&gt;0,VLOOKUP(G22,'3-Productie normen'!A:J,VLOOKUP(K22,'3-Productie normen'!$B$40:$C$42,2,FALSE),FALSE)))</f>
        <v>0</v>
      </c>
      <c r="N22" s="306" t="str">
        <f>VLOOKUP(G22,'3-Productie normen'!A:J,8,FALSE)</f>
        <v>S</v>
      </c>
      <c r="O22" s="453"/>
      <c r="Q22" s="307">
        <f t="shared" si="1"/>
        <v>239.85</v>
      </c>
    </row>
    <row r="23" spans="1:17" ht="14.1" customHeight="1">
      <c r="A23" s="62">
        <v>23</v>
      </c>
      <c r="B23" s="271" t="s">
        <v>218</v>
      </c>
      <c r="C23" s="271" t="s">
        <v>224</v>
      </c>
      <c r="D23" s="429" t="s">
        <v>1111</v>
      </c>
      <c r="E23" s="302" t="s">
        <v>255</v>
      </c>
      <c r="F23" s="60" t="s">
        <v>252</v>
      </c>
      <c r="G23" s="60" t="s">
        <v>37</v>
      </c>
      <c r="H23" s="60" t="s">
        <v>237</v>
      </c>
      <c r="I23" s="303">
        <v>1.17</v>
      </c>
      <c r="J23" s="304">
        <f t="shared" si="0"/>
        <v>205</v>
      </c>
      <c r="K23" s="219">
        <v>205</v>
      </c>
      <c r="L23" s="218" t="e">
        <f>IF(K23="nio",0,IF(K23&gt;0,K23*I23/M23,0))*VLOOKUP(B23,'2-Kosten per locatie'!$A$14:$C$22,3,FALSE)</f>
        <v>#DIV/0!</v>
      </c>
      <c r="M23" s="305">
        <f>IF(K23="nio",0,IF(K23&gt;0,VLOOKUP(G23,'3-Productie normen'!A:J,VLOOKUP(K23,'3-Productie normen'!$B$40:$C$42,2,FALSE),FALSE)))</f>
        <v>0</v>
      </c>
      <c r="N23" s="306" t="str">
        <f>VLOOKUP(G23,'3-Productie normen'!A:J,8,FALSE)</f>
        <v>S</v>
      </c>
      <c r="O23" s="453"/>
      <c r="Q23" s="307">
        <f t="shared" si="1"/>
        <v>239.85</v>
      </c>
    </row>
    <row r="24" spans="1:17" ht="14.1" customHeight="1">
      <c r="A24" s="62">
        <v>24</v>
      </c>
      <c r="B24" s="271" t="s">
        <v>218</v>
      </c>
      <c r="C24" s="271" t="s">
        <v>224</v>
      </c>
      <c r="D24" s="429" t="s">
        <v>1111</v>
      </c>
      <c r="E24" s="215" t="s">
        <v>256</v>
      </c>
      <c r="F24" s="285" t="s">
        <v>257</v>
      </c>
      <c r="G24" s="285" t="s">
        <v>35</v>
      </c>
      <c r="H24" s="60" t="s">
        <v>233</v>
      </c>
      <c r="I24" s="303">
        <v>30.82</v>
      </c>
      <c r="J24" s="304">
        <f t="shared" si="0"/>
        <v>123</v>
      </c>
      <c r="K24" s="219">
        <v>123</v>
      </c>
      <c r="L24" s="218" t="e">
        <f>IF(K24="nio",0,IF(K24&gt;0,K24*I24/M24,0))*VLOOKUP(B24,'2-Kosten per locatie'!$A$14:$C$22,3,FALSE)</f>
        <v>#DIV/0!</v>
      </c>
      <c r="M24" s="305">
        <f>IF(K24="nio",0,IF(K24&gt;0,VLOOKUP(G24,'3-Productie normen'!A:J,VLOOKUP(K24,'3-Productie normen'!$B$40:$C$42,2,FALSE),FALSE)))</f>
        <v>0</v>
      </c>
      <c r="N24" s="306" t="str">
        <f>VLOOKUP(G24,'3-Productie normen'!A:J,8,FALSE)</f>
        <v>B</v>
      </c>
      <c r="O24" s="453"/>
      <c r="Q24" s="307">
        <f t="shared" si="1"/>
        <v>3790.86</v>
      </c>
    </row>
    <row r="25" spans="1:17" ht="14.1" customHeight="1">
      <c r="A25" s="62">
        <v>25</v>
      </c>
      <c r="B25" s="271" t="s">
        <v>218</v>
      </c>
      <c r="C25" s="271" t="s">
        <v>224</v>
      </c>
      <c r="D25" s="429" t="s">
        <v>1111</v>
      </c>
      <c r="E25" s="302" t="s">
        <v>258</v>
      </c>
      <c r="F25" s="271" t="s">
        <v>231</v>
      </c>
      <c r="G25" s="271" t="s">
        <v>232</v>
      </c>
      <c r="H25" s="60" t="s">
        <v>233</v>
      </c>
      <c r="I25" s="303">
        <v>8.1300000000000008</v>
      </c>
      <c r="J25" s="304">
        <f t="shared" si="0"/>
        <v>205</v>
      </c>
      <c r="K25" s="219">
        <v>205</v>
      </c>
      <c r="L25" s="218" t="e">
        <f>IF(K25="nio",0,IF(K25&gt;0,K25*I25/M25,0))*VLOOKUP(B25,'2-Kosten per locatie'!$A$14:$C$22,3,FALSE)</f>
        <v>#DIV/0!</v>
      </c>
      <c r="M25" s="305">
        <f>IF(K25="nio",0,IF(K25&gt;0,VLOOKUP(G25,'3-Productie normen'!A:J,VLOOKUP(K25,'3-Productie normen'!$B$40:$C$42,2,FALSE),FALSE)))</f>
        <v>0</v>
      </c>
      <c r="N25" s="306" t="str">
        <f>VLOOKUP(G25,'3-Productie normen'!A:J,8,FALSE)</f>
        <v>V</v>
      </c>
      <c r="O25" s="453"/>
      <c r="Q25" s="307">
        <f t="shared" si="1"/>
        <v>1666.65</v>
      </c>
    </row>
    <row r="26" spans="1:17" ht="14.1" customHeight="1">
      <c r="A26" s="62">
        <v>26</v>
      </c>
      <c r="B26" s="271" t="s">
        <v>218</v>
      </c>
      <c r="C26" s="271" t="s">
        <v>224</v>
      </c>
      <c r="D26" s="429" t="s">
        <v>1111</v>
      </c>
      <c r="E26" s="302" t="s">
        <v>259</v>
      </c>
      <c r="F26" s="271" t="s">
        <v>260</v>
      </c>
      <c r="G26" s="271" t="s">
        <v>37</v>
      </c>
      <c r="H26" s="60" t="s">
        <v>237</v>
      </c>
      <c r="I26" s="303">
        <v>0.87</v>
      </c>
      <c r="J26" s="304">
        <f t="shared" si="0"/>
        <v>205</v>
      </c>
      <c r="K26" s="219">
        <v>205</v>
      </c>
      <c r="L26" s="218" t="e">
        <f>IF(K26="nio",0,IF(K26&gt;0,K26*I26/M26,0))*VLOOKUP(B26,'2-Kosten per locatie'!$A$14:$C$22,3,FALSE)</f>
        <v>#DIV/0!</v>
      </c>
      <c r="M26" s="305">
        <f>IF(K26="nio",0,IF(K26&gt;0,VLOOKUP(G26,'3-Productie normen'!A:J,VLOOKUP(K26,'3-Productie normen'!$B$40:$C$42,2,FALSE),FALSE)))</f>
        <v>0</v>
      </c>
      <c r="N26" s="306" t="str">
        <f>VLOOKUP(G26,'3-Productie normen'!A:J,8,FALSE)</f>
        <v>S</v>
      </c>
      <c r="O26" s="453"/>
      <c r="Q26" s="307">
        <f t="shared" si="1"/>
        <v>178.35</v>
      </c>
    </row>
    <row r="27" spans="1:17" ht="14.1" customHeight="1">
      <c r="A27" s="62">
        <v>27</v>
      </c>
      <c r="B27" s="271" t="s">
        <v>218</v>
      </c>
      <c r="C27" s="271" t="s">
        <v>224</v>
      </c>
      <c r="D27" s="429" t="s">
        <v>1111</v>
      </c>
      <c r="E27" s="302" t="s">
        <v>261</v>
      </c>
      <c r="F27" s="271" t="s">
        <v>262</v>
      </c>
      <c r="G27" s="271" t="s">
        <v>263</v>
      </c>
      <c r="H27" s="60" t="s">
        <v>264</v>
      </c>
      <c r="I27" s="303">
        <v>1.79</v>
      </c>
      <c r="J27" s="304">
        <f t="shared" si="0"/>
        <v>205</v>
      </c>
      <c r="K27" s="219">
        <v>205</v>
      </c>
      <c r="L27" s="218" t="e">
        <f>IF(K27="nio",0,IF(K27&gt;0,K27*I27/M27,0))*VLOOKUP(B27,'2-Kosten per locatie'!$A$14:$C$22,3,FALSE)</f>
        <v>#DIV/0!</v>
      </c>
      <c r="M27" s="305">
        <f>IF(K27="nio",0,IF(K27&gt;0,VLOOKUP(G27,'3-Productie normen'!A:J,VLOOKUP(K27,'3-Productie normen'!$B$40:$C$42,2,FALSE),FALSE)))</f>
        <v>0</v>
      </c>
      <c r="N27" s="306" t="str">
        <f>VLOOKUP(G27,'3-Productie normen'!A:J,8,FALSE)</f>
        <v>V</v>
      </c>
      <c r="O27" s="453"/>
      <c r="Q27" s="307">
        <f t="shared" si="1"/>
        <v>366.95</v>
      </c>
    </row>
    <row r="28" spans="1:17" ht="14.1" customHeight="1">
      <c r="A28" s="62">
        <v>28</v>
      </c>
      <c r="B28" s="271" t="s">
        <v>218</v>
      </c>
      <c r="C28" s="271" t="s">
        <v>224</v>
      </c>
      <c r="D28" s="429" t="s">
        <v>1111</v>
      </c>
      <c r="E28" s="302" t="s">
        <v>265</v>
      </c>
      <c r="F28" s="60" t="s">
        <v>266</v>
      </c>
      <c r="G28" s="60" t="s">
        <v>236</v>
      </c>
      <c r="H28" s="60" t="s">
        <v>233</v>
      </c>
      <c r="I28" s="303">
        <v>11.67</v>
      </c>
      <c r="J28" s="304">
        <f t="shared" si="0"/>
        <v>0</v>
      </c>
      <c r="K28" s="219" t="s">
        <v>888</v>
      </c>
      <c r="L28" s="218">
        <f>IF(K28="nio",0,IF(K28&gt;0,K28*I28/M28,0))*VLOOKUP(B28,'2-Kosten per locatie'!$A$14:$C$22,3,FALSE)</f>
        <v>0</v>
      </c>
      <c r="M28" s="305">
        <f>IF(K28="nio",0,IF(K28&gt;0,VLOOKUP(G28,'3-Productie normen'!A:J,VLOOKUP(K28,'3-Productie normen'!$B$40:$C$42,2,FALSE),FALSE)))</f>
        <v>0</v>
      </c>
      <c r="N28" s="306" t="str">
        <f>VLOOKUP(G28,'3-Productie normen'!A:J,8,FALSE)</f>
        <v>nvt</v>
      </c>
      <c r="O28" s="453"/>
      <c r="Q28" s="307">
        <f t="shared" si="1"/>
        <v>0</v>
      </c>
    </row>
    <row r="29" spans="1:17" ht="14.1" customHeight="1">
      <c r="A29" s="62">
        <v>29</v>
      </c>
      <c r="B29" s="271" t="s">
        <v>218</v>
      </c>
      <c r="C29" s="271" t="s">
        <v>224</v>
      </c>
      <c r="D29" s="429" t="s">
        <v>1111</v>
      </c>
      <c r="E29" s="215" t="s">
        <v>267</v>
      </c>
      <c r="F29" s="72" t="s">
        <v>268</v>
      </c>
      <c r="G29" s="72" t="s">
        <v>37</v>
      </c>
      <c r="H29" s="60" t="s">
        <v>237</v>
      </c>
      <c r="I29" s="303">
        <v>12.47</v>
      </c>
      <c r="J29" s="304">
        <f t="shared" si="0"/>
        <v>205</v>
      </c>
      <c r="K29" s="219">
        <v>205</v>
      </c>
      <c r="L29" s="218" t="e">
        <f>IF(K29="nio",0,IF(K29&gt;0,K29*I29/M29,0))*VLOOKUP(B29,'2-Kosten per locatie'!$A$14:$C$22,3,FALSE)</f>
        <v>#DIV/0!</v>
      </c>
      <c r="M29" s="305">
        <f>IF(K29="nio",0,IF(K29&gt;0,VLOOKUP(G29,'3-Productie normen'!A:J,VLOOKUP(K29,'3-Productie normen'!$B$40:$C$42,2,FALSE),FALSE)))</f>
        <v>0</v>
      </c>
      <c r="N29" s="306" t="str">
        <f>VLOOKUP(G29,'3-Productie normen'!A:J,8,FALSE)</f>
        <v>S</v>
      </c>
      <c r="O29" s="453"/>
      <c r="Q29" s="307">
        <f t="shared" si="1"/>
        <v>2556.35</v>
      </c>
    </row>
    <row r="30" spans="1:17" ht="14.1" customHeight="1">
      <c r="A30" s="62">
        <v>30</v>
      </c>
      <c r="B30" s="271" t="s">
        <v>218</v>
      </c>
      <c r="C30" s="271" t="s">
        <v>224</v>
      </c>
      <c r="D30" s="429" t="s">
        <v>1111</v>
      </c>
      <c r="E30" s="302" t="s">
        <v>269</v>
      </c>
      <c r="F30" s="60" t="s">
        <v>268</v>
      </c>
      <c r="G30" s="60" t="s">
        <v>37</v>
      </c>
      <c r="H30" s="308" t="s">
        <v>237</v>
      </c>
      <c r="I30" s="309">
        <v>1.17</v>
      </c>
      <c r="J30" s="304">
        <f t="shared" si="0"/>
        <v>205</v>
      </c>
      <c r="K30" s="219">
        <v>205</v>
      </c>
      <c r="L30" s="218" t="e">
        <f>IF(K30="nio",0,IF(K30&gt;0,K30*I30/M30,0))*VLOOKUP(B30,'2-Kosten per locatie'!$A$14:$C$22,3,FALSE)</f>
        <v>#DIV/0!</v>
      </c>
      <c r="M30" s="305">
        <f>IF(K30="nio",0,IF(K30&gt;0,VLOOKUP(G30,'3-Productie normen'!A:J,VLOOKUP(K30,'3-Productie normen'!$B$40:$C$42,2,FALSE),FALSE)))</f>
        <v>0</v>
      </c>
      <c r="N30" s="306" t="str">
        <f>VLOOKUP(G30,'3-Productie normen'!A:J,8,FALSE)</f>
        <v>S</v>
      </c>
      <c r="O30" s="453"/>
      <c r="Q30" s="307">
        <f t="shared" si="1"/>
        <v>239.85</v>
      </c>
    </row>
    <row r="31" spans="1:17" ht="14.1" customHeight="1">
      <c r="A31" s="62">
        <v>31</v>
      </c>
      <c r="B31" s="271" t="s">
        <v>218</v>
      </c>
      <c r="C31" s="271" t="s">
        <v>224</v>
      </c>
      <c r="D31" s="429" t="s">
        <v>1111</v>
      </c>
      <c r="E31" s="215" t="s">
        <v>270</v>
      </c>
      <c r="F31" s="72" t="s">
        <v>268</v>
      </c>
      <c r="G31" s="72" t="s">
        <v>37</v>
      </c>
      <c r="H31" s="60" t="s">
        <v>237</v>
      </c>
      <c r="I31" s="309">
        <v>1.17</v>
      </c>
      <c r="J31" s="304">
        <f t="shared" si="0"/>
        <v>205</v>
      </c>
      <c r="K31" s="219">
        <v>205</v>
      </c>
      <c r="L31" s="218" t="e">
        <f>IF(K31="nio",0,IF(K31&gt;0,K31*I31/M31,0))*VLOOKUP(B31,'2-Kosten per locatie'!$A$14:$C$22,3,FALSE)</f>
        <v>#DIV/0!</v>
      </c>
      <c r="M31" s="305">
        <f>IF(K31="nio",0,IF(K31&gt;0,VLOOKUP(G31,'3-Productie normen'!A:J,VLOOKUP(K31,'3-Productie normen'!$B$40:$C$42,2,FALSE),FALSE)))</f>
        <v>0</v>
      </c>
      <c r="N31" s="306" t="str">
        <f>VLOOKUP(G31,'3-Productie normen'!A:J,8,FALSE)</f>
        <v>S</v>
      </c>
      <c r="O31" s="453"/>
      <c r="Q31" s="307">
        <f t="shared" si="1"/>
        <v>239.85</v>
      </c>
    </row>
    <row r="32" spans="1:17" ht="14.1" customHeight="1">
      <c r="A32" s="62">
        <v>32</v>
      </c>
      <c r="B32" s="271" t="s">
        <v>218</v>
      </c>
      <c r="C32" s="271" t="s">
        <v>224</v>
      </c>
      <c r="D32" s="429" t="s">
        <v>1111</v>
      </c>
      <c r="E32" s="302" t="s">
        <v>271</v>
      </c>
      <c r="F32" s="60" t="s">
        <v>268</v>
      </c>
      <c r="G32" s="60" t="s">
        <v>37</v>
      </c>
      <c r="H32" s="60" t="s">
        <v>237</v>
      </c>
      <c r="I32" s="309">
        <v>1.17</v>
      </c>
      <c r="J32" s="304">
        <f t="shared" si="0"/>
        <v>205</v>
      </c>
      <c r="K32" s="219">
        <v>205</v>
      </c>
      <c r="L32" s="218" t="e">
        <f>IF(K32="nio",0,IF(K32&gt;0,K32*I32/M32,0))*VLOOKUP(B32,'2-Kosten per locatie'!$A$14:$C$22,3,FALSE)</f>
        <v>#DIV/0!</v>
      </c>
      <c r="M32" s="305">
        <f>IF(K32="nio",0,IF(K32&gt;0,VLOOKUP(G32,'3-Productie normen'!A:J,VLOOKUP(K32,'3-Productie normen'!$B$40:$C$42,2,FALSE),FALSE)))</f>
        <v>0</v>
      </c>
      <c r="N32" s="306" t="str">
        <f>VLOOKUP(G32,'3-Productie normen'!A:J,8,FALSE)</f>
        <v>S</v>
      </c>
      <c r="O32" s="453"/>
      <c r="Q32" s="307">
        <f t="shared" si="1"/>
        <v>239.85</v>
      </c>
    </row>
    <row r="33" spans="1:17" ht="14.1" customHeight="1">
      <c r="A33" s="62">
        <v>33</v>
      </c>
      <c r="B33" s="271" t="s">
        <v>218</v>
      </c>
      <c r="C33" s="271" t="s">
        <v>224</v>
      </c>
      <c r="D33" s="429" t="s">
        <v>1111</v>
      </c>
      <c r="E33" s="302" t="s">
        <v>272</v>
      </c>
      <c r="F33" s="60" t="s">
        <v>273</v>
      </c>
      <c r="G33" s="60" t="s">
        <v>35</v>
      </c>
      <c r="H33" s="60" t="s">
        <v>233</v>
      </c>
      <c r="I33" s="309">
        <v>24.28</v>
      </c>
      <c r="J33" s="304">
        <f t="shared" si="0"/>
        <v>123</v>
      </c>
      <c r="K33" s="219">
        <v>123</v>
      </c>
      <c r="L33" s="218" t="e">
        <f>IF(K33="nio",0,IF(K33&gt;0,K33*I33/M33,0))*VLOOKUP(B33,'2-Kosten per locatie'!$A$14:$C$22,3,FALSE)</f>
        <v>#DIV/0!</v>
      </c>
      <c r="M33" s="305">
        <f>IF(K33="nio",0,IF(K33&gt;0,VLOOKUP(G33,'3-Productie normen'!A:J,VLOOKUP(K33,'3-Productie normen'!$B$40:$C$42,2,FALSE),FALSE)))</f>
        <v>0</v>
      </c>
      <c r="N33" s="306" t="str">
        <f>VLOOKUP(G33,'3-Productie normen'!A:J,8,FALSE)</f>
        <v>B</v>
      </c>
      <c r="O33" s="453"/>
      <c r="Q33" s="307">
        <f t="shared" si="1"/>
        <v>2986.44</v>
      </c>
    </row>
    <row r="34" spans="1:17" ht="14.1" customHeight="1">
      <c r="A34" s="62">
        <v>34</v>
      </c>
      <c r="B34" s="271" t="s">
        <v>218</v>
      </c>
      <c r="C34" s="271" t="s">
        <v>224</v>
      </c>
      <c r="D34" s="429" t="s">
        <v>1111</v>
      </c>
      <c r="E34" s="302" t="s">
        <v>274</v>
      </c>
      <c r="F34" s="60" t="s">
        <v>260</v>
      </c>
      <c r="G34" s="60" t="s">
        <v>37</v>
      </c>
      <c r="H34" s="60" t="s">
        <v>237</v>
      </c>
      <c r="I34" s="309">
        <v>3.62</v>
      </c>
      <c r="J34" s="304">
        <f t="shared" si="0"/>
        <v>205</v>
      </c>
      <c r="K34" s="219">
        <v>205</v>
      </c>
      <c r="L34" s="218" t="e">
        <f>IF(K34="nio",0,IF(K34&gt;0,K34*I34/M34,0))*VLOOKUP(B34,'2-Kosten per locatie'!$A$14:$C$22,3,FALSE)</f>
        <v>#DIV/0!</v>
      </c>
      <c r="M34" s="305">
        <f>IF(K34="nio",0,IF(K34&gt;0,VLOOKUP(G34,'3-Productie normen'!A:J,VLOOKUP(K34,'3-Productie normen'!$B$40:$C$42,2,FALSE),FALSE)))</f>
        <v>0</v>
      </c>
      <c r="N34" s="306" t="str">
        <f>VLOOKUP(G34,'3-Productie normen'!A:J,8,FALSE)</f>
        <v>S</v>
      </c>
      <c r="O34" s="453"/>
      <c r="Q34" s="307">
        <f t="shared" si="1"/>
        <v>742.1</v>
      </c>
    </row>
    <row r="35" spans="1:17" ht="14.1" customHeight="1">
      <c r="A35" s="62">
        <v>35</v>
      </c>
      <c r="B35" s="271" t="s">
        <v>218</v>
      </c>
      <c r="C35" s="271" t="s">
        <v>224</v>
      </c>
      <c r="D35" s="429" t="s">
        <v>1111</v>
      </c>
      <c r="E35" s="302" t="s">
        <v>275</v>
      </c>
      <c r="F35" s="60" t="s">
        <v>276</v>
      </c>
      <c r="G35" s="60" t="s">
        <v>35</v>
      </c>
      <c r="H35" s="60" t="s">
        <v>233</v>
      </c>
      <c r="I35" s="309">
        <v>27.15</v>
      </c>
      <c r="J35" s="304">
        <f t="shared" si="0"/>
        <v>123</v>
      </c>
      <c r="K35" s="219">
        <v>123</v>
      </c>
      <c r="L35" s="218" t="e">
        <f>IF(K35="nio",0,IF(K35&gt;0,K35*I35/M35,0))*VLOOKUP(B35,'2-Kosten per locatie'!$A$14:$C$22,3,FALSE)</f>
        <v>#DIV/0!</v>
      </c>
      <c r="M35" s="305">
        <f>IF(K35="nio",0,IF(K35&gt;0,VLOOKUP(G35,'3-Productie normen'!A:J,VLOOKUP(K35,'3-Productie normen'!$B$40:$C$42,2,FALSE),FALSE)))</f>
        <v>0</v>
      </c>
      <c r="N35" s="306" t="str">
        <f>VLOOKUP(G35,'3-Productie normen'!A:J,8,FALSE)</f>
        <v>B</v>
      </c>
      <c r="O35" s="453"/>
      <c r="Q35" s="307">
        <f t="shared" si="1"/>
        <v>3339.45</v>
      </c>
    </row>
    <row r="36" spans="1:17" ht="14.1" customHeight="1">
      <c r="A36" s="62">
        <v>36</v>
      </c>
      <c r="B36" s="271" t="s">
        <v>218</v>
      </c>
      <c r="C36" s="271" t="s">
        <v>224</v>
      </c>
      <c r="D36" s="429" t="s">
        <v>1111</v>
      </c>
      <c r="E36" s="302" t="s">
        <v>277</v>
      </c>
      <c r="F36" s="60" t="s">
        <v>250</v>
      </c>
      <c r="G36" s="60" t="s">
        <v>236</v>
      </c>
      <c r="H36" s="60" t="s">
        <v>278</v>
      </c>
      <c r="I36" s="309">
        <v>1.85</v>
      </c>
      <c r="J36" s="304">
        <f t="shared" si="0"/>
        <v>0</v>
      </c>
      <c r="K36" s="219" t="s">
        <v>888</v>
      </c>
      <c r="L36" s="218">
        <f>IF(K36="nio",0,IF(K36&gt;0,K36*I36/M36,0))*VLOOKUP(B36,'2-Kosten per locatie'!$A$14:$C$22,3,FALSE)</f>
        <v>0</v>
      </c>
      <c r="M36" s="305">
        <f>IF(K36="nio",0,IF(K36&gt;0,VLOOKUP(G36,'3-Productie normen'!A:J,VLOOKUP(K36,'3-Productie normen'!$B$40:$C$42,2,FALSE),FALSE)))</f>
        <v>0</v>
      </c>
      <c r="N36" s="306" t="str">
        <f>VLOOKUP(G36,'3-Productie normen'!A:J,8,FALSE)</f>
        <v>nvt</v>
      </c>
      <c r="O36" s="453"/>
      <c r="Q36" s="307">
        <f t="shared" si="1"/>
        <v>0</v>
      </c>
    </row>
    <row r="37" spans="1:17" ht="14.1" customHeight="1">
      <c r="A37" s="62">
        <v>37</v>
      </c>
      <c r="B37" s="271" t="s">
        <v>218</v>
      </c>
      <c r="C37" s="271" t="s">
        <v>224</v>
      </c>
      <c r="D37" s="429" t="s">
        <v>1111</v>
      </c>
      <c r="E37" s="302" t="s">
        <v>279</v>
      </c>
      <c r="F37" s="60" t="s">
        <v>280</v>
      </c>
      <c r="G37" s="271" t="s">
        <v>1114</v>
      </c>
      <c r="H37" s="60" t="s">
        <v>233</v>
      </c>
      <c r="I37" s="309">
        <v>42.66</v>
      </c>
      <c r="J37" s="304">
        <f t="shared" si="0"/>
        <v>205</v>
      </c>
      <c r="K37" s="219">
        <v>205</v>
      </c>
      <c r="L37" s="218" t="e">
        <f>IF(K37="nio",0,IF(K37&gt;0,K37*I37/M37,0))*VLOOKUP(B37,'2-Kosten per locatie'!$A$14:$C$22,3,FALSE)</f>
        <v>#DIV/0!</v>
      </c>
      <c r="M37" s="305">
        <f>IF(K37="nio",0,IF(K37&gt;0,VLOOKUP(G37,'3-Productie normen'!A:J,VLOOKUP(K37,'3-Productie normen'!$B$40:$C$42,2,FALSE),FALSE)))</f>
        <v>0</v>
      </c>
      <c r="N37" s="306" t="str">
        <f>VLOOKUP(G37,'3-Productie normen'!A:J,8,FALSE)</f>
        <v>L</v>
      </c>
      <c r="O37" s="453"/>
      <c r="Q37" s="307">
        <f t="shared" si="1"/>
        <v>8745.2999999999993</v>
      </c>
    </row>
    <row r="38" spans="1:17" ht="14.1" customHeight="1">
      <c r="A38" s="62">
        <v>38</v>
      </c>
      <c r="B38" s="271" t="s">
        <v>218</v>
      </c>
      <c r="C38" s="271" t="s">
        <v>224</v>
      </c>
      <c r="D38" s="429" t="s">
        <v>1111</v>
      </c>
      <c r="E38" s="302" t="s">
        <v>281</v>
      </c>
      <c r="F38" s="60" t="s">
        <v>282</v>
      </c>
      <c r="G38" s="60" t="s">
        <v>236</v>
      </c>
      <c r="H38" s="60" t="s">
        <v>237</v>
      </c>
      <c r="I38" s="309">
        <v>4.8899999999999997</v>
      </c>
      <c r="J38" s="304">
        <f t="shared" si="0"/>
        <v>0</v>
      </c>
      <c r="K38" s="219" t="s">
        <v>888</v>
      </c>
      <c r="L38" s="218">
        <f>IF(K38="nio",0,IF(K38&gt;0,K38*I38/M38,0))*VLOOKUP(B38,'2-Kosten per locatie'!$A$14:$C$22,3,FALSE)</f>
        <v>0</v>
      </c>
      <c r="M38" s="305">
        <f>IF(K38="nio",0,IF(K38&gt;0,VLOOKUP(G38,'3-Productie normen'!A:J,VLOOKUP(K38,'3-Productie normen'!$B$40:$C$42,2,FALSE),FALSE)))</f>
        <v>0</v>
      </c>
      <c r="N38" s="306" t="str">
        <f>VLOOKUP(G38,'3-Productie normen'!A:J,8,FALSE)</f>
        <v>nvt</v>
      </c>
      <c r="O38" s="453"/>
      <c r="Q38" s="307">
        <f t="shared" si="1"/>
        <v>0</v>
      </c>
    </row>
    <row r="39" spans="1:17" ht="14.1" customHeight="1">
      <c r="A39" s="62">
        <v>39</v>
      </c>
      <c r="B39" s="271" t="s">
        <v>218</v>
      </c>
      <c r="C39" s="271" t="s">
        <v>224</v>
      </c>
      <c r="D39" s="429" t="s">
        <v>1111</v>
      </c>
      <c r="E39" s="302" t="s">
        <v>283</v>
      </c>
      <c r="F39" s="60" t="s">
        <v>284</v>
      </c>
      <c r="G39" s="60" t="s">
        <v>236</v>
      </c>
      <c r="H39" s="60" t="s">
        <v>237</v>
      </c>
      <c r="I39" s="309">
        <v>4.92</v>
      </c>
      <c r="J39" s="304">
        <f t="shared" si="0"/>
        <v>0</v>
      </c>
      <c r="K39" s="219" t="s">
        <v>888</v>
      </c>
      <c r="L39" s="218">
        <f>IF(K39="nio",0,IF(K39&gt;0,K39*I39/M39,0))*VLOOKUP(B39,'2-Kosten per locatie'!$A$14:$C$22,3,FALSE)</f>
        <v>0</v>
      </c>
      <c r="M39" s="305">
        <f>IF(K39="nio",0,IF(K39&gt;0,VLOOKUP(G39,'3-Productie normen'!A:J,VLOOKUP(K39,'3-Productie normen'!$B$40:$C$42,2,FALSE),FALSE)))</f>
        <v>0</v>
      </c>
      <c r="N39" s="306" t="str">
        <f>VLOOKUP(G39,'3-Productie normen'!A:J,8,FALSE)</f>
        <v>nvt</v>
      </c>
      <c r="O39" s="453"/>
      <c r="Q39" s="307">
        <f t="shared" si="1"/>
        <v>0</v>
      </c>
    </row>
    <row r="40" spans="1:17" ht="14.1" customHeight="1">
      <c r="A40" s="62">
        <v>40</v>
      </c>
      <c r="B40" s="271" t="s">
        <v>218</v>
      </c>
      <c r="C40" s="271" t="s">
        <v>224</v>
      </c>
      <c r="D40" s="429" t="s">
        <v>1111</v>
      </c>
      <c r="E40" s="302" t="s">
        <v>285</v>
      </c>
      <c r="F40" s="60" t="s">
        <v>231</v>
      </c>
      <c r="G40" s="60" t="s">
        <v>232</v>
      </c>
      <c r="H40" s="60" t="s">
        <v>237</v>
      </c>
      <c r="I40" s="309">
        <v>35.380000000000003</v>
      </c>
      <c r="J40" s="304">
        <f t="shared" si="0"/>
        <v>205</v>
      </c>
      <c r="K40" s="219">
        <v>205</v>
      </c>
      <c r="L40" s="218" t="e">
        <f>IF(K40="nio",0,IF(K40&gt;0,K40*I40/M40,0))*VLOOKUP(B40,'2-Kosten per locatie'!$A$14:$C$22,3,FALSE)</f>
        <v>#DIV/0!</v>
      </c>
      <c r="M40" s="305">
        <f>IF(K40="nio",0,IF(K40&gt;0,VLOOKUP(G40,'3-Productie normen'!A:J,VLOOKUP(K40,'3-Productie normen'!$B$40:$C$42,2,FALSE),FALSE)))</f>
        <v>0</v>
      </c>
      <c r="N40" s="306" t="str">
        <f>VLOOKUP(G40,'3-Productie normen'!A:J,8,FALSE)</f>
        <v>V</v>
      </c>
      <c r="O40" s="453"/>
      <c r="Q40" s="307">
        <f t="shared" si="1"/>
        <v>7252.9000000000005</v>
      </c>
    </row>
    <row r="41" spans="1:17" ht="14.1" customHeight="1">
      <c r="A41" s="62">
        <v>41</v>
      </c>
      <c r="B41" s="271" t="s">
        <v>218</v>
      </c>
      <c r="C41" s="271" t="s">
        <v>224</v>
      </c>
      <c r="D41" s="429" t="s">
        <v>1111</v>
      </c>
      <c r="E41" s="302" t="s">
        <v>286</v>
      </c>
      <c r="F41" s="60" t="s">
        <v>287</v>
      </c>
      <c r="G41" s="60" t="s">
        <v>236</v>
      </c>
      <c r="H41" s="60" t="s">
        <v>237</v>
      </c>
      <c r="I41" s="309">
        <v>6.45</v>
      </c>
      <c r="J41" s="304">
        <f t="shared" si="0"/>
        <v>0</v>
      </c>
      <c r="K41" s="219" t="s">
        <v>888</v>
      </c>
      <c r="L41" s="218">
        <f>IF(K41="nio",0,IF(K41&gt;0,K41*I41/M41,0))*VLOOKUP(B41,'2-Kosten per locatie'!$A$14:$C$22,3,FALSE)</f>
        <v>0</v>
      </c>
      <c r="M41" s="305">
        <f>IF(K41="nio",0,IF(K41&gt;0,VLOOKUP(G41,'3-Productie normen'!A:J,VLOOKUP(K41,'3-Productie normen'!$B$40:$C$42,2,FALSE),FALSE)))</f>
        <v>0</v>
      </c>
      <c r="N41" s="306" t="str">
        <f>VLOOKUP(G41,'3-Productie normen'!A:J,8,FALSE)</f>
        <v>nvt</v>
      </c>
      <c r="O41" s="453"/>
      <c r="Q41" s="307">
        <f t="shared" si="1"/>
        <v>0</v>
      </c>
    </row>
    <row r="42" spans="1:17" ht="14.1" customHeight="1">
      <c r="A42" s="62">
        <v>42</v>
      </c>
      <c r="B42" s="271" t="s">
        <v>218</v>
      </c>
      <c r="C42" s="271" t="s">
        <v>224</v>
      </c>
      <c r="D42" s="429" t="s">
        <v>1111</v>
      </c>
      <c r="E42" s="302" t="s">
        <v>288</v>
      </c>
      <c r="F42" s="60" t="s">
        <v>250</v>
      </c>
      <c r="G42" s="60" t="s">
        <v>236</v>
      </c>
      <c r="H42" s="60" t="s">
        <v>237</v>
      </c>
      <c r="I42" s="309">
        <v>1.93</v>
      </c>
      <c r="J42" s="304">
        <f t="shared" si="0"/>
        <v>0</v>
      </c>
      <c r="K42" s="219" t="s">
        <v>888</v>
      </c>
      <c r="L42" s="218">
        <f>IF(K42="nio",0,IF(K42&gt;0,K42*I42/M42,0))*VLOOKUP(B42,'2-Kosten per locatie'!$A$14:$C$22,3,FALSE)</f>
        <v>0</v>
      </c>
      <c r="M42" s="305">
        <f>IF(K42="nio",0,IF(K42&gt;0,VLOOKUP(G42,'3-Productie normen'!A:J,VLOOKUP(K42,'3-Productie normen'!$B$40:$C$42,2,FALSE),FALSE)))</f>
        <v>0</v>
      </c>
      <c r="N42" s="306" t="str">
        <f>VLOOKUP(G42,'3-Productie normen'!A:J,8,FALSE)</f>
        <v>nvt</v>
      </c>
      <c r="O42" s="453"/>
      <c r="Q42" s="307">
        <f t="shared" si="1"/>
        <v>0</v>
      </c>
    </row>
    <row r="43" spans="1:17" ht="14.1" customHeight="1">
      <c r="A43" s="62">
        <v>43</v>
      </c>
      <c r="B43" s="271" t="s">
        <v>218</v>
      </c>
      <c r="C43" s="271" t="s">
        <v>224</v>
      </c>
      <c r="D43" s="429" t="s">
        <v>1111</v>
      </c>
      <c r="E43" s="302" t="s">
        <v>289</v>
      </c>
      <c r="F43" s="60" t="s">
        <v>231</v>
      </c>
      <c r="G43" s="60" t="s">
        <v>232</v>
      </c>
      <c r="H43" s="60" t="s">
        <v>237</v>
      </c>
      <c r="I43" s="309">
        <v>3.73</v>
      </c>
      <c r="J43" s="304">
        <f t="shared" si="0"/>
        <v>205</v>
      </c>
      <c r="K43" s="219">
        <v>205</v>
      </c>
      <c r="L43" s="218" t="e">
        <f>IF(K43="nio",0,IF(K43&gt;0,K43*I43/M43,0))*VLOOKUP(B43,'2-Kosten per locatie'!$A$14:$C$22,3,FALSE)</f>
        <v>#DIV/0!</v>
      </c>
      <c r="M43" s="305">
        <f>IF(K43="nio",0,IF(K43&gt;0,VLOOKUP(G43,'3-Productie normen'!A:J,VLOOKUP(K43,'3-Productie normen'!$B$40:$C$42,2,FALSE),FALSE)))</f>
        <v>0</v>
      </c>
      <c r="N43" s="306" t="str">
        <f>VLOOKUP(G43,'3-Productie normen'!A:J,8,FALSE)</f>
        <v>V</v>
      </c>
      <c r="O43" s="453"/>
      <c r="Q43" s="307">
        <f t="shared" si="1"/>
        <v>764.65</v>
      </c>
    </row>
    <row r="44" spans="1:17" ht="14.1" customHeight="1">
      <c r="A44" s="62">
        <v>44</v>
      </c>
      <c r="B44" s="271" t="s">
        <v>218</v>
      </c>
      <c r="C44" s="271" t="s">
        <v>224</v>
      </c>
      <c r="D44" s="429" t="s">
        <v>1111</v>
      </c>
      <c r="E44" s="302" t="s">
        <v>290</v>
      </c>
      <c r="F44" s="60" t="s">
        <v>291</v>
      </c>
      <c r="G44" s="60" t="s">
        <v>37</v>
      </c>
      <c r="H44" s="60" t="s">
        <v>237</v>
      </c>
      <c r="I44" s="309">
        <v>21.31</v>
      </c>
      <c r="J44" s="304">
        <f t="shared" si="0"/>
        <v>205</v>
      </c>
      <c r="K44" s="219">
        <v>205</v>
      </c>
      <c r="L44" s="218" t="e">
        <f>IF(K44="nio",0,IF(K44&gt;0,K44*I44/M44,0))*VLOOKUP(B44,'2-Kosten per locatie'!$A$14:$C$22,3,FALSE)</f>
        <v>#DIV/0!</v>
      </c>
      <c r="M44" s="305">
        <f>IF(K44="nio",0,IF(K44&gt;0,VLOOKUP(G44,'3-Productie normen'!A:J,VLOOKUP(K44,'3-Productie normen'!$B$40:$C$42,2,FALSE),FALSE)))</f>
        <v>0</v>
      </c>
      <c r="N44" s="306" t="str">
        <f>VLOOKUP(G44,'3-Productie normen'!A:J,8,FALSE)</f>
        <v>S</v>
      </c>
      <c r="O44" s="453"/>
      <c r="Q44" s="307">
        <f t="shared" si="1"/>
        <v>4368.55</v>
      </c>
    </row>
    <row r="45" spans="1:17" ht="14.1" customHeight="1">
      <c r="A45" s="62">
        <v>45</v>
      </c>
      <c r="B45" s="271" t="s">
        <v>218</v>
      </c>
      <c r="C45" s="271" t="s">
        <v>224</v>
      </c>
      <c r="D45" s="429" t="s">
        <v>1111</v>
      </c>
      <c r="E45" s="302" t="s">
        <v>292</v>
      </c>
      <c r="F45" s="271" t="s">
        <v>293</v>
      </c>
      <c r="G45" s="271" t="s">
        <v>37</v>
      </c>
      <c r="H45" s="60" t="s">
        <v>237</v>
      </c>
      <c r="I45" s="303">
        <v>1.33</v>
      </c>
      <c r="J45" s="304">
        <f t="shared" si="0"/>
        <v>205</v>
      </c>
      <c r="K45" s="219">
        <v>205</v>
      </c>
      <c r="L45" s="218" t="e">
        <f>IF(K45="nio",0,IF(K45&gt;0,K45*I45/M45,0))*VLOOKUP(B45,'2-Kosten per locatie'!$A$14:$C$22,3,FALSE)</f>
        <v>#DIV/0!</v>
      </c>
      <c r="M45" s="305">
        <f>IF(K45="nio",0,IF(K45&gt;0,VLOOKUP(G45,'3-Productie normen'!A:J,VLOOKUP(K45,'3-Productie normen'!$B$40:$C$42,2,FALSE),FALSE)))</f>
        <v>0</v>
      </c>
      <c r="N45" s="306" t="str">
        <f>VLOOKUP(G45,'3-Productie normen'!A:J,8,FALSE)</f>
        <v>S</v>
      </c>
      <c r="O45" s="453"/>
      <c r="Q45" s="307">
        <f t="shared" si="1"/>
        <v>272.65000000000003</v>
      </c>
    </row>
    <row r="46" spans="1:17" ht="14.1" customHeight="1">
      <c r="A46" s="62">
        <v>46</v>
      </c>
      <c r="B46" s="271" t="s">
        <v>218</v>
      </c>
      <c r="C46" s="271" t="s">
        <v>224</v>
      </c>
      <c r="D46" s="429" t="s">
        <v>1111</v>
      </c>
      <c r="E46" s="302" t="s">
        <v>294</v>
      </c>
      <c r="F46" s="271" t="s">
        <v>291</v>
      </c>
      <c r="G46" s="271" t="s">
        <v>37</v>
      </c>
      <c r="H46" s="60" t="s">
        <v>237</v>
      </c>
      <c r="I46" s="303">
        <v>21.31</v>
      </c>
      <c r="J46" s="304">
        <f t="shared" si="0"/>
        <v>205</v>
      </c>
      <c r="K46" s="219">
        <v>205</v>
      </c>
      <c r="L46" s="218" t="e">
        <f>IF(K46="nio",0,IF(K46&gt;0,K46*I46/M46,0))*VLOOKUP(B46,'2-Kosten per locatie'!$A$14:$C$22,3,FALSE)</f>
        <v>#DIV/0!</v>
      </c>
      <c r="M46" s="305">
        <f>IF(K46="nio",0,IF(K46&gt;0,VLOOKUP(G46,'3-Productie normen'!A:J,VLOOKUP(K46,'3-Productie normen'!$B$40:$C$42,2,FALSE),FALSE)))</f>
        <v>0</v>
      </c>
      <c r="N46" s="306" t="str">
        <f>VLOOKUP(G46,'3-Productie normen'!A:J,8,FALSE)</f>
        <v>S</v>
      </c>
      <c r="O46" s="453"/>
      <c r="Q46" s="307">
        <f t="shared" si="1"/>
        <v>4368.55</v>
      </c>
    </row>
    <row r="47" spans="1:17" ht="14.1" customHeight="1">
      <c r="A47" s="62">
        <v>47</v>
      </c>
      <c r="B47" s="271" t="s">
        <v>218</v>
      </c>
      <c r="C47" s="271" t="s">
        <v>224</v>
      </c>
      <c r="D47" s="429" t="s">
        <v>1111</v>
      </c>
      <c r="E47" s="302" t="s">
        <v>295</v>
      </c>
      <c r="F47" s="271" t="s">
        <v>250</v>
      </c>
      <c r="G47" s="271" t="s">
        <v>236</v>
      </c>
      <c r="H47" s="60" t="s">
        <v>237</v>
      </c>
      <c r="I47" s="303">
        <v>1.33</v>
      </c>
      <c r="J47" s="304">
        <f t="shared" si="0"/>
        <v>0</v>
      </c>
      <c r="K47" s="219" t="s">
        <v>888</v>
      </c>
      <c r="L47" s="218">
        <f>IF(K47="nio",0,IF(K47&gt;0,K47*I47/M47,0))*VLOOKUP(B47,'2-Kosten per locatie'!$A$14:$C$22,3,FALSE)</f>
        <v>0</v>
      </c>
      <c r="M47" s="305">
        <f>IF(K47="nio",0,IF(K47&gt;0,VLOOKUP(G47,'3-Productie normen'!A:J,VLOOKUP(K47,'3-Productie normen'!$B$40:$C$42,2,FALSE),FALSE)))</f>
        <v>0</v>
      </c>
      <c r="N47" s="306" t="str">
        <f>VLOOKUP(G47,'3-Productie normen'!A:J,8,FALSE)</f>
        <v>nvt</v>
      </c>
      <c r="O47" s="453"/>
      <c r="Q47" s="307">
        <f t="shared" si="1"/>
        <v>0</v>
      </c>
    </row>
    <row r="48" spans="1:17" ht="14.1" customHeight="1">
      <c r="A48" s="62">
        <v>48</v>
      </c>
      <c r="B48" s="271" t="s">
        <v>218</v>
      </c>
      <c r="C48" s="271" t="s">
        <v>224</v>
      </c>
      <c r="D48" s="429" t="s">
        <v>1111</v>
      </c>
      <c r="E48" s="302" t="s">
        <v>296</v>
      </c>
      <c r="F48" s="60" t="s">
        <v>250</v>
      </c>
      <c r="G48" s="60" t="s">
        <v>236</v>
      </c>
      <c r="H48" s="60" t="s">
        <v>237</v>
      </c>
      <c r="I48" s="303">
        <v>2.36</v>
      </c>
      <c r="J48" s="304">
        <f t="shared" si="0"/>
        <v>0</v>
      </c>
      <c r="K48" s="219" t="s">
        <v>888</v>
      </c>
      <c r="L48" s="218">
        <f>IF(K48="nio",0,IF(K48&gt;0,K48*I48/M48,0))*VLOOKUP(B48,'2-Kosten per locatie'!$A$14:$C$22,3,FALSE)</f>
        <v>0</v>
      </c>
      <c r="M48" s="305">
        <f>IF(K48="nio",0,IF(K48&gt;0,VLOOKUP(G48,'3-Productie normen'!A:J,VLOOKUP(K48,'3-Productie normen'!$B$40:$C$42,2,FALSE),FALSE)))</f>
        <v>0</v>
      </c>
      <c r="N48" s="306" t="str">
        <f>VLOOKUP(G48,'3-Productie normen'!A:J,8,FALSE)</f>
        <v>nvt</v>
      </c>
      <c r="O48" s="453"/>
      <c r="Q48" s="307">
        <f t="shared" si="1"/>
        <v>0</v>
      </c>
    </row>
    <row r="49" spans="1:17" ht="14.1" customHeight="1">
      <c r="A49" s="62">
        <v>49</v>
      </c>
      <c r="B49" s="271" t="s">
        <v>218</v>
      </c>
      <c r="C49" s="271" t="s">
        <v>224</v>
      </c>
      <c r="D49" s="429" t="s">
        <v>1111</v>
      </c>
      <c r="E49" s="302" t="s">
        <v>297</v>
      </c>
      <c r="F49" s="60" t="s">
        <v>293</v>
      </c>
      <c r="G49" s="60" t="s">
        <v>37</v>
      </c>
      <c r="H49" s="60" t="s">
        <v>237</v>
      </c>
      <c r="I49" s="303">
        <v>1.07</v>
      </c>
      <c r="J49" s="304">
        <f t="shared" si="0"/>
        <v>205</v>
      </c>
      <c r="K49" s="219">
        <v>205</v>
      </c>
      <c r="L49" s="218" t="e">
        <f>IF(K49="nio",0,IF(K49&gt;0,K49*I49/M49,0))*VLOOKUP(B49,'2-Kosten per locatie'!$A$14:$C$22,3,FALSE)</f>
        <v>#DIV/0!</v>
      </c>
      <c r="M49" s="305">
        <f>IF(K49="nio",0,IF(K49&gt;0,VLOOKUP(G49,'3-Productie normen'!A:J,VLOOKUP(K49,'3-Productie normen'!$B$40:$C$42,2,FALSE),FALSE)))</f>
        <v>0</v>
      </c>
      <c r="N49" s="306" t="str">
        <f>VLOOKUP(G49,'3-Productie normen'!A:J,8,FALSE)</f>
        <v>S</v>
      </c>
      <c r="O49" s="453"/>
      <c r="Q49" s="307">
        <f t="shared" si="1"/>
        <v>219.35000000000002</v>
      </c>
    </row>
    <row r="50" spans="1:17" ht="14.1" customHeight="1">
      <c r="A50" s="62">
        <v>50</v>
      </c>
      <c r="B50" s="271" t="s">
        <v>218</v>
      </c>
      <c r="C50" s="271" t="s">
        <v>224</v>
      </c>
      <c r="D50" s="429" t="s">
        <v>1111</v>
      </c>
      <c r="E50" s="302" t="s">
        <v>298</v>
      </c>
      <c r="F50" s="60" t="s">
        <v>299</v>
      </c>
      <c r="G50" s="60" t="s">
        <v>299</v>
      </c>
      <c r="H50" s="60" t="s">
        <v>300</v>
      </c>
      <c r="I50" s="303">
        <v>289.38</v>
      </c>
      <c r="J50" s="304">
        <f t="shared" si="0"/>
        <v>205</v>
      </c>
      <c r="K50" s="219">
        <v>205</v>
      </c>
      <c r="L50" s="218" t="e">
        <f>IF(K50="nio",0,IF(K50&gt;0,K50*I50/M50,0))*VLOOKUP(B50,'2-Kosten per locatie'!$A$14:$C$22,3,FALSE)</f>
        <v>#DIV/0!</v>
      </c>
      <c r="M50" s="305">
        <f>IF(K50="nio",0,IF(K50&gt;0,VLOOKUP(G50,'3-Productie normen'!A:J,VLOOKUP(K50,'3-Productie normen'!$B$40:$C$42,2,FALSE),FALSE)))</f>
        <v>0</v>
      </c>
      <c r="N50" s="306" t="str">
        <f>VLOOKUP(G50,'3-Productie normen'!A:J,8,FALSE)</f>
        <v>V</v>
      </c>
      <c r="O50" s="453"/>
      <c r="Q50" s="307">
        <f t="shared" si="1"/>
        <v>59322.9</v>
      </c>
    </row>
    <row r="51" spans="1:17" ht="14.1" customHeight="1">
      <c r="A51" s="62">
        <v>51</v>
      </c>
      <c r="B51" s="271" t="s">
        <v>218</v>
      </c>
      <c r="C51" s="271" t="s">
        <v>224</v>
      </c>
      <c r="D51" s="429" t="s">
        <v>1111</v>
      </c>
      <c r="E51" s="302" t="s">
        <v>301</v>
      </c>
      <c r="F51" s="60" t="s">
        <v>302</v>
      </c>
      <c r="G51" s="60" t="s">
        <v>37</v>
      </c>
      <c r="H51" s="60" t="s">
        <v>237</v>
      </c>
      <c r="I51" s="303">
        <v>3.76</v>
      </c>
      <c r="J51" s="304">
        <f t="shared" si="0"/>
        <v>205</v>
      </c>
      <c r="K51" s="219">
        <v>205</v>
      </c>
      <c r="L51" s="218" t="e">
        <f>IF(K51="nio",0,IF(K51&gt;0,K51*I51/M51,0))*VLOOKUP(B51,'2-Kosten per locatie'!$A$14:$C$22,3,FALSE)</f>
        <v>#DIV/0!</v>
      </c>
      <c r="M51" s="305">
        <f>IF(K51="nio",0,IF(K51&gt;0,VLOOKUP(G51,'3-Productie normen'!A:J,VLOOKUP(K51,'3-Productie normen'!$B$40:$C$42,2,FALSE),FALSE)))</f>
        <v>0</v>
      </c>
      <c r="N51" s="306" t="str">
        <f>VLOOKUP(G51,'3-Productie normen'!A:J,8,FALSE)</f>
        <v>S</v>
      </c>
      <c r="O51" s="453"/>
      <c r="Q51" s="307">
        <f t="shared" si="1"/>
        <v>770.8</v>
      </c>
    </row>
    <row r="52" spans="1:17" ht="14.1" customHeight="1">
      <c r="A52" s="62">
        <v>52</v>
      </c>
      <c r="B52" s="271" t="s">
        <v>218</v>
      </c>
      <c r="C52" s="271" t="s">
        <v>224</v>
      </c>
      <c r="D52" s="429" t="s">
        <v>1111</v>
      </c>
      <c r="E52" s="302" t="s">
        <v>303</v>
      </c>
      <c r="F52" s="310" t="s">
        <v>293</v>
      </c>
      <c r="G52" s="310" t="s">
        <v>37</v>
      </c>
      <c r="H52" s="60" t="s">
        <v>237</v>
      </c>
      <c r="I52" s="303">
        <v>1.34</v>
      </c>
      <c r="J52" s="304">
        <f t="shared" si="0"/>
        <v>205</v>
      </c>
      <c r="K52" s="219">
        <v>205</v>
      </c>
      <c r="L52" s="218" t="e">
        <f>IF(K52="nio",0,IF(K52&gt;0,K52*I52/M52,0))*VLOOKUP(B52,'2-Kosten per locatie'!$A$14:$C$22,3,FALSE)</f>
        <v>#DIV/0!</v>
      </c>
      <c r="M52" s="305">
        <f>IF(K52="nio",0,IF(K52&gt;0,VLOOKUP(G52,'3-Productie normen'!A:J,VLOOKUP(K52,'3-Productie normen'!$B$40:$C$42,2,FALSE),FALSE)))</f>
        <v>0</v>
      </c>
      <c r="N52" s="306" t="str">
        <f>VLOOKUP(G52,'3-Productie normen'!A:J,8,FALSE)</f>
        <v>S</v>
      </c>
      <c r="O52" s="453"/>
      <c r="Q52" s="307">
        <f t="shared" si="1"/>
        <v>274.7</v>
      </c>
    </row>
    <row r="53" spans="1:17" ht="14.1" customHeight="1">
      <c r="A53" s="62">
        <v>53</v>
      </c>
      <c r="B53" s="271" t="s">
        <v>218</v>
      </c>
      <c r="C53" s="271" t="s">
        <v>224</v>
      </c>
      <c r="D53" s="429" t="s">
        <v>1111</v>
      </c>
      <c r="E53" s="302" t="s">
        <v>304</v>
      </c>
      <c r="F53" s="60" t="s">
        <v>293</v>
      </c>
      <c r="G53" s="60" t="s">
        <v>37</v>
      </c>
      <c r="H53" s="308" t="s">
        <v>237</v>
      </c>
      <c r="I53" s="303">
        <v>1.39</v>
      </c>
      <c r="J53" s="304">
        <f t="shared" si="0"/>
        <v>205</v>
      </c>
      <c r="K53" s="219">
        <v>205</v>
      </c>
      <c r="L53" s="218" t="e">
        <f>IF(K53="nio",0,IF(K53&gt;0,K53*I53/M53,0))*VLOOKUP(B53,'2-Kosten per locatie'!$A$14:$C$22,3,FALSE)</f>
        <v>#DIV/0!</v>
      </c>
      <c r="M53" s="305">
        <f>IF(K53="nio",0,IF(K53&gt;0,VLOOKUP(G53,'3-Productie normen'!A:J,VLOOKUP(K53,'3-Productie normen'!$B$40:$C$42,2,FALSE),FALSE)))</f>
        <v>0</v>
      </c>
      <c r="N53" s="306" t="str">
        <f>VLOOKUP(G53,'3-Productie normen'!A:J,8,FALSE)</f>
        <v>S</v>
      </c>
      <c r="O53" s="453"/>
      <c r="Q53" s="307">
        <f t="shared" si="1"/>
        <v>284.95</v>
      </c>
    </row>
    <row r="54" spans="1:17" ht="14.1" customHeight="1">
      <c r="A54" s="62">
        <v>54</v>
      </c>
      <c r="B54" s="271" t="s">
        <v>218</v>
      </c>
      <c r="C54" s="271" t="s">
        <v>224</v>
      </c>
      <c r="D54" s="429" t="s">
        <v>1111</v>
      </c>
      <c r="E54" s="215" t="s">
        <v>305</v>
      </c>
      <c r="F54" s="72" t="s">
        <v>306</v>
      </c>
      <c r="G54" s="72" t="s">
        <v>236</v>
      </c>
      <c r="H54" s="60" t="s">
        <v>278</v>
      </c>
      <c r="I54" s="303">
        <v>11.84</v>
      </c>
      <c r="J54" s="304">
        <f t="shared" si="0"/>
        <v>0</v>
      </c>
      <c r="K54" s="219" t="s">
        <v>888</v>
      </c>
      <c r="L54" s="218">
        <f>IF(K54="nio",0,IF(K54&gt;0,K54*I54/M54,0))*VLOOKUP(B54,'2-Kosten per locatie'!$A$14:$C$22,3,FALSE)</f>
        <v>0</v>
      </c>
      <c r="M54" s="305">
        <f>IF(K54="nio",0,IF(K54&gt;0,VLOOKUP(G54,'3-Productie normen'!A:J,VLOOKUP(K54,'3-Productie normen'!$B$40:$C$42,2,FALSE),FALSE)))</f>
        <v>0</v>
      </c>
      <c r="N54" s="306" t="str">
        <f>VLOOKUP(G54,'3-Productie normen'!A:J,8,FALSE)</f>
        <v>nvt</v>
      </c>
      <c r="O54" s="453"/>
      <c r="Q54" s="307">
        <f t="shared" si="1"/>
        <v>0</v>
      </c>
    </row>
    <row r="55" spans="1:17" ht="14.1" customHeight="1">
      <c r="A55" s="62">
        <v>55</v>
      </c>
      <c r="B55" s="271" t="s">
        <v>218</v>
      </c>
      <c r="C55" s="271" t="s">
        <v>224</v>
      </c>
      <c r="D55" s="429" t="s">
        <v>1111</v>
      </c>
      <c r="E55" s="302" t="s">
        <v>307</v>
      </c>
      <c r="F55" s="60" t="s">
        <v>287</v>
      </c>
      <c r="G55" s="60" t="s">
        <v>236</v>
      </c>
      <c r="H55" s="60" t="s">
        <v>308</v>
      </c>
      <c r="I55" s="303">
        <v>9.69</v>
      </c>
      <c r="J55" s="304">
        <f t="shared" si="0"/>
        <v>0</v>
      </c>
      <c r="K55" s="219" t="s">
        <v>888</v>
      </c>
      <c r="L55" s="218">
        <f>IF(K55="nio",0,IF(K55&gt;0,K55*I55/M55,0))*VLOOKUP(B55,'2-Kosten per locatie'!$A$14:$C$22,3,FALSE)</f>
        <v>0</v>
      </c>
      <c r="M55" s="305">
        <f>IF(K55="nio",0,IF(K55&gt;0,VLOOKUP(G55,'3-Productie normen'!A:J,VLOOKUP(K55,'3-Productie normen'!$B$40:$C$42,2,FALSE),FALSE)))</f>
        <v>0</v>
      </c>
      <c r="N55" s="306" t="str">
        <f>VLOOKUP(G55,'3-Productie normen'!A:J,8,FALSE)</f>
        <v>nvt</v>
      </c>
      <c r="O55" s="453"/>
      <c r="Q55" s="307">
        <f t="shared" si="1"/>
        <v>0</v>
      </c>
    </row>
    <row r="56" spans="1:17" ht="14.1" customHeight="1">
      <c r="A56" s="62">
        <v>56</v>
      </c>
      <c r="B56" s="271" t="s">
        <v>218</v>
      </c>
      <c r="C56" s="271" t="s">
        <v>224</v>
      </c>
      <c r="D56" s="429" t="s">
        <v>1111</v>
      </c>
      <c r="E56" s="302" t="s">
        <v>309</v>
      </c>
      <c r="F56" s="60" t="s">
        <v>310</v>
      </c>
      <c r="G56" s="60" t="s">
        <v>35</v>
      </c>
      <c r="H56" s="60" t="s">
        <v>233</v>
      </c>
      <c r="I56" s="303">
        <v>20.23</v>
      </c>
      <c r="J56" s="304">
        <f t="shared" si="0"/>
        <v>123</v>
      </c>
      <c r="K56" s="219">
        <v>123</v>
      </c>
      <c r="L56" s="218" t="e">
        <f>IF(K56="nio",0,IF(K56&gt;0,K56*I56/M56,0))*VLOOKUP(B56,'2-Kosten per locatie'!$A$14:$C$22,3,FALSE)</f>
        <v>#DIV/0!</v>
      </c>
      <c r="M56" s="305">
        <f>IF(K56="nio",0,IF(K56&gt;0,VLOOKUP(G56,'3-Productie normen'!A:J,VLOOKUP(K56,'3-Productie normen'!$B$40:$C$42,2,FALSE),FALSE)))</f>
        <v>0</v>
      </c>
      <c r="N56" s="306" t="str">
        <f>VLOOKUP(G56,'3-Productie normen'!A:J,8,FALSE)</f>
        <v>B</v>
      </c>
      <c r="O56" s="453"/>
      <c r="Q56" s="307">
        <f t="shared" si="1"/>
        <v>2488.29</v>
      </c>
    </row>
    <row r="57" spans="1:17" ht="14.1" customHeight="1">
      <c r="A57" s="62">
        <v>57</v>
      </c>
      <c r="B57" s="271" t="s">
        <v>218</v>
      </c>
      <c r="C57" s="271" t="s">
        <v>224</v>
      </c>
      <c r="D57" s="429" t="s">
        <v>1111</v>
      </c>
      <c r="E57" s="302" t="s">
        <v>311</v>
      </c>
      <c r="F57" s="60" t="s">
        <v>287</v>
      </c>
      <c r="G57" s="60" t="s">
        <v>236</v>
      </c>
      <c r="H57" s="60" t="s">
        <v>233</v>
      </c>
      <c r="I57" s="303">
        <v>19.670000000000002</v>
      </c>
      <c r="J57" s="304">
        <f t="shared" si="0"/>
        <v>0</v>
      </c>
      <c r="K57" s="219" t="s">
        <v>888</v>
      </c>
      <c r="L57" s="218">
        <f>IF(K57="nio",0,IF(K57&gt;0,K57*I57/M57,0))*VLOOKUP(B57,'2-Kosten per locatie'!$A$14:$C$22,3,FALSE)</f>
        <v>0</v>
      </c>
      <c r="M57" s="305">
        <f>IF(K57="nio",0,IF(K57&gt;0,VLOOKUP(G57,'3-Productie normen'!A:J,VLOOKUP(K57,'3-Productie normen'!$B$40:$C$42,2,FALSE),FALSE)))</f>
        <v>0</v>
      </c>
      <c r="N57" s="306" t="str">
        <f>VLOOKUP(G57,'3-Productie normen'!A:J,8,FALSE)</f>
        <v>nvt</v>
      </c>
      <c r="O57" s="453"/>
      <c r="Q57" s="307">
        <f t="shared" si="1"/>
        <v>0</v>
      </c>
    </row>
    <row r="58" spans="1:17" ht="14.1" customHeight="1">
      <c r="A58" s="62">
        <v>58</v>
      </c>
      <c r="B58" s="271" t="s">
        <v>218</v>
      </c>
      <c r="C58" s="271" t="s">
        <v>224</v>
      </c>
      <c r="D58" s="429" t="s">
        <v>1111</v>
      </c>
      <c r="E58" s="302" t="s">
        <v>312</v>
      </c>
      <c r="F58" s="60" t="s">
        <v>313</v>
      </c>
      <c r="G58" s="271" t="s">
        <v>1114</v>
      </c>
      <c r="H58" s="60" t="s">
        <v>233</v>
      </c>
      <c r="I58" s="303">
        <v>78</v>
      </c>
      <c r="J58" s="304">
        <f t="shared" si="0"/>
        <v>205</v>
      </c>
      <c r="K58" s="219">
        <v>205</v>
      </c>
      <c r="L58" s="218" t="e">
        <f>IF(K58="nio",0,IF(K58&gt;0,K58*I58/M58,0))*VLOOKUP(B58,'2-Kosten per locatie'!$A$14:$C$22,3,FALSE)</f>
        <v>#DIV/0!</v>
      </c>
      <c r="M58" s="305">
        <f>IF(K58="nio",0,IF(K58&gt;0,VLOOKUP(G58,'3-Productie normen'!A:J,VLOOKUP(K58,'3-Productie normen'!$B$40:$C$42,2,FALSE),FALSE)))</f>
        <v>0</v>
      </c>
      <c r="N58" s="306" t="str">
        <f>VLOOKUP(G58,'3-Productie normen'!A:J,8,FALSE)</f>
        <v>L</v>
      </c>
      <c r="O58" s="453"/>
      <c r="Q58" s="307">
        <f t="shared" si="1"/>
        <v>15990</v>
      </c>
    </row>
    <row r="59" spans="1:17" ht="14.1" customHeight="1">
      <c r="A59" s="62">
        <v>59</v>
      </c>
      <c r="B59" s="271" t="s">
        <v>218</v>
      </c>
      <c r="C59" s="271" t="s">
        <v>224</v>
      </c>
      <c r="D59" s="429" t="s">
        <v>1111</v>
      </c>
      <c r="E59" s="302" t="s">
        <v>314</v>
      </c>
      <c r="F59" s="60" t="s">
        <v>315</v>
      </c>
      <c r="G59" s="60" t="s">
        <v>244</v>
      </c>
      <c r="H59" s="60" t="s">
        <v>233</v>
      </c>
      <c r="I59" s="303">
        <v>313.83</v>
      </c>
      <c r="J59" s="304">
        <f t="shared" si="0"/>
        <v>205</v>
      </c>
      <c r="K59" s="219">
        <v>205</v>
      </c>
      <c r="L59" s="218" t="e">
        <f>IF(K59="nio",0,IF(K59&gt;0,K59*I59/M59,0))*VLOOKUP(B59,'2-Kosten per locatie'!$A$14:$C$22,3,FALSE)</f>
        <v>#DIV/0!</v>
      </c>
      <c r="M59" s="305">
        <f>IF(K59="nio",0,IF(K59&gt;0,VLOOKUP(G59,'3-Productie normen'!A:J,VLOOKUP(K59,'3-Productie normen'!$B$40:$C$42,2,FALSE),FALSE)))</f>
        <v>0</v>
      </c>
      <c r="N59" s="306" t="str">
        <f>VLOOKUP(G59,'3-Productie normen'!A:J,8,FALSE)</f>
        <v>V</v>
      </c>
      <c r="O59" s="453"/>
      <c r="Q59" s="307">
        <f t="shared" si="1"/>
        <v>64335.149999999994</v>
      </c>
    </row>
    <row r="60" spans="1:17" ht="14.1" customHeight="1">
      <c r="A60" s="62">
        <v>60</v>
      </c>
      <c r="B60" s="271" t="s">
        <v>218</v>
      </c>
      <c r="C60" s="271" t="s">
        <v>224</v>
      </c>
      <c r="D60" s="429" t="s">
        <v>1111</v>
      </c>
      <c r="E60" s="302" t="s">
        <v>316</v>
      </c>
      <c r="F60" s="60" t="s">
        <v>317</v>
      </c>
      <c r="G60" s="60" t="s">
        <v>318</v>
      </c>
      <c r="H60" s="60" t="s">
        <v>237</v>
      </c>
      <c r="I60" s="303">
        <v>16.440000000000001</v>
      </c>
      <c r="J60" s="304">
        <f t="shared" si="0"/>
        <v>205</v>
      </c>
      <c r="K60" s="219">
        <v>205</v>
      </c>
      <c r="L60" s="218" t="e">
        <f>IF(K60="nio",0,IF(K60&gt;0,K60*I60/M60,0))*VLOOKUP(B60,'2-Kosten per locatie'!$A$14:$C$22,3,FALSE)</f>
        <v>#DIV/0!</v>
      </c>
      <c r="M60" s="305">
        <f>IF(K60="nio",0,IF(K60&gt;0,VLOOKUP(G60,'3-Productie normen'!A:J,VLOOKUP(K60,'3-Productie normen'!$B$40:$C$42,2,FALSE),FALSE)))</f>
        <v>0</v>
      </c>
      <c r="N60" s="306" t="str">
        <f>VLOOKUP(G60,'3-Productie normen'!A:J,8,FALSE)</f>
        <v>V</v>
      </c>
      <c r="O60" s="453"/>
      <c r="Q60" s="307">
        <f t="shared" si="1"/>
        <v>3370.2000000000003</v>
      </c>
    </row>
    <row r="61" spans="1:17" ht="14.1" customHeight="1">
      <c r="A61" s="62">
        <v>61</v>
      </c>
      <c r="B61" s="271" t="s">
        <v>218</v>
      </c>
      <c r="C61" s="271" t="s">
        <v>224</v>
      </c>
      <c r="D61" s="429" t="s">
        <v>1111</v>
      </c>
      <c r="E61" s="302">
        <v>38</v>
      </c>
      <c r="F61" s="60" t="s">
        <v>319</v>
      </c>
      <c r="G61" s="60" t="s">
        <v>236</v>
      </c>
      <c r="H61" s="60"/>
      <c r="I61" s="303">
        <v>12</v>
      </c>
      <c r="J61" s="304">
        <f t="shared" si="0"/>
        <v>0</v>
      </c>
      <c r="K61" s="219" t="s">
        <v>888</v>
      </c>
      <c r="L61" s="218">
        <f>IF(K61="nio",0,IF(K61&gt;0,K61*I61/M61,0))*VLOOKUP(B61,'2-Kosten per locatie'!$A$14:$C$22,3,FALSE)</f>
        <v>0</v>
      </c>
      <c r="M61" s="305">
        <f>IF(K61="nio",0,IF(K61&gt;0,VLOOKUP(G61,'3-Productie normen'!A:J,VLOOKUP(K61,'3-Productie normen'!$B$40:$C$42,2,FALSE),FALSE)))</f>
        <v>0</v>
      </c>
      <c r="N61" s="306" t="str">
        <f>VLOOKUP(G61,'3-Productie normen'!A:J,8,FALSE)</f>
        <v>nvt</v>
      </c>
      <c r="O61" s="453"/>
      <c r="Q61" s="307">
        <f t="shared" si="1"/>
        <v>0</v>
      </c>
    </row>
    <row r="62" spans="1:17" ht="14.1" customHeight="1">
      <c r="A62" s="62">
        <v>62</v>
      </c>
      <c r="B62" s="271" t="s">
        <v>218</v>
      </c>
      <c r="C62" s="271" t="s">
        <v>224</v>
      </c>
      <c r="D62" s="429" t="s">
        <v>1111</v>
      </c>
      <c r="E62" s="302">
        <v>39</v>
      </c>
      <c r="F62" s="60" t="s">
        <v>320</v>
      </c>
      <c r="G62" s="60" t="s">
        <v>236</v>
      </c>
      <c r="H62" s="60"/>
      <c r="I62" s="303">
        <v>12</v>
      </c>
      <c r="J62" s="304">
        <f t="shared" si="0"/>
        <v>0</v>
      </c>
      <c r="K62" s="219" t="s">
        <v>888</v>
      </c>
      <c r="L62" s="218">
        <f>IF(K62="nio",0,IF(K62&gt;0,K62*I62/M62,0))*VLOOKUP(B62,'2-Kosten per locatie'!$A$14:$C$22,3,FALSE)</f>
        <v>0</v>
      </c>
      <c r="M62" s="305">
        <f>IF(K62="nio",0,IF(K62&gt;0,VLOOKUP(G62,'3-Productie normen'!A:J,VLOOKUP(K62,'3-Productie normen'!$B$40:$C$42,2,FALSE),FALSE)))</f>
        <v>0</v>
      </c>
      <c r="N62" s="306" t="str">
        <f>VLOOKUP(G62,'3-Productie normen'!A:J,8,FALSE)</f>
        <v>nvt</v>
      </c>
      <c r="O62" s="453"/>
      <c r="Q62" s="307">
        <f t="shared" si="1"/>
        <v>0</v>
      </c>
    </row>
    <row r="63" spans="1:17" ht="14.1" customHeight="1">
      <c r="A63" s="62">
        <v>63</v>
      </c>
      <c r="B63" s="271" t="s">
        <v>218</v>
      </c>
      <c r="C63" s="271" t="s">
        <v>224</v>
      </c>
      <c r="D63" s="429" t="s">
        <v>1111</v>
      </c>
      <c r="E63" s="302">
        <v>41</v>
      </c>
      <c r="F63" s="60" t="s">
        <v>319</v>
      </c>
      <c r="G63" s="60" t="s">
        <v>236</v>
      </c>
      <c r="H63" s="60"/>
      <c r="I63" s="303">
        <v>15</v>
      </c>
      <c r="J63" s="304">
        <f t="shared" si="0"/>
        <v>0</v>
      </c>
      <c r="K63" s="219" t="s">
        <v>888</v>
      </c>
      <c r="L63" s="218">
        <f>IF(K63="nio",0,IF(K63&gt;0,K63*I63/M63,0))*VLOOKUP(B63,'2-Kosten per locatie'!$A$14:$C$22,3,FALSE)</f>
        <v>0</v>
      </c>
      <c r="M63" s="305">
        <f>IF(K63="nio",0,IF(K63&gt;0,VLOOKUP(G63,'3-Productie normen'!A:J,VLOOKUP(K63,'3-Productie normen'!$B$40:$C$42,2,FALSE),FALSE)))</f>
        <v>0</v>
      </c>
      <c r="N63" s="306" t="str">
        <f>VLOOKUP(G63,'3-Productie normen'!A:J,8,FALSE)</f>
        <v>nvt</v>
      </c>
      <c r="O63" s="453"/>
      <c r="Q63" s="307">
        <f t="shared" si="1"/>
        <v>0</v>
      </c>
    </row>
    <row r="64" spans="1:17" ht="14.1" customHeight="1">
      <c r="A64" s="62">
        <v>64</v>
      </c>
      <c r="B64" s="271" t="s">
        <v>218</v>
      </c>
      <c r="C64" s="271" t="s">
        <v>224</v>
      </c>
      <c r="D64" s="429" t="s">
        <v>1111</v>
      </c>
      <c r="E64" s="302">
        <v>42</v>
      </c>
      <c r="F64" s="60" t="s">
        <v>319</v>
      </c>
      <c r="G64" s="60" t="s">
        <v>236</v>
      </c>
      <c r="H64" s="60"/>
      <c r="I64" s="303">
        <v>15</v>
      </c>
      <c r="J64" s="304">
        <f t="shared" si="0"/>
        <v>0</v>
      </c>
      <c r="K64" s="219" t="s">
        <v>888</v>
      </c>
      <c r="L64" s="218">
        <f>IF(K64="nio",0,IF(K64&gt;0,K64*I64/M64,0))*VLOOKUP(B64,'2-Kosten per locatie'!$A$14:$C$22,3,FALSE)</f>
        <v>0</v>
      </c>
      <c r="M64" s="305">
        <f>IF(K64="nio",0,IF(K64&gt;0,VLOOKUP(G64,'3-Productie normen'!A:J,VLOOKUP(K64,'3-Productie normen'!$B$40:$C$42,2,FALSE),FALSE)))</f>
        <v>0</v>
      </c>
      <c r="N64" s="306" t="str">
        <f>VLOOKUP(G64,'3-Productie normen'!A:J,8,FALSE)</f>
        <v>nvt</v>
      </c>
      <c r="O64" s="453"/>
      <c r="Q64" s="307">
        <f t="shared" si="1"/>
        <v>0</v>
      </c>
    </row>
    <row r="65" spans="1:17" ht="14.1" customHeight="1">
      <c r="A65" s="62">
        <v>65</v>
      </c>
      <c r="B65" s="271" t="s">
        <v>218</v>
      </c>
      <c r="C65" s="271" t="s">
        <v>224</v>
      </c>
      <c r="D65" s="429" t="s">
        <v>1111</v>
      </c>
      <c r="E65" s="302">
        <v>43</v>
      </c>
      <c r="F65" s="60" t="s">
        <v>321</v>
      </c>
      <c r="G65" s="60" t="s">
        <v>35</v>
      </c>
      <c r="H65" s="60" t="s">
        <v>227</v>
      </c>
      <c r="I65" s="303">
        <v>13</v>
      </c>
      <c r="J65" s="304">
        <f t="shared" si="0"/>
        <v>123</v>
      </c>
      <c r="K65" s="219">
        <v>123</v>
      </c>
      <c r="L65" s="218" t="e">
        <f>IF(K65="nio",0,IF(K65&gt;0,K65*I65/M65,0))*VLOOKUP(B65,'2-Kosten per locatie'!$A$14:$C$22,3,FALSE)</f>
        <v>#DIV/0!</v>
      </c>
      <c r="M65" s="305">
        <f>IF(K65="nio",0,IF(K65&gt;0,VLOOKUP(G65,'3-Productie normen'!A:J,VLOOKUP(K65,'3-Productie normen'!$B$40:$C$42,2,FALSE),FALSE)))</f>
        <v>0</v>
      </c>
      <c r="N65" s="306" t="str">
        <f>VLOOKUP(G65,'3-Productie normen'!A:J,8,FALSE)</f>
        <v>B</v>
      </c>
      <c r="O65" s="453"/>
      <c r="Q65" s="307">
        <f t="shared" si="1"/>
        <v>1599</v>
      </c>
    </row>
    <row r="66" spans="1:17" ht="14.1" customHeight="1">
      <c r="A66" s="62">
        <v>66</v>
      </c>
      <c r="B66" s="271" t="s">
        <v>218</v>
      </c>
      <c r="C66" s="271" t="s">
        <v>224</v>
      </c>
      <c r="D66" s="429" t="s">
        <v>1111</v>
      </c>
      <c r="E66" s="302" t="s">
        <v>322</v>
      </c>
      <c r="F66" s="60" t="s">
        <v>231</v>
      </c>
      <c r="G66" s="60" t="s">
        <v>232</v>
      </c>
      <c r="H66" s="60" t="s">
        <v>323</v>
      </c>
      <c r="I66" s="303">
        <v>11.87</v>
      </c>
      <c r="J66" s="304">
        <f t="shared" si="0"/>
        <v>205</v>
      </c>
      <c r="K66" s="219">
        <v>205</v>
      </c>
      <c r="L66" s="218" t="e">
        <f>IF(K66="nio",0,IF(K66&gt;0,K66*I66/M66,0))*VLOOKUP(B66,'2-Kosten per locatie'!$A$14:$C$22,3,FALSE)</f>
        <v>#DIV/0!</v>
      </c>
      <c r="M66" s="305">
        <f>IF(K66="nio",0,IF(K66&gt;0,VLOOKUP(G66,'3-Productie normen'!A:J,VLOOKUP(K66,'3-Productie normen'!$B$40:$C$42,2,FALSE),FALSE)))</f>
        <v>0</v>
      </c>
      <c r="N66" s="306" t="str">
        <f>VLOOKUP(G66,'3-Productie normen'!A:J,8,FALSE)</f>
        <v>V</v>
      </c>
      <c r="O66" s="453"/>
      <c r="Q66" s="307">
        <f t="shared" si="1"/>
        <v>2433.35</v>
      </c>
    </row>
    <row r="67" spans="1:17" ht="14.1" customHeight="1">
      <c r="A67" s="62">
        <v>67</v>
      </c>
      <c r="B67" s="271" t="s">
        <v>218</v>
      </c>
      <c r="C67" s="271" t="s">
        <v>224</v>
      </c>
      <c r="D67" s="429" t="s">
        <v>1111</v>
      </c>
      <c r="E67" s="302" t="s">
        <v>324</v>
      </c>
      <c r="F67" s="60" t="s">
        <v>325</v>
      </c>
      <c r="G67" s="60" t="s">
        <v>232</v>
      </c>
      <c r="H67" s="60" t="s">
        <v>233</v>
      </c>
      <c r="I67" s="303">
        <v>455.15</v>
      </c>
      <c r="J67" s="304">
        <f t="shared" si="0"/>
        <v>205</v>
      </c>
      <c r="K67" s="219">
        <v>205</v>
      </c>
      <c r="L67" s="218" t="e">
        <f>IF(K67="nio",0,IF(K67&gt;0,K67*I67/M67,0))*VLOOKUP(B67,'2-Kosten per locatie'!$A$14:$C$22,3,FALSE)</f>
        <v>#DIV/0!</v>
      </c>
      <c r="M67" s="305">
        <f>IF(K67="nio",0,IF(K67&gt;0,VLOOKUP(G67,'3-Productie normen'!A:J,VLOOKUP(K67,'3-Productie normen'!$B$40:$C$42,2,FALSE),FALSE)))</f>
        <v>0</v>
      </c>
      <c r="N67" s="306" t="str">
        <f>VLOOKUP(G67,'3-Productie normen'!A:J,8,FALSE)</f>
        <v>V</v>
      </c>
      <c r="O67" s="453"/>
      <c r="Q67" s="307">
        <f t="shared" si="1"/>
        <v>93305.75</v>
      </c>
    </row>
    <row r="68" spans="1:17" ht="14.1" customHeight="1">
      <c r="A68" s="62">
        <v>68</v>
      </c>
      <c r="B68" s="271" t="s">
        <v>218</v>
      </c>
      <c r="C68" s="271" t="s">
        <v>224</v>
      </c>
      <c r="D68" s="429" t="s">
        <v>1111</v>
      </c>
      <c r="E68" s="302" t="s">
        <v>326</v>
      </c>
      <c r="F68" s="60" t="s">
        <v>231</v>
      </c>
      <c r="G68" s="60" t="s">
        <v>232</v>
      </c>
      <c r="H68" s="60" t="s">
        <v>327</v>
      </c>
      <c r="I68" s="303">
        <v>8.89</v>
      </c>
      <c r="J68" s="304">
        <f t="shared" si="0"/>
        <v>205</v>
      </c>
      <c r="K68" s="219">
        <v>205</v>
      </c>
      <c r="L68" s="218" t="e">
        <f>IF(K68="nio",0,IF(K68&gt;0,K68*I68/M68,0))*VLOOKUP(B68,'2-Kosten per locatie'!$A$14:$C$22,3,FALSE)</f>
        <v>#DIV/0!</v>
      </c>
      <c r="M68" s="305">
        <f>IF(K68="nio",0,IF(K68&gt;0,VLOOKUP(G68,'3-Productie normen'!A:J,VLOOKUP(K68,'3-Productie normen'!$B$40:$C$42,2,FALSE),FALSE)))</f>
        <v>0</v>
      </c>
      <c r="N68" s="306" t="str">
        <f>VLOOKUP(G68,'3-Productie normen'!A:J,8,FALSE)</f>
        <v>V</v>
      </c>
      <c r="O68" s="453"/>
      <c r="Q68" s="307">
        <f t="shared" si="1"/>
        <v>1822.45</v>
      </c>
    </row>
    <row r="69" spans="1:17" ht="14.1" customHeight="1">
      <c r="A69" s="62">
        <v>69</v>
      </c>
      <c r="B69" s="271" t="s">
        <v>218</v>
      </c>
      <c r="C69" s="271" t="s">
        <v>224</v>
      </c>
      <c r="D69" s="429" t="s">
        <v>1111</v>
      </c>
      <c r="E69" s="302" t="s">
        <v>328</v>
      </c>
      <c r="F69" s="60" t="s">
        <v>325</v>
      </c>
      <c r="G69" s="60" t="s">
        <v>232</v>
      </c>
      <c r="H69" s="60" t="s">
        <v>233</v>
      </c>
      <c r="I69" s="303">
        <v>76.2</v>
      </c>
      <c r="J69" s="304">
        <f t="shared" si="0"/>
        <v>205</v>
      </c>
      <c r="K69" s="219">
        <v>205</v>
      </c>
      <c r="L69" s="218" t="e">
        <f>IF(K69="nio",0,IF(K69&gt;0,K69*I69/M69,0))*VLOOKUP(B69,'2-Kosten per locatie'!$A$14:$C$22,3,FALSE)</f>
        <v>#DIV/0!</v>
      </c>
      <c r="M69" s="305">
        <f>IF(K69="nio",0,IF(K69&gt;0,VLOOKUP(G69,'3-Productie normen'!A:J,VLOOKUP(K69,'3-Productie normen'!$B$40:$C$42,2,FALSE),FALSE)))</f>
        <v>0</v>
      </c>
      <c r="N69" s="306" t="str">
        <f>VLOOKUP(G69,'3-Productie normen'!A:J,8,FALSE)</f>
        <v>V</v>
      </c>
      <c r="O69" s="453"/>
      <c r="Q69" s="307">
        <f t="shared" si="1"/>
        <v>15621</v>
      </c>
    </row>
    <row r="70" spans="1:17" ht="14.1" customHeight="1">
      <c r="A70" s="62">
        <v>70</v>
      </c>
      <c r="B70" s="271" t="s">
        <v>218</v>
      </c>
      <c r="C70" s="271" t="s">
        <v>224</v>
      </c>
      <c r="D70" s="429" t="s">
        <v>1111</v>
      </c>
      <c r="E70" s="302" t="s">
        <v>329</v>
      </c>
      <c r="F70" s="60" t="s">
        <v>325</v>
      </c>
      <c r="G70" s="60" t="s">
        <v>232</v>
      </c>
      <c r="H70" s="60" t="s">
        <v>233</v>
      </c>
      <c r="I70" s="303">
        <v>29.29</v>
      </c>
      <c r="J70" s="304">
        <f t="shared" si="0"/>
        <v>205</v>
      </c>
      <c r="K70" s="219">
        <v>205</v>
      </c>
      <c r="L70" s="218" t="e">
        <f>IF(K70="nio",0,IF(K70&gt;0,K70*I70/M70,0))*VLOOKUP(B70,'2-Kosten per locatie'!$A$14:$C$22,3,FALSE)</f>
        <v>#DIV/0!</v>
      </c>
      <c r="M70" s="305">
        <f>IF(K70="nio",0,IF(K70&gt;0,VLOOKUP(G70,'3-Productie normen'!A:J,VLOOKUP(K70,'3-Productie normen'!$B$40:$C$42,2,FALSE),FALSE)))</f>
        <v>0</v>
      </c>
      <c r="N70" s="306" t="str">
        <f>VLOOKUP(G70,'3-Productie normen'!A:J,8,FALSE)</f>
        <v>V</v>
      </c>
      <c r="O70" s="453"/>
      <c r="Q70" s="307">
        <f t="shared" si="1"/>
        <v>6004.45</v>
      </c>
    </row>
    <row r="71" spans="1:17" ht="14.1" customHeight="1">
      <c r="A71" s="62">
        <v>71</v>
      </c>
      <c r="B71" s="271" t="s">
        <v>218</v>
      </c>
      <c r="C71" s="271" t="s">
        <v>224</v>
      </c>
      <c r="D71" s="429" t="s">
        <v>1111</v>
      </c>
      <c r="E71" s="302" t="s">
        <v>330</v>
      </c>
      <c r="F71" s="60" t="s">
        <v>231</v>
      </c>
      <c r="G71" s="60" t="s">
        <v>232</v>
      </c>
      <c r="H71" s="60" t="s">
        <v>237</v>
      </c>
      <c r="I71" s="303">
        <v>13.46</v>
      </c>
      <c r="J71" s="304">
        <f t="shared" si="0"/>
        <v>205</v>
      </c>
      <c r="K71" s="219">
        <v>205</v>
      </c>
      <c r="L71" s="218" t="e">
        <f>IF(K71="nio",0,IF(K71&gt;0,K71*I71/M71,0))*VLOOKUP(B71,'2-Kosten per locatie'!$A$14:$C$22,3,FALSE)</f>
        <v>#DIV/0!</v>
      </c>
      <c r="M71" s="305">
        <f>IF(K71="nio",0,IF(K71&gt;0,VLOOKUP(G71,'3-Productie normen'!A:J,VLOOKUP(K71,'3-Productie normen'!$B$40:$C$42,2,FALSE),FALSE)))</f>
        <v>0</v>
      </c>
      <c r="N71" s="306" t="str">
        <f>VLOOKUP(G71,'3-Productie normen'!A:J,8,FALSE)</f>
        <v>V</v>
      </c>
      <c r="O71" s="453"/>
      <c r="Q71" s="307">
        <f t="shared" si="1"/>
        <v>2759.3</v>
      </c>
    </row>
    <row r="72" spans="1:17" ht="14.1" customHeight="1">
      <c r="A72" s="62">
        <v>72</v>
      </c>
      <c r="B72" s="271" t="s">
        <v>218</v>
      </c>
      <c r="C72" s="271" t="s">
        <v>224</v>
      </c>
      <c r="D72" s="429" t="s">
        <v>1111</v>
      </c>
      <c r="E72" s="302" t="s">
        <v>331</v>
      </c>
      <c r="F72" s="60" t="s">
        <v>332</v>
      </c>
      <c r="G72" s="60" t="s">
        <v>333</v>
      </c>
      <c r="H72" s="60" t="s">
        <v>241</v>
      </c>
      <c r="I72" s="303">
        <v>138</v>
      </c>
      <c r="J72" s="304">
        <f t="shared" si="0"/>
        <v>205</v>
      </c>
      <c r="K72" s="219">
        <v>205</v>
      </c>
      <c r="L72" s="218" t="e">
        <f>IF(K72="nio",0,IF(K72&gt;0,K72*I72/M72,0))*VLOOKUP(B72,'2-Kosten per locatie'!$A$14:$C$22,3,FALSE)</f>
        <v>#DIV/0!</v>
      </c>
      <c r="M72" s="305">
        <f>IF(K72="nio",0,IF(K72&gt;0,VLOOKUP(G72,'3-Productie normen'!A:J,VLOOKUP(K72,'3-Productie normen'!$B$40:$C$42,2,FALSE),FALSE)))</f>
        <v>0</v>
      </c>
      <c r="N72" s="306" t="str">
        <f>VLOOKUP(G72,'3-Productie normen'!A:J,8,FALSE)</f>
        <v>V</v>
      </c>
      <c r="O72" s="453"/>
      <c r="Q72" s="307">
        <f t="shared" si="1"/>
        <v>28290</v>
      </c>
    </row>
    <row r="73" spans="1:17" ht="14.1" customHeight="1">
      <c r="A73" s="62">
        <v>73</v>
      </c>
      <c r="B73" s="271" t="s">
        <v>218</v>
      </c>
      <c r="C73" s="271" t="s">
        <v>224</v>
      </c>
      <c r="D73" s="429" t="s">
        <v>1111</v>
      </c>
      <c r="E73" s="302" t="s">
        <v>334</v>
      </c>
      <c r="F73" s="60" t="s">
        <v>335</v>
      </c>
      <c r="G73" s="60" t="s">
        <v>333</v>
      </c>
      <c r="H73" s="60" t="s">
        <v>241</v>
      </c>
      <c r="I73" s="303">
        <v>133</v>
      </c>
      <c r="J73" s="304">
        <f t="shared" si="0"/>
        <v>205</v>
      </c>
      <c r="K73" s="219">
        <v>205</v>
      </c>
      <c r="L73" s="218" t="e">
        <f>IF(K73="nio",0,IF(K73&gt;0,K73*I73/M73,0))*VLOOKUP(B73,'2-Kosten per locatie'!$A$14:$C$22,3,FALSE)</f>
        <v>#DIV/0!</v>
      </c>
      <c r="M73" s="305">
        <f>IF(K73="nio",0,IF(K73&gt;0,VLOOKUP(G73,'3-Productie normen'!A:J,VLOOKUP(K73,'3-Productie normen'!$B$40:$C$42,2,FALSE),FALSE)))</f>
        <v>0</v>
      </c>
      <c r="N73" s="306" t="str">
        <f>VLOOKUP(G73,'3-Productie normen'!A:J,8,FALSE)</f>
        <v>V</v>
      </c>
      <c r="O73" s="453"/>
      <c r="Q73" s="307">
        <f t="shared" si="1"/>
        <v>27265</v>
      </c>
    </row>
    <row r="74" spans="1:17" ht="14.1" customHeight="1">
      <c r="A74" s="62">
        <v>74</v>
      </c>
      <c r="B74" s="271" t="s">
        <v>218</v>
      </c>
      <c r="C74" s="271" t="s">
        <v>224</v>
      </c>
      <c r="D74" s="429" t="s">
        <v>1111</v>
      </c>
      <c r="E74" s="302" t="s">
        <v>336</v>
      </c>
      <c r="F74" s="60" t="s">
        <v>325</v>
      </c>
      <c r="G74" s="60" t="s">
        <v>232</v>
      </c>
      <c r="H74" s="60" t="s">
        <v>227</v>
      </c>
      <c r="I74" s="303">
        <v>31</v>
      </c>
      <c r="J74" s="304">
        <f t="shared" ref="J74:J137" si="2">SUM(K74:K74)</f>
        <v>205</v>
      </c>
      <c r="K74" s="219">
        <v>205</v>
      </c>
      <c r="L74" s="218" t="e">
        <f>IF(K74="nio",0,IF(K74&gt;0,K74*I74/M74,0))*VLOOKUP(B74,'2-Kosten per locatie'!$A$14:$C$22,3,FALSE)</f>
        <v>#DIV/0!</v>
      </c>
      <c r="M74" s="305">
        <f>IF(K74="nio",0,IF(K74&gt;0,VLOOKUP(G74,'3-Productie normen'!A:J,VLOOKUP(K74,'3-Productie normen'!$B$40:$C$42,2,FALSE),FALSE)))</f>
        <v>0</v>
      </c>
      <c r="N74" s="306" t="str">
        <f>VLOOKUP(G74,'3-Productie normen'!A:J,8,FALSE)</f>
        <v>V</v>
      </c>
      <c r="O74" s="453"/>
      <c r="Q74" s="307">
        <f t="shared" ref="Q74:Q137" si="3">J74*I74</f>
        <v>6355</v>
      </c>
    </row>
    <row r="75" spans="1:17" ht="14.1" customHeight="1">
      <c r="A75" s="62">
        <v>75</v>
      </c>
      <c r="B75" s="271" t="s">
        <v>218</v>
      </c>
      <c r="C75" s="271" t="s">
        <v>224</v>
      </c>
      <c r="D75" s="429" t="s">
        <v>1111</v>
      </c>
      <c r="E75" s="302" t="s">
        <v>338</v>
      </c>
      <c r="F75" s="60" t="s">
        <v>339</v>
      </c>
      <c r="G75" s="60" t="s">
        <v>339</v>
      </c>
      <c r="H75" s="60" t="s">
        <v>340</v>
      </c>
      <c r="I75" s="303">
        <v>90</v>
      </c>
      <c r="J75" s="304">
        <f t="shared" si="2"/>
        <v>205</v>
      </c>
      <c r="K75" s="219">
        <v>205</v>
      </c>
      <c r="L75" s="218" t="e">
        <f>IF(K75="nio",0,IF(K75&gt;0,K75*I75/M75,0))*VLOOKUP(B75,'2-Kosten per locatie'!$A$14:$C$22,3,FALSE)</f>
        <v>#DIV/0!</v>
      </c>
      <c r="M75" s="305">
        <f>IF(K75="nio",0,IF(K75&gt;0,VLOOKUP(G75,'3-Productie normen'!A:J,VLOOKUP(K75,'3-Productie normen'!$B$40:$C$42,2,FALSE),FALSE)))</f>
        <v>0</v>
      </c>
      <c r="N75" s="306" t="str">
        <f>VLOOKUP(G75,'3-Productie normen'!A:J,8,FALSE)</f>
        <v>V</v>
      </c>
      <c r="O75" s="453"/>
      <c r="Q75" s="307">
        <f t="shared" si="3"/>
        <v>18450</v>
      </c>
    </row>
    <row r="76" spans="1:17" ht="14.1" customHeight="1">
      <c r="A76" s="62">
        <v>76</v>
      </c>
      <c r="B76" s="271" t="s">
        <v>218</v>
      </c>
      <c r="C76" s="271" t="s">
        <v>224</v>
      </c>
      <c r="D76" s="429" t="s">
        <v>1111</v>
      </c>
      <c r="E76" s="302" t="s">
        <v>341</v>
      </c>
      <c r="F76" s="60" t="s">
        <v>342</v>
      </c>
      <c r="G76" s="271" t="s">
        <v>1114</v>
      </c>
      <c r="H76" s="60" t="s">
        <v>227</v>
      </c>
      <c r="I76" s="303">
        <v>61.65</v>
      </c>
      <c r="J76" s="304">
        <f t="shared" si="2"/>
        <v>205</v>
      </c>
      <c r="K76" s="219">
        <v>205</v>
      </c>
      <c r="L76" s="218" t="e">
        <f>IF(K76="nio",0,IF(K76&gt;0,K76*I76/M76,0))*VLOOKUP(B76,'2-Kosten per locatie'!$A$14:$C$22,3,FALSE)</f>
        <v>#DIV/0!</v>
      </c>
      <c r="M76" s="305">
        <f>IF(K76="nio",0,IF(K76&gt;0,VLOOKUP(G76,'3-Productie normen'!A:J,VLOOKUP(K76,'3-Productie normen'!$B$40:$C$42,2,FALSE),FALSE)))</f>
        <v>0</v>
      </c>
      <c r="N76" s="306" t="str">
        <f>VLOOKUP(G76,'3-Productie normen'!A:J,8,FALSE)</f>
        <v>L</v>
      </c>
      <c r="O76" s="453"/>
      <c r="Q76" s="307">
        <f t="shared" si="3"/>
        <v>12638.25</v>
      </c>
    </row>
    <row r="77" spans="1:17" ht="14.1" customHeight="1">
      <c r="A77" s="62">
        <v>77</v>
      </c>
      <c r="B77" s="271" t="s">
        <v>218</v>
      </c>
      <c r="C77" s="271" t="s">
        <v>224</v>
      </c>
      <c r="D77" s="429" t="s">
        <v>1111</v>
      </c>
      <c r="E77" s="302" t="s">
        <v>343</v>
      </c>
      <c r="F77" s="60" t="s">
        <v>344</v>
      </c>
      <c r="G77" s="60" t="s">
        <v>236</v>
      </c>
      <c r="H77" s="60" t="s">
        <v>278</v>
      </c>
      <c r="I77" s="303">
        <v>1.97</v>
      </c>
      <c r="J77" s="304">
        <f t="shared" si="2"/>
        <v>0</v>
      </c>
      <c r="K77" s="219" t="s">
        <v>888</v>
      </c>
      <c r="L77" s="218">
        <f>IF(K77="nio",0,IF(K77&gt;0,K77*I77/M77,0))*VLOOKUP(B77,'2-Kosten per locatie'!$A$14:$C$22,3,FALSE)</f>
        <v>0</v>
      </c>
      <c r="M77" s="305">
        <f>IF(K77="nio",0,IF(K77&gt;0,VLOOKUP(G77,'3-Productie normen'!A:J,VLOOKUP(K77,'3-Productie normen'!$B$40:$C$42,2,FALSE),FALSE)))</f>
        <v>0</v>
      </c>
      <c r="N77" s="306" t="str">
        <f>VLOOKUP(G77,'3-Productie normen'!A:J,8,FALSE)</f>
        <v>nvt</v>
      </c>
      <c r="O77" s="453"/>
      <c r="Q77" s="307">
        <f t="shared" si="3"/>
        <v>0</v>
      </c>
    </row>
    <row r="78" spans="1:17" ht="14.1" customHeight="1">
      <c r="A78" s="62">
        <v>78</v>
      </c>
      <c r="B78" s="271" t="s">
        <v>218</v>
      </c>
      <c r="C78" s="271" t="s">
        <v>224</v>
      </c>
      <c r="D78" s="429" t="s">
        <v>1111</v>
      </c>
      <c r="E78" s="302" t="s">
        <v>345</v>
      </c>
      <c r="F78" s="60" t="s">
        <v>346</v>
      </c>
      <c r="G78" s="60" t="s">
        <v>1210</v>
      </c>
      <c r="H78" s="60" t="s">
        <v>347</v>
      </c>
      <c r="I78" s="303">
        <v>401</v>
      </c>
      <c r="J78" s="304">
        <f t="shared" si="2"/>
        <v>205</v>
      </c>
      <c r="K78" s="219">
        <v>205</v>
      </c>
      <c r="L78" s="218" t="e">
        <f>IF(K78="nio",0,IF(K78&gt;0,K78*I78/M78,0))*VLOOKUP(B78,'2-Kosten per locatie'!$A$14:$C$22,3,FALSE)</f>
        <v>#DIV/0!</v>
      </c>
      <c r="M78" s="305">
        <f>IF(K78="nio",0,IF(K78&gt;0,VLOOKUP(G78,'3-Productie normen'!A:J,VLOOKUP(K78,'3-Productie normen'!$B$40:$C$42,2,FALSE),FALSE)))</f>
        <v>0</v>
      </c>
      <c r="N78" s="306" t="str">
        <f>VLOOKUP(G78,'3-Productie normen'!A:J,8,FALSE)</f>
        <v>L</v>
      </c>
      <c r="O78" s="453"/>
      <c r="Q78" s="307">
        <f t="shared" si="3"/>
        <v>82205</v>
      </c>
    </row>
    <row r="79" spans="1:17" ht="14.1" customHeight="1">
      <c r="A79" s="62">
        <v>79</v>
      </c>
      <c r="B79" s="271" t="s">
        <v>218</v>
      </c>
      <c r="C79" s="271" t="s">
        <v>224</v>
      </c>
      <c r="D79" s="429" t="s">
        <v>1111</v>
      </c>
      <c r="E79" s="302" t="s">
        <v>348</v>
      </c>
      <c r="F79" s="60" t="s">
        <v>313</v>
      </c>
      <c r="G79" s="60" t="s">
        <v>1114</v>
      </c>
      <c r="H79" s="60" t="s">
        <v>308</v>
      </c>
      <c r="I79" s="303">
        <v>33.979999999999997</v>
      </c>
      <c r="J79" s="304">
        <f t="shared" si="2"/>
        <v>205</v>
      </c>
      <c r="K79" s="219">
        <v>205</v>
      </c>
      <c r="L79" s="218" t="e">
        <f>IF(K79="nio",0,IF(K79&gt;0,K79*I79/M79,0))*VLOOKUP(B79,'2-Kosten per locatie'!$A$14:$C$22,3,FALSE)</f>
        <v>#DIV/0!</v>
      </c>
      <c r="M79" s="305">
        <f>IF(K79="nio",0,IF(K79&gt;0,VLOOKUP(G79,'3-Productie normen'!A:J,VLOOKUP(K79,'3-Productie normen'!$B$40:$C$42,2,FALSE),FALSE)))</f>
        <v>0</v>
      </c>
      <c r="N79" s="306" t="str">
        <f>VLOOKUP(G79,'3-Productie normen'!A:J,8,FALSE)</f>
        <v>L</v>
      </c>
      <c r="O79" s="453"/>
      <c r="Q79" s="307">
        <f t="shared" si="3"/>
        <v>6965.9</v>
      </c>
    </row>
    <row r="80" spans="1:17" ht="14.1" customHeight="1">
      <c r="A80" s="62">
        <v>80</v>
      </c>
      <c r="B80" s="271" t="s">
        <v>218</v>
      </c>
      <c r="C80" s="271" t="s">
        <v>224</v>
      </c>
      <c r="D80" s="429" t="s">
        <v>1111</v>
      </c>
      <c r="E80" s="302" t="s">
        <v>349</v>
      </c>
      <c r="F80" s="60" t="s">
        <v>350</v>
      </c>
      <c r="G80" s="60" t="s">
        <v>1210</v>
      </c>
      <c r="H80" s="60" t="s">
        <v>351</v>
      </c>
      <c r="I80" s="303">
        <v>200</v>
      </c>
      <c r="J80" s="304">
        <f t="shared" si="2"/>
        <v>205</v>
      </c>
      <c r="K80" s="219">
        <v>205</v>
      </c>
      <c r="L80" s="218" t="e">
        <f>IF(K80="nio",0,IF(K80&gt;0,K80*I80/M80,0))*VLOOKUP(B80,'2-Kosten per locatie'!$A$14:$C$22,3,FALSE)</f>
        <v>#DIV/0!</v>
      </c>
      <c r="M80" s="305">
        <f>IF(K80="nio",0,IF(K80&gt;0,VLOOKUP(G80,'3-Productie normen'!A:J,VLOOKUP(K80,'3-Productie normen'!$B$40:$C$42,2,FALSE),FALSE)))</f>
        <v>0</v>
      </c>
      <c r="N80" s="306" t="str">
        <f>VLOOKUP(G80,'3-Productie normen'!A:J,8,FALSE)</f>
        <v>L</v>
      </c>
      <c r="O80" s="453"/>
      <c r="Q80" s="307">
        <f t="shared" si="3"/>
        <v>41000</v>
      </c>
    </row>
    <row r="81" spans="1:17" ht="14.1" customHeight="1">
      <c r="A81" s="62">
        <v>81</v>
      </c>
      <c r="B81" s="271" t="s">
        <v>218</v>
      </c>
      <c r="C81" s="271" t="s">
        <v>224</v>
      </c>
      <c r="D81" s="429" t="s">
        <v>1111</v>
      </c>
      <c r="E81" s="302" t="s">
        <v>352</v>
      </c>
      <c r="F81" s="60" t="s">
        <v>313</v>
      </c>
      <c r="G81" s="271" t="s">
        <v>1114</v>
      </c>
      <c r="H81" s="60" t="s">
        <v>227</v>
      </c>
      <c r="I81" s="303">
        <v>63</v>
      </c>
      <c r="J81" s="304">
        <f t="shared" si="2"/>
        <v>205</v>
      </c>
      <c r="K81" s="219">
        <v>205</v>
      </c>
      <c r="L81" s="218" t="e">
        <f>IF(K81="nio",0,IF(K81&gt;0,K81*I81/M81,0))*VLOOKUP(B81,'2-Kosten per locatie'!$A$14:$C$22,3,FALSE)</f>
        <v>#DIV/0!</v>
      </c>
      <c r="M81" s="305">
        <f>IF(K81="nio",0,IF(K81&gt;0,VLOOKUP(G81,'3-Productie normen'!A:J,VLOOKUP(K81,'3-Productie normen'!$B$40:$C$42,2,FALSE),FALSE)))</f>
        <v>0</v>
      </c>
      <c r="N81" s="306" t="str">
        <f>VLOOKUP(G81,'3-Productie normen'!A:J,8,FALSE)</f>
        <v>L</v>
      </c>
      <c r="O81" s="453"/>
      <c r="Q81" s="307">
        <f t="shared" si="3"/>
        <v>12915</v>
      </c>
    </row>
    <row r="82" spans="1:17" ht="14.1" customHeight="1">
      <c r="A82" s="62">
        <v>82</v>
      </c>
      <c r="B82" s="271" t="s">
        <v>218</v>
      </c>
      <c r="C82" s="271" t="s">
        <v>224</v>
      </c>
      <c r="D82" s="429" t="s">
        <v>1111</v>
      </c>
      <c r="E82" s="302" t="s">
        <v>353</v>
      </c>
      <c r="F82" s="60" t="s">
        <v>354</v>
      </c>
      <c r="G82" s="60" t="s">
        <v>1210</v>
      </c>
      <c r="H82" s="60" t="s">
        <v>308</v>
      </c>
      <c r="I82" s="303">
        <v>147</v>
      </c>
      <c r="J82" s="304">
        <f t="shared" si="2"/>
        <v>205</v>
      </c>
      <c r="K82" s="219">
        <v>205</v>
      </c>
      <c r="L82" s="218" t="e">
        <f>IF(K82="nio",0,IF(K82&gt;0,K82*I82/M82,0))*VLOOKUP(B82,'2-Kosten per locatie'!$A$14:$C$22,3,FALSE)</f>
        <v>#DIV/0!</v>
      </c>
      <c r="M82" s="305">
        <f>IF(K82="nio",0,IF(K82&gt;0,VLOOKUP(G82,'3-Productie normen'!A:J,VLOOKUP(K82,'3-Productie normen'!$B$40:$C$42,2,FALSE),FALSE)))</f>
        <v>0</v>
      </c>
      <c r="N82" s="306" t="str">
        <f>VLOOKUP(G82,'3-Productie normen'!A:J,8,FALSE)</f>
        <v>L</v>
      </c>
      <c r="O82" s="453"/>
      <c r="Q82" s="307">
        <f t="shared" si="3"/>
        <v>30135</v>
      </c>
    </row>
    <row r="83" spans="1:17" ht="14.1" customHeight="1">
      <c r="A83" s="62">
        <v>83</v>
      </c>
      <c r="B83" s="271" t="s">
        <v>218</v>
      </c>
      <c r="C83" s="271" t="s">
        <v>224</v>
      </c>
      <c r="D83" s="429" t="s">
        <v>1111</v>
      </c>
      <c r="E83" s="302" t="s">
        <v>355</v>
      </c>
      <c r="F83" s="60" t="s">
        <v>356</v>
      </c>
      <c r="G83" s="60" t="s">
        <v>1210</v>
      </c>
      <c r="H83" s="60" t="s">
        <v>278</v>
      </c>
      <c r="I83" s="303">
        <v>78</v>
      </c>
      <c r="J83" s="304">
        <f t="shared" si="2"/>
        <v>205</v>
      </c>
      <c r="K83" s="219">
        <v>205</v>
      </c>
      <c r="L83" s="218" t="e">
        <f>IF(K83="nio",0,IF(K83&gt;0,K83*I83/M83,0))*VLOOKUP(B83,'2-Kosten per locatie'!$A$14:$C$22,3,FALSE)</f>
        <v>#DIV/0!</v>
      </c>
      <c r="M83" s="305">
        <f>IF(K83="nio",0,IF(K83&gt;0,VLOOKUP(G83,'3-Productie normen'!A:J,VLOOKUP(K83,'3-Productie normen'!$B$40:$C$42,2,FALSE),FALSE)))</f>
        <v>0</v>
      </c>
      <c r="N83" s="306" t="str">
        <f>VLOOKUP(G83,'3-Productie normen'!A:J,8,FALSE)</f>
        <v>L</v>
      </c>
      <c r="O83" s="453"/>
      <c r="Q83" s="307">
        <f t="shared" si="3"/>
        <v>15990</v>
      </c>
    </row>
    <row r="84" spans="1:17" ht="14.1" customHeight="1">
      <c r="A84" s="62">
        <v>84</v>
      </c>
      <c r="B84" s="271" t="s">
        <v>218</v>
      </c>
      <c r="C84" s="271" t="s">
        <v>224</v>
      </c>
      <c r="D84" s="429" t="s">
        <v>1111</v>
      </c>
      <c r="E84" s="302" t="s">
        <v>357</v>
      </c>
      <c r="F84" s="60" t="s">
        <v>358</v>
      </c>
      <c r="G84" s="60" t="s">
        <v>1210</v>
      </c>
      <c r="H84" s="60" t="s">
        <v>264</v>
      </c>
      <c r="I84" s="303">
        <v>303</v>
      </c>
      <c r="J84" s="304">
        <f t="shared" si="2"/>
        <v>205</v>
      </c>
      <c r="K84" s="219">
        <v>205</v>
      </c>
      <c r="L84" s="218" t="e">
        <f>IF(K84="nio",0,IF(K84&gt;0,K84*I84/M84,0))*VLOOKUP(B84,'2-Kosten per locatie'!$A$14:$C$22,3,FALSE)</f>
        <v>#DIV/0!</v>
      </c>
      <c r="M84" s="305">
        <f>IF(K84="nio",0,IF(K84&gt;0,VLOOKUP(G84,'3-Productie normen'!A:J,VLOOKUP(K84,'3-Productie normen'!$B$40:$C$42,2,FALSE),FALSE)))</f>
        <v>0</v>
      </c>
      <c r="N84" s="306" t="str">
        <f>VLOOKUP(G84,'3-Productie normen'!A:J,8,FALSE)</f>
        <v>L</v>
      </c>
      <c r="O84" s="453"/>
      <c r="Q84" s="307">
        <f t="shared" si="3"/>
        <v>62115</v>
      </c>
    </row>
    <row r="85" spans="1:17" ht="14.1" customHeight="1">
      <c r="A85" s="62">
        <v>85</v>
      </c>
      <c r="B85" s="271" t="s">
        <v>218</v>
      </c>
      <c r="C85" s="271" t="s">
        <v>224</v>
      </c>
      <c r="D85" s="429" t="s">
        <v>1111</v>
      </c>
      <c r="E85" s="302" t="s">
        <v>359</v>
      </c>
      <c r="F85" s="60" t="s">
        <v>358</v>
      </c>
      <c r="G85" s="60" t="s">
        <v>1210</v>
      </c>
      <c r="H85" s="60" t="s">
        <v>264</v>
      </c>
      <c r="I85" s="303">
        <v>16.920000000000002</v>
      </c>
      <c r="J85" s="304">
        <f t="shared" si="2"/>
        <v>205</v>
      </c>
      <c r="K85" s="219">
        <v>205</v>
      </c>
      <c r="L85" s="218" t="e">
        <f>IF(K85="nio",0,IF(K85&gt;0,K85*I85/M85,0))*VLOOKUP(B85,'2-Kosten per locatie'!$A$14:$C$22,3,FALSE)</f>
        <v>#DIV/0!</v>
      </c>
      <c r="M85" s="305">
        <f>IF(K85="nio",0,IF(K85&gt;0,VLOOKUP(G85,'3-Productie normen'!A:J,VLOOKUP(K85,'3-Productie normen'!$B$40:$C$42,2,FALSE),FALSE)))</f>
        <v>0</v>
      </c>
      <c r="N85" s="306" t="str">
        <f>VLOOKUP(G85,'3-Productie normen'!A:J,8,FALSE)</f>
        <v>L</v>
      </c>
      <c r="O85" s="453"/>
      <c r="Q85" s="307">
        <f t="shared" si="3"/>
        <v>3468.6000000000004</v>
      </c>
    </row>
    <row r="86" spans="1:17" ht="14.1" customHeight="1">
      <c r="A86" s="62">
        <v>86</v>
      </c>
      <c r="B86" s="271" t="s">
        <v>218</v>
      </c>
      <c r="C86" s="271" t="s">
        <v>224</v>
      </c>
      <c r="D86" s="429" t="s">
        <v>1111</v>
      </c>
      <c r="E86" s="302" t="s">
        <v>360</v>
      </c>
      <c r="F86" s="60" t="s">
        <v>361</v>
      </c>
      <c r="G86" s="60" t="s">
        <v>1210</v>
      </c>
      <c r="H86" s="60" t="s">
        <v>264</v>
      </c>
      <c r="I86" s="303">
        <v>32</v>
      </c>
      <c r="J86" s="304">
        <f t="shared" si="2"/>
        <v>0</v>
      </c>
      <c r="K86" s="219" t="s">
        <v>888</v>
      </c>
      <c r="L86" s="218">
        <f>IF(K86="nio",0,IF(K86&gt;0,K86*I86/M86,0))*VLOOKUP(B86,'2-Kosten per locatie'!$A$14:$C$22,3,FALSE)</f>
        <v>0</v>
      </c>
      <c r="M86" s="305">
        <f>IF(K86="nio",0,IF(K86&gt;0,VLOOKUP(G86,'3-Productie normen'!A:J,VLOOKUP(K86,'3-Productie normen'!$B$40:$C$42,2,FALSE),FALSE)))</f>
        <v>0</v>
      </c>
      <c r="N86" s="306" t="str">
        <f>VLOOKUP(G86,'3-Productie normen'!A:J,8,FALSE)</f>
        <v>L</v>
      </c>
      <c r="O86" s="453"/>
      <c r="Q86" s="307">
        <f t="shared" si="3"/>
        <v>0</v>
      </c>
    </row>
    <row r="87" spans="1:17" ht="14.1" customHeight="1">
      <c r="A87" s="62">
        <v>87</v>
      </c>
      <c r="B87" s="271" t="s">
        <v>218</v>
      </c>
      <c r="C87" s="271" t="s">
        <v>224</v>
      </c>
      <c r="D87" s="429" t="s">
        <v>1111</v>
      </c>
      <c r="E87" s="302" t="s">
        <v>362</v>
      </c>
      <c r="F87" s="60" t="s">
        <v>363</v>
      </c>
      <c r="G87" s="60" t="s">
        <v>1210</v>
      </c>
      <c r="H87" s="60" t="s">
        <v>264</v>
      </c>
      <c r="I87" s="303">
        <v>363</v>
      </c>
      <c r="J87" s="304">
        <f t="shared" si="2"/>
        <v>205</v>
      </c>
      <c r="K87" s="219">
        <v>205</v>
      </c>
      <c r="L87" s="218" t="e">
        <f>IF(K87="nio",0,IF(K87&gt;0,K87*I87/M87,0))*VLOOKUP(B87,'2-Kosten per locatie'!$A$14:$C$22,3,FALSE)</f>
        <v>#DIV/0!</v>
      </c>
      <c r="M87" s="305">
        <f>IF(K87="nio",0,IF(K87&gt;0,VLOOKUP(G87,'3-Productie normen'!A:J,VLOOKUP(K87,'3-Productie normen'!$B$40:$C$42,2,FALSE),FALSE)))</f>
        <v>0</v>
      </c>
      <c r="N87" s="306" t="str">
        <f>VLOOKUP(G87,'3-Productie normen'!A:J,8,FALSE)</f>
        <v>L</v>
      </c>
      <c r="O87" s="453"/>
      <c r="Q87" s="307">
        <f t="shared" si="3"/>
        <v>74415</v>
      </c>
    </row>
    <row r="88" spans="1:17" ht="14.1" customHeight="1">
      <c r="A88" s="62">
        <v>88</v>
      </c>
      <c r="B88" s="271" t="s">
        <v>218</v>
      </c>
      <c r="C88" s="271" t="s">
        <v>224</v>
      </c>
      <c r="D88" s="429" t="s">
        <v>1111</v>
      </c>
      <c r="E88" s="302" t="s">
        <v>364</v>
      </c>
      <c r="F88" s="60" t="s">
        <v>365</v>
      </c>
      <c r="G88" s="271" t="s">
        <v>1114</v>
      </c>
      <c r="H88" s="60" t="s">
        <v>241</v>
      </c>
      <c r="I88" s="303">
        <v>64.83</v>
      </c>
      <c r="J88" s="304">
        <f t="shared" si="2"/>
        <v>205</v>
      </c>
      <c r="K88" s="219">
        <v>205</v>
      </c>
      <c r="L88" s="218" t="e">
        <f>IF(K88="nio",0,IF(K88&gt;0,K88*I88/M88,0))*VLOOKUP(B88,'2-Kosten per locatie'!$A$14:$C$22,3,FALSE)</f>
        <v>#DIV/0!</v>
      </c>
      <c r="M88" s="305">
        <f>IF(K88="nio",0,IF(K88&gt;0,VLOOKUP(G88,'3-Productie normen'!A:J,VLOOKUP(K88,'3-Productie normen'!$B$40:$C$42,2,FALSE),FALSE)))</f>
        <v>0</v>
      </c>
      <c r="N88" s="306" t="str">
        <f>VLOOKUP(G88,'3-Productie normen'!A:J,8,FALSE)</f>
        <v>L</v>
      </c>
      <c r="O88" s="453"/>
      <c r="Q88" s="307">
        <f t="shared" si="3"/>
        <v>13290.15</v>
      </c>
    </row>
    <row r="89" spans="1:17" ht="14.1" customHeight="1">
      <c r="A89" s="62">
        <v>89</v>
      </c>
      <c r="B89" s="271" t="s">
        <v>218</v>
      </c>
      <c r="C89" s="271" t="s">
        <v>224</v>
      </c>
      <c r="D89" s="429" t="s">
        <v>1111</v>
      </c>
      <c r="E89" s="302" t="s">
        <v>366</v>
      </c>
      <c r="F89" s="60" t="s">
        <v>367</v>
      </c>
      <c r="G89" s="60" t="s">
        <v>236</v>
      </c>
      <c r="H89" s="60" t="s">
        <v>237</v>
      </c>
      <c r="I89" s="303">
        <v>8.1</v>
      </c>
      <c r="J89" s="304">
        <f t="shared" si="2"/>
        <v>0</v>
      </c>
      <c r="K89" s="219" t="s">
        <v>888</v>
      </c>
      <c r="L89" s="218">
        <f>IF(K89="nio",0,IF(K89&gt;0,K89*I89/M89,0))*VLOOKUP(B89,'2-Kosten per locatie'!$A$14:$C$22,3,FALSE)</f>
        <v>0</v>
      </c>
      <c r="M89" s="305">
        <f>IF(K89="nio",0,IF(K89&gt;0,VLOOKUP(G89,'3-Productie normen'!A:J,VLOOKUP(K89,'3-Productie normen'!$B$40:$C$42,2,FALSE),FALSE)))</f>
        <v>0</v>
      </c>
      <c r="N89" s="306" t="str">
        <f>VLOOKUP(G89,'3-Productie normen'!A:J,8,FALSE)</f>
        <v>nvt</v>
      </c>
      <c r="O89" s="453"/>
      <c r="Q89" s="307">
        <f t="shared" si="3"/>
        <v>0</v>
      </c>
    </row>
    <row r="90" spans="1:17" ht="14.1" customHeight="1">
      <c r="A90" s="62">
        <v>90</v>
      </c>
      <c r="B90" s="271" t="s">
        <v>218</v>
      </c>
      <c r="C90" s="271" t="s">
        <v>224</v>
      </c>
      <c r="D90" s="429" t="s">
        <v>1111</v>
      </c>
      <c r="E90" s="302" t="s">
        <v>368</v>
      </c>
      <c r="F90" s="60" t="s">
        <v>369</v>
      </c>
      <c r="G90" s="60" t="s">
        <v>40</v>
      </c>
      <c r="H90" s="60" t="s">
        <v>227</v>
      </c>
      <c r="I90" s="303">
        <v>18</v>
      </c>
      <c r="J90" s="304">
        <f t="shared" si="2"/>
        <v>205</v>
      </c>
      <c r="K90" s="219">
        <v>205</v>
      </c>
      <c r="L90" s="218" t="e">
        <f>IF(K90="nio",0,IF(K90&gt;0,K90*I90/M90,0))*VLOOKUP(B90,'2-Kosten per locatie'!$A$14:$C$22,3,FALSE)</f>
        <v>#DIV/0!</v>
      </c>
      <c r="M90" s="305">
        <f>IF(K90="nio",0,IF(K90&gt;0,VLOOKUP(G90,'3-Productie normen'!A:J,VLOOKUP(K90,'3-Productie normen'!$B$40:$C$42,2,FALSE),FALSE)))</f>
        <v>0</v>
      </c>
      <c r="N90" s="306" t="str">
        <f>VLOOKUP(G90,'3-Productie normen'!A:J,8,FALSE)</f>
        <v>V</v>
      </c>
      <c r="O90" s="453"/>
      <c r="Q90" s="307">
        <f t="shared" si="3"/>
        <v>3690</v>
      </c>
    </row>
    <row r="91" spans="1:17" ht="14.1" customHeight="1">
      <c r="A91" s="62">
        <v>91</v>
      </c>
      <c r="B91" s="271" t="s">
        <v>218</v>
      </c>
      <c r="C91" s="271" t="s">
        <v>224</v>
      </c>
      <c r="D91" s="429" t="s">
        <v>1111</v>
      </c>
      <c r="E91" s="302" t="s">
        <v>370</v>
      </c>
      <c r="F91" s="60" t="s">
        <v>62</v>
      </c>
      <c r="G91" s="60" t="s">
        <v>37</v>
      </c>
      <c r="H91" s="60" t="s">
        <v>237</v>
      </c>
      <c r="I91" s="303">
        <v>25</v>
      </c>
      <c r="J91" s="304">
        <f t="shared" si="2"/>
        <v>205</v>
      </c>
      <c r="K91" s="219">
        <v>205</v>
      </c>
      <c r="L91" s="218" t="e">
        <f>IF(K91="nio",0,IF(K91&gt;0,K91*I91/M91,0))*VLOOKUP(B91,'2-Kosten per locatie'!$A$14:$C$22,3,FALSE)</f>
        <v>#DIV/0!</v>
      </c>
      <c r="M91" s="305">
        <f>IF(K91="nio",0,IF(K91&gt;0,VLOOKUP(G91,'3-Productie normen'!A:J,VLOOKUP(K91,'3-Productie normen'!$B$40:$C$42,2,FALSE),FALSE)))</f>
        <v>0</v>
      </c>
      <c r="N91" s="306" t="str">
        <f>VLOOKUP(G91,'3-Productie normen'!A:J,8,FALSE)</f>
        <v>S</v>
      </c>
      <c r="O91" s="453"/>
      <c r="Q91" s="307">
        <f t="shared" si="3"/>
        <v>5125</v>
      </c>
    </row>
    <row r="92" spans="1:17" ht="14.1" customHeight="1">
      <c r="A92" s="62">
        <v>92</v>
      </c>
      <c r="B92" s="271" t="s">
        <v>218</v>
      </c>
      <c r="C92" s="271" t="s">
        <v>224</v>
      </c>
      <c r="D92" s="429" t="s">
        <v>1111</v>
      </c>
      <c r="E92" s="302"/>
      <c r="F92" s="60" t="s">
        <v>371</v>
      </c>
      <c r="G92" s="60" t="s">
        <v>232</v>
      </c>
      <c r="H92" s="60" t="s">
        <v>372</v>
      </c>
      <c r="I92" s="303">
        <v>153</v>
      </c>
      <c r="J92" s="304">
        <f t="shared" si="2"/>
        <v>205</v>
      </c>
      <c r="K92" s="219">
        <v>205</v>
      </c>
      <c r="L92" s="218" t="e">
        <f>IF(K92="nio",0,IF(K92&gt;0,K92*I92/M92,0))*VLOOKUP(B92,'2-Kosten per locatie'!$A$14:$C$22,3,FALSE)</f>
        <v>#DIV/0!</v>
      </c>
      <c r="M92" s="305">
        <f>IF(K92="nio",0,IF(K92&gt;0,VLOOKUP(G92,'3-Productie normen'!A:J,VLOOKUP(K92,'3-Productie normen'!$B$40:$C$42,2,FALSE),FALSE)))</f>
        <v>0</v>
      </c>
      <c r="N92" s="306" t="str">
        <f>VLOOKUP(G92,'3-Productie normen'!A:J,8,FALSE)</f>
        <v>V</v>
      </c>
      <c r="O92" s="453"/>
      <c r="Q92" s="307">
        <f t="shared" si="3"/>
        <v>31365</v>
      </c>
    </row>
    <row r="93" spans="1:17" ht="14.1" customHeight="1">
      <c r="A93" s="62">
        <v>93</v>
      </c>
      <c r="B93" s="271" t="s">
        <v>218</v>
      </c>
      <c r="C93" s="271" t="s">
        <v>224</v>
      </c>
      <c r="D93" s="429" t="s">
        <v>1111</v>
      </c>
      <c r="E93" s="302"/>
      <c r="F93" s="60" t="s">
        <v>373</v>
      </c>
      <c r="G93" s="60" t="s">
        <v>37</v>
      </c>
      <c r="H93" s="60" t="s">
        <v>237</v>
      </c>
      <c r="I93" s="303">
        <v>3</v>
      </c>
      <c r="J93" s="304">
        <f t="shared" si="2"/>
        <v>205</v>
      </c>
      <c r="K93" s="219">
        <v>205</v>
      </c>
      <c r="L93" s="218" t="e">
        <f>IF(K93="nio",0,IF(K93&gt;0,K93*I93/M93,0))*VLOOKUP(B93,'2-Kosten per locatie'!$A$14:$C$22,3,FALSE)</f>
        <v>#DIV/0!</v>
      </c>
      <c r="M93" s="305">
        <f>IF(K93="nio",0,IF(K93&gt;0,VLOOKUP(G93,'3-Productie normen'!A:J,VLOOKUP(K93,'3-Productie normen'!$B$40:$C$42,2,FALSE),FALSE)))</f>
        <v>0</v>
      </c>
      <c r="N93" s="306" t="str">
        <f>VLOOKUP(G93,'3-Productie normen'!A:J,8,FALSE)</f>
        <v>S</v>
      </c>
      <c r="O93" s="453"/>
      <c r="Q93" s="307">
        <f t="shared" si="3"/>
        <v>615</v>
      </c>
    </row>
    <row r="94" spans="1:17" ht="14.1" customHeight="1">
      <c r="A94" s="62">
        <v>94</v>
      </c>
      <c r="B94" s="271" t="s">
        <v>218</v>
      </c>
      <c r="C94" s="271" t="s">
        <v>224</v>
      </c>
      <c r="D94" s="429" t="s">
        <v>885</v>
      </c>
      <c r="E94" s="302"/>
      <c r="F94" s="60" t="s">
        <v>40</v>
      </c>
      <c r="G94" s="60" t="s">
        <v>40</v>
      </c>
      <c r="H94" s="60" t="s">
        <v>227</v>
      </c>
      <c r="I94" s="303">
        <v>12</v>
      </c>
      <c r="J94" s="304">
        <f t="shared" si="2"/>
        <v>205</v>
      </c>
      <c r="K94" s="219">
        <v>205</v>
      </c>
      <c r="L94" s="218" t="e">
        <f>IF(K94="nio",0,IF(K94&gt;0,K94*I94/M94,0))*VLOOKUP(B94,'2-Kosten per locatie'!$A$14:$C$22,3,FALSE)</f>
        <v>#DIV/0!</v>
      </c>
      <c r="M94" s="305">
        <f>IF(K94="nio",0,IF(K94&gt;0,VLOOKUP(G94,'3-Productie normen'!A:J,VLOOKUP(K94,'3-Productie normen'!$B$40:$C$42,2,FALSE),FALSE)))</f>
        <v>0</v>
      </c>
      <c r="N94" s="306" t="str">
        <f>VLOOKUP(G94,'3-Productie normen'!A:J,8,FALSE)</f>
        <v>V</v>
      </c>
      <c r="O94" s="453"/>
      <c r="Q94" s="307">
        <f t="shared" si="3"/>
        <v>2460</v>
      </c>
    </row>
    <row r="95" spans="1:17" ht="14.1" customHeight="1">
      <c r="A95" s="62">
        <v>95</v>
      </c>
      <c r="B95" s="271" t="s">
        <v>218</v>
      </c>
      <c r="C95" s="271" t="s">
        <v>224</v>
      </c>
      <c r="D95" s="429" t="s">
        <v>885</v>
      </c>
      <c r="E95" s="302"/>
      <c r="F95" s="60" t="s">
        <v>40</v>
      </c>
      <c r="G95" s="60" t="s">
        <v>40</v>
      </c>
      <c r="H95" s="60" t="s">
        <v>227</v>
      </c>
      <c r="I95" s="303">
        <v>12</v>
      </c>
      <c r="J95" s="304">
        <f t="shared" si="2"/>
        <v>205</v>
      </c>
      <c r="K95" s="219">
        <v>205</v>
      </c>
      <c r="L95" s="218" t="e">
        <f>IF(K95="nio",0,IF(K95&gt;0,K95*I95/M95,0))*VLOOKUP(B95,'2-Kosten per locatie'!$A$14:$C$22,3,FALSE)</f>
        <v>#DIV/0!</v>
      </c>
      <c r="M95" s="305">
        <f>IF(K95="nio",0,IF(K95&gt;0,VLOOKUP(G95,'3-Productie normen'!A:J,VLOOKUP(K95,'3-Productie normen'!$B$40:$C$42,2,FALSE),FALSE)))</f>
        <v>0</v>
      </c>
      <c r="N95" s="306" t="str">
        <f>VLOOKUP(G95,'3-Productie normen'!A:J,8,FALSE)</f>
        <v>V</v>
      </c>
      <c r="O95" s="453"/>
      <c r="Q95" s="307">
        <f t="shared" si="3"/>
        <v>2460</v>
      </c>
    </row>
    <row r="96" spans="1:17" ht="14.1" customHeight="1">
      <c r="A96" s="62">
        <v>96</v>
      </c>
      <c r="B96" s="271" t="s">
        <v>218</v>
      </c>
      <c r="C96" s="271" t="s">
        <v>224</v>
      </c>
      <c r="D96" s="429" t="s">
        <v>885</v>
      </c>
      <c r="E96" s="302"/>
      <c r="F96" s="60" t="s">
        <v>337</v>
      </c>
      <c r="G96" s="60" t="s">
        <v>232</v>
      </c>
      <c r="H96" s="60" t="s">
        <v>227</v>
      </c>
      <c r="I96" s="303">
        <v>4.5</v>
      </c>
      <c r="J96" s="304">
        <f t="shared" si="2"/>
        <v>205</v>
      </c>
      <c r="K96" s="219">
        <v>205</v>
      </c>
      <c r="L96" s="218" t="e">
        <f>IF(K96="nio",0,IF(K96&gt;0,K96*I96/M96,0))*VLOOKUP(B96,'2-Kosten per locatie'!$A$14:$C$22,3,FALSE)</f>
        <v>#DIV/0!</v>
      </c>
      <c r="M96" s="305">
        <f>IF(K96="nio",0,IF(K96&gt;0,VLOOKUP(G96,'3-Productie normen'!A:J,VLOOKUP(K96,'3-Productie normen'!$B$40:$C$42,2,FALSE),FALSE)))</f>
        <v>0</v>
      </c>
      <c r="N96" s="306" t="str">
        <f>VLOOKUP(G96,'3-Productie normen'!A:J,8,FALSE)</f>
        <v>V</v>
      </c>
      <c r="O96" s="453"/>
      <c r="Q96" s="307">
        <f t="shared" si="3"/>
        <v>922.5</v>
      </c>
    </row>
    <row r="97" spans="1:17" ht="14.1" customHeight="1">
      <c r="A97" s="62">
        <v>97</v>
      </c>
      <c r="B97" s="271" t="s">
        <v>218</v>
      </c>
      <c r="C97" s="271" t="s">
        <v>224</v>
      </c>
      <c r="D97" s="429" t="s">
        <v>1111</v>
      </c>
      <c r="E97" s="302" t="s">
        <v>374</v>
      </c>
      <c r="F97" s="60" t="s">
        <v>313</v>
      </c>
      <c r="G97" s="271" t="s">
        <v>1114</v>
      </c>
      <c r="H97" s="60" t="s">
        <v>375</v>
      </c>
      <c r="I97" s="303">
        <v>129</v>
      </c>
      <c r="J97" s="304">
        <f t="shared" si="2"/>
        <v>205</v>
      </c>
      <c r="K97" s="219">
        <v>205</v>
      </c>
      <c r="L97" s="218" t="e">
        <f>IF(K97="nio",0,IF(K97&gt;0,K97*I97/M97,0))*VLOOKUP(B97,'2-Kosten per locatie'!$A$14:$C$22,3,FALSE)</f>
        <v>#DIV/0!</v>
      </c>
      <c r="M97" s="305">
        <f>IF(K97="nio",0,IF(K97&gt;0,VLOOKUP(G97,'3-Productie normen'!A:J,VLOOKUP(K97,'3-Productie normen'!$B$40:$C$42,2,FALSE),FALSE)))</f>
        <v>0</v>
      </c>
      <c r="N97" s="306" t="str">
        <f>VLOOKUP(G97,'3-Productie normen'!A:J,8,FALSE)</f>
        <v>L</v>
      </c>
      <c r="O97" s="453"/>
      <c r="Q97" s="307">
        <f t="shared" si="3"/>
        <v>26445</v>
      </c>
    </row>
    <row r="98" spans="1:17" ht="14.1" customHeight="1">
      <c r="A98" s="62">
        <v>98</v>
      </c>
      <c r="B98" s="271" t="s">
        <v>218</v>
      </c>
      <c r="C98" s="271" t="s">
        <v>224</v>
      </c>
      <c r="D98" s="429" t="s">
        <v>1111</v>
      </c>
      <c r="E98" s="302" t="s">
        <v>376</v>
      </c>
      <c r="F98" s="60" t="s">
        <v>313</v>
      </c>
      <c r="G98" s="271" t="s">
        <v>1114</v>
      </c>
      <c r="H98" s="60" t="s">
        <v>375</v>
      </c>
      <c r="I98" s="303">
        <v>65</v>
      </c>
      <c r="J98" s="304">
        <f t="shared" si="2"/>
        <v>205</v>
      </c>
      <c r="K98" s="219">
        <v>205</v>
      </c>
      <c r="L98" s="218" t="e">
        <f>IF(K98="nio",0,IF(K98&gt;0,K98*I98/M98,0))*VLOOKUP(B98,'2-Kosten per locatie'!$A$14:$C$22,3,FALSE)</f>
        <v>#DIV/0!</v>
      </c>
      <c r="M98" s="305">
        <f>IF(K98="nio",0,IF(K98&gt;0,VLOOKUP(G98,'3-Productie normen'!A:J,VLOOKUP(K98,'3-Productie normen'!$B$40:$C$42,2,FALSE),FALSE)))</f>
        <v>0</v>
      </c>
      <c r="N98" s="306" t="str">
        <f>VLOOKUP(G98,'3-Productie normen'!A:J,8,FALSE)</f>
        <v>L</v>
      </c>
      <c r="O98" s="453"/>
      <c r="Q98" s="307">
        <f t="shared" si="3"/>
        <v>13325</v>
      </c>
    </row>
    <row r="99" spans="1:17" ht="14.1" customHeight="1">
      <c r="A99" s="62">
        <v>99</v>
      </c>
      <c r="B99" s="271" t="s">
        <v>218</v>
      </c>
      <c r="C99" s="271" t="s">
        <v>224</v>
      </c>
      <c r="D99" s="429" t="s">
        <v>1111</v>
      </c>
      <c r="E99" s="302" t="s">
        <v>377</v>
      </c>
      <c r="F99" s="60" t="s">
        <v>313</v>
      </c>
      <c r="G99" s="271" t="s">
        <v>1114</v>
      </c>
      <c r="H99" s="60" t="s">
        <v>375</v>
      </c>
      <c r="I99" s="303">
        <v>66</v>
      </c>
      <c r="J99" s="304">
        <f t="shared" si="2"/>
        <v>205</v>
      </c>
      <c r="K99" s="219">
        <v>205</v>
      </c>
      <c r="L99" s="218" t="e">
        <f>IF(K99="nio",0,IF(K99&gt;0,K99*I99/M99,0))*VLOOKUP(B99,'2-Kosten per locatie'!$A$14:$C$22,3,FALSE)</f>
        <v>#DIV/0!</v>
      </c>
      <c r="M99" s="305">
        <f>IF(K99="nio",0,IF(K99&gt;0,VLOOKUP(G99,'3-Productie normen'!A:J,VLOOKUP(K99,'3-Productie normen'!$B$40:$C$42,2,FALSE),FALSE)))</f>
        <v>0</v>
      </c>
      <c r="N99" s="306" t="str">
        <f>VLOOKUP(G99,'3-Productie normen'!A:J,8,FALSE)</f>
        <v>L</v>
      </c>
      <c r="O99" s="453"/>
      <c r="Q99" s="307">
        <f t="shared" si="3"/>
        <v>13530</v>
      </c>
    </row>
    <row r="100" spans="1:17" ht="14.1" customHeight="1">
      <c r="A100" s="62">
        <v>100</v>
      </c>
      <c r="B100" s="271" t="s">
        <v>218</v>
      </c>
      <c r="C100" s="271" t="s">
        <v>224</v>
      </c>
      <c r="D100" s="429" t="s">
        <v>1111</v>
      </c>
      <c r="E100" s="302" t="s">
        <v>378</v>
      </c>
      <c r="F100" s="60" t="s">
        <v>379</v>
      </c>
      <c r="G100" s="60" t="s">
        <v>1114</v>
      </c>
      <c r="H100" s="60" t="s">
        <v>375</v>
      </c>
      <c r="I100" s="303">
        <v>17</v>
      </c>
      <c r="J100" s="304">
        <f t="shared" si="2"/>
        <v>205</v>
      </c>
      <c r="K100" s="219">
        <v>205</v>
      </c>
      <c r="L100" s="218" t="e">
        <f>IF(K100="nio",0,IF(K100&gt;0,K100*I100/M100,0))*VLOOKUP(B100,'2-Kosten per locatie'!$A$14:$C$22,3,FALSE)</f>
        <v>#DIV/0!</v>
      </c>
      <c r="M100" s="305">
        <f>IF(K100="nio",0,IF(K100&gt;0,VLOOKUP(G100,'3-Productie normen'!A:J,VLOOKUP(K100,'3-Productie normen'!$B$40:$C$42,2,FALSE),FALSE)))</f>
        <v>0</v>
      </c>
      <c r="N100" s="306" t="str">
        <f>VLOOKUP(G100,'3-Productie normen'!A:J,8,FALSE)</f>
        <v>L</v>
      </c>
      <c r="O100" s="453"/>
      <c r="Q100" s="307">
        <f t="shared" si="3"/>
        <v>3485</v>
      </c>
    </row>
    <row r="101" spans="1:17" ht="14.1" customHeight="1">
      <c r="A101" s="62">
        <v>101</v>
      </c>
      <c r="B101" s="271" t="s">
        <v>218</v>
      </c>
      <c r="C101" s="271" t="s">
        <v>224</v>
      </c>
      <c r="D101" s="429" t="s">
        <v>1111</v>
      </c>
      <c r="E101" s="302" t="s">
        <v>380</v>
      </c>
      <c r="F101" s="60" t="s">
        <v>287</v>
      </c>
      <c r="G101" s="60" t="s">
        <v>236</v>
      </c>
      <c r="H101" s="60" t="s">
        <v>278</v>
      </c>
      <c r="I101" s="303">
        <v>6</v>
      </c>
      <c r="J101" s="304">
        <f t="shared" si="2"/>
        <v>0</v>
      </c>
      <c r="K101" s="219" t="s">
        <v>888</v>
      </c>
      <c r="L101" s="218">
        <f>IF(K101="nio",0,IF(K101&gt;0,K101*I101/M101,0))*VLOOKUP(B101,'2-Kosten per locatie'!$A$14:$C$22,3,FALSE)</f>
        <v>0</v>
      </c>
      <c r="M101" s="305">
        <f>IF(K101="nio",0,IF(K101&gt;0,VLOOKUP(G101,'3-Productie normen'!A:J,VLOOKUP(K101,'3-Productie normen'!$B$40:$C$42,2,FALSE),FALSE)))</f>
        <v>0</v>
      </c>
      <c r="N101" s="306" t="str">
        <f>VLOOKUP(G101,'3-Productie normen'!A:J,8,FALSE)</f>
        <v>nvt</v>
      </c>
      <c r="O101" s="453"/>
      <c r="Q101" s="307">
        <f t="shared" si="3"/>
        <v>0</v>
      </c>
    </row>
    <row r="102" spans="1:17" ht="14.1" customHeight="1">
      <c r="A102" s="62">
        <v>102</v>
      </c>
      <c r="B102" s="271" t="s">
        <v>218</v>
      </c>
      <c r="C102" s="271" t="s">
        <v>224</v>
      </c>
      <c r="D102" s="429" t="s">
        <v>1111</v>
      </c>
      <c r="E102" s="302" t="s">
        <v>381</v>
      </c>
      <c r="F102" s="60" t="s">
        <v>287</v>
      </c>
      <c r="G102" s="60" t="s">
        <v>236</v>
      </c>
      <c r="H102" s="60" t="s">
        <v>278</v>
      </c>
      <c r="I102" s="303">
        <v>6</v>
      </c>
      <c r="J102" s="304">
        <f t="shared" si="2"/>
        <v>0</v>
      </c>
      <c r="K102" s="219" t="s">
        <v>888</v>
      </c>
      <c r="L102" s="218">
        <f>IF(K102="nio",0,IF(K102&gt;0,K102*I102/M102,0))*VLOOKUP(B102,'2-Kosten per locatie'!$A$14:$C$22,3,FALSE)</f>
        <v>0</v>
      </c>
      <c r="M102" s="305">
        <f>IF(K102="nio",0,IF(K102&gt;0,VLOOKUP(G102,'3-Productie normen'!A:J,VLOOKUP(K102,'3-Productie normen'!$B$40:$C$42,2,FALSE),FALSE)))</f>
        <v>0</v>
      </c>
      <c r="N102" s="306" t="str">
        <f>VLOOKUP(G102,'3-Productie normen'!A:J,8,FALSE)</f>
        <v>nvt</v>
      </c>
      <c r="O102" s="453"/>
      <c r="Q102" s="307">
        <f t="shared" si="3"/>
        <v>0</v>
      </c>
    </row>
    <row r="103" spans="1:17" ht="14.1" customHeight="1">
      <c r="A103" s="62">
        <v>103</v>
      </c>
      <c r="B103" s="271" t="s">
        <v>218</v>
      </c>
      <c r="C103" s="271" t="s">
        <v>224</v>
      </c>
      <c r="D103" s="429" t="s">
        <v>1111</v>
      </c>
      <c r="E103" s="302" t="s">
        <v>382</v>
      </c>
      <c r="F103" s="60" t="s">
        <v>313</v>
      </c>
      <c r="G103" s="271" t="s">
        <v>1114</v>
      </c>
      <c r="H103" s="60" t="s">
        <v>227</v>
      </c>
      <c r="I103" s="303">
        <v>57.51</v>
      </c>
      <c r="J103" s="304">
        <f t="shared" si="2"/>
        <v>205</v>
      </c>
      <c r="K103" s="219">
        <v>205</v>
      </c>
      <c r="L103" s="218" t="e">
        <f>IF(K103="nio",0,IF(K103&gt;0,K103*I103/M103,0))*VLOOKUP(B103,'2-Kosten per locatie'!$A$14:$C$22,3,FALSE)</f>
        <v>#DIV/0!</v>
      </c>
      <c r="M103" s="305">
        <f>IF(K103="nio",0,IF(K103&gt;0,VLOOKUP(G103,'3-Productie normen'!A:J,VLOOKUP(K103,'3-Productie normen'!$B$40:$C$42,2,FALSE),FALSE)))</f>
        <v>0</v>
      </c>
      <c r="N103" s="306" t="str">
        <f>VLOOKUP(G103,'3-Productie normen'!A:J,8,FALSE)</f>
        <v>L</v>
      </c>
      <c r="O103" s="453"/>
      <c r="Q103" s="307">
        <f t="shared" si="3"/>
        <v>11789.55</v>
      </c>
    </row>
    <row r="104" spans="1:17" ht="14.1" customHeight="1">
      <c r="A104" s="62">
        <v>104</v>
      </c>
      <c r="B104" s="271" t="s">
        <v>218</v>
      </c>
      <c r="C104" s="271" t="s">
        <v>224</v>
      </c>
      <c r="D104" s="429" t="s">
        <v>1111</v>
      </c>
      <c r="E104" s="302" t="s">
        <v>383</v>
      </c>
      <c r="F104" s="60" t="s">
        <v>384</v>
      </c>
      <c r="G104" s="60" t="s">
        <v>236</v>
      </c>
      <c r="H104" s="60" t="s">
        <v>278</v>
      </c>
      <c r="I104" s="303">
        <v>4.1500000000000004</v>
      </c>
      <c r="J104" s="304">
        <f t="shared" si="2"/>
        <v>0</v>
      </c>
      <c r="K104" s="219" t="s">
        <v>888</v>
      </c>
      <c r="L104" s="218">
        <f>IF(K104="nio",0,IF(K104&gt;0,K104*I104/M104,0))*VLOOKUP(B104,'2-Kosten per locatie'!$A$14:$C$22,3,FALSE)</f>
        <v>0</v>
      </c>
      <c r="M104" s="305">
        <f>IF(K104="nio",0,IF(K104&gt;0,VLOOKUP(G104,'3-Productie normen'!A:J,VLOOKUP(K104,'3-Productie normen'!$B$40:$C$42,2,FALSE),FALSE)))</f>
        <v>0</v>
      </c>
      <c r="N104" s="306" t="str">
        <f>VLOOKUP(G104,'3-Productie normen'!A:J,8,FALSE)</f>
        <v>nvt</v>
      </c>
      <c r="O104" s="453"/>
      <c r="Q104" s="307">
        <f t="shared" si="3"/>
        <v>0</v>
      </c>
    </row>
    <row r="105" spans="1:17" ht="14.1" customHeight="1">
      <c r="A105" s="62">
        <v>105</v>
      </c>
      <c r="B105" s="271" t="s">
        <v>218</v>
      </c>
      <c r="C105" s="271" t="s">
        <v>224</v>
      </c>
      <c r="D105" s="429" t="s">
        <v>1111</v>
      </c>
      <c r="E105" s="302" t="s">
        <v>385</v>
      </c>
      <c r="F105" s="60" t="s">
        <v>386</v>
      </c>
      <c r="G105" s="60" t="s">
        <v>236</v>
      </c>
      <c r="H105" s="60" t="s">
        <v>278</v>
      </c>
      <c r="I105" s="303">
        <v>6.28</v>
      </c>
      <c r="J105" s="304">
        <f t="shared" si="2"/>
        <v>0</v>
      </c>
      <c r="K105" s="219" t="s">
        <v>888</v>
      </c>
      <c r="L105" s="218">
        <f>IF(K105="nio",0,IF(K105&gt;0,K105*I105/M105,0))*VLOOKUP(B105,'2-Kosten per locatie'!$A$14:$C$22,3,FALSE)</f>
        <v>0</v>
      </c>
      <c r="M105" s="305">
        <f>IF(K105="nio",0,IF(K105&gt;0,VLOOKUP(G105,'3-Productie normen'!A:J,VLOOKUP(K105,'3-Productie normen'!$B$40:$C$42,2,FALSE),FALSE)))</f>
        <v>0</v>
      </c>
      <c r="N105" s="306" t="str">
        <f>VLOOKUP(G105,'3-Productie normen'!A:J,8,FALSE)</f>
        <v>nvt</v>
      </c>
      <c r="O105" s="453"/>
      <c r="Q105" s="307">
        <f t="shared" si="3"/>
        <v>0</v>
      </c>
    </row>
    <row r="106" spans="1:17" ht="14.1" customHeight="1">
      <c r="A106" s="62">
        <v>106</v>
      </c>
      <c r="B106" s="271" t="s">
        <v>218</v>
      </c>
      <c r="C106" s="271" t="s">
        <v>224</v>
      </c>
      <c r="D106" s="429" t="s">
        <v>1111</v>
      </c>
      <c r="E106" s="302" t="s">
        <v>387</v>
      </c>
      <c r="F106" s="60" t="s">
        <v>388</v>
      </c>
      <c r="G106" s="60" t="s">
        <v>232</v>
      </c>
      <c r="H106" s="60" t="s">
        <v>389</v>
      </c>
      <c r="I106" s="303">
        <v>130.09</v>
      </c>
      <c r="J106" s="304">
        <f t="shared" si="2"/>
        <v>205</v>
      </c>
      <c r="K106" s="219">
        <v>205</v>
      </c>
      <c r="L106" s="218" t="e">
        <f>IF(K106="nio",0,IF(K106&gt;0,K106*I106/M106,0))*VLOOKUP(B106,'2-Kosten per locatie'!$A$14:$C$22,3,FALSE)</f>
        <v>#DIV/0!</v>
      </c>
      <c r="M106" s="305">
        <f>IF(K106="nio",0,IF(K106&gt;0,VLOOKUP(G106,'3-Productie normen'!A:J,VLOOKUP(K106,'3-Productie normen'!$B$40:$C$42,2,FALSE),FALSE)))</f>
        <v>0</v>
      </c>
      <c r="N106" s="306" t="str">
        <f>VLOOKUP(G106,'3-Productie normen'!A:J,8,FALSE)</f>
        <v>V</v>
      </c>
      <c r="O106" s="453"/>
      <c r="Q106" s="307">
        <f t="shared" si="3"/>
        <v>26668.45</v>
      </c>
    </row>
    <row r="107" spans="1:17" ht="14.1" customHeight="1">
      <c r="A107" s="62">
        <v>107</v>
      </c>
      <c r="B107" s="271" t="s">
        <v>218</v>
      </c>
      <c r="C107" s="271" t="s">
        <v>224</v>
      </c>
      <c r="D107" s="429" t="s">
        <v>1111</v>
      </c>
      <c r="E107" s="302" t="s">
        <v>390</v>
      </c>
      <c r="F107" s="60" t="s">
        <v>388</v>
      </c>
      <c r="G107" s="60" t="s">
        <v>232</v>
      </c>
      <c r="H107" s="60" t="s">
        <v>389</v>
      </c>
      <c r="I107" s="303">
        <v>115.83</v>
      </c>
      <c r="J107" s="304">
        <f t="shared" si="2"/>
        <v>205</v>
      </c>
      <c r="K107" s="219">
        <v>205</v>
      </c>
      <c r="L107" s="218" t="e">
        <f>IF(K107="nio",0,IF(K107&gt;0,K107*I107/M107,0))*VLOOKUP(B107,'2-Kosten per locatie'!$A$14:$C$22,3,FALSE)</f>
        <v>#DIV/0!</v>
      </c>
      <c r="M107" s="305">
        <f>IF(K107="nio",0,IF(K107&gt;0,VLOOKUP(G107,'3-Productie normen'!A:J,VLOOKUP(K107,'3-Productie normen'!$B$40:$C$42,2,FALSE),FALSE)))</f>
        <v>0</v>
      </c>
      <c r="N107" s="306" t="str">
        <f>VLOOKUP(G107,'3-Productie normen'!A:J,8,FALSE)</f>
        <v>V</v>
      </c>
      <c r="O107" s="453"/>
      <c r="Q107" s="307">
        <f t="shared" si="3"/>
        <v>23745.15</v>
      </c>
    </row>
    <row r="108" spans="1:17" ht="14.1" customHeight="1">
      <c r="A108" s="62">
        <v>108</v>
      </c>
      <c r="B108" s="271" t="s">
        <v>218</v>
      </c>
      <c r="C108" s="271" t="s">
        <v>224</v>
      </c>
      <c r="D108" s="429" t="s">
        <v>1111</v>
      </c>
      <c r="E108" s="302" t="s">
        <v>391</v>
      </c>
      <c r="F108" s="60" t="s">
        <v>392</v>
      </c>
      <c r="G108" s="60" t="s">
        <v>393</v>
      </c>
      <c r="H108" s="60" t="s">
        <v>327</v>
      </c>
      <c r="I108" s="303">
        <v>8.75</v>
      </c>
      <c r="J108" s="304">
        <f t="shared" si="2"/>
        <v>205</v>
      </c>
      <c r="K108" s="219">
        <v>205</v>
      </c>
      <c r="L108" s="218" t="e">
        <f>IF(K108="nio",0,IF(K108&gt;0,K108*I108/M108,0))*VLOOKUP(B108,'2-Kosten per locatie'!$A$14:$C$22,3,FALSE)</f>
        <v>#DIV/0!</v>
      </c>
      <c r="M108" s="305">
        <f>IF(K108="nio",0,IF(K108&gt;0,VLOOKUP(G108,'3-Productie normen'!A:J,VLOOKUP(K108,'3-Productie normen'!$B$40:$C$42,2,FALSE),FALSE)))</f>
        <v>0</v>
      </c>
      <c r="N108" s="306" t="str">
        <f>VLOOKUP(G108,'3-Productie normen'!A:J,8,FALSE)</f>
        <v>V</v>
      </c>
      <c r="O108" s="453"/>
      <c r="Q108" s="307">
        <f t="shared" si="3"/>
        <v>1793.75</v>
      </c>
    </row>
    <row r="109" spans="1:17" ht="14.1" customHeight="1">
      <c r="A109" s="62">
        <v>109</v>
      </c>
      <c r="B109" s="271" t="s">
        <v>218</v>
      </c>
      <c r="C109" s="271" t="s">
        <v>224</v>
      </c>
      <c r="D109" s="429" t="s">
        <v>1111</v>
      </c>
      <c r="E109" s="302" t="s">
        <v>394</v>
      </c>
      <c r="F109" s="60" t="s">
        <v>395</v>
      </c>
      <c r="G109" s="60" t="s">
        <v>40</v>
      </c>
      <c r="H109" s="60" t="s">
        <v>237</v>
      </c>
      <c r="I109" s="303">
        <v>15.53</v>
      </c>
      <c r="J109" s="304">
        <f t="shared" si="2"/>
        <v>205</v>
      </c>
      <c r="K109" s="219">
        <v>205</v>
      </c>
      <c r="L109" s="218" t="e">
        <f>IF(K109="nio",0,IF(K109&gt;0,K109*I109/M109,0))*VLOOKUP(B109,'2-Kosten per locatie'!$A$14:$C$22,3,FALSE)</f>
        <v>#DIV/0!</v>
      </c>
      <c r="M109" s="305">
        <f>IF(K109="nio",0,IF(K109&gt;0,VLOOKUP(G109,'3-Productie normen'!A:J,VLOOKUP(K109,'3-Productie normen'!$B$40:$C$42,2,FALSE),FALSE)))</f>
        <v>0</v>
      </c>
      <c r="N109" s="306" t="str">
        <f>VLOOKUP(G109,'3-Productie normen'!A:J,8,FALSE)</f>
        <v>V</v>
      </c>
      <c r="O109" s="453"/>
      <c r="Q109" s="307">
        <f t="shared" si="3"/>
        <v>3183.65</v>
      </c>
    </row>
    <row r="110" spans="1:17" ht="14.1" customHeight="1">
      <c r="A110" s="62">
        <v>110</v>
      </c>
      <c r="B110" s="271" t="s">
        <v>218</v>
      </c>
      <c r="C110" s="271" t="s">
        <v>224</v>
      </c>
      <c r="D110" s="429" t="s">
        <v>1111</v>
      </c>
      <c r="E110" s="302" t="s">
        <v>396</v>
      </c>
      <c r="F110" s="60" t="s">
        <v>397</v>
      </c>
      <c r="G110" s="60" t="s">
        <v>37</v>
      </c>
      <c r="H110" s="60" t="s">
        <v>237</v>
      </c>
      <c r="I110" s="303">
        <v>1.17</v>
      </c>
      <c r="J110" s="304">
        <f t="shared" si="2"/>
        <v>205</v>
      </c>
      <c r="K110" s="219">
        <v>205</v>
      </c>
      <c r="L110" s="218" t="e">
        <f>IF(K110="nio",0,IF(K110&gt;0,K110*I110/M110,0))*VLOOKUP(B110,'2-Kosten per locatie'!$A$14:$C$22,3,FALSE)</f>
        <v>#DIV/0!</v>
      </c>
      <c r="M110" s="305">
        <f>IF(K110="nio",0,IF(K110&gt;0,VLOOKUP(G110,'3-Productie normen'!A:J,VLOOKUP(K110,'3-Productie normen'!$B$40:$C$42,2,FALSE),FALSE)))</f>
        <v>0</v>
      </c>
      <c r="N110" s="306" t="str">
        <f>VLOOKUP(G110,'3-Productie normen'!A:J,8,FALSE)</f>
        <v>S</v>
      </c>
      <c r="O110" s="453"/>
      <c r="Q110" s="307">
        <f t="shared" si="3"/>
        <v>239.85</v>
      </c>
    </row>
    <row r="111" spans="1:17" ht="14.1" customHeight="1">
      <c r="A111" s="62">
        <v>111</v>
      </c>
      <c r="B111" s="271" t="s">
        <v>218</v>
      </c>
      <c r="C111" s="271" t="s">
        <v>224</v>
      </c>
      <c r="D111" s="429" t="s">
        <v>1111</v>
      </c>
      <c r="E111" s="302" t="s">
        <v>398</v>
      </c>
      <c r="F111" s="60" t="s">
        <v>399</v>
      </c>
      <c r="G111" s="60" t="s">
        <v>37</v>
      </c>
      <c r="H111" s="60" t="s">
        <v>237</v>
      </c>
      <c r="I111" s="303">
        <v>14.94</v>
      </c>
      <c r="J111" s="304">
        <f t="shared" si="2"/>
        <v>205</v>
      </c>
      <c r="K111" s="219">
        <v>205</v>
      </c>
      <c r="L111" s="218" t="e">
        <f>IF(K111="nio",0,IF(K111&gt;0,K111*I111/M111,0))*VLOOKUP(B111,'2-Kosten per locatie'!$A$14:$C$22,3,FALSE)</f>
        <v>#DIV/0!</v>
      </c>
      <c r="M111" s="305">
        <f>IF(K111="nio",0,IF(K111&gt;0,VLOOKUP(G111,'3-Productie normen'!A:J,VLOOKUP(K111,'3-Productie normen'!$B$40:$C$42,2,FALSE),FALSE)))</f>
        <v>0</v>
      </c>
      <c r="N111" s="306" t="str">
        <f>VLOOKUP(G111,'3-Productie normen'!A:J,8,FALSE)</f>
        <v>S</v>
      </c>
      <c r="O111" s="453"/>
      <c r="Q111" s="307">
        <f t="shared" si="3"/>
        <v>3062.7</v>
      </c>
    </row>
    <row r="112" spans="1:17" ht="14.1" customHeight="1">
      <c r="A112" s="62">
        <v>112</v>
      </c>
      <c r="B112" s="271" t="s">
        <v>218</v>
      </c>
      <c r="C112" s="271" t="s">
        <v>224</v>
      </c>
      <c r="D112" s="429" t="s">
        <v>1111</v>
      </c>
      <c r="E112" s="302" t="s">
        <v>400</v>
      </c>
      <c r="F112" s="60" t="s">
        <v>401</v>
      </c>
      <c r="G112" s="60" t="s">
        <v>299</v>
      </c>
      <c r="H112" s="60" t="s">
        <v>237</v>
      </c>
      <c r="I112" s="303">
        <v>7.89</v>
      </c>
      <c r="J112" s="304">
        <f t="shared" si="2"/>
        <v>205</v>
      </c>
      <c r="K112" s="219">
        <v>205</v>
      </c>
      <c r="L112" s="218" t="e">
        <f>IF(K112="nio",0,IF(K112&gt;0,K112*I112/M112,0))*VLOOKUP(B112,'2-Kosten per locatie'!$A$14:$C$22,3,FALSE)</f>
        <v>#DIV/0!</v>
      </c>
      <c r="M112" s="305">
        <f>IF(K112="nio",0,IF(K112&gt;0,VLOOKUP(G112,'3-Productie normen'!A:J,VLOOKUP(K112,'3-Productie normen'!$B$40:$C$42,2,FALSE),FALSE)))</f>
        <v>0</v>
      </c>
      <c r="N112" s="306" t="str">
        <f>VLOOKUP(G112,'3-Productie normen'!A:J,8,FALSE)</f>
        <v>V</v>
      </c>
      <c r="O112" s="453"/>
      <c r="Q112" s="307">
        <f t="shared" si="3"/>
        <v>1617.45</v>
      </c>
    </row>
    <row r="113" spans="1:17" ht="14.1" customHeight="1">
      <c r="A113" s="62">
        <v>113</v>
      </c>
      <c r="B113" s="271" t="s">
        <v>218</v>
      </c>
      <c r="C113" s="271" t="s">
        <v>224</v>
      </c>
      <c r="D113" s="429" t="s">
        <v>1111</v>
      </c>
      <c r="E113" s="302" t="s">
        <v>402</v>
      </c>
      <c r="F113" s="60" t="s">
        <v>401</v>
      </c>
      <c r="G113" s="60" t="s">
        <v>299</v>
      </c>
      <c r="H113" s="60" t="s">
        <v>237</v>
      </c>
      <c r="I113" s="303">
        <v>11.76</v>
      </c>
      <c r="J113" s="304">
        <f t="shared" si="2"/>
        <v>205</v>
      </c>
      <c r="K113" s="219">
        <v>205</v>
      </c>
      <c r="L113" s="218" t="e">
        <f>IF(K113="nio",0,IF(K113&gt;0,K113*I113/M113,0))*VLOOKUP(B113,'2-Kosten per locatie'!$A$14:$C$22,3,FALSE)</f>
        <v>#DIV/0!</v>
      </c>
      <c r="M113" s="305">
        <f>IF(K113="nio",0,IF(K113&gt;0,VLOOKUP(G113,'3-Productie normen'!A:J,VLOOKUP(K113,'3-Productie normen'!$B$40:$C$42,2,FALSE),FALSE)))</f>
        <v>0</v>
      </c>
      <c r="N113" s="306" t="str">
        <f>VLOOKUP(G113,'3-Productie normen'!A:J,8,FALSE)</f>
        <v>V</v>
      </c>
      <c r="O113" s="453"/>
      <c r="Q113" s="307">
        <f t="shared" si="3"/>
        <v>2410.8000000000002</v>
      </c>
    </row>
    <row r="114" spans="1:17" ht="14.1" customHeight="1">
      <c r="A114" s="62">
        <v>114</v>
      </c>
      <c r="B114" s="271" t="s">
        <v>218</v>
      </c>
      <c r="C114" s="271" t="s">
        <v>224</v>
      </c>
      <c r="D114" s="429" t="s">
        <v>1111</v>
      </c>
      <c r="E114" s="302" t="s">
        <v>403</v>
      </c>
      <c r="F114" s="60" t="s">
        <v>401</v>
      </c>
      <c r="G114" s="60" t="s">
        <v>299</v>
      </c>
      <c r="H114" s="60" t="s">
        <v>237</v>
      </c>
      <c r="I114" s="303">
        <v>7.96</v>
      </c>
      <c r="J114" s="304">
        <f t="shared" si="2"/>
        <v>205</v>
      </c>
      <c r="K114" s="219">
        <v>205</v>
      </c>
      <c r="L114" s="218" t="e">
        <f>IF(K114="nio",0,IF(K114&gt;0,K114*I114/M114,0))*VLOOKUP(B114,'2-Kosten per locatie'!$A$14:$C$22,3,FALSE)</f>
        <v>#DIV/0!</v>
      </c>
      <c r="M114" s="305">
        <f>IF(K114="nio",0,IF(K114&gt;0,VLOOKUP(G114,'3-Productie normen'!A:J,VLOOKUP(K114,'3-Productie normen'!$B$40:$C$42,2,FALSE),FALSE)))</f>
        <v>0</v>
      </c>
      <c r="N114" s="306" t="str">
        <f>VLOOKUP(G114,'3-Productie normen'!A:J,8,FALSE)</f>
        <v>V</v>
      </c>
      <c r="O114" s="453"/>
      <c r="Q114" s="307">
        <f t="shared" si="3"/>
        <v>1631.8</v>
      </c>
    </row>
    <row r="115" spans="1:17" ht="14.1" customHeight="1">
      <c r="A115" s="62">
        <v>115</v>
      </c>
      <c r="B115" s="271" t="s">
        <v>218</v>
      </c>
      <c r="C115" s="271" t="s">
        <v>224</v>
      </c>
      <c r="D115" s="429" t="s">
        <v>1111</v>
      </c>
      <c r="E115" s="302" t="s">
        <v>404</v>
      </c>
      <c r="F115" s="60" t="s">
        <v>399</v>
      </c>
      <c r="G115" s="60" t="s">
        <v>37</v>
      </c>
      <c r="H115" s="60" t="s">
        <v>237</v>
      </c>
      <c r="I115" s="303">
        <v>14.94</v>
      </c>
      <c r="J115" s="304">
        <f t="shared" si="2"/>
        <v>205</v>
      </c>
      <c r="K115" s="219">
        <v>205</v>
      </c>
      <c r="L115" s="218" t="e">
        <f>IF(K115="nio",0,IF(K115&gt;0,K115*I115/M115,0))*VLOOKUP(B115,'2-Kosten per locatie'!$A$14:$C$22,3,FALSE)</f>
        <v>#DIV/0!</v>
      </c>
      <c r="M115" s="305">
        <f>IF(K115="nio",0,IF(K115&gt;0,VLOOKUP(G115,'3-Productie normen'!A:J,VLOOKUP(K115,'3-Productie normen'!$B$40:$C$42,2,FALSE),FALSE)))</f>
        <v>0</v>
      </c>
      <c r="N115" s="306" t="str">
        <f>VLOOKUP(G115,'3-Productie normen'!A:J,8,FALSE)</f>
        <v>S</v>
      </c>
      <c r="O115" s="453"/>
      <c r="Q115" s="307">
        <f t="shared" si="3"/>
        <v>3062.7</v>
      </c>
    </row>
    <row r="116" spans="1:17" ht="14.1" customHeight="1">
      <c r="A116" s="62">
        <v>116</v>
      </c>
      <c r="B116" s="271" t="s">
        <v>218</v>
      </c>
      <c r="C116" s="271" t="s">
        <v>224</v>
      </c>
      <c r="D116" s="429" t="s">
        <v>1111</v>
      </c>
      <c r="E116" s="302" t="s">
        <v>405</v>
      </c>
      <c r="F116" s="60" t="s">
        <v>406</v>
      </c>
      <c r="G116" s="60" t="s">
        <v>40</v>
      </c>
      <c r="H116" s="60" t="s">
        <v>237</v>
      </c>
      <c r="I116" s="303">
        <v>16.27</v>
      </c>
      <c r="J116" s="304">
        <f t="shared" si="2"/>
        <v>205</v>
      </c>
      <c r="K116" s="219">
        <v>205</v>
      </c>
      <c r="L116" s="218" t="e">
        <f>IF(K116="nio",0,IF(K116&gt;0,K116*I116/M116,0))*VLOOKUP(B116,'2-Kosten per locatie'!$A$14:$C$22,3,FALSE)</f>
        <v>#DIV/0!</v>
      </c>
      <c r="M116" s="305">
        <f>IF(K116="nio",0,IF(K116&gt;0,VLOOKUP(G116,'3-Productie normen'!A:J,VLOOKUP(K116,'3-Productie normen'!$B$40:$C$42,2,FALSE),FALSE)))</f>
        <v>0</v>
      </c>
      <c r="N116" s="306" t="str">
        <f>VLOOKUP(G116,'3-Productie normen'!A:J,8,FALSE)</f>
        <v>V</v>
      </c>
      <c r="O116" s="453"/>
      <c r="Q116" s="307">
        <f t="shared" si="3"/>
        <v>3335.35</v>
      </c>
    </row>
    <row r="117" spans="1:17" ht="14.1" customHeight="1">
      <c r="A117" s="62">
        <v>117</v>
      </c>
      <c r="B117" s="271" t="s">
        <v>218</v>
      </c>
      <c r="C117" s="271" t="s">
        <v>224</v>
      </c>
      <c r="D117" s="429" t="s">
        <v>1111</v>
      </c>
      <c r="E117" s="302" t="s">
        <v>407</v>
      </c>
      <c r="F117" s="60" t="s">
        <v>408</v>
      </c>
      <c r="G117" s="60" t="s">
        <v>37</v>
      </c>
      <c r="H117" s="60" t="s">
        <v>237</v>
      </c>
      <c r="I117" s="303">
        <v>1.17</v>
      </c>
      <c r="J117" s="304">
        <f t="shared" si="2"/>
        <v>205</v>
      </c>
      <c r="K117" s="219">
        <v>205</v>
      </c>
      <c r="L117" s="218" t="e">
        <f>IF(K117="nio",0,IF(K117&gt;0,K117*I117/M117,0))*VLOOKUP(B117,'2-Kosten per locatie'!$A$14:$C$22,3,FALSE)</f>
        <v>#DIV/0!</v>
      </c>
      <c r="M117" s="305">
        <f>IF(K117="nio",0,IF(K117&gt;0,VLOOKUP(G117,'3-Productie normen'!A:J,VLOOKUP(K117,'3-Productie normen'!$B$40:$C$42,2,FALSE),FALSE)))</f>
        <v>0</v>
      </c>
      <c r="N117" s="306" t="str">
        <f>VLOOKUP(G117,'3-Productie normen'!A:J,8,FALSE)</f>
        <v>S</v>
      </c>
      <c r="O117" s="453"/>
      <c r="Q117" s="307">
        <f t="shared" si="3"/>
        <v>239.85</v>
      </c>
    </row>
    <row r="118" spans="1:17" ht="14.1" customHeight="1">
      <c r="A118" s="62">
        <v>118</v>
      </c>
      <c r="B118" s="271" t="s">
        <v>218</v>
      </c>
      <c r="C118" s="271" t="s">
        <v>224</v>
      </c>
      <c r="D118" s="429" t="s">
        <v>1111</v>
      </c>
      <c r="E118" s="302" t="s">
        <v>409</v>
      </c>
      <c r="F118" s="60" t="s">
        <v>401</v>
      </c>
      <c r="G118" s="60" t="s">
        <v>299</v>
      </c>
      <c r="H118" s="60" t="s">
        <v>237</v>
      </c>
      <c r="I118" s="311">
        <v>1.17</v>
      </c>
      <c r="J118" s="304">
        <f t="shared" si="2"/>
        <v>205</v>
      </c>
      <c r="K118" s="219">
        <v>205</v>
      </c>
      <c r="L118" s="218" t="e">
        <f>IF(K118="nio",0,IF(K118&gt;0,K118*I118/M118,0))*VLOOKUP(B118,'2-Kosten per locatie'!$A$14:$C$22,3,FALSE)</f>
        <v>#DIV/0!</v>
      </c>
      <c r="M118" s="305">
        <f>IF(K118="nio",0,IF(K118&gt;0,VLOOKUP(G118,'3-Productie normen'!A:J,VLOOKUP(K118,'3-Productie normen'!$B$40:$C$42,2,FALSE),FALSE)))</f>
        <v>0</v>
      </c>
      <c r="N118" s="306" t="str">
        <f>VLOOKUP(G118,'3-Productie normen'!A:J,8,FALSE)</f>
        <v>V</v>
      </c>
      <c r="O118" s="453"/>
      <c r="Q118" s="307">
        <f t="shared" si="3"/>
        <v>239.85</v>
      </c>
    </row>
    <row r="119" spans="1:17" ht="14.1" customHeight="1">
      <c r="A119" s="62">
        <v>119</v>
      </c>
      <c r="B119" s="271" t="s">
        <v>218</v>
      </c>
      <c r="C119" s="271" t="s">
        <v>224</v>
      </c>
      <c r="D119" s="429" t="s">
        <v>1111</v>
      </c>
      <c r="E119" s="215" t="s">
        <v>410</v>
      </c>
      <c r="F119" s="72" t="s">
        <v>411</v>
      </c>
      <c r="G119" s="72" t="s">
        <v>299</v>
      </c>
      <c r="H119" s="72" t="s">
        <v>300</v>
      </c>
      <c r="I119" s="303">
        <v>284.7</v>
      </c>
      <c r="J119" s="304">
        <f t="shared" si="2"/>
        <v>205</v>
      </c>
      <c r="K119" s="219">
        <v>205</v>
      </c>
      <c r="L119" s="218" t="e">
        <f>IF(K119="nio",0,IF(K119&gt;0,K119*I119/M119,0))*VLOOKUP(B119,'2-Kosten per locatie'!$A$14:$C$22,3,FALSE)</f>
        <v>#DIV/0!</v>
      </c>
      <c r="M119" s="305">
        <f>IF(K119="nio",0,IF(K119&gt;0,VLOOKUP(G119,'3-Productie normen'!A:J,VLOOKUP(K119,'3-Productie normen'!$B$40:$C$42,2,FALSE),FALSE)))</f>
        <v>0</v>
      </c>
      <c r="N119" s="306" t="str">
        <f>VLOOKUP(G119,'3-Productie normen'!A:J,8,FALSE)</f>
        <v>V</v>
      </c>
      <c r="O119" s="453"/>
      <c r="Q119" s="307">
        <f t="shared" si="3"/>
        <v>58363.5</v>
      </c>
    </row>
    <row r="120" spans="1:17" ht="14.1" customHeight="1">
      <c r="A120" s="62">
        <v>120</v>
      </c>
      <c r="B120" s="271" t="s">
        <v>218</v>
      </c>
      <c r="C120" s="271" t="s">
        <v>224</v>
      </c>
      <c r="D120" s="430" t="s">
        <v>1108</v>
      </c>
      <c r="E120" s="302">
        <v>101</v>
      </c>
      <c r="F120" s="60" t="s">
        <v>412</v>
      </c>
      <c r="G120" s="271" t="s">
        <v>1114</v>
      </c>
      <c r="H120" s="60" t="s">
        <v>233</v>
      </c>
      <c r="I120" s="303">
        <v>91.56</v>
      </c>
      <c r="J120" s="304">
        <f t="shared" si="2"/>
        <v>205</v>
      </c>
      <c r="K120" s="219">
        <v>205</v>
      </c>
      <c r="L120" s="218" t="e">
        <f>IF(K120="nio",0,IF(K120&gt;0,K120*I120/M120,0))*VLOOKUP(B120,'2-Kosten per locatie'!$A$14:$C$22,3,FALSE)</f>
        <v>#DIV/0!</v>
      </c>
      <c r="M120" s="305">
        <f>IF(K120="nio",0,IF(K120&gt;0,VLOOKUP(G120,'3-Productie normen'!A:J,VLOOKUP(K120,'3-Productie normen'!$B$40:$C$42,2,FALSE),FALSE)))</f>
        <v>0</v>
      </c>
      <c r="N120" s="306" t="str">
        <f>VLOOKUP(G120,'3-Productie normen'!A:J,8,FALSE)</f>
        <v>L</v>
      </c>
      <c r="O120" s="453"/>
      <c r="Q120" s="307">
        <f t="shared" si="3"/>
        <v>18769.8</v>
      </c>
    </row>
    <row r="121" spans="1:17" ht="14.1" customHeight="1">
      <c r="A121" s="62">
        <v>121</v>
      </c>
      <c r="B121" s="271" t="s">
        <v>218</v>
      </c>
      <c r="C121" s="271" t="s">
        <v>224</v>
      </c>
      <c r="D121" s="430" t="s">
        <v>1108</v>
      </c>
      <c r="E121" s="302">
        <v>102</v>
      </c>
      <c r="F121" s="60" t="s">
        <v>412</v>
      </c>
      <c r="G121" s="271" t="s">
        <v>1114</v>
      </c>
      <c r="H121" s="60" t="s">
        <v>233</v>
      </c>
      <c r="I121" s="303">
        <v>60.55</v>
      </c>
      <c r="J121" s="304">
        <f t="shared" si="2"/>
        <v>205</v>
      </c>
      <c r="K121" s="219">
        <v>205</v>
      </c>
      <c r="L121" s="218" t="e">
        <f>IF(K121="nio",0,IF(K121&gt;0,K121*I121/M121,0))*VLOOKUP(B121,'2-Kosten per locatie'!$A$14:$C$22,3,FALSE)</f>
        <v>#DIV/0!</v>
      </c>
      <c r="M121" s="305">
        <f>IF(K121="nio",0,IF(K121&gt;0,VLOOKUP(G121,'3-Productie normen'!A:J,VLOOKUP(K121,'3-Productie normen'!$B$40:$C$42,2,FALSE),FALSE)))</f>
        <v>0</v>
      </c>
      <c r="N121" s="306" t="str">
        <f>VLOOKUP(G121,'3-Productie normen'!A:J,8,FALSE)</f>
        <v>L</v>
      </c>
      <c r="O121" s="453"/>
      <c r="Q121" s="307">
        <f t="shared" si="3"/>
        <v>12412.75</v>
      </c>
    </row>
    <row r="122" spans="1:17" ht="14.1" customHeight="1">
      <c r="A122" s="62">
        <v>122</v>
      </c>
      <c r="B122" s="271" t="s">
        <v>218</v>
      </c>
      <c r="C122" s="271" t="s">
        <v>224</v>
      </c>
      <c r="D122" s="430" t="s">
        <v>1108</v>
      </c>
      <c r="E122" s="302">
        <v>103</v>
      </c>
      <c r="F122" s="60" t="s">
        <v>413</v>
      </c>
      <c r="G122" s="60" t="s">
        <v>236</v>
      </c>
      <c r="H122" s="60" t="s">
        <v>233</v>
      </c>
      <c r="I122" s="303">
        <v>15.07</v>
      </c>
      <c r="J122" s="304">
        <f t="shared" si="2"/>
        <v>0</v>
      </c>
      <c r="K122" s="219" t="s">
        <v>888</v>
      </c>
      <c r="L122" s="218">
        <f>IF(K122="nio",0,IF(K122&gt;0,K122*I122/M122,0))*VLOOKUP(B122,'2-Kosten per locatie'!$A$14:$C$22,3,FALSE)</f>
        <v>0</v>
      </c>
      <c r="M122" s="305">
        <f>IF(K122="nio",0,IF(K122&gt;0,VLOOKUP(G122,'3-Productie normen'!A:J,VLOOKUP(K122,'3-Productie normen'!$B$40:$C$42,2,FALSE),FALSE)))</f>
        <v>0</v>
      </c>
      <c r="N122" s="306" t="str">
        <f>VLOOKUP(G122,'3-Productie normen'!A:J,8,FALSE)</f>
        <v>nvt</v>
      </c>
      <c r="O122" s="453"/>
      <c r="Q122" s="307">
        <f t="shared" si="3"/>
        <v>0</v>
      </c>
    </row>
    <row r="123" spans="1:17" ht="14.1" customHeight="1">
      <c r="A123" s="62">
        <v>123</v>
      </c>
      <c r="B123" s="271" t="s">
        <v>218</v>
      </c>
      <c r="C123" s="271" t="s">
        <v>224</v>
      </c>
      <c r="D123" s="430" t="s">
        <v>1108</v>
      </c>
      <c r="E123" s="302">
        <v>104</v>
      </c>
      <c r="F123" s="60" t="s">
        <v>412</v>
      </c>
      <c r="G123" s="271" t="s">
        <v>1114</v>
      </c>
      <c r="H123" s="60" t="s">
        <v>233</v>
      </c>
      <c r="I123" s="303">
        <v>60.55</v>
      </c>
      <c r="J123" s="304">
        <f t="shared" si="2"/>
        <v>205</v>
      </c>
      <c r="K123" s="219">
        <v>205</v>
      </c>
      <c r="L123" s="218" t="e">
        <f>IF(K123="nio",0,IF(K123&gt;0,K123*I123/M123,0))*VLOOKUP(B123,'2-Kosten per locatie'!$A$14:$C$22,3,FALSE)</f>
        <v>#DIV/0!</v>
      </c>
      <c r="M123" s="305">
        <f>IF(K123="nio",0,IF(K123&gt;0,VLOOKUP(G123,'3-Productie normen'!A:J,VLOOKUP(K123,'3-Productie normen'!$B$40:$C$42,2,FALSE),FALSE)))</f>
        <v>0</v>
      </c>
      <c r="N123" s="306" t="str">
        <f>VLOOKUP(G123,'3-Productie normen'!A:J,8,FALSE)</f>
        <v>L</v>
      </c>
      <c r="O123" s="453"/>
      <c r="Q123" s="307">
        <f t="shared" si="3"/>
        <v>12412.75</v>
      </c>
    </row>
    <row r="124" spans="1:17" ht="14.1" customHeight="1">
      <c r="A124" s="62">
        <v>124</v>
      </c>
      <c r="B124" s="271" t="s">
        <v>218</v>
      </c>
      <c r="C124" s="271" t="s">
        <v>224</v>
      </c>
      <c r="D124" s="430" t="s">
        <v>1108</v>
      </c>
      <c r="E124" s="302">
        <v>105</v>
      </c>
      <c r="F124" s="60" t="s">
        <v>412</v>
      </c>
      <c r="G124" s="271" t="s">
        <v>1114</v>
      </c>
      <c r="H124" s="60" t="s">
        <v>233</v>
      </c>
      <c r="I124" s="303">
        <v>91.56</v>
      </c>
      <c r="J124" s="304">
        <f t="shared" si="2"/>
        <v>205</v>
      </c>
      <c r="K124" s="219">
        <v>205</v>
      </c>
      <c r="L124" s="218" t="e">
        <f>IF(K124="nio",0,IF(K124&gt;0,K124*I124/M124,0))*VLOOKUP(B124,'2-Kosten per locatie'!$A$14:$C$22,3,FALSE)</f>
        <v>#DIV/0!</v>
      </c>
      <c r="M124" s="305">
        <f>IF(K124="nio",0,IF(K124&gt;0,VLOOKUP(G124,'3-Productie normen'!A:J,VLOOKUP(K124,'3-Productie normen'!$B$40:$C$42,2,FALSE),FALSE)))</f>
        <v>0</v>
      </c>
      <c r="N124" s="306" t="str">
        <f>VLOOKUP(G124,'3-Productie normen'!A:J,8,FALSE)</f>
        <v>L</v>
      </c>
      <c r="O124" s="453"/>
      <c r="Q124" s="307">
        <f t="shared" si="3"/>
        <v>18769.8</v>
      </c>
    </row>
    <row r="125" spans="1:17" ht="14.1" customHeight="1">
      <c r="A125" s="62">
        <v>125</v>
      </c>
      <c r="B125" s="271" t="s">
        <v>218</v>
      </c>
      <c r="C125" s="271" t="s">
        <v>224</v>
      </c>
      <c r="D125" s="430" t="s">
        <v>1108</v>
      </c>
      <c r="E125" s="302">
        <v>106</v>
      </c>
      <c r="F125" s="60" t="s">
        <v>412</v>
      </c>
      <c r="G125" s="271" t="s">
        <v>1114</v>
      </c>
      <c r="H125" s="60" t="s">
        <v>233</v>
      </c>
      <c r="I125" s="303">
        <v>60.55</v>
      </c>
      <c r="J125" s="304">
        <f t="shared" si="2"/>
        <v>205</v>
      </c>
      <c r="K125" s="219">
        <v>205</v>
      </c>
      <c r="L125" s="218" t="e">
        <f>IF(K125="nio",0,IF(K125&gt;0,K125*I125/M125,0))*VLOOKUP(B125,'2-Kosten per locatie'!$A$14:$C$22,3,FALSE)</f>
        <v>#DIV/0!</v>
      </c>
      <c r="M125" s="305">
        <f>IF(K125="nio",0,IF(K125&gt;0,VLOOKUP(G125,'3-Productie normen'!A:J,VLOOKUP(K125,'3-Productie normen'!$B$40:$C$42,2,FALSE),FALSE)))</f>
        <v>0</v>
      </c>
      <c r="N125" s="306" t="str">
        <f>VLOOKUP(G125,'3-Productie normen'!A:J,8,FALSE)</f>
        <v>L</v>
      </c>
      <c r="O125" s="453"/>
      <c r="Q125" s="307">
        <f t="shared" si="3"/>
        <v>12412.75</v>
      </c>
    </row>
    <row r="126" spans="1:17" ht="14.1" customHeight="1">
      <c r="A126" s="62">
        <v>126</v>
      </c>
      <c r="B126" s="271" t="s">
        <v>218</v>
      </c>
      <c r="C126" s="271" t="s">
        <v>224</v>
      </c>
      <c r="D126" s="430" t="s">
        <v>1108</v>
      </c>
      <c r="E126" s="302" t="s">
        <v>414</v>
      </c>
      <c r="F126" s="60" t="s">
        <v>415</v>
      </c>
      <c r="G126" s="60" t="s">
        <v>236</v>
      </c>
      <c r="H126" s="60" t="s">
        <v>233</v>
      </c>
      <c r="I126" s="303">
        <v>13.14</v>
      </c>
      <c r="J126" s="304">
        <f t="shared" si="2"/>
        <v>0</v>
      </c>
      <c r="K126" s="219" t="s">
        <v>888</v>
      </c>
      <c r="L126" s="218">
        <f>IF(K126="nio",0,IF(K126&gt;0,K126*I126/M126,0))*VLOOKUP(B126,'2-Kosten per locatie'!$A$14:$C$22,3,FALSE)</f>
        <v>0</v>
      </c>
      <c r="M126" s="305">
        <f>IF(K126="nio",0,IF(K126&gt;0,VLOOKUP(G126,'3-Productie normen'!A:J,VLOOKUP(K126,'3-Productie normen'!$B$40:$C$42,2,FALSE),FALSE)))</f>
        <v>0</v>
      </c>
      <c r="N126" s="306" t="str">
        <f>VLOOKUP(G126,'3-Productie normen'!A:J,8,FALSE)</f>
        <v>nvt</v>
      </c>
      <c r="O126" s="453"/>
      <c r="Q126" s="307">
        <f t="shared" si="3"/>
        <v>0</v>
      </c>
    </row>
    <row r="127" spans="1:17" ht="14.1" customHeight="1">
      <c r="A127" s="62">
        <v>127</v>
      </c>
      <c r="B127" s="271" t="s">
        <v>218</v>
      </c>
      <c r="C127" s="271" t="s">
        <v>224</v>
      </c>
      <c r="D127" s="430" t="s">
        <v>1108</v>
      </c>
      <c r="E127" s="302">
        <v>107</v>
      </c>
      <c r="F127" s="60" t="s">
        <v>416</v>
      </c>
      <c r="G127" s="60" t="s">
        <v>236</v>
      </c>
      <c r="H127" s="60" t="s">
        <v>233</v>
      </c>
      <c r="I127" s="303">
        <v>13.78</v>
      </c>
      <c r="J127" s="304">
        <f t="shared" si="2"/>
        <v>0</v>
      </c>
      <c r="K127" s="219" t="s">
        <v>888</v>
      </c>
      <c r="L127" s="218">
        <f>IF(K127="nio",0,IF(K127&gt;0,K127*I127/M127,0))*VLOOKUP(B127,'2-Kosten per locatie'!$A$14:$C$22,3,FALSE)</f>
        <v>0</v>
      </c>
      <c r="M127" s="305">
        <f>IF(K127="nio",0,IF(K127&gt;0,VLOOKUP(G127,'3-Productie normen'!A:J,VLOOKUP(K127,'3-Productie normen'!$B$40:$C$42,2,FALSE),FALSE)))</f>
        <v>0</v>
      </c>
      <c r="N127" s="306" t="str">
        <f>VLOOKUP(G127,'3-Productie normen'!A:J,8,FALSE)</f>
        <v>nvt</v>
      </c>
      <c r="O127" s="453"/>
      <c r="Q127" s="307">
        <f t="shared" si="3"/>
        <v>0</v>
      </c>
    </row>
    <row r="128" spans="1:17" ht="14.1" customHeight="1">
      <c r="A128" s="62">
        <v>128</v>
      </c>
      <c r="B128" s="271" t="s">
        <v>218</v>
      </c>
      <c r="C128" s="271" t="s">
        <v>224</v>
      </c>
      <c r="D128" s="430" t="s">
        <v>1108</v>
      </c>
      <c r="E128" s="302">
        <v>108</v>
      </c>
      <c r="F128" s="60" t="s">
        <v>412</v>
      </c>
      <c r="G128" s="271" t="s">
        <v>1114</v>
      </c>
      <c r="H128" s="60" t="s">
        <v>233</v>
      </c>
      <c r="I128" s="303">
        <v>60.82</v>
      </c>
      <c r="J128" s="304">
        <f t="shared" si="2"/>
        <v>205</v>
      </c>
      <c r="K128" s="219">
        <v>205</v>
      </c>
      <c r="L128" s="218" t="e">
        <f>IF(K128="nio",0,IF(K128&gt;0,K128*I128/M128,0))*VLOOKUP(B128,'2-Kosten per locatie'!$A$14:$C$22,3,FALSE)</f>
        <v>#DIV/0!</v>
      </c>
      <c r="M128" s="305">
        <f>IF(K128="nio",0,IF(K128&gt;0,VLOOKUP(G128,'3-Productie normen'!A:J,VLOOKUP(K128,'3-Productie normen'!$B$40:$C$42,2,FALSE),FALSE)))</f>
        <v>0</v>
      </c>
      <c r="N128" s="306" t="str">
        <f>VLOOKUP(G128,'3-Productie normen'!A:J,8,FALSE)</f>
        <v>L</v>
      </c>
      <c r="O128" s="453"/>
      <c r="Q128" s="307">
        <f t="shared" si="3"/>
        <v>12468.1</v>
      </c>
    </row>
    <row r="129" spans="1:17" ht="14.1" customHeight="1">
      <c r="A129" s="62">
        <v>129</v>
      </c>
      <c r="B129" s="271" t="s">
        <v>218</v>
      </c>
      <c r="C129" s="271" t="s">
        <v>224</v>
      </c>
      <c r="D129" s="430" t="s">
        <v>1108</v>
      </c>
      <c r="E129" s="302" t="s">
        <v>417</v>
      </c>
      <c r="F129" s="60" t="s">
        <v>413</v>
      </c>
      <c r="G129" s="60" t="s">
        <v>236</v>
      </c>
      <c r="H129" s="60" t="s">
        <v>233</v>
      </c>
      <c r="I129" s="303">
        <v>15.04</v>
      </c>
      <c r="J129" s="304">
        <f t="shared" si="2"/>
        <v>0</v>
      </c>
      <c r="K129" s="219" t="s">
        <v>888</v>
      </c>
      <c r="L129" s="218">
        <f>IF(K129="nio",0,IF(K129&gt;0,K129*I129/M129,0))*VLOOKUP(B129,'2-Kosten per locatie'!$A$14:$C$22,3,FALSE)</f>
        <v>0</v>
      </c>
      <c r="M129" s="305">
        <f>IF(K129="nio",0,IF(K129&gt;0,VLOOKUP(G129,'3-Productie normen'!A:J,VLOOKUP(K129,'3-Productie normen'!$B$40:$C$42,2,FALSE),FALSE)))</f>
        <v>0</v>
      </c>
      <c r="N129" s="306" t="str">
        <f>VLOOKUP(G129,'3-Productie normen'!A:J,8,FALSE)</f>
        <v>nvt</v>
      </c>
      <c r="O129" s="453"/>
      <c r="Q129" s="307">
        <f t="shared" si="3"/>
        <v>0</v>
      </c>
    </row>
    <row r="130" spans="1:17" ht="14.1" customHeight="1">
      <c r="A130" s="62">
        <v>130</v>
      </c>
      <c r="B130" s="271" t="s">
        <v>218</v>
      </c>
      <c r="C130" s="271" t="s">
        <v>224</v>
      </c>
      <c r="D130" s="430" t="s">
        <v>1108</v>
      </c>
      <c r="E130" s="302">
        <v>109</v>
      </c>
      <c r="F130" s="60" t="s">
        <v>418</v>
      </c>
      <c r="G130" s="60" t="s">
        <v>236</v>
      </c>
      <c r="H130" s="60" t="s">
        <v>278</v>
      </c>
      <c r="I130" s="303">
        <v>1.86</v>
      </c>
      <c r="J130" s="304">
        <f t="shared" si="2"/>
        <v>0</v>
      </c>
      <c r="K130" s="219" t="s">
        <v>888</v>
      </c>
      <c r="L130" s="218">
        <f>IF(K130="nio",0,IF(K130&gt;0,K130*I130/M130,0))*VLOOKUP(B130,'2-Kosten per locatie'!$A$14:$C$22,3,FALSE)</f>
        <v>0</v>
      </c>
      <c r="M130" s="305">
        <f>IF(K130="nio",0,IF(K130&gt;0,VLOOKUP(G130,'3-Productie normen'!A:J,VLOOKUP(K130,'3-Productie normen'!$B$40:$C$42,2,FALSE),FALSE)))</f>
        <v>0</v>
      </c>
      <c r="N130" s="306" t="str">
        <f>VLOOKUP(G130,'3-Productie normen'!A:J,8,FALSE)</f>
        <v>nvt</v>
      </c>
      <c r="O130" s="453"/>
      <c r="Q130" s="307">
        <f t="shared" si="3"/>
        <v>0</v>
      </c>
    </row>
    <row r="131" spans="1:17" ht="14.1" customHeight="1">
      <c r="A131" s="62">
        <v>131</v>
      </c>
      <c r="B131" s="271" t="s">
        <v>218</v>
      </c>
      <c r="C131" s="271" t="s">
        <v>224</v>
      </c>
      <c r="D131" s="430" t="s">
        <v>1108</v>
      </c>
      <c r="E131" s="302">
        <v>111</v>
      </c>
      <c r="F131" s="60" t="s">
        <v>419</v>
      </c>
      <c r="G131" s="60" t="s">
        <v>35</v>
      </c>
      <c r="H131" s="60" t="s">
        <v>233</v>
      </c>
      <c r="I131" s="303">
        <v>25.43</v>
      </c>
      <c r="J131" s="304">
        <f t="shared" si="2"/>
        <v>123</v>
      </c>
      <c r="K131" s="219">
        <v>123</v>
      </c>
      <c r="L131" s="218" t="e">
        <f>IF(K131="nio",0,IF(K131&gt;0,K131*I131/M131,0))*VLOOKUP(B131,'2-Kosten per locatie'!$A$14:$C$22,3,FALSE)</f>
        <v>#DIV/0!</v>
      </c>
      <c r="M131" s="305">
        <f>IF(K131="nio",0,IF(K131&gt;0,VLOOKUP(G131,'3-Productie normen'!A:J,VLOOKUP(K131,'3-Productie normen'!$B$40:$C$42,2,FALSE),FALSE)))</f>
        <v>0</v>
      </c>
      <c r="N131" s="306" t="str">
        <f>VLOOKUP(G131,'3-Productie normen'!A:J,8,FALSE)</f>
        <v>B</v>
      </c>
      <c r="O131" s="453"/>
      <c r="Q131" s="307">
        <f t="shared" si="3"/>
        <v>3127.89</v>
      </c>
    </row>
    <row r="132" spans="1:17" ht="14.1" customHeight="1">
      <c r="A132" s="62">
        <v>132</v>
      </c>
      <c r="B132" s="271" t="s">
        <v>218</v>
      </c>
      <c r="C132" s="271" t="s">
        <v>224</v>
      </c>
      <c r="D132" s="430" t="s">
        <v>1108</v>
      </c>
      <c r="E132" s="302">
        <v>190</v>
      </c>
      <c r="F132" s="60" t="s">
        <v>420</v>
      </c>
      <c r="G132" s="60" t="s">
        <v>421</v>
      </c>
      <c r="H132" s="60" t="s">
        <v>422</v>
      </c>
      <c r="I132" s="303">
        <v>27.2</v>
      </c>
      <c r="J132" s="304">
        <f t="shared" si="2"/>
        <v>205</v>
      </c>
      <c r="K132" s="219">
        <v>205</v>
      </c>
      <c r="L132" s="218" t="e">
        <f>IF(K132="nio",0,IF(K132&gt;0,K132*I132/M132,0))*VLOOKUP(B132,'2-Kosten per locatie'!$A$14:$C$22,3,FALSE)</f>
        <v>#DIV/0!</v>
      </c>
      <c r="M132" s="305">
        <f>IF(K132="nio",0,IF(K132&gt;0,VLOOKUP(G132,'3-Productie normen'!A:J,VLOOKUP(K132,'3-Productie normen'!$B$40:$C$42,2,FALSE),FALSE)))</f>
        <v>0</v>
      </c>
      <c r="N132" s="306" t="str">
        <f>VLOOKUP(G132,'3-Productie normen'!A:J,8,FALSE)</f>
        <v>V</v>
      </c>
      <c r="O132" s="453"/>
      <c r="Q132" s="307">
        <f t="shared" si="3"/>
        <v>5576</v>
      </c>
    </row>
    <row r="133" spans="1:17" ht="14.1" customHeight="1">
      <c r="A133" s="62">
        <v>133</v>
      </c>
      <c r="B133" s="271" t="s">
        <v>218</v>
      </c>
      <c r="C133" s="271" t="s">
        <v>224</v>
      </c>
      <c r="D133" s="430" t="s">
        <v>1108</v>
      </c>
      <c r="E133" s="302">
        <v>191</v>
      </c>
      <c r="F133" s="60" t="s">
        <v>388</v>
      </c>
      <c r="G133" s="60" t="s">
        <v>232</v>
      </c>
      <c r="H133" s="60" t="s">
        <v>233</v>
      </c>
      <c r="I133" s="303">
        <v>101.53</v>
      </c>
      <c r="J133" s="304">
        <f t="shared" si="2"/>
        <v>205</v>
      </c>
      <c r="K133" s="219">
        <v>205</v>
      </c>
      <c r="L133" s="218" t="e">
        <f>IF(K133="nio",0,IF(K133&gt;0,K133*I133/M133,0))*VLOOKUP(B133,'2-Kosten per locatie'!$A$14:$C$22,3,FALSE)</f>
        <v>#DIV/0!</v>
      </c>
      <c r="M133" s="305">
        <f>IF(K133="nio",0,IF(K133&gt;0,VLOOKUP(G133,'3-Productie normen'!A:J,VLOOKUP(K133,'3-Productie normen'!$B$40:$C$42,2,FALSE),FALSE)))</f>
        <v>0</v>
      </c>
      <c r="N133" s="306" t="str">
        <f>VLOOKUP(G133,'3-Productie normen'!A:J,8,FALSE)</f>
        <v>V</v>
      </c>
      <c r="O133" s="453"/>
      <c r="Q133" s="307">
        <f t="shared" si="3"/>
        <v>20813.650000000001</v>
      </c>
    </row>
    <row r="134" spans="1:17" ht="14.1" customHeight="1">
      <c r="A134" s="62">
        <v>134</v>
      </c>
      <c r="B134" s="271" t="s">
        <v>218</v>
      </c>
      <c r="C134" s="271" t="s">
        <v>224</v>
      </c>
      <c r="D134" s="430" t="s">
        <v>1108</v>
      </c>
      <c r="E134" s="302">
        <v>192</v>
      </c>
      <c r="F134" s="60" t="s">
        <v>420</v>
      </c>
      <c r="G134" s="60" t="s">
        <v>421</v>
      </c>
      <c r="H134" s="60" t="s">
        <v>422</v>
      </c>
      <c r="I134" s="303">
        <v>41.1</v>
      </c>
      <c r="J134" s="304">
        <f t="shared" si="2"/>
        <v>205</v>
      </c>
      <c r="K134" s="219">
        <v>205</v>
      </c>
      <c r="L134" s="218" t="e">
        <f>IF(K134="nio",0,IF(K134&gt;0,K134*I134/M134,0))*VLOOKUP(B134,'2-Kosten per locatie'!$A$14:$C$22,3,FALSE)</f>
        <v>#DIV/0!</v>
      </c>
      <c r="M134" s="305">
        <f>IF(K134="nio",0,IF(K134&gt;0,VLOOKUP(G134,'3-Productie normen'!A:J,VLOOKUP(K134,'3-Productie normen'!$B$40:$C$42,2,FALSE),FALSE)))</f>
        <v>0</v>
      </c>
      <c r="N134" s="306" t="str">
        <f>VLOOKUP(G134,'3-Productie normen'!A:J,8,FALSE)</f>
        <v>V</v>
      </c>
      <c r="O134" s="453"/>
      <c r="Q134" s="307">
        <f t="shared" si="3"/>
        <v>8425.5</v>
      </c>
    </row>
    <row r="135" spans="1:17" ht="14.1" customHeight="1">
      <c r="A135" s="62">
        <v>135</v>
      </c>
      <c r="B135" s="271" t="s">
        <v>218</v>
      </c>
      <c r="C135" s="271" t="s">
        <v>224</v>
      </c>
      <c r="D135" s="430" t="s">
        <v>1108</v>
      </c>
      <c r="E135" s="302" t="s">
        <v>423</v>
      </c>
      <c r="F135" s="60" t="s">
        <v>424</v>
      </c>
      <c r="G135" s="60" t="s">
        <v>37</v>
      </c>
      <c r="H135" s="60" t="s">
        <v>422</v>
      </c>
      <c r="I135" s="303">
        <v>1.41</v>
      </c>
      <c r="J135" s="304">
        <f t="shared" si="2"/>
        <v>205</v>
      </c>
      <c r="K135" s="219">
        <v>205</v>
      </c>
      <c r="L135" s="218" t="e">
        <f>IF(K135="nio",0,IF(K135&gt;0,K135*I135/M135,0))*VLOOKUP(B135,'2-Kosten per locatie'!$A$14:$C$22,3,FALSE)</f>
        <v>#DIV/0!</v>
      </c>
      <c r="M135" s="305">
        <f>IF(K135="nio",0,IF(K135&gt;0,VLOOKUP(G135,'3-Productie normen'!A:J,VLOOKUP(K135,'3-Productie normen'!$B$40:$C$42,2,FALSE),FALSE)))</f>
        <v>0</v>
      </c>
      <c r="N135" s="306" t="str">
        <f>VLOOKUP(G135,'3-Productie normen'!A:J,8,FALSE)</f>
        <v>S</v>
      </c>
      <c r="O135" s="453"/>
      <c r="Q135" s="307">
        <f t="shared" si="3"/>
        <v>289.05</v>
      </c>
    </row>
    <row r="136" spans="1:17" ht="14.1" customHeight="1">
      <c r="A136" s="62">
        <v>136</v>
      </c>
      <c r="B136" s="271" t="s">
        <v>218</v>
      </c>
      <c r="C136" s="271" t="s">
        <v>224</v>
      </c>
      <c r="D136" s="429" t="s">
        <v>1109</v>
      </c>
      <c r="E136" s="302">
        <v>201</v>
      </c>
      <c r="F136" s="60" t="s">
        <v>425</v>
      </c>
      <c r="G136" s="60" t="s">
        <v>333</v>
      </c>
      <c r="H136" s="60" t="s">
        <v>233</v>
      </c>
      <c r="I136" s="303">
        <v>91.56</v>
      </c>
      <c r="J136" s="304">
        <f t="shared" si="2"/>
        <v>205</v>
      </c>
      <c r="K136" s="219">
        <v>205</v>
      </c>
      <c r="L136" s="218" t="e">
        <f>IF(K136="nio",0,IF(K136&gt;0,K136*I136/M136,0))*VLOOKUP(B136,'2-Kosten per locatie'!$A$14:$C$22,3,FALSE)</f>
        <v>#DIV/0!</v>
      </c>
      <c r="M136" s="305">
        <f>IF(K136="nio",0,IF(K136&gt;0,VLOOKUP(G136,'3-Productie normen'!A:J,VLOOKUP(K136,'3-Productie normen'!$B$40:$C$42,2,FALSE),FALSE)))</f>
        <v>0</v>
      </c>
      <c r="N136" s="306" t="str">
        <f>VLOOKUP(G136,'3-Productie normen'!A:J,8,FALSE)</f>
        <v>V</v>
      </c>
      <c r="O136" s="453"/>
      <c r="Q136" s="307">
        <f t="shared" si="3"/>
        <v>18769.8</v>
      </c>
    </row>
    <row r="137" spans="1:17" ht="14.1" customHeight="1">
      <c r="A137" s="62">
        <v>137</v>
      </c>
      <c r="B137" s="271" t="s">
        <v>218</v>
      </c>
      <c r="C137" s="271" t="s">
        <v>224</v>
      </c>
      <c r="D137" s="429" t="s">
        <v>1109</v>
      </c>
      <c r="E137" s="302">
        <v>202</v>
      </c>
      <c r="F137" s="60" t="s">
        <v>412</v>
      </c>
      <c r="G137" s="271" t="s">
        <v>1114</v>
      </c>
      <c r="H137" s="60" t="s">
        <v>233</v>
      </c>
      <c r="I137" s="303">
        <v>60.55</v>
      </c>
      <c r="J137" s="304">
        <f t="shared" si="2"/>
        <v>205</v>
      </c>
      <c r="K137" s="219">
        <v>205</v>
      </c>
      <c r="L137" s="218" t="e">
        <f>IF(K137="nio",0,IF(K137&gt;0,K137*I137/M137,0))*VLOOKUP(B137,'2-Kosten per locatie'!$A$14:$C$22,3,FALSE)</f>
        <v>#DIV/0!</v>
      </c>
      <c r="M137" s="305">
        <f>IF(K137="nio",0,IF(K137&gt;0,VLOOKUP(G137,'3-Productie normen'!A:J,VLOOKUP(K137,'3-Productie normen'!$B$40:$C$42,2,FALSE),FALSE)))</f>
        <v>0</v>
      </c>
      <c r="N137" s="306" t="str">
        <f>VLOOKUP(G137,'3-Productie normen'!A:J,8,FALSE)</f>
        <v>L</v>
      </c>
      <c r="O137" s="453"/>
      <c r="Q137" s="307">
        <f t="shared" si="3"/>
        <v>12412.75</v>
      </c>
    </row>
    <row r="138" spans="1:17" ht="14.1" customHeight="1">
      <c r="A138" s="62">
        <v>138</v>
      </c>
      <c r="B138" s="271" t="s">
        <v>218</v>
      </c>
      <c r="C138" s="271" t="s">
        <v>224</v>
      </c>
      <c r="D138" s="429" t="s">
        <v>1109</v>
      </c>
      <c r="E138" s="302">
        <v>203</v>
      </c>
      <c r="F138" s="60" t="s">
        <v>412</v>
      </c>
      <c r="G138" s="271" t="s">
        <v>1114</v>
      </c>
      <c r="H138" s="60" t="s">
        <v>233</v>
      </c>
      <c r="I138" s="303">
        <v>60.32</v>
      </c>
      <c r="J138" s="304">
        <f t="shared" ref="J138:J201" si="4">SUM(K138:K138)</f>
        <v>205</v>
      </c>
      <c r="K138" s="219">
        <v>205</v>
      </c>
      <c r="L138" s="218" t="e">
        <f>IF(K138="nio",0,IF(K138&gt;0,K138*I138/M138,0))*VLOOKUP(B138,'2-Kosten per locatie'!$A$14:$C$22,3,FALSE)</f>
        <v>#DIV/0!</v>
      </c>
      <c r="M138" s="305">
        <f>IF(K138="nio",0,IF(K138&gt;0,VLOOKUP(G138,'3-Productie normen'!A:J,VLOOKUP(K138,'3-Productie normen'!$B$40:$C$42,2,FALSE),FALSE)))</f>
        <v>0</v>
      </c>
      <c r="N138" s="306" t="str">
        <f>VLOOKUP(G138,'3-Productie normen'!A:J,8,FALSE)</f>
        <v>L</v>
      </c>
      <c r="O138" s="453"/>
      <c r="Q138" s="307">
        <f t="shared" ref="Q138:Q201" si="5">J138*I138</f>
        <v>12365.6</v>
      </c>
    </row>
    <row r="139" spans="1:17" ht="14.1" customHeight="1">
      <c r="A139" s="62">
        <v>139</v>
      </c>
      <c r="B139" s="271" t="s">
        <v>218</v>
      </c>
      <c r="C139" s="271" t="s">
        <v>224</v>
      </c>
      <c r="D139" s="429" t="s">
        <v>1109</v>
      </c>
      <c r="E139" s="302">
        <v>204</v>
      </c>
      <c r="F139" s="60" t="s">
        <v>412</v>
      </c>
      <c r="G139" s="271" t="s">
        <v>1114</v>
      </c>
      <c r="H139" s="60" t="s">
        <v>233</v>
      </c>
      <c r="I139" s="303">
        <v>60.55</v>
      </c>
      <c r="J139" s="304">
        <f t="shared" si="4"/>
        <v>205</v>
      </c>
      <c r="K139" s="219">
        <v>205</v>
      </c>
      <c r="L139" s="218" t="e">
        <f>IF(K139="nio",0,IF(K139&gt;0,K139*I139/M139,0))*VLOOKUP(B139,'2-Kosten per locatie'!$A$14:$C$22,3,FALSE)</f>
        <v>#DIV/0!</v>
      </c>
      <c r="M139" s="305">
        <f>IF(K139="nio",0,IF(K139&gt;0,VLOOKUP(G139,'3-Productie normen'!A:J,VLOOKUP(K139,'3-Productie normen'!$B$40:$C$42,2,FALSE),FALSE)))</f>
        <v>0</v>
      </c>
      <c r="N139" s="306" t="str">
        <f>VLOOKUP(G139,'3-Productie normen'!A:J,8,FALSE)</f>
        <v>L</v>
      </c>
      <c r="O139" s="453"/>
      <c r="Q139" s="307">
        <f t="shared" si="5"/>
        <v>12412.75</v>
      </c>
    </row>
    <row r="140" spans="1:17" ht="14.1" customHeight="1">
      <c r="A140" s="62">
        <v>140</v>
      </c>
      <c r="B140" s="271" t="s">
        <v>218</v>
      </c>
      <c r="C140" s="271" t="s">
        <v>224</v>
      </c>
      <c r="D140" s="429" t="s">
        <v>1109</v>
      </c>
      <c r="E140" s="302">
        <v>205</v>
      </c>
      <c r="F140" s="60" t="s">
        <v>412</v>
      </c>
      <c r="G140" s="271" t="s">
        <v>1114</v>
      </c>
      <c r="H140" s="60" t="s">
        <v>233</v>
      </c>
      <c r="I140" s="303">
        <v>60.54</v>
      </c>
      <c r="J140" s="304">
        <f t="shared" si="4"/>
        <v>205</v>
      </c>
      <c r="K140" s="219">
        <v>205</v>
      </c>
      <c r="L140" s="218" t="e">
        <f>IF(K140="nio",0,IF(K140&gt;0,K140*I140/M140,0))*VLOOKUP(B140,'2-Kosten per locatie'!$A$14:$C$22,3,FALSE)</f>
        <v>#DIV/0!</v>
      </c>
      <c r="M140" s="305">
        <f>IF(K140="nio",0,IF(K140&gt;0,VLOOKUP(G140,'3-Productie normen'!A:J,VLOOKUP(K140,'3-Productie normen'!$B$40:$C$42,2,FALSE),FALSE)))</f>
        <v>0</v>
      </c>
      <c r="N140" s="306" t="str">
        <f>VLOOKUP(G140,'3-Productie normen'!A:J,8,FALSE)</f>
        <v>L</v>
      </c>
      <c r="O140" s="453"/>
      <c r="Q140" s="307">
        <f t="shared" si="5"/>
        <v>12410.7</v>
      </c>
    </row>
    <row r="141" spans="1:17" ht="14.1" customHeight="1">
      <c r="A141" s="62">
        <v>141</v>
      </c>
      <c r="B141" s="271" t="s">
        <v>218</v>
      </c>
      <c r="C141" s="271" t="s">
        <v>224</v>
      </c>
      <c r="D141" s="429" t="s">
        <v>1109</v>
      </c>
      <c r="E141" s="302">
        <v>206</v>
      </c>
      <c r="F141" s="60" t="s">
        <v>412</v>
      </c>
      <c r="G141" s="271" t="s">
        <v>1114</v>
      </c>
      <c r="H141" s="60" t="s">
        <v>233</v>
      </c>
      <c r="I141" s="303">
        <v>60.55</v>
      </c>
      <c r="J141" s="304">
        <f t="shared" si="4"/>
        <v>205</v>
      </c>
      <c r="K141" s="219">
        <v>205</v>
      </c>
      <c r="L141" s="218" t="e">
        <f>IF(K141="nio",0,IF(K141&gt;0,K141*I141/M141,0))*VLOOKUP(B141,'2-Kosten per locatie'!$A$14:$C$22,3,FALSE)</f>
        <v>#DIV/0!</v>
      </c>
      <c r="M141" s="305">
        <f>IF(K141="nio",0,IF(K141&gt;0,VLOOKUP(G141,'3-Productie normen'!A:J,VLOOKUP(K141,'3-Productie normen'!$B$40:$C$42,2,FALSE),FALSE)))</f>
        <v>0</v>
      </c>
      <c r="N141" s="306" t="str">
        <f>VLOOKUP(G141,'3-Productie normen'!A:J,8,FALSE)</f>
        <v>L</v>
      </c>
      <c r="O141" s="453"/>
      <c r="Q141" s="307">
        <f t="shared" si="5"/>
        <v>12412.75</v>
      </c>
    </row>
    <row r="142" spans="1:17" ht="14.1" customHeight="1">
      <c r="A142" s="62">
        <v>142</v>
      </c>
      <c r="B142" s="271" t="s">
        <v>218</v>
      </c>
      <c r="C142" s="271" t="s">
        <v>224</v>
      </c>
      <c r="D142" s="429" t="s">
        <v>1109</v>
      </c>
      <c r="E142" s="302">
        <v>207</v>
      </c>
      <c r="F142" s="60" t="s">
        <v>426</v>
      </c>
      <c r="G142" s="60" t="s">
        <v>35</v>
      </c>
      <c r="H142" s="60" t="s">
        <v>233</v>
      </c>
      <c r="I142" s="303">
        <v>28.18</v>
      </c>
      <c r="J142" s="304">
        <f t="shared" si="4"/>
        <v>123</v>
      </c>
      <c r="K142" s="219">
        <v>123</v>
      </c>
      <c r="L142" s="218" t="e">
        <f>IF(K142="nio",0,IF(K142&gt;0,K142*I142/M142,0))*VLOOKUP(B142,'2-Kosten per locatie'!$A$14:$C$22,3,FALSE)</f>
        <v>#DIV/0!</v>
      </c>
      <c r="M142" s="305">
        <f>IF(K142="nio",0,IF(K142&gt;0,VLOOKUP(G142,'3-Productie normen'!A:J,VLOOKUP(K142,'3-Productie normen'!$B$40:$C$42,2,FALSE),FALSE)))</f>
        <v>0</v>
      </c>
      <c r="N142" s="306" t="str">
        <f>VLOOKUP(G142,'3-Productie normen'!A:J,8,FALSE)</f>
        <v>B</v>
      </c>
      <c r="O142" s="453"/>
      <c r="Q142" s="307">
        <f t="shared" si="5"/>
        <v>3466.14</v>
      </c>
    </row>
    <row r="143" spans="1:17" ht="14.1" customHeight="1">
      <c r="A143" s="62">
        <v>143</v>
      </c>
      <c r="B143" s="271" t="s">
        <v>218</v>
      </c>
      <c r="C143" s="271" t="s">
        <v>224</v>
      </c>
      <c r="D143" s="429" t="s">
        <v>1109</v>
      </c>
      <c r="E143" s="302">
        <v>208</v>
      </c>
      <c r="F143" s="271" t="s">
        <v>412</v>
      </c>
      <c r="G143" s="271" t="s">
        <v>1114</v>
      </c>
      <c r="H143" s="60" t="s">
        <v>233</v>
      </c>
      <c r="I143" s="303">
        <v>60.82</v>
      </c>
      <c r="J143" s="304">
        <f t="shared" si="4"/>
        <v>205</v>
      </c>
      <c r="K143" s="219">
        <v>205</v>
      </c>
      <c r="L143" s="218" t="e">
        <f>IF(K143="nio",0,IF(K143&gt;0,K143*I143/M143,0))*VLOOKUP(B143,'2-Kosten per locatie'!$A$14:$C$22,3,FALSE)</f>
        <v>#DIV/0!</v>
      </c>
      <c r="M143" s="305">
        <f>IF(K143="nio",0,IF(K143&gt;0,VLOOKUP(G143,'3-Productie normen'!A:J,VLOOKUP(K143,'3-Productie normen'!$B$40:$C$42,2,FALSE),FALSE)))</f>
        <v>0</v>
      </c>
      <c r="N143" s="306" t="str">
        <f>VLOOKUP(G143,'3-Productie normen'!A:J,8,FALSE)</f>
        <v>L</v>
      </c>
      <c r="O143" s="453"/>
      <c r="Q143" s="307">
        <f t="shared" si="5"/>
        <v>12468.1</v>
      </c>
    </row>
    <row r="144" spans="1:17" ht="14.1" customHeight="1">
      <c r="A144" s="62">
        <v>144</v>
      </c>
      <c r="B144" s="271" t="s">
        <v>218</v>
      </c>
      <c r="C144" s="271" t="s">
        <v>224</v>
      </c>
      <c r="D144" s="429" t="s">
        <v>1109</v>
      </c>
      <c r="E144" s="302">
        <v>209</v>
      </c>
      <c r="F144" s="271" t="s">
        <v>427</v>
      </c>
      <c r="G144" s="271" t="s">
        <v>236</v>
      </c>
      <c r="H144" s="60" t="s">
        <v>278</v>
      </c>
      <c r="I144" s="303">
        <v>1.86</v>
      </c>
      <c r="J144" s="304">
        <f t="shared" si="4"/>
        <v>0</v>
      </c>
      <c r="K144" s="219" t="s">
        <v>888</v>
      </c>
      <c r="L144" s="218">
        <f>IF(K144="nio",0,IF(K144&gt;0,K144*I144/M144,0))*VLOOKUP(B144,'2-Kosten per locatie'!$A$14:$C$22,3,FALSE)</f>
        <v>0</v>
      </c>
      <c r="M144" s="305">
        <f>IF(K144="nio",0,IF(K144&gt;0,VLOOKUP(G144,'3-Productie normen'!A:J,VLOOKUP(K144,'3-Productie normen'!$B$40:$C$42,2,FALSE),FALSE)))</f>
        <v>0</v>
      </c>
      <c r="N144" s="306" t="str">
        <f>VLOOKUP(G144,'3-Productie normen'!A:J,8,FALSE)</f>
        <v>nvt</v>
      </c>
      <c r="O144" s="453"/>
      <c r="Q144" s="307">
        <f t="shared" si="5"/>
        <v>0</v>
      </c>
    </row>
    <row r="145" spans="1:17" ht="14.1" customHeight="1">
      <c r="A145" s="62">
        <v>145</v>
      </c>
      <c r="B145" s="271" t="s">
        <v>218</v>
      </c>
      <c r="C145" s="271" t="s">
        <v>224</v>
      </c>
      <c r="D145" s="429" t="s">
        <v>1109</v>
      </c>
      <c r="E145" s="302">
        <v>211</v>
      </c>
      <c r="F145" s="271" t="s">
        <v>428</v>
      </c>
      <c r="G145" s="271" t="s">
        <v>37</v>
      </c>
      <c r="H145" s="60" t="s">
        <v>233</v>
      </c>
      <c r="I145" s="303">
        <v>8.09</v>
      </c>
      <c r="J145" s="304">
        <f t="shared" si="4"/>
        <v>205</v>
      </c>
      <c r="K145" s="219">
        <v>205</v>
      </c>
      <c r="L145" s="218" t="e">
        <f>IF(K145="nio",0,IF(K145&gt;0,K145*I145/M145,0))*VLOOKUP(B145,'2-Kosten per locatie'!$A$14:$C$22,3,FALSE)</f>
        <v>#DIV/0!</v>
      </c>
      <c r="M145" s="305">
        <f>IF(K145="nio",0,IF(K145&gt;0,VLOOKUP(G145,'3-Productie normen'!A:J,VLOOKUP(K145,'3-Productie normen'!$B$40:$C$42,2,FALSE),FALSE)))</f>
        <v>0</v>
      </c>
      <c r="N145" s="306" t="str">
        <f>VLOOKUP(G145,'3-Productie normen'!A:J,8,FALSE)</f>
        <v>S</v>
      </c>
      <c r="O145" s="453"/>
      <c r="Q145" s="307">
        <f t="shared" si="5"/>
        <v>1658.45</v>
      </c>
    </row>
    <row r="146" spans="1:17" ht="14.1" customHeight="1">
      <c r="A146" s="62">
        <v>146</v>
      </c>
      <c r="B146" s="271" t="s">
        <v>218</v>
      </c>
      <c r="C146" s="271" t="s">
        <v>224</v>
      </c>
      <c r="D146" s="429" t="s">
        <v>1109</v>
      </c>
      <c r="E146" s="302" t="s">
        <v>429</v>
      </c>
      <c r="F146" s="60" t="s">
        <v>430</v>
      </c>
      <c r="G146" s="60" t="s">
        <v>37</v>
      </c>
      <c r="H146" s="60" t="s">
        <v>237</v>
      </c>
      <c r="I146" s="303">
        <v>1.02</v>
      </c>
      <c r="J146" s="304">
        <f t="shared" si="4"/>
        <v>205</v>
      </c>
      <c r="K146" s="219">
        <v>205</v>
      </c>
      <c r="L146" s="218" t="e">
        <f>IF(K146="nio",0,IF(K146&gt;0,K146*I146/M146,0))*VLOOKUP(B146,'2-Kosten per locatie'!$A$14:$C$22,3,FALSE)</f>
        <v>#DIV/0!</v>
      </c>
      <c r="M146" s="305">
        <f>IF(K146="nio",0,IF(K146&gt;0,VLOOKUP(G146,'3-Productie normen'!A:J,VLOOKUP(K146,'3-Productie normen'!$B$40:$C$42,2,FALSE),FALSE)))</f>
        <v>0</v>
      </c>
      <c r="N146" s="306" t="str">
        <f>VLOOKUP(G146,'3-Productie normen'!A:J,8,FALSE)</f>
        <v>S</v>
      </c>
      <c r="O146" s="453"/>
      <c r="Q146" s="307">
        <f t="shared" si="5"/>
        <v>209.1</v>
      </c>
    </row>
    <row r="147" spans="1:17" ht="14.1" customHeight="1">
      <c r="A147" s="62">
        <v>147</v>
      </c>
      <c r="B147" s="271" t="s">
        <v>218</v>
      </c>
      <c r="C147" s="271" t="s">
        <v>224</v>
      </c>
      <c r="D147" s="429" t="s">
        <v>1109</v>
      </c>
      <c r="E147" s="302" t="s">
        <v>431</v>
      </c>
      <c r="F147" s="60" t="s">
        <v>430</v>
      </c>
      <c r="G147" s="60" t="s">
        <v>37</v>
      </c>
      <c r="H147" s="60" t="s">
        <v>237</v>
      </c>
      <c r="I147" s="303">
        <v>1.02</v>
      </c>
      <c r="J147" s="304">
        <f t="shared" si="4"/>
        <v>205</v>
      </c>
      <c r="K147" s="219">
        <v>205</v>
      </c>
      <c r="L147" s="218" t="e">
        <f>IF(K147="nio",0,IF(K147&gt;0,K147*I147/M147,0))*VLOOKUP(B147,'2-Kosten per locatie'!$A$14:$C$22,3,FALSE)</f>
        <v>#DIV/0!</v>
      </c>
      <c r="M147" s="305">
        <f>IF(K147="nio",0,IF(K147&gt;0,VLOOKUP(G147,'3-Productie normen'!A:J,VLOOKUP(K147,'3-Productie normen'!$B$40:$C$42,2,FALSE),FALSE)))</f>
        <v>0</v>
      </c>
      <c r="N147" s="306" t="str">
        <f>VLOOKUP(G147,'3-Productie normen'!A:J,8,FALSE)</f>
        <v>S</v>
      </c>
      <c r="O147" s="453"/>
      <c r="Q147" s="307">
        <f t="shared" si="5"/>
        <v>209.1</v>
      </c>
    </row>
    <row r="148" spans="1:17" ht="14.1" customHeight="1">
      <c r="A148" s="62">
        <v>148</v>
      </c>
      <c r="B148" s="271" t="s">
        <v>218</v>
      </c>
      <c r="C148" s="271" t="s">
        <v>224</v>
      </c>
      <c r="D148" s="429" t="s">
        <v>1109</v>
      </c>
      <c r="E148" s="302" t="s">
        <v>432</v>
      </c>
      <c r="F148" s="60" t="s">
        <v>433</v>
      </c>
      <c r="G148" s="60" t="s">
        <v>236</v>
      </c>
      <c r="H148" s="60" t="s">
        <v>237</v>
      </c>
      <c r="I148" s="303">
        <v>1.02</v>
      </c>
      <c r="J148" s="304">
        <f t="shared" si="4"/>
        <v>0</v>
      </c>
      <c r="K148" s="219" t="s">
        <v>888</v>
      </c>
      <c r="L148" s="218">
        <f>IF(K148="nio",0,IF(K148&gt;0,K148*I148/M148,0))*VLOOKUP(B148,'2-Kosten per locatie'!$A$14:$C$22,3,FALSE)</f>
        <v>0</v>
      </c>
      <c r="M148" s="305">
        <f>IF(K148="nio",0,IF(K148&gt;0,VLOOKUP(G148,'3-Productie normen'!A:J,VLOOKUP(K148,'3-Productie normen'!$B$40:$C$42,2,FALSE),FALSE)))</f>
        <v>0</v>
      </c>
      <c r="N148" s="306" t="str">
        <f>VLOOKUP(G148,'3-Productie normen'!A:J,8,FALSE)</f>
        <v>nvt</v>
      </c>
      <c r="O148" s="453"/>
      <c r="Q148" s="307">
        <f t="shared" si="5"/>
        <v>0</v>
      </c>
    </row>
    <row r="149" spans="1:17" ht="14.1" customHeight="1">
      <c r="A149" s="62">
        <v>149</v>
      </c>
      <c r="B149" s="271" t="s">
        <v>218</v>
      </c>
      <c r="C149" s="271" t="s">
        <v>224</v>
      </c>
      <c r="D149" s="429" t="s">
        <v>1109</v>
      </c>
      <c r="E149" s="302" t="s">
        <v>434</v>
      </c>
      <c r="F149" s="60" t="s">
        <v>435</v>
      </c>
      <c r="G149" s="60" t="s">
        <v>37</v>
      </c>
      <c r="H149" s="60" t="s">
        <v>237</v>
      </c>
      <c r="I149" s="303">
        <v>3.92</v>
      </c>
      <c r="J149" s="304">
        <f t="shared" si="4"/>
        <v>205</v>
      </c>
      <c r="K149" s="219">
        <v>205</v>
      </c>
      <c r="L149" s="218" t="e">
        <f>IF(K149="nio",0,IF(K149&gt;0,K149*I149/M149,0))*VLOOKUP(B149,'2-Kosten per locatie'!$A$14:$C$22,3,FALSE)</f>
        <v>#DIV/0!</v>
      </c>
      <c r="M149" s="305">
        <f>IF(K149="nio",0,IF(K149&gt;0,VLOOKUP(G149,'3-Productie normen'!A:J,VLOOKUP(K149,'3-Productie normen'!$B$40:$C$42,2,FALSE),FALSE)))</f>
        <v>0</v>
      </c>
      <c r="N149" s="306" t="str">
        <f>VLOOKUP(G149,'3-Productie normen'!A:J,8,FALSE)</f>
        <v>S</v>
      </c>
      <c r="O149" s="453"/>
      <c r="Q149" s="307">
        <f t="shared" si="5"/>
        <v>803.6</v>
      </c>
    </row>
    <row r="150" spans="1:17" ht="14.1" customHeight="1">
      <c r="A150" s="62">
        <v>150</v>
      </c>
      <c r="B150" s="271" t="s">
        <v>218</v>
      </c>
      <c r="C150" s="271" t="s">
        <v>224</v>
      </c>
      <c r="D150" s="429" t="s">
        <v>1109</v>
      </c>
      <c r="E150" s="302" t="s">
        <v>436</v>
      </c>
      <c r="F150" s="310" t="s">
        <v>437</v>
      </c>
      <c r="G150" s="310" t="s">
        <v>37</v>
      </c>
      <c r="H150" s="60" t="s">
        <v>237</v>
      </c>
      <c r="I150" s="303">
        <v>1.97</v>
      </c>
      <c r="J150" s="304">
        <f t="shared" si="4"/>
        <v>205</v>
      </c>
      <c r="K150" s="219">
        <v>205</v>
      </c>
      <c r="L150" s="218" t="e">
        <f>IF(K150="nio",0,IF(K150&gt;0,K150*I150/M150,0))*VLOOKUP(B150,'2-Kosten per locatie'!$A$14:$C$22,3,FALSE)</f>
        <v>#DIV/0!</v>
      </c>
      <c r="M150" s="305">
        <f>IF(K150="nio",0,IF(K150&gt;0,VLOOKUP(G150,'3-Productie normen'!A:J,VLOOKUP(K150,'3-Productie normen'!$B$40:$C$42,2,FALSE),FALSE)))</f>
        <v>0</v>
      </c>
      <c r="N150" s="306" t="str">
        <f>VLOOKUP(G150,'3-Productie normen'!A:J,8,FALSE)</f>
        <v>S</v>
      </c>
      <c r="O150" s="453"/>
      <c r="Q150" s="307">
        <f t="shared" si="5"/>
        <v>403.85</v>
      </c>
    </row>
    <row r="151" spans="1:17" ht="14.1" customHeight="1">
      <c r="A151" s="62">
        <v>151</v>
      </c>
      <c r="B151" s="271" t="s">
        <v>218</v>
      </c>
      <c r="C151" s="271" t="s">
        <v>224</v>
      </c>
      <c r="D151" s="429" t="s">
        <v>1109</v>
      </c>
      <c r="E151" s="302">
        <v>290</v>
      </c>
      <c r="F151" s="60" t="s">
        <v>420</v>
      </c>
      <c r="G151" s="60" t="s">
        <v>421</v>
      </c>
      <c r="H151" s="308" t="s">
        <v>438</v>
      </c>
      <c r="I151" s="303">
        <v>27.2</v>
      </c>
      <c r="J151" s="304">
        <f t="shared" si="4"/>
        <v>205</v>
      </c>
      <c r="K151" s="219">
        <v>205</v>
      </c>
      <c r="L151" s="218" t="e">
        <f>IF(K151="nio",0,IF(K151&gt;0,K151*I151/M151,0))*VLOOKUP(B151,'2-Kosten per locatie'!$A$14:$C$22,3,FALSE)</f>
        <v>#DIV/0!</v>
      </c>
      <c r="M151" s="305">
        <f>IF(K151="nio",0,IF(K151&gt;0,VLOOKUP(G151,'3-Productie normen'!A:J,VLOOKUP(K151,'3-Productie normen'!$B$40:$C$42,2,FALSE),FALSE)))</f>
        <v>0</v>
      </c>
      <c r="N151" s="306" t="str">
        <f>VLOOKUP(G151,'3-Productie normen'!A:J,8,FALSE)</f>
        <v>V</v>
      </c>
      <c r="O151" s="453"/>
      <c r="Q151" s="307">
        <f t="shared" si="5"/>
        <v>5576</v>
      </c>
    </row>
    <row r="152" spans="1:17" ht="14.1" customHeight="1">
      <c r="A152" s="62">
        <v>152</v>
      </c>
      <c r="B152" s="271" t="s">
        <v>218</v>
      </c>
      <c r="C152" s="271" t="s">
        <v>224</v>
      </c>
      <c r="D152" s="429" t="s">
        <v>1109</v>
      </c>
      <c r="E152" s="215">
        <v>291</v>
      </c>
      <c r="F152" s="72" t="s">
        <v>388</v>
      </c>
      <c r="G152" s="72" t="s">
        <v>232</v>
      </c>
      <c r="H152" s="60" t="s">
        <v>233</v>
      </c>
      <c r="I152" s="303">
        <v>101.53</v>
      </c>
      <c r="J152" s="304">
        <f t="shared" si="4"/>
        <v>205</v>
      </c>
      <c r="K152" s="219">
        <v>205</v>
      </c>
      <c r="L152" s="218" t="e">
        <f>IF(K152="nio",0,IF(K152&gt;0,K152*I152/M152,0))*VLOOKUP(B152,'2-Kosten per locatie'!$A$14:$C$22,3,FALSE)</f>
        <v>#DIV/0!</v>
      </c>
      <c r="M152" s="305">
        <f>IF(K152="nio",0,IF(K152&gt;0,VLOOKUP(G152,'3-Productie normen'!A:J,VLOOKUP(K152,'3-Productie normen'!$B$40:$C$42,2,FALSE),FALSE)))</f>
        <v>0</v>
      </c>
      <c r="N152" s="306" t="str">
        <f>VLOOKUP(G152,'3-Productie normen'!A:J,8,FALSE)</f>
        <v>V</v>
      </c>
      <c r="O152" s="453"/>
      <c r="Q152" s="307">
        <f t="shared" si="5"/>
        <v>20813.650000000001</v>
      </c>
    </row>
    <row r="153" spans="1:17" ht="14.1" customHeight="1">
      <c r="A153" s="62">
        <v>153</v>
      </c>
      <c r="B153" s="271" t="s">
        <v>218</v>
      </c>
      <c r="C153" s="271" t="s">
        <v>224</v>
      </c>
      <c r="D153" s="429" t="s">
        <v>1109</v>
      </c>
      <c r="E153" s="302">
        <v>292</v>
      </c>
      <c r="F153" s="60" t="s">
        <v>420</v>
      </c>
      <c r="G153" s="60" t="s">
        <v>421</v>
      </c>
      <c r="H153" s="60" t="s">
        <v>438</v>
      </c>
      <c r="I153" s="303">
        <v>41.1</v>
      </c>
      <c r="J153" s="304">
        <f t="shared" si="4"/>
        <v>205</v>
      </c>
      <c r="K153" s="219">
        <v>205</v>
      </c>
      <c r="L153" s="218" t="e">
        <f>IF(K153="nio",0,IF(K153&gt;0,K153*I153/M153,0))*VLOOKUP(B153,'2-Kosten per locatie'!$A$14:$C$22,3,FALSE)</f>
        <v>#DIV/0!</v>
      </c>
      <c r="M153" s="305">
        <f>IF(K153="nio",0,IF(K153&gt;0,VLOOKUP(G153,'3-Productie normen'!A:J,VLOOKUP(K153,'3-Productie normen'!$B$40:$C$42,2,FALSE),FALSE)))</f>
        <v>0</v>
      </c>
      <c r="N153" s="306" t="str">
        <f>VLOOKUP(G153,'3-Productie normen'!A:J,8,FALSE)</f>
        <v>V</v>
      </c>
      <c r="O153" s="453"/>
      <c r="Q153" s="307">
        <f t="shared" si="5"/>
        <v>8425.5</v>
      </c>
    </row>
    <row r="154" spans="1:17" ht="14.1" customHeight="1">
      <c r="A154" s="62">
        <v>154</v>
      </c>
      <c r="B154" s="271" t="s">
        <v>218</v>
      </c>
      <c r="C154" s="271" t="s">
        <v>224</v>
      </c>
      <c r="D154" s="429" t="s">
        <v>1109</v>
      </c>
      <c r="E154" s="302">
        <v>293</v>
      </c>
      <c r="F154" s="60" t="s">
        <v>424</v>
      </c>
      <c r="G154" s="60" t="s">
        <v>37</v>
      </c>
      <c r="H154" s="60" t="s">
        <v>237</v>
      </c>
      <c r="I154" s="303">
        <v>1.89</v>
      </c>
      <c r="J154" s="304">
        <f t="shared" si="4"/>
        <v>205</v>
      </c>
      <c r="K154" s="219">
        <v>205</v>
      </c>
      <c r="L154" s="218" t="e">
        <f>IF(K154="nio",0,IF(K154&gt;0,K154*I154/M154,0))*VLOOKUP(B154,'2-Kosten per locatie'!$A$14:$C$22,3,FALSE)</f>
        <v>#DIV/0!</v>
      </c>
      <c r="M154" s="305">
        <f>IF(K154="nio",0,IF(K154&gt;0,VLOOKUP(G154,'3-Productie normen'!A:J,VLOOKUP(K154,'3-Productie normen'!$B$40:$C$42,2,FALSE),FALSE)))</f>
        <v>0</v>
      </c>
      <c r="N154" s="306" t="str">
        <f>VLOOKUP(G154,'3-Productie normen'!A:J,8,FALSE)</f>
        <v>S</v>
      </c>
      <c r="O154" s="453"/>
      <c r="Q154" s="307">
        <f t="shared" si="5"/>
        <v>387.45</v>
      </c>
    </row>
    <row r="155" spans="1:17" ht="14.1" customHeight="1">
      <c r="A155" s="62">
        <v>155</v>
      </c>
      <c r="B155" s="271" t="s">
        <v>218</v>
      </c>
      <c r="C155" s="271" t="s">
        <v>224</v>
      </c>
      <c r="D155" s="429" t="s">
        <v>886</v>
      </c>
      <c r="E155" s="302" t="s">
        <v>225</v>
      </c>
      <c r="F155" s="60" t="s">
        <v>439</v>
      </c>
      <c r="G155" s="60" t="s">
        <v>393</v>
      </c>
      <c r="H155" s="60" t="s">
        <v>440</v>
      </c>
      <c r="I155" s="303">
        <v>8.75</v>
      </c>
      <c r="J155" s="304">
        <f t="shared" si="4"/>
        <v>0</v>
      </c>
      <c r="K155" s="219" t="s">
        <v>888</v>
      </c>
      <c r="L155" s="218">
        <f>IF(K155="nio",0,IF(K155&gt;0,K155*I155/M155,0))*VLOOKUP(B155,'2-Kosten per locatie'!$A$14:$C$22,3,FALSE)</f>
        <v>0</v>
      </c>
      <c r="M155" s="305">
        <f>IF(K155="nio",0,IF(K155&gt;0,VLOOKUP(G155,'3-Productie normen'!A:J,VLOOKUP(K155,'3-Productie normen'!$B$40:$C$42,2,FALSE),FALSE)))</f>
        <v>0</v>
      </c>
      <c r="N155" s="306" t="str">
        <f>VLOOKUP(G155,'3-Productie normen'!A:J,8,FALSE)</f>
        <v>V</v>
      </c>
      <c r="O155" s="453"/>
      <c r="Q155" s="307">
        <f t="shared" si="5"/>
        <v>0</v>
      </c>
    </row>
    <row r="156" spans="1:17" ht="14.1" customHeight="1">
      <c r="A156" s="62">
        <v>156</v>
      </c>
      <c r="B156" s="271" t="s">
        <v>218</v>
      </c>
      <c r="C156" s="271" t="s">
        <v>224</v>
      </c>
      <c r="D156" s="429" t="s">
        <v>886</v>
      </c>
      <c r="E156" s="302" t="s">
        <v>441</v>
      </c>
      <c r="F156" s="60" t="s">
        <v>442</v>
      </c>
      <c r="G156" s="60" t="s">
        <v>236</v>
      </c>
      <c r="H156" s="60" t="s">
        <v>237</v>
      </c>
      <c r="I156" s="303">
        <v>0.21</v>
      </c>
      <c r="J156" s="304">
        <f t="shared" si="4"/>
        <v>0</v>
      </c>
      <c r="K156" s="219" t="s">
        <v>888</v>
      </c>
      <c r="L156" s="218">
        <f>IF(K156="nio",0,IF(K156&gt;0,K156*I156/M156,0))*VLOOKUP(B156,'2-Kosten per locatie'!$A$14:$C$22,3,FALSE)</f>
        <v>0</v>
      </c>
      <c r="M156" s="305">
        <f>IF(K156="nio",0,IF(K156&gt;0,VLOOKUP(G156,'3-Productie normen'!A:J,VLOOKUP(K156,'3-Productie normen'!$B$40:$C$42,2,FALSE),FALSE)))</f>
        <v>0</v>
      </c>
      <c r="N156" s="306" t="str">
        <f>VLOOKUP(G156,'3-Productie normen'!A:J,8,FALSE)</f>
        <v>nvt</v>
      </c>
      <c r="O156" s="453"/>
      <c r="Q156" s="307">
        <f t="shared" si="5"/>
        <v>0</v>
      </c>
    </row>
    <row r="157" spans="1:17" ht="14.1" customHeight="1">
      <c r="A157" s="62">
        <v>157</v>
      </c>
      <c r="B157" s="271" t="s">
        <v>218</v>
      </c>
      <c r="C157" s="271" t="s">
        <v>224</v>
      </c>
      <c r="D157" s="429" t="s">
        <v>886</v>
      </c>
      <c r="E157" s="302" t="s">
        <v>443</v>
      </c>
      <c r="F157" s="60" t="s">
        <v>442</v>
      </c>
      <c r="G157" s="60" t="s">
        <v>236</v>
      </c>
      <c r="H157" s="60" t="s">
        <v>237</v>
      </c>
      <c r="I157" s="303">
        <v>0.48</v>
      </c>
      <c r="J157" s="304">
        <f t="shared" si="4"/>
        <v>0</v>
      </c>
      <c r="K157" s="219" t="s">
        <v>888</v>
      </c>
      <c r="L157" s="218">
        <f>IF(K157="nio",0,IF(K157&gt;0,K157*I157/M157,0))*VLOOKUP(B157,'2-Kosten per locatie'!$A$14:$C$22,3,FALSE)</f>
        <v>0</v>
      </c>
      <c r="M157" s="305">
        <f>IF(K157="nio",0,IF(K157&gt;0,VLOOKUP(G157,'3-Productie normen'!A:J,VLOOKUP(K157,'3-Productie normen'!$B$40:$C$42,2,FALSE),FALSE)))</f>
        <v>0</v>
      </c>
      <c r="N157" s="306" t="str">
        <f>VLOOKUP(G157,'3-Productie normen'!A:J,8,FALSE)</f>
        <v>nvt</v>
      </c>
      <c r="O157" s="453"/>
      <c r="Q157" s="307">
        <f t="shared" si="5"/>
        <v>0</v>
      </c>
    </row>
    <row r="158" spans="1:17" ht="14.1" customHeight="1">
      <c r="A158" s="62">
        <v>158</v>
      </c>
      <c r="B158" s="271" t="s">
        <v>218</v>
      </c>
      <c r="C158" s="271" t="s">
        <v>224</v>
      </c>
      <c r="D158" s="429" t="s">
        <v>886</v>
      </c>
      <c r="E158" s="302" t="s">
        <v>228</v>
      </c>
      <c r="F158" s="271" t="s">
        <v>444</v>
      </c>
      <c r="G158" s="271" t="s">
        <v>40</v>
      </c>
      <c r="H158" s="60" t="s">
        <v>237</v>
      </c>
      <c r="I158" s="303">
        <v>15.53</v>
      </c>
      <c r="J158" s="304">
        <f t="shared" si="4"/>
        <v>0</v>
      </c>
      <c r="K158" s="219" t="s">
        <v>888</v>
      </c>
      <c r="L158" s="218">
        <f>IF(K158="nio",0,IF(K158&gt;0,K158*I158/M158,0))*VLOOKUP(B158,'2-Kosten per locatie'!$A$14:$C$22,3,FALSE)</f>
        <v>0</v>
      </c>
      <c r="M158" s="305">
        <f>IF(K158="nio",0,IF(K158&gt;0,VLOOKUP(G158,'3-Productie normen'!A:J,VLOOKUP(K158,'3-Productie normen'!$B$40:$C$42,2,FALSE),FALSE)))</f>
        <v>0</v>
      </c>
      <c r="N158" s="306" t="str">
        <f>VLOOKUP(G158,'3-Productie normen'!A:J,8,FALSE)</f>
        <v>V</v>
      </c>
      <c r="O158" s="453"/>
      <c r="Q158" s="307">
        <f t="shared" si="5"/>
        <v>0</v>
      </c>
    </row>
    <row r="159" spans="1:17" ht="14.1" customHeight="1">
      <c r="A159" s="62">
        <v>159</v>
      </c>
      <c r="B159" s="271" t="s">
        <v>218</v>
      </c>
      <c r="C159" s="271" t="s">
        <v>224</v>
      </c>
      <c r="D159" s="429" t="s">
        <v>886</v>
      </c>
      <c r="E159" s="302" t="s">
        <v>230</v>
      </c>
      <c r="F159" s="271" t="s">
        <v>430</v>
      </c>
      <c r="G159" s="271" t="s">
        <v>37</v>
      </c>
      <c r="H159" s="60" t="s">
        <v>237</v>
      </c>
      <c r="I159" s="303">
        <v>1.17</v>
      </c>
      <c r="J159" s="304">
        <f t="shared" si="4"/>
        <v>0</v>
      </c>
      <c r="K159" s="219" t="s">
        <v>888</v>
      </c>
      <c r="L159" s="218">
        <f>IF(K159="nio",0,IF(K159&gt;0,K159*I159/M159,0))*VLOOKUP(B159,'2-Kosten per locatie'!$A$14:$C$22,3,FALSE)</f>
        <v>0</v>
      </c>
      <c r="M159" s="305">
        <f>IF(K159="nio",0,IF(K159&gt;0,VLOOKUP(G159,'3-Productie normen'!A:J,VLOOKUP(K159,'3-Productie normen'!$B$40:$C$42,2,FALSE),FALSE)))</f>
        <v>0</v>
      </c>
      <c r="N159" s="306" t="str">
        <f>VLOOKUP(G159,'3-Productie normen'!A:J,8,FALSE)</f>
        <v>S</v>
      </c>
      <c r="O159" s="453"/>
      <c r="Q159" s="307">
        <f t="shared" si="5"/>
        <v>0</v>
      </c>
    </row>
    <row r="160" spans="1:17" ht="14.1" customHeight="1">
      <c r="A160" s="62">
        <v>160</v>
      </c>
      <c r="B160" s="271" t="s">
        <v>218</v>
      </c>
      <c r="C160" s="271" t="s">
        <v>224</v>
      </c>
      <c r="D160" s="429" t="s">
        <v>886</v>
      </c>
      <c r="E160" s="302" t="s">
        <v>234</v>
      </c>
      <c r="F160" s="271" t="s">
        <v>445</v>
      </c>
      <c r="G160" s="271" t="s">
        <v>37</v>
      </c>
      <c r="H160" s="60" t="s">
        <v>237</v>
      </c>
      <c r="I160" s="303">
        <v>14.94</v>
      </c>
      <c r="J160" s="304">
        <f t="shared" si="4"/>
        <v>0</v>
      </c>
      <c r="K160" s="219" t="s">
        <v>888</v>
      </c>
      <c r="L160" s="218">
        <f>IF(K160="nio",0,IF(K160&gt;0,K160*I160/M160,0))*VLOOKUP(B160,'2-Kosten per locatie'!$A$14:$C$22,3,FALSE)</f>
        <v>0</v>
      </c>
      <c r="M160" s="305">
        <f>IF(K160="nio",0,IF(K160&gt;0,VLOOKUP(G160,'3-Productie normen'!A:J,VLOOKUP(K160,'3-Productie normen'!$B$40:$C$42,2,FALSE),FALSE)))</f>
        <v>0</v>
      </c>
      <c r="N160" s="306" t="str">
        <f>VLOOKUP(G160,'3-Productie normen'!A:J,8,FALSE)</f>
        <v>S</v>
      </c>
      <c r="O160" s="453"/>
      <c r="Q160" s="307">
        <f t="shared" si="5"/>
        <v>0</v>
      </c>
    </row>
    <row r="161" spans="1:17" ht="14.1" customHeight="1">
      <c r="A161" s="62">
        <v>161</v>
      </c>
      <c r="B161" s="271" t="s">
        <v>218</v>
      </c>
      <c r="C161" s="271" t="s">
        <v>224</v>
      </c>
      <c r="D161" s="429" t="s">
        <v>886</v>
      </c>
      <c r="E161" s="302" t="s">
        <v>242</v>
      </c>
      <c r="F161" s="60" t="s">
        <v>446</v>
      </c>
      <c r="G161" s="60" t="s">
        <v>236</v>
      </c>
      <c r="H161" s="60" t="s">
        <v>278</v>
      </c>
      <c r="I161" s="303">
        <v>7.89</v>
      </c>
      <c r="J161" s="304">
        <f t="shared" si="4"/>
        <v>0</v>
      </c>
      <c r="K161" s="219" t="s">
        <v>888</v>
      </c>
      <c r="L161" s="218">
        <f>IF(K161="nio",0,IF(K161&gt;0,K161*I161/M161,0))*VLOOKUP(B161,'2-Kosten per locatie'!$A$14:$C$22,3,FALSE)</f>
        <v>0</v>
      </c>
      <c r="M161" s="305">
        <f>IF(K161="nio",0,IF(K161&gt;0,VLOOKUP(G161,'3-Productie normen'!A:J,VLOOKUP(K161,'3-Productie normen'!$B$40:$C$42,2,FALSE),FALSE)))</f>
        <v>0</v>
      </c>
      <c r="N161" s="306" t="str">
        <f>VLOOKUP(G161,'3-Productie normen'!A:J,8,FALSE)</f>
        <v>nvt</v>
      </c>
      <c r="O161" s="453"/>
      <c r="Q161" s="307">
        <f t="shared" si="5"/>
        <v>0</v>
      </c>
    </row>
    <row r="162" spans="1:17" ht="14.1" customHeight="1">
      <c r="A162" s="62">
        <v>162</v>
      </c>
      <c r="B162" s="271" t="s">
        <v>218</v>
      </c>
      <c r="C162" s="271" t="s">
        <v>224</v>
      </c>
      <c r="D162" s="429" t="s">
        <v>886</v>
      </c>
      <c r="E162" s="302" t="s">
        <v>245</v>
      </c>
      <c r="F162" s="60" t="s">
        <v>419</v>
      </c>
      <c r="G162" s="60" t="s">
        <v>35</v>
      </c>
      <c r="H162" s="60" t="s">
        <v>233</v>
      </c>
      <c r="I162" s="303">
        <v>11.76</v>
      </c>
      <c r="J162" s="304">
        <f t="shared" si="4"/>
        <v>0</v>
      </c>
      <c r="K162" s="219" t="s">
        <v>888</v>
      </c>
      <c r="L162" s="218">
        <f>IF(K162="nio",0,IF(K162&gt;0,K162*I162/M162,0))*VLOOKUP(B162,'2-Kosten per locatie'!$A$14:$C$22,3,FALSE)</f>
        <v>0</v>
      </c>
      <c r="M162" s="305">
        <f>IF(K162="nio",0,IF(K162&gt;0,VLOOKUP(G162,'3-Productie normen'!A:J,VLOOKUP(K162,'3-Productie normen'!$B$40:$C$42,2,FALSE),FALSE)))</f>
        <v>0</v>
      </c>
      <c r="N162" s="306" t="str">
        <f>VLOOKUP(G162,'3-Productie normen'!A:J,8,FALSE)</f>
        <v>B</v>
      </c>
      <c r="O162" s="453"/>
      <c r="Q162" s="307">
        <f t="shared" si="5"/>
        <v>0</v>
      </c>
    </row>
    <row r="163" spans="1:17" ht="14.1" customHeight="1">
      <c r="A163" s="62">
        <v>163</v>
      </c>
      <c r="B163" s="271" t="s">
        <v>218</v>
      </c>
      <c r="C163" s="271" t="s">
        <v>224</v>
      </c>
      <c r="D163" s="429" t="s">
        <v>886</v>
      </c>
      <c r="E163" s="302" t="s">
        <v>251</v>
      </c>
      <c r="F163" s="60" t="s">
        <v>447</v>
      </c>
      <c r="G163" s="60" t="s">
        <v>236</v>
      </c>
      <c r="H163" s="60" t="s">
        <v>278</v>
      </c>
      <c r="I163" s="303">
        <v>7.96</v>
      </c>
      <c r="J163" s="304">
        <f t="shared" si="4"/>
        <v>0</v>
      </c>
      <c r="K163" s="219" t="s">
        <v>888</v>
      </c>
      <c r="L163" s="218">
        <f>IF(K163="nio",0,IF(K163&gt;0,K163*I163/M163,0))*VLOOKUP(B163,'2-Kosten per locatie'!$A$14:$C$22,3,FALSE)</f>
        <v>0</v>
      </c>
      <c r="M163" s="305">
        <f>IF(K163="nio",0,IF(K163&gt;0,VLOOKUP(G163,'3-Productie normen'!A:J,VLOOKUP(K163,'3-Productie normen'!$B$40:$C$42,2,FALSE),FALSE)))</f>
        <v>0</v>
      </c>
      <c r="N163" s="306" t="str">
        <f>VLOOKUP(G163,'3-Productie normen'!A:J,8,FALSE)</f>
        <v>nvt</v>
      </c>
      <c r="O163" s="453"/>
      <c r="Q163" s="307">
        <f t="shared" si="5"/>
        <v>0</v>
      </c>
    </row>
    <row r="164" spans="1:17" ht="14.1" customHeight="1">
      <c r="A164" s="62">
        <v>164</v>
      </c>
      <c r="B164" s="271" t="s">
        <v>218</v>
      </c>
      <c r="C164" s="271" t="s">
        <v>224</v>
      </c>
      <c r="D164" s="429" t="s">
        <v>886</v>
      </c>
      <c r="E164" s="302" t="s">
        <v>256</v>
      </c>
      <c r="F164" s="60" t="s">
        <v>448</v>
      </c>
      <c r="G164" s="60" t="s">
        <v>37</v>
      </c>
      <c r="H164" s="60" t="s">
        <v>237</v>
      </c>
      <c r="I164" s="303">
        <v>14.94</v>
      </c>
      <c r="J164" s="304">
        <f t="shared" si="4"/>
        <v>0</v>
      </c>
      <c r="K164" s="219" t="s">
        <v>888</v>
      </c>
      <c r="L164" s="218">
        <f>IF(K164="nio",0,IF(K164&gt;0,K164*I164/M164,0))*VLOOKUP(B164,'2-Kosten per locatie'!$A$14:$C$22,3,FALSE)</f>
        <v>0</v>
      </c>
      <c r="M164" s="305">
        <f>IF(K164="nio",0,IF(K164&gt;0,VLOOKUP(G164,'3-Productie normen'!A:J,VLOOKUP(K164,'3-Productie normen'!$B$40:$C$42,2,FALSE),FALSE)))</f>
        <v>0</v>
      </c>
      <c r="N164" s="306" t="str">
        <f>VLOOKUP(G164,'3-Productie normen'!A:J,8,FALSE)</f>
        <v>S</v>
      </c>
      <c r="O164" s="453"/>
      <c r="Q164" s="307">
        <f t="shared" si="5"/>
        <v>0</v>
      </c>
    </row>
    <row r="165" spans="1:17" ht="14.1" customHeight="1">
      <c r="A165" s="62">
        <v>165</v>
      </c>
      <c r="B165" s="271" t="s">
        <v>218</v>
      </c>
      <c r="C165" s="271" t="s">
        <v>224</v>
      </c>
      <c r="D165" s="429" t="s">
        <v>886</v>
      </c>
      <c r="E165" s="302" t="s">
        <v>261</v>
      </c>
      <c r="F165" s="310" t="s">
        <v>449</v>
      </c>
      <c r="G165" s="310" t="s">
        <v>40</v>
      </c>
      <c r="H165" s="60" t="s">
        <v>237</v>
      </c>
      <c r="I165" s="303">
        <v>16.27</v>
      </c>
      <c r="J165" s="304">
        <f t="shared" si="4"/>
        <v>0</v>
      </c>
      <c r="K165" s="219" t="s">
        <v>888</v>
      </c>
      <c r="L165" s="218">
        <f>IF(K165="nio",0,IF(K165&gt;0,K165*I165/M165,0))*VLOOKUP(B165,'2-Kosten per locatie'!$A$14:$C$22,3,FALSE)</f>
        <v>0</v>
      </c>
      <c r="M165" s="305">
        <f>IF(K165="nio",0,IF(K165&gt;0,VLOOKUP(G165,'3-Productie normen'!A:J,VLOOKUP(K165,'3-Productie normen'!$B$40:$C$42,2,FALSE),FALSE)))</f>
        <v>0</v>
      </c>
      <c r="N165" s="306" t="str">
        <f>VLOOKUP(G165,'3-Productie normen'!A:J,8,FALSE)</f>
        <v>V</v>
      </c>
      <c r="O165" s="453"/>
      <c r="Q165" s="307">
        <f t="shared" si="5"/>
        <v>0</v>
      </c>
    </row>
    <row r="166" spans="1:17" ht="14.1" customHeight="1">
      <c r="A166" s="62">
        <v>166</v>
      </c>
      <c r="B166" s="271" t="s">
        <v>218</v>
      </c>
      <c r="C166" s="271" t="s">
        <v>224</v>
      </c>
      <c r="D166" s="429" t="s">
        <v>886</v>
      </c>
      <c r="E166" s="302" t="s">
        <v>450</v>
      </c>
      <c r="F166" s="60" t="s">
        <v>437</v>
      </c>
      <c r="G166" s="60" t="s">
        <v>37</v>
      </c>
      <c r="H166" s="308" t="s">
        <v>237</v>
      </c>
      <c r="I166" s="303">
        <v>1.17</v>
      </c>
      <c r="J166" s="304">
        <f t="shared" si="4"/>
        <v>0</v>
      </c>
      <c r="K166" s="219" t="s">
        <v>888</v>
      </c>
      <c r="L166" s="218">
        <f>IF(K166="nio",0,IF(K166&gt;0,K166*I166/M166,0))*VLOOKUP(B166,'2-Kosten per locatie'!$A$14:$C$22,3,FALSE)</f>
        <v>0</v>
      </c>
      <c r="M166" s="305">
        <f>IF(K166="nio",0,IF(K166&gt;0,VLOOKUP(G166,'3-Productie normen'!A:J,VLOOKUP(K166,'3-Productie normen'!$B$40:$C$42,2,FALSE),FALSE)))</f>
        <v>0</v>
      </c>
      <c r="N166" s="306" t="str">
        <f>VLOOKUP(G166,'3-Productie normen'!A:J,8,FALSE)</f>
        <v>S</v>
      </c>
      <c r="O166" s="453"/>
      <c r="Q166" s="307">
        <f t="shared" si="5"/>
        <v>0</v>
      </c>
    </row>
    <row r="167" spans="1:17" ht="14.1" customHeight="1">
      <c r="A167" s="62">
        <v>167</v>
      </c>
      <c r="B167" s="271" t="s">
        <v>218</v>
      </c>
      <c r="C167" s="271" t="s">
        <v>224</v>
      </c>
      <c r="D167" s="431" t="s">
        <v>886</v>
      </c>
      <c r="E167" s="215" t="s">
        <v>451</v>
      </c>
      <c r="F167" s="72" t="s">
        <v>427</v>
      </c>
      <c r="G167" s="72" t="s">
        <v>236</v>
      </c>
      <c r="H167" s="60" t="s">
        <v>237</v>
      </c>
      <c r="I167" s="303">
        <v>1.17</v>
      </c>
      <c r="J167" s="304">
        <f t="shared" si="4"/>
        <v>0</v>
      </c>
      <c r="K167" s="219" t="s">
        <v>888</v>
      </c>
      <c r="L167" s="218">
        <f>IF(K167="nio",0,IF(K167&gt;0,K167*I167/M167,0))*VLOOKUP(B167,'2-Kosten per locatie'!$A$14:$C$22,3,FALSE)</f>
        <v>0</v>
      </c>
      <c r="M167" s="305">
        <f>IF(K167="nio",0,IF(K167&gt;0,VLOOKUP(G167,'3-Productie normen'!A:J,VLOOKUP(K167,'3-Productie normen'!$B$40:$C$42,2,FALSE),FALSE)))</f>
        <v>0</v>
      </c>
      <c r="N167" s="306" t="str">
        <f>VLOOKUP(G167,'3-Productie normen'!A:J,8,FALSE)</f>
        <v>nvt</v>
      </c>
      <c r="O167" s="453"/>
      <c r="Q167" s="307">
        <f t="shared" si="5"/>
        <v>0</v>
      </c>
    </row>
    <row r="168" spans="1:17" ht="14.1" customHeight="1">
      <c r="A168" s="62">
        <v>168</v>
      </c>
      <c r="B168" s="271" t="s">
        <v>218</v>
      </c>
      <c r="C168" s="271" t="s">
        <v>224</v>
      </c>
      <c r="D168" s="429" t="s">
        <v>886</v>
      </c>
      <c r="E168" s="302" t="s">
        <v>305</v>
      </c>
      <c r="F168" s="60" t="s">
        <v>452</v>
      </c>
      <c r="G168" s="60" t="s">
        <v>299</v>
      </c>
      <c r="H168" s="60" t="s">
        <v>300</v>
      </c>
      <c r="I168" s="303">
        <v>284.7</v>
      </c>
      <c r="J168" s="304">
        <f t="shared" si="4"/>
        <v>0</v>
      </c>
      <c r="K168" s="219" t="s">
        <v>888</v>
      </c>
      <c r="L168" s="218">
        <f>IF(K168="nio",0,IF(K168&gt;0,K168*I168/M168,0))*VLOOKUP(B168,'2-Kosten per locatie'!$A$14:$C$22,3,FALSE)</f>
        <v>0</v>
      </c>
      <c r="M168" s="305">
        <f>IF(K168="nio",0,IF(K168&gt;0,VLOOKUP(G168,'3-Productie normen'!A:J,VLOOKUP(K168,'3-Productie normen'!$B$40:$C$42,2,FALSE),FALSE)))</f>
        <v>0</v>
      </c>
      <c r="N168" s="306" t="str">
        <f>VLOOKUP(G168,'3-Productie normen'!A:J,8,FALSE)</f>
        <v>V</v>
      </c>
      <c r="O168" s="453"/>
      <c r="Q168" s="307">
        <f t="shared" si="5"/>
        <v>0</v>
      </c>
    </row>
    <row r="169" spans="1:17" ht="14.1" customHeight="1">
      <c r="A169" s="62">
        <v>169</v>
      </c>
      <c r="B169" s="271" t="s">
        <v>218</v>
      </c>
      <c r="C169" s="271" t="s">
        <v>224</v>
      </c>
      <c r="D169" s="429" t="s">
        <v>887</v>
      </c>
      <c r="E169" s="302" t="s">
        <v>391</v>
      </c>
      <c r="F169" s="60" t="s">
        <v>453</v>
      </c>
      <c r="G169" s="60" t="s">
        <v>232</v>
      </c>
      <c r="H169" s="60" t="s">
        <v>454</v>
      </c>
      <c r="I169" s="303">
        <v>275.7</v>
      </c>
      <c r="J169" s="304">
        <f t="shared" si="4"/>
        <v>205</v>
      </c>
      <c r="K169" s="219">
        <v>205</v>
      </c>
      <c r="L169" s="218" t="e">
        <f>IF(K169="nio",0,IF(K169&gt;0,K169*I169/M169,0))*VLOOKUP(B169,'2-Kosten per locatie'!$A$14:$C$22,3,FALSE)</f>
        <v>#DIV/0!</v>
      </c>
      <c r="M169" s="305">
        <f>IF(K169="nio",0,IF(K169&gt;0,VLOOKUP(G169,'3-Productie normen'!A:J,VLOOKUP(K169,'3-Productie normen'!$B$40:$C$42,2,FALSE),FALSE)))</f>
        <v>0</v>
      </c>
      <c r="N169" s="306" t="str">
        <f>VLOOKUP(G169,'3-Productie normen'!A:J,8,FALSE)</f>
        <v>V</v>
      </c>
      <c r="O169" s="453"/>
      <c r="Q169" s="307">
        <f t="shared" si="5"/>
        <v>56518.5</v>
      </c>
    </row>
    <row r="170" spans="1:17" ht="14.1" customHeight="1">
      <c r="A170" s="62">
        <v>170</v>
      </c>
      <c r="B170" s="271" t="s">
        <v>218</v>
      </c>
      <c r="C170" s="271" t="s">
        <v>224</v>
      </c>
      <c r="D170" s="429" t="s">
        <v>887</v>
      </c>
      <c r="E170" s="302" t="s">
        <v>394</v>
      </c>
      <c r="F170" s="60" t="s">
        <v>412</v>
      </c>
      <c r="G170" s="271" t="s">
        <v>1114</v>
      </c>
      <c r="H170" s="60" t="s">
        <v>454</v>
      </c>
      <c r="I170" s="303">
        <v>49</v>
      </c>
      <c r="J170" s="304">
        <f t="shared" si="4"/>
        <v>205</v>
      </c>
      <c r="K170" s="219">
        <v>205</v>
      </c>
      <c r="L170" s="218" t="e">
        <f>IF(K170="nio",0,IF(K170&gt;0,K170*I170/M170,0))*VLOOKUP(B170,'2-Kosten per locatie'!$A$14:$C$22,3,FALSE)</f>
        <v>#DIV/0!</v>
      </c>
      <c r="M170" s="305">
        <f>IF(K170="nio",0,IF(K170&gt;0,VLOOKUP(G170,'3-Productie normen'!A:J,VLOOKUP(K170,'3-Productie normen'!$B$40:$C$42,2,FALSE),FALSE)))</f>
        <v>0</v>
      </c>
      <c r="N170" s="306" t="str">
        <f>VLOOKUP(G170,'3-Productie normen'!A:J,8,FALSE)</f>
        <v>L</v>
      </c>
      <c r="O170" s="453"/>
      <c r="Q170" s="307">
        <f t="shared" si="5"/>
        <v>10045</v>
      </c>
    </row>
    <row r="171" spans="1:17" ht="14.1" customHeight="1">
      <c r="A171" s="62">
        <v>171</v>
      </c>
      <c r="B171" s="271" t="s">
        <v>218</v>
      </c>
      <c r="C171" s="271" t="s">
        <v>224</v>
      </c>
      <c r="D171" s="429" t="s">
        <v>887</v>
      </c>
      <c r="E171" s="302" t="s">
        <v>398</v>
      </c>
      <c r="F171" s="60" t="s">
        <v>412</v>
      </c>
      <c r="G171" s="271" t="s">
        <v>1114</v>
      </c>
      <c r="H171" s="60" t="s">
        <v>454</v>
      </c>
      <c r="I171" s="303">
        <v>49</v>
      </c>
      <c r="J171" s="304">
        <f t="shared" si="4"/>
        <v>205</v>
      </c>
      <c r="K171" s="219">
        <v>205</v>
      </c>
      <c r="L171" s="218" t="e">
        <f>IF(K171="nio",0,IF(K171&gt;0,K171*I171/M171,0))*VLOOKUP(B171,'2-Kosten per locatie'!$A$14:$C$22,3,FALSE)</f>
        <v>#DIV/0!</v>
      </c>
      <c r="M171" s="305">
        <f>IF(K171="nio",0,IF(K171&gt;0,VLOOKUP(G171,'3-Productie normen'!A:J,VLOOKUP(K171,'3-Productie normen'!$B$40:$C$42,2,FALSE),FALSE)))</f>
        <v>0</v>
      </c>
      <c r="N171" s="306" t="str">
        <f>VLOOKUP(G171,'3-Productie normen'!A:J,8,FALSE)</f>
        <v>L</v>
      </c>
      <c r="O171" s="453"/>
      <c r="Q171" s="307">
        <f t="shared" si="5"/>
        <v>10045</v>
      </c>
    </row>
    <row r="172" spans="1:17" ht="14.1" customHeight="1">
      <c r="A172" s="62">
        <v>172</v>
      </c>
      <c r="B172" s="271" t="s">
        <v>218</v>
      </c>
      <c r="C172" s="271" t="s">
        <v>224</v>
      </c>
      <c r="D172" s="429" t="s">
        <v>887</v>
      </c>
      <c r="E172" s="302" t="s">
        <v>455</v>
      </c>
      <c r="F172" s="60" t="s">
        <v>412</v>
      </c>
      <c r="G172" s="271" t="s">
        <v>1114</v>
      </c>
      <c r="H172" s="60" t="s">
        <v>454</v>
      </c>
      <c r="I172" s="303">
        <v>49</v>
      </c>
      <c r="J172" s="304">
        <f t="shared" si="4"/>
        <v>205</v>
      </c>
      <c r="K172" s="219">
        <v>205</v>
      </c>
      <c r="L172" s="218" t="e">
        <f>IF(K172="nio",0,IF(K172&gt;0,K172*I172/M172,0))*VLOOKUP(B172,'2-Kosten per locatie'!$A$14:$C$22,3,FALSE)</f>
        <v>#DIV/0!</v>
      </c>
      <c r="M172" s="305">
        <f>IF(K172="nio",0,IF(K172&gt;0,VLOOKUP(G172,'3-Productie normen'!A:J,VLOOKUP(K172,'3-Productie normen'!$B$40:$C$42,2,FALSE),FALSE)))</f>
        <v>0</v>
      </c>
      <c r="N172" s="306" t="str">
        <f>VLOOKUP(G172,'3-Productie normen'!A:J,8,FALSE)</f>
        <v>L</v>
      </c>
      <c r="O172" s="453"/>
      <c r="Q172" s="307">
        <f t="shared" si="5"/>
        <v>10045</v>
      </c>
    </row>
    <row r="173" spans="1:17" ht="14.1" customHeight="1">
      <c r="A173" s="62">
        <v>173</v>
      </c>
      <c r="B173" s="271" t="s">
        <v>218</v>
      </c>
      <c r="C173" s="271" t="s">
        <v>224</v>
      </c>
      <c r="D173" s="429" t="s">
        <v>887</v>
      </c>
      <c r="E173" s="302" t="s">
        <v>400</v>
      </c>
      <c r="F173" s="271" t="s">
        <v>419</v>
      </c>
      <c r="G173" s="271" t="s">
        <v>35</v>
      </c>
      <c r="H173" s="60" t="s">
        <v>454</v>
      </c>
      <c r="I173" s="303">
        <v>23</v>
      </c>
      <c r="J173" s="304">
        <f t="shared" si="4"/>
        <v>123</v>
      </c>
      <c r="K173" s="219">
        <v>123</v>
      </c>
      <c r="L173" s="218" t="e">
        <f>IF(K173="nio",0,IF(K173&gt;0,K173*I173/M173,0))*VLOOKUP(B173,'2-Kosten per locatie'!$A$14:$C$22,3,FALSE)</f>
        <v>#DIV/0!</v>
      </c>
      <c r="M173" s="305">
        <f>IF(K173="nio",0,IF(K173&gt;0,VLOOKUP(G173,'3-Productie normen'!A:J,VLOOKUP(K173,'3-Productie normen'!$B$40:$C$42,2,FALSE),FALSE)))</f>
        <v>0</v>
      </c>
      <c r="N173" s="306" t="str">
        <f>VLOOKUP(G173,'3-Productie normen'!A:J,8,FALSE)</f>
        <v>B</v>
      </c>
      <c r="O173" s="453"/>
      <c r="Q173" s="307">
        <f t="shared" si="5"/>
        <v>2829</v>
      </c>
    </row>
    <row r="174" spans="1:17" ht="14.1" customHeight="1">
      <c r="A174" s="62">
        <v>174</v>
      </c>
      <c r="B174" s="271" t="s">
        <v>218</v>
      </c>
      <c r="C174" s="271" t="s">
        <v>224</v>
      </c>
      <c r="D174" s="429" t="s">
        <v>887</v>
      </c>
      <c r="E174" s="302" t="s">
        <v>402</v>
      </c>
      <c r="F174" s="271" t="s">
        <v>419</v>
      </c>
      <c r="G174" s="271" t="s">
        <v>35</v>
      </c>
      <c r="H174" s="60" t="s">
        <v>454</v>
      </c>
      <c r="I174" s="303">
        <v>23</v>
      </c>
      <c r="J174" s="304">
        <f t="shared" si="4"/>
        <v>123</v>
      </c>
      <c r="K174" s="219">
        <v>123</v>
      </c>
      <c r="L174" s="218" t="e">
        <f>IF(K174="nio",0,IF(K174&gt;0,K174*I174/M174,0))*VLOOKUP(B174,'2-Kosten per locatie'!$A$14:$C$22,3,FALSE)</f>
        <v>#DIV/0!</v>
      </c>
      <c r="M174" s="305">
        <f>IF(K174="nio",0,IF(K174&gt;0,VLOOKUP(G174,'3-Productie normen'!A:J,VLOOKUP(K174,'3-Productie normen'!$B$40:$C$42,2,FALSE),FALSE)))</f>
        <v>0</v>
      </c>
      <c r="N174" s="306" t="str">
        <f>VLOOKUP(G174,'3-Productie normen'!A:J,8,FALSE)</f>
        <v>B</v>
      </c>
      <c r="O174" s="453"/>
      <c r="Q174" s="307">
        <f t="shared" si="5"/>
        <v>2829</v>
      </c>
    </row>
    <row r="175" spans="1:17" ht="14.1" customHeight="1">
      <c r="A175" s="62">
        <v>175</v>
      </c>
      <c r="B175" s="271" t="s">
        <v>218</v>
      </c>
      <c r="C175" s="271" t="s">
        <v>224</v>
      </c>
      <c r="D175" s="429" t="s">
        <v>887</v>
      </c>
      <c r="E175" s="302" t="s">
        <v>403</v>
      </c>
      <c r="F175" s="271" t="s">
        <v>412</v>
      </c>
      <c r="G175" s="271" t="s">
        <v>1114</v>
      </c>
      <c r="H175" s="60" t="s">
        <v>454</v>
      </c>
      <c r="I175" s="303">
        <v>49</v>
      </c>
      <c r="J175" s="304">
        <f t="shared" si="4"/>
        <v>205</v>
      </c>
      <c r="K175" s="219">
        <v>205</v>
      </c>
      <c r="L175" s="218" t="e">
        <f>IF(K175="nio",0,IF(K175&gt;0,K175*I175/M175,0))*VLOOKUP(B175,'2-Kosten per locatie'!$A$14:$C$22,3,FALSE)</f>
        <v>#DIV/0!</v>
      </c>
      <c r="M175" s="305">
        <f>IF(K175="nio",0,IF(K175&gt;0,VLOOKUP(G175,'3-Productie normen'!A:J,VLOOKUP(K175,'3-Productie normen'!$B$40:$C$42,2,FALSE),FALSE)))</f>
        <v>0</v>
      </c>
      <c r="N175" s="306" t="str">
        <f>VLOOKUP(G175,'3-Productie normen'!A:J,8,FALSE)</f>
        <v>L</v>
      </c>
      <c r="O175" s="453"/>
      <c r="Q175" s="307">
        <f t="shared" si="5"/>
        <v>10045</v>
      </c>
    </row>
    <row r="176" spans="1:17" ht="14.1" customHeight="1">
      <c r="A176" s="62">
        <v>176</v>
      </c>
      <c r="B176" s="271" t="s">
        <v>218</v>
      </c>
      <c r="C176" s="271" t="s">
        <v>224</v>
      </c>
      <c r="D176" s="429" t="s">
        <v>887</v>
      </c>
      <c r="E176" s="302" t="s">
        <v>404</v>
      </c>
      <c r="F176" s="60" t="s">
        <v>412</v>
      </c>
      <c r="G176" s="271" t="s">
        <v>1114</v>
      </c>
      <c r="H176" s="60" t="s">
        <v>454</v>
      </c>
      <c r="I176" s="303">
        <v>49</v>
      </c>
      <c r="J176" s="304">
        <f t="shared" si="4"/>
        <v>205</v>
      </c>
      <c r="K176" s="219">
        <v>205</v>
      </c>
      <c r="L176" s="218" t="e">
        <f>IF(K176="nio",0,IF(K176&gt;0,K176*I176/M176,0))*VLOOKUP(B176,'2-Kosten per locatie'!$A$14:$C$22,3,FALSE)</f>
        <v>#DIV/0!</v>
      </c>
      <c r="M176" s="305">
        <f>IF(K176="nio",0,IF(K176&gt;0,VLOOKUP(G176,'3-Productie normen'!A:J,VLOOKUP(K176,'3-Productie normen'!$B$40:$C$42,2,FALSE),FALSE)))</f>
        <v>0</v>
      </c>
      <c r="N176" s="306" t="str">
        <f>VLOOKUP(G176,'3-Productie normen'!A:J,8,FALSE)</f>
        <v>L</v>
      </c>
      <c r="O176" s="453"/>
      <c r="Q176" s="307">
        <f t="shared" si="5"/>
        <v>10045</v>
      </c>
    </row>
    <row r="177" spans="1:17" ht="14.1" customHeight="1">
      <c r="A177" s="62">
        <v>177</v>
      </c>
      <c r="B177" s="271" t="s">
        <v>218</v>
      </c>
      <c r="C177" s="271" t="s">
        <v>224</v>
      </c>
      <c r="D177" s="429" t="s">
        <v>887</v>
      </c>
      <c r="E177" s="302" t="s">
        <v>405</v>
      </c>
      <c r="F177" s="60" t="s">
        <v>412</v>
      </c>
      <c r="G177" s="271" t="s">
        <v>1114</v>
      </c>
      <c r="H177" s="60" t="s">
        <v>454</v>
      </c>
      <c r="I177" s="303">
        <v>64.77</v>
      </c>
      <c r="J177" s="304">
        <f t="shared" si="4"/>
        <v>205</v>
      </c>
      <c r="K177" s="219">
        <v>205</v>
      </c>
      <c r="L177" s="218" t="e">
        <f>IF(K177="nio",0,IF(K177&gt;0,K177*I177/M177,0))*VLOOKUP(B177,'2-Kosten per locatie'!$A$14:$C$22,3,FALSE)</f>
        <v>#DIV/0!</v>
      </c>
      <c r="M177" s="305">
        <f>IF(K177="nio",0,IF(K177&gt;0,VLOOKUP(G177,'3-Productie normen'!A:J,VLOOKUP(K177,'3-Productie normen'!$B$40:$C$42,2,FALSE),FALSE)))</f>
        <v>0</v>
      </c>
      <c r="N177" s="306" t="str">
        <f>VLOOKUP(G177,'3-Productie normen'!A:J,8,FALSE)</f>
        <v>L</v>
      </c>
      <c r="O177" s="453"/>
      <c r="Q177" s="307">
        <f t="shared" si="5"/>
        <v>13277.849999999999</v>
      </c>
    </row>
    <row r="178" spans="1:17" ht="14.1" customHeight="1">
      <c r="A178" s="62">
        <v>178</v>
      </c>
      <c r="B178" s="271" t="s">
        <v>218</v>
      </c>
      <c r="C178" s="271" t="s">
        <v>224</v>
      </c>
      <c r="D178" s="429" t="s">
        <v>887</v>
      </c>
      <c r="E178" s="302" t="s">
        <v>456</v>
      </c>
      <c r="F178" s="60" t="s">
        <v>412</v>
      </c>
      <c r="G178" s="271" t="s">
        <v>1114</v>
      </c>
      <c r="H178" s="60" t="s">
        <v>454</v>
      </c>
      <c r="I178" s="303">
        <v>82.23</v>
      </c>
      <c r="J178" s="304">
        <f t="shared" si="4"/>
        <v>205</v>
      </c>
      <c r="K178" s="219">
        <v>205</v>
      </c>
      <c r="L178" s="218" t="e">
        <f>IF(K178="nio",0,IF(K178&gt;0,K178*I178/M178,0))*VLOOKUP(B178,'2-Kosten per locatie'!$A$14:$C$22,3,FALSE)</f>
        <v>#DIV/0!</v>
      </c>
      <c r="M178" s="305">
        <f>IF(K178="nio",0,IF(K178&gt;0,VLOOKUP(G178,'3-Productie normen'!A:J,VLOOKUP(K178,'3-Productie normen'!$B$40:$C$42,2,FALSE),FALSE)))</f>
        <v>0</v>
      </c>
      <c r="N178" s="306" t="str">
        <f>VLOOKUP(G178,'3-Productie normen'!A:J,8,FALSE)</f>
        <v>L</v>
      </c>
      <c r="O178" s="453"/>
      <c r="Q178" s="307">
        <f t="shared" si="5"/>
        <v>16857.150000000001</v>
      </c>
    </row>
    <row r="179" spans="1:17" ht="14.1" customHeight="1">
      <c r="A179" s="62">
        <v>179</v>
      </c>
      <c r="B179" s="271" t="s">
        <v>218</v>
      </c>
      <c r="C179" s="271" t="s">
        <v>224</v>
      </c>
      <c r="D179" s="429" t="s">
        <v>887</v>
      </c>
      <c r="E179" s="302" t="s">
        <v>457</v>
      </c>
      <c r="F179" s="60" t="s">
        <v>458</v>
      </c>
      <c r="G179" s="60" t="s">
        <v>37</v>
      </c>
      <c r="H179" s="60" t="s">
        <v>454</v>
      </c>
      <c r="I179" s="303">
        <v>10.91</v>
      </c>
      <c r="J179" s="304">
        <f t="shared" si="4"/>
        <v>205</v>
      </c>
      <c r="K179" s="219">
        <v>205</v>
      </c>
      <c r="L179" s="218" t="e">
        <f>IF(K179="nio",0,IF(K179&gt;0,K179*I179/M179,0))*VLOOKUP(B179,'2-Kosten per locatie'!$A$14:$C$22,3,FALSE)</f>
        <v>#DIV/0!</v>
      </c>
      <c r="M179" s="305">
        <f>IF(K179="nio",0,IF(K179&gt;0,VLOOKUP(G179,'3-Productie normen'!A:J,VLOOKUP(K179,'3-Productie normen'!$B$40:$C$42,2,FALSE),FALSE)))</f>
        <v>0</v>
      </c>
      <c r="N179" s="306" t="str">
        <f>VLOOKUP(G179,'3-Productie normen'!A:J,8,FALSE)</f>
        <v>S</v>
      </c>
      <c r="O179" s="453"/>
      <c r="Q179" s="307">
        <f t="shared" si="5"/>
        <v>2236.5500000000002</v>
      </c>
    </row>
    <row r="180" spans="1:17" ht="14.1" customHeight="1">
      <c r="A180" s="62">
        <v>180</v>
      </c>
      <c r="B180" s="271" t="s">
        <v>218</v>
      </c>
      <c r="C180" s="271" t="s">
        <v>224</v>
      </c>
      <c r="D180" s="429" t="s">
        <v>887</v>
      </c>
      <c r="E180" s="302" t="s">
        <v>459</v>
      </c>
      <c r="F180" s="310" t="s">
        <v>458</v>
      </c>
      <c r="G180" s="310" t="s">
        <v>37</v>
      </c>
      <c r="H180" s="60" t="s">
        <v>454</v>
      </c>
      <c r="I180" s="303">
        <v>10.91</v>
      </c>
      <c r="J180" s="304">
        <f t="shared" si="4"/>
        <v>205</v>
      </c>
      <c r="K180" s="219">
        <v>205</v>
      </c>
      <c r="L180" s="218" t="e">
        <f>IF(K180="nio",0,IF(K180&gt;0,K180*I180/M180,0))*VLOOKUP(B180,'2-Kosten per locatie'!$A$14:$C$22,3,FALSE)</f>
        <v>#DIV/0!</v>
      </c>
      <c r="M180" s="305">
        <f>IF(K180="nio",0,IF(K180&gt;0,VLOOKUP(G180,'3-Productie normen'!A:J,VLOOKUP(K180,'3-Productie normen'!$B$40:$C$42,2,FALSE),FALSE)))</f>
        <v>0</v>
      </c>
      <c r="N180" s="306" t="str">
        <f>VLOOKUP(G180,'3-Productie normen'!A:J,8,FALSE)</f>
        <v>S</v>
      </c>
      <c r="O180" s="453"/>
      <c r="Q180" s="307">
        <f t="shared" si="5"/>
        <v>2236.5500000000002</v>
      </c>
    </row>
    <row r="181" spans="1:17" ht="14.1" customHeight="1">
      <c r="A181" s="62">
        <v>181</v>
      </c>
      <c r="B181" s="271" t="s">
        <v>218</v>
      </c>
      <c r="C181" s="271" t="s">
        <v>224</v>
      </c>
      <c r="D181" s="429" t="s">
        <v>887</v>
      </c>
      <c r="E181" s="302" t="s">
        <v>460</v>
      </c>
      <c r="F181" s="60" t="s">
        <v>461</v>
      </c>
      <c r="G181" s="60" t="s">
        <v>236</v>
      </c>
      <c r="H181" s="308" t="s">
        <v>454</v>
      </c>
      <c r="I181" s="303">
        <v>9.17</v>
      </c>
      <c r="J181" s="304">
        <f t="shared" si="4"/>
        <v>0</v>
      </c>
      <c r="K181" s="219" t="s">
        <v>888</v>
      </c>
      <c r="L181" s="218">
        <f>IF(K181="nio",0,IF(K181&gt;0,K181*I181/M181,0))*VLOOKUP(B181,'2-Kosten per locatie'!$A$14:$C$22,3,FALSE)</f>
        <v>0</v>
      </c>
      <c r="M181" s="305">
        <f>IF(K181="nio",0,IF(K181&gt;0,VLOOKUP(G181,'3-Productie normen'!A:J,VLOOKUP(K181,'3-Productie normen'!$B$40:$C$42,2,FALSE),FALSE)))</f>
        <v>0</v>
      </c>
      <c r="N181" s="306" t="str">
        <f>VLOOKUP(G181,'3-Productie normen'!A:J,8,FALSE)</f>
        <v>nvt</v>
      </c>
      <c r="O181" s="453"/>
      <c r="Q181" s="307">
        <f t="shared" si="5"/>
        <v>0</v>
      </c>
    </row>
    <row r="182" spans="1:17" ht="14.1" customHeight="1">
      <c r="A182" s="62">
        <v>182</v>
      </c>
      <c r="B182" s="271" t="s">
        <v>218</v>
      </c>
      <c r="C182" s="271" t="s">
        <v>224</v>
      </c>
      <c r="D182" s="429" t="s">
        <v>887</v>
      </c>
      <c r="E182" s="215" t="s">
        <v>462</v>
      </c>
      <c r="F182" s="72" t="s">
        <v>463</v>
      </c>
      <c r="G182" s="72" t="s">
        <v>236</v>
      </c>
      <c r="H182" s="60" t="s">
        <v>454</v>
      </c>
      <c r="I182" s="303">
        <v>3</v>
      </c>
      <c r="J182" s="304">
        <f t="shared" si="4"/>
        <v>0</v>
      </c>
      <c r="K182" s="219" t="s">
        <v>888</v>
      </c>
      <c r="L182" s="218">
        <f>IF(K182="nio",0,IF(K182&gt;0,K182*I182/M182,0))*VLOOKUP(B182,'2-Kosten per locatie'!$A$14:$C$22,3,FALSE)</f>
        <v>0</v>
      </c>
      <c r="M182" s="305">
        <f>IF(K182="nio",0,IF(K182&gt;0,VLOOKUP(G182,'3-Productie normen'!A:J,VLOOKUP(K182,'3-Productie normen'!$B$40:$C$42,2,FALSE),FALSE)))</f>
        <v>0</v>
      </c>
      <c r="N182" s="306" t="str">
        <f>VLOOKUP(G182,'3-Productie normen'!A:J,8,FALSE)</f>
        <v>nvt</v>
      </c>
      <c r="O182" s="453"/>
      <c r="Q182" s="307">
        <f t="shared" si="5"/>
        <v>0</v>
      </c>
    </row>
    <row r="183" spans="1:17" ht="14.1" customHeight="1">
      <c r="A183" s="62">
        <v>183</v>
      </c>
      <c r="B183" s="271" t="s">
        <v>218</v>
      </c>
      <c r="C183" s="271" t="s">
        <v>224</v>
      </c>
      <c r="D183" s="429" t="s">
        <v>887</v>
      </c>
      <c r="E183" s="302" t="s">
        <v>464</v>
      </c>
      <c r="F183" s="60" t="s">
        <v>461</v>
      </c>
      <c r="G183" s="60" t="s">
        <v>236</v>
      </c>
      <c r="H183" s="60" t="s">
        <v>454</v>
      </c>
      <c r="I183" s="303">
        <v>4.38</v>
      </c>
      <c r="J183" s="304">
        <f t="shared" si="4"/>
        <v>0</v>
      </c>
      <c r="K183" s="219" t="s">
        <v>888</v>
      </c>
      <c r="L183" s="218">
        <f>IF(K183="nio",0,IF(K183&gt;0,K183*I183/M183,0))*VLOOKUP(B183,'2-Kosten per locatie'!$A$14:$C$22,3,FALSE)</f>
        <v>0</v>
      </c>
      <c r="M183" s="305">
        <f>IF(K183="nio",0,IF(K183&gt;0,VLOOKUP(G183,'3-Productie normen'!A:J,VLOOKUP(K183,'3-Productie normen'!$B$40:$C$42,2,FALSE),FALSE)))</f>
        <v>0</v>
      </c>
      <c r="N183" s="306" t="str">
        <f>VLOOKUP(G183,'3-Productie normen'!A:J,8,FALSE)</f>
        <v>nvt</v>
      </c>
      <c r="O183" s="453"/>
      <c r="Q183" s="307">
        <f t="shared" si="5"/>
        <v>0</v>
      </c>
    </row>
    <row r="184" spans="1:17" ht="14.1" customHeight="1">
      <c r="A184" s="62">
        <v>184</v>
      </c>
      <c r="B184" s="271" t="s">
        <v>218</v>
      </c>
      <c r="C184" s="271" t="s">
        <v>224</v>
      </c>
      <c r="D184" s="429" t="s">
        <v>887</v>
      </c>
      <c r="E184" s="302" t="s">
        <v>465</v>
      </c>
      <c r="F184" s="271" t="s">
        <v>466</v>
      </c>
      <c r="G184" s="271" t="s">
        <v>37</v>
      </c>
      <c r="H184" s="60" t="s">
        <v>454</v>
      </c>
      <c r="I184" s="303">
        <v>3.46</v>
      </c>
      <c r="J184" s="304">
        <f t="shared" si="4"/>
        <v>205</v>
      </c>
      <c r="K184" s="219">
        <v>205</v>
      </c>
      <c r="L184" s="218" t="e">
        <f>IF(K184="nio",0,IF(K184&gt;0,K184*I184/M184,0))*VLOOKUP(B184,'2-Kosten per locatie'!$A$14:$C$22,3,FALSE)</f>
        <v>#DIV/0!</v>
      </c>
      <c r="M184" s="305">
        <f>IF(K184="nio",0,IF(K184&gt;0,VLOOKUP(G184,'3-Productie normen'!A:J,VLOOKUP(K184,'3-Productie normen'!$B$40:$C$42,2,FALSE),FALSE)))</f>
        <v>0</v>
      </c>
      <c r="N184" s="306" t="str">
        <f>VLOOKUP(G184,'3-Productie normen'!A:J,8,FALSE)</f>
        <v>S</v>
      </c>
      <c r="O184" s="453"/>
      <c r="Q184" s="307">
        <f t="shared" si="5"/>
        <v>709.3</v>
      </c>
    </row>
    <row r="185" spans="1:17" ht="14.1" customHeight="1">
      <c r="A185" s="62">
        <v>185</v>
      </c>
      <c r="B185" s="271" t="s">
        <v>218</v>
      </c>
      <c r="C185" s="271" t="s">
        <v>224</v>
      </c>
      <c r="D185" s="429" t="s">
        <v>887</v>
      </c>
      <c r="E185" s="302" t="s">
        <v>467</v>
      </c>
      <c r="F185" s="271" t="s">
        <v>231</v>
      </c>
      <c r="G185" s="271" t="s">
        <v>232</v>
      </c>
      <c r="H185" s="60" t="s">
        <v>454</v>
      </c>
      <c r="I185" s="303">
        <v>240.39</v>
      </c>
      <c r="J185" s="304">
        <f t="shared" si="4"/>
        <v>205</v>
      </c>
      <c r="K185" s="219">
        <v>205</v>
      </c>
      <c r="L185" s="218" t="e">
        <f>IF(K185="nio",0,IF(K185&gt;0,K185*I185/M185,0))*VLOOKUP(B185,'2-Kosten per locatie'!$A$14:$C$22,3,FALSE)</f>
        <v>#DIV/0!</v>
      </c>
      <c r="M185" s="305">
        <f>IF(K185="nio",0,IF(K185&gt;0,VLOOKUP(G185,'3-Productie normen'!A:J,VLOOKUP(K185,'3-Productie normen'!$B$40:$C$42,2,FALSE),FALSE)))</f>
        <v>0</v>
      </c>
      <c r="N185" s="306" t="str">
        <f>VLOOKUP(G185,'3-Productie normen'!A:J,8,FALSE)</f>
        <v>V</v>
      </c>
      <c r="O185" s="453"/>
      <c r="Q185" s="307">
        <f t="shared" si="5"/>
        <v>49279.95</v>
      </c>
    </row>
    <row r="186" spans="1:17" ht="14.1" customHeight="1">
      <c r="A186" s="62">
        <v>186</v>
      </c>
      <c r="B186" s="271" t="s">
        <v>218</v>
      </c>
      <c r="C186" s="271" t="s">
        <v>224</v>
      </c>
      <c r="D186" s="429" t="s">
        <v>887</v>
      </c>
      <c r="E186" s="302" t="s">
        <v>468</v>
      </c>
      <c r="F186" s="271" t="s">
        <v>412</v>
      </c>
      <c r="G186" s="271" t="s">
        <v>1114</v>
      </c>
      <c r="H186" s="60" t="s">
        <v>454</v>
      </c>
      <c r="I186" s="303">
        <v>49</v>
      </c>
      <c r="J186" s="304">
        <f t="shared" si="4"/>
        <v>205</v>
      </c>
      <c r="K186" s="219">
        <v>205</v>
      </c>
      <c r="L186" s="218" t="e">
        <f>IF(K186="nio",0,IF(K186&gt;0,K186*I186/M186,0))*VLOOKUP(B186,'2-Kosten per locatie'!$A$14:$C$22,3,FALSE)</f>
        <v>#DIV/0!</v>
      </c>
      <c r="M186" s="305">
        <f>IF(K186="nio",0,IF(K186&gt;0,VLOOKUP(G186,'3-Productie normen'!A:J,VLOOKUP(K186,'3-Productie normen'!$B$40:$C$42,2,FALSE),FALSE)))</f>
        <v>0</v>
      </c>
      <c r="N186" s="306" t="str">
        <f>VLOOKUP(G186,'3-Productie normen'!A:J,8,FALSE)</f>
        <v>L</v>
      </c>
      <c r="O186" s="453"/>
      <c r="Q186" s="307">
        <f t="shared" si="5"/>
        <v>10045</v>
      </c>
    </row>
    <row r="187" spans="1:17" ht="14.1" customHeight="1">
      <c r="A187" s="62">
        <v>187</v>
      </c>
      <c r="B187" s="271" t="s">
        <v>218</v>
      </c>
      <c r="C187" s="271" t="s">
        <v>224</v>
      </c>
      <c r="D187" s="429" t="s">
        <v>887</v>
      </c>
      <c r="E187" s="302" t="s">
        <v>469</v>
      </c>
      <c r="F187" s="60" t="s">
        <v>412</v>
      </c>
      <c r="G187" s="271" t="s">
        <v>1114</v>
      </c>
      <c r="H187" s="60" t="s">
        <v>454</v>
      </c>
      <c r="I187" s="303">
        <v>49</v>
      </c>
      <c r="J187" s="304">
        <f t="shared" si="4"/>
        <v>205</v>
      </c>
      <c r="K187" s="219">
        <v>205</v>
      </c>
      <c r="L187" s="218" t="e">
        <f>IF(K187="nio",0,IF(K187&gt;0,K187*I187/M187,0))*VLOOKUP(B187,'2-Kosten per locatie'!$A$14:$C$22,3,FALSE)</f>
        <v>#DIV/0!</v>
      </c>
      <c r="M187" s="305">
        <f>IF(K187="nio",0,IF(K187&gt;0,VLOOKUP(G187,'3-Productie normen'!A:J,VLOOKUP(K187,'3-Productie normen'!$B$40:$C$42,2,FALSE),FALSE)))</f>
        <v>0</v>
      </c>
      <c r="N187" s="306" t="str">
        <f>VLOOKUP(G187,'3-Productie normen'!A:J,8,FALSE)</f>
        <v>L</v>
      </c>
      <c r="O187" s="453"/>
      <c r="Q187" s="307">
        <f t="shared" si="5"/>
        <v>10045</v>
      </c>
    </row>
    <row r="188" spans="1:17" ht="14.1" customHeight="1">
      <c r="A188" s="62">
        <v>188</v>
      </c>
      <c r="B188" s="271" t="s">
        <v>218</v>
      </c>
      <c r="C188" s="271" t="s">
        <v>224</v>
      </c>
      <c r="D188" s="429" t="s">
        <v>887</v>
      </c>
      <c r="E188" s="302" t="s">
        <v>470</v>
      </c>
      <c r="F188" s="60" t="s">
        <v>412</v>
      </c>
      <c r="G188" s="271" t="s">
        <v>1114</v>
      </c>
      <c r="H188" s="60" t="s">
        <v>454</v>
      </c>
      <c r="I188" s="303">
        <v>49</v>
      </c>
      <c r="J188" s="304">
        <f t="shared" si="4"/>
        <v>205</v>
      </c>
      <c r="K188" s="219">
        <v>205</v>
      </c>
      <c r="L188" s="218" t="e">
        <f>IF(K188="nio",0,IF(K188&gt;0,K188*I188/M188,0))*VLOOKUP(B188,'2-Kosten per locatie'!$A$14:$C$22,3,FALSE)</f>
        <v>#DIV/0!</v>
      </c>
      <c r="M188" s="305">
        <f>IF(K188="nio",0,IF(K188&gt;0,VLOOKUP(G188,'3-Productie normen'!A:J,VLOOKUP(K188,'3-Productie normen'!$B$40:$C$42,2,FALSE),FALSE)))</f>
        <v>0</v>
      </c>
      <c r="N188" s="306" t="str">
        <f>VLOOKUP(G188,'3-Productie normen'!A:J,8,FALSE)</f>
        <v>L</v>
      </c>
      <c r="O188" s="453"/>
      <c r="Q188" s="307">
        <f t="shared" si="5"/>
        <v>10045</v>
      </c>
    </row>
    <row r="189" spans="1:17" ht="14.1" customHeight="1">
      <c r="A189" s="62">
        <v>189</v>
      </c>
      <c r="B189" s="271" t="s">
        <v>218</v>
      </c>
      <c r="C189" s="271" t="s">
        <v>224</v>
      </c>
      <c r="D189" s="429" t="s">
        <v>887</v>
      </c>
      <c r="E189" s="302" t="s">
        <v>471</v>
      </c>
      <c r="F189" s="60" t="s">
        <v>412</v>
      </c>
      <c r="G189" s="271" t="s">
        <v>1114</v>
      </c>
      <c r="H189" s="60" t="s">
        <v>454</v>
      </c>
      <c r="I189" s="303">
        <v>49</v>
      </c>
      <c r="J189" s="304">
        <f t="shared" si="4"/>
        <v>205</v>
      </c>
      <c r="K189" s="219">
        <v>205</v>
      </c>
      <c r="L189" s="218" t="e">
        <f>IF(K189="nio",0,IF(K189&gt;0,K189*I189/M189,0))*VLOOKUP(B189,'2-Kosten per locatie'!$A$14:$C$22,3,FALSE)</f>
        <v>#DIV/0!</v>
      </c>
      <c r="M189" s="305">
        <f>IF(K189="nio",0,IF(K189&gt;0,VLOOKUP(G189,'3-Productie normen'!A:J,VLOOKUP(K189,'3-Productie normen'!$B$40:$C$42,2,FALSE),FALSE)))</f>
        <v>0</v>
      </c>
      <c r="N189" s="306" t="str">
        <f>VLOOKUP(G189,'3-Productie normen'!A:J,8,FALSE)</f>
        <v>L</v>
      </c>
      <c r="O189" s="453"/>
      <c r="Q189" s="307">
        <f t="shared" si="5"/>
        <v>10045</v>
      </c>
    </row>
    <row r="190" spans="1:17" ht="14.1" customHeight="1">
      <c r="A190" s="62">
        <v>190</v>
      </c>
      <c r="B190" s="271" t="s">
        <v>218</v>
      </c>
      <c r="C190" s="271" t="s">
        <v>224</v>
      </c>
      <c r="D190" s="429" t="s">
        <v>887</v>
      </c>
      <c r="E190" s="302" t="s">
        <v>472</v>
      </c>
      <c r="F190" s="60" t="s">
        <v>412</v>
      </c>
      <c r="G190" s="271" t="s">
        <v>1114</v>
      </c>
      <c r="H190" s="60" t="s">
        <v>454</v>
      </c>
      <c r="I190" s="303">
        <v>49</v>
      </c>
      <c r="J190" s="304">
        <f t="shared" si="4"/>
        <v>205</v>
      </c>
      <c r="K190" s="219">
        <v>205</v>
      </c>
      <c r="L190" s="218" t="e">
        <f>IF(K190="nio",0,IF(K190&gt;0,K190*I190/M190,0))*VLOOKUP(B190,'2-Kosten per locatie'!$A$14:$C$22,3,FALSE)</f>
        <v>#DIV/0!</v>
      </c>
      <c r="M190" s="305">
        <f>IF(K190="nio",0,IF(K190&gt;0,VLOOKUP(G190,'3-Productie normen'!A:J,VLOOKUP(K190,'3-Productie normen'!$B$40:$C$42,2,FALSE),FALSE)))</f>
        <v>0</v>
      </c>
      <c r="N190" s="306" t="str">
        <f>VLOOKUP(G190,'3-Productie normen'!A:J,8,FALSE)</f>
        <v>L</v>
      </c>
      <c r="O190" s="453"/>
      <c r="Q190" s="307">
        <f t="shared" si="5"/>
        <v>10045</v>
      </c>
    </row>
    <row r="191" spans="1:17" ht="14.1" customHeight="1">
      <c r="A191" s="62">
        <v>191</v>
      </c>
      <c r="B191" s="271" t="s">
        <v>218</v>
      </c>
      <c r="C191" s="271" t="s">
        <v>224</v>
      </c>
      <c r="D191" s="429" t="s">
        <v>887</v>
      </c>
      <c r="E191" s="302" t="s">
        <v>473</v>
      </c>
      <c r="F191" s="310" t="s">
        <v>412</v>
      </c>
      <c r="G191" s="271" t="s">
        <v>1114</v>
      </c>
      <c r="H191" s="60" t="s">
        <v>454</v>
      </c>
      <c r="I191" s="303">
        <v>49</v>
      </c>
      <c r="J191" s="304">
        <f t="shared" si="4"/>
        <v>205</v>
      </c>
      <c r="K191" s="219">
        <v>205</v>
      </c>
      <c r="L191" s="218" t="e">
        <f>IF(K191="nio",0,IF(K191&gt;0,K191*I191/M191,0))*VLOOKUP(B191,'2-Kosten per locatie'!$A$14:$C$22,3,FALSE)</f>
        <v>#DIV/0!</v>
      </c>
      <c r="M191" s="305">
        <f>IF(K191="nio",0,IF(K191&gt;0,VLOOKUP(G191,'3-Productie normen'!A:J,VLOOKUP(K191,'3-Productie normen'!$B$40:$C$42,2,FALSE),FALSE)))</f>
        <v>0</v>
      </c>
      <c r="N191" s="306" t="str">
        <f>VLOOKUP(G191,'3-Productie normen'!A:J,8,FALSE)</f>
        <v>L</v>
      </c>
      <c r="O191" s="453"/>
      <c r="Q191" s="307">
        <f t="shared" si="5"/>
        <v>10045</v>
      </c>
    </row>
    <row r="192" spans="1:17" ht="14.1" customHeight="1">
      <c r="A192" s="62">
        <v>192</v>
      </c>
      <c r="B192" s="271" t="s">
        <v>218</v>
      </c>
      <c r="C192" s="271" t="s">
        <v>224</v>
      </c>
      <c r="D192" s="429" t="s">
        <v>887</v>
      </c>
      <c r="E192" s="302" t="s">
        <v>474</v>
      </c>
      <c r="F192" s="60" t="s">
        <v>412</v>
      </c>
      <c r="G192" s="271" t="s">
        <v>1114</v>
      </c>
      <c r="H192" s="308" t="s">
        <v>454</v>
      </c>
      <c r="I192" s="303">
        <v>49</v>
      </c>
      <c r="J192" s="304">
        <f t="shared" si="4"/>
        <v>205</v>
      </c>
      <c r="K192" s="219">
        <v>205</v>
      </c>
      <c r="L192" s="218" t="e">
        <f>IF(K192="nio",0,IF(K192&gt;0,K192*I192/M192,0))*VLOOKUP(B192,'2-Kosten per locatie'!$A$14:$C$22,3,FALSE)</f>
        <v>#DIV/0!</v>
      </c>
      <c r="M192" s="305">
        <f>IF(K192="nio",0,IF(K192&gt;0,VLOOKUP(G192,'3-Productie normen'!A:J,VLOOKUP(K192,'3-Productie normen'!$B$40:$C$42,2,FALSE),FALSE)))</f>
        <v>0</v>
      </c>
      <c r="N192" s="306" t="str">
        <f>VLOOKUP(G192,'3-Productie normen'!A:J,8,FALSE)</f>
        <v>L</v>
      </c>
      <c r="O192" s="453"/>
      <c r="Q192" s="307">
        <f t="shared" si="5"/>
        <v>10045</v>
      </c>
    </row>
    <row r="193" spans="1:17" ht="14.1" customHeight="1">
      <c r="A193" s="62">
        <v>193</v>
      </c>
      <c r="B193" s="271" t="s">
        <v>218</v>
      </c>
      <c r="C193" s="271" t="s">
        <v>224</v>
      </c>
      <c r="D193" s="429" t="s">
        <v>887</v>
      </c>
      <c r="E193" s="302" t="s">
        <v>475</v>
      </c>
      <c r="F193" s="271" t="s">
        <v>412</v>
      </c>
      <c r="G193" s="271" t="s">
        <v>1114</v>
      </c>
      <c r="H193" s="60" t="s">
        <v>454</v>
      </c>
      <c r="I193" s="303">
        <v>49</v>
      </c>
      <c r="J193" s="304">
        <f t="shared" si="4"/>
        <v>205</v>
      </c>
      <c r="K193" s="219">
        <v>205</v>
      </c>
      <c r="L193" s="218" t="e">
        <f>IF(K193="nio",0,IF(K193&gt;0,K193*I193/M193,0))*VLOOKUP(B193,'2-Kosten per locatie'!$A$14:$C$22,3,FALSE)</f>
        <v>#DIV/0!</v>
      </c>
      <c r="M193" s="305">
        <f>IF(K193="nio",0,IF(K193&gt;0,VLOOKUP(G193,'3-Productie normen'!A:J,VLOOKUP(K193,'3-Productie normen'!$B$40:$C$42,2,FALSE),FALSE)))</f>
        <v>0</v>
      </c>
      <c r="N193" s="306" t="str">
        <f>VLOOKUP(G193,'3-Productie normen'!A:J,8,FALSE)</f>
        <v>L</v>
      </c>
      <c r="O193" s="453"/>
      <c r="Q193" s="307">
        <f t="shared" si="5"/>
        <v>10045</v>
      </c>
    </row>
    <row r="194" spans="1:17" ht="14.1" customHeight="1">
      <c r="A194" s="62">
        <v>194</v>
      </c>
      <c r="B194" s="271" t="s">
        <v>218</v>
      </c>
      <c r="C194" s="271" t="s">
        <v>224</v>
      </c>
      <c r="D194" s="429" t="s">
        <v>887</v>
      </c>
      <c r="E194" s="302" t="s">
        <v>476</v>
      </c>
      <c r="F194" s="271" t="s">
        <v>412</v>
      </c>
      <c r="G194" s="271" t="s">
        <v>1114</v>
      </c>
      <c r="H194" s="60" t="s">
        <v>454</v>
      </c>
      <c r="I194" s="303">
        <v>49</v>
      </c>
      <c r="J194" s="304">
        <f t="shared" si="4"/>
        <v>205</v>
      </c>
      <c r="K194" s="219">
        <v>205</v>
      </c>
      <c r="L194" s="218" t="e">
        <f>IF(K194="nio",0,IF(K194&gt;0,K194*I194/M194,0))*VLOOKUP(B194,'2-Kosten per locatie'!$A$14:$C$22,3,FALSE)</f>
        <v>#DIV/0!</v>
      </c>
      <c r="M194" s="305">
        <f>IF(K194="nio",0,IF(K194&gt;0,VLOOKUP(G194,'3-Productie normen'!A:J,VLOOKUP(K194,'3-Productie normen'!$B$40:$C$42,2,FALSE),FALSE)))</f>
        <v>0</v>
      </c>
      <c r="N194" s="306" t="str">
        <f>VLOOKUP(G194,'3-Productie normen'!A:J,8,FALSE)</f>
        <v>L</v>
      </c>
      <c r="O194" s="453"/>
      <c r="Q194" s="307">
        <f t="shared" si="5"/>
        <v>10045</v>
      </c>
    </row>
    <row r="195" spans="1:17" ht="14.1" customHeight="1">
      <c r="A195" s="62">
        <v>195</v>
      </c>
      <c r="B195" s="271" t="s">
        <v>218</v>
      </c>
      <c r="C195" s="271" t="s">
        <v>224</v>
      </c>
      <c r="D195" s="429" t="s">
        <v>887</v>
      </c>
      <c r="E195" s="302" t="s">
        <v>477</v>
      </c>
      <c r="F195" s="271" t="s">
        <v>458</v>
      </c>
      <c r="G195" s="271" t="s">
        <v>37</v>
      </c>
      <c r="H195" s="60" t="s">
        <v>454</v>
      </c>
      <c r="I195" s="303">
        <v>14.2</v>
      </c>
      <c r="J195" s="304">
        <f t="shared" si="4"/>
        <v>205</v>
      </c>
      <c r="K195" s="219">
        <v>205</v>
      </c>
      <c r="L195" s="218" t="e">
        <f>IF(K195="nio",0,IF(K195&gt;0,K195*I195/M195,0))*VLOOKUP(B195,'2-Kosten per locatie'!$A$14:$C$22,3,FALSE)</f>
        <v>#DIV/0!</v>
      </c>
      <c r="M195" s="305">
        <f>IF(K195="nio",0,IF(K195&gt;0,VLOOKUP(G195,'3-Productie normen'!A:J,VLOOKUP(K195,'3-Productie normen'!$B$40:$C$42,2,FALSE),FALSE)))</f>
        <v>0</v>
      </c>
      <c r="N195" s="306" t="str">
        <f>VLOOKUP(G195,'3-Productie normen'!A:J,8,FALSE)</f>
        <v>S</v>
      </c>
      <c r="O195" s="453"/>
      <c r="Q195" s="307">
        <f t="shared" si="5"/>
        <v>2911</v>
      </c>
    </row>
    <row r="196" spans="1:17" ht="14.1" customHeight="1">
      <c r="A196" s="62">
        <v>196</v>
      </c>
      <c r="B196" s="271" t="s">
        <v>218</v>
      </c>
      <c r="C196" s="271" t="s">
        <v>224</v>
      </c>
      <c r="D196" s="429" t="s">
        <v>887</v>
      </c>
      <c r="E196" s="302" t="s">
        <v>478</v>
      </c>
      <c r="F196" s="60" t="s">
        <v>458</v>
      </c>
      <c r="G196" s="60" t="s">
        <v>37</v>
      </c>
      <c r="H196" s="60" t="s">
        <v>454</v>
      </c>
      <c r="I196" s="303">
        <v>13.8</v>
      </c>
      <c r="J196" s="304">
        <f t="shared" si="4"/>
        <v>205</v>
      </c>
      <c r="K196" s="219">
        <v>205</v>
      </c>
      <c r="L196" s="218" t="e">
        <f>IF(K196="nio",0,IF(K196&gt;0,K196*I196/M196,0))*VLOOKUP(B196,'2-Kosten per locatie'!$A$14:$C$22,3,FALSE)</f>
        <v>#DIV/0!</v>
      </c>
      <c r="M196" s="305">
        <f>IF(K196="nio",0,IF(K196&gt;0,VLOOKUP(G196,'3-Productie normen'!A:J,VLOOKUP(K196,'3-Productie normen'!$B$40:$C$42,2,FALSE),FALSE)))</f>
        <v>0</v>
      </c>
      <c r="N196" s="306" t="str">
        <f>VLOOKUP(G196,'3-Productie normen'!A:J,8,FALSE)</f>
        <v>S</v>
      </c>
      <c r="O196" s="453"/>
      <c r="Q196" s="307">
        <f t="shared" si="5"/>
        <v>2829</v>
      </c>
    </row>
    <row r="197" spans="1:17" ht="14.1" customHeight="1">
      <c r="A197" s="62">
        <v>197</v>
      </c>
      <c r="B197" s="271" t="s">
        <v>218</v>
      </c>
      <c r="C197" s="271" t="s">
        <v>224</v>
      </c>
      <c r="D197" s="429" t="s">
        <v>887</v>
      </c>
      <c r="E197" s="302" t="s">
        <v>479</v>
      </c>
      <c r="F197" s="60" t="s">
        <v>419</v>
      </c>
      <c r="G197" s="60" t="s">
        <v>35</v>
      </c>
      <c r="H197" s="60" t="s">
        <v>454</v>
      </c>
      <c r="I197" s="303">
        <v>15.48</v>
      </c>
      <c r="J197" s="304">
        <f t="shared" si="4"/>
        <v>123</v>
      </c>
      <c r="K197" s="219">
        <v>123</v>
      </c>
      <c r="L197" s="218" t="e">
        <f>IF(K197="nio",0,IF(K197&gt;0,K197*I197/M197,0))*VLOOKUP(B197,'2-Kosten per locatie'!$A$14:$C$22,3,FALSE)</f>
        <v>#DIV/0!</v>
      </c>
      <c r="M197" s="305">
        <f>IF(K197="nio",0,IF(K197&gt;0,VLOOKUP(G197,'3-Productie normen'!A:J,VLOOKUP(K197,'3-Productie normen'!$B$40:$C$42,2,FALSE),FALSE)))</f>
        <v>0</v>
      </c>
      <c r="N197" s="306" t="str">
        <f>VLOOKUP(G197,'3-Productie normen'!A:J,8,FALSE)</f>
        <v>B</v>
      </c>
      <c r="O197" s="453"/>
      <c r="Q197" s="307">
        <f t="shared" si="5"/>
        <v>1904.04</v>
      </c>
    </row>
    <row r="198" spans="1:17" ht="14.1" customHeight="1">
      <c r="A198" s="62">
        <v>198</v>
      </c>
      <c r="B198" s="271" t="s">
        <v>219</v>
      </c>
      <c r="C198" s="271" t="s">
        <v>224</v>
      </c>
      <c r="D198" s="429" t="s">
        <v>1111</v>
      </c>
      <c r="E198" s="302" t="s">
        <v>391</v>
      </c>
      <c r="F198" s="60" t="s">
        <v>41</v>
      </c>
      <c r="G198" s="60" t="s">
        <v>393</v>
      </c>
      <c r="H198" s="60" t="s">
        <v>480</v>
      </c>
      <c r="I198" s="303">
        <v>6</v>
      </c>
      <c r="J198" s="304">
        <f t="shared" si="4"/>
        <v>205</v>
      </c>
      <c r="K198" s="219">
        <v>205</v>
      </c>
      <c r="L198" s="218" t="e">
        <f>IF(K198="nio",0,IF(K198&gt;0,K198*I198/M198,0))*VLOOKUP(B198,'2-Kosten per locatie'!$A$14:$C$22,3,FALSE)</f>
        <v>#DIV/0!</v>
      </c>
      <c r="M198" s="305">
        <f>IF(K198="nio",0,IF(K198&gt;0,VLOOKUP(G198,'3-Productie normen'!A:J,VLOOKUP(K198,'3-Productie normen'!$B$40:$C$42,2,FALSE),FALSE)))</f>
        <v>0</v>
      </c>
      <c r="N198" s="306" t="str">
        <f>VLOOKUP(G198,'3-Productie normen'!A:J,8,FALSE)</f>
        <v>V</v>
      </c>
      <c r="O198" s="453"/>
      <c r="Q198" s="307">
        <f t="shared" si="5"/>
        <v>1230</v>
      </c>
    </row>
    <row r="199" spans="1:17" ht="14.1" customHeight="1">
      <c r="A199" s="62">
        <v>199</v>
      </c>
      <c r="B199" s="271" t="s">
        <v>219</v>
      </c>
      <c r="C199" s="271" t="s">
        <v>224</v>
      </c>
      <c r="D199" s="429" t="s">
        <v>1111</v>
      </c>
      <c r="E199" s="302" t="s">
        <v>394</v>
      </c>
      <c r="F199" s="60" t="s">
        <v>41</v>
      </c>
      <c r="G199" s="60" t="s">
        <v>393</v>
      </c>
      <c r="H199" s="60" t="s">
        <v>480</v>
      </c>
      <c r="I199" s="303">
        <v>8</v>
      </c>
      <c r="J199" s="304">
        <f t="shared" si="4"/>
        <v>205</v>
      </c>
      <c r="K199" s="219">
        <v>205</v>
      </c>
      <c r="L199" s="218" t="e">
        <f>IF(K199="nio",0,IF(K199&gt;0,K199*I199/M199,0))*VLOOKUP(B199,'2-Kosten per locatie'!$A$14:$C$22,3,FALSE)</f>
        <v>#DIV/0!</v>
      </c>
      <c r="M199" s="305">
        <f>IF(K199="nio",0,IF(K199&gt;0,VLOOKUP(G199,'3-Productie normen'!A:J,VLOOKUP(K199,'3-Productie normen'!$B$40:$C$42,2,FALSE),FALSE)))</f>
        <v>0</v>
      </c>
      <c r="N199" s="306" t="str">
        <f>VLOOKUP(G199,'3-Productie normen'!A:J,8,FALSE)</f>
        <v>V</v>
      </c>
      <c r="O199" s="453"/>
      <c r="Q199" s="307">
        <f t="shared" si="5"/>
        <v>1640</v>
      </c>
    </row>
    <row r="200" spans="1:17" ht="14.1" customHeight="1">
      <c r="A200" s="62">
        <v>200</v>
      </c>
      <c r="B200" s="271" t="s">
        <v>219</v>
      </c>
      <c r="C200" s="271" t="s">
        <v>224</v>
      </c>
      <c r="D200" s="429" t="s">
        <v>1111</v>
      </c>
      <c r="E200" s="302" t="s">
        <v>398</v>
      </c>
      <c r="F200" s="310" t="s">
        <v>43</v>
      </c>
      <c r="G200" s="310" t="s">
        <v>263</v>
      </c>
      <c r="H200" s="60" t="s">
        <v>227</v>
      </c>
      <c r="I200" s="303">
        <v>2</v>
      </c>
      <c r="J200" s="304">
        <f t="shared" si="4"/>
        <v>205</v>
      </c>
      <c r="K200" s="219">
        <v>205</v>
      </c>
      <c r="L200" s="218" t="e">
        <f>IF(K200="nio",0,IF(K200&gt;0,K200*I200/M200,0))*VLOOKUP(B200,'2-Kosten per locatie'!$A$14:$C$22,3,FALSE)</f>
        <v>#DIV/0!</v>
      </c>
      <c r="M200" s="305">
        <f>IF(K200="nio",0,IF(K200&gt;0,VLOOKUP(G200,'3-Productie normen'!A:J,VLOOKUP(K200,'3-Productie normen'!$B$40:$C$42,2,FALSE),FALSE)))</f>
        <v>0</v>
      </c>
      <c r="N200" s="306" t="str">
        <f>VLOOKUP(G200,'3-Productie normen'!A:J,8,FALSE)</f>
        <v>V</v>
      </c>
      <c r="O200" s="453"/>
      <c r="Q200" s="307">
        <f t="shared" si="5"/>
        <v>410</v>
      </c>
    </row>
    <row r="201" spans="1:17" ht="14.1" customHeight="1">
      <c r="A201" s="62">
        <v>201</v>
      </c>
      <c r="B201" s="271" t="s">
        <v>219</v>
      </c>
      <c r="C201" s="271" t="s">
        <v>224</v>
      </c>
      <c r="D201" s="429" t="s">
        <v>1111</v>
      </c>
      <c r="E201" s="302" t="s">
        <v>402</v>
      </c>
      <c r="F201" s="60" t="s">
        <v>287</v>
      </c>
      <c r="G201" s="60" t="s">
        <v>236</v>
      </c>
      <c r="H201" s="308" t="s">
        <v>227</v>
      </c>
      <c r="I201" s="303">
        <v>12</v>
      </c>
      <c r="J201" s="304">
        <f t="shared" si="4"/>
        <v>0</v>
      </c>
      <c r="K201" s="219" t="s">
        <v>888</v>
      </c>
      <c r="L201" s="218">
        <f>IF(K201="nio",0,IF(K201&gt;0,K201*I201/M201,0))*VLOOKUP(B201,'2-Kosten per locatie'!$A$14:$C$22,3,FALSE)</f>
        <v>0</v>
      </c>
      <c r="M201" s="305">
        <f>IF(K201="nio",0,IF(K201&gt;0,VLOOKUP(G201,'3-Productie normen'!A:J,VLOOKUP(K201,'3-Productie normen'!$B$40:$C$42,2,FALSE),FALSE)))</f>
        <v>0</v>
      </c>
      <c r="N201" s="306" t="str">
        <f>VLOOKUP(G201,'3-Productie normen'!A:J,8,FALSE)</f>
        <v>nvt</v>
      </c>
      <c r="O201" s="453"/>
      <c r="Q201" s="307">
        <f t="shared" si="5"/>
        <v>0</v>
      </c>
    </row>
    <row r="202" spans="1:17" ht="14.1" customHeight="1">
      <c r="A202" s="62">
        <v>202</v>
      </c>
      <c r="B202" s="271" t="s">
        <v>219</v>
      </c>
      <c r="C202" s="271" t="s">
        <v>224</v>
      </c>
      <c r="D202" s="429" t="s">
        <v>1111</v>
      </c>
      <c r="E202" s="215" t="s">
        <v>464</v>
      </c>
      <c r="F202" s="72" t="s">
        <v>287</v>
      </c>
      <c r="G202" s="72" t="s">
        <v>236</v>
      </c>
      <c r="H202" s="60" t="s">
        <v>237</v>
      </c>
      <c r="I202" s="303">
        <v>8</v>
      </c>
      <c r="J202" s="304">
        <f t="shared" ref="J202:J265" si="6">SUM(K202:K202)</f>
        <v>0</v>
      </c>
      <c r="K202" s="219" t="s">
        <v>888</v>
      </c>
      <c r="L202" s="218">
        <f>IF(K202="nio",0,IF(K202&gt;0,K202*I202/M202,0))*VLOOKUP(B202,'2-Kosten per locatie'!$A$14:$C$22,3,FALSE)</f>
        <v>0</v>
      </c>
      <c r="M202" s="305">
        <f>IF(K202="nio",0,IF(K202&gt;0,VLOOKUP(G202,'3-Productie normen'!A:J,VLOOKUP(K202,'3-Productie normen'!$B$40:$C$42,2,FALSE),FALSE)))</f>
        <v>0</v>
      </c>
      <c r="N202" s="306" t="str">
        <f>VLOOKUP(G202,'3-Productie normen'!A:J,8,FALSE)</f>
        <v>nvt</v>
      </c>
      <c r="O202" s="453"/>
      <c r="Q202" s="307">
        <f t="shared" ref="Q202:Q265" si="7">J202*I202</f>
        <v>0</v>
      </c>
    </row>
    <row r="203" spans="1:17" ht="14.1" customHeight="1">
      <c r="A203" s="62">
        <v>203</v>
      </c>
      <c r="B203" s="271" t="s">
        <v>219</v>
      </c>
      <c r="C203" s="271" t="s">
        <v>224</v>
      </c>
      <c r="D203" s="429" t="s">
        <v>1111</v>
      </c>
      <c r="E203" s="302" t="s">
        <v>465</v>
      </c>
      <c r="F203" s="60" t="s">
        <v>287</v>
      </c>
      <c r="G203" s="60" t="s">
        <v>236</v>
      </c>
      <c r="H203" s="60" t="s">
        <v>481</v>
      </c>
      <c r="I203" s="303">
        <v>6</v>
      </c>
      <c r="J203" s="304">
        <f t="shared" si="6"/>
        <v>0</v>
      </c>
      <c r="K203" s="219" t="s">
        <v>888</v>
      </c>
      <c r="L203" s="218">
        <f>IF(K203="nio",0,IF(K203&gt;0,K203*I203/M203,0))*VLOOKUP(B203,'2-Kosten per locatie'!$A$14:$C$22,3,FALSE)</f>
        <v>0</v>
      </c>
      <c r="M203" s="305">
        <f>IF(K203="nio",0,IF(K203&gt;0,VLOOKUP(G203,'3-Productie normen'!A:J,VLOOKUP(K203,'3-Productie normen'!$B$40:$C$42,2,FALSE),FALSE)))</f>
        <v>0</v>
      </c>
      <c r="N203" s="306" t="str">
        <f>VLOOKUP(G203,'3-Productie normen'!A:J,8,FALSE)</f>
        <v>nvt</v>
      </c>
      <c r="O203" s="453"/>
      <c r="Q203" s="307">
        <f t="shared" si="7"/>
        <v>0</v>
      </c>
    </row>
    <row r="204" spans="1:17" ht="14.1" customHeight="1">
      <c r="A204" s="62">
        <v>204</v>
      </c>
      <c r="B204" s="271" t="s">
        <v>219</v>
      </c>
      <c r="C204" s="271" t="s">
        <v>224</v>
      </c>
      <c r="D204" s="429" t="s">
        <v>1111</v>
      </c>
      <c r="E204" s="302" t="s">
        <v>482</v>
      </c>
      <c r="F204" s="271" t="s">
        <v>287</v>
      </c>
      <c r="G204" s="271" t="s">
        <v>236</v>
      </c>
      <c r="H204" s="60" t="s">
        <v>483</v>
      </c>
      <c r="I204" s="309">
        <v>5</v>
      </c>
      <c r="J204" s="304">
        <f t="shared" si="6"/>
        <v>0</v>
      </c>
      <c r="K204" s="219" t="s">
        <v>888</v>
      </c>
      <c r="L204" s="218">
        <f>IF(K204="nio",0,IF(K204&gt;0,K204*I204/M204,0))*VLOOKUP(B204,'2-Kosten per locatie'!$A$14:$C$22,3,FALSE)</f>
        <v>0</v>
      </c>
      <c r="M204" s="305">
        <f>IF(K204="nio",0,IF(K204&gt;0,VLOOKUP(G204,'3-Productie normen'!A:J,VLOOKUP(K204,'3-Productie normen'!$B$40:$C$42,2,FALSE),FALSE)))</f>
        <v>0</v>
      </c>
      <c r="N204" s="306" t="str">
        <f>VLOOKUP(G204,'3-Productie normen'!A:J,8,FALSE)</f>
        <v>nvt</v>
      </c>
      <c r="O204" s="453"/>
      <c r="Q204" s="307">
        <f t="shared" si="7"/>
        <v>0</v>
      </c>
    </row>
    <row r="205" spans="1:17" ht="14.1" customHeight="1">
      <c r="A205" s="62">
        <v>205</v>
      </c>
      <c r="B205" s="271" t="s">
        <v>219</v>
      </c>
      <c r="C205" s="271" t="s">
        <v>224</v>
      </c>
      <c r="D205" s="429" t="s">
        <v>1111</v>
      </c>
      <c r="E205" s="302" t="s">
        <v>484</v>
      </c>
      <c r="F205" s="271" t="s">
        <v>485</v>
      </c>
      <c r="G205" s="271" t="s">
        <v>236</v>
      </c>
      <c r="H205" s="60" t="s">
        <v>237</v>
      </c>
      <c r="I205" s="309">
        <v>23</v>
      </c>
      <c r="J205" s="304">
        <f t="shared" si="6"/>
        <v>0</v>
      </c>
      <c r="K205" s="219" t="s">
        <v>888</v>
      </c>
      <c r="L205" s="218">
        <f>IF(K205="nio",0,IF(K205&gt;0,K205*I205/M205,0))*VLOOKUP(B205,'2-Kosten per locatie'!$A$14:$C$22,3,FALSE)</f>
        <v>0</v>
      </c>
      <c r="M205" s="305">
        <f>IF(K205="nio",0,IF(K205&gt;0,VLOOKUP(G205,'3-Productie normen'!A:J,VLOOKUP(K205,'3-Productie normen'!$B$40:$C$42,2,FALSE),FALSE)))</f>
        <v>0</v>
      </c>
      <c r="N205" s="306" t="str">
        <f>VLOOKUP(G205,'3-Productie normen'!A:J,8,FALSE)</f>
        <v>nvt</v>
      </c>
      <c r="O205" s="453"/>
      <c r="Q205" s="307">
        <f t="shared" si="7"/>
        <v>0</v>
      </c>
    </row>
    <row r="206" spans="1:17" ht="14.1" customHeight="1">
      <c r="A206" s="62">
        <v>206</v>
      </c>
      <c r="B206" s="271" t="s">
        <v>219</v>
      </c>
      <c r="C206" s="271" t="s">
        <v>224</v>
      </c>
      <c r="D206" s="429" t="s">
        <v>1111</v>
      </c>
      <c r="E206" s="302" t="s">
        <v>486</v>
      </c>
      <c r="F206" s="271" t="s">
        <v>487</v>
      </c>
      <c r="G206" s="271" t="s">
        <v>236</v>
      </c>
      <c r="H206" s="60" t="s">
        <v>488</v>
      </c>
      <c r="I206" s="309">
        <v>11</v>
      </c>
      <c r="J206" s="304">
        <f t="shared" si="6"/>
        <v>0</v>
      </c>
      <c r="K206" s="219" t="s">
        <v>888</v>
      </c>
      <c r="L206" s="218">
        <f>IF(K206="nio",0,IF(K206&gt;0,K206*I206/M206,0))*VLOOKUP(B206,'2-Kosten per locatie'!$A$14:$C$22,3,FALSE)</f>
        <v>0</v>
      </c>
      <c r="M206" s="305">
        <f>IF(K206="nio",0,IF(K206&gt;0,VLOOKUP(G206,'3-Productie normen'!A:J,VLOOKUP(K206,'3-Productie normen'!$B$40:$C$42,2,FALSE),FALSE)))</f>
        <v>0</v>
      </c>
      <c r="N206" s="306" t="str">
        <f>VLOOKUP(G206,'3-Productie normen'!A:J,8,FALSE)</f>
        <v>nvt</v>
      </c>
      <c r="O206" s="453"/>
      <c r="Q206" s="307">
        <f t="shared" si="7"/>
        <v>0</v>
      </c>
    </row>
    <row r="207" spans="1:17" ht="14.1" customHeight="1">
      <c r="A207" s="62">
        <v>207</v>
      </c>
      <c r="B207" s="271" t="s">
        <v>219</v>
      </c>
      <c r="C207" s="271" t="s">
        <v>224</v>
      </c>
      <c r="D207" s="429" t="s">
        <v>1111</v>
      </c>
      <c r="E207" s="302" t="s">
        <v>489</v>
      </c>
      <c r="F207" s="60" t="s">
        <v>325</v>
      </c>
      <c r="G207" s="60" t="s">
        <v>232</v>
      </c>
      <c r="H207" s="60" t="s">
        <v>488</v>
      </c>
      <c r="I207" s="309">
        <v>12</v>
      </c>
      <c r="J207" s="304">
        <f t="shared" si="6"/>
        <v>205</v>
      </c>
      <c r="K207" s="219">
        <v>205</v>
      </c>
      <c r="L207" s="218" t="e">
        <f>IF(K207="nio",0,IF(K207&gt;0,K207*I207/M207,0))*VLOOKUP(B207,'2-Kosten per locatie'!$A$14:$C$22,3,FALSE)</f>
        <v>#DIV/0!</v>
      </c>
      <c r="M207" s="305">
        <f>IF(K207="nio",0,IF(K207&gt;0,VLOOKUP(G207,'3-Productie normen'!A:J,VLOOKUP(K207,'3-Productie normen'!$B$40:$C$42,2,FALSE),FALSE)))</f>
        <v>0</v>
      </c>
      <c r="N207" s="306" t="str">
        <f>VLOOKUP(G207,'3-Productie normen'!A:J,8,FALSE)</f>
        <v>V</v>
      </c>
      <c r="O207" s="453"/>
      <c r="Q207" s="307">
        <f t="shared" si="7"/>
        <v>2460</v>
      </c>
    </row>
    <row r="208" spans="1:17" ht="14.1" customHeight="1">
      <c r="A208" s="62">
        <v>208</v>
      </c>
      <c r="B208" s="271" t="s">
        <v>219</v>
      </c>
      <c r="C208" s="271" t="s">
        <v>224</v>
      </c>
      <c r="D208" s="429" t="s">
        <v>1111</v>
      </c>
      <c r="E208" s="302" t="s">
        <v>490</v>
      </c>
      <c r="F208" s="60" t="s">
        <v>325</v>
      </c>
      <c r="G208" s="60" t="s">
        <v>232</v>
      </c>
      <c r="H208" s="60" t="s">
        <v>488</v>
      </c>
      <c r="I208" s="309">
        <v>12</v>
      </c>
      <c r="J208" s="304">
        <f t="shared" si="6"/>
        <v>205</v>
      </c>
      <c r="K208" s="219">
        <v>205</v>
      </c>
      <c r="L208" s="218" t="e">
        <f>IF(K208="nio",0,IF(K208&gt;0,K208*I208/M208,0))*VLOOKUP(B208,'2-Kosten per locatie'!$A$14:$C$22,3,FALSE)</f>
        <v>#DIV/0!</v>
      </c>
      <c r="M208" s="305">
        <f>IF(K208="nio",0,IF(K208&gt;0,VLOOKUP(G208,'3-Productie normen'!A:J,VLOOKUP(K208,'3-Productie normen'!$B$40:$C$42,2,FALSE),FALSE)))</f>
        <v>0</v>
      </c>
      <c r="N208" s="306" t="str">
        <f>VLOOKUP(G208,'3-Productie normen'!A:J,8,FALSE)</f>
        <v>V</v>
      </c>
      <c r="O208" s="453"/>
      <c r="Q208" s="307">
        <f t="shared" si="7"/>
        <v>2460</v>
      </c>
    </row>
    <row r="209" spans="1:17" ht="14.1" customHeight="1">
      <c r="A209" s="62">
        <v>209</v>
      </c>
      <c r="B209" s="271" t="s">
        <v>219</v>
      </c>
      <c r="C209" s="271" t="s">
        <v>224</v>
      </c>
      <c r="D209" s="429" t="s">
        <v>1111</v>
      </c>
      <c r="E209" s="302" t="s">
        <v>491</v>
      </c>
      <c r="F209" s="60" t="s">
        <v>325</v>
      </c>
      <c r="G209" s="60" t="s">
        <v>232</v>
      </c>
      <c r="H209" s="60" t="s">
        <v>488</v>
      </c>
      <c r="I209" s="309">
        <v>15</v>
      </c>
      <c r="J209" s="304">
        <f t="shared" si="6"/>
        <v>205</v>
      </c>
      <c r="K209" s="219">
        <v>205</v>
      </c>
      <c r="L209" s="218" t="e">
        <f>IF(K209="nio",0,IF(K209&gt;0,K209*I209/M209,0))*VLOOKUP(B209,'2-Kosten per locatie'!$A$14:$C$22,3,FALSE)</f>
        <v>#DIV/0!</v>
      </c>
      <c r="M209" s="305">
        <f>IF(K209="nio",0,IF(K209&gt;0,VLOOKUP(G209,'3-Productie normen'!A:J,VLOOKUP(K209,'3-Productie normen'!$B$40:$C$42,2,FALSE),FALSE)))</f>
        <v>0</v>
      </c>
      <c r="N209" s="306" t="str">
        <f>VLOOKUP(G209,'3-Productie normen'!A:J,8,FALSE)</f>
        <v>V</v>
      </c>
      <c r="O209" s="453"/>
      <c r="Q209" s="307">
        <f t="shared" si="7"/>
        <v>3075</v>
      </c>
    </row>
    <row r="210" spans="1:17" ht="14.1" customHeight="1">
      <c r="A210" s="62">
        <v>210</v>
      </c>
      <c r="B210" s="271" t="s">
        <v>219</v>
      </c>
      <c r="C210" s="271" t="s">
        <v>224</v>
      </c>
      <c r="D210" s="429" t="s">
        <v>1111</v>
      </c>
      <c r="E210" s="302" t="s">
        <v>492</v>
      </c>
      <c r="F210" s="60" t="s">
        <v>325</v>
      </c>
      <c r="G210" s="60" t="s">
        <v>232</v>
      </c>
      <c r="H210" s="60" t="s">
        <v>488</v>
      </c>
      <c r="I210" s="309">
        <v>8</v>
      </c>
      <c r="J210" s="304">
        <f t="shared" si="6"/>
        <v>205</v>
      </c>
      <c r="K210" s="219">
        <v>205</v>
      </c>
      <c r="L210" s="218" t="e">
        <f>IF(K210="nio",0,IF(K210&gt;0,K210*I210/M210,0))*VLOOKUP(B210,'2-Kosten per locatie'!$A$14:$C$22,3,FALSE)</f>
        <v>#DIV/0!</v>
      </c>
      <c r="M210" s="305">
        <f>IF(K210="nio",0,IF(K210&gt;0,VLOOKUP(G210,'3-Productie normen'!A:J,VLOOKUP(K210,'3-Productie normen'!$B$40:$C$42,2,FALSE),FALSE)))</f>
        <v>0</v>
      </c>
      <c r="N210" s="306" t="str">
        <f>VLOOKUP(G210,'3-Productie normen'!A:J,8,FALSE)</f>
        <v>V</v>
      </c>
      <c r="O210" s="453"/>
      <c r="Q210" s="307">
        <f t="shared" si="7"/>
        <v>1640</v>
      </c>
    </row>
    <row r="211" spans="1:17" ht="14.1" customHeight="1">
      <c r="A211" s="62">
        <v>211</v>
      </c>
      <c r="B211" s="271" t="s">
        <v>219</v>
      </c>
      <c r="C211" s="271" t="s">
        <v>224</v>
      </c>
      <c r="D211" s="429" t="s">
        <v>1111</v>
      </c>
      <c r="E211" s="302" t="s">
        <v>493</v>
      </c>
      <c r="F211" s="271" t="s">
        <v>325</v>
      </c>
      <c r="G211" s="271" t="s">
        <v>232</v>
      </c>
      <c r="H211" s="60" t="s">
        <v>488</v>
      </c>
      <c r="I211" s="309">
        <v>26</v>
      </c>
      <c r="J211" s="304">
        <f t="shared" si="6"/>
        <v>205</v>
      </c>
      <c r="K211" s="219">
        <v>205</v>
      </c>
      <c r="L211" s="218" t="e">
        <f>IF(K211="nio",0,IF(K211&gt;0,K211*I211/M211,0))*VLOOKUP(B211,'2-Kosten per locatie'!$A$14:$C$22,3,FALSE)</f>
        <v>#DIV/0!</v>
      </c>
      <c r="M211" s="305">
        <f>IF(K211="nio",0,IF(K211&gt;0,VLOOKUP(G211,'3-Productie normen'!A:J,VLOOKUP(K211,'3-Productie normen'!$B$40:$C$42,2,FALSE),FALSE)))</f>
        <v>0</v>
      </c>
      <c r="N211" s="306" t="str">
        <f>VLOOKUP(G211,'3-Productie normen'!A:J,8,FALSE)</f>
        <v>V</v>
      </c>
      <c r="O211" s="453"/>
      <c r="Q211" s="307">
        <f t="shared" si="7"/>
        <v>5330</v>
      </c>
    </row>
    <row r="212" spans="1:17" ht="14.1" customHeight="1">
      <c r="A212" s="62">
        <v>212</v>
      </c>
      <c r="B212" s="271" t="s">
        <v>219</v>
      </c>
      <c r="C212" s="271" t="s">
        <v>224</v>
      </c>
      <c r="D212" s="429" t="s">
        <v>1111</v>
      </c>
      <c r="E212" s="302" t="s">
        <v>391</v>
      </c>
      <c r="F212" s="271" t="s">
        <v>310</v>
      </c>
      <c r="G212" s="271" t="s">
        <v>35</v>
      </c>
      <c r="H212" s="60" t="s">
        <v>494</v>
      </c>
      <c r="I212" s="309">
        <v>17</v>
      </c>
      <c r="J212" s="304">
        <f t="shared" si="6"/>
        <v>123</v>
      </c>
      <c r="K212" s="219">
        <v>123</v>
      </c>
      <c r="L212" s="218" t="e">
        <f>IF(K212="nio",0,IF(K212&gt;0,K212*I212/M212,0))*VLOOKUP(B212,'2-Kosten per locatie'!$A$14:$C$22,3,FALSE)</f>
        <v>#DIV/0!</v>
      </c>
      <c r="M212" s="305">
        <f>IF(K212="nio",0,IF(K212&gt;0,VLOOKUP(G212,'3-Productie normen'!A:J,VLOOKUP(K212,'3-Productie normen'!$B$40:$C$42,2,FALSE),FALSE)))</f>
        <v>0</v>
      </c>
      <c r="N212" s="306" t="str">
        <f>VLOOKUP(G212,'3-Productie normen'!A:J,8,FALSE)</f>
        <v>B</v>
      </c>
      <c r="O212" s="453"/>
      <c r="Q212" s="307">
        <f t="shared" si="7"/>
        <v>2091</v>
      </c>
    </row>
    <row r="213" spans="1:17" ht="14.1" customHeight="1">
      <c r="A213" s="62">
        <v>213</v>
      </c>
      <c r="B213" s="271" t="s">
        <v>219</v>
      </c>
      <c r="C213" s="271" t="s">
        <v>224</v>
      </c>
      <c r="D213" s="429" t="s">
        <v>1111</v>
      </c>
      <c r="E213" s="302" t="s">
        <v>394</v>
      </c>
      <c r="F213" s="271" t="s">
        <v>310</v>
      </c>
      <c r="G213" s="271" t="s">
        <v>35</v>
      </c>
      <c r="H213" s="60" t="s">
        <v>494</v>
      </c>
      <c r="I213" s="309">
        <v>12</v>
      </c>
      <c r="J213" s="304">
        <f t="shared" si="6"/>
        <v>123</v>
      </c>
      <c r="K213" s="219">
        <v>123</v>
      </c>
      <c r="L213" s="218" t="e">
        <f>IF(K213="nio",0,IF(K213&gt;0,K213*I213/M213,0))*VLOOKUP(B213,'2-Kosten per locatie'!$A$14:$C$22,3,FALSE)</f>
        <v>#DIV/0!</v>
      </c>
      <c r="M213" s="305">
        <f>IF(K213="nio",0,IF(K213&gt;0,VLOOKUP(G213,'3-Productie normen'!A:J,VLOOKUP(K213,'3-Productie normen'!$B$40:$C$42,2,FALSE),FALSE)))</f>
        <v>0</v>
      </c>
      <c r="N213" s="306" t="str">
        <f>VLOOKUP(G213,'3-Productie normen'!A:J,8,FALSE)</f>
        <v>B</v>
      </c>
      <c r="O213" s="453"/>
      <c r="Q213" s="307">
        <f t="shared" si="7"/>
        <v>1476</v>
      </c>
    </row>
    <row r="214" spans="1:17" ht="14.1" customHeight="1">
      <c r="A214" s="62">
        <v>214</v>
      </c>
      <c r="B214" s="271" t="s">
        <v>219</v>
      </c>
      <c r="C214" s="271" t="s">
        <v>224</v>
      </c>
      <c r="D214" s="429" t="s">
        <v>1111</v>
      </c>
      <c r="E214" s="302" t="s">
        <v>398</v>
      </c>
      <c r="F214" s="60" t="s">
        <v>310</v>
      </c>
      <c r="G214" s="60" t="s">
        <v>35</v>
      </c>
      <c r="H214" s="60" t="s">
        <v>494</v>
      </c>
      <c r="I214" s="309">
        <v>11</v>
      </c>
      <c r="J214" s="304">
        <f t="shared" si="6"/>
        <v>123</v>
      </c>
      <c r="K214" s="219">
        <v>123</v>
      </c>
      <c r="L214" s="218" t="e">
        <f>IF(K214="nio",0,IF(K214&gt;0,K214*I214/M214,0))*VLOOKUP(B214,'2-Kosten per locatie'!$A$14:$C$22,3,FALSE)</f>
        <v>#DIV/0!</v>
      </c>
      <c r="M214" s="305">
        <f>IF(K214="nio",0,IF(K214&gt;0,VLOOKUP(G214,'3-Productie normen'!A:J,VLOOKUP(K214,'3-Productie normen'!$B$40:$C$42,2,FALSE),FALSE)))</f>
        <v>0</v>
      </c>
      <c r="N214" s="306" t="str">
        <f>VLOOKUP(G214,'3-Productie normen'!A:J,8,FALSE)</f>
        <v>B</v>
      </c>
      <c r="O214" s="453"/>
      <c r="Q214" s="307">
        <f t="shared" si="7"/>
        <v>1353</v>
      </c>
    </row>
    <row r="215" spans="1:17" ht="14.1" customHeight="1">
      <c r="A215" s="62">
        <v>215</v>
      </c>
      <c r="B215" s="271" t="s">
        <v>219</v>
      </c>
      <c r="C215" s="271" t="s">
        <v>224</v>
      </c>
      <c r="D215" s="429" t="s">
        <v>1111</v>
      </c>
      <c r="E215" s="302" t="s">
        <v>455</v>
      </c>
      <c r="F215" s="60" t="s">
        <v>495</v>
      </c>
      <c r="G215" s="60" t="s">
        <v>35</v>
      </c>
      <c r="H215" s="60" t="s">
        <v>241</v>
      </c>
      <c r="I215" s="309">
        <v>36</v>
      </c>
      <c r="J215" s="304">
        <f t="shared" si="6"/>
        <v>123</v>
      </c>
      <c r="K215" s="219">
        <v>123</v>
      </c>
      <c r="L215" s="218" t="e">
        <f>IF(K215="nio",0,IF(K215&gt;0,K215*I215/M215,0))*VLOOKUP(B215,'2-Kosten per locatie'!$A$14:$C$22,3,FALSE)</f>
        <v>#DIV/0!</v>
      </c>
      <c r="M215" s="305">
        <f>IF(K215="nio",0,IF(K215&gt;0,VLOOKUP(G215,'3-Productie normen'!A:J,VLOOKUP(K215,'3-Productie normen'!$B$40:$C$42,2,FALSE),FALSE)))</f>
        <v>0</v>
      </c>
      <c r="N215" s="306" t="str">
        <f>VLOOKUP(G215,'3-Productie normen'!A:J,8,FALSE)</f>
        <v>B</v>
      </c>
      <c r="O215" s="453"/>
      <c r="Q215" s="307">
        <f t="shared" si="7"/>
        <v>4428</v>
      </c>
    </row>
    <row r="216" spans="1:17" ht="14.1" customHeight="1">
      <c r="A216" s="62">
        <v>216</v>
      </c>
      <c r="B216" s="271" t="s">
        <v>219</v>
      </c>
      <c r="C216" s="271" t="s">
        <v>224</v>
      </c>
      <c r="D216" s="429" t="s">
        <v>1111</v>
      </c>
      <c r="E216" s="302" t="s">
        <v>400</v>
      </c>
      <c r="F216" s="60" t="s">
        <v>495</v>
      </c>
      <c r="G216" s="60" t="s">
        <v>35</v>
      </c>
      <c r="H216" s="60" t="s">
        <v>241</v>
      </c>
      <c r="I216" s="309">
        <v>35</v>
      </c>
      <c r="J216" s="304">
        <f t="shared" si="6"/>
        <v>123</v>
      </c>
      <c r="K216" s="219">
        <v>123</v>
      </c>
      <c r="L216" s="218" t="e">
        <f>IF(K216="nio",0,IF(K216&gt;0,K216*I216/M216,0))*VLOOKUP(B216,'2-Kosten per locatie'!$A$14:$C$22,3,FALSE)</f>
        <v>#DIV/0!</v>
      </c>
      <c r="M216" s="305">
        <f>IF(K216="nio",0,IF(K216&gt;0,VLOOKUP(G216,'3-Productie normen'!A:J,VLOOKUP(K216,'3-Productie normen'!$B$40:$C$42,2,FALSE),FALSE)))</f>
        <v>0</v>
      </c>
      <c r="N216" s="306" t="str">
        <f>VLOOKUP(G216,'3-Productie normen'!A:J,8,FALSE)</f>
        <v>B</v>
      </c>
      <c r="O216" s="453"/>
      <c r="Q216" s="307">
        <f t="shared" si="7"/>
        <v>4305</v>
      </c>
    </row>
    <row r="217" spans="1:17" ht="14.1" customHeight="1">
      <c r="A217" s="62">
        <v>217</v>
      </c>
      <c r="B217" s="271" t="s">
        <v>219</v>
      </c>
      <c r="C217" s="271" t="s">
        <v>224</v>
      </c>
      <c r="D217" s="429" t="s">
        <v>1111</v>
      </c>
      <c r="E217" s="302" t="s">
        <v>457</v>
      </c>
      <c r="F217" s="60" t="s">
        <v>485</v>
      </c>
      <c r="G217" s="60" t="s">
        <v>35</v>
      </c>
      <c r="H217" s="60" t="s">
        <v>237</v>
      </c>
      <c r="I217" s="309">
        <v>11</v>
      </c>
      <c r="J217" s="304">
        <f t="shared" si="6"/>
        <v>123</v>
      </c>
      <c r="K217" s="219">
        <v>123</v>
      </c>
      <c r="L217" s="218" t="e">
        <f>IF(K217="nio",0,IF(K217&gt;0,K217*I217/M217,0))*VLOOKUP(B217,'2-Kosten per locatie'!$A$14:$C$22,3,FALSE)</f>
        <v>#DIV/0!</v>
      </c>
      <c r="M217" s="305">
        <f>IF(K217="nio",0,IF(K217&gt;0,VLOOKUP(G217,'3-Productie normen'!A:J,VLOOKUP(K217,'3-Productie normen'!$B$40:$C$42,2,FALSE),FALSE)))</f>
        <v>0</v>
      </c>
      <c r="N217" s="306" t="str">
        <f>VLOOKUP(G217,'3-Productie normen'!A:J,8,FALSE)</f>
        <v>B</v>
      </c>
      <c r="O217" s="453"/>
      <c r="Q217" s="307">
        <f t="shared" si="7"/>
        <v>1353</v>
      </c>
    </row>
    <row r="218" spans="1:17" ht="14.1" customHeight="1">
      <c r="A218" s="62">
        <v>218</v>
      </c>
      <c r="B218" s="271" t="s">
        <v>219</v>
      </c>
      <c r="C218" s="271" t="s">
        <v>224</v>
      </c>
      <c r="D218" s="429" t="s">
        <v>1111</v>
      </c>
      <c r="E218" s="302" t="s">
        <v>459</v>
      </c>
      <c r="F218" s="310" t="s">
        <v>310</v>
      </c>
      <c r="G218" s="310" t="s">
        <v>35</v>
      </c>
      <c r="H218" s="60" t="s">
        <v>494</v>
      </c>
      <c r="I218" s="309">
        <v>13</v>
      </c>
      <c r="J218" s="304">
        <f t="shared" si="6"/>
        <v>123</v>
      </c>
      <c r="K218" s="219">
        <v>123</v>
      </c>
      <c r="L218" s="218" t="e">
        <f>IF(K218="nio",0,IF(K218&gt;0,K218*I218/M218,0))*VLOOKUP(B218,'2-Kosten per locatie'!$A$14:$C$22,3,FALSE)</f>
        <v>#DIV/0!</v>
      </c>
      <c r="M218" s="305">
        <f>IF(K218="nio",0,IF(K218&gt;0,VLOOKUP(G218,'3-Productie normen'!A:J,VLOOKUP(K218,'3-Productie normen'!$B$40:$C$42,2,FALSE),FALSE)))</f>
        <v>0</v>
      </c>
      <c r="N218" s="306" t="str">
        <f>VLOOKUP(G218,'3-Productie normen'!A:J,8,FALSE)</f>
        <v>B</v>
      </c>
      <c r="O218" s="453"/>
      <c r="Q218" s="307">
        <f t="shared" si="7"/>
        <v>1599</v>
      </c>
    </row>
    <row r="219" spans="1:17" ht="14.1" customHeight="1">
      <c r="A219" s="62">
        <v>219</v>
      </c>
      <c r="B219" s="271" t="s">
        <v>219</v>
      </c>
      <c r="C219" s="271" t="s">
        <v>224</v>
      </c>
      <c r="D219" s="429" t="s">
        <v>1111</v>
      </c>
      <c r="E219" s="302" t="s">
        <v>496</v>
      </c>
      <c r="F219" s="60" t="s">
        <v>310</v>
      </c>
      <c r="G219" s="60" t="s">
        <v>35</v>
      </c>
      <c r="H219" s="308" t="s">
        <v>237</v>
      </c>
      <c r="I219" s="309">
        <v>12</v>
      </c>
      <c r="J219" s="304">
        <f t="shared" si="6"/>
        <v>123</v>
      </c>
      <c r="K219" s="219">
        <v>123</v>
      </c>
      <c r="L219" s="218" t="e">
        <f>IF(K219="nio",0,IF(K219&gt;0,K219*I219/M219,0))*VLOOKUP(B219,'2-Kosten per locatie'!$A$14:$C$22,3,FALSE)</f>
        <v>#DIV/0!</v>
      </c>
      <c r="M219" s="305">
        <f>IF(K219="nio",0,IF(K219&gt;0,VLOOKUP(G219,'3-Productie normen'!A:J,VLOOKUP(K219,'3-Productie normen'!$B$40:$C$42,2,FALSE),FALSE)))</f>
        <v>0</v>
      </c>
      <c r="N219" s="306" t="str">
        <f>VLOOKUP(G219,'3-Productie normen'!A:J,8,FALSE)</f>
        <v>B</v>
      </c>
      <c r="O219" s="453"/>
      <c r="Q219" s="307">
        <f t="shared" si="7"/>
        <v>1476</v>
      </c>
    </row>
    <row r="220" spans="1:17" ht="14.1" customHeight="1">
      <c r="A220" s="62">
        <v>220</v>
      </c>
      <c r="B220" s="271" t="s">
        <v>219</v>
      </c>
      <c r="C220" s="271" t="s">
        <v>224</v>
      </c>
      <c r="D220" s="429" t="s">
        <v>1111</v>
      </c>
      <c r="E220" s="215" t="s">
        <v>497</v>
      </c>
      <c r="F220" s="72" t="s">
        <v>61</v>
      </c>
      <c r="G220" s="72" t="s">
        <v>40</v>
      </c>
      <c r="H220" s="60" t="s">
        <v>483</v>
      </c>
      <c r="I220" s="309">
        <v>4</v>
      </c>
      <c r="J220" s="304">
        <f t="shared" si="6"/>
        <v>205</v>
      </c>
      <c r="K220" s="219">
        <v>205</v>
      </c>
      <c r="L220" s="218" t="e">
        <f>IF(K220="nio",0,IF(K220&gt;0,K220*I220/M220,0))*VLOOKUP(B220,'2-Kosten per locatie'!$A$14:$C$22,3,FALSE)</f>
        <v>#DIV/0!</v>
      </c>
      <c r="M220" s="305">
        <f>IF(K220="nio",0,IF(K220&gt;0,VLOOKUP(G220,'3-Productie normen'!A:J,VLOOKUP(K220,'3-Productie normen'!$B$40:$C$42,2,FALSE),FALSE)))</f>
        <v>0</v>
      </c>
      <c r="N220" s="306" t="str">
        <f>VLOOKUP(G220,'3-Productie normen'!A:J,8,FALSE)</f>
        <v>V</v>
      </c>
      <c r="O220" s="453"/>
      <c r="Q220" s="307">
        <f t="shared" si="7"/>
        <v>820</v>
      </c>
    </row>
    <row r="221" spans="1:17" ht="14.1" customHeight="1">
      <c r="A221" s="62">
        <v>221</v>
      </c>
      <c r="B221" s="271" t="s">
        <v>219</v>
      </c>
      <c r="C221" s="271" t="s">
        <v>224</v>
      </c>
      <c r="D221" s="429" t="s">
        <v>1111</v>
      </c>
      <c r="E221" s="302" t="s">
        <v>498</v>
      </c>
      <c r="F221" s="60" t="s">
        <v>412</v>
      </c>
      <c r="G221" s="271" t="s">
        <v>1114</v>
      </c>
      <c r="H221" s="60" t="s">
        <v>237</v>
      </c>
      <c r="I221" s="309">
        <v>36</v>
      </c>
      <c r="J221" s="304">
        <f t="shared" si="6"/>
        <v>205</v>
      </c>
      <c r="K221" s="219">
        <v>205</v>
      </c>
      <c r="L221" s="218" t="e">
        <f>IF(K221="nio",0,IF(K221&gt;0,K221*I221/M221,0))*VLOOKUP(B221,'2-Kosten per locatie'!$A$14:$C$22,3,FALSE)</f>
        <v>#DIV/0!</v>
      </c>
      <c r="M221" s="305">
        <f>IF(K221="nio",0,IF(K221&gt;0,VLOOKUP(G221,'3-Productie normen'!A:J,VLOOKUP(K221,'3-Productie normen'!$B$40:$C$42,2,FALSE),FALSE)))</f>
        <v>0</v>
      </c>
      <c r="N221" s="306" t="str">
        <f>VLOOKUP(G221,'3-Productie normen'!A:J,8,FALSE)</f>
        <v>L</v>
      </c>
      <c r="O221" s="453"/>
      <c r="Q221" s="307">
        <f t="shared" si="7"/>
        <v>7380</v>
      </c>
    </row>
    <row r="222" spans="1:17" ht="14.1" customHeight="1">
      <c r="A222" s="62">
        <v>222</v>
      </c>
      <c r="B222" s="271" t="s">
        <v>219</v>
      </c>
      <c r="C222" s="271" t="s">
        <v>224</v>
      </c>
      <c r="D222" s="429" t="s">
        <v>1111</v>
      </c>
      <c r="E222" s="302" t="s">
        <v>499</v>
      </c>
      <c r="F222" s="60" t="s">
        <v>412</v>
      </c>
      <c r="G222" s="271" t="s">
        <v>1114</v>
      </c>
      <c r="H222" s="60" t="s">
        <v>237</v>
      </c>
      <c r="I222" s="309">
        <v>24</v>
      </c>
      <c r="J222" s="304">
        <f t="shared" si="6"/>
        <v>205</v>
      </c>
      <c r="K222" s="219">
        <v>205</v>
      </c>
      <c r="L222" s="218" t="e">
        <f>IF(K222="nio",0,IF(K222&gt;0,K222*I222/M222,0))*VLOOKUP(B222,'2-Kosten per locatie'!$A$14:$C$22,3,FALSE)</f>
        <v>#DIV/0!</v>
      </c>
      <c r="M222" s="305">
        <f>IF(K222="nio",0,IF(K222&gt;0,VLOOKUP(G222,'3-Productie normen'!A:J,VLOOKUP(K222,'3-Productie normen'!$B$40:$C$42,2,FALSE),FALSE)))</f>
        <v>0</v>
      </c>
      <c r="N222" s="306" t="str">
        <f>VLOOKUP(G222,'3-Productie normen'!A:J,8,FALSE)</f>
        <v>L</v>
      </c>
      <c r="O222" s="453"/>
      <c r="Q222" s="307">
        <f t="shared" si="7"/>
        <v>4920</v>
      </c>
    </row>
    <row r="223" spans="1:17" ht="14.1" customHeight="1">
      <c r="A223" s="62">
        <v>223</v>
      </c>
      <c r="B223" s="271" t="s">
        <v>219</v>
      </c>
      <c r="C223" s="271" t="s">
        <v>224</v>
      </c>
      <c r="D223" s="429" t="s">
        <v>1111</v>
      </c>
      <c r="E223" s="302" t="s">
        <v>500</v>
      </c>
      <c r="F223" s="60" t="s">
        <v>412</v>
      </c>
      <c r="G223" s="271" t="s">
        <v>1114</v>
      </c>
      <c r="H223" s="60" t="s">
        <v>237</v>
      </c>
      <c r="I223" s="309">
        <v>51</v>
      </c>
      <c r="J223" s="304">
        <f t="shared" si="6"/>
        <v>205</v>
      </c>
      <c r="K223" s="219">
        <v>205</v>
      </c>
      <c r="L223" s="218" t="e">
        <f>IF(K223="nio",0,IF(K223&gt;0,K223*I223/M223,0))*VLOOKUP(B223,'2-Kosten per locatie'!$A$14:$C$22,3,FALSE)</f>
        <v>#DIV/0!</v>
      </c>
      <c r="M223" s="305">
        <f>IF(K223="nio",0,IF(K223&gt;0,VLOOKUP(G223,'3-Productie normen'!A:J,VLOOKUP(K223,'3-Productie normen'!$B$40:$C$42,2,FALSE),FALSE)))</f>
        <v>0</v>
      </c>
      <c r="N223" s="306" t="str">
        <f>VLOOKUP(G223,'3-Productie normen'!A:J,8,FALSE)</f>
        <v>L</v>
      </c>
      <c r="O223" s="453"/>
      <c r="Q223" s="307">
        <f t="shared" si="7"/>
        <v>10455</v>
      </c>
    </row>
    <row r="224" spans="1:17" ht="14.1" customHeight="1">
      <c r="A224" s="62">
        <v>224</v>
      </c>
      <c r="B224" s="271" t="s">
        <v>219</v>
      </c>
      <c r="C224" s="271" t="s">
        <v>224</v>
      </c>
      <c r="D224" s="429" t="s">
        <v>1111</v>
      </c>
      <c r="E224" s="302" t="s">
        <v>501</v>
      </c>
      <c r="F224" s="60" t="s">
        <v>412</v>
      </c>
      <c r="G224" s="271" t="s">
        <v>1114</v>
      </c>
      <c r="H224" s="60" t="s">
        <v>237</v>
      </c>
      <c r="I224" s="309">
        <v>67</v>
      </c>
      <c r="J224" s="304">
        <f t="shared" si="6"/>
        <v>205</v>
      </c>
      <c r="K224" s="219">
        <v>205</v>
      </c>
      <c r="L224" s="218" t="e">
        <f>IF(K224="nio",0,IF(K224&gt;0,K224*I224/M224,0))*VLOOKUP(B224,'2-Kosten per locatie'!$A$14:$C$22,3,FALSE)</f>
        <v>#DIV/0!</v>
      </c>
      <c r="M224" s="305">
        <f>IF(K224="nio",0,IF(K224&gt;0,VLOOKUP(G224,'3-Productie normen'!A:J,VLOOKUP(K224,'3-Productie normen'!$B$40:$C$42,2,FALSE),FALSE)))</f>
        <v>0</v>
      </c>
      <c r="N224" s="306" t="str">
        <f>VLOOKUP(G224,'3-Productie normen'!A:J,8,FALSE)</f>
        <v>L</v>
      </c>
      <c r="O224" s="453"/>
      <c r="Q224" s="307">
        <f t="shared" si="7"/>
        <v>13735</v>
      </c>
    </row>
    <row r="225" spans="1:17" ht="14.1" customHeight="1">
      <c r="A225" s="62">
        <v>225</v>
      </c>
      <c r="B225" s="271" t="s">
        <v>219</v>
      </c>
      <c r="C225" s="271" t="s">
        <v>224</v>
      </c>
      <c r="D225" s="429" t="s">
        <v>1111</v>
      </c>
      <c r="E225" s="302" t="s">
        <v>404</v>
      </c>
      <c r="F225" s="60" t="s">
        <v>502</v>
      </c>
      <c r="G225" s="60" t="s">
        <v>1113</v>
      </c>
      <c r="H225" s="60" t="s">
        <v>237</v>
      </c>
      <c r="I225" s="309">
        <v>35</v>
      </c>
      <c r="J225" s="304">
        <f t="shared" si="6"/>
        <v>205</v>
      </c>
      <c r="K225" s="219">
        <v>205</v>
      </c>
      <c r="L225" s="218" t="e">
        <f>IF(K225="nio",0,IF(K225&gt;0,K225*I225/M225,0))*VLOOKUP(B225,'2-Kosten per locatie'!$A$14:$C$22,3,FALSE)</f>
        <v>#DIV/0!</v>
      </c>
      <c r="M225" s="305">
        <f>IF(K225="nio",0,IF(K225&gt;0,VLOOKUP(G225,'3-Productie normen'!A:J,VLOOKUP(K225,'3-Productie normen'!$B$40:$C$42,2,FALSE),FALSE)))</f>
        <v>0</v>
      </c>
      <c r="N225" s="306" t="str">
        <f>VLOOKUP(G225,'3-Productie normen'!A:J,8,FALSE)</f>
        <v>L</v>
      </c>
      <c r="O225" s="453"/>
      <c r="Q225" s="307">
        <f t="shared" si="7"/>
        <v>7175</v>
      </c>
    </row>
    <row r="226" spans="1:17" ht="14.1" customHeight="1">
      <c r="A226" s="62">
        <v>226</v>
      </c>
      <c r="B226" s="271" t="s">
        <v>219</v>
      </c>
      <c r="C226" s="271" t="s">
        <v>224</v>
      </c>
      <c r="D226" s="429" t="s">
        <v>1111</v>
      </c>
      <c r="E226" s="302" t="s">
        <v>456</v>
      </c>
      <c r="F226" s="60" t="s">
        <v>502</v>
      </c>
      <c r="G226" s="60" t="s">
        <v>1113</v>
      </c>
      <c r="H226" s="60" t="s">
        <v>237</v>
      </c>
      <c r="I226" s="309">
        <v>91</v>
      </c>
      <c r="J226" s="304">
        <f t="shared" si="6"/>
        <v>205</v>
      </c>
      <c r="K226" s="219">
        <v>205</v>
      </c>
      <c r="L226" s="218" t="e">
        <f>IF(K226="nio",0,IF(K226&gt;0,K226*I226/M226,0))*VLOOKUP(B226,'2-Kosten per locatie'!$A$14:$C$22,3,FALSE)</f>
        <v>#DIV/0!</v>
      </c>
      <c r="M226" s="305">
        <f>IF(K226="nio",0,IF(K226&gt;0,VLOOKUP(G226,'3-Productie normen'!A:J,VLOOKUP(K226,'3-Productie normen'!$B$40:$C$42,2,FALSE),FALSE)))</f>
        <v>0</v>
      </c>
      <c r="N226" s="306" t="str">
        <f>VLOOKUP(G226,'3-Productie normen'!A:J,8,FALSE)</f>
        <v>L</v>
      </c>
      <c r="O226" s="453"/>
      <c r="Q226" s="307">
        <f t="shared" si="7"/>
        <v>18655</v>
      </c>
    </row>
    <row r="227" spans="1:17" ht="14.1" customHeight="1">
      <c r="A227" s="62">
        <v>227</v>
      </c>
      <c r="B227" s="271" t="s">
        <v>219</v>
      </c>
      <c r="C227" s="271" t="s">
        <v>224</v>
      </c>
      <c r="D227" s="429" t="s">
        <v>1111</v>
      </c>
      <c r="E227" s="302" t="s">
        <v>460</v>
      </c>
      <c r="F227" s="60" t="s">
        <v>502</v>
      </c>
      <c r="G227" s="60" t="s">
        <v>1113</v>
      </c>
      <c r="H227" s="60" t="s">
        <v>237</v>
      </c>
      <c r="I227" s="309">
        <v>78</v>
      </c>
      <c r="J227" s="304">
        <f t="shared" si="6"/>
        <v>205</v>
      </c>
      <c r="K227" s="219">
        <v>205</v>
      </c>
      <c r="L227" s="218" t="e">
        <f>IF(K227="nio",0,IF(K227&gt;0,K227*I227/M227,0))*VLOOKUP(B227,'2-Kosten per locatie'!$A$14:$C$22,3,FALSE)</f>
        <v>#DIV/0!</v>
      </c>
      <c r="M227" s="305">
        <f>IF(K227="nio",0,IF(K227&gt;0,VLOOKUP(G227,'3-Productie normen'!A:J,VLOOKUP(K227,'3-Productie normen'!$B$40:$C$42,2,FALSE),FALSE)))</f>
        <v>0</v>
      </c>
      <c r="N227" s="306" t="str">
        <f>VLOOKUP(G227,'3-Productie normen'!A:J,8,FALSE)</f>
        <v>L</v>
      </c>
      <c r="O227" s="453"/>
      <c r="Q227" s="307">
        <f t="shared" si="7"/>
        <v>15990</v>
      </c>
    </row>
    <row r="228" spans="1:17" ht="14.1" customHeight="1">
      <c r="A228" s="62">
        <v>228</v>
      </c>
      <c r="B228" s="271" t="s">
        <v>219</v>
      </c>
      <c r="C228" s="271" t="s">
        <v>224</v>
      </c>
      <c r="D228" s="429" t="s">
        <v>1111</v>
      </c>
      <c r="E228" s="302" t="s">
        <v>462</v>
      </c>
      <c r="F228" s="60" t="s">
        <v>502</v>
      </c>
      <c r="G228" s="60" t="s">
        <v>1113</v>
      </c>
      <c r="H228" s="60" t="s">
        <v>237</v>
      </c>
      <c r="I228" s="309">
        <v>36</v>
      </c>
      <c r="J228" s="304">
        <f t="shared" si="6"/>
        <v>205</v>
      </c>
      <c r="K228" s="219">
        <v>205</v>
      </c>
      <c r="L228" s="218" t="e">
        <f>IF(K228="nio",0,IF(K228&gt;0,K228*I228/M228,0))*VLOOKUP(B228,'2-Kosten per locatie'!$A$14:$C$22,3,FALSE)</f>
        <v>#DIV/0!</v>
      </c>
      <c r="M228" s="305">
        <f>IF(K228="nio",0,IF(K228&gt;0,VLOOKUP(G228,'3-Productie normen'!A:J,VLOOKUP(K228,'3-Productie normen'!$B$40:$C$42,2,FALSE),FALSE)))</f>
        <v>0</v>
      </c>
      <c r="N228" s="306" t="str">
        <f>VLOOKUP(G228,'3-Productie normen'!A:J,8,FALSE)</f>
        <v>L</v>
      </c>
      <c r="O228" s="453"/>
      <c r="Q228" s="307">
        <f t="shared" si="7"/>
        <v>7380</v>
      </c>
    </row>
    <row r="229" spans="1:17" ht="14.1" customHeight="1">
      <c r="A229" s="62">
        <v>229</v>
      </c>
      <c r="B229" s="271" t="s">
        <v>219</v>
      </c>
      <c r="C229" s="271" t="s">
        <v>224</v>
      </c>
      <c r="D229" s="429" t="s">
        <v>1111</v>
      </c>
      <c r="E229" s="302" t="s">
        <v>503</v>
      </c>
      <c r="F229" s="60" t="s">
        <v>425</v>
      </c>
      <c r="G229" s="60" t="s">
        <v>333</v>
      </c>
      <c r="H229" s="60" t="s">
        <v>483</v>
      </c>
      <c r="I229" s="309">
        <v>83</v>
      </c>
      <c r="J229" s="304">
        <f t="shared" si="6"/>
        <v>205</v>
      </c>
      <c r="K229" s="219">
        <v>205</v>
      </c>
      <c r="L229" s="218" t="e">
        <f>IF(K229="nio",0,IF(K229&gt;0,K229*I229/M229,0))*VLOOKUP(B229,'2-Kosten per locatie'!$A$14:$C$22,3,FALSE)</f>
        <v>#DIV/0!</v>
      </c>
      <c r="M229" s="305">
        <f>IF(K229="nio",0,IF(K229&gt;0,VLOOKUP(G229,'3-Productie normen'!A:J,VLOOKUP(K229,'3-Productie normen'!$B$40:$C$42,2,FALSE),FALSE)))</f>
        <v>0</v>
      </c>
      <c r="N229" s="306" t="str">
        <f>VLOOKUP(G229,'3-Productie normen'!A:J,8,FALSE)</f>
        <v>V</v>
      </c>
      <c r="O229" s="453"/>
      <c r="Q229" s="307">
        <f t="shared" si="7"/>
        <v>17015</v>
      </c>
    </row>
    <row r="230" spans="1:17" ht="14.1" customHeight="1">
      <c r="A230" s="62">
        <v>230</v>
      </c>
      <c r="B230" s="271" t="s">
        <v>219</v>
      </c>
      <c r="C230" s="271" t="s">
        <v>224</v>
      </c>
      <c r="D230" s="429" t="s">
        <v>1111</v>
      </c>
      <c r="E230" s="302" t="s">
        <v>504</v>
      </c>
      <c r="F230" s="60" t="s">
        <v>502</v>
      </c>
      <c r="G230" s="60" t="s">
        <v>1113</v>
      </c>
      <c r="H230" s="60" t="s">
        <v>237</v>
      </c>
      <c r="I230" s="309">
        <v>75</v>
      </c>
      <c r="J230" s="304">
        <f t="shared" si="6"/>
        <v>205</v>
      </c>
      <c r="K230" s="219">
        <v>205</v>
      </c>
      <c r="L230" s="218" t="e">
        <f>IF(K230="nio",0,IF(K230&gt;0,K230*I230/M230,0))*VLOOKUP(B230,'2-Kosten per locatie'!$A$14:$C$22,3,FALSE)</f>
        <v>#DIV/0!</v>
      </c>
      <c r="M230" s="305">
        <f>IF(K230="nio",0,IF(K230&gt;0,VLOOKUP(G230,'3-Productie normen'!A:J,VLOOKUP(K230,'3-Productie normen'!$B$40:$C$42,2,FALSE),FALSE)))</f>
        <v>0</v>
      </c>
      <c r="N230" s="306" t="str">
        <f>VLOOKUP(G230,'3-Productie normen'!A:J,8,FALSE)</f>
        <v>L</v>
      </c>
      <c r="O230" s="453"/>
      <c r="Q230" s="307">
        <f t="shared" si="7"/>
        <v>15375</v>
      </c>
    </row>
    <row r="231" spans="1:17" ht="14.1" customHeight="1">
      <c r="A231" s="62">
        <v>231</v>
      </c>
      <c r="B231" s="271" t="s">
        <v>219</v>
      </c>
      <c r="C231" s="271" t="s">
        <v>224</v>
      </c>
      <c r="D231" s="429" t="s">
        <v>1111</v>
      </c>
      <c r="E231" s="302" t="s">
        <v>505</v>
      </c>
      <c r="F231" s="60" t="s">
        <v>502</v>
      </c>
      <c r="G231" s="60" t="s">
        <v>1113</v>
      </c>
      <c r="H231" s="60" t="s">
        <v>237</v>
      </c>
      <c r="I231" s="309">
        <v>72</v>
      </c>
      <c r="J231" s="304">
        <f t="shared" si="6"/>
        <v>205</v>
      </c>
      <c r="K231" s="219">
        <v>205</v>
      </c>
      <c r="L231" s="218" t="e">
        <f>IF(K231="nio",0,IF(K231&gt;0,K231*I231/M231,0))*VLOOKUP(B231,'2-Kosten per locatie'!$A$14:$C$22,3,FALSE)</f>
        <v>#DIV/0!</v>
      </c>
      <c r="M231" s="305">
        <f>IF(K231="nio",0,IF(K231&gt;0,VLOOKUP(G231,'3-Productie normen'!A:J,VLOOKUP(K231,'3-Productie normen'!$B$40:$C$42,2,FALSE),FALSE)))</f>
        <v>0</v>
      </c>
      <c r="N231" s="306" t="str">
        <f>VLOOKUP(G231,'3-Productie normen'!A:J,8,FALSE)</f>
        <v>L</v>
      </c>
      <c r="O231" s="453"/>
      <c r="Q231" s="307">
        <f t="shared" si="7"/>
        <v>14760</v>
      </c>
    </row>
    <row r="232" spans="1:17" ht="14.1" customHeight="1">
      <c r="A232" s="62">
        <v>232</v>
      </c>
      <c r="B232" s="271" t="s">
        <v>219</v>
      </c>
      <c r="C232" s="271" t="s">
        <v>224</v>
      </c>
      <c r="D232" s="429" t="s">
        <v>1111</v>
      </c>
      <c r="E232" s="302" t="s">
        <v>506</v>
      </c>
      <c r="F232" s="271" t="s">
        <v>502</v>
      </c>
      <c r="G232" s="60" t="s">
        <v>1113</v>
      </c>
      <c r="H232" s="60" t="s">
        <v>483</v>
      </c>
      <c r="I232" s="309">
        <v>105</v>
      </c>
      <c r="J232" s="304">
        <f t="shared" si="6"/>
        <v>205</v>
      </c>
      <c r="K232" s="219">
        <v>205</v>
      </c>
      <c r="L232" s="218" t="e">
        <f>IF(K232="nio",0,IF(K232&gt;0,K232*I232/M232,0))*VLOOKUP(B232,'2-Kosten per locatie'!$A$14:$C$22,3,FALSE)</f>
        <v>#DIV/0!</v>
      </c>
      <c r="M232" s="305">
        <f>IF(K232="nio",0,IF(K232&gt;0,VLOOKUP(G232,'3-Productie normen'!A:J,VLOOKUP(K232,'3-Productie normen'!$B$40:$C$42,2,FALSE),FALSE)))</f>
        <v>0</v>
      </c>
      <c r="N232" s="306" t="str">
        <f>VLOOKUP(G232,'3-Productie normen'!A:J,8,FALSE)</f>
        <v>L</v>
      </c>
      <c r="O232" s="453"/>
      <c r="Q232" s="307">
        <f t="shared" si="7"/>
        <v>21525</v>
      </c>
    </row>
    <row r="233" spans="1:17" ht="14.1" customHeight="1">
      <c r="A233" s="62">
        <v>233</v>
      </c>
      <c r="B233" s="271" t="s">
        <v>219</v>
      </c>
      <c r="C233" s="271" t="s">
        <v>224</v>
      </c>
      <c r="D233" s="429" t="s">
        <v>1111</v>
      </c>
      <c r="E233" s="302" t="s">
        <v>410</v>
      </c>
      <c r="F233" s="271" t="s">
        <v>502</v>
      </c>
      <c r="G233" s="60" t="s">
        <v>1113</v>
      </c>
      <c r="H233" s="60" t="s">
        <v>237</v>
      </c>
      <c r="I233" s="309">
        <v>47</v>
      </c>
      <c r="J233" s="304">
        <f t="shared" si="6"/>
        <v>205</v>
      </c>
      <c r="K233" s="219">
        <v>205</v>
      </c>
      <c r="L233" s="218" t="e">
        <f>IF(K233="nio",0,IF(K233&gt;0,K233*I233/M233,0))*VLOOKUP(B233,'2-Kosten per locatie'!$A$14:$C$22,3,FALSE)</f>
        <v>#DIV/0!</v>
      </c>
      <c r="M233" s="305">
        <f>IF(K233="nio",0,IF(K233&gt;0,VLOOKUP(G233,'3-Productie normen'!A:J,VLOOKUP(K233,'3-Productie normen'!$B$40:$C$42,2,FALSE),FALSE)))</f>
        <v>0</v>
      </c>
      <c r="N233" s="306" t="str">
        <f>VLOOKUP(G233,'3-Productie normen'!A:J,8,FALSE)</f>
        <v>L</v>
      </c>
      <c r="O233" s="453"/>
      <c r="Q233" s="307">
        <f t="shared" si="7"/>
        <v>9635</v>
      </c>
    </row>
    <row r="234" spans="1:17" ht="14.1" customHeight="1">
      <c r="A234" s="62">
        <v>234</v>
      </c>
      <c r="B234" s="271" t="s">
        <v>219</v>
      </c>
      <c r="C234" s="271" t="s">
        <v>224</v>
      </c>
      <c r="D234" s="429" t="s">
        <v>1111</v>
      </c>
      <c r="E234" s="302" t="s">
        <v>507</v>
      </c>
      <c r="F234" s="271" t="s">
        <v>502</v>
      </c>
      <c r="G234" s="60" t="s">
        <v>1113</v>
      </c>
      <c r="H234" s="60" t="s">
        <v>488</v>
      </c>
      <c r="I234" s="309">
        <v>23</v>
      </c>
      <c r="J234" s="304">
        <f t="shared" si="6"/>
        <v>205</v>
      </c>
      <c r="K234" s="219">
        <v>205</v>
      </c>
      <c r="L234" s="218" t="e">
        <f>IF(K234="nio",0,IF(K234&gt;0,K234*I234/M234,0))*VLOOKUP(B234,'2-Kosten per locatie'!$A$14:$C$22,3,FALSE)</f>
        <v>#DIV/0!</v>
      </c>
      <c r="M234" s="305">
        <f>IF(K234="nio",0,IF(K234&gt;0,VLOOKUP(G234,'3-Productie normen'!A:J,VLOOKUP(K234,'3-Productie normen'!$B$40:$C$42,2,FALSE),FALSE)))</f>
        <v>0</v>
      </c>
      <c r="N234" s="306" t="str">
        <f>VLOOKUP(G234,'3-Productie normen'!A:J,8,FALSE)</f>
        <v>L</v>
      </c>
      <c r="O234" s="453"/>
      <c r="Q234" s="307">
        <f t="shared" si="7"/>
        <v>4715</v>
      </c>
    </row>
    <row r="235" spans="1:17" ht="14.1" customHeight="1">
      <c r="A235" s="62">
        <v>235</v>
      </c>
      <c r="B235" s="271" t="s">
        <v>219</v>
      </c>
      <c r="C235" s="271" t="s">
        <v>224</v>
      </c>
      <c r="D235" s="429" t="s">
        <v>1111</v>
      </c>
      <c r="E235" s="302" t="s">
        <v>391</v>
      </c>
      <c r="F235" s="60" t="s">
        <v>62</v>
      </c>
      <c r="G235" s="60" t="s">
        <v>37</v>
      </c>
      <c r="H235" s="60" t="s">
        <v>237</v>
      </c>
      <c r="I235" s="309">
        <v>10</v>
      </c>
      <c r="J235" s="304">
        <f t="shared" si="6"/>
        <v>205</v>
      </c>
      <c r="K235" s="219">
        <v>205</v>
      </c>
      <c r="L235" s="218" t="e">
        <f>IF(K235="nio",0,IF(K235&gt;0,K235*I235/M235,0))*VLOOKUP(B235,'2-Kosten per locatie'!$A$14:$C$22,3,FALSE)</f>
        <v>#DIV/0!</v>
      </c>
      <c r="M235" s="305">
        <f>IF(K235="nio",0,IF(K235&gt;0,VLOOKUP(G235,'3-Productie normen'!A:J,VLOOKUP(K235,'3-Productie normen'!$B$40:$C$42,2,FALSE),FALSE)))</f>
        <v>0</v>
      </c>
      <c r="N235" s="306" t="str">
        <f>VLOOKUP(G235,'3-Productie normen'!A:J,8,FALSE)</f>
        <v>S</v>
      </c>
      <c r="O235" s="453"/>
      <c r="Q235" s="307">
        <f t="shared" si="7"/>
        <v>2050</v>
      </c>
    </row>
    <row r="236" spans="1:17" ht="14.1" customHeight="1">
      <c r="A236" s="62">
        <v>236</v>
      </c>
      <c r="B236" s="271" t="s">
        <v>219</v>
      </c>
      <c r="C236" s="271" t="s">
        <v>224</v>
      </c>
      <c r="D236" s="429" t="s">
        <v>1111</v>
      </c>
      <c r="E236" s="302" t="s">
        <v>394</v>
      </c>
      <c r="F236" s="60" t="s">
        <v>62</v>
      </c>
      <c r="G236" s="60" t="s">
        <v>37</v>
      </c>
      <c r="H236" s="60" t="s">
        <v>237</v>
      </c>
      <c r="I236" s="309">
        <v>10</v>
      </c>
      <c r="J236" s="304">
        <f t="shared" si="6"/>
        <v>205</v>
      </c>
      <c r="K236" s="219">
        <v>205</v>
      </c>
      <c r="L236" s="218" t="e">
        <f>IF(K236="nio",0,IF(K236&gt;0,K236*I236/M236,0))*VLOOKUP(B236,'2-Kosten per locatie'!$A$14:$C$22,3,FALSE)</f>
        <v>#DIV/0!</v>
      </c>
      <c r="M236" s="305">
        <f>IF(K236="nio",0,IF(K236&gt;0,VLOOKUP(G236,'3-Productie normen'!A:J,VLOOKUP(K236,'3-Productie normen'!$B$40:$C$42,2,FALSE),FALSE)))</f>
        <v>0</v>
      </c>
      <c r="N236" s="306" t="str">
        <f>VLOOKUP(G236,'3-Productie normen'!A:J,8,FALSE)</f>
        <v>S</v>
      </c>
      <c r="O236" s="453"/>
      <c r="Q236" s="307">
        <f t="shared" si="7"/>
        <v>2050</v>
      </c>
    </row>
    <row r="237" spans="1:17" ht="14.1" customHeight="1">
      <c r="A237" s="62">
        <v>237</v>
      </c>
      <c r="B237" s="271" t="s">
        <v>219</v>
      </c>
      <c r="C237" s="271" t="s">
        <v>224</v>
      </c>
      <c r="D237" s="429" t="s">
        <v>1111</v>
      </c>
      <c r="E237" s="302" t="s">
        <v>403</v>
      </c>
      <c r="F237" s="60" t="s">
        <v>319</v>
      </c>
      <c r="G237" s="60" t="s">
        <v>236</v>
      </c>
      <c r="H237" s="60" t="s">
        <v>227</v>
      </c>
      <c r="I237" s="309">
        <v>12</v>
      </c>
      <c r="J237" s="304">
        <f t="shared" si="6"/>
        <v>0</v>
      </c>
      <c r="K237" s="219" t="s">
        <v>888</v>
      </c>
      <c r="L237" s="218">
        <f>IF(K237="nio",0,IF(K237&gt;0,K237*I237/M237,0))*VLOOKUP(B237,'2-Kosten per locatie'!$A$14:$C$22,3,FALSE)</f>
        <v>0</v>
      </c>
      <c r="M237" s="305">
        <f>IF(K237="nio",0,IF(K237&gt;0,VLOOKUP(G237,'3-Productie normen'!A:J,VLOOKUP(K237,'3-Productie normen'!$B$40:$C$42,2,FALSE),FALSE)))</f>
        <v>0</v>
      </c>
      <c r="N237" s="306" t="str">
        <f>VLOOKUP(G237,'3-Productie normen'!A:J,8,FALSE)</f>
        <v>nvt</v>
      </c>
      <c r="O237" s="453"/>
      <c r="Q237" s="307">
        <f t="shared" si="7"/>
        <v>0</v>
      </c>
    </row>
    <row r="238" spans="1:17" ht="14.1" customHeight="1">
      <c r="A238" s="62">
        <v>238</v>
      </c>
      <c r="B238" s="271" t="s">
        <v>219</v>
      </c>
      <c r="C238" s="271" t="s">
        <v>224</v>
      </c>
      <c r="D238" s="429" t="s">
        <v>1111</v>
      </c>
      <c r="E238" s="302" t="s">
        <v>508</v>
      </c>
      <c r="F238" s="60" t="s">
        <v>509</v>
      </c>
      <c r="G238" s="60" t="s">
        <v>35</v>
      </c>
      <c r="H238" s="60" t="s">
        <v>227</v>
      </c>
      <c r="I238" s="309">
        <v>11</v>
      </c>
      <c r="J238" s="304">
        <f t="shared" si="6"/>
        <v>123</v>
      </c>
      <c r="K238" s="219">
        <v>123</v>
      </c>
      <c r="L238" s="218" t="e">
        <f>IF(K238="nio",0,IF(K238&gt;0,K238*I238/M238,0))*VLOOKUP(B238,'2-Kosten per locatie'!$A$14:$C$22,3,FALSE)</f>
        <v>#DIV/0!</v>
      </c>
      <c r="M238" s="305">
        <f>IF(K238="nio",0,IF(K238&gt;0,VLOOKUP(G238,'3-Productie normen'!A:J,VLOOKUP(K238,'3-Productie normen'!$B$40:$C$42,2,FALSE),FALSE)))</f>
        <v>0</v>
      </c>
      <c r="N238" s="306" t="str">
        <f>VLOOKUP(G238,'3-Productie normen'!A:J,8,FALSE)</f>
        <v>B</v>
      </c>
      <c r="O238" s="453"/>
      <c r="Q238" s="307">
        <f t="shared" si="7"/>
        <v>1353</v>
      </c>
    </row>
    <row r="239" spans="1:17" ht="14.1" customHeight="1">
      <c r="A239" s="62">
        <v>239</v>
      </c>
      <c r="B239" s="271" t="s">
        <v>219</v>
      </c>
      <c r="C239" s="271" t="s">
        <v>224</v>
      </c>
      <c r="D239" s="429" t="s">
        <v>1111</v>
      </c>
      <c r="E239" s="216" t="s">
        <v>510</v>
      </c>
      <c r="F239" s="73" t="s">
        <v>511</v>
      </c>
      <c r="G239" s="271" t="s">
        <v>1114</v>
      </c>
      <c r="H239" s="74" t="s">
        <v>488</v>
      </c>
      <c r="I239" s="209">
        <v>111</v>
      </c>
      <c r="J239" s="304">
        <f t="shared" si="6"/>
        <v>205</v>
      </c>
      <c r="K239" s="219">
        <v>205</v>
      </c>
      <c r="L239" s="218" t="e">
        <f>IF(K239="nio",0,IF(K239&gt;0,K239*I239/M239,0))*VLOOKUP(B239,'2-Kosten per locatie'!$A$14:$C$22,3,FALSE)</f>
        <v>#DIV/0!</v>
      </c>
      <c r="M239" s="305">
        <f>IF(K239="nio",0,IF(K239&gt;0,VLOOKUP(G239,'3-Productie normen'!A:J,VLOOKUP(K239,'3-Productie normen'!$B$40:$C$42,2,FALSE),FALSE)))</f>
        <v>0</v>
      </c>
      <c r="N239" s="306" t="str">
        <f>VLOOKUP(G239,'3-Productie normen'!A:J,8,FALSE)</f>
        <v>L</v>
      </c>
      <c r="O239" s="453"/>
      <c r="Q239" s="307">
        <f t="shared" si="7"/>
        <v>22755</v>
      </c>
    </row>
    <row r="240" spans="1:17" ht="14.1" customHeight="1">
      <c r="A240" s="62">
        <v>240</v>
      </c>
      <c r="B240" s="271" t="s">
        <v>219</v>
      </c>
      <c r="C240" s="271" t="s">
        <v>224</v>
      </c>
      <c r="D240" s="429" t="s">
        <v>1111</v>
      </c>
      <c r="E240" s="216" t="s">
        <v>512</v>
      </c>
      <c r="F240" s="73" t="s">
        <v>511</v>
      </c>
      <c r="G240" s="271" t="s">
        <v>1114</v>
      </c>
      <c r="H240" s="74" t="s">
        <v>488</v>
      </c>
      <c r="I240" s="209">
        <v>133</v>
      </c>
      <c r="J240" s="304">
        <f t="shared" si="6"/>
        <v>205</v>
      </c>
      <c r="K240" s="219">
        <v>205</v>
      </c>
      <c r="L240" s="218" t="e">
        <f>IF(K240="nio",0,IF(K240&gt;0,K240*I240/M240,0))*VLOOKUP(B240,'2-Kosten per locatie'!$A$14:$C$22,3,FALSE)</f>
        <v>#DIV/0!</v>
      </c>
      <c r="M240" s="305">
        <f>IF(K240="nio",0,IF(K240&gt;0,VLOOKUP(G240,'3-Productie normen'!A:J,VLOOKUP(K240,'3-Productie normen'!$B$40:$C$42,2,FALSE),FALSE)))</f>
        <v>0</v>
      </c>
      <c r="N240" s="306" t="str">
        <f>VLOOKUP(G240,'3-Productie normen'!A:J,8,FALSE)</f>
        <v>L</v>
      </c>
      <c r="O240" s="453"/>
      <c r="Q240" s="307">
        <f t="shared" si="7"/>
        <v>27265</v>
      </c>
    </row>
    <row r="241" spans="1:17" ht="14.1" customHeight="1">
      <c r="A241" s="62">
        <v>241</v>
      </c>
      <c r="B241" s="271" t="s">
        <v>219</v>
      </c>
      <c r="C241" s="271" t="s">
        <v>224</v>
      </c>
      <c r="D241" s="429" t="s">
        <v>1111</v>
      </c>
      <c r="E241" s="216" t="s">
        <v>513</v>
      </c>
      <c r="F241" s="73" t="s">
        <v>511</v>
      </c>
      <c r="G241" s="271" t="s">
        <v>1114</v>
      </c>
      <c r="H241" s="74" t="s">
        <v>488</v>
      </c>
      <c r="I241" s="209">
        <v>36</v>
      </c>
      <c r="J241" s="304">
        <f t="shared" si="6"/>
        <v>205</v>
      </c>
      <c r="K241" s="219">
        <v>205</v>
      </c>
      <c r="L241" s="218" t="e">
        <f>IF(K241="nio",0,IF(K241&gt;0,K241*I241/M241,0))*VLOOKUP(B241,'2-Kosten per locatie'!$A$14:$C$22,3,FALSE)</f>
        <v>#DIV/0!</v>
      </c>
      <c r="M241" s="305">
        <f>IF(K241="nio",0,IF(K241&gt;0,VLOOKUP(G241,'3-Productie normen'!A:J,VLOOKUP(K241,'3-Productie normen'!$B$40:$C$42,2,FALSE),FALSE)))</f>
        <v>0</v>
      </c>
      <c r="N241" s="306" t="str">
        <f>VLOOKUP(G241,'3-Productie normen'!A:J,8,FALSE)</f>
        <v>L</v>
      </c>
      <c r="O241" s="453"/>
      <c r="Q241" s="307">
        <f t="shared" si="7"/>
        <v>7380</v>
      </c>
    </row>
    <row r="242" spans="1:17" ht="14.1" customHeight="1">
      <c r="A242" s="62">
        <v>242</v>
      </c>
      <c r="B242" s="271" t="s">
        <v>219</v>
      </c>
      <c r="C242" s="271" t="s">
        <v>224</v>
      </c>
      <c r="D242" s="429" t="s">
        <v>1111</v>
      </c>
      <c r="E242" s="216" t="s">
        <v>514</v>
      </c>
      <c r="F242" s="73" t="s">
        <v>511</v>
      </c>
      <c r="G242" s="271" t="s">
        <v>1114</v>
      </c>
      <c r="H242" s="74" t="s">
        <v>488</v>
      </c>
      <c r="I242" s="209">
        <v>55</v>
      </c>
      <c r="J242" s="304">
        <f t="shared" si="6"/>
        <v>205</v>
      </c>
      <c r="K242" s="219">
        <v>205</v>
      </c>
      <c r="L242" s="218" t="e">
        <f>IF(K242="nio",0,IF(K242&gt;0,K242*I242/M242,0))*VLOOKUP(B242,'2-Kosten per locatie'!$A$14:$C$22,3,FALSE)</f>
        <v>#DIV/0!</v>
      </c>
      <c r="M242" s="305">
        <f>IF(K242="nio",0,IF(K242&gt;0,VLOOKUP(G242,'3-Productie normen'!A:J,VLOOKUP(K242,'3-Productie normen'!$B$40:$C$42,2,FALSE),FALSE)))</f>
        <v>0</v>
      </c>
      <c r="N242" s="306" t="str">
        <f>VLOOKUP(G242,'3-Productie normen'!A:J,8,FALSE)</f>
        <v>L</v>
      </c>
      <c r="O242" s="453"/>
      <c r="Q242" s="307">
        <f t="shared" si="7"/>
        <v>11275</v>
      </c>
    </row>
    <row r="243" spans="1:17" ht="14.1" customHeight="1">
      <c r="A243" s="62">
        <v>243</v>
      </c>
      <c r="B243" s="271" t="s">
        <v>219</v>
      </c>
      <c r="C243" s="271" t="s">
        <v>224</v>
      </c>
      <c r="D243" s="429" t="s">
        <v>1111</v>
      </c>
      <c r="E243" s="216" t="s">
        <v>515</v>
      </c>
      <c r="F243" s="73" t="s">
        <v>511</v>
      </c>
      <c r="G243" s="271" t="s">
        <v>1114</v>
      </c>
      <c r="H243" s="74" t="s">
        <v>488</v>
      </c>
      <c r="I243" s="209">
        <v>21</v>
      </c>
      <c r="J243" s="304">
        <f t="shared" si="6"/>
        <v>205</v>
      </c>
      <c r="K243" s="219">
        <v>205</v>
      </c>
      <c r="L243" s="218" t="e">
        <f>IF(K243="nio",0,IF(K243&gt;0,K243*I243/M243,0))*VLOOKUP(B243,'2-Kosten per locatie'!$A$14:$C$22,3,FALSE)</f>
        <v>#DIV/0!</v>
      </c>
      <c r="M243" s="305">
        <f>IF(K243="nio",0,IF(K243&gt;0,VLOOKUP(G243,'3-Productie normen'!A:J,VLOOKUP(K243,'3-Productie normen'!$B$40:$C$42,2,FALSE),FALSE)))</f>
        <v>0</v>
      </c>
      <c r="N243" s="306" t="str">
        <f>VLOOKUP(G243,'3-Productie normen'!A:J,8,FALSE)</f>
        <v>L</v>
      </c>
      <c r="O243" s="453"/>
      <c r="Q243" s="307">
        <f t="shared" si="7"/>
        <v>4305</v>
      </c>
    </row>
    <row r="244" spans="1:17" ht="14.1" customHeight="1">
      <c r="A244" s="62">
        <v>244</v>
      </c>
      <c r="B244" s="271" t="s">
        <v>219</v>
      </c>
      <c r="C244" s="271" t="s">
        <v>224</v>
      </c>
      <c r="D244" s="429" t="s">
        <v>1111</v>
      </c>
      <c r="E244" s="216" t="s">
        <v>516</v>
      </c>
      <c r="F244" s="73" t="s">
        <v>511</v>
      </c>
      <c r="G244" s="271" t="s">
        <v>1114</v>
      </c>
      <c r="H244" s="73" t="s">
        <v>488</v>
      </c>
      <c r="I244" s="209">
        <v>20</v>
      </c>
      <c r="J244" s="304">
        <f t="shared" si="6"/>
        <v>205</v>
      </c>
      <c r="K244" s="219">
        <v>205</v>
      </c>
      <c r="L244" s="218" t="e">
        <f>IF(K244="nio",0,IF(K244&gt;0,K244*I244/M244,0))*VLOOKUP(B244,'2-Kosten per locatie'!$A$14:$C$22,3,FALSE)</f>
        <v>#DIV/0!</v>
      </c>
      <c r="M244" s="305">
        <f>IF(K244="nio",0,IF(K244&gt;0,VLOOKUP(G244,'3-Productie normen'!A:J,VLOOKUP(K244,'3-Productie normen'!$B$40:$C$42,2,FALSE),FALSE)))</f>
        <v>0</v>
      </c>
      <c r="N244" s="306" t="str">
        <f>VLOOKUP(G244,'3-Productie normen'!A:J,8,FALSE)</f>
        <v>L</v>
      </c>
      <c r="O244" s="453"/>
      <c r="Q244" s="307">
        <f t="shared" si="7"/>
        <v>4100</v>
      </c>
    </row>
    <row r="245" spans="1:17" ht="14.1" customHeight="1">
      <c r="A245" s="62">
        <v>245</v>
      </c>
      <c r="B245" s="271" t="s">
        <v>219</v>
      </c>
      <c r="C245" s="271" t="s">
        <v>224</v>
      </c>
      <c r="D245" s="429" t="s">
        <v>1111</v>
      </c>
      <c r="E245" s="216" t="s">
        <v>517</v>
      </c>
      <c r="F245" s="73" t="s">
        <v>511</v>
      </c>
      <c r="G245" s="271" t="s">
        <v>1114</v>
      </c>
      <c r="H245" s="73" t="s">
        <v>488</v>
      </c>
      <c r="I245" s="209">
        <v>21</v>
      </c>
      <c r="J245" s="304">
        <f t="shared" si="6"/>
        <v>205</v>
      </c>
      <c r="K245" s="219">
        <v>205</v>
      </c>
      <c r="L245" s="218" t="e">
        <f>IF(K245="nio",0,IF(K245&gt;0,K245*I245/M245,0))*VLOOKUP(B245,'2-Kosten per locatie'!$A$14:$C$22,3,FALSE)</f>
        <v>#DIV/0!</v>
      </c>
      <c r="M245" s="305">
        <f>IF(K245="nio",0,IF(K245&gt;0,VLOOKUP(G245,'3-Productie normen'!A:J,VLOOKUP(K245,'3-Productie normen'!$B$40:$C$42,2,FALSE),FALSE)))</f>
        <v>0</v>
      </c>
      <c r="N245" s="306" t="str">
        <f>VLOOKUP(G245,'3-Productie normen'!A:J,8,FALSE)</f>
        <v>L</v>
      </c>
      <c r="O245" s="453"/>
      <c r="Q245" s="307">
        <f t="shared" si="7"/>
        <v>4305</v>
      </c>
    </row>
    <row r="246" spans="1:17" ht="14.1" customHeight="1">
      <c r="A246" s="62">
        <v>246</v>
      </c>
      <c r="B246" s="271" t="s">
        <v>219</v>
      </c>
      <c r="C246" s="271" t="s">
        <v>224</v>
      </c>
      <c r="D246" s="430" t="s">
        <v>1108</v>
      </c>
      <c r="E246" s="216" t="s">
        <v>475</v>
      </c>
      <c r="F246" s="73" t="s">
        <v>287</v>
      </c>
      <c r="G246" s="73" t="s">
        <v>236</v>
      </c>
      <c r="H246" s="73" t="s">
        <v>237</v>
      </c>
      <c r="I246" s="209">
        <v>13</v>
      </c>
      <c r="J246" s="304">
        <f t="shared" si="6"/>
        <v>0</v>
      </c>
      <c r="K246" s="219" t="s">
        <v>888</v>
      </c>
      <c r="L246" s="218">
        <f>IF(K246="nio",0,IF(K246&gt;0,K246*I246/M246,0))*VLOOKUP(B246,'2-Kosten per locatie'!$A$14:$C$22,3,FALSE)</f>
        <v>0</v>
      </c>
      <c r="M246" s="305">
        <f>IF(K246="nio",0,IF(K246&gt;0,VLOOKUP(G246,'3-Productie normen'!A:J,VLOOKUP(K246,'3-Productie normen'!$B$40:$C$42,2,FALSE),FALSE)))</f>
        <v>0</v>
      </c>
      <c r="N246" s="306" t="str">
        <f>VLOOKUP(G246,'3-Productie normen'!A:J,8,FALSE)</f>
        <v>nvt</v>
      </c>
      <c r="O246" s="453"/>
      <c r="Q246" s="307">
        <f t="shared" si="7"/>
        <v>0</v>
      </c>
    </row>
    <row r="247" spans="1:17" ht="14.1" customHeight="1">
      <c r="A247" s="62">
        <v>247</v>
      </c>
      <c r="B247" s="271" t="s">
        <v>219</v>
      </c>
      <c r="C247" s="271" t="s">
        <v>224</v>
      </c>
      <c r="D247" s="430" t="s">
        <v>1108</v>
      </c>
      <c r="E247" s="216" t="s">
        <v>521</v>
      </c>
      <c r="F247" s="73" t="s">
        <v>287</v>
      </c>
      <c r="G247" s="73" t="s">
        <v>236</v>
      </c>
      <c r="H247" s="73" t="s">
        <v>237</v>
      </c>
      <c r="I247" s="209">
        <v>19</v>
      </c>
      <c r="J247" s="304">
        <f t="shared" si="6"/>
        <v>0</v>
      </c>
      <c r="K247" s="219" t="s">
        <v>888</v>
      </c>
      <c r="L247" s="218">
        <f>IF(K247="nio",0,IF(K247&gt;0,K247*I247/M247,0))*VLOOKUP(B247,'2-Kosten per locatie'!$A$14:$C$22,3,FALSE)</f>
        <v>0</v>
      </c>
      <c r="M247" s="305">
        <f>IF(K247="nio",0,IF(K247&gt;0,VLOOKUP(G247,'3-Productie normen'!A:J,VLOOKUP(K247,'3-Productie normen'!$B$40:$C$42,2,FALSE),FALSE)))</f>
        <v>0</v>
      </c>
      <c r="N247" s="306" t="str">
        <f>VLOOKUP(G247,'3-Productie normen'!A:J,8,FALSE)</f>
        <v>nvt</v>
      </c>
      <c r="O247" s="453"/>
      <c r="Q247" s="307">
        <f t="shared" si="7"/>
        <v>0</v>
      </c>
    </row>
    <row r="248" spans="1:17" ht="14.1" customHeight="1">
      <c r="A248" s="62">
        <v>248</v>
      </c>
      <c r="B248" s="271" t="s">
        <v>219</v>
      </c>
      <c r="C248" s="271" t="s">
        <v>224</v>
      </c>
      <c r="D248" s="430" t="s">
        <v>1108</v>
      </c>
      <c r="E248" s="216" t="s">
        <v>522</v>
      </c>
      <c r="F248" s="73" t="s">
        <v>287</v>
      </c>
      <c r="G248" s="73" t="s">
        <v>236</v>
      </c>
      <c r="H248" s="73" t="s">
        <v>237</v>
      </c>
      <c r="I248" s="209">
        <v>10</v>
      </c>
      <c r="J248" s="304">
        <f t="shared" si="6"/>
        <v>0</v>
      </c>
      <c r="K248" s="219" t="s">
        <v>888</v>
      </c>
      <c r="L248" s="218">
        <f>IF(K248="nio",0,IF(K248&gt;0,K248*I248/M248,0))*VLOOKUP(B248,'2-Kosten per locatie'!$A$14:$C$22,3,FALSE)</f>
        <v>0</v>
      </c>
      <c r="M248" s="305">
        <f>IF(K248="nio",0,IF(K248&gt;0,VLOOKUP(G248,'3-Productie normen'!A:J,VLOOKUP(K248,'3-Productie normen'!$B$40:$C$42,2,FALSE),FALSE)))</f>
        <v>0</v>
      </c>
      <c r="N248" s="306" t="str">
        <f>VLOOKUP(G248,'3-Productie normen'!A:J,8,FALSE)</f>
        <v>nvt</v>
      </c>
      <c r="O248" s="453"/>
      <c r="Q248" s="307">
        <f t="shared" si="7"/>
        <v>0</v>
      </c>
    </row>
    <row r="249" spans="1:17" ht="14.1" customHeight="1">
      <c r="A249" s="62">
        <v>249</v>
      </c>
      <c r="B249" s="271" t="s">
        <v>219</v>
      </c>
      <c r="C249" s="271" t="s">
        <v>224</v>
      </c>
      <c r="D249" s="430" t="s">
        <v>1108</v>
      </c>
      <c r="E249" s="216" t="s">
        <v>523</v>
      </c>
      <c r="F249" s="73" t="s">
        <v>287</v>
      </c>
      <c r="G249" s="73" t="s">
        <v>236</v>
      </c>
      <c r="H249" s="73" t="s">
        <v>237</v>
      </c>
      <c r="I249" s="209">
        <v>10</v>
      </c>
      <c r="J249" s="304">
        <f t="shared" si="6"/>
        <v>0</v>
      </c>
      <c r="K249" s="219" t="s">
        <v>888</v>
      </c>
      <c r="L249" s="218">
        <f>IF(K249="nio",0,IF(K249&gt;0,K249*I249/M249,0))*VLOOKUP(B249,'2-Kosten per locatie'!$A$14:$C$22,3,FALSE)</f>
        <v>0</v>
      </c>
      <c r="M249" s="305">
        <f>IF(K249="nio",0,IF(K249&gt;0,VLOOKUP(G249,'3-Productie normen'!A:J,VLOOKUP(K249,'3-Productie normen'!$B$40:$C$42,2,FALSE),FALSE)))</f>
        <v>0</v>
      </c>
      <c r="N249" s="306" t="str">
        <f>VLOOKUP(G249,'3-Productie normen'!A:J,8,FALSE)</f>
        <v>nvt</v>
      </c>
      <c r="O249" s="453"/>
      <c r="Q249" s="307">
        <f t="shared" si="7"/>
        <v>0</v>
      </c>
    </row>
    <row r="250" spans="1:17" ht="14.1" customHeight="1">
      <c r="A250" s="62">
        <v>250</v>
      </c>
      <c r="B250" s="271" t="s">
        <v>219</v>
      </c>
      <c r="C250" s="271" t="s">
        <v>224</v>
      </c>
      <c r="D250" s="430" t="s">
        <v>1108</v>
      </c>
      <c r="E250" s="216" t="s">
        <v>99</v>
      </c>
      <c r="F250" s="73" t="s">
        <v>42</v>
      </c>
      <c r="G250" s="73" t="s">
        <v>421</v>
      </c>
      <c r="H250" s="73" t="s">
        <v>488</v>
      </c>
      <c r="I250" s="209">
        <v>35</v>
      </c>
      <c r="J250" s="304">
        <f t="shared" si="6"/>
        <v>205</v>
      </c>
      <c r="K250" s="219">
        <v>205</v>
      </c>
      <c r="L250" s="218" t="e">
        <f>IF(K250="nio",0,IF(K250&gt;0,K250*I250/M250,0))*VLOOKUP(B250,'2-Kosten per locatie'!$A$14:$C$22,3,FALSE)</f>
        <v>#DIV/0!</v>
      </c>
      <c r="M250" s="305">
        <f>IF(K250="nio",0,IF(K250&gt;0,VLOOKUP(G250,'3-Productie normen'!A:J,VLOOKUP(K250,'3-Productie normen'!$B$40:$C$42,2,FALSE),FALSE)))</f>
        <v>0</v>
      </c>
      <c r="N250" s="306" t="str">
        <f>VLOOKUP(G250,'3-Productie normen'!A:J,8,FALSE)</f>
        <v>V</v>
      </c>
      <c r="O250" s="453"/>
      <c r="Q250" s="307">
        <f t="shared" si="7"/>
        <v>7175</v>
      </c>
    </row>
    <row r="251" spans="1:17" ht="14.1" customHeight="1">
      <c r="A251" s="62">
        <v>251</v>
      </c>
      <c r="B251" s="271" t="s">
        <v>219</v>
      </c>
      <c r="C251" s="271" t="s">
        <v>224</v>
      </c>
      <c r="D251" s="430" t="s">
        <v>1108</v>
      </c>
      <c r="E251" s="216" t="s">
        <v>524</v>
      </c>
      <c r="F251" s="73" t="s">
        <v>325</v>
      </c>
      <c r="G251" s="73" t="s">
        <v>232</v>
      </c>
      <c r="H251" s="73" t="s">
        <v>488</v>
      </c>
      <c r="I251" s="209">
        <v>35</v>
      </c>
      <c r="J251" s="304">
        <f t="shared" si="6"/>
        <v>205</v>
      </c>
      <c r="K251" s="219">
        <v>205</v>
      </c>
      <c r="L251" s="218" t="e">
        <f>IF(K251="nio",0,IF(K251&gt;0,K251*I251/M251,0))*VLOOKUP(B251,'2-Kosten per locatie'!$A$14:$C$22,3,FALSE)</f>
        <v>#DIV/0!</v>
      </c>
      <c r="M251" s="305">
        <f>IF(K251="nio",0,IF(K251&gt;0,VLOOKUP(G251,'3-Productie normen'!A:J,VLOOKUP(K251,'3-Productie normen'!$B$40:$C$42,2,FALSE),FALSE)))</f>
        <v>0</v>
      </c>
      <c r="N251" s="306" t="str">
        <f>VLOOKUP(G251,'3-Productie normen'!A:J,8,FALSE)</f>
        <v>V</v>
      </c>
      <c r="O251" s="453"/>
      <c r="Q251" s="307">
        <f t="shared" si="7"/>
        <v>7175</v>
      </c>
    </row>
    <row r="252" spans="1:17" ht="14.1" customHeight="1">
      <c r="A252" s="62">
        <v>252</v>
      </c>
      <c r="B252" s="271" t="s">
        <v>219</v>
      </c>
      <c r="C252" s="271" t="s">
        <v>224</v>
      </c>
      <c r="D252" s="430" t="s">
        <v>1108</v>
      </c>
      <c r="E252" s="216" t="s">
        <v>467</v>
      </c>
      <c r="F252" s="73" t="s">
        <v>310</v>
      </c>
      <c r="G252" s="73" t="s">
        <v>35</v>
      </c>
      <c r="H252" s="73" t="s">
        <v>237</v>
      </c>
      <c r="I252" s="209">
        <v>12</v>
      </c>
      <c r="J252" s="304">
        <f t="shared" si="6"/>
        <v>123</v>
      </c>
      <c r="K252" s="219">
        <v>123</v>
      </c>
      <c r="L252" s="218" t="e">
        <f>IF(K252="nio",0,IF(K252&gt;0,K252*I252/M252,0))*VLOOKUP(B252,'2-Kosten per locatie'!$A$14:$C$22,3,FALSE)</f>
        <v>#DIV/0!</v>
      </c>
      <c r="M252" s="305">
        <f>IF(K252="nio",0,IF(K252&gt;0,VLOOKUP(G252,'3-Productie normen'!A:J,VLOOKUP(K252,'3-Productie normen'!$B$40:$C$42,2,FALSE),FALSE)))</f>
        <v>0</v>
      </c>
      <c r="N252" s="306" t="str">
        <f>VLOOKUP(G252,'3-Productie normen'!A:J,8,FALSE)</f>
        <v>B</v>
      </c>
      <c r="O252" s="453"/>
      <c r="Q252" s="307">
        <f t="shared" si="7"/>
        <v>1476</v>
      </c>
    </row>
    <row r="253" spans="1:17" ht="14.1" customHeight="1">
      <c r="A253" s="62">
        <v>253</v>
      </c>
      <c r="B253" s="271" t="s">
        <v>219</v>
      </c>
      <c r="C253" s="271" t="s">
        <v>224</v>
      </c>
      <c r="D253" s="430" t="s">
        <v>1108</v>
      </c>
      <c r="E253" s="216" t="s">
        <v>471</v>
      </c>
      <c r="F253" s="73" t="s">
        <v>310</v>
      </c>
      <c r="G253" s="73" t="s">
        <v>35</v>
      </c>
      <c r="H253" s="73" t="s">
        <v>494</v>
      </c>
      <c r="I253" s="209">
        <v>34</v>
      </c>
      <c r="J253" s="304">
        <f t="shared" si="6"/>
        <v>123</v>
      </c>
      <c r="K253" s="219">
        <v>123</v>
      </c>
      <c r="L253" s="218" t="e">
        <f>IF(K253="nio",0,IF(K253&gt;0,K253*I253/M253,0))*VLOOKUP(B253,'2-Kosten per locatie'!$A$14:$C$22,3,FALSE)</f>
        <v>#DIV/0!</v>
      </c>
      <c r="M253" s="305">
        <f>IF(K253="nio",0,IF(K253&gt;0,VLOOKUP(G253,'3-Productie normen'!A:J,VLOOKUP(K253,'3-Productie normen'!$B$40:$C$42,2,FALSE),FALSE)))</f>
        <v>0</v>
      </c>
      <c r="N253" s="306" t="str">
        <f>VLOOKUP(G253,'3-Productie normen'!A:J,8,FALSE)</f>
        <v>B</v>
      </c>
      <c r="O253" s="453"/>
      <c r="Q253" s="307">
        <f t="shared" si="7"/>
        <v>4182</v>
      </c>
    </row>
    <row r="254" spans="1:17" ht="14.1" customHeight="1">
      <c r="A254" s="62">
        <v>254</v>
      </c>
      <c r="B254" s="271" t="s">
        <v>219</v>
      </c>
      <c r="C254" s="271" t="s">
        <v>224</v>
      </c>
      <c r="D254" s="430" t="s">
        <v>1108</v>
      </c>
      <c r="E254" s="216" t="s">
        <v>473</v>
      </c>
      <c r="F254" s="73" t="s">
        <v>310</v>
      </c>
      <c r="G254" s="73" t="s">
        <v>35</v>
      </c>
      <c r="H254" s="73" t="s">
        <v>494</v>
      </c>
      <c r="I254" s="209">
        <v>17</v>
      </c>
      <c r="J254" s="304">
        <f t="shared" si="6"/>
        <v>123</v>
      </c>
      <c r="K254" s="219">
        <v>123</v>
      </c>
      <c r="L254" s="218" t="e">
        <f>IF(K254="nio",0,IF(K254&gt;0,K254*I254/M254,0))*VLOOKUP(B254,'2-Kosten per locatie'!$A$14:$C$22,3,FALSE)</f>
        <v>#DIV/0!</v>
      </c>
      <c r="M254" s="305">
        <f>IF(K254="nio",0,IF(K254&gt;0,VLOOKUP(G254,'3-Productie normen'!A:J,VLOOKUP(K254,'3-Productie normen'!$B$40:$C$42,2,FALSE),FALSE)))</f>
        <v>0</v>
      </c>
      <c r="N254" s="306" t="str">
        <f>VLOOKUP(G254,'3-Productie normen'!A:J,8,FALSE)</f>
        <v>B</v>
      </c>
      <c r="O254" s="453"/>
      <c r="Q254" s="307">
        <f t="shared" si="7"/>
        <v>2091</v>
      </c>
    </row>
    <row r="255" spans="1:17" ht="14.1" customHeight="1">
      <c r="A255" s="62">
        <v>255</v>
      </c>
      <c r="B255" s="271" t="s">
        <v>219</v>
      </c>
      <c r="C255" s="271" t="s">
        <v>224</v>
      </c>
      <c r="D255" s="430" t="s">
        <v>1108</v>
      </c>
      <c r="E255" s="216" t="s">
        <v>474</v>
      </c>
      <c r="F255" s="73" t="s">
        <v>310</v>
      </c>
      <c r="G255" s="73" t="s">
        <v>35</v>
      </c>
      <c r="H255" s="73" t="s">
        <v>494</v>
      </c>
      <c r="I255" s="209">
        <v>21</v>
      </c>
      <c r="J255" s="304">
        <f t="shared" si="6"/>
        <v>123</v>
      </c>
      <c r="K255" s="219">
        <v>123</v>
      </c>
      <c r="L255" s="218" t="e">
        <f>IF(K255="nio",0,IF(K255&gt;0,K255*I255/M255,0))*VLOOKUP(B255,'2-Kosten per locatie'!$A$14:$C$22,3,FALSE)</f>
        <v>#DIV/0!</v>
      </c>
      <c r="M255" s="305">
        <f>IF(K255="nio",0,IF(K255&gt;0,VLOOKUP(G255,'3-Productie normen'!A:J,VLOOKUP(K255,'3-Productie normen'!$B$40:$C$42,2,FALSE),FALSE)))</f>
        <v>0</v>
      </c>
      <c r="N255" s="306" t="str">
        <f>VLOOKUP(G255,'3-Productie normen'!A:J,8,FALSE)</f>
        <v>B</v>
      </c>
      <c r="O255" s="453"/>
      <c r="Q255" s="307">
        <f t="shared" si="7"/>
        <v>2583</v>
      </c>
    </row>
    <row r="256" spans="1:17" ht="14.1" customHeight="1">
      <c r="A256" s="62">
        <v>256</v>
      </c>
      <c r="B256" s="271" t="s">
        <v>219</v>
      </c>
      <c r="C256" s="271" t="s">
        <v>224</v>
      </c>
      <c r="D256" s="430" t="s">
        <v>1108</v>
      </c>
      <c r="E256" s="216" t="s">
        <v>477</v>
      </c>
      <c r="F256" s="73" t="s">
        <v>310</v>
      </c>
      <c r="G256" s="73" t="s">
        <v>35</v>
      </c>
      <c r="H256" s="73" t="s">
        <v>227</v>
      </c>
      <c r="I256" s="209">
        <v>19</v>
      </c>
      <c r="J256" s="304">
        <f t="shared" si="6"/>
        <v>123</v>
      </c>
      <c r="K256" s="219">
        <v>123</v>
      </c>
      <c r="L256" s="218" t="e">
        <f>IF(K256="nio",0,IF(K256&gt;0,K256*I256/M256,0))*VLOOKUP(B256,'2-Kosten per locatie'!$A$14:$C$22,3,FALSE)</f>
        <v>#DIV/0!</v>
      </c>
      <c r="M256" s="305">
        <f>IF(K256="nio",0,IF(K256&gt;0,VLOOKUP(G256,'3-Productie normen'!A:J,VLOOKUP(K256,'3-Productie normen'!$B$40:$C$42,2,FALSE),FALSE)))</f>
        <v>0</v>
      </c>
      <c r="N256" s="306" t="str">
        <f>VLOOKUP(G256,'3-Productie normen'!A:J,8,FALSE)</f>
        <v>B</v>
      </c>
      <c r="O256" s="453"/>
      <c r="Q256" s="307">
        <f t="shared" si="7"/>
        <v>2337</v>
      </c>
    </row>
    <row r="257" spans="1:17" ht="14.1" customHeight="1">
      <c r="A257" s="62">
        <v>257</v>
      </c>
      <c r="B257" s="271" t="s">
        <v>219</v>
      </c>
      <c r="C257" s="271" t="s">
        <v>224</v>
      </c>
      <c r="D257" s="430" t="s">
        <v>1108</v>
      </c>
      <c r="E257" s="216" t="s">
        <v>525</v>
      </c>
      <c r="F257" s="73" t="s">
        <v>526</v>
      </c>
      <c r="G257" s="73" t="s">
        <v>244</v>
      </c>
      <c r="H257" s="73" t="s">
        <v>488</v>
      </c>
      <c r="I257" s="209">
        <v>16</v>
      </c>
      <c r="J257" s="304">
        <f t="shared" si="6"/>
        <v>205</v>
      </c>
      <c r="K257" s="219">
        <v>205</v>
      </c>
      <c r="L257" s="218" t="e">
        <f>IF(K257="nio",0,IF(K257&gt;0,K257*I257/M257,0))*VLOOKUP(B257,'2-Kosten per locatie'!$A$14:$C$22,3,FALSE)</f>
        <v>#DIV/0!</v>
      </c>
      <c r="M257" s="305">
        <f>IF(K257="nio",0,IF(K257&gt;0,VLOOKUP(G257,'3-Productie normen'!A:J,VLOOKUP(K257,'3-Productie normen'!$B$40:$C$42,2,FALSE),FALSE)))</f>
        <v>0</v>
      </c>
      <c r="N257" s="306" t="str">
        <f>VLOOKUP(G257,'3-Productie normen'!A:J,8,FALSE)</f>
        <v>V</v>
      </c>
      <c r="O257" s="453"/>
      <c r="Q257" s="307">
        <f t="shared" si="7"/>
        <v>3280</v>
      </c>
    </row>
    <row r="258" spans="1:17" ht="14.1" customHeight="1">
      <c r="A258" s="62">
        <v>258</v>
      </c>
      <c r="B258" s="271" t="s">
        <v>219</v>
      </c>
      <c r="C258" s="271" t="s">
        <v>224</v>
      </c>
      <c r="D258" s="430" t="s">
        <v>1108</v>
      </c>
      <c r="E258" s="216" t="s">
        <v>468</v>
      </c>
      <c r="F258" s="73" t="s">
        <v>61</v>
      </c>
      <c r="G258" s="73" t="s">
        <v>40</v>
      </c>
      <c r="H258" s="73" t="s">
        <v>237</v>
      </c>
      <c r="I258" s="209">
        <v>12</v>
      </c>
      <c r="J258" s="304">
        <f t="shared" si="6"/>
        <v>205</v>
      </c>
      <c r="K258" s="219">
        <v>205</v>
      </c>
      <c r="L258" s="218" t="e">
        <f>IF(K258="nio",0,IF(K258&gt;0,K258*I258/M258,0))*VLOOKUP(B258,'2-Kosten per locatie'!$A$14:$C$22,3,FALSE)</f>
        <v>#DIV/0!</v>
      </c>
      <c r="M258" s="305">
        <f>IF(K258="nio",0,IF(K258&gt;0,VLOOKUP(G258,'3-Productie normen'!A:J,VLOOKUP(K258,'3-Productie normen'!$B$40:$C$42,2,FALSE),FALSE)))</f>
        <v>0</v>
      </c>
      <c r="N258" s="306" t="str">
        <f>VLOOKUP(G258,'3-Productie normen'!A:J,8,FALSE)</f>
        <v>V</v>
      </c>
      <c r="O258" s="453"/>
      <c r="Q258" s="307">
        <f t="shared" si="7"/>
        <v>2460</v>
      </c>
    </row>
    <row r="259" spans="1:17" ht="14.1" customHeight="1">
      <c r="A259" s="62">
        <v>259</v>
      </c>
      <c r="B259" s="271" t="s">
        <v>219</v>
      </c>
      <c r="C259" s="271" t="s">
        <v>224</v>
      </c>
      <c r="D259" s="430" t="s">
        <v>1108</v>
      </c>
      <c r="E259" s="216" t="s">
        <v>527</v>
      </c>
      <c r="F259" s="73" t="s">
        <v>528</v>
      </c>
      <c r="G259" s="73" t="s">
        <v>236</v>
      </c>
      <c r="H259" s="73" t="s">
        <v>237</v>
      </c>
      <c r="I259" s="209">
        <v>5</v>
      </c>
      <c r="J259" s="304">
        <f t="shared" si="6"/>
        <v>0</v>
      </c>
      <c r="K259" s="219" t="s">
        <v>888</v>
      </c>
      <c r="L259" s="218">
        <f>IF(K259="nio",0,IF(K259&gt;0,K259*I259/M259,0))*VLOOKUP(B259,'2-Kosten per locatie'!$A$14:$C$22,3,FALSE)</f>
        <v>0</v>
      </c>
      <c r="M259" s="305">
        <f>IF(K259="nio",0,IF(K259&gt;0,VLOOKUP(G259,'3-Productie normen'!A:J,VLOOKUP(K259,'3-Productie normen'!$B$40:$C$42,2,FALSE),FALSE)))</f>
        <v>0</v>
      </c>
      <c r="N259" s="306" t="str">
        <f>VLOOKUP(G259,'3-Productie normen'!A:J,8,FALSE)</f>
        <v>nvt</v>
      </c>
      <c r="O259" s="453"/>
      <c r="Q259" s="307">
        <f t="shared" si="7"/>
        <v>0</v>
      </c>
    </row>
    <row r="260" spans="1:17" ht="14.1" customHeight="1">
      <c r="A260" s="62">
        <v>260</v>
      </c>
      <c r="B260" s="271" t="s">
        <v>219</v>
      </c>
      <c r="C260" s="271" t="s">
        <v>224</v>
      </c>
      <c r="D260" s="430" t="s">
        <v>1108</v>
      </c>
      <c r="E260" s="216" t="s">
        <v>529</v>
      </c>
      <c r="F260" s="73" t="s">
        <v>530</v>
      </c>
      <c r="G260" s="73" t="s">
        <v>244</v>
      </c>
      <c r="H260" s="73" t="s">
        <v>488</v>
      </c>
      <c r="I260" s="209">
        <v>201</v>
      </c>
      <c r="J260" s="304">
        <f t="shared" si="6"/>
        <v>205</v>
      </c>
      <c r="K260" s="219">
        <v>205</v>
      </c>
      <c r="L260" s="218" t="e">
        <f>IF(K260="nio",0,IF(K260&gt;0,K260*I260/M260,0))*VLOOKUP(B260,'2-Kosten per locatie'!$A$14:$C$22,3,FALSE)</f>
        <v>#DIV/0!</v>
      </c>
      <c r="M260" s="305">
        <f>IF(K260="nio",0,IF(K260&gt;0,VLOOKUP(G260,'3-Productie normen'!A:J,VLOOKUP(K260,'3-Productie normen'!$B$40:$C$42,2,FALSE),FALSE)))</f>
        <v>0</v>
      </c>
      <c r="N260" s="306" t="str">
        <f>VLOOKUP(G260,'3-Productie normen'!A:J,8,FALSE)</f>
        <v>V</v>
      </c>
      <c r="O260" s="453"/>
      <c r="Q260" s="307">
        <f t="shared" si="7"/>
        <v>41205</v>
      </c>
    </row>
    <row r="261" spans="1:17" ht="14.1" customHeight="1">
      <c r="A261" s="62">
        <v>261</v>
      </c>
      <c r="B261" s="271" t="s">
        <v>219</v>
      </c>
      <c r="C261" s="271" t="s">
        <v>224</v>
      </c>
      <c r="D261" s="430" t="s">
        <v>1108</v>
      </c>
      <c r="E261" s="216" t="s">
        <v>478</v>
      </c>
      <c r="F261" s="73" t="s">
        <v>531</v>
      </c>
      <c r="G261" s="73" t="s">
        <v>318</v>
      </c>
      <c r="H261" s="73" t="s">
        <v>227</v>
      </c>
      <c r="I261" s="209">
        <v>9</v>
      </c>
      <c r="J261" s="304">
        <f t="shared" si="6"/>
        <v>205</v>
      </c>
      <c r="K261" s="219">
        <v>205</v>
      </c>
      <c r="L261" s="218" t="e">
        <f>IF(K261="nio",0,IF(K261&gt;0,K261*I261/M261,0))*VLOOKUP(B261,'2-Kosten per locatie'!$A$14:$C$22,3,FALSE)</f>
        <v>#DIV/0!</v>
      </c>
      <c r="M261" s="305">
        <f>IF(K261="nio",0,IF(K261&gt;0,VLOOKUP(G261,'3-Productie normen'!A:J,VLOOKUP(K261,'3-Productie normen'!$B$40:$C$42,2,FALSE),FALSE)))</f>
        <v>0</v>
      </c>
      <c r="N261" s="306" t="str">
        <f>VLOOKUP(G261,'3-Productie normen'!A:J,8,FALSE)</f>
        <v>V</v>
      </c>
      <c r="O261" s="453"/>
      <c r="Q261" s="307">
        <f t="shared" si="7"/>
        <v>1845</v>
      </c>
    </row>
    <row r="262" spans="1:17" ht="14.1" customHeight="1">
      <c r="A262" s="62">
        <v>262</v>
      </c>
      <c r="B262" s="271" t="s">
        <v>219</v>
      </c>
      <c r="C262" s="271" t="s">
        <v>224</v>
      </c>
      <c r="D262" s="430" t="s">
        <v>1108</v>
      </c>
      <c r="E262" s="216" t="s">
        <v>479</v>
      </c>
      <c r="F262" s="73" t="s">
        <v>532</v>
      </c>
      <c r="G262" s="73" t="s">
        <v>244</v>
      </c>
      <c r="H262" s="73" t="s">
        <v>227</v>
      </c>
      <c r="I262" s="209">
        <v>80</v>
      </c>
      <c r="J262" s="304">
        <f t="shared" si="6"/>
        <v>205</v>
      </c>
      <c r="K262" s="219">
        <v>205</v>
      </c>
      <c r="L262" s="218" t="e">
        <f>IF(K262="nio",0,IF(K262&gt;0,K262*I262/M262,0))*VLOOKUP(B262,'2-Kosten per locatie'!$A$14:$C$22,3,FALSE)</f>
        <v>#DIV/0!</v>
      </c>
      <c r="M262" s="305">
        <f>IF(K262="nio",0,IF(K262&gt;0,VLOOKUP(G262,'3-Productie normen'!A:J,VLOOKUP(K262,'3-Productie normen'!$B$40:$C$42,2,FALSE),FALSE)))</f>
        <v>0</v>
      </c>
      <c r="N262" s="306" t="str">
        <f>VLOOKUP(G262,'3-Productie normen'!A:J,8,FALSE)</f>
        <v>V</v>
      </c>
      <c r="O262" s="453"/>
      <c r="Q262" s="307">
        <f t="shared" si="7"/>
        <v>16400</v>
      </c>
    </row>
    <row r="263" spans="1:17" ht="14.1" customHeight="1">
      <c r="A263" s="62">
        <v>263</v>
      </c>
      <c r="B263" s="271" t="s">
        <v>219</v>
      </c>
      <c r="C263" s="271" t="s">
        <v>224</v>
      </c>
      <c r="D263" s="430" t="s">
        <v>1108</v>
      </c>
      <c r="E263" s="216" t="s">
        <v>533</v>
      </c>
      <c r="F263" s="73" t="s">
        <v>534</v>
      </c>
      <c r="G263" s="73" t="s">
        <v>232</v>
      </c>
      <c r="H263" s="73" t="s">
        <v>488</v>
      </c>
      <c r="I263" s="209">
        <v>55</v>
      </c>
      <c r="J263" s="304">
        <f t="shared" si="6"/>
        <v>205</v>
      </c>
      <c r="K263" s="219">
        <v>205</v>
      </c>
      <c r="L263" s="218" t="e">
        <f>IF(K263="nio",0,IF(K263&gt;0,K263*I263/M263,0))*VLOOKUP(B263,'2-Kosten per locatie'!$A$14:$C$22,3,FALSE)</f>
        <v>#DIV/0!</v>
      </c>
      <c r="M263" s="305">
        <f>IF(K263="nio",0,IF(K263&gt;0,VLOOKUP(G263,'3-Productie normen'!A:J,VLOOKUP(K263,'3-Productie normen'!$B$40:$C$42,2,FALSE),FALSE)))</f>
        <v>0</v>
      </c>
      <c r="N263" s="306" t="str">
        <f>VLOOKUP(G263,'3-Productie normen'!A:J,8,FALSE)</f>
        <v>V</v>
      </c>
      <c r="O263" s="453"/>
      <c r="Q263" s="307">
        <f t="shared" si="7"/>
        <v>11275</v>
      </c>
    </row>
    <row r="264" spans="1:17" ht="14.1" customHeight="1">
      <c r="A264" s="62">
        <v>264</v>
      </c>
      <c r="B264" s="271" t="s">
        <v>219</v>
      </c>
      <c r="C264" s="271" t="s">
        <v>224</v>
      </c>
      <c r="D264" s="430" t="s">
        <v>1108</v>
      </c>
      <c r="E264" s="216" t="s">
        <v>535</v>
      </c>
      <c r="F264" s="73" t="s">
        <v>502</v>
      </c>
      <c r="G264" s="60" t="s">
        <v>1113</v>
      </c>
      <c r="H264" s="73" t="s">
        <v>483</v>
      </c>
      <c r="I264" s="209">
        <v>94</v>
      </c>
      <c r="J264" s="304">
        <f t="shared" si="6"/>
        <v>205</v>
      </c>
      <c r="K264" s="219">
        <v>205</v>
      </c>
      <c r="L264" s="218" t="e">
        <f>IF(K264="nio",0,IF(K264&gt;0,K264*I264/M264,0))*VLOOKUP(B264,'2-Kosten per locatie'!$A$14:$C$22,3,FALSE)</f>
        <v>#DIV/0!</v>
      </c>
      <c r="M264" s="305">
        <f>IF(K264="nio",0,IF(K264&gt;0,VLOOKUP(G264,'3-Productie normen'!A:J,VLOOKUP(K264,'3-Productie normen'!$B$40:$C$42,2,FALSE),FALSE)))</f>
        <v>0</v>
      </c>
      <c r="N264" s="306" t="str">
        <f>VLOOKUP(G264,'3-Productie normen'!A:J,8,FALSE)</f>
        <v>L</v>
      </c>
      <c r="O264" s="453"/>
      <c r="Q264" s="307">
        <f t="shared" si="7"/>
        <v>19270</v>
      </c>
    </row>
    <row r="265" spans="1:17" ht="14.1" customHeight="1">
      <c r="A265" s="62">
        <v>265</v>
      </c>
      <c r="B265" s="271" t="s">
        <v>219</v>
      </c>
      <c r="C265" s="271" t="s">
        <v>224</v>
      </c>
      <c r="D265" s="430" t="s">
        <v>1108</v>
      </c>
      <c r="E265" s="216" t="s">
        <v>536</v>
      </c>
      <c r="F265" s="73" t="s">
        <v>502</v>
      </c>
      <c r="G265" s="60" t="s">
        <v>1113</v>
      </c>
      <c r="H265" s="73" t="s">
        <v>237</v>
      </c>
      <c r="I265" s="209">
        <v>73</v>
      </c>
      <c r="J265" s="304">
        <f t="shared" si="6"/>
        <v>205</v>
      </c>
      <c r="K265" s="219">
        <v>205</v>
      </c>
      <c r="L265" s="218" t="e">
        <f>IF(K265="nio",0,IF(K265&gt;0,K265*I265/M265,0))*VLOOKUP(B265,'2-Kosten per locatie'!$A$14:$C$22,3,FALSE)</f>
        <v>#DIV/0!</v>
      </c>
      <c r="M265" s="305">
        <f>IF(K265="nio",0,IF(K265&gt;0,VLOOKUP(G265,'3-Productie normen'!A:J,VLOOKUP(K265,'3-Productie normen'!$B$40:$C$42,2,FALSE),FALSE)))</f>
        <v>0</v>
      </c>
      <c r="N265" s="306" t="str">
        <f>VLOOKUP(G265,'3-Productie normen'!A:J,8,FALSE)</f>
        <v>L</v>
      </c>
      <c r="O265" s="453"/>
      <c r="Q265" s="307">
        <f t="shared" si="7"/>
        <v>14965</v>
      </c>
    </row>
    <row r="266" spans="1:17" ht="14.1" customHeight="1">
      <c r="A266" s="62">
        <v>266</v>
      </c>
      <c r="B266" s="271" t="s">
        <v>219</v>
      </c>
      <c r="C266" s="271" t="s">
        <v>224</v>
      </c>
      <c r="D266" s="430" t="s">
        <v>1108</v>
      </c>
      <c r="E266" s="216" t="s">
        <v>537</v>
      </c>
      <c r="F266" s="73" t="s">
        <v>502</v>
      </c>
      <c r="G266" s="60" t="s">
        <v>1113</v>
      </c>
      <c r="H266" s="73" t="s">
        <v>237</v>
      </c>
      <c r="I266" s="209">
        <v>51</v>
      </c>
      <c r="J266" s="304">
        <f t="shared" ref="J266:J329" si="8">SUM(K266:K266)</f>
        <v>205</v>
      </c>
      <c r="K266" s="219">
        <v>205</v>
      </c>
      <c r="L266" s="218" t="e">
        <f>IF(K266="nio",0,IF(K266&gt;0,K266*I266/M266,0))*VLOOKUP(B266,'2-Kosten per locatie'!$A$14:$C$22,3,FALSE)</f>
        <v>#DIV/0!</v>
      </c>
      <c r="M266" s="305">
        <f>IF(K266="nio",0,IF(K266&gt;0,VLOOKUP(G266,'3-Productie normen'!A:J,VLOOKUP(K266,'3-Productie normen'!$B$40:$C$42,2,FALSE),FALSE)))</f>
        <v>0</v>
      </c>
      <c r="N266" s="306" t="str">
        <f>VLOOKUP(G266,'3-Productie normen'!A:J,8,FALSE)</f>
        <v>L</v>
      </c>
      <c r="O266" s="453"/>
      <c r="Q266" s="307">
        <f t="shared" ref="Q266:Q329" si="9">J266*I266</f>
        <v>10455</v>
      </c>
    </row>
    <row r="267" spans="1:17" ht="14.1" customHeight="1">
      <c r="A267" s="62">
        <v>267</v>
      </c>
      <c r="B267" s="271" t="s">
        <v>219</v>
      </c>
      <c r="C267" s="271" t="s">
        <v>224</v>
      </c>
      <c r="D267" s="430" t="s">
        <v>1108</v>
      </c>
      <c r="E267" s="216" t="s">
        <v>538</v>
      </c>
      <c r="F267" s="73" t="s">
        <v>425</v>
      </c>
      <c r="G267" s="60" t="s">
        <v>333</v>
      </c>
      <c r="H267" s="73" t="s">
        <v>483</v>
      </c>
      <c r="I267" s="209">
        <v>78</v>
      </c>
      <c r="J267" s="304">
        <f t="shared" si="8"/>
        <v>205</v>
      </c>
      <c r="K267" s="219">
        <v>205</v>
      </c>
      <c r="L267" s="218" t="e">
        <f>IF(K267="nio",0,IF(K267&gt;0,K267*I267/M267,0))*VLOOKUP(B267,'2-Kosten per locatie'!$A$14:$C$22,3,FALSE)</f>
        <v>#DIV/0!</v>
      </c>
      <c r="M267" s="305">
        <f>IF(K267="nio",0,IF(K267&gt;0,VLOOKUP(G267,'3-Productie normen'!A:J,VLOOKUP(K267,'3-Productie normen'!$B$40:$C$42,2,FALSE),FALSE)))</f>
        <v>0</v>
      </c>
      <c r="N267" s="306" t="str">
        <f>VLOOKUP(G267,'3-Productie normen'!A:J,8,FALSE)</f>
        <v>V</v>
      </c>
      <c r="O267" s="453"/>
      <c r="Q267" s="307">
        <f t="shared" si="9"/>
        <v>15990</v>
      </c>
    </row>
    <row r="268" spans="1:17" ht="14.1" customHeight="1">
      <c r="A268" s="62">
        <v>268</v>
      </c>
      <c r="B268" s="271" t="s">
        <v>219</v>
      </c>
      <c r="C268" s="271" t="s">
        <v>224</v>
      </c>
      <c r="D268" s="430" t="s">
        <v>1108</v>
      </c>
      <c r="E268" s="216" t="s">
        <v>539</v>
      </c>
      <c r="F268" s="73" t="s">
        <v>325</v>
      </c>
      <c r="G268" s="73" t="s">
        <v>232</v>
      </c>
      <c r="H268" s="73" t="s">
        <v>488</v>
      </c>
      <c r="I268" s="209">
        <v>53</v>
      </c>
      <c r="J268" s="304">
        <f t="shared" si="8"/>
        <v>205</v>
      </c>
      <c r="K268" s="219">
        <v>205</v>
      </c>
      <c r="L268" s="218" t="e">
        <f>IF(K268="nio",0,IF(K268&gt;0,K268*I268/M268,0))*VLOOKUP(B268,'2-Kosten per locatie'!$A$14:$C$22,3,FALSE)</f>
        <v>#DIV/0!</v>
      </c>
      <c r="M268" s="305">
        <f>IF(K268="nio",0,IF(K268&gt;0,VLOOKUP(G268,'3-Productie normen'!A:J,VLOOKUP(K268,'3-Productie normen'!$B$40:$C$42,2,FALSE),FALSE)))</f>
        <v>0</v>
      </c>
      <c r="N268" s="306" t="str">
        <f>VLOOKUP(G268,'3-Productie normen'!A:J,8,FALSE)</f>
        <v>V</v>
      </c>
      <c r="O268" s="453"/>
      <c r="Q268" s="307">
        <f t="shared" si="9"/>
        <v>10865</v>
      </c>
    </row>
    <row r="269" spans="1:17" ht="14.1" customHeight="1">
      <c r="A269" s="62">
        <v>269</v>
      </c>
      <c r="B269" s="271" t="s">
        <v>219</v>
      </c>
      <c r="C269" s="271" t="s">
        <v>224</v>
      </c>
      <c r="D269" s="430" t="s">
        <v>1108</v>
      </c>
      <c r="E269" s="216" t="s">
        <v>540</v>
      </c>
      <c r="F269" s="73" t="s">
        <v>541</v>
      </c>
      <c r="G269" s="73" t="s">
        <v>35</v>
      </c>
      <c r="H269" s="73" t="s">
        <v>494</v>
      </c>
      <c r="I269" s="209">
        <v>14</v>
      </c>
      <c r="J269" s="304">
        <f t="shared" si="8"/>
        <v>123</v>
      </c>
      <c r="K269" s="219">
        <v>123</v>
      </c>
      <c r="L269" s="218" t="e">
        <f>IF(K269="nio",0,IF(K269&gt;0,K269*I269/M269,0))*VLOOKUP(B269,'2-Kosten per locatie'!$A$14:$C$22,3,FALSE)</f>
        <v>#DIV/0!</v>
      </c>
      <c r="M269" s="305">
        <f>IF(K269="nio",0,IF(K269&gt;0,VLOOKUP(G269,'3-Productie normen'!A:J,VLOOKUP(K269,'3-Productie normen'!$B$40:$C$42,2,FALSE),FALSE)))</f>
        <v>0</v>
      </c>
      <c r="N269" s="306" t="str">
        <f>VLOOKUP(G269,'3-Productie normen'!A:J,8,FALSE)</f>
        <v>B</v>
      </c>
      <c r="O269" s="453"/>
      <c r="Q269" s="307">
        <f t="shared" si="9"/>
        <v>1722</v>
      </c>
    </row>
    <row r="270" spans="1:17" ht="14.1" customHeight="1">
      <c r="A270" s="62">
        <v>270</v>
      </c>
      <c r="B270" s="271" t="s">
        <v>219</v>
      </c>
      <c r="C270" s="271" t="s">
        <v>224</v>
      </c>
      <c r="D270" s="430" t="s">
        <v>1108</v>
      </c>
      <c r="E270" s="216" t="s">
        <v>542</v>
      </c>
      <c r="F270" s="73" t="s">
        <v>543</v>
      </c>
      <c r="G270" s="73" t="s">
        <v>35</v>
      </c>
      <c r="H270" s="73" t="s">
        <v>488</v>
      </c>
      <c r="I270" s="209">
        <v>27</v>
      </c>
      <c r="J270" s="304">
        <f t="shared" si="8"/>
        <v>123</v>
      </c>
      <c r="K270" s="219">
        <v>123</v>
      </c>
      <c r="L270" s="218" t="e">
        <f>IF(K270="nio",0,IF(K270&gt;0,K270*I270/M270,0))*VLOOKUP(B270,'2-Kosten per locatie'!$A$14:$C$22,3,FALSE)</f>
        <v>#DIV/0!</v>
      </c>
      <c r="M270" s="305">
        <f>IF(K270="nio",0,IF(K270&gt;0,VLOOKUP(G270,'3-Productie normen'!A:J,VLOOKUP(K270,'3-Productie normen'!$B$40:$C$42,2,FALSE),FALSE)))</f>
        <v>0</v>
      </c>
      <c r="N270" s="306" t="str">
        <f>VLOOKUP(G270,'3-Productie normen'!A:J,8,FALSE)</f>
        <v>B</v>
      </c>
      <c r="O270" s="453"/>
      <c r="Q270" s="307">
        <f t="shared" si="9"/>
        <v>3321</v>
      </c>
    </row>
    <row r="271" spans="1:17" ht="14.1" customHeight="1">
      <c r="A271" s="62">
        <v>271</v>
      </c>
      <c r="B271" s="271" t="s">
        <v>219</v>
      </c>
      <c r="C271" s="271" t="s">
        <v>224</v>
      </c>
      <c r="D271" s="430" t="s">
        <v>1108</v>
      </c>
      <c r="E271" s="216" t="s">
        <v>467</v>
      </c>
      <c r="F271" s="73" t="s">
        <v>62</v>
      </c>
      <c r="G271" s="73" t="s">
        <v>37</v>
      </c>
      <c r="H271" s="73" t="s">
        <v>237</v>
      </c>
      <c r="I271" s="209">
        <v>9</v>
      </c>
      <c r="J271" s="304">
        <f t="shared" si="8"/>
        <v>205</v>
      </c>
      <c r="K271" s="219">
        <v>205</v>
      </c>
      <c r="L271" s="218" t="e">
        <f>IF(K271="nio",0,IF(K271&gt;0,K271*I271/M271,0))*VLOOKUP(B271,'2-Kosten per locatie'!$A$14:$C$22,3,FALSE)</f>
        <v>#DIV/0!</v>
      </c>
      <c r="M271" s="305">
        <f>IF(K271="nio",0,IF(K271&gt;0,VLOOKUP(G271,'3-Productie normen'!A:J,VLOOKUP(K271,'3-Productie normen'!$B$40:$C$42,2,FALSE),FALSE)))</f>
        <v>0</v>
      </c>
      <c r="N271" s="306" t="str">
        <f>VLOOKUP(G271,'3-Productie normen'!A:J,8,FALSE)</f>
        <v>S</v>
      </c>
      <c r="O271" s="453"/>
      <c r="Q271" s="307">
        <f t="shared" si="9"/>
        <v>1845</v>
      </c>
    </row>
    <row r="272" spans="1:17" ht="14.1" customHeight="1">
      <c r="A272" s="62">
        <v>272</v>
      </c>
      <c r="B272" s="271" t="s">
        <v>219</v>
      </c>
      <c r="C272" s="271" t="s">
        <v>224</v>
      </c>
      <c r="D272" s="430" t="s">
        <v>1108</v>
      </c>
      <c r="E272" s="216" t="s">
        <v>468</v>
      </c>
      <c r="F272" s="73" t="s">
        <v>62</v>
      </c>
      <c r="G272" s="73" t="s">
        <v>37</v>
      </c>
      <c r="H272" s="73" t="s">
        <v>237</v>
      </c>
      <c r="I272" s="209">
        <v>9</v>
      </c>
      <c r="J272" s="304">
        <f t="shared" si="8"/>
        <v>205</v>
      </c>
      <c r="K272" s="219">
        <v>205</v>
      </c>
      <c r="L272" s="218" t="e">
        <f>IF(K272="nio",0,IF(K272&gt;0,K272*I272/M272,0))*VLOOKUP(B272,'2-Kosten per locatie'!$A$14:$C$22,3,FALSE)</f>
        <v>#DIV/0!</v>
      </c>
      <c r="M272" s="305">
        <f>IF(K272="nio",0,IF(K272&gt;0,VLOOKUP(G272,'3-Productie normen'!A:J,VLOOKUP(K272,'3-Productie normen'!$B$40:$C$42,2,FALSE),FALSE)))</f>
        <v>0</v>
      </c>
      <c r="N272" s="306" t="str">
        <f>VLOOKUP(G272,'3-Productie normen'!A:J,8,FALSE)</f>
        <v>S</v>
      </c>
      <c r="O272" s="453"/>
      <c r="Q272" s="307">
        <f t="shared" si="9"/>
        <v>1845</v>
      </c>
    </row>
    <row r="273" spans="1:17" ht="14.1" customHeight="1">
      <c r="A273" s="62">
        <v>273</v>
      </c>
      <c r="B273" s="271" t="s">
        <v>219</v>
      </c>
      <c r="C273" s="271" t="s">
        <v>224</v>
      </c>
      <c r="D273" s="430" t="s">
        <v>1108</v>
      </c>
      <c r="E273" s="216" t="s">
        <v>469</v>
      </c>
      <c r="F273" s="73" t="s">
        <v>62</v>
      </c>
      <c r="G273" s="73" t="s">
        <v>37</v>
      </c>
      <c r="H273" s="73" t="s">
        <v>237</v>
      </c>
      <c r="I273" s="209">
        <v>6</v>
      </c>
      <c r="J273" s="304">
        <f t="shared" si="8"/>
        <v>205</v>
      </c>
      <c r="K273" s="219">
        <v>205</v>
      </c>
      <c r="L273" s="218" t="e">
        <f>IF(K273="nio",0,IF(K273&gt;0,K273*I273/M273,0))*VLOOKUP(B273,'2-Kosten per locatie'!$A$14:$C$22,3,FALSE)</f>
        <v>#DIV/0!</v>
      </c>
      <c r="M273" s="305">
        <f>IF(K273="nio",0,IF(K273&gt;0,VLOOKUP(G273,'3-Productie normen'!A:J,VLOOKUP(K273,'3-Productie normen'!$B$40:$C$42,2,FALSE),FALSE)))</f>
        <v>0</v>
      </c>
      <c r="N273" s="306" t="str">
        <f>VLOOKUP(G273,'3-Productie normen'!A:J,8,FALSE)</f>
        <v>S</v>
      </c>
      <c r="O273" s="453"/>
      <c r="Q273" s="307">
        <f t="shared" si="9"/>
        <v>1230</v>
      </c>
    </row>
    <row r="274" spans="1:17" ht="14.1" customHeight="1">
      <c r="A274" s="62">
        <v>274</v>
      </c>
      <c r="B274" s="271" t="s">
        <v>219</v>
      </c>
      <c r="C274" s="271" t="s">
        <v>224</v>
      </c>
      <c r="D274" s="430" t="s">
        <v>1108</v>
      </c>
      <c r="E274" s="216" t="s">
        <v>469</v>
      </c>
      <c r="F274" s="73" t="s">
        <v>62</v>
      </c>
      <c r="G274" s="73" t="s">
        <v>37</v>
      </c>
      <c r="H274" s="73" t="s">
        <v>237</v>
      </c>
      <c r="I274" s="209">
        <v>4</v>
      </c>
      <c r="J274" s="304">
        <f t="shared" si="8"/>
        <v>205</v>
      </c>
      <c r="K274" s="219">
        <v>205</v>
      </c>
      <c r="L274" s="218" t="e">
        <f>IF(K274="nio",0,IF(K274&gt;0,K274*I274/M274,0))*VLOOKUP(B274,'2-Kosten per locatie'!$A$14:$C$22,3,FALSE)</f>
        <v>#DIV/0!</v>
      </c>
      <c r="M274" s="305">
        <f>IF(K274="nio",0,IF(K274&gt;0,VLOOKUP(G274,'3-Productie normen'!A:J,VLOOKUP(K274,'3-Productie normen'!$B$40:$C$42,2,FALSE),FALSE)))</f>
        <v>0</v>
      </c>
      <c r="N274" s="306" t="str">
        <f>VLOOKUP(G274,'3-Productie normen'!A:J,8,FALSE)</f>
        <v>S</v>
      </c>
      <c r="O274" s="453"/>
      <c r="Q274" s="307">
        <f t="shared" si="9"/>
        <v>820</v>
      </c>
    </row>
    <row r="275" spans="1:17" ht="14.1" customHeight="1">
      <c r="A275" s="62">
        <v>275</v>
      </c>
      <c r="B275" s="271" t="s">
        <v>219</v>
      </c>
      <c r="C275" s="271" t="s">
        <v>224</v>
      </c>
      <c r="D275" s="430" t="s">
        <v>1108</v>
      </c>
      <c r="E275" s="216" t="s">
        <v>469</v>
      </c>
      <c r="F275" s="73" t="s">
        <v>509</v>
      </c>
      <c r="G275" s="73" t="s">
        <v>35</v>
      </c>
      <c r="H275" s="73" t="s">
        <v>227</v>
      </c>
      <c r="I275" s="209">
        <v>7</v>
      </c>
      <c r="J275" s="304">
        <f t="shared" si="8"/>
        <v>123</v>
      </c>
      <c r="K275" s="219">
        <v>123</v>
      </c>
      <c r="L275" s="218" t="e">
        <f>IF(K275="nio",0,IF(K275&gt;0,K275*I275/M275,0))*VLOOKUP(B275,'2-Kosten per locatie'!$A$14:$C$22,3,FALSE)</f>
        <v>#DIV/0!</v>
      </c>
      <c r="M275" s="305">
        <f>IF(K275="nio",0,IF(K275&gt;0,VLOOKUP(G275,'3-Productie normen'!A:J,VLOOKUP(K275,'3-Productie normen'!$B$40:$C$42,2,FALSE),FALSE)))</f>
        <v>0</v>
      </c>
      <c r="N275" s="306" t="str">
        <f>VLOOKUP(G275,'3-Productie normen'!A:J,8,FALSE)</f>
        <v>B</v>
      </c>
      <c r="O275" s="453"/>
      <c r="Q275" s="307">
        <f t="shared" si="9"/>
        <v>861</v>
      </c>
    </row>
    <row r="276" spans="1:17" ht="14.1" customHeight="1">
      <c r="A276" s="62">
        <v>276</v>
      </c>
      <c r="B276" s="271" t="s">
        <v>219</v>
      </c>
      <c r="C276" s="271" t="s">
        <v>224</v>
      </c>
      <c r="D276" s="430" t="s">
        <v>1108</v>
      </c>
      <c r="E276" s="216" t="s">
        <v>470</v>
      </c>
      <c r="F276" s="73" t="s">
        <v>509</v>
      </c>
      <c r="G276" s="73" t="s">
        <v>35</v>
      </c>
      <c r="H276" s="73" t="s">
        <v>227</v>
      </c>
      <c r="I276" s="209">
        <v>7</v>
      </c>
      <c r="J276" s="304">
        <f t="shared" si="8"/>
        <v>123</v>
      </c>
      <c r="K276" s="219">
        <v>123</v>
      </c>
      <c r="L276" s="218" t="e">
        <f>IF(K276="nio",0,IF(K276&gt;0,K276*I276/M276,0))*VLOOKUP(B276,'2-Kosten per locatie'!$A$14:$C$22,3,FALSE)</f>
        <v>#DIV/0!</v>
      </c>
      <c r="M276" s="305">
        <f>IF(K276="nio",0,IF(K276&gt;0,VLOOKUP(G276,'3-Productie normen'!A:J,VLOOKUP(K276,'3-Productie normen'!$B$40:$C$42,2,FALSE),FALSE)))</f>
        <v>0</v>
      </c>
      <c r="N276" s="306" t="str">
        <f>VLOOKUP(G276,'3-Productie normen'!A:J,8,FALSE)</f>
        <v>B</v>
      </c>
      <c r="O276" s="453"/>
      <c r="Q276" s="307">
        <f t="shared" si="9"/>
        <v>861</v>
      </c>
    </row>
    <row r="277" spans="1:17" ht="14.1" customHeight="1">
      <c r="A277" s="62">
        <v>277</v>
      </c>
      <c r="B277" s="271" t="s">
        <v>219</v>
      </c>
      <c r="C277" s="271" t="s">
        <v>224</v>
      </c>
      <c r="D277" s="430" t="s">
        <v>1108</v>
      </c>
      <c r="E277" s="216" t="s">
        <v>544</v>
      </c>
      <c r="F277" s="73" t="s">
        <v>509</v>
      </c>
      <c r="G277" s="73" t="s">
        <v>35</v>
      </c>
      <c r="H277" s="73" t="s">
        <v>488</v>
      </c>
      <c r="I277" s="209">
        <v>9</v>
      </c>
      <c r="J277" s="304">
        <f t="shared" si="8"/>
        <v>123</v>
      </c>
      <c r="K277" s="219">
        <v>123</v>
      </c>
      <c r="L277" s="218" t="e">
        <f>IF(K277="nio",0,IF(K277&gt;0,K277*I277/M277,0))*VLOOKUP(B277,'2-Kosten per locatie'!$A$14:$C$22,3,FALSE)</f>
        <v>#DIV/0!</v>
      </c>
      <c r="M277" s="305">
        <f>IF(K277="nio",0,IF(K277&gt;0,VLOOKUP(G277,'3-Productie normen'!A:J,VLOOKUP(K277,'3-Productie normen'!$B$40:$C$42,2,FALSE),FALSE)))</f>
        <v>0</v>
      </c>
      <c r="N277" s="306" t="str">
        <f>VLOOKUP(G277,'3-Productie normen'!A:J,8,FALSE)</f>
        <v>B</v>
      </c>
      <c r="O277" s="453"/>
      <c r="Q277" s="307">
        <f t="shared" si="9"/>
        <v>1107</v>
      </c>
    </row>
    <row r="278" spans="1:17" ht="14.1" customHeight="1">
      <c r="A278" s="62">
        <v>278</v>
      </c>
      <c r="B278" s="271" t="s">
        <v>219</v>
      </c>
      <c r="C278" s="271" t="s">
        <v>224</v>
      </c>
      <c r="D278" s="430" t="s">
        <v>1108</v>
      </c>
      <c r="E278" s="216" t="s">
        <v>545</v>
      </c>
      <c r="F278" s="73" t="s">
        <v>511</v>
      </c>
      <c r="G278" s="271" t="s">
        <v>1114</v>
      </c>
      <c r="H278" s="73" t="s">
        <v>488</v>
      </c>
      <c r="I278" s="209">
        <v>53</v>
      </c>
      <c r="J278" s="304">
        <f t="shared" si="8"/>
        <v>205</v>
      </c>
      <c r="K278" s="219">
        <v>205</v>
      </c>
      <c r="L278" s="218" t="e">
        <f>IF(K278="nio",0,IF(K278&gt;0,K278*I278/M278,0))*VLOOKUP(B278,'2-Kosten per locatie'!$A$14:$C$22,3,FALSE)</f>
        <v>#DIV/0!</v>
      </c>
      <c r="M278" s="305">
        <f>IF(K278="nio",0,IF(K278&gt;0,VLOOKUP(G278,'3-Productie normen'!A:J,VLOOKUP(K278,'3-Productie normen'!$B$40:$C$42,2,FALSE),FALSE)))</f>
        <v>0</v>
      </c>
      <c r="N278" s="306" t="str">
        <f>VLOOKUP(G278,'3-Productie normen'!A:J,8,FALSE)</f>
        <v>L</v>
      </c>
      <c r="O278" s="453"/>
      <c r="Q278" s="307">
        <f t="shared" si="9"/>
        <v>10865</v>
      </c>
    </row>
    <row r="279" spans="1:17" ht="14.1" customHeight="1">
      <c r="A279" s="62">
        <v>279</v>
      </c>
      <c r="B279" s="271" t="s">
        <v>219</v>
      </c>
      <c r="C279" s="271" t="s">
        <v>224</v>
      </c>
      <c r="D279" s="430" t="s">
        <v>1108</v>
      </c>
      <c r="E279" s="216" t="s">
        <v>546</v>
      </c>
      <c r="F279" s="73" t="s">
        <v>511</v>
      </c>
      <c r="G279" s="271" t="s">
        <v>1114</v>
      </c>
      <c r="H279" s="73" t="s">
        <v>488</v>
      </c>
      <c r="I279" s="209">
        <v>60</v>
      </c>
      <c r="J279" s="304">
        <f t="shared" si="8"/>
        <v>205</v>
      </c>
      <c r="K279" s="219">
        <v>205</v>
      </c>
      <c r="L279" s="218" t="e">
        <f>IF(K279="nio",0,IF(K279&gt;0,K279*I279/M279,0))*VLOOKUP(B279,'2-Kosten per locatie'!$A$14:$C$22,3,FALSE)</f>
        <v>#DIV/0!</v>
      </c>
      <c r="M279" s="305">
        <f>IF(K279="nio",0,IF(K279&gt;0,VLOOKUP(G279,'3-Productie normen'!A:J,VLOOKUP(K279,'3-Productie normen'!$B$40:$C$42,2,FALSE),FALSE)))</f>
        <v>0</v>
      </c>
      <c r="N279" s="306" t="str">
        <f>VLOOKUP(G279,'3-Productie normen'!A:J,8,FALSE)</f>
        <v>L</v>
      </c>
      <c r="O279" s="453"/>
      <c r="Q279" s="307">
        <f t="shared" si="9"/>
        <v>12300</v>
      </c>
    </row>
    <row r="280" spans="1:17" ht="14.1" customHeight="1">
      <c r="A280" s="62">
        <v>280</v>
      </c>
      <c r="B280" s="271" t="s">
        <v>219</v>
      </c>
      <c r="C280" s="271" t="s">
        <v>224</v>
      </c>
      <c r="D280" s="430" t="s">
        <v>1108</v>
      </c>
      <c r="E280" s="216" t="s">
        <v>547</v>
      </c>
      <c r="F280" s="73" t="s">
        <v>511</v>
      </c>
      <c r="G280" s="271" t="s">
        <v>1114</v>
      </c>
      <c r="H280" s="73" t="s">
        <v>488</v>
      </c>
      <c r="I280" s="209">
        <v>20</v>
      </c>
      <c r="J280" s="304">
        <f t="shared" si="8"/>
        <v>205</v>
      </c>
      <c r="K280" s="219">
        <v>205</v>
      </c>
      <c r="L280" s="218" t="e">
        <f>IF(K280="nio",0,IF(K280&gt;0,K280*I280/M280,0))*VLOOKUP(B280,'2-Kosten per locatie'!$A$14:$C$22,3,FALSE)</f>
        <v>#DIV/0!</v>
      </c>
      <c r="M280" s="305">
        <f>IF(K280="nio",0,IF(K280&gt;0,VLOOKUP(G280,'3-Productie normen'!A:J,VLOOKUP(K280,'3-Productie normen'!$B$40:$C$42,2,FALSE),FALSE)))</f>
        <v>0</v>
      </c>
      <c r="N280" s="306" t="str">
        <f>VLOOKUP(G280,'3-Productie normen'!A:J,8,FALSE)</f>
        <v>L</v>
      </c>
      <c r="O280" s="453"/>
      <c r="Q280" s="307">
        <f t="shared" si="9"/>
        <v>4100</v>
      </c>
    </row>
    <row r="281" spans="1:17" ht="14.1" customHeight="1">
      <c r="A281" s="62">
        <v>281</v>
      </c>
      <c r="B281" s="271" t="s">
        <v>219</v>
      </c>
      <c r="C281" s="271" t="s">
        <v>224</v>
      </c>
      <c r="D281" s="430" t="s">
        <v>1108</v>
      </c>
      <c r="E281" s="216" t="s">
        <v>472</v>
      </c>
      <c r="F281" s="73" t="s">
        <v>310</v>
      </c>
      <c r="G281" s="73" t="s">
        <v>35</v>
      </c>
      <c r="H281" s="73" t="s">
        <v>494</v>
      </c>
      <c r="I281" s="209">
        <v>27</v>
      </c>
      <c r="J281" s="304">
        <f t="shared" si="8"/>
        <v>123</v>
      </c>
      <c r="K281" s="219">
        <v>123</v>
      </c>
      <c r="L281" s="218" t="e">
        <f>IF(K281="nio",0,IF(K281&gt;0,K281*I281/M281,0))*VLOOKUP(B281,'2-Kosten per locatie'!$A$14:$C$22,3,FALSE)</f>
        <v>#DIV/0!</v>
      </c>
      <c r="M281" s="305">
        <f>IF(K281="nio",0,IF(K281&gt;0,VLOOKUP(G281,'3-Productie normen'!A:J,VLOOKUP(K281,'3-Productie normen'!$B$40:$C$42,2,FALSE),FALSE)))</f>
        <v>0</v>
      </c>
      <c r="N281" s="306" t="str">
        <f>VLOOKUP(G281,'3-Productie normen'!A:J,8,FALSE)</f>
        <v>B</v>
      </c>
      <c r="O281" s="453"/>
      <c r="Q281" s="307">
        <f t="shared" si="9"/>
        <v>3321</v>
      </c>
    </row>
    <row r="282" spans="1:17" ht="14.1" customHeight="1">
      <c r="A282" s="62">
        <v>282</v>
      </c>
      <c r="B282" s="271" t="s">
        <v>219</v>
      </c>
      <c r="C282" s="271" t="s">
        <v>224</v>
      </c>
      <c r="D282" s="429" t="s">
        <v>1109</v>
      </c>
      <c r="E282" s="216" t="s">
        <v>551</v>
      </c>
      <c r="F282" s="73" t="s">
        <v>552</v>
      </c>
      <c r="G282" s="73" t="s">
        <v>236</v>
      </c>
      <c r="H282" s="73" t="s">
        <v>227</v>
      </c>
      <c r="I282" s="209">
        <v>12</v>
      </c>
      <c r="J282" s="304">
        <f t="shared" si="8"/>
        <v>0</v>
      </c>
      <c r="K282" s="219" t="s">
        <v>888</v>
      </c>
      <c r="L282" s="218">
        <f>IF(K282="nio",0,IF(K282&gt;0,K282*I282/M282,0))*VLOOKUP(B282,'2-Kosten per locatie'!$A$14:$C$22,3,FALSE)</f>
        <v>0</v>
      </c>
      <c r="M282" s="305">
        <f>IF(K282="nio",0,IF(K282&gt;0,VLOOKUP(G282,'3-Productie normen'!A:J,VLOOKUP(K282,'3-Productie normen'!$B$40:$C$42,2,FALSE),FALSE)))</f>
        <v>0</v>
      </c>
      <c r="N282" s="306" t="str">
        <f>VLOOKUP(G282,'3-Productie normen'!A:J,8,FALSE)</f>
        <v>nvt</v>
      </c>
      <c r="O282" s="453"/>
      <c r="Q282" s="307">
        <f t="shared" si="9"/>
        <v>0</v>
      </c>
    </row>
    <row r="283" spans="1:17" ht="14.1" customHeight="1">
      <c r="A283" s="62">
        <v>283</v>
      </c>
      <c r="B283" s="271" t="s">
        <v>219</v>
      </c>
      <c r="C283" s="271" t="s">
        <v>224</v>
      </c>
      <c r="D283" s="429" t="s">
        <v>1109</v>
      </c>
      <c r="E283" s="216" t="s">
        <v>99</v>
      </c>
      <c r="F283" s="73" t="s">
        <v>42</v>
      </c>
      <c r="G283" s="73" t="s">
        <v>421</v>
      </c>
      <c r="H283" s="73" t="s">
        <v>488</v>
      </c>
      <c r="I283" s="209">
        <v>27</v>
      </c>
      <c r="J283" s="304">
        <f t="shared" si="8"/>
        <v>205</v>
      </c>
      <c r="K283" s="219">
        <v>205</v>
      </c>
      <c r="L283" s="218" t="e">
        <f>IF(K283="nio",0,IF(K283&gt;0,K283*I283/M283,0))*VLOOKUP(B283,'2-Kosten per locatie'!$A$14:$C$22,3,FALSE)</f>
        <v>#DIV/0!</v>
      </c>
      <c r="M283" s="305">
        <f>IF(K283="nio",0,IF(K283&gt;0,VLOOKUP(G283,'3-Productie normen'!A:J,VLOOKUP(K283,'3-Productie normen'!$B$40:$C$42,2,FALSE),FALSE)))</f>
        <v>0</v>
      </c>
      <c r="N283" s="306" t="str">
        <f>VLOOKUP(G283,'3-Productie normen'!A:J,8,FALSE)</f>
        <v>V</v>
      </c>
      <c r="O283" s="453"/>
      <c r="Q283" s="307">
        <f t="shared" si="9"/>
        <v>5535</v>
      </c>
    </row>
    <row r="284" spans="1:17" ht="14.1" customHeight="1">
      <c r="A284" s="62">
        <v>284</v>
      </c>
      <c r="B284" s="271" t="s">
        <v>219</v>
      </c>
      <c r="C284" s="271" t="s">
        <v>224</v>
      </c>
      <c r="D284" s="429" t="s">
        <v>1109</v>
      </c>
      <c r="E284" s="216" t="s">
        <v>553</v>
      </c>
      <c r="F284" s="73" t="s">
        <v>287</v>
      </c>
      <c r="G284" s="73" t="s">
        <v>236</v>
      </c>
      <c r="H284" s="73" t="s">
        <v>227</v>
      </c>
      <c r="I284" s="209">
        <v>11</v>
      </c>
      <c r="J284" s="304">
        <f t="shared" si="8"/>
        <v>0</v>
      </c>
      <c r="K284" s="219" t="s">
        <v>888</v>
      </c>
      <c r="L284" s="218">
        <f>IF(K284="nio",0,IF(K284&gt;0,K284*I284/M284,0))*VLOOKUP(B284,'2-Kosten per locatie'!$A$14:$C$22,3,FALSE)</f>
        <v>0</v>
      </c>
      <c r="M284" s="305">
        <f>IF(K284="nio",0,IF(K284&gt;0,VLOOKUP(G284,'3-Productie normen'!A:J,VLOOKUP(K284,'3-Productie normen'!$B$40:$C$42,2,FALSE),FALSE)))</f>
        <v>0</v>
      </c>
      <c r="N284" s="306" t="str">
        <f>VLOOKUP(G284,'3-Productie normen'!A:J,8,FALSE)</f>
        <v>nvt</v>
      </c>
      <c r="O284" s="453"/>
      <c r="Q284" s="307">
        <f t="shared" si="9"/>
        <v>0</v>
      </c>
    </row>
    <row r="285" spans="1:17" ht="14.1" customHeight="1">
      <c r="A285" s="62">
        <v>285</v>
      </c>
      <c r="B285" s="271" t="s">
        <v>219</v>
      </c>
      <c r="C285" s="271" t="s">
        <v>224</v>
      </c>
      <c r="D285" s="429" t="s">
        <v>1109</v>
      </c>
      <c r="E285" s="216" t="s">
        <v>554</v>
      </c>
      <c r="F285" s="73" t="s">
        <v>287</v>
      </c>
      <c r="G285" s="73" t="s">
        <v>236</v>
      </c>
      <c r="H285" s="73" t="s">
        <v>227</v>
      </c>
      <c r="I285" s="209">
        <v>12</v>
      </c>
      <c r="J285" s="304">
        <f t="shared" si="8"/>
        <v>0</v>
      </c>
      <c r="K285" s="219" t="s">
        <v>888</v>
      </c>
      <c r="L285" s="218">
        <f>IF(K285="nio",0,IF(K285&gt;0,K285*I285/M285,0))*VLOOKUP(B285,'2-Kosten per locatie'!$A$14:$C$22,3,FALSE)</f>
        <v>0</v>
      </c>
      <c r="M285" s="305">
        <f>IF(K285="nio",0,IF(K285&gt;0,VLOOKUP(G285,'3-Productie normen'!A:J,VLOOKUP(K285,'3-Productie normen'!$B$40:$C$42,2,FALSE),FALSE)))</f>
        <v>0</v>
      </c>
      <c r="N285" s="306" t="str">
        <f>VLOOKUP(G285,'3-Productie normen'!A:J,8,FALSE)</f>
        <v>nvt</v>
      </c>
      <c r="O285" s="453"/>
      <c r="Q285" s="307">
        <f t="shared" si="9"/>
        <v>0</v>
      </c>
    </row>
    <row r="286" spans="1:17" ht="14.1" customHeight="1">
      <c r="A286" s="62">
        <v>286</v>
      </c>
      <c r="B286" s="271" t="s">
        <v>219</v>
      </c>
      <c r="C286" s="271" t="s">
        <v>224</v>
      </c>
      <c r="D286" s="429" t="s">
        <v>1109</v>
      </c>
      <c r="E286" s="216" t="s">
        <v>555</v>
      </c>
      <c r="F286" s="73" t="s">
        <v>325</v>
      </c>
      <c r="G286" s="73" t="s">
        <v>232</v>
      </c>
      <c r="H286" s="73" t="s">
        <v>488</v>
      </c>
      <c r="I286" s="209">
        <v>129</v>
      </c>
      <c r="J286" s="304">
        <f t="shared" si="8"/>
        <v>205</v>
      </c>
      <c r="K286" s="219">
        <v>205</v>
      </c>
      <c r="L286" s="218" t="e">
        <f>IF(K286="nio",0,IF(K286&gt;0,K286*I286/M286,0))*VLOOKUP(B286,'2-Kosten per locatie'!$A$14:$C$22,3,FALSE)</f>
        <v>#DIV/0!</v>
      </c>
      <c r="M286" s="305">
        <f>IF(K286="nio",0,IF(K286&gt;0,VLOOKUP(G286,'3-Productie normen'!A:J,VLOOKUP(K286,'3-Productie normen'!$B$40:$C$42,2,FALSE),FALSE)))</f>
        <v>0</v>
      </c>
      <c r="N286" s="306" t="str">
        <f>VLOOKUP(G286,'3-Productie normen'!A:J,8,FALSE)</f>
        <v>V</v>
      </c>
      <c r="O286" s="453"/>
      <c r="Q286" s="307">
        <f t="shared" si="9"/>
        <v>26445</v>
      </c>
    </row>
    <row r="287" spans="1:17" ht="14.1" customHeight="1">
      <c r="A287" s="62">
        <v>287</v>
      </c>
      <c r="B287" s="271" t="s">
        <v>219</v>
      </c>
      <c r="C287" s="271" t="s">
        <v>224</v>
      </c>
      <c r="D287" s="429" t="s">
        <v>1109</v>
      </c>
      <c r="E287" s="216" t="s">
        <v>556</v>
      </c>
      <c r="F287" s="73" t="s">
        <v>310</v>
      </c>
      <c r="G287" s="73" t="s">
        <v>35</v>
      </c>
      <c r="H287" s="73" t="s">
        <v>227</v>
      </c>
      <c r="I287" s="209">
        <v>8</v>
      </c>
      <c r="J287" s="304">
        <f t="shared" si="8"/>
        <v>123</v>
      </c>
      <c r="K287" s="219">
        <v>123</v>
      </c>
      <c r="L287" s="218" t="e">
        <f>IF(K287="nio",0,IF(K287&gt;0,K287*I287/M287,0))*VLOOKUP(B287,'2-Kosten per locatie'!$A$14:$C$22,3,FALSE)</f>
        <v>#DIV/0!</v>
      </c>
      <c r="M287" s="305">
        <f>IF(K287="nio",0,IF(K287&gt;0,VLOOKUP(G287,'3-Productie normen'!A:J,VLOOKUP(K287,'3-Productie normen'!$B$40:$C$42,2,FALSE),FALSE)))</f>
        <v>0</v>
      </c>
      <c r="N287" s="306" t="str">
        <f>VLOOKUP(G287,'3-Productie normen'!A:J,8,FALSE)</f>
        <v>B</v>
      </c>
      <c r="O287" s="453"/>
      <c r="Q287" s="307">
        <f t="shared" si="9"/>
        <v>984</v>
      </c>
    </row>
    <row r="288" spans="1:17" ht="14.1" customHeight="1">
      <c r="A288" s="62">
        <v>288</v>
      </c>
      <c r="B288" s="271" t="s">
        <v>219</v>
      </c>
      <c r="C288" s="271" t="s">
        <v>224</v>
      </c>
      <c r="D288" s="429" t="s">
        <v>1109</v>
      </c>
      <c r="E288" s="216" t="s">
        <v>557</v>
      </c>
      <c r="F288" s="73" t="s">
        <v>310</v>
      </c>
      <c r="G288" s="73" t="s">
        <v>35</v>
      </c>
      <c r="H288" s="73" t="s">
        <v>227</v>
      </c>
      <c r="I288" s="209">
        <v>18</v>
      </c>
      <c r="J288" s="304">
        <f t="shared" si="8"/>
        <v>123</v>
      </c>
      <c r="K288" s="219">
        <v>123</v>
      </c>
      <c r="L288" s="218" t="e">
        <f>IF(K288="nio",0,IF(K288&gt;0,K288*I288/M288,0))*VLOOKUP(B288,'2-Kosten per locatie'!$A$14:$C$22,3,FALSE)</f>
        <v>#DIV/0!</v>
      </c>
      <c r="M288" s="305">
        <f>IF(K288="nio",0,IF(K288&gt;0,VLOOKUP(G288,'3-Productie normen'!A:J,VLOOKUP(K288,'3-Productie normen'!$B$40:$C$42,2,FALSE),FALSE)))</f>
        <v>0</v>
      </c>
      <c r="N288" s="306" t="str">
        <f>VLOOKUP(G288,'3-Productie normen'!A:J,8,FALSE)</f>
        <v>B</v>
      </c>
      <c r="O288" s="453"/>
      <c r="Q288" s="307">
        <f t="shared" si="9"/>
        <v>2214</v>
      </c>
    </row>
    <row r="289" spans="1:17" ht="14.1" customHeight="1">
      <c r="A289" s="62">
        <v>289</v>
      </c>
      <c r="B289" s="271" t="s">
        <v>219</v>
      </c>
      <c r="C289" s="271" t="s">
        <v>224</v>
      </c>
      <c r="D289" s="429" t="s">
        <v>1109</v>
      </c>
      <c r="E289" s="216" t="s">
        <v>558</v>
      </c>
      <c r="F289" s="73" t="s">
        <v>310</v>
      </c>
      <c r="G289" s="73" t="s">
        <v>35</v>
      </c>
      <c r="H289" s="73" t="s">
        <v>227</v>
      </c>
      <c r="I289" s="209">
        <v>18</v>
      </c>
      <c r="J289" s="304">
        <f t="shared" si="8"/>
        <v>123</v>
      </c>
      <c r="K289" s="219">
        <v>123</v>
      </c>
      <c r="L289" s="218" t="e">
        <f>IF(K289="nio",0,IF(K289&gt;0,K289*I289/M289,0))*VLOOKUP(B289,'2-Kosten per locatie'!$A$14:$C$22,3,FALSE)</f>
        <v>#DIV/0!</v>
      </c>
      <c r="M289" s="305">
        <f>IF(K289="nio",0,IF(K289&gt;0,VLOOKUP(G289,'3-Productie normen'!A:J,VLOOKUP(K289,'3-Productie normen'!$B$40:$C$42,2,FALSE),FALSE)))</f>
        <v>0</v>
      </c>
      <c r="N289" s="306" t="str">
        <f>VLOOKUP(G289,'3-Productie normen'!A:J,8,FALSE)</f>
        <v>B</v>
      </c>
      <c r="O289" s="453"/>
      <c r="Q289" s="307">
        <f t="shared" si="9"/>
        <v>2214</v>
      </c>
    </row>
    <row r="290" spans="1:17" ht="14.1" customHeight="1">
      <c r="A290" s="62">
        <v>290</v>
      </c>
      <c r="B290" s="271" t="s">
        <v>219</v>
      </c>
      <c r="C290" s="271" t="s">
        <v>224</v>
      </c>
      <c r="D290" s="429" t="s">
        <v>1109</v>
      </c>
      <c r="E290" s="216" t="s">
        <v>559</v>
      </c>
      <c r="F290" s="73" t="s">
        <v>310</v>
      </c>
      <c r="G290" s="73" t="s">
        <v>35</v>
      </c>
      <c r="H290" s="73" t="s">
        <v>227</v>
      </c>
      <c r="I290" s="209">
        <v>21</v>
      </c>
      <c r="J290" s="304">
        <f t="shared" si="8"/>
        <v>123</v>
      </c>
      <c r="K290" s="219">
        <v>123</v>
      </c>
      <c r="L290" s="218" t="e">
        <f>IF(K290="nio",0,IF(K290&gt;0,K290*I290/M290,0))*VLOOKUP(B290,'2-Kosten per locatie'!$A$14:$C$22,3,FALSE)</f>
        <v>#DIV/0!</v>
      </c>
      <c r="M290" s="305">
        <f>IF(K290="nio",0,IF(K290&gt;0,VLOOKUP(G290,'3-Productie normen'!A:J,VLOOKUP(K290,'3-Productie normen'!$B$40:$C$42,2,FALSE),FALSE)))</f>
        <v>0</v>
      </c>
      <c r="N290" s="306" t="str">
        <f>VLOOKUP(G290,'3-Productie normen'!A:J,8,FALSE)</f>
        <v>B</v>
      </c>
      <c r="O290" s="453"/>
      <c r="Q290" s="307">
        <f t="shared" si="9"/>
        <v>2583</v>
      </c>
    </row>
    <row r="291" spans="1:17" ht="14.1" customHeight="1">
      <c r="A291" s="62">
        <v>291</v>
      </c>
      <c r="B291" s="271" t="s">
        <v>219</v>
      </c>
      <c r="C291" s="271" t="s">
        <v>224</v>
      </c>
      <c r="D291" s="429" t="s">
        <v>1109</v>
      </c>
      <c r="E291" s="217" t="s">
        <v>560</v>
      </c>
      <c r="F291" s="76" t="s">
        <v>310</v>
      </c>
      <c r="G291" s="76" t="s">
        <v>35</v>
      </c>
      <c r="H291" s="76" t="s">
        <v>227</v>
      </c>
      <c r="I291" s="210">
        <v>36</v>
      </c>
      <c r="J291" s="304">
        <f t="shared" si="8"/>
        <v>123</v>
      </c>
      <c r="K291" s="219">
        <v>123</v>
      </c>
      <c r="L291" s="218" t="e">
        <f>IF(K291="nio",0,IF(K291&gt;0,K291*I291/M291,0))*VLOOKUP(B291,'2-Kosten per locatie'!$A$14:$C$22,3,FALSE)</f>
        <v>#DIV/0!</v>
      </c>
      <c r="M291" s="305">
        <f>IF(K291="nio",0,IF(K291&gt;0,VLOOKUP(G291,'3-Productie normen'!A:J,VLOOKUP(K291,'3-Productie normen'!$B$40:$C$42,2,FALSE),FALSE)))</f>
        <v>0</v>
      </c>
      <c r="N291" s="306" t="str">
        <f>VLOOKUP(G291,'3-Productie normen'!A:J,8,FALSE)</f>
        <v>B</v>
      </c>
      <c r="O291" s="453"/>
      <c r="Q291" s="307">
        <f t="shared" si="9"/>
        <v>4428</v>
      </c>
    </row>
    <row r="292" spans="1:17" ht="14.1" customHeight="1">
      <c r="A292" s="62">
        <v>292</v>
      </c>
      <c r="B292" s="271" t="s">
        <v>219</v>
      </c>
      <c r="C292" s="271" t="s">
        <v>224</v>
      </c>
      <c r="D292" s="429" t="s">
        <v>1109</v>
      </c>
      <c r="E292" s="217" t="s">
        <v>561</v>
      </c>
      <c r="F292" s="76" t="s">
        <v>310</v>
      </c>
      <c r="G292" s="76" t="s">
        <v>35</v>
      </c>
      <c r="H292" s="76" t="s">
        <v>227</v>
      </c>
      <c r="I292" s="210">
        <v>19</v>
      </c>
      <c r="J292" s="304">
        <f t="shared" si="8"/>
        <v>123</v>
      </c>
      <c r="K292" s="219">
        <v>123</v>
      </c>
      <c r="L292" s="218" t="e">
        <f>IF(K292="nio",0,IF(K292&gt;0,K292*I292/M292,0))*VLOOKUP(B292,'2-Kosten per locatie'!$A$14:$C$22,3,FALSE)</f>
        <v>#DIV/0!</v>
      </c>
      <c r="M292" s="305">
        <f>IF(K292="nio",0,IF(K292&gt;0,VLOOKUP(G292,'3-Productie normen'!A:J,VLOOKUP(K292,'3-Productie normen'!$B$40:$C$42,2,FALSE),FALSE)))</f>
        <v>0</v>
      </c>
      <c r="N292" s="306" t="str">
        <f>VLOOKUP(G292,'3-Productie normen'!A:J,8,FALSE)</f>
        <v>B</v>
      </c>
      <c r="O292" s="453"/>
      <c r="Q292" s="307">
        <f t="shared" si="9"/>
        <v>2337</v>
      </c>
    </row>
    <row r="293" spans="1:17" ht="14.1" customHeight="1">
      <c r="A293" s="62">
        <v>293</v>
      </c>
      <c r="B293" s="271" t="s">
        <v>219</v>
      </c>
      <c r="C293" s="271" t="s">
        <v>224</v>
      </c>
      <c r="D293" s="429" t="s">
        <v>1109</v>
      </c>
      <c r="E293" s="217" t="s">
        <v>562</v>
      </c>
      <c r="F293" s="76" t="s">
        <v>310</v>
      </c>
      <c r="G293" s="76" t="s">
        <v>35</v>
      </c>
      <c r="H293" s="76" t="s">
        <v>227</v>
      </c>
      <c r="I293" s="210">
        <v>18</v>
      </c>
      <c r="J293" s="304">
        <f t="shared" si="8"/>
        <v>123</v>
      </c>
      <c r="K293" s="219">
        <v>123</v>
      </c>
      <c r="L293" s="218" t="e">
        <f>IF(K293="nio",0,IF(K293&gt;0,K293*I293/M293,0))*VLOOKUP(B293,'2-Kosten per locatie'!$A$14:$C$22,3,FALSE)</f>
        <v>#DIV/0!</v>
      </c>
      <c r="M293" s="305">
        <f>IF(K293="nio",0,IF(K293&gt;0,VLOOKUP(G293,'3-Productie normen'!A:J,VLOOKUP(K293,'3-Productie normen'!$B$40:$C$42,2,FALSE),FALSE)))</f>
        <v>0</v>
      </c>
      <c r="N293" s="306" t="str">
        <f>VLOOKUP(G293,'3-Productie normen'!A:J,8,FALSE)</f>
        <v>B</v>
      </c>
      <c r="O293" s="453"/>
      <c r="Q293" s="307">
        <f t="shared" si="9"/>
        <v>2214</v>
      </c>
    </row>
    <row r="294" spans="1:17" ht="14.1" customHeight="1">
      <c r="A294" s="62">
        <v>294</v>
      </c>
      <c r="B294" s="271" t="s">
        <v>219</v>
      </c>
      <c r="C294" s="271" t="s">
        <v>224</v>
      </c>
      <c r="D294" s="429" t="s">
        <v>1109</v>
      </c>
      <c r="E294" s="217" t="s">
        <v>563</v>
      </c>
      <c r="F294" s="76" t="s">
        <v>310</v>
      </c>
      <c r="G294" s="76" t="s">
        <v>35</v>
      </c>
      <c r="H294" s="76" t="s">
        <v>227</v>
      </c>
      <c r="I294" s="210">
        <v>22</v>
      </c>
      <c r="J294" s="304">
        <f t="shared" si="8"/>
        <v>123</v>
      </c>
      <c r="K294" s="219">
        <v>123</v>
      </c>
      <c r="L294" s="218" t="e">
        <f>IF(K294="nio",0,IF(K294&gt;0,K294*I294/M294,0))*VLOOKUP(B294,'2-Kosten per locatie'!$A$14:$C$22,3,FALSE)</f>
        <v>#DIV/0!</v>
      </c>
      <c r="M294" s="305">
        <f>IF(K294="nio",0,IF(K294&gt;0,VLOOKUP(G294,'3-Productie normen'!A:J,VLOOKUP(K294,'3-Productie normen'!$B$40:$C$42,2,FALSE),FALSE)))</f>
        <v>0</v>
      </c>
      <c r="N294" s="306" t="str">
        <f>VLOOKUP(G294,'3-Productie normen'!A:J,8,FALSE)</f>
        <v>B</v>
      </c>
      <c r="O294" s="453"/>
      <c r="Q294" s="307">
        <f t="shared" si="9"/>
        <v>2706</v>
      </c>
    </row>
    <row r="295" spans="1:17" ht="14.1" customHeight="1">
      <c r="A295" s="62">
        <v>295</v>
      </c>
      <c r="B295" s="271" t="s">
        <v>219</v>
      </c>
      <c r="C295" s="271" t="s">
        <v>224</v>
      </c>
      <c r="D295" s="429" t="s">
        <v>1109</v>
      </c>
      <c r="E295" s="217" t="s">
        <v>564</v>
      </c>
      <c r="F295" s="76" t="s">
        <v>310</v>
      </c>
      <c r="G295" s="76" t="s">
        <v>35</v>
      </c>
      <c r="H295" s="76" t="s">
        <v>327</v>
      </c>
      <c r="I295" s="210">
        <v>29</v>
      </c>
      <c r="J295" s="304">
        <f t="shared" si="8"/>
        <v>123</v>
      </c>
      <c r="K295" s="219">
        <v>123</v>
      </c>
      <c r="L295" s="218" t="e">
        <f>IF(K295="nio",0,IF(K295&gt;0,K295*I295/M295,0))*VLOOKUP(B295,'2-Kosten per locatie'!$A$14:$C$22,3,FALSE)</f>
        <v>#DIV/0!</v>
      </c>
      <c r="M295" s="305">
        <f>IF(K295="nio",0,IF(K295&gt;0,VLOOKUP(G295,'3-Productie normen'!A:J,VLOOKUP(K295,'3-Productie normen'!$B$40:$C$42,2,FALSE),FALSE)))</f>
        <v>0</v>
      </c>
      <c r="N295" s="306" t="str">
        <f>VLOOKUP(G295,'3-Productie normen'!A:J,8,FALSE)</f>
        <v>B</v>
      </c>
      <c r="O295" s="453"/>
      <c r="Q295" s="307">
        <f t="shared" si="9"/>
        <v>3567</v>
      </c>
    </row>
    <row r="296" spans="1:17" ht="14.1" customHeight="1">
      <c r="A296" s="62">
        <v>296</v>
      </c>
      <c r="B296" s="271" t="s">
        <v>219</v>
      </c>
      <c r="C296" s="271" t="s">
        <v>224</v>
      </c>
      <c r="D296" s="429" t="s">
        <v>1109</v>
      </c>
      <c r="E296" s="217" t="s">
        <v>565</v>
      </c>
      <c r="F296" s="76" t="s">
        <v>310</v>
      </c>
      <c r="G296" s="76" t="s">
        <v>35</v>
      </c>
      <c r="H296" s="76" t="s">
        <v>327</v>
      </c>
      <c r="I296" s="210">
        <v>19</v>
      </c>
      <c r="J296" s="304">
        <f t="shared" si="8"/>
        <v>123</v>
      </c>
      <c r="K296" s="219">
        <v>123</v>
      </c>
      <c r="L296" s="218" t="e">
        <f>IF(K296="nio",0,IF(K296&gt;0,K296*I296/M296,0))*VLOOKUP(B296,'2-Kosten per locatie'!$A$14:$C$22,3,FALSE)</f>
        <v>#DIV/0!</v>
      </c>
      <c r="M296" s="305">
        <f>IF(K296="nio",0,IF(K296&gt;0,VLOOKUP(G296,'3-Productie normen'!A:J,VLOOKUP(K296,'3-Productie normen'!$B$40:$C$42,2,FALSE),FALSE)))</f>
        <v>0</v>
      </c>
      <c r="N296" s="306" t="str">
        <f>VLOOKUP(G296,'3-Productie normen'!A:J,8,FALSE)</f>
        <v>B</v>
      </c>
      <c r="O296" s="453"/>
      <c r="Q296" s="307">
        <f t="shared" si="9"/>
        <v>2337</v>
      </c>
    </row>
    <row r="297" spans="1:17" ht="14.1" customHeight="1">
      <c r="A297" s="62">
        <v>297</v>
      </c>
      <c r="B297" s="271" t="s">
        <v>219</v>
      </c>
      <c r="C297" s="271" t="s">
        <v>224</v>
      </c>
      <c r="D297" s="429" t="s">
        <v>1109</v>
      </c>
      <c r="E297" s="217" t="s">
        <v>566</v>
      </c>
      <c r="F297" s="76" t="s">
        <v>310</v>
      </c>
      <c r="G297" s="76" t="s">
        <v>35</v>
      </c>
      <c r="H297" s="76" t="s">
        <v>227</v>
      </c>
      <c r="I297" s="210">
        <v>41</v>
      </c>
      <c r="J297" s="304">
        <f t="shared" si="8"/>
        <v>123</v>
      </c>
      <c r="K297" s="219">
        <v>123</v>
      </c>
      <c r="L297" s="218" t="e">
        <f>IF(K297="nio",0,IF(K297&gt;0,K297*I297/M297,0))*VLOOKUP(B297,'2-Kosten per locatie'!$A$14:$C$22,3,FALSE)</f>
        <v>#DIV/0!</v>
      </c>
      <c r="M297" s="305">
        <f>IF(K297="nio",0,IF(K297&gt;0,VLOOKUP(G297,'3-Productie normen'!A:J,VLOOKUP(K297,'3-Productie normen'!$B$40:$C$42,2,FALSE),FALSE)))</f>
        <v>0</v>
      </c>
      <c r="N297" s="306" t="str">
        <f>VLOOKUP(G297,'3-Productie normen'!A:J,8,FALSE)</f>
        <v>B</v>
      </c>
      <c r="O297" s="453"/>
      <c r="Q297" s="307">
        <f t="shared" si="9"/>
        <v>5043</v>
      </c>
    </row>
    <row r="298" spans="1:17" ht="14.1" customHeight="1">
      <c r="A298" s="62">
        <v>298</v>
      </c>
      <c r="B298" s="271" t="s">
        <v>219</v>
      </c>
      <c r="C298" s="271" t="s">
        <v>224</v>
      </c>
      <c r="D298" s="429" t="s">
        <v>1109</v>
      </c>
      <c r="E298" s="217" t="s">
        <v>567</v>
      </c>
      <c r="F298" s="76" t="s">
        <v>310</v>
      </c>
      <c r="G298" s="76" t="s">
        <v>35</v>
      </c>
      <c r="H298" s="76" t="s">
        <v>227</v>
      </c>
      <c r="I298" s="210">
        <v>27</v>
      </c>
      <c r="J298" s="304">
        <f t="shared" si="8"/>
        <v>123</v>
      </c>
      <c r="K298" s="219">
        <v>123</v>
      </c>
      <c r="L298" s="218" t="e">
        <f>IF(K298="nio",0,IF(K298&gt;0,K298*I298/M298,0))*VLOOKUP(B298,'2-Kosten per locatie'!$A$14:$C$22,3,FALSE)</f>
        <v>#DIV/0!</v>
      </c>
      <c r="M298" s="305">
        <f>IF(K298="nio",0,IF(K298&gt;0,VLOOKUP(G298,'3-Productie normen'!A:J,VLOOKUP(K298,'3-Productie normen'!$B$40:$C$42,2,FALSE),FALSE)))</f>
        <v>0</v>
      </c>
      <c r="N298" s="306" t="str">
        <f>VLOOKUP(G298,'3-Productie normen'!A:J,8,FALSE)</f>
        <v>B</v>
      </c>
      <c r="O298" s="453"/>
      <c r="Q298" s="307">
        <f t="shared" si="9"/>
        <v>3321</v>
      </c>
    </row>
    <row r="299" spans="1:17" ht="14.1" customHeight="1">
      <c r="A299" s="62">
        <v>299</v>
      </c>
      <c r="B299" s="271" t="s">
        <v>219</v>
      </c>
      <c r="C299" s="271" t="s">
        <v>224</v>
      </c>
      <c r="D299" s="429" t="s">
        <v>1109</v>
      </c>
      <c r="E299" s="217" t="s">
        <v>568</v>
      </c>
      <c r="F299" s="76" t="s">
        <v>495</v>
      </c>
      <c r="G299" s="271" t="s">
        <v>1114</v>
      </c>
      <c r="H299" s="76" t="s">
        <v>237</v>
      </c>
      <c r="I299" s="210">
        <v>48</v>
      </c>
      <c r="J299" s="304">
        <f t="shared" si="8"/>
        <v>205</v>
      </c>
      <c r="K299" s="219">
        <v>205</v>
      </c>
      <c r="L299" s="218" t="e">
        <f>IF(K299="nio",0,IF(K299&gt;0,K299*I299/M299,0))*VLOOKUP(B299,'2-Kosten per locatie'!$A$14:$C$22,3,FALSE)</f>
        <v>#DIV/0!</v>
      </c>
      <c r="M299" s="305">
        <f>IF(K299="nio",0,IF(K299&gt;0,VLOOKUP(G299,'3-Productie normen'!A:J,VLOOKUP(K299,'3-Productie normen'!$B$40:$C$42,2,FALSE),FALSE)))</f>
        <v>0</v>
      </c>
      <c r="N299" s="306" t="str">
        <f>VLOOKUP(G299,'3-Productie normen'!A:J,8,FALSE)</f>
        <v>L</v>
      </c>
      <c r="O299" s="453"/>
      <c r="Q299" s="307">
        <f t="shared" si="9"/>
        <v>9840</v>
      </c>
    </row>
    <row r="300" spans="1:17" ht="14.1" customHeight="1">
      <c r="A300" s="62">
        <v>300</v>
      </c>
      <c r="B300" s="271" t="s">
        <v>219</v>
      </c>
      <c r="C300" s="271" t="s">
        <v>224</v>
      </c>
      <c r="D300" s="429" t="s">
        <v>1109</v>
      </c>
      <c r="E300" s="217" t="s">
        <v>569</v>
      </c>
      <c r="F300" s="76" t="s">
        <v>495</v>
      </c>
      <c r="G300" s="271" t="s">
        <v>1114</v>
      </c>
      <c r="H300" s="76" t="s">
        <v>237</v>
      </c>
      <c r="I300" s="210">
        <v>48</v>
      </c>
      <c r="J300" s="304">
        <f t="shared" si="8"/>
        <v>205</v>
      </c>
      <c r="K300" s="219">
        <v>205</v>
      </c>
      <c r="L300" s="218" t="e">
        <f>IF(K300="nio",0,IF(K300&gt;0,K300*I300/M300,0))*VLOOKUP(B300,'2-Kosten per locatie'!$A$14:$C$22,3,FALSE)</f>
        <v>#DIV/0!</v>
      </c>
      <c r="M300" s="305">
        <f>IF(K300="nio",0,IF(K300&gt;0,VLOOKUP(G300,'3-Productie normen'!A:J,VLOOKUP(K300,'3-Productie normen'!$B$40:$C$42,2,FALSE),FALSE)))</f>
        <v>0</v>
      </c>
      <c r="N300" s="306" t="str">
        <f>VLOOKUP(G300,'3-Productie normen'!A:J,8,FALSE)</f>
        <v>L</v>
      </c>
      <c r="O300" s="453"/>
      <c r="Q300" s="307">
        <f t="shared" si="9"/>
        <v>9840</v>
      </c>
    </row>
    <row r="301" spans="1:17" ht="14.1" customHeight="1">
      <c r="A301" s="62">
        <v>301</v>
      </c>
      <c r="B301" s="271" t="s">
        <v>219</v>
      </c>
      <c r="C301" s="271" t="s">
        <v>224</v>
      </c>
      <c r="D301" s="429" t="s">
        <v>1109</v>
      </c>
      <c r="E301" s="217" t="s">
        <v>570</v>
      </c>
      <c r="F301" s="76" t="s">
        <v>495</v>
      </c>
      <c r="G301" s="271" t="s">
        <v>1114</v>
      </c>
      <c r="H301" s="76" t="s">
        <v>237</v>
      </c>
      <c r="I301" s="210">
        <v>50</v>
      </c>
      <c r="J301" s="304">
        <f t="shared" si="8"/>
        <v>205</v>
      </c>
      <c r="K301" s="219">
        <v>205</v>
      </c>
      <c r="L301" s="218" t="e">
        <f>IF(K301="nio",0,IF(K301&gt;0,K301*I301/M301,0))*VLOOKUP(B301,'2-Kosten per locatie'!$A$14:$C$22,3,FALSE)</f>
        <v>#DIV/0!</v>
      </c>
      <c r="M301" s="305">
        <f>IF(K301="nio",0,IF(K301&gt;0,VLOOKUP(G301,'3-Productie normen'!A:J,VLOOKUP(K301,'3-Productie normen'!$B$40:$C$42,2,FALSE),FALSE)))</f>
        <v>0</v>
      </c>
      <c r="N301" s="306" t="str">
        <f>VLOOKUP(G301,'3-Productie normen'!A:J,8,FALSE)</f>
        <v>L</v>
      </c>
      <c r="O301" s="453"/>
      <c r="Q301" s="307">
        <f t="shared" si="9"/>
        <v>10250</v>
      </c>
    </row>
    <row r="302" spans="1:17" ht="14.1" customHeight="1">
      <c r="A302" s="62">
        <v>302</v>
      </c>
      <c r="B302" s="271" t="s">
        <v>219</v>
      </c>
      <c r="C302" s="271" t="s">
        <v>224</v>
      </c>
      <c r="D302" s="429" t="s">
        <v>1109</v>
      </c>
      <c r="E302" s="217" t="s">
        <v>571</v>
      </c>
      <c r="F302" s="76" t="s">
        <v>495</v>
      </c>
      <c r="G302" s="271" t="s">
        <v>1114</v>
      </c>
      <c r="H302" s="76" t="s">
        <v>237</v>
      </c>
      <c r="I302" s="210">
        <v>44</v>
      </c>
      <c r="J302" s="304">
        <f t="shared" si="8"/>
        <v>205</v>
      </c>
      <c r="K302" s="219">
        <v>205</v>
      </c>
      <c r="L302" s="218" t="e">
        <f>IF(K302="nio",0,IF(K302&gt;0,K302*I302/M302,0))*VLOOKUP(B302,'2-Kosten per locatie'!$A$14:$C$22,3,FALSE)</f>
        <v>#DIV/0!</v>
      </c>
      <c r="M302" s="305">
        <f>IF(K302="nio",0,IF(K302&gt;0,VLOOKUP(G302,'3-Productie normen'!A:J,VLOOKUP(K302,'3-Productie normen'!$B$40:$C$42,2,FALSE),FALSE)))</f>
        <v>0</v>
      </c>
      <c r="N302" s="306" t="str">
        <f>VLOOKUP(G302,'3-Productie normen'!A:J,8,FALSE)</f>
        <v>L</v>
      </c>
      <c r="O302" s="453"/>
      <c r="Q302" s="307">
        <f t="shared" si="9"/>
        <v>9020</v>
      </c>
    </row>
    <row r="303" spans="1:17" ht="14.1" customHeight="1">
      <c r="A303" s="62">
        <v>303</v>
      </c>
      <c r="B303" s="271" t="s">
        <v>219</v>
      </c>
      <c r="C303" s="271" t="s">
        <v>224</v>
      </c>
      <c r="D303" s="429" t="s">
        <v>1109</v>
      </c>
      <c r="E303" s="217" t="s">
        <v>572</v>
      </c>
      <c r="F303" s="76" t="s">
        <v>495</v>
      </c>
      <c r="G303" s="271" t="s">
        <v>1114</v>
      </c>
      <c r="H303" s="76" t="s">
        <v>237</v>
      </c>
      <c r="I303" s="210">
        <v>53</v>
      </c>
      <c r="J303" s="304">
        <f t="shared" si="8"/>
        <v>205</v>
      </c>
      <c r="K303" s="219">
        <v>205</v>
      </c>
      <c r="L303" s="218" t="e">
        <f>IF(K303="nio",0,IF(K303&gt;0,K303*I303/M303,0))*VLOOKUP(B303,'2-Kosten per locatie'!$A$14:$C$22,3,FALSE)</f>
        <v>#DIV/0!</v>
      </c>
      <c r="M303" s="305">
        <f>IF(K303="nio",0,IF(K303&gt;0,VLOOKUP(G303,'3-Productie normen'!A:J,VLOOKUP(K303,'3-Productie normen'!$B$40:$C$42,2,FALSE),FALSE)))</f>
        <v>0</v>
      </c>
      <c r="N303" s="306" t="str">
        <f>VLOOKUP(G303,'3-Productie normen'!A:J,8,FALSE)</f>
        <v>L</v>
      </c>
      <c r="O303" s="453"/>
      <c r="Q303" s="307">
        <f t="shared" si="9"/>
        <v>10865</v>
      </c>
    </row>
    <row r="304" spans="1:17" ht="14.1" customHeight="1">
      <c r="A304" s="62">
        <v>304</v>
      </c>
      <c r="B304" s="271" t="s">
        <v>219</v>
      </c>
      <c r="C304" s="271" t="s">
        <v>224</v>
      </c>
      <c r="D304" s="429" t="s">
        <v>1109</v>
      </c>
      <c r="E304" s="217" t="s">
        <v>573</v>
      </c>
      <c r="F304" s="76" t="s">
        <v>495</v>
      </c>
      <c r="G304" s="271" t="s">
        <v>1114</v>
      </c>
      <c r="H304" s="76" t="s">
        <v>237</v>
      </c>
      <c r="I304" s="210">
        <v>60</v>
      </c>
      <c r="J304" s="304">
        <f t="shared" si="8"/>
        <v>205</v>
      </c>
      <c r="K304" s="219">
        <v>205</v>
      </c>
      <c r="L304" s="218" t="e">
        <f>IF(K304="nio",0,IF(K304&gt;0,K304*I304/M304,0))*VLOOKUP(B304,'2-Kosten per locatie'!$A$14:$C$22,3,FALSE)</f>
        <v>#DIV/0!</v>
      </c>
      <c r="M304" s="305">
        <f>IF(K304="nio",0,IF(K304&gt;0,VLOOKUP(G304,'3-Productie normen'!A:J,VLOOKUP(K304,'3-Productie normen'!$B$40:$C$42,2,FALSE),FALSE)))</f>
        <v>0</v>
      </c>
      <c r="N304" s="306" t="str">
        <f>VLOOKUP(G304,'3-Productie normen'!A:J,8,FALSE)</f>
        <v>L</v>
      </c>
      <c r="O304" s="453"/>
      <c r="Q304" s="307">
        <f t="shared" si="9"/>
        <v>12300</v>
      </c>
    </row>
    <row r="305" spans="1:17" ht="14.1" customHeight="1">
      <c r="A305" s="62">
        <v>305</v>
      </c>
      <c r="B305" s="271" t="s">
        <v>219</v>
      </c>
      <c r="C305" s="271" t="s">
        <v>224</v>
      </c>
      <c r="D305" s="429" t="s">
        <v>1109</v>
      </c>
      <c r="E305" s="217" t="s">
        <v>574</v>
      </c>
      <c r="F305" s="76" t="s">
        <v>531</v>
      </c>
      <c r="G305" s="76" t="s">
        <v>244</v>
      </c>
      <c r="H305" s="76" t="s">
        <v>227</v>
      </c>
      <c r="I305" s="210">
        <v>8</v>
      </c>
      <c r="J305" s="304">
        <f t="shared" si="8"/>
        <v>205</v>
      </c>
      <c r="K305" s="219">
        <v>205</v>
      </c>
      <c r="L305" s="218" t="e">
        <f>IF(K305="nio",0,IF(K305&gt;0,K305*I305/M305,0))*VLOOKUP(B305,'2-Kosten per locatie'!$A$14:$C$22,3,FALSE)</f>
        <v>#DIV/0!</v>
      </c>
      <c r="M305" s="305">
        <f>IF(K305="nio",0,IF(K305&gt;0,VLOOKUP(G305,'3-Productie normen'!A:J,VLOOKUP(K305,'3-Productie normen'!$B$40:$C$42,2,FALSE),FALSE)))</f>
        <v>0</v>
      </c>
      <c r="N305" s="306" t="str">
        <f>VLOOKUP(G305,'3-Productie normen'!A:J,8,FALSE)</f>
        <v>V</v>
      </c>
      <c r="O305" s="453"/>
      <c r="Q305" s="307">
        <f t="shared" si="9"/>
        <v>1640</v>
      </c>
    </row>
    <row r="306" spans="1:17" ht="14.1" customHeight="1">
      <c r="A306" s="62">
        <v>306</v>
      </c>
      <c r="B306" s="271" t="s">
        <v>219</v>
      </c>
      <c r="C306" s="271" t="s">
        <v>224</v>
      </c>
      <c r="D306" s="429" t="s">
        <v>1109</v>
      </c>
      <c r="E306" s="217" t="s">
        <v>575</v>
      </c>
      <c r="F306" s="76" t="s">
        <v>543</v>
      </c>
      <c r="G306" s="76" t="s">
        <v>35</v>
      </c>
      <c r="H306" s="76" t="s">
        <v>227</v>
      </c>
      <c r="I306" s="210">
        <v>6</v>
      </c>
      <c r="J306" s="304">
        <f t="shared" si="8"/>
        <v>123</v>
      </c>
      <c r="K306" s="219">
        <v>123</v>
      </c>
      <c r="L306" s="218" t="e">
        <f>IF(K306="nio",0,IF(K306&gt;0,K306*I306/M306,0))*VLOOKUP(B306,'2-Kosten per locatie'!$A$14:$C$22,3,FALSE)</f>
        <v>#DIV/0!</v>
      </c>
      <c r="M306" s="305">
        <f>IF(K306="nio",0,IF(K306&gt;0,VLOOKUP(G306,'3-Productie normen'!A:J,VLOOKUP(K306,'3-Productie normen'!$B$40:$C$42,2,FALSE),FALSE)))</f>
        <v>0</v>
      </c>
      <c r="N306" s="306" t="str">
        <f>VLOOKUP(G306,'3-Productie normen'!A:J,8,FALSE)</f>
        <v>B</v>
      </c>
      <c r="O306" s="453"/>
      <c r="Q306" s="307">
        <f t="shared" si="9"/>
        <v>738</v>
      </c>
    </row>
    <row r="307" spans="1:17" ht="14.1" customHeight="1">
      <c r="A307" s="62">
        <v>307</v>
      </c>
      <c r="B307" s="271" t="s">
        <v>219</v>
      </c>
      <c r="C307" s="271" t="s">
        <v>224</v>
      </c>
      <c r="D307" s="429" t="s">
        <v>1109</v>
      </c>
      <c r="E307" s="217" t="s">
        <v>568</v>
      </c>
      <c r="F307" s="76" t="s">
        <v>62</v>
      </c>
      <c r="G307" s="76" t="s">
        <v>37</v>
      </c>
      <c r="H307" s="76" t="s">
        <v>237</v>
      </c>
      <c r="I307" s="210">
        <v>9</v>
      </c>
      <c r="J307" s="304">
        <f t="shared" si="8"/>
        <v>205</v>
      </c>
      <c r="K307" s="219">
        <v>205</v>
      </c>
      <c r="L307" s="218" t="e">
        <f>IF(K307="nio",0,IF(K307&gt;0,K307*I307/M307,0))*VLOOKUP(B307,'2-Kosten per locatie'!$A$14:$C$22,3,FALSE)</f>
        <v>#DIV/0!</v>
      </c>
      <c r="M307" s="305">
        <f>IF(K307="nio",0,IF(K307&gt;0,VLOOKUP(G307,'3-Productie normen'!A:J,VLOOKUP(K307,'3-Productie normen'!$B$40:$C$42,2,FALSE),FALSE)))</f>
        <v>0</v>
      </c>
      <c r="N307" s="306" t="str">
        <f>VLOOKUP(G307,'3-Productie normen'!A:J,8,FALSE)</f>
        <v>S</v>
      </c>
      <c r="O307" s="453"/>
      <c r="Q307" s="307">
        <f t="shared" si="9"/>
        <v>1845</v>
      </c>
    </row>
    <row r="308" spans="1:17" ht="14.1" customHeight="1">
      <c r="A308" s="62">
        <v>308</v>
      </c>
      <c r="B308" s="271" t="s">
        <v>219</v>
      </c>
      <c r="C308" s="271" t="s">
        <v>224</v>
      </c>
      <c r="D308" s="429" t="s">
        <v>1109</v>
      </c>
      <c r="E308" s="217" t="s">
        <v>569</v>
      </c>
      <c r="F308" s="76" t="s">
        <v>62</v>
      </c>
      <c r="G308" s="76" t="s">
        <v>37</v>
      </c>
      <c r="H308" s="76" t="s">
        <v>237</v>
      </c>
      <c r="I308" s="210">
        <v>5</v>
      </c>
      <c r="J308" s="304">
        <f t="shared" si="8"/>
        <v>205</v>
      </c>
      <c r="K308" s="219">
        <v>205</v>
      </c>
      <c r="L308" s="218" t="e">
        <f>IF(K308="nio",0,IF(K308&gt;0,K308*I308/M308,0))*VLOOKUP(B308,'2-Kosten per locatie'!$A$14:$C$22,3,FALSE)</f>
        <v>#DIV/0!</v>
      </c>
      <c r="M308" s="305">
        <f>IF(K308="nio",0,IF(K308&gt;0,VLOOKUP(G308,'3-Productie normen'!A:J,VLOOKUP(K308,'3-Productie normen'!$B$40:$C$42,2,FALSE),FALSE)))</f>
        <v>0</v>
      </c>
      <c r="N308" s="306" t="str">
        <f>VLOOKUP(G308,'3-Productie normen'!A:J,8,FALSE)</f>
        <v>S</v>
      </c>
      <c r="O308" s="453"/>
      <c r="Q308" s="307">
        <f t="shared" si="9"/>
        <v>1025</v>
      </c>
    </row>
    <row r="309" spans="1:17" ht="14.1" customHeight="1">
      <c r="A309" s="62">
        <v>309</v>
      </c>
      <c r="B309" s="271" t="s">
        <v>219</v>
      </c>
      <c r="C309" s="271" t="s">
        <v>224</v>
      </c>
      <c r="D309" s="429" t="s">
        <v>1109</v>
      </c>
      <c r="E309" s="217" t="s">
        <v>570</v>
      </c>
      <c r="F309" s="76" t="s">
        <v>62</v>
      </c>
      <c r="G309" s="76" t="s">
        <v>37</v>
      </c>
      <c r="H309" s="76" t="s">
        <v>237</v>
      </c>
      <c r="I309" s="210">
        <v>5</v>
      </c>
      <c r="J309" s="304">
        <f t="shared" si="8"/>
        <v>205</v>
      </c>
      <c r="K309" s="219">
        <v>205</v>
      </c>
      <c r="L309" s="218" t="e">
        <f>IF(K309="nio",0,IF(K309&gt;0,K309*I309/M309,0))*VLOOKUP(B309,'2-Kosten per locatie'!$A$14:$C$22,3,FALSE)</f>
        <v>#DIV/0!</v>
      </c>
      <c r="M309" s="305">
        <f>IF(K309="nio",0,IF(K309&gt;0,VLOOKUP(G309,'3-Productie normen'!A:J,VLOOKUP(K309,'3-Productie normen'!$B$40:$C$42,2,FALSE),FALSE)))</f>
        <v>0</v>
      </c>
      <c r="N309" s="306" t="str">
        <f>VLOOKUP(G309,'3-Productie normen'!A:J,8,FALSE)</f>
        <v>S</v>
      </c>
      <c r="O309" s="453"/>
      <c r="Q309" s="307">
        <f t="shared" si="9"/>
        <v>1025</v>
      </c>
    </row>
    <row r="310" spans="1:17" ht="14.1" customHeight="1">
      <c r="A310" s="62">
        <v>310</v>
      </c>
      <c r="B310" s="271" t="s">
        <v>219</v>
      </c>
      <c r="C310" s="271" t="s">
        <v>224</v>
      </c>
      <c r="D310" s="429" t="s">
        <v>1109</v>
      </c>
      <c r="E310" s="217" t="s">
        <v>571</v>
      </c>
      <c r="F310" s="76" t="s">
        <v>62</v>
      </c>
      <c r="G310" s="76" t="s">
        <v>37</v>
      </c>
      <c r="H310" s="76" t="s">
        <v>237</v>
      </c>
      <c r="I310" s="210">
        <v>5</v>
      </c>
      <c r="J310" s="304">
        <f t="shared" si="8"/>
        <v>205</v>
      </c>
      <c r="K310" s="219">
        <v>205</v>
      </c>
      <c r="L310" s="218" t="e">
        <f>IF(K310="nio",0,IF(K310&gt;0,K310*I310/M310,0))*VLOOKUP(B310,'2-Kosten per locatie'!$A$14:$C$22,3,FALSE)</f>
        <v>#DIV/0!</v>
      </c>
      <c r="M310" s="305">
        <f>IF(K310="nio",0,IF(K310&gt;0,VLOOKUP(G310,'3-Productie normen'!A:J,VLOOKUP(K310,'3-Productie normen'!$B$40:$C$42,2,FALSE),FALSE)))</f>
        <v>0</v>
      </c>
      <c r="N310" s="306" t="str">
        <f>VLOOKUP(G310,'3-Productie normen'!A:J,8,FALSE)</f>
        <v>S</v>
      </c>
      <c r="O310" s="453"/>
      <c r="Q310" s="307">
        <f t="shared" si="9"/>
        <v>1025</v>
      </c>
    </row>
    <row r="311" spans="1:17" ht="14.1" customHeight="1">
      <c r="A311" s="62">
        <v>311</v>
      </c>
      <c r="B311" s="271" t="s">
        <v>219</v>
      </c>
      <c r="C311" s="271" t="s">
        <v>224</v>
      </c>
      <c r="D311" s="429" t="s">
        <v>1109</v>
      </c>
      <c r="E311" s="217" t="s">
        <v>576</v>
      </c>
      <c r="F311" s="76" t="s">
        <v>509</v>
      </c>
      <c r="G311" s="76" t="s">
        <v>35</v>
      </c>
      <c r="H311" s="76" t="s">
        <v>227</v>
      </c>
      <c r="I311" s="210">
        <v>12</v>
      </c>
      <c r="J311" s="304">
        <f t="shared" si="8"/>
        <v>123</v>
      </c>
      <c r="K311" s="219">
        <v>123</v>
      </c>
      <c r="L311" s="218" t="e">
        <f>IF(K311="nio",0,IF(K311&gt;0,K311*I311/M311,0))*VLOOKUP(B311,'2-Kosten per locatie'!$A$14:$C$22,3,FALSE)</f>
        <v>#DIV/0!</v>
      </c>
      <c r="M311" s="305">
        <f>IF(K311="nio",0,IF(K311&gt;0,VLOOKUP(G311,'3-Productie normen'!A:J,VLOOKUP(K311,'3-Productie normen'!$B$40:$C$42,2,FALSE),FALSE)))</f>
        <v>0</v>
      </c>
      <c r="N311" s="306" t="str">
        <f>VLOOKUP(G311,'3-Productie normen'!A:J,8,FALSE)</f>
        <v>B</v>
      </c>
      <c r="O311" s="453"/>
      <c r="Q311" s="307">
        <f t="shared" si="9"/>
        <v>1476</v>
      </c>
    </row>
    <row r="312" spans="1:17" ht="14.1" customHeight="1">
      <c r="A312" s="62">
        <v>312</v>
      </c>
      <c r="B312" s="271" t="s">
        <v>219</v>
      </c>
      <c r="C312" s="271" t="s">
        <v>224</v>
      </c>
      <c r="D312" s="429" t="s">
        <v>1109</v>
      </c>
      <c r="E312" s="217" t="s">
        <v>577</v>
      </c>
      <c r="F312" s="76" t="s">
        <v>509</v>
      </c>
      <c r="G312" s="76" t="s">
        <v>35</v>
      </c>
      <c r="H312" s="76" t="s">
        <v>227</v>
      </c>
      <c r="I312" s="210">
        <v>13</v>
      </c>
      <c r="J312" s="304">
        <f t="shared" si="8"/>
        <v>123</v>
      </c>
      <c r="K312" s="219">
        <v>123</v>
      </c>
      <c r="L312" s="218" t="e">
        <f>IF(K312="nio",0,IF(K312&gt;0,K312*I312/M312,0))*VLOOKUP(B312,'2-Kosten per locatie'!$A$14:$C$22,3,FALSE)</f>
        <v>#DIV/0!</v>
      </c>
      <c r="M312" s="305">
        <f>IF(K312="nio",0,IF(K312&gt;0,VLOOKUP(G312,'3-Productie normen'!A:J,VLOOKUP(K312,'3-Productie normen'!$B$40:$C$42,2,FALSE),FALSE)))</f>
        <v>0</v>
      </c>
      <c r="N312" s="306" t="str">
        <f>VLOOKUP(G312,'3-Productie normen'!A:J,8,FALSE)</f>
        <v>B</v>
      </c>
      <c r="O312" s="453"/>
      <c r="Q312" s="307">
        <f t="shared" si="9"/>
        <v>1599</v>
      </c>
    </row>
    <row r="313" spans="1:17" ht="14.1" customHeight="1">
      <c r="A313" s="62">
        <v>313</v>
      </c>
      <c r="B313" s="271" t="s">
        <v>219</v>
      </c>
      <c r="C313" s="271" t="s">
        <v>224</v>
      </c>
      <c r="D313" s="429" t="s">
        <v>1109</v>
      </c>
      <c r="E313" s="216" t="s">
        <v>578</v>
      </c>
      <c r="F313" s="73" t="s">
        <v>509</v>
      </c>
      <c r="G313" s="73" t="s">
        <v>35</v>
      </c>
      <c r="H313" s="73" t="s">
        <v>327</v>
      </c>
      <c r="I313" s="209">
        <v>36</v>
      </c>
      <c r="J313" s="304">
        <f t="shared" si="8"/>
        <v>123</v>
      </c>
      <c r="K313" s="219">
        <v>123</v>
      </c>
      <c r="L313" s="218" t="e">
        <f>IF(K313="nio",0,IF(K313&gt;0,K313*I313/M313,0))*VLOOKUP(B313,'2-Kosten per locatie'!$A$14:$C$22,3,FALSE)</f>
        <v>#DIV/0!</v>
      </c>
      <c r="M313" s="305">
        <f>IF(K313="nio",0,IF(K313&gt;0,VLOOKUP(G313,'3-Productie normen'!A:J,VLOOKUP(K313,'3-Productie normen'!$B$40:$C$42,2,FALSE),FALSE)))</f>
        <v>0</v>
      </c>
      <c r="N313" s="306" t="str">
        <f>VLOOKUP(G313,'3-Productie normen'!A:J,8,FALSE)</f>
        <v>B</v>
      </c>
      <c r="O313" s="453"/>
      <c r="Q313" s="307">
        <f t="shared" si="9"/>
        <v>4428</v>
      </c>
    </row>
    <row r="314" spans="1:17" ht="14.1" customHeight="1">
      <c r="A314" s="62">
        <v>314</v>
      </c>
      <c r="B314" s="271" t="s">
        <v>219</v>
      </c>
      <c r="C314" s="271" t="s">
        <v>224</v>
      </c>
      <c r="D314" s="429" t="s">
        <v>1109</v>
      </c>
      <c r="E314" s="216" t="s">
        <v>579</v>
      </c>
      <c r="F314" s="73" t="s">
        <v>509</v>
      </c>
      <c r="G314" s="73" t="s">
        <v>35</v>
      </c>
      <c r="H314" s="73" t="s">
        <v>227</v>
      </c>
      <c r="I314" s="209">
        <v>12</v>
      </c>
      <c r="J314" s="304">
        <f t="shared" si="8"/>
        <v>123</v>
      </c>
      <c r="K314" s="219">
        <v>123</v>
      </c>
      <c r="L314" s="218" t="e">
        <f>IF(K314="nio",0,IF(K314&gt;0,K314*I314/M314,0))*VLOOKUP(B314,'2-Kosten per locatie'!$A$14:$C$22,3,FALSE)</f>
        <v>#DIV/0!</v>
      </c>
      <c r="M314" s="305">
        <f>IF(K314="nio",0,IF(K314&gt;0,VLOOKUP(G314,'3-Productie normen'!A:J,VLOOKUP(K314,'3-Productie normen'!$B$40:$C$42,2,FALSE),FALSE)))</f>
        <v>0</v>
      </c>
      <c r="N314" s="306" t="str">
        <f>VLOOKUP(G314,'3-Productie normen'!A:J,8,FALSE)</f>
        <v>B</v>
      </c>
      <c r="O314" s="453"/>
      <c r="Q314" s="307">
        <f t="shared" si="9"/>
        <v>1476</v>
      </c>
    </row>
    <row r="315" spans="1:17" ht="14.1" customHeight="1">
      <c r="A315" s="62">
        <v>315</v>
      </c>
      <c r="B315" s="271" t="s">
        <v>219</v>
      </c>
      <c r="C315" s="271" t="s">
        <v>224</v>
      </c>
      <c r="D315" s="429" t="s">
        <v>1109</v>
      </c>
      <c r="E315" s="216" t="s">
        <v>580</v>
      </c>
      <c r="F315" s="73" t="s">
        <v>511</v>
      </c>
      <c r="G315" s="271" t="s">
        <v>1114</v>
      </c>
      <c r="H315" s="73" t="s">
        <v>488</v>
      </c>
      <c r="I315" s="209">
        <v>152</v>
      </c>
      <c r="J315" s="304">
        <f t="shared" si="8"/>
        <v>205</v>
      </c>
      <c r="K315" s="219">
        <v>205</v>
      </c>
      <c r="L315" s="218" t="e">
        <f>IF(K315="nio",0,IF(K315&gt;0,K315*I315/M315,0))*VLOOKUP(B315,'2-Kosten per locatie'!$A$14:$C$22,3,FALSE)</f>
        <v>#DIV/0!</v>
      </c>
      <c r="M315" s="305">
        <f>IF(K315="nio",0,IF(K315&gt;0,VLOOKUP(G315,'3-Productie normen'!A:J,VLOOKUP(K315,'3-Productie normen'!$B$40:$C$42,2,FALSE),FALSE)))</f>
        <v>0</v>
      </c>
      <c r="N315" s="306" t="str">
        <f>VLOOKUP(G315,'3-Productie normen'!A:J,8,FALSE)</f>
        <v>L</v>
      </c>
      <c r="O315" s="453"/>
      <c r="Q315" s="307">
        <f t="shared" si="9"/>
        <v>31160</v>
      </c>
    </row>
    <row r="316" spans="1:17" ht="14.1" customHeight="1">
      <c r="A316" s="62">
        <v>316</v>
      </c>
      <c r="B316" s="271" t="s">
        <v>219</v>
      </c>
      <c r="C316" s="271" t="s">
        <v>224</v>
      </c>
      <c r="D316" s="429" t="s">
        <v>1109</v>
      </c>
      <c r="E316" s="216" t="s">
        <v>581</v>
      </c>
      <c r="F316" s="73" t="s">
        <v>511</v>
      </c>
      <c r="G316" s="271" t="s">
        <v>1114</v>
      </c>
      <c r="H316" s="73" t="s">
        <v>488</v>
      </c>
      <c r="I316" s="209">
        <v>106</v>
      </c>
      <c r="J316" s="304">
        <f t="shared" si="8"/>
        <v>205</v>
      </c>
      <c r="K316" s="219">
        <v>205</v>
      </c>
      <c r="L316" s="218" t="e">
        <f>IF(K316="nio",0,IF(K316&gt;0,K316*I316/M316,0))*VLOOKUP(B316,'2-Kosten per locatie'!$A$14:$C$22,3,FALSE)</f>
        <v>#DIV/0!</v>
      </c>
      <c r="M316" s="305">
        <f>IF(K316="nio",0,IF(K316&gt;0,VLOOKUP(G316,'3-Productie normen'!A:J,VLOOKUP(K316,'3-Productie normen'!$B$40:$C$42,2,FALSE),FALSE)))</f>
        <v>0</v>
      </c>
      <c r="N316" s="306" t="str">
        <f>VLOOKUP(G316,'3-Productie normen'!A:J,8,FALSE)</f>
        <v>L</v>
      </c>
      <c r="O316" s="453"/>
      <c r="Q316" s="307">
        <f t="shared" si="9"/>
        <v>21730</v>
      </c>
    </row>
    <row r="317" spans="1:17" ht="14.1" customHeight="1">
      <c r="A317" s="62">
        <v>317</v>
      </c>
      <c r="B317" s="271" t="s">
        <v>219</v>
      </c>
      <c r="C317" s="271" t="s">
        <v>224</v>
      </c>
      <c r="D317" s="429" t="s">
        <v>1109</v>
      </c>
      <c r="E317" s="216" t="s">
        <v>582</v>
      </c>
      <c r="F317" s="73" t="s">
        <v>511</v>
      </c>
      <c r="G317" s="271" t="s">
        <v>1114</v>
      </c>
      <c r="H317" s="73" t="s">
        <v>488</v>
      </c>
      <c r="I317" s="209">
        <v>20</v>
      </c>
      <c r="J317" s="304">
        <f t="shared" si="8"/>
        <v>205</v>
      </c>
      <c r="K317" s="219">
        <v>205</v>
      </c>
      <c r="L317" s="218" t="e">
        <f>IF(K317="nio",0,IF(K317&gt;0,K317*I317/M317,0))*VLOOKUP(B317,'2-Kosten per locatie'!$A$14:$C$22,3,FALSE)</f>
        <v>#DIV/0!</v>
      </c>
      <c r="M317" s="305">
        <f>IF(K317="nio",0,IF(K317&gt;0,VLOOKUP(G317,'3-Productie normen'!A:J,VLOOKUP(K317,'3-Productie normen'!$B$40:$C$42,2,FALSE),FALSE)))</f>
        <v>0</v>
      </c>
      <c r="N317" s="306" t="str">
        <f>VLOOKUP(G317,'3-Productie normen'!A:J,8,FALSE)</f>
        <v>L</v>
      </c>
      <c r="O317" s="453"/>
      <c r="Q317" s="307">
        <f t="shared" si="9"/>
        <v>4100</v>
      </c>
    </row>
    <row r="318" spans="1:17" ht="14.1" customHeight="1">
      <c r="A318" s="62">
        <v>318</v>
      </c>
      <c r="B318" s="271" t="s">
        <v>219</v>
      </c>
      <c r="C318" s="271" t="s">
        <v>224</v>
      </c>
      <c r="D318" s="429" t="s">
        <v>1109</v>
      </c>
      <c r="E318" s="216" t="s">
        <v>583</v>
      </c>
      <c r="F318" s="73" t="s">
        <v>511</v>
      </c>
      <c r="G318" s="271" t="s">
        <v>1114</v>
      </c>
      <c r="H318" s="73" t="s">
        <v>488</v>
      </c>
      <c r="I318" s="209">
        <v>20</v>
      </c>
      <c r="J318" s="304">
        <f t="shared" si="8"/>
        <v>205</v>
      </c>
      <c r="K318" s="219">
        <v>205</v>
      </c>
      <c r="L318" s="218" t="e">
        <f>IF(K318="nio",0,IF(K318&gt;0,K318*I318/M318,0))*VLOOKUP(B318,'2-Kosten per locatie'!$A$14:$C$22,3,FALSE)</f>
        <v>#DIV/0!</v>
      </c>
      <c r="M318" s="305">
        <f>IF(K318="nio",0,IF(K318&gt;0,VLOOKUP(G318,'3-Productie normen'!A:J,VLOOKUP(K318,'3-Productie normen'!$B$40:$C$42,2,FALSE),FALSE)))</f>
        <v>0</v>
      </c>
      <c r="N318" s="306" t="str">
        <f>VLOOKUP(G318,'3-Productie normen'!A:J,8,FALSE)</f>
        <v>L</v>
      </c>
      <c r="O318" s="453"/>
      <c r="Q318" s="307">
        <f t="shared" si="9"/>
        <v>4100</v>
      </c>
    </row>
    <row r="319" spans="1:17" ht="14.1" customHeight="1">
      <c r="A319" s="62">
        <v>319</v>
      </c>
      <c r="B319" s="271" t="s">
        <v>220</v>
      </c>
      <c r="C319" s="271" t="s">
        <v>224</v>
      </c>
      <c r="D319" s="429" t="s">
        <v>1111</v>
      </c>
      <c r="E319" s="216"/>
      <c r="F319" s="73" t="s">
        <v>41</v>
      </c>
      <c r="G319" s="73" t="s">
        <v>393</v>
      </c>
      <c r="H319" s="73" t="s">
        <v>327</v>
      </c>
      <c r="I319" s="209">
        <v>8</v>
      </c>
      <c r="J319" s="304">
        <f t="shared" si="8"/>
        <v>205</v>
      </c>
      <c r="K319" s="219">
        <v>205</v>
      </c>
      <c r="L319" s="218" t="e">
        <f>IF(K319="nio",0,IF(K319&gt;0,K319*I319/M319,0))*VLOOKUP(B319,'2-Kosten per locatie'!$A$14:$C$22,3,FALSE)</f>
        <v>#DIV/0!</v>
      </c>
      <c r="M319" s="305">
        <f>IF(K319="nio",0,IF(K319&gt;0,VLOOKUP(G319,'3-Productie normen'!A:J,VLOOKUP(K319,'3-Productie normen'!$B$40:$C$42,2,FALSE),FALSE)))</f>
        <v>0</v>
      </c>
      <c r="N319" s="306" t="str">
        <f>VLOOKUP(G319,'3-Productie normen'!A:J,8,FALSE)</f>
        <v>V</v>
      </c>
      <c r="O319" s="453"/>
      <c r="Q319" s="307">
        <f t="shared" si="9"/>
        <v>1640</v>
      </c>
    </row>
    <row r="320" spans="1:17" ht="14.1" customHeight="1">
      <c r="A320" s="62">
        <v>320</v>
      </c>
      <c r="B320" s="271" t="s">
        <v>220</v>
      </c>
      <c r="C320" s="271" t="s">
        <v>224</v>
      </c>
      <c r="D320" s="429" t="s">
        <v>1111</v>
      </c>
      <c r="E320" s="216"/>
      <c r="F320" s="73" t="s">
        <v>231</v>
      </c>
      <c r="G320" s="73" t="s">
        <v>232</v>
      </c>
      <c r="H320" s="73" t="s">
        <v>237</v>
      </c>
      <c r="I320" s="209">
        <v>40</v>
      </c>
      <c r="J320" s="304">
        <f t="shared" si="8"/>
        <v>205</v>
      </c>
      <c r="K320" s="219">
        <v>205</v>
      </c>
      <c r="L320" s="218" t="e">
        <f>IF(K320="nio",0,IF(K320&gt;0,K320*I320/M320,0))*VLOOKUP(B320,'2-Kosten per locatie'!$A$14:$C$22,3,FALSE)</f>
        <v>#DIV/0!</v>
      </c>
      <c r="M320" s="305">
        <f>IF(K320="nio",0,IF(K320&gt;0,VLOOKUP(G320,'3-Productie normen'!A:J,VLOOKUP(K320,'3-Productie normen'!$B$40:$C$42,2,FALSE),FALSE)))</f>
        <v>0</v>
      </c>
      <c r="N320" s="306" t="str">
        <f>VLOOKUP(G320,'3-Productie normen'!A:J,8,FALSE)</f>
        <v>V</v>
      </c>
      <c r="O320" s="453"/>
      <c r="Q320" s="307">
        <f t="shared" si="9"/>
        <v>8200</v>
      </c>
    </row>
    <row r="321" spans="1:17" ht="14.1" customHeight="1">
      <c r="A321" s="62">
        <v>321</v>
      </c>
      <c r="B321" s="271" t="s">
        <v>220</v>
      </c>
      <c r="C321" s="271" t="s">
        <v>224</v>
      </c>
      <c r="D321" s="429" t="s">
        <v>1111</v>
      </c>
      <c r="E321" s="216"/>
      <c r="F321" s="73" t="s">
        <v>43</v>
      </c>
      <c r="G321" s="73" t="s">
        <v>263</v>
      </c>
      <c r="H321" s="73" t="s">
        <v>227</v>
      </c>
      <c r="I321" s="209">
        <v>2</v>
      </c>
      <c r="J321" s="304">
        <f t="shared" si="8"/>
        <v>205</v>
      </c>
      <c r="K321" s="219">
        <v>205</v>
      </c>
      <c r="L321" s="218" t="e">
        <f>IF(K321="nio",0,IF(K321&gt;0,K321*I321/M321,0))*VLOOKUP(B321,'2-Kosten per locatie'!$A$14:$C$22,3,FALSE)</f>
        <v>#DIV/0!</v>
      </c>
      <c r="M321" s="305">
        <f>IF(K321="nio",0,IF(K321&gt;0,VLOOKUP(G321,'3-Productie normen'!A:J,VLOOKUP(K321,'3-Productie normen'!$B$40:$C$42,2,FALSE),FALSE)))</f>
        <v>0</v>
      </c>
      <c r="N321" s="306" t="str">
        <f>VLOOKUP(G321,'3-Productie normen'!A:J,8,FALSE)</f>
        <v>V</v>
      </c>
      <c r="O321" s="453"/>
      <c r="Q321" s="307">
        <f t="shared" si="9"/>
        <v>410</v>
      </c>
    </row>
    <row r="322" spans="1:17" ht="14.1" customHeight="1">
      <c r="A322" s="62">
        <v>322</v>
      </c>
      <c r="B322" s="271" t="s">
        <v>220</v>
      </c>
      <c r="C322" s="271" t="s">
        <v>224</v>
      </c>
      <c r="D322" s="429" t="s">
        <v>1111</v>
      </c>
      <c r="E322" s="216"/>
      <c r="F322" s="73" t="s">
        <v>585</v>
      </c>
      <c r="G322" s="73" t="s">
        <v>40</v>
      </c>
      <c r="H322" s="73" t="s">
        <v>237</v>
      </c>
      <c r="I322" s="209">
        <v>23</v>
      </c>
      <c r="J322" s="304">
        <f t="shared" si="8"/>
        <v>205</v>
      </c>
      <c r="K322" s="219">
        <v>205</v>
      </c>
      <c r="L322" s="218" t="e">
        <f>IF(K322="nio",0,IF(K322&gt;0,K322*I322/M322,0))*VLOOKUP(B322,'2-Kosten per locatie'!$A$14:$C$22,3,FALSE)</f>
        <v>#DIV/0!</v>
      </c>
      <c r="M322" s="305">
        <f>IF(K322="nio",0,IF(K322&gt;0,VLOOKUP(G322,'3-Productie normen'!A:J,VLOOKUP(K322,'3-Productie normen'!$B$40:$C$42,2,FALSE),FALSE)))</f>
        <v>0</v>
      </c>
      <c r="N322" s="306" t="str">
        <f>VLOOKUP(G322,'3-Productie normen'!A:J,8,FALSE)</f>
        <v>V</v>
      </c>
      <c r="O322" s="453"/>
      <c r="Q322" s="307">
        <f t="shared" si="9"/>
        <v>4715</v>
      </c>
    </row>
    <row r="323" spans="1:17" ht="14.1" customHeight="1">
      <c r="A323" s="62">
        <v>323</v>
      </c>
      <c r="B323" s="271" t="s">
        <v>220</v>
      </c>
      <c r="C323" s="271" t="s">
        <v>224</v>
      </c>
      <c r="D323" s="429" t="s">
        <v>1111</v>
      </c>
      <c r="E323" s="216"/>
      <c r="F323" s="73" t="s">
        <v>585</v>
      </c>
      <c r="G323" s="73" t="s">
        <v>40</v>
      </c>
      <c r="H323" s="73" t="s">
        <v>237</v>
      </c>
      <c r="I323" s="209">
        <v>23</v>
      </c>
      <c r="J323" s="304">
        <f t="shared" si="8"/>
        <v>205</v>
      </c>
      <c r="K323" s="219">
        <v>205</v>
      </c>
      <c r="L323" s="218" t="e">
        <f>IF(K323="nio",0,IF(K323&gt;0,K323*I323/M323,0))*VLOOKUP(B323,'2-Kosten per locatie'!$A$14:$C$22,3,FALSE)</f>
        <v>#DIV/0!</v>
      </c>
      <c r="M323" s="305">
        <f>IF(K323="nio",0,IF(K323&gt;0,VLOOKUP(G323,'3-Productie normen'!A:J,VLOOKUP(K323,'3-Productie normen'!$B$40:$C$42,2,FALSE),FALSE)))</f>
        <v>0</v>
      </c>
      <c r="N323" s="306" t="str">
        <f>VLOOKUP(G323,'3-Productie normen'!A:J,8,FALSE)</f>
        <v>V</v>
      </c>
      <c r="O323" s="453"/>
      <c r="Q323" s="307">
        <f t="shared" si="9"/>
        <v>4715</v>
      </c>
    </row>
    <row r="324" spans="1:17" ht="14.1" customHeight="1">
      <c r="A324" s="62">
        <v>324</v>
      </c>
      <c r="B324" s="271" t="s">
        <v>220</v>
      </c>
      <c r="C324" s="271" t="s">
        <v>224</v>
      </c>
      <c r="D324" s="429" t="s">
        <v>1111</v>
      </c>
      <c r="E324" s="216"/>
      <c r="F324" s="73" t="s">
        <v>585</v>
      </c>
      <c r="G324" s="73" t="s">
        <v>40</v>
      </c>
      <c r="H324" s="73" t="s">
        <v>237</v>
      </c>
      <c r="I324" s="209">
        <v>23</v>
      </c>
      <c r="J324" s="304">
        <f t="shared" si="8"/>
        <v>205</v>
      </c>
      <c r="K324" s="219">
        <v>205</v>
      </c>
      <c r="L324" s="218" t="e">
        <f>IF(K324="nio",0,IF(K324&gt;0,K324*I324/M324,0))*VLOOKUP(B324,'2-Kosten per locatie'!$A$14:$C$22,3,FALSE)</f>
        <v>#DIV/0!</v>
      </c>
      <c r="M324" s="305">
        <f>IF(K324="nio",0,IF(K324&gt;0,VLOOKUP(G324,'3-Productie normen'!A:J,VLOOKUP(K324,'3-Productie normen'!$B$40:$C$42,2,FALSE),FALSE)))</f>
        <v>0</v>
      </c>
      <c r="N324" s="306" t="str">
        <f>VLOOKUP(G324,'3-Productie normen'!A:J,8,FALSE)</f>
        <v>V</v>
      </c>
      <c r="O324" s="453"/>
      <c r="Q324" s="307">
        <f t="shared" si="9"/>
        <v>4715</v>
      </c>
    </row>
    <row r="325" spans="1:17" ht="14.1" customHeight="1">
      <c r="A325" s="62">
        <v>325</v>
      </c>
      <c r="B325" s="271" t="s">
        <v>220</v>
      </c>
      <c r="C325" s="271" t="s">
        <v>224</v>
      </c>
      <c r="D325" s="429" t="s">
        <v>1111</v>
      </c>
      <c r="E325" s="216"/>
      <c r="F325" s="73" t="s">
        <v>585</v>
      </c>
      <c r="G325" s="73" t="s">
        <v>40</v>
      </c>
      <c r="H325" s="73" t="s">
        <v>237</v>
      </c>
      <c r="I325" s="209">
        <v>23</v>
      </c>
      <c r="J325" s="304">
        <f t="shared" si="8"/>
        <v>205</v>
      </c>
      <c r="K325" s="219">
        <v>205</v>
      </c>
      <c r="L325" s="218" t="e">
        <f>IF(K325="nio",0,IF(K325&gt;0,K325*I325/M325,0))*VLOOKUP(B325,'2-Kosten per locatie'!$A$14:$C$22,3,FALSE)</f>
        <v>#DIV/0!</v>
      </c>
      <c r="M325" s="305">
        <f>IF(K325="nio",0,IF(K325&gt;0,VLOOKUP(G325,'3-Productie normen'!A:J,VLOOKUP(K325,'3-Productie normen'!$B$40:$C$42,2,FALSE),FALSE)))</f>
        <v>0</v>
      </c>
      <c r="N325" s="306" t="str">
        <f>VLOOKUP(G325,'3-Productie normen'!A:J,8,FALSE)</f>
        <v>V</v>
      </c>
      <c r="O325" s="453"/>
      <c r="Q325" s="307">
        <f t="shared" si="9"/>
        <v>4715</v>
      </c>
    </row>
    <row r="326" spans="1:17" ht="14.1" customHeight="1">
      <c r="A326" s="62">
        <v>326</v>
      </c>
      <c r="B326" s="271" t="s">
        <v>220</v>
      </c>
      <c r="C326" s="271" t="s">
        <v>224</v>
      </c>
      <c r="D326" s="429" t="s">
        <v>1111</v>
      </c>
      <c r="E326" s="216"/>
      <c r="F326" s="73" t="s">
        <v>299</v>
      </c>
      <c r="G326" s="73" t="s">
        <v>299</v>
      </c>
      <c r="H326" s="73" t="s">
        <v>264</v>
      </c>
      <c r="I326" s="209">
        <v>408</v>
      </c>
      <c r="J326" s="304">
        <f t="shared" si="8"/>
        <v>205</v>
      </c>
      <c r="K326" s="219">
        <v>205</v>
      </c>
      <c r="L326" s="218" t="e">
        <f>IF(K326="nio",0,IF(K326&gt;0,K326*I326/M326,0))*VLOOKUP(B326,'2-Kosten per locatie'!$A$14:$C$22,3,FALSE)</f>
        <v>#DIV/0!</v>
      </c>
      <c r="M326" s="305">
        <f>IF(K326="nio",0,IF(K326&gt;0,VLOOKUP(G326,'3-Productie normen'!A:J,VLOOKUP(K326,'3-Productie normen'!$B$40:$C$42,2,FALSE),FALSE)))</f>
        <v>0</v>
      </c>
      <c r="N326" s="306" t="str">
        <f>VLOOKUP(G326,'3-Productie normen'!A:J,8,FALSE)</f>
        <v>V</v>
      </c>
      <c r="O326" s="453"/>
      <c r="Q326" s="307">
        <f t="shared" si="9"/>
        <v>83640</v>
      </c>
    </row>
    <row r="327" spans="1:17" ht="14.1" customHeight="1">
      <c r="A327" s="62">
        <v>327</v>
      </c>
      <c r="B327" s="271" t="s">
        <v>220</v>
      </c>
      <c r="C327" s="271" t="s">
        <v>224</v>
      </c>
      <c r="D327" s="429" t="s">
        <v>1111</v>
      </c>
      <c r="E327" s="216"/>
      <c r="F327" s="73" t="s">
        <v>299</v>
      </c>
      <c r="G327" s="73" t="s">
        <v>299</v>
      </c>
      <c r="H327" s="73" t="s">
        <v>264</v>
      </c>
      <c r="I327" s="209">
        <v>408</v>
      </c>
      <c r="J327" s="304">
        <f t="shared" si="8"/>
        <v>205</v>
      </c>
      <c r="K327" s="219">
        <v>205</v>
      </c>
      <c r="L327" s="218" t="e">
        <f>IF(K327="nio",0,IF(K327&gt;0,K327*I327/M327,0))*VLOOKUP(B327,'2-Kosten per locatie'!$A$14:$C$22,3,FALSE)</f>
        <v>#DIV/0!</v>
      </c>
      <c r="M327" s="305">
        <f>IF(K327="nio",0,IF(K327&gt;0,VLOOKUP(G327,'3-Productie normen'!A:J,VLOOKUP(K327,'3-Productie normen'!$B$40:$C$42,2,FALSE),FALSE)))</f>
        <v>0</v>
      </c>
      <c r="N327" s="306" t="str">
        <f>VLOOKUP(G327,'3-Productie normen'!A:J,8,FALSE)</f>
        <v>V</v>
      </c>
      <c r="O327" s="453"/>
      <c r="Q327" s="307">
        <f t="shared" si="9"/>
        <v>83640</v>
      </c>
    </row>
    <row r="328" spans="1:17" ht="14.1" customHeight="1">
      <c r="A328" s="62">
        <v>328</v>
      </c>
      <c r="B328" s="271" t="s">
        <v>220</v>
      </c>
      <c r="C328" s="271" t="s">
        <v>224</v>
      </c>
      <c r="D328" s="429" t="s">
        <v>1111</v>
      </c>
      <c r="E328" s="216"/>
      <c r="F328" s="73" t="s">
        <v>586</v>
      </c>
      <c r="G328" s="73" t="s">
        <v>40</v>
      </c>
      <c r="H328" s="73" t="s">
        <v>237</v>
      </c>
      <c r="I328" s="209">
        <v>6</v>
      </c>
      <c r="J328" s="304">
        <f t="shared" si="8"/>
        <v>205</v>
      </c>
      <c r="K328" s="219">
        <v>205</v>
      </c>
      <c r="L328" s="218" t="e">
        <f>IF(K328="nio",0,IF(K328&gt;0,K328*I328/M328,0))*VLOOKUP(B328,'2-Kosten per locatie'!$A$14:$C$22,3,FALSE)</f>
        <v>#DIV/0!</v>
      </c>
      <c r="M328" s="305">
        <f>IF(K328="nio",0,IF(K328&gt;0,VLOOKUP(G328,'3-Productie normen'!A:J,VLOOKUP(K328,'3-Productie normen'!$B$40:$C$42,2,FALSE),FALSE)))</f>
        <v>0</v>
      </c>
      <c r="N328" s="306" t="str">
        <f>VLOOKUP(G328,'3-Productie normen'!A:J,8,FALSE)</f>
        <v>V</v>
      </c>
      <c r="O328" s="453"/>
      <c r="Q328" s="307">
        <f t="shared" si="9"/>
        <v>1230</v>
      </c>
    </row>
    <row r="329" spans="1:17" ht="14.1" customHeight="1">
      <c r="A329" s="62">
        <v>329</v>
      </c>
      <c r="B329" s="271" t="s">
        <v>220</v>
      </c>
      <c r="C329" s="271" t="s">
        <v>224</v>
      </c>
      <c r="D329" s="429" t="s">
        <v>1111</v>
      </c>
      <c r="E329" s="216"/>
      <c r="F329" s="73" t="s">
        <v>586</v>
      </c>
      <c r="G329" s="73" t="s">
        <v>40</v>
      </c>
      <c r="H329" s="73" t="s">
        <v>237</v>
      </c>
      <c r="I329" s="209">
        <v>6</v>
      </c>
      <c r="J329" s="304">
        <f t="shared" si="8"/>
        <v>205</v>
      </c>
      <c r="K329" s="219">
        <v>205</v>
      </c>
      <c r="L329" s="218" t="e">
        <f>IF(K329="nio",0,IF(K329&gt;0,K329*I329/M329,0))*VLOOKUP(B329,'2-Kosten per locatie'!$A$14:$C$22,3,FALSE)</f>
        <v>#DIV/0!</v>
      </c>
      <c r="M329" s="305">
        <f>IF(K329="nio",0,IF(K329&gt;0,VLOOKUP(G329,'3-Productie normen'!A:J,VLOOKUP(K329,'3-Productie normen'!$B$40:$C$42,2,FALSE),FALSE)))</f>
        <v>0</v>
      </c>
      <c r="N329" s="306" t="str">
        <f>VLOOKUP(G329,'3-Productie normen'!A:J,8,FALSE)</f>
        <v>V</v>
      </c>
      <c r="O329" s="453"/>
      <c r="Q329" s="307">
        <f t="shared" si="9"/>
        <v>1230</v>
      </c>
    </row>
    <row r="330" spans="1:17" ht="14.1" customHeight="1">
      <c r="A330" s="62">
        <v>330</v>
      </c>
      <c r="B330" s="271" t="s">
        <v>220</v>
      </c>
      <c r="C330" s="271" t="s">
        <v>224</v>
      </c>
      <c r="D330" s="429" t="s">
        <v>1111</v>
      </c>
      <c r="E330" s="216"/>
      <c r="F330" s="73" t="s">
        <v>587</v>
      </c>
      <c r="G330" s="73" t="s">
        <v>244</v>
      </c>
      <c r="H330" s="73" t="s">
        <v>237</v>
      </c>
      <c r="I330" s="209">
        <v>37</v>
      </c>
      <c r="J330" s="304">
        <f t="shared" ref="J330:J393" si="10">SUM(K330:K330)</f>
        <v>205</v>
      </c>
      <c r="K330" s="219">
        <v>205</v>
      </c>
      <c r="L330" s="218" t="e">
        <f>IF(K330="nio",0,IF(K330&gt;0,K330*I330/M330,0))*VLOOKUP(B330,'2-Kosten per locatie'!$A$14:$C$22,3,FALSE)</f>
        <v>#DIV/0!</v>
      </c>
      <c r="M330" s="305">
        <f>IF(K330="nio",0,IF(K330&gt;0,VLOOKUP(G330,'3-Productie normen'!A:J,VLOOKUP(K330,'3-Productie normen'!$B$40:$C$42,2,FALSE),FALSE)))</f>
        <v>0</v>
      </c>
      <c r="N330" s="306" t="str">
        <f>VLOOKUP(G330,'3-Productie normen'!A:J,8,FALSE)</f>
        <v>V</v>
      </c>
      <c r="O330" s="453"/>
      <c r="Q330" s="307">
        <f t="shared" ref="Q330:Q393" si="11">J330*I330</f>
        <v>7585</v>
      </c>
    </row>
    <row r="331" spans="1:17" ht="14.1" customHeight="1">
      <c r="A331" s="62">
        <v>331</v>
      </c>
      <c r="B331" s="271" t="s">
        <v>220</v>
      </c>
      <c r="C331" s="271" t="s">
        <v>224</v>
      </c>
      <c r="D331" s="429" t="s">
        <v>1111</v>
      </c>
      <c r="E331" s="216"/>
      <c r="F331" s="73" t="s">
        <v>588</v>
      </c>
      <c r="G331" s="73" t="s">
        <v>37</v>
      </c>
      <c r="H331" s="73" t="s">
        <v>237</v>
      </c>
      <c r="I331" s="209">
        <v>2</v>
      </c>
      <c r="J331" s="304">
        <f t="shared" si="10"/>
        <v>205</v>
      </c>
      <c r="K331" s="219">
        <v>205</v>
      </c>
      <c r="L331" s="218" t="e">
        <f>IF(K331="nio",0,IF(K331&gt;0,K331*I331/M331,0))*VLOOKUP(B331,'2-Kosten per locatie'!$A$14:$C$22,3,FALSE)</f>
        <v>#DIV/0!</v>
      </c>
      <c r="M331" s="305">
        <f>IF(K331="nio",0,IF(K331&gt;0,VLOOKUP(G331,'3-Productie normen'!A:J,VLOOKUP(K331,'3-Productie normen'!$B$40:$C$42,2,FALSE),FALSE)))</f>
        <v>0</v>
      </c>
      <c r="N331" s="306" t="str">
        <f>VLOOKUP(G331,'3-Productie normen'!A:J,8,FALSE)</f>
        <v>S</v>
      </c>
      <c r="O331" s="453"/>
      <c r="Q331" s="307">
        <f t="shared" si="11"/>
        <v>410</v>
      </c>
    </row>
    <row r="332" spans="1:17" ht="14.1" customHeight="1">
      <c r="A332" s="62">
        <v>332</v>
      </c>
      <c r="B332" s="271" t="s">
        <v>220</v>
      </c>
      <c r="C332" s="271" t="s">
        <v>224</v>
      </c>
      <c r="D332" s="429" t="s">
        <v>1111</v>
      </c>
      <c r="E332" s="216"/>
      <c r="F332" s="73" t="s">
        <v>588</v>
      </c>
      <c r="G332" s="73" t="s">
        <v>37</v>
      </c>
      <c r="H332" s="73" t="s">
        <v>237</v>
      </c>
      <c r="I332" s="209">
        <v>2</v>
      </c>
      <c r="J332" s="304">
        <f t="shared" si="10"/>
        <v>205</v>
      </c>
      <c r="K332" s="219">
        <v>205</v>
      </c>
      <c r="L332" s="218" t="e">
        <f>IF(K332="nio",0,IF(K332&gt;0,K332*I332/M332,0))*VLOOKUP(B332,'2-Kosten per locatie'!$A$14:$C$22,3,FALSE)</f>
        <v>#DIV/0!</v>
      </c>
      <c r="M332" s="305">
        <f>IF(K332="nio",0,IF(K332&gt;0,VLOOKUP(G332,'3-Productie normen'!A:J,VLOOKUP(K332,'3-Productie normen'!$B$40:$C$42,2,FALSE),FALSE)))</f>
        <v>0</v>
      </c>
      <c r="N332" s="306" t="str">
        <f>VLOOKUP(G332,'3-Productie normen'!A:J,8,FALSE)</f>
        <v>S</v>
      </c>
      <c r="O332" s="453"/>
      <c r="Q332" s="307">
        <f t="shared" si="11"/>
        <v>410</v>
      </c>
    </row>
    <row r="333" spans="1:17" ht="14.1" customHeight="1">
      <c r="A333" s="62">
        <v>333</v>
      </c>
      <c r="B333" s="271" t="s">
        <v>220</v>
      </c>
      <c r="C333" s="271" t="s">
        <v>224</v>
      </c>
      <c r="D333" s="429" t="s">
        <v>1111</v>
      </c>
      <c r="E333" s="216"/>
      <c r="F333" s="73" t="s">
        <v>588</v>
      </c>
      <c r="G333" s="73" t="s">
        <v>37</v>
      </c>
      <c r="H333" s="73" t="s">
        <v>237</v>
      </c>
      <c r="I333" s="209">
        <v>2</v>
      </c>
      <c r="J333" s="304">
        <f t="shared" si="10"/>
        <v>205</v>
      </c>
      <c r="K333" s="219">
        <v>205</v>
      </c>
      <c r="L333" s="218" t="e">
        <f>IF(K333="nio",0,IF(K333&gt;0,K333*I333/M333,0))*VLOOKUP(B333,'2-Kosten per locatie'!$A$14:$C$22,3,FALSE)</f>
        <v>#DIV/0!</v>
      </c>
      <c r="M333" s="305">
        <f>IF(K333="nio",0,IF(K333&gt;0,VLOOKUP(G333,'3-Productie normen'!A:J,VLOOKUP(K333,'3-Productie normen'!$B$40:$C$42,2,FALSE),FALSE)))</f>
        <v>0</v>
      </c>
      <c r="N333" s="306" t="str">
        <f>VLOOKUP(G333,'3-Productie normen'!A:J,8,FALSE)</f>
        <v>S</v>
      </c>
      <c r="O333" s="453"/>
      <c r="Q333" s="307">
        <f t="shared" si="11"/>
        <v>410</v>
      </c>
    </row>
    <row r="334" spans="1:17" ht="14.1" customHeight="1">
      <c r="A334" s="62">
        <v>334</v>
      </c>
      <c r="B334" s="271" t="s">
        <v>220</v>
      </c>
      <c r="C334" s="271" t="s">
        <v>224</v>
      </c>
      <c r="D334" s="429" t="s">
        <v>1111</v>
      </c>
      <c r="E334" s="216"/>
      <c r="F334" s="73" t="s">
        <v>588</v>
      </c>
      <c r="G334" s="73" t="s">
        <v>37</v>
      </c>
      <c r="H334" s="73" t="s">
        <v>237</v>
      </c>
      <c r="I334" s="209">
        <v>2</v>
      </c>
      <c r="J334" s="304">
        <f t="shared" si="10"/>
        <v>205</v>
      </c>
      <c r="K334" s="219">
        <v>205</v>
      </c>
      <c r="L334" s="218" t="e">
        <f>IF(K334="nio",0,IF(K334&gt;0,K334*I334/M334,0))*VLOOKUP(B334,'2-Kosten per locatie'!$A$14:$C$22,3,FALSE)</f>
        <v>#DIV/0!</v>
      </c>
      <c r="M334" s="305">
        <f>IF(K334="nio",0,IF(K334&gt;0,VLOOKUP(G334,'3-Productie normen'!A:J,VLOOKUP(K334,'3-Productie normen'!$B$40:$C$42,2,FALSE),FALSE)))</f>
        <v>0</v>
      </c>
      <c r="N334" s="306" t="str">
        <f>VLOOKUP(G334,'3-Productie normen'!A:J,8,FALSE)</f>
        <v>S</v>
      </c>
      <c r="O334" s="453"/>
      <c r="Q334" s="307">
        <f t="shared" si="11"/>
        <v>410</v>
      </c>
    </row>
    <row r="335" spans="1:17" ht="14.1" customHeight="1">
      <c r="A335" s="62">
        <v>335</v>
      </c>
      <c r="B335" s="271" t="s">
        <v>220</v>
      </c>
      <c r="C335" s="271" t="s">
        <v>224</v>
      </c>
      <c r="D335" s="429" t="s">
        <v>1111</v>
      </c>
      <c r="E335" s="216"/>
      <c r="F335" s="73" t="s">
        <v>588</v>
      </c>
      <c r="G335" s="73" t="s">
        <v>37</v>
      </c>
      <c r="H335" s="73" t="s">
        <v>237</v>
      </c>
      <c r="I335" s="209">
        <v>4</v>
      </c>
      <c r="J335" s="304">
        <f t="shared" si="10"/>
        <v>205</v>
      </c>
      <c r="K335" s="219">
        <v>205</v>
      </c>
      <c r="L335" s="218" t="e">
        <f>IF(K335="nio",0,IF(K335&gt;0,K335*I335/M335,0))*VLOOKUP(B335,'2-Kosten per locatie'!$A$14:$C$22,3,FALSE)</f>
        <v>#DIV/0!</v>
      </c>
      <c r="M335" s="305">
        <f>IF(K335="nio",0,IF(K335&gt;0,VLOOKUP(G335,'3-Productie normen'!A:J,VLOOKUP(K335,'3-Productie normen'!$B$40:$C$42,2,FALSE),FALSE)))</f>
        <v>0</v>
      </c>
      <c r="N335" s="306" t="str">
        <f>VLOOKUP(G335,'3-Productie normen'!A:J,8,FALSE)</f>
        <v>S</v>
      </c>
      <c r="O335" s="453"/>
      <c r="Q335" s="307">
        <f t="shared" si="11"/>
        <v>820</v>
      </c>
    </row>
    <row r="336" spans="1:17" ht="14.1" customHeight="1">
      <c r="A336" s="62">
        <v>336</v>
      </c>
      <c r="B336" s="271" t="s">
        <v>220</v>
      </c>
      <c r="C336" s="271" t="s">
        <v>224</v>
      </c>
      <c r="D336" s="429" t="s">
        <v>1111</v>
      </c>
      <c r="E336" s="216"/>
      <c r="F336" s="73" t="s">
        <v>588</v>
      </c>
      <c r="G336" s="73" t="s">
        <v>37</v>
      </c>
      <c r="H336" s="73" t="s">
        <v>237</v>
      </c>
      <c r="I336" s="209">
        <v>2</v>
      </c>
      <c r="J336" s="304">
        <f t="shared" si="10"/>
        <v>205</v>
      </c>
      <c r="K336" s="219">
        <v>205</v>
      </c>
      <c r="L336" s="218" t="e">
        <f>IF(K336="nio",0,IF(K336&gt;0,K336*I336/M336,0))*VLOOKUP(B336,'2-Kosten per locatie'!$A$14:$C$22,3,FALSE)</f>
        <v>#DIV/0!</v>
      </c>
      <c r="M336" s="305">
        <f>IF(K336="nio",0,IF(K336&gt;0,VLOOKUP(G336,'3-Productie normen'!A:J,VLOOKUP(K336,'3-Productie normen'!$B$40:$C$42,2,FALSE),FALSE)))</f>
        <v>0</v>
      </c>
      <c r="N336" s="306" t="str">
        <f>VLOOKUP(G336,'3-Productie normen'!A:J,8,FALSE)</f>
        <v>S</v>
      </c>
      <c r="O336" s="453"/>
      <c r="Q336" s="307">
        <f t="shared" si="11"/>
        <v>410</v>
      </c>
    </row>
    <row r="337" spans="1:17" ht="14.1" customHeight="1">
      <c r="A337" s="62">
        <v>337</v>
      </c>
      <c r="B337" s="271" t="s">
        <v>220</v>
      </c>
      <c r="C337" s="271" t="s">
        <v>224</v>
      </c>
      <c r="D337" s="429" t="s">
        <v>1111</v>
      </c>
      <c r="E337" s="216"/>
      <c r="F337" s="73" t="s">
        <v>588</v>
      </c>
      <c r="G337" s="73" t="s">
        <v>37</v>
      </c>
      <c r="H337" s="73" t="s">
        <v>237</v>
      </c>
      <c r="I337" s="209">
        <v>2</v>
      </c>
      <c r="J337" s="304">
        <f t="shared" si="10"/>
        <v>205</v>
      </c>
      <c r="K337" s="219">
        <v>205</v>
      </c>
      <c r="L337" s="218" t="e">
        <f>IF(K337="nio",0,IF(K337&gt;0,K337*I337/M337,0))*VLOOKUP(B337,'2-Kosten per locatie'!$A$14:$C$22,3,FALSE)</f>
        <v>#DIV/0!</v>
      </c>
      <c r="M337" s="305">
        <f>IF(K337="nio",0,IF(K337&gt;0,VLOOKUP(G337,'3-Productie normen'!A:J,VLOOKUP(K337,'3-Productie normen'!$B$40:$C$42,2,FALSE),FALSE)))</f>
        <v>0</v>
      </c>
      <c r="N337" s="306" t="str">
        <f>VLOOKUP(G337,'3-Productie normen'!A:J,8,FALSE)</f>
        <v>S</v>
      </c>
      <c r="O337" s="453"/>
      <c r="Q337" s="307">
        <f t="shared" si="11"/>
        <v>410</v>
      </c>
    </row>
    <row r="338" spans="1:17" ht="14.1" customHeight="1">
      <c r="A338" s="62">
        <v>338</v>
      </c>
      <c r="B338" s="271" t="s">
        <v>220</v>
      </c>
      <c r="C338" s="271" t="s">
        <v>224</v>
      </c>
      <c r="D338" s="430" t="s">
        <v>1108</v>
      </c>
      <c r="E338" s="216"/>
      <c r="F338" s="73" t="s">
        <v>42</v>
      </c>
      <c r="G338" s="73" t="s">
        <v>421</v>
      </c>
      <c r="H338" s="73" t="s">
        <v>237</v>
      </c>
      <c r="I338" s="209">
        <v>18</v>
      </c>
      <c r="J338" s="304">
        <f t="shared" si="10"/>
        <v>205</v>
      </c>
      <c r="K338" s="219">
        <v>205</v>
      </c>
      <c r="L338" s="218" t="e">
        <f>IF(K338="nio",0,IF(K338&gt;0,K338*I338/M338,0))*VLOOKUP(B338,'2-Kosten per locatie'!$A$14:$C$22,3,FALSE)</f>
        <v>#DIV/0!</v>
      </c>
      <c r="M338" s="305">
        <f>IF(K338="nio",0,IF(K338&gt;0,VLOOKUP(G338,'3-Productie normen'!A:J,VLOOKUP(K338,'3-Productie normen'!$B$40:$C$42,2,FALSE),FALSE)))</f>
        <v>0</v>
      </c>
      <c r="N338" s="306" t="str">
        <f>VLOOKUP(G338,'3-Productie normen'!A:J,8,FALSE)</f>
        <v>V</v>
      </c>
      <c r="O338" s="453"/>
      <c r="Q338" s="307">
        <f t="shared" si="11"/>
        <v>3690</v>
      </c>
    </row>
    <row r="339" spans="1:17" ht="14.1" customHeight="1">
      <c r="A339" s="62">
        <v>339</v>
      </c>
      <c r="B339" s="271" t="s">
        <v>220</v>
      </c>
      <c r="C339" s="271" t="s">
        <v>224</v>
      </c>
      <c r="D339" s="430" t="s">
        <v>1108</v>
      </c>
      <c r="E339" s="216"/>
      <c r="F339" s="73" t="s">
        <v>231</v>
      </c>
      <c r="G339" s="73" t="s">
        <v>232</v>
      </c>
      <c r="H339" s="73" t="s">
        <v>237</v>
      </c>
      <c r="I339" s="209">
        <v>24</v>
      </c>
      <c r="J339" s="304">
        <f t="shared" si="10"/>
        <v>205</v>
      </c>
      <c r="K339" s="219">
        <v>205</v>
      </c>
      <c r="L339" s="218" t="e">
        <f>IF(K339="nio",0,IF(K339&gt;0,K339*I339/M339,0))*VLOOKUP(B339,'2-Kosten per locatie'!$A$14:$C$22,3,FALSE)</f>
        <v>#DIV/0!</v>
      </c>
      <c r="M339" s="305">
        <f>IF(K339="nio",0,IF(K339&gt;0,VLOOKUP(G339,'3-Productie normen'!A:J,VLOOKUP(K339,'3-Productie normen'!$B$40:$C$42,2,FALSE),FALSE)))</f>
        <v>0</v>
      </c>
      <c r="N339" s="306" t="str">
        <f>VLOOKUP(G339,'3-Productie normen'!A:J,8,FALSE)</f>
        <v>V</v>
      </c>
      <c r="O339" s="453"/>
      <c r="Q339" s="307">
        <f t="shared" si="11"/>
        <v>4920</v>
      </c>
    </row>
    <row r="340" spans="1:17" ht="14.1" customHeight="1">
      <c r="A340" s="62">
        <v>340</v>
      </c>
      <c r="B340" s="271" t="s">
        <v>220</v>
      </c>
      <c r="C340" s="271" t="s">
        <v>224</v>
      </c>
      <c r="D340" s="430" t="s">
        <v>1108</v>
      </c>
      <c r="E340" s="216"/>
      <c r="F340" s="73" t="s">
        <v>287</v>
      </c>
      <c r="G340" s="73" t="s">
        <v>236</v>
      </c>
      <c r="H340" s="73" t="s">
        <v>264</v>
      </c>
      <c r="I340" s="209">
        <v>15</v>
      </c>
      <c r="J340" s="304">
        <f t="shared" si="10"/>
        <v>0</v>
      </c>
      <c r="K340" s="219" t="s">
        <v>888</v>
      </c>
      <c r="L340" s="218">
        <f>IF(K340="nio",0,IF(K340&gt;0,K340*I340/M340,0))*VLOOKUP(B340,'2-Kosten per locatie'!$A$14:$C$22,3,FALSE)</f>
        <v>0</v>
      </c>
      <c r="M340" s="305">
        <f>IF(K340="nio",0,IF(K340&gt;0,VLOOKUP(G340,'3-Productie normen'!A:J,VLOOKUP(K340,'3-Productie normen'!$B$40:$C$42,2,FALSE),FALSE)))</f>
        <v>0</v>
      </c>
      <c r="N340" s="306" t="str">
        <f>VLOOKUP(G340,'3-Productie normen'!A:J,8,FALSE)</f>
        <v>nvt</v>
      </c>
      <c r="O340" s="453"/>
      <c r="Q340" s="307">
        <f t="shared" si="11"/>
        <v>0</v>
      </c>
    </row>
    <row r="341" spans="1:17" ht="14.1" customHeight="1">
      <c r="A341" s="62">
        <v>341</v>
      </c>
      <c r="B341" s="271" t="s">
        <v>220</v>
      </c>
      <c r="C341" s="271" t="s">
        <v>224</v>
      </c>
      <c r="D341" s="430" t="s">
        <v>1108</v>
      </c>
      <c r="E341" s="216"/>
      <c r="F341" s="73" t="s">
        <v>585</v>
      </c>
      <c r="G341" s="73" t="s">
        <v>40</v>
      </c>
      <c r="H341" s="73" t="s">
        <v>237</v>
      </c>
      <c r="I341" s="209">
        <v>23</v>
      </c>
      <c r="J341" s="304">
        <f t="shared" si="10"/>
        <v>205</v>
      </c>
      <c r="K341" s="219">
        <v>205</v>
      </c>
      <c r="L341" s="218" t="e">
        <f>IF(K341="nio",0,IF(K341&gt;0,K341*I341/M341,0))*VLOOKUP(B341,'2-Kosten per locatie'!$A$14:$C$22,3,FALSE)</f>
        <v>#DIV/0!</v>
      </c>
      <c r="M341" s="305">
        <f>IF(K341="nio",0,IF(K341&gt;0,VLOOKUP(G341,'3-Productie normen'!A:J,VLOOKUP(K341,'3-Productie normen'!$B$40:$C$42,2,FALSE),FALSE)))</f>
        <v>0</v>
      </c>
      <c r="N341" s="306" t="str">
        <f>VLOOKUP(G341,'3-Productie normen'!A:J,8,FALSE)</f>
        <v>V</v>
      </c>
      <c r="O341" s="453"/>
      <c r="Q341" s="307">
        <f t="shared" si="11"/>
        <v>4715</v>
      </c>
    </row>
    <row r="342" spans="1:17" ht="14.1" customHeight="1">
      <c r="A342" s="62">
        <v>342</v>
      </c>
      <c r="B342" s="271" t="s">
        <v>220</v>
      </c>
      <c r="C342" s="271" t="s">
        <v>224</v>
      </c>
      <c r="D342" s="430" t="s">
        <v>1108</v>
      </c>
      <c r="E342" s="216"/>
      <c r="F342" s="73" t="s">
        <v>589</v>
      </c>
      <c r="G342" s="73" t="s">
        <v>40</v>
      </c>
      <c r="H342" s="73" t="s">
        <v>237</v>
      </c>
      <c r="I342" s="209">
        <v>23</v>
      </c>
      <c r="J342" s="304">
        <f t="shared" si="10"/>
        <v>205</v>
      </c>
      <c r="K342" s="219">
        <v>205</v>
      </c>
      <c r="L342" s="218" t="e">
        <f>IF(K342="nio",0,IF(K342&gt;0,K342*I342/M342,0))*VLOOKUP(B342,'2-Kosten per locatie'!$A$14:$C$22,3,FALSE)</f>
        <v>#DIV/0!</v>
      </c>
      <c r="M342" s="305">
        <f>IF(K342="nio",0,IF(K342&gt;0,VLOOKUP(G342,'3-Productie normen'!A:J,VLOOKUP(K342,'3-Productie normen'!$B$40:$C$42,2,FALSE),FALSE)))</f>
        <v>0</v>
      </c>
      <c r="N342" s="306" t="str">
        <f>VLOOKUP(G342,'3-Productie normen'!A:J,8,FALSE)</f>
        <v>V</v>
      </c>
      <c r="O342" s="453"/>
      <c r="Q342" s="307">
        <f t="shared" si="11"/>
        <v>4715</v>
      </c>
    </row>
    <row r="343" spans="1:17" ht="14.1" customHeight="1">
      <c r="A343" s="62">
        <v>343</v>
      </c>
      <c r="B343" s="271" t="s">
        <v>220</v>
      </c>
      <c r="C343" s="271" t="s">
        <v>224</v>
      </c>
      <c r="D343" s="430" t="s">
        <v>1108</v>
      </c>
      <c r="E343" s="216"/>
      <c r="F343" s="73" t="s">
        <v>280</v>
      </c>
      <c r="G343" s="271" t="s">
        <v>1114</v>
      </c>
      <c r="H343" s="73" t="s">
        <v>264</v>
      </c>
      <c r="I343" s="209">
        <v>174</v>
      </c>
      <c r="J343" s="304">
        <f t="shared" si="10"/>
        <v>205</v>
      </c>
      <c r="K343" s="219">
        <v>205</v>
      </c>
      <c r="L343" s="218" t="e">
        <f>IF(K343="nio",0,IF(K343&gt;0,K343*I343/M343,0))*VLOOKUP(B343,'2-Kosten per locatie'!$A$14:$C$22,3,FALSE)</f>
        <v>#DIV/0!</v>
      </c>
      <c r="M343" s="305">
        <f>IF(K343="nio",0,IF(K343&gt;0,VLOOKUP(G343,'3-Productie normen'!A:J,VLOOKUP(K343,'3-Productie normen'!$B$40:$C$42,2,FALSE),FALSE)))</f>
        <v>0</v>
      </c>
      <c r="N343" s="306" t="str">
        <f>VLOOKUP(G343,'3-Productie normen'!A:J,8,FALSE)</f>
        <v>L</v>
      </c>
      <c r="O343" s="453"/>
      <c r="Q343" s="307">
        <f t="shared" si="11"/>
        <v>35670</v>
      </c>
    </row>
    <row r="344" spans="1:17" ht="14.1" customHeight="1">
      <c r="A344" s="62">
        <v>344</v>
      </c>
      <c r="B344" s="271" t="s">
        <v>220</v>
      </c>
      <c r="C344" s="271" t="s">
        <v>224</v>
      </c>
      <c r="D344" s="430" t="s">
        <v>1108</v>
      </c>
      <c r="E344" s="216"/>
      <c r="F344" s="73" t="s">
        <v>588</v>
      </c>
      <c r="G344" s="73" t="s">
        <v>37</v>
      </c>
      <c r="H344" s="73" t="s">
        <v>237</v>
      </c>
      <c r="I344" s="209">
        <v>2</v>
      </c>
      <c r="J344" s="304">
        <f t="shared" si="10"/>
        <v>205</v>
      </c>
      <c r="K344" s="219">
        <v>205</v>
      </c>
      <c r="L344" s="218" t="e">
        <f>IF(K344="nio",0,IF(K344&gt;0,K344*I344/M344,0))*VLOOKUP(B344,'2-Kosten per locatie'!$A$14:$C$22,3,FALSE)</f>
        <v>#DIV/0!</v>
      </c>
      <c r="M344" s="305">
        <f>IF(K344="nio",0,IF(K344&gt;0,VLOOKUP(G344,'3-Productie normen'!A:J,VLOOKUP(K344,'3-Productie normen'!$B$40:$C$42,2,FALSE),FALSE)))</f>
        <v>0</v>
      </c>
      <c r="N344" s="306" t="str">
        <f>VLOOKUP(G344,'3-Productie normen'!A:J,8,FALSE)</f>
        <v>S</v>
      </c>
      <c r="O344" s="453"/>
      <c r="Q344" s="307">
        <f t="shared" si="11"/>
        <v>410</v>
      </c>
    </row>
    <row r="345" spans="1:17" ht="14.1" customHeight="1">
      <c r="A345" s="62">
        <v>345</v>
      </c>
      <c r="B345" s="271" t="s">
        <v>220</v>
      </c>
      <c r="C345" s="271" t="s">
        <v>224</v>
      </c>
      <c r="D345" s="430" t="s">
        <v>1108</v>
      </c>
      <c r="E345" s="216"/>
      <c r="F345" s="73" t="s">
        <v>588</v>
      </c>
      <c r="G345" s="73" t="s">
        <v>37</v>
      </c>
      <c r="H345" s="73" t="s">
        <v>237</v>
      </c>
      <c r="I345" s="209">
        <v>2</v>
      </c>
      <c r="J345" s="304">
        <f t="shared" si="10"/>
        <v>205</v>
      </c>
      <c r="K345" s="219">
        <v>205</v>
      </c>
      <c r="L345" s="218" t="e">
        <f>IF(K345="nio",0,IF(K345&gt;0,K345*I345/M345,0))*VLOOKUP(B345,'2-Kosten per locatie'!$A$14:$C$22,3,FALSE)</f>
        <v>#DIV/0!</v>
      </c>
      <c r="M345" s="305">
        <f>IF(K345="nio",0,IF(K345&gt;0,VLOOKUP(G345,'3-Productie normen'!A:J,VLOOKUP(K345,'3-Productie normen'!$B$40:$C$42,2,FALSE),FALSE)))</f>
        <v>0</v>
      </c>
      <c r="N345" s="306" t="str">
        <f>VLOOKUP(G345,'3-Productie normen'!A:J,8,FALSE)</f>
        <v>S</v>
      </c>
      <c r="O345" s="453"/>
      <c r="Q345" s="307">
        <f t="shared" si="11"/>
        <v>410</v>
      </c>
    </row>
    <row r="346" spans="1:17" ht="14.1" customHeight="1">
      <c r="A346" s="62">
        <v>346</v>
      </c>
      <c r="B346" s="271" t="s">
        <v>221</v>
      </c>
      <c r="C346" s="271" t="s">
        <v>224</v>
      </c>
      <c r="D346" s="429" t="s">
        <v>1111</v>
      </c>
      <c r="E346" s="216" t="s">
        <v>590</v>
      </c>
      <c r="F346" s="73" t="s">
        <v>591</v>
      </c>
      <c r="G346" s="73" t="s">
        <v>35</v>
      </c>
      <c r="H346" s="73" t="s">
        <v>233</v>
      </c>
      <c r="I346" s="209">
        <v>20.77</v>
      </c>
      <c r="J346" s="304">
        <f t="shared" si="10"/>
        <v>123</v>
      </c>
      <c r="K346" s="219">
        <v>123</v>
      </c>
      <c r="L346" s="218" t="e">
        <f>IF(K346="nio",0,IF(K346&gt;0,K346*I346/M346,0))*VLOOKUP(B346,'2-Kosten per locatie'!$A$14:$C$22,3,FALSE)</f>
        <v>#DIV/0!</v>
      </c>
      <c r="M346" s="305">
        <f>IF(K346="nio",0,IF(K346&gt;0,VLOOKUP(G346,'3-Productie normen'!A:J,VLOOKUP(K346,'3-Productie normen'!$B$40:$C$42,2,FALSE),FALSE)))</f>
        <v>0</v>
      </c>
      <c r="N346" s="306" t="str">
        <f>VLOOKUP(G346,'3-Productie normen'!A:J,8,FALSE)</f>
        <v>B</v>
      </c>
      <c r="O346" s="453"/>
      <c r="Q346" s="307">
        <f t="shared" si="11"/>
        <v>2554.71</v>
      </c>
    </row>
    <row r="347" spans="1:17" ht="14.1" customHeight="1">
      <c r="A347" s="62">
        <v>347</v>
      </c>
      <c r="B347" s="271" t="s">
        <v>221</v>
      </c>
      <c r="C347" s="271" t="s">
        <v>224</v>
      </c>
      <c r="D347" s="429" t="s">
        <v>1111</v>
      </c>
      <c r="E347" s="216" t="s">
        <v>592</v>
      </c>
      <c r="F347" s="73" t="s">
        <v>593</v>
      </c>
      <c r="G347" s="73" t="s">
        <v>35</v>
      </c>
      <c r="H347" s="73" t="s">
        <v>233</v>
      </c>
      <c r="I347" s="209">
        <v>400.85</v>
      </c>
      <c r="J347" s="304">
        <f t="shared" si="10"/>
        <v>123</v>
      </c>
      <c r="K347" s="219">
        <v>123</v>
      </c>
      <c r="L347" s="218" t="e">
        <f>IF(K347="nio",0,IF(K347&gt;0,K347*I347/M347,0))*VLOOKUP(B347,'2-Kosten per locatie'!$A$14:$C$22,3,FALSE)</f>
        <v>#DIV/0!</v>
      </c>
      <c r="M347" s="305">
        <f>IF(K347="nio",0,IF(K347&gt;0,VLOOKUP(G347,'3-Productie normen'!A:J,VLOOKUP(K347,'3-Productie normen'!$B$40:$C$42,2,FALSE),FALSE)))</f>
        <v>0</v>
      </c>
      <c r="N347" s="306" t="str">
        <f>VLOOKUP(G347,'3-Productie normen'!A:J,8,FALSE)</f>
        <v>B</v>
      </c>
      <c r="O347" s="453"/>
      <c r="Q347" s="307">
        <f t="shared" si="11"/>
        <v>49304.55</v>
      </c>
    </row>
    <row r="348" spans="1:17" ht="14.1" customHeight="1">
      <c r="A348" s="62">
        <v>348</v>
      </c>
      <c r="B348" s="271" t="s">
        <v>221</v>
      </c>
      <c r="C348" s="271" t="s">
        <v>224</v>
      </c>
      <c r="D348" s="429" t="s">
        <v>1111</v>
      </c>
      <c r="E348" s="216" t="s">
        <v>594</v>
      </c>
      <c r="F348" s="73" t="s">
        <v>310</v>
      </c>
      <c r="G348" s="73" t="s">
        <v>35</v>
      </c>
      <c r="H348" s="73" t="s">
        <v>233</v>
      </c>
      <c r="I348" s="209">
        <v>93.72</v>
      </c>
      <c r="J348" s="304">
        <f t="shared" si="10"/>
        <v>123</v>
      </c>
      <c r="K348" s="219">
        <v>123</v>
      </c>
      <c r="L348" s="218" t="e">
        <f>IF(K348="nio",0,IF(K348&gt;0,K348*I348/M348,0))*VLOOKUP(B348,'2-Kosten per locatie'!$A$14:$C$22,3,FALSE)</f>
        <v>#DIV/0!</v>
      </c>
      <c r="M348" s="305">
        <f>IF(K348="nio",0,IF(K348&gt;0,VLOOKUP(G348,'3-Productie normen'!A:J,VLOOKUP(K348,'3-Productie normen'!$B$40:$C$42,2,FALSE),FALSE)))</f>
        <v>0</v>
      </c>
      <c r="N348" s="306" t="str">
        <f>VLOOKUP(G348,'3-Productie normen'!A:J,8,FALSE)</f>
        <v>B</v>
      </c>
      <c r="O348" s="453"/>
      <c r="Q348" s="307">
        <f t="shared" si="11"/>
        <v>11527.56</v>
      </c>
    </row>
    <row r="349" spans="1:17" ht="14.1" customHeight="1">
      <c r="A349" s="62">
        <v>349</v>
      </c>
      <c r="B349" s="271" t="s">
        <v>221</v>
      </c>
      <c r="C349" s="271" t="s">
        <v>224</v>
      </c>
      <c r="D349" s="429" t="s">
        <v>1111</v>
      </c>
      <c r="E349" s="216" t="s">
        <v>595</v>
      </c>
      <c r="F349" s="73" t="s">
        <v>596</v>
      </c>
      <c r="G349" s="271" t="s">
        <v>1114</v>
      </c>
      <c r="H349" s="73" t="s">
        <v>233</v>
      </c>
      <c r="I349" s="209">
        <v>57.16</v>
      </c>
      <c r="J349" s="304">
        <f t="shared" si="10"/>
        <v>205</v>
      </c>
      <c r="K349" s="219">
        <v>205</v>
      </c>
      <c r="L349" s="218" t="e">
        <f>IF(K349="nio",0,IF(K349&gt;0,K349*I349/M349,0))*VLOOKUP(B349,'2-Kosten per locatie'!$A$14:$C$22,3,FALSE)</f>
        <v>#DIV/0!</v>
      </c>
      <c r="M349" s="305">
        <f>IF(K349="nio",0,IF(K349&gt;0,VLOOKUP(G349,'3-Productie normen'!A:J,VLOOKUP(K349,'3-Productie normen'!$B$40:$C$42,2,FALSE),FALSE)))</f>
        <v>0</v>
      </c>
      <c r="N349" s="306" t="str">
        <f>VLOOKUP(G349,'3-Productie normen'!A:J,8,FALSE)</f>
        <v>L</v>
      </c>
      <c r="O349" s="453"/>
      <c r="Q349" s="307">
        <f t="shared" si="11"/>
        <v>11717.8</v>
      </c>
    </row>
    <row r="350" spans="1:17" ht="14.1" customHeight="1">
      <c r="A350" s="62">
        <v>350</v>
      </c>
      <c r="B350" s="271" t="s">
        <v>221</v>
      </c>
      <c r="C350" s="271" t="s">
        <v>224</v>
      </c>
      <c r="D350" s="429" t="s">
        <v>1111</v>
      </c>
      <c r="E350" s="216" t="s">
        <v>597</v>
      </c>
      <c r="F350" s="73" t="s">
        <v>596</v>
      </c>
      <c r="G350" s="271" t="s">
        <v>1114</v>
      </c>
      <c r="H350" s="73" t="s">
        <v>233</v>
      </c>
      <c r="I350" s="209">
        <v>56.43</v>
      </c>
      <c r="J350" s="304">
        <f t="shared" si="10"/>
        <v>205</v>
      </c>
      <c r="K350" s="219">
        <v>205</v>
      </c>
      <c r="L350" s="218" t="e">
        <f>IF(K350="nio",0,IF(K350&gt;0,K350*I350/M350,0))*VLOOKUP(B350,'2-Kosten per locatie'!$A$14:$C$22,3,FALSE)</f>
        <v>#DIV/0!</v>
      </c>
      <c r="M350" s="305">
        <f>IF(K350="nio",0,IF(K350&gt;0,VLOOKUP(G350,'3-Productie normen'!A:J,VLOOKUP(K350,'3-Productie normen'!$B$40:$C$42,2,FALSE),FALSE)))</f>
        <v>0</v>
      </c>
      <c r="N350" s="306" t="str">
        <f>VLOOKUP(G350,'3-Productie normen'!A:J,8,FALSE)</f>
        <v>L</v>
      </c>
      <c r="O350" s="453"/>
      <c r="Q350" s="307">
        <f t="shared" si="11"/>
        <v>11568.15</v>
      </c>
    </row>
    <row r="351" spans="1:17" ht="14.1" customHeight="1">
      <c r="A351" s="62">
        <v>351</v>
      </c>
      <c r="B351" s="271" t="s">
        <v>221</v>
      </c>
      <c r="C351" s="271" t="s">
        <v>224</v>
      </c>
      <c r="D351" s="429" t="s">
        <v>1111</v>
      </c>
      <c r="E351" s="216" t="s">
        <v>598</v>
      </c>
      <c r="F351" s="73" t="s">
        <v>596</v>
      </c>
      <c r="G351" s="271" t="s">
        <v>1114</v>
      </c>
      <c r="H351" s="73" t="s">
        <v>233</v>
      </c>
      <c r="I351" s="209">
        <v>56.84</v>
      </c>
      <c r="J351" s="304">
        <f t="shared" si="10"/>
        <v>205</v>
      </c>
      <c r="K351" s="219">
        <v>205</v>
      </c>
      <c r="L351" s="218" t="e">
        <f>IF(K351="nio",0,IF(K351&gt;0,K351*I351/M351,0))*VLOOKUP(B351,'2-Kosten per locatie'!$A$14:$C$22,3,FALSE)</f>
        <v>#DIV/0!</v>
      </c>
      <c r="M351" s="305">
        <f>IF(K351="nio",0,IF(K351&gt;0,VLOOKUP(G351,'3-Productie normen'!A:J,VLOOKUP(K351,'3-Productie normen'!$B$40:$C$42,2,FALSE),FALSE)))</f>
        <v>0</v>
      </c>
      <c r="N351" s="306" t="str">
        <f>VLOOKUP(G351,'3-Productie normen'!A:J,8,FALSE)</f>
        <v>L</v>
      </c>
      <c r="O351" s="453"/>
      <c r="Q351" s="307">
        <f t="shared" si="11"/>
        <v>11652.2</v>
      </c>
    </row>
    <row r="352" spans="1:17" ht="14.1" customHeight="1">
      <c r="A352" s="62">
        <v>352</v>
      </c>
      <c r="B352" s="271" t="s">
        <v>221</v>
      </c>
      <c r="C352" s="271" t="s">
        <v>224</v>
      </c>
      <c r="D352" s="429" t="s">
        <v>1111</v>
      </c>
      <c r="E352" s="216" t="s">
        <v>599</v>
      </c>
      <c r="F352" s="73" t="s">
        <v>600</v>
      </c>
      <c r="G352" s="73" t="s">
        <v>35</v>
      </c>
      <c r="H352" s="73" t="s">
        <v>233</v>
      </c>
      <c r="I352" s="209">
        <v>28.2</v>
      </c>
      <c r="J352" s="304">
        <f t="shared" si="10"/>
        <v>123</v>
      </c>
      <c r="K352" s="219">
        <v>123</v>
      </c>
      <c r="L352" s="218" t="e">
        <f>IF(K352="nio",0,IF(K352&gt;0,K352*I352/M352,0))*VLOOKUP(B352,'2-Kosten per locatie'!$A$14:$C$22,3,FALSE)</f>
        <v>#DIV/0!</v>
      </c>
      <c r="M352" s="305">
        <f>IF(K352="nio",0,IF(K352&gt;0,VLOOKUP(G352,'3-Productie normen'!A:J,VLOOKUP(K352,'3-Productie normen'!$B$40:$C$42,2,FALSE),FALSE)))</f>
        <v>0</v>
      </c>
      <c r="N352" s="306" t="str">
        <f>VLOOKUP(G352,'3-Productie normen'!A:J,8,FALSE)</f>
        <v>B</v>
      </c>
      <c r="O352" s="453"/>
      <c r="Q352" s="307">
        <f t="shared" si="11"/>
        <v>3468.6</v>
      </c>
    </row>
    <row r="353" spans="1:17" ht="14.1" customHeight="1">
      <c r="A353" s="62">
        <v>353</v>
      </c>
      <c r="B353" s="271" t="s">
        <v>221</v>
      </c>
      <c r="C353" s="271" t="s">
        <v>224</v>
      </c>
      <c r="D353" s="429" t="s">
        <v>1111</v>
      </c>
      <c r="E353" s="216" t="s">
        <v>601</v>
      </c>
      <c r="F353" s="73" t="s">
        <v>602</v>
      </c>
      <c r="G353" s="73" t="s">
        <v>35</v>
      </c>
      <c r="H353" s="73" t="s">
        <v>233</v>
      </c>
      <c r="I353" s="209">
        <v>24.22</v>
      </c>
      <c r="J353" s="304">
        <f t="shared" si="10"/>
        <v>123</v>
      </c>
      <c r="K353" s="219">
        <v>123</v>
      </c>
      <c r="L353" s="218" t="e">
        <f>IF(K353="nio",0,IF(K353&gt;0,K353*I353/M353,0))*VLOOKUP(B353,'2-Kosten per locatie'!$A$14:$C$22,3,FALSE)</f>
        <v>#DIV/0!</v>
      </c>
      <c r="M353" s="305">
        <f>IF(K353="nio",0,IF(K353&gt;0,VLOOKUP(G353,'3-Productie normen'!A:J,VLOOKUP(K353,'3-Productie normen'!$B$40:$C$42,2,FALSE),FALSE)))</f>
        <v>0</v>
      </c>
      <c r="N353" s="306" t="str">
        <f>VLOOKUP(G353,'3-Productie normen'!A:J,8,FALSE)</f>
        <v>B</v>
      </c>
      <c r="O353" s="453"/>
      <c r="Q353" s="307">
        <f t="shared" si="11"/>
        <v>2979.06</v>
      </c>
    </row>
    <row r="354" spans="1:17" ht="14.1" customHeight="1">
      <c r="A354" s="62">
        <v>354</v>
      </c>
      <c r="B354" s="271" t="s">
        <v>221</v>
      </c>
      <c r="C354" s="271" t="s">
        <v>224</v>
      </c>
      <c r="D354" s="429" t="s">
        <v>1111</v>
      </c>
      <c r="E354" s="216" t="s">
        <v>603</v>
      </c>
      <c r="F354" s="73" t="s">
        <v>604</v>
      </c>
      <c r="G354" s="271" t="s">
        <v>1114</v>
      </c>
      <c r="H354" s="73" t="s">
        <v>233</v>
      </c>
      <c r="I354" s="209">
        <v>101.82</v>
      </c>
      <c r="J354" s="304">
        <f t="shared" si="10"/>
        <v>205</v>
      </c>
      <c r="K354" s="219">
        <v>205</v>
      </c>
      <c r="L354" s="218" t="e">
        <f>IF(K354="nio",0,IF(K354&gt;0,K354*I354/M354,0))*VLOOKUP(B354,'2-Kosten per locatie'!$A$14:$C$22,3,FALSE)</f>
        <v>#DIV/0!</v>
      </c>
      <c r="M354" s="305">
        <f>IF(K354="nio",0,IF(K354&gt;0,VLOOKUP(G354,'3-Productie normen'!A:J,VLOOKUP(K354,'3-Productie normen'!$B$40:$C$42,2,FALSE),FALSE)))</f>
        <v>0</v>
      </c>
      <c r="N354" s="306" t="str">
        <f>VLOOKUP(G354,'3-Productie normen'!A:J,8,FALSE)</f>
        <v>L</v>
      </c>
      <c r="O354" s="453"/>
      <c r="Q354" s="307">
        <f t="shared" si="11"/>
        <v>20873.099999999999</v>
      </c>
    </row>
    <row r="355" spans="1:17" ht="14.1" customHeight="1">
      <c r="A355" s="62">
        <v>355</v>
      </c>
      <c r="B355" s="271" t="s">
        <v>221</v>
      </c>
      <c r="C355" s="271" t="s">
        <v>224</v>
      </c>
      <c r="D355" s="429" t="s">
        <v>1111</v>
      </c>
      <c r="E355" s="216" t="s">
        <v>605</v>
      </c>
      <c r="F355" s="73" t="s">
        <v>606</v>
      </c>
      <c r="G355" s="60" t="s">
        <v>1113</v>
      </c>
      <c r="H355" s="73" t="s">
        <v>483</v>
      </c>
      <c r="I355" s="209">
        <v>104.83</v>
      </c>
      <c r="J355" s="304">
        <f t="shared" si="10"/>
        <v>205</v>
      </c>
      <c r="K355" s="219">
        <v>205</v>
      </c>
      <c r="L355" s="218" t="e">
        <f>IF(K355="nio",0,IF(K355&gt;0,K355*I355/M355,0))*VLOOKUP(B355,'2-Kosten per locatie'!$A$14:$C$22,3,FALSE)</f>
        <v>#DIV/0!</v>
      </c>
      <c r="M355" s="305">
        <f>IF(K355="nio",0,IF(K355&gt;0,VLOOKUP(G355,'3-Productie normen'!A:J,VLOOKUP(K355,'3-Productie normen'!$B$40:$C$42,2,FALSE),FALSE)))</f>
        <v>0</v>
      </c>
      <c r="N355" s="306" t="str">
        <f>VLOOKUP(G355,'3-Productie normen'!A:J,8,FALSE)</f>
        <v>L</v>
      </c>
      <c r="O355" s="453"/>
      <c r="Q355" s="307">
        <f t="shared" si="11"/>
        <v>21490.15</v>
      </c>
    </row>
    <row r="356" spans="1:17" ht="14.1" customHeight="1">
      <c r="A356" s="62">
        <v>356</v>
      </c>
      <c r="B356" s="271" t="s">
        <v>221</v>
      </c>
      <c r="C356" s="271" t="s">
        <v>224</v>
      </c>
      <c r="D356" s="429" t="s">
        <v>1111</v>
      </c>
      <c r="E356" s="216" t="s">
        <v>607</v>
      </c>
      <c r="F356" s="73" t="s">
        <v>608</v>
      </c>
      <c r="G356" s="73" t="s">
        <v>236</v>
      </c>
      <c r="H356" s="73" t="s">
        <v>233</v>
      </c>
      <c r="I356" s="209">
        <v>25.03</v>
      </c>
      <c r="J356" s="304">
        <f t="shared" si="10"/>
        <v>0</v>
      </c>
      <c r="K356" s="219" t="s">
        <v>888</v>
      </c>
      <c r="L356" s="218">
        <f>IF(K356="nio",0,IF(K356&gt;0,K356*I356/M356,0))*VLOOKUP(B356,'2-Kosten per locatie'!$A$14:$C$22,3,FALSE)</f>
        <v>0</v>
      </c>
      <c r="M356" s="305">
        <f>IF(K356="nio",0,IF(K356&gt;0,VLOOKUP(G356,'3-Productie normen'!A:J,VLOOKUP(K356,'3-Productie normen'!$B$40:$C$42,2,FALSE),FALSE)))</f>
        <v>0</v>
      </c>
      <c r="N356" s="306" t="str">
        <f>VLOOKUP(G356,'3-Productie normen'!A:J,8,FALSE)</f>
        <v>nvt</v>
      </c>
      <c r="O356" s="453"/>
      <c r="Q356" s="307">
        <f t="shared" si="11"/>
        <v>0</v>
      </c>
    </row>
    <row r="357" spans="1:17" ht="14.1" customHeight="1">
      <c r="A357" s="62">
        <v>357</v>
      </c>
      <c r="B357" s="271" t="s">
        <v>221</v>
      </c>
      <c r="C357" s="271" t="s">
        <v>224</v>
      </c>
      <c r="D357" s="429" t="s">
        <v>1111</v>
      </c>
      <c r="E357" s="216" t="s">
        <v>609</v>
      </c>
      <c r="F357" s="73" t="s">
        <v>596</v>
      </c>
      <c r="G357" s="271" t="s">
        <v>1114</v>
      </c>
      <c r="H357" s="73" t="s">
        <v>233</v>
      </c>
      <c r="I357" s="209">
        <v>51.15</v>
      </c>
      <c r="J357" s="304">
        <f t="shared" si="10"/>
        <v>205</v>
      </c>
      <c r="K357" s="219">
        <v>205</v>
      </c>
      <c r="L357" s="218" t="e">
        <f>IF(K357="nio",0,IF(K357&gt;0,K357*I357/M357,0))*VLOOKUP(B357,'2-Kosten per locatie'!$A$14:$C$22,3,FALSE)</f>
        <v>#DIV/0!</v>
      </c>
      <c r="M357" s="305">
        <f>IF(K357="nio",0,IF(K357&gt;0,VLOOKUP(G357,'3-Productie normen'!A:J,VLOOKUP(K357,'3-Productie normen'!$B$40:$C$42,2,FALSE),FALSE)))</f>
        <v>0</v>
      </c>
      <c r="N357" s="306" t="str">
        <f>VLOOKUP(G357,'3-Productie normen'!A:J,8,FALSE)</f>
        <v>L</v>
      </c>
      <c r="O357" s="453"/>
      <c r="Q357" s="307">
        <f t="shared" si="11"/>
        <v>10485.75</v>
      </c>
    </row>
    <row r="358" spans="1:17" ht="14.1" customHeight="1">
      <c r="A358" s="62">
        <v>358</v>
      </c>
      <c r="B358" s="271" t="s">
        <v>221</v>
      </c>
      <c r="C358" s="271" t="s">
        <v>224</v>
      </c>
      <c r="D358" s="429" t="s">
        <v>1111</v>
      </c>
      <c r="E358" s="216" t="s">
        <v>610</v>
      </c>
      <c r="F358" s="73" t="s">
        <v>596</v>
      </c>
      <c r="G358" s="271" t="s">
        <v>1114</v>
      </c>
      <c r="H358" s="73" t="s">
        <v>233</v>
      </c>
      <c r="I358" s="209">
        <v>51.78</v>
      </c>
      <c r="J358" s="304">
        <f t="shared" si="10"/>
        <v>205</v>
      </c>
      <c r="K358" s="219">
        <v>205</v>
      </c>
      <c r="L358" s="218" t="e">
        <f>IF(K358="nio",0,IF(K358&gt;0,K358*I358/M358,0))*VLOOKUP(B358,'2-Kosten per locatie'!$A$14:$C$22,3,FALSE)</f>
        <v>#DIV/0!</v>
      </c>
      <c r="M358" s="305">
        <f>IF(K358="nio",0,IF(K358&gt;0,VLOOKUP(G358,'3-Productie normen'!A:J,VLOOKUP(K358,'3-Productie normen'!$B$40:$C$42,2,FALSE),FALSE)))</f>
        <v>0</v>
      </c>
      <c r="N358" s="306" t="str">
        <f>VLOOKUP(G358,'3-Productie normen'!A:J,8,FALSE)</f>
        <v>L</v>
      </c>
      <c r="O358" s="453"/>
      <c r="Q358" s="307">
        <f t="shared" si="11"/>
        <v>10614.9</v>
      </c>
    </row>
    <row r="359" spans="1:17" ht="14.1" customHeight="1">
      <c r="A359" s="62">
        <v>359</v>
      </c>
      <c r="B359" s="271" t="s">
        <v>221</v>
      </c>
      <c r="C359" s="271" t="s">
        <v>224</v>
      </c>
      <c r="D359" s="429" t="s">
        <v>1111</v>
      </c>
      <c r="E359" s="216" t="s">
        <v>611</v>
      </c>
      <c r="F359" s="73" t="s">
        <v>596</v>
      </c>
      <c r="G359" s="271" t="s">
        <v>1114</v>
      </c>
      <c r="H359" s="73" t="s">
        <v>233</v>
      </c>
      <c r="I359" s="209">
        <v>50.94</v>
      </c>
      <c r="J359" s="304">
        <f t="shared" si="10"/>
        <v>205</v>
      </c>
      <c r="K359" s="219">
        <v>205</v>
      </c>
      <c r="L359" s="218" t="e">
        <f>IF(K359="nio",0,IF(K359&gt;0,K359*I359/M359,0))*VLOOKUP(B359,'2-Kosten per locatie'!$A$14:$C$22,3,FALSE)</f>
        <v>#DIV/0!</v>
      </c>
      <c r="M359" s="305">
        <f>IF(K359="nio",0,IF(K359&gt;0,VLOOKUP(G359,'3-Productie normen'!A:J,VLOOKUP(K359,'3-Productie normen'!$B$40:$C$42,2,FALSE),FALSE)))</f>
        <v>0</v>
      </c>
      <c r="N359" s="306" t="str">
        <f>VLOOKUP(G359,'3-Productie normen'!A:J,8,FALSE)</f>
        <v>L</v>
      </c>
      <c r="O359" s="453"/>
      <c r="Q359" s="307">
        <f t="shared" si="11"/>
        <v>10442.699999999999</v>
      </c>
    </row>
    <row r="360" spans="1:17" ht="14.1" customHeight="1">
      <c r="A360" s="62">
        <v>360</v>
      </c>
      <c r="B360" s="271" t="s">
        <v>221</v>
      </c>
      <c r="C360" s="271" t="s">
        <v>224</v>
      </c>
      <c r="D360" s="429" t="s">
        <v>1111</v>
      </c>
      <c r="E360" s="216" t="s">
        <v>612</v>
      </c>
      <c r="F360" s="73" t="s">
        <v>613</v>
      </c>
      <c r="G360" s="73" t="s">
        <v>236</v>
      </c>
      <c r="H360" s="73" t="s">
        <v>233</v>
      </c>
      <c r="I360" s="209">
        <v>25.64</v>
      </c>
      <c r="J360" s="304">
        <f t="shared" si="10"/>
        <v>0</v>
      </c>
      <c r="K360" s="219" t="s">
        <v>888</v>
      </c>
      <c r="L360" s="218">
        <f>IF(K360="nio",0,IF(K360&gt;0,K360*I360/M360,0))*VLOOKUP(B360,'2-Kosten per locatie'!$A$14:$C$22,3,FALSE)</f>
        <v>0</v>
      </c>
      <c r="M360" s="305">
        <f>IF(K360="nio",0,IF(K360&gt;0,VLOOKUP(G360,'3-Productie normen'!A:J,VLOOKUP(K360,'3-Productie normen'!$B$40:$C$42,2,FALSE),FALSE)))</f>
        <v>0</v>
      </c>
      <c r="N360" s="306" t="str">
        <f>VLOOKUP(G360,'3-Productie normen'!A:J,8,FALSE)</f>
        <v>nvt</v>
      </c>
      <c r="O360" s="453"/>
      <c r="Q360" s="307">
        <f t="shared" si="11"/>
        <v>0</v>
      </c>
    </row>
    <row r="361" spans="1:17" ht="14.1" customHeight="1">
      <c r="A361" s="62">
        <v>361</v>
      </c>
      <c r="B361" s="271" t="s">
        <v>221</v>
      </c>
      <c r="C361" s="271" t="s">
        <v>224</v>
      </c>
      <c r="D361" s="429" t="s">
        <v>1111</v>
      </c>
      <c r="E361" s="216" t="s">
        <v>614</v>
      </c>
      <c r="F361" s="73" t="s">
        <v>615</v>
      </c>
      <c r="G361" s="271" t="s">
        <v>1114</v>
      </c>
      <c r="H361" s="73" t="s">
        <v>233</v>
      </c>
      <c r="I361" s="209">
        <v>77.47</v>
      </c>
      <c r="J361" s="304">
        <f t="shared" si="10"/>
        <v>205</v>
      </c>
      <c r="K361" s="219">
        <v>205</v>
      </c>
      <c r="L361" s="218" t="e">
        <f>IF(K361="nio",0,IF(K361&gt;0,K361*I361/M361,0))*VLOOKUP(B361,'2-Kosten per locatie'!$A$14:$C$22,3,FALSE)</f>
        <v>#DIV/0!</v>
      </c>
      <c r="M361" s="305">
        <f>IF(K361="nio",0,IF(K361&gt;0,VLOOKUP(G361,'3-Productie normen'!A:J,VLOOKUP(K361,'3-Productie normen'!$B$40:$C$42,2,FALSE),FALSE)))</f>
        <v>0</v>
      </c>
      <c r="N361" s="306" t="str">
        <f>VLOOKUP(G361,'3-Productie normen'!A:J,8,FALSE)</f>
        <v>L</v>
      </c>
      <c r="O361" s="453"/>
      <c r="Q361" s="307">
        <f t="shared" si="11"/>
        <v>15881.35</v>
      </c>
    </row>
    <row r="362" spans="1:17" ht="14.1" customHeight="1">
      <c r="A362" s="62">
        <v>362</v>
      </c>
      <c r="B362" s="271" t="s">
        <v>221</v>
      </c>
      <c r="C362" s="271" t="s">
        <v>224</v>
      </c>
      <c r="D362" s="429" t="s">
        <v>1111</v>
      </c>
      <c r="E362" s="216" t="s">
        <v>616</v>
      </c>
      <c r="F362" s="73" t="s">
        <v>617</v>
      </c>
      <c r="G362" s="73" t="s">
        <v>236</v>
      </c>
      <c r="H362" s="73" t="s">
        <v>233</v>
      </c>
      <c r="I362" s="209">
        <v>25.65</v>
      </c>
      <c r="J362" s="304">
        <f t="shared" si="10"/>
        <v>0</v>
      </c>
      <c r="K362" s="219" t="s">
        <v>888</v>
      </c>
      <c r="L362" s="218">
        <f>IF(K362="nio",0,IF(K362&gt;0,K362*I362/M362,0))*VLOOKUP(B362,'2-Kosten per locatie'!$A$14:$C$22,3,FALSE)</f>
        <v>0</v>
      </c>
      <c r="M362" s="305">
        <f>IF(K362="nio",0,IF(K362&gt;0,VLOOKUP(G362,'3-Productie normen'!A:J,VLOOKUP(K362,'3-Productie normen'!$B$40:$C$42,2,FALSE),FALSE)))</f>
        <v>0</v>
      </c>
      <c r="N362" s="306" t="str">
        <f>VLOOKUP(G362,'3-Productie normen'!A:J,8,FALSE)</f>
        <v>nvt</v>
      </c>
      <c r="O362" s="453"/>
      <c r="Q362" s="307">
        <f t="shared" si="11"/>
        <v>0</v>
      </c>
    </row>
    <row r="363" spans="1:17" ht="14.1" customHeight="1">
      <c r="A363" s="62">
        <v>363</v>
      </c>
      <c r="B363" s="271" t="s">
        <v>221</v>
      </c>
      <c r="C363" s="271" t="s">
        <v>224</v>
      </c>
      <c r="D363" s="429" t="s">
        <v>1111</v>
      </c>
      <c r="E363" s="216" t="s">
        <v>618</v>
      </c>
      <c r="F363" s="73" t="s">
        <v>619</v>
      </c>
      <c r="G363" s="60" t="s">
        <v>1113</v>
      </c>
      <c r="H363" s="73" t="s">
        <v>483</v>
      </c>
      <c r="I363" s="209">
        <v>124.33</v>
      </c>
      <c r="J363" s="304">
        <f t="shared" si="10"/>
        <v>205</v>
      </c>
      <c r="K363" s="219">
        <v>205</v>
      </c>
      <c r="L363" s="218" t="e">
        <f>IF(K363="nio",0,IF(K363&gt;0,K363*I363/M363,0))*VLOOKUP(B363,'2-Kosten per locatie'!$A$14:$C$22,3,FALSE)</f>
        <v>#DIV/0!</v>
      </c>
      <c r="M363" s="305">
        <f>IF(K363="nio",0,IF(K363&gt;0,VLOOKUP(G363,'3-Productie normen'!A:J,VLOOKUP(K363,'3-Productie normen'!$B$40:$C$42,2,FALSE),FALSE)))</f>
        <v>0</v>
      </c>
      <c r="N363" s="306" t="str">
        <f>VLOOKUP(G363,'3-Productie normen'!A:J,8,FALSE)</f>
        <v>L</v>
      </c>
      <c r="O363" s="453"/>
      <c r="Q363" s="307">
        <f t="shared" si="11"/>
        <v>25487.65</v>
      </c>
    </row>
    <row r="364" spans="1:17" ht="14.1" customHeight="1">
      <c r="A364" s="62">
        <v>364</v>
      </c>
      <c r="B364" s="271" t="s">
        <v>221</v>
      </c>
      <c r="C364" s="271" t="s">
        <v>224</v>
      </c>
      <c r="D364" s="429" t="s">
        <v>1111</v>
      </c>
      <c r="E364" s="216" t="s">
        <v>620</v>
      </c>
      <c r="F364" s="73" t="s">
        <v>621</v>
      </c>
      <c r="G364" s="73" t="s">
        <v>236</v>
      </c>
      <c r="H364" s="73" t="s">
        <v>233</v>
      </c>
      <c r="I364" s="209">
        <v>5.85</v>
      </c>
      <c r="J364" s="304">
        <f t="shared" si="10"/>
        <v>0</v>
      </c>
      <c r="K364" s="219" t="s">
        <v>888</v>
      </c>
      <c r="L364" s="218">
        <f>IF(K364="nio",0,IF(K364&gt;0,K364*I364/M364,0))*VLOOKUP(B364,'2-Kosten per locatie'!$A$14:$C$22,3,FALSE)</f>
        <v>0</v>
      </c>
      <c r="M364" s="305">
        <f>IF(K364="nio",0,IF(K364&gt;0,VLOOKUP(G364,'3-Productie normen'!A:J,VLOOKUP(K364,'3-Productie normen'!$B$40:$C$42,2,FALSE),FALSE)))</f>
        <v>0</v>
      </c>
      <c r="N364" s="306" t="str">
        <f>VLOOKUP(G364,'3-Productie normen'!A:J,8,FALSE)</f>
        <v>nvt</v>
      </c>
      <c r="O364" s="453"/>
      <c r="Q364" s="307">
        <f t="shared" si="11"/>
        <v>0</v>
      </c>
    </row>
    <row r="365" spans="1:17" ht="14.1" customHeight="1">
      <c r="A365" s="62">
        <v>365</v>
      </c>
      <c r="B365" s="271" t="s">
        <v>221</v>
      </c>
      <c r="C365" s="271" t="s">
        <v>224</v>
      </c>
      <c r="D365" s="429" t="s">
        <v>1111</v>
      </c>
      <c r="E365" s="216" t="s">
        <v>622</v>
      </c>
      <c r="F365" s="73" t="s">
        <v>615</v>
      </c>
      <c r="G365" s="271" t="s">
        <v>1114</v>
      </c>
      <c r="H365" s="73" t="s">
        <v>233</v>
      </c>
      <c r="I365" s="209">
        <v>76.81</v>
      </c>
      <c r="J365" s="304">
        <f t="shared" si="10"/>
        <v>205</v>
      </c>
      <c r="K365" s="219">
        <v>205</v>
      </c>
      <c r="L365" s="218" t="e">
        <f>IF(K365="nio",0,IF(K365&gt;0,K365*I365/M365,0))*VLOOKUP(B365,'2-Kosten per locatie'!$A$14:$C$22,3,FALSE)</f>
        <v>#DIV/0!</v>
      </c>
      <c r="M365" s="305">
        <f>IF(K365="nio",0,IF(K365&gt;0,VLOOKUP(G365,'3-Productie normen'!A:J,VLOOKUP(K365,'3-Productie normen'!$B$40:$C$42,2,FALSE),FALSE)))</f>
        <v>0</v>
      </c>
      <c r="N365" s="306" t="str">
        <f>VLOOKUP(G365,'3-Productie normen'!A:J,8,FALSE)</f>
        <v>L</v>
      </c>
      <c r="O365" s="453"/>
      <c r="Q365" s="307">
        <f t="shared" si="11"/>
        <v>15746.050000000001</v>
      </c>
    </row>
    <row r="366" spans="1:17" ht="14.1" customHeight="1">
      <c r="A366" s="62">
        <v>366</v>
      </c>
      <c r="B366" s="271" t="s">
        <v>221</v>
      </c>
      <c r="C366" s="271" t="s">
        <v>224</v>
      </c>
      <c r="D366" s="429" t="s">
        <v>1111</v>
      </c>
      <c r="E366" s="216" t="s">
        <v>623</v>
      </c>
      <c r="F366" s="73" t="s">
        <v>624</v>
      </c>
      <c r="G366" s="73" t="s">
        <v>35</v>
      </c>
      <c r="H366" s="73" t="s">
        <v>233</v>
      </c>
      <c r="I366" s="209">
        <v>11.38</v>
      </c>
      <c r="J366" s="304">
        <f t="shared" si="10"/>
        <v>123</v>
      </c>
      <c r="K366" s="219">
        <v>123</v>
      </c>
      <c r="L366" s="218" t="e">
        <f>IF(K366="nio",0,IF(K366&gt;0,K366*I366/M366,0))*VLOOKUP(B366,'2-Kosten per locatie'!$A$14:$C$22,3,FALSE)</f>
        <v>#DIV/0!</v>
      </c>
      <c r="M366" s="305">
        <f>IF(K366="nio",0,IF(K366&gt;0,VLOOKUP(G366,'3-Productie normen'!A:J,VLOOKUP(K366,'3-Productie normen'!$B$40:$C$42,2,FALSE),FALSE)))</f>
        <v>0</v>
      </c>
      <c r="N366" s="306" t="str">
        <f>VLOOKUP(G366,'3-Productie normen'!A:J,8,FALSE)</f>
        <v>B</v>
      </c>
      <c r="O366" s="453"/>
      <c r="Q366" s="307">
        <f t="shared" si="11"/>
        <v>1399.74</v>
      </c>
    </row>
    <row r="367" spans="1:17" ht="14.1" customHeight="1">
      <c r="A367" s="62">
        <v>367</v>
      </c>
      <c r="B367" s="271" t="s">
        <v>221</v>
      </c>
      <c r="C367" s="271" t="s">
        <v>224</v>
      </c>
      <c r="D367" s="429" t="s">
        <v>1111</v>
      </c>
      <c r="E367" s="216" t="s">
        <v>625</v>
      </c>
      <c r="F367" s="73" t="s">
        <v>317</v>
      </c>
      <c r="G367" s="73" t="s">
        <v>318</v>
      </c>
      <c r="H367" s="73" t="s">
        <v>237</v>
      </c>
      <c r="I367" s="209">
        <v>26.08</v>
      </c>
      <c r="J367" s="304">
        <f t="shared" si="10"/>
        <v>205</v>
      </c>
      <c r="K367" s="219">
        <v>205</v>
      </c>
      <c r="L367" s="218" t="e">
        <f>IF(K367="nio",0,IF(K367&gt;0,K367*I367/M367,0))*VLOOKUP(B367,'2-Kosten per locatie'!$A$14:$C$22,3,FALSE)</f>
        <v>#DIV/0!</v>
      </c>
      <c r="M367" s="305">
        <f>IF(K367="nio",0,IF(K367&gt;0,VLOOKUP(G367,'3-Productie normen'!A:J,VLOOKUP(K367,'3-Productie normen'!$B$40:$C$42,2,FALSE),FALSE)))</f>
        <v>0</v>
      </c>
      <c r="N367" s="306" t="str">
        <f>VLOOKUP(G367,'3-Productie normen'!A:J,8,FALSE)</f>
        <v>V</v>
      </c>
      <c r="O367" s="453"/>
      <c r="Q367" s="307">
        <f t="shared" si="11"/>
        <v>5346.4</v>
      </c>
    </row>
    <row r="368" spans="1:17" ht="14.1" customHeight="1">
      <c r="A368" s="62">
        <v>368</v>
      </c>
      <c r="B368" s="271" t="s">
        <v>221</v>
      </c>
      <c r="C368" s="271" t="s">
        <v>224</v>
      </c>
      <c r="D368" s="429" t="s">
        <v>1111</v>
      </c>
      <c r="E368" s="216" t="s">
        <v>626</v>
      </c>
      <c r="F368" s="73" t="s">
        <v>627</v>
      </c>
      <c r="G368" s="73" t="s">
        <v>244</v>
      </c>
      <c r="H368" s="73" t="s">
        <v>233</v>
      </c>
      <c r="I368" s="209">
        <v>2.93</v>
      </c>
      <c r="J368" s="304">
        <f t="shared" si="10"/>
        <v>205</v>
      </c>
      <c r="K368" s="219">
        <v>205</v>
      </c>
      <c r="L368" s="218" t="e">
        <f>IF(K368="nio",0,IF(K368&gt;0,K368*I368/M368,0))*VLOOKUP(B368,'2-Kosten per locatie'!$A$14:$C$22,3,FALSE)</f>
        <v>#DIV/0!</v>
      </c>
      <c r="M368" s="305">
        <f>IF(K368="nio",0,IF(K368&gt;0,VLOOKUP(G368,'3-Productie normen'!A:J,VLOOKUP(K368,'3-Productie normen'!$B$40:$C$42,2,FALSE),FALSE)))</f>
        <v>0</v>
      </c>
      <c r="N368" s="306" t="str">
        <f>VLOOKUP(G368,'3-Productie normen'!A:J,8,FALSE)</f>
        <v>V</v>
      </c>
      <c r="O368" s="453"/>
      <c r="Q368" s="307">
        <f t="shared" si="11"/>
        <v>600.65</v>
      </c>
    </row>
    <row r="369" spans="1:17" ht="14.1" customHeight="1">
      <c r="A369" s="62">
        <v>369</v>
      </c>
      <c r="B369" s="271" t="s">
        <v>221</v>
      </c>
      <c r="C369" s="271" t="s">
        <v>224</v>
      </c>
      <c r="D369" s="429" t="s">
        <v>1111</v>
      </c>
      <c r="E369" s="216" t="s">
        <v>628</v>
      </c>
      <c r="F369" s="73" t="s">
        <v>629</v>
      </c>
      <c r="G369" s="73" t="s">
        <v>236</v>
      </c>
      <c r="H369" s="73" t="s">
        <v>237</v>
      </c>
      <c r="I369" s="209">
        <v>16.28</v>
      </c>
      <c r="J369" s="304">
        <f t="shared" si="10"/>
        <v>0</v>
      </c>
      <c r="K369" s="219" t="s">
        <v>888</v>
      </c>
      <c r="L369" s="218">
        <f>IF(K369="nio",0,IF(K369&gt;0,K369*I369/M369,0))*VLOOKUP(B369,'2-Kosten per locatie'!$A$14:$C$22,3,FALSE)</f>
        <v>0</v>
      </c>
      <c r="M369" s="305">
        <f>IF(K369="nio",0,IF(K369&gt;0,VLOOKUP(G369,'3-Productie normen'!A:J,VLOOKUP(K369,'3-Productie normen'!$B$40:$C$42,2,FALSE),FALSE)))</f>
        <v>0</v>
      </c>
      <c r="N369" s="306" t="str">
        <f>VLOOKUP(G369,'3-Productie normen'!A:J,8,FALSE)</f>
        <v>nvt</v>
      </c>
      <c r="O369" s="453"/>
      <c r="Q369" s="307">
        <f t="shared" si="11"/>
        <v>0</v>
      </c>
    </row>
    <row r="370" spans="1:17" ht="14.1" customHeight="1">
      <c r="A370" s="62">
        <v>370</v>
      </c>
      <c r="B370" s="271" t="s">
        <v>221</v>
      </c>
      <c r="C370" s="271" t="s">
        <v>224</v>
      </c>
      <c r="D370" s="429" t="s">
        <v>1111</v>
      </c>
      <c r="E370" s="216" t="s">
        <v>630</v>
      </c>
      <c r="F370" s="73" t="s">
        <v>631</v>
      </c>
      <c r="G370" s="73" t="s">
        <v>1071</v>
      </c>
      <c r="H370" s="73" t="s">
        <v>233</v>
      </c>
      <c r="I370" s="209">
        <v>440.45</v>
      </c>
      <c r="J370" s="304">
        <f t="shared" si="10"/>
        <v>205</v>
      </c>
      <c r="K370" s="219">
        <v>205</v>
      </c>
      <c r="L370" s="218" t="e">
        <f>IF(K370="nio",0,IF(K370&gt;0,K370*I370/M370,0))*VLOOKUP(B370,'2-Kosten per locatie'!$A$14:$C$22,3,FALSE)</f>
        <v>#DIV/0!</v>
      </c>
      <c r="M370" s="305">
        <f>IF(K370="nio",0,IF(K370&gt;0,VLOOKUP(G370,'3-Productie normen'!A:J,VLOOKUP(K370,'3-Productie normen'!$B$40:$C$42,2,FALSE),FALSE)))</f>
        <v>0</v>
      </c>
      <c r="N370" s="306" t="str">
        <f>VLOOKUP(G370,'3-Productie normen'!A:J,8,FALSE)</f>
        <v>V</v>
      </c>
      <c r="O370" s="453"/>
      <c r="Q370" s="307">
        <f t="shared" si="11"/>
        <v>90292.25</v>
      </c>
    </row>
    <row r="371" spans="1:17" ht="14.1" customHeight="1">
      <c r="A371" s="62">
        <v>371</v>
      </c>
      <c r="B371" s="271" t="s">
        <v>221</v>
      </c>
      <c r="C371" s="271" t="s">
        <v>224</v>
      </c>
      <c r="D371" s="429" t="s">
        <v>1111</v>
      </c>
      <c r="E371" s="216" t="s">
        <v>632</v>
      </c>
      <c r="F371" s="73" t="s">
        <v>633</v>
      </c>
      <c r="G371" s="73" t="s">
        <v>232</v>
      </c>
      <c r="H371" s="73" t="s">
        <v>440</v>
      </c>
      <c r="I371" s="209">
        <v>16.18</v>
      </c>
      <c r="J371" s="304">
        <f t="shared" si="10"/>
        <v>205</v>
      </c>
      <c r="K371" s="219">
        <v>205</v>
      </c>
      <c r="L371" s="218" t="e">
        <f>IF(K371="nio",0,IF(K371&gt;0,K371*I371/M371,0))*VLOOKUP(B371,'2-Kosten per locatie'!$A$14:$C$22,3,FALSE)</f>
        <v>#DIV/0!</v>
      </c>
      <c r="M371" s="305">
        <f>IF(K371="nio",0,IF(K371&gt;0,VLOOKUP(G371,'3-Productie normen'!A:J,VLOOKUP(K371,'3-Productie normen'!$B$40:$C$42,2,FALSE),FALSE)))</f>
        <v>0</v>
      </c>
      <c r="N371" s="306" t="str">
        <f>VLOOKUP(G371,'3-Productie normen'!A:J,8,FALSE)</f>
        <v>V</v>
      </c>
      <c r="O371" s="453"/>
      <c r="Q371" s="307">
        <f t="shared" si="11"/>
        <v>3316.9</v>
      </c>
    </row>
    <row r="372" spans="1:17" ht="14.1" customHeight="1">
      <c r="A372" s="62">
        <v>372</v>
      </c>
      <c r="B372" s="271" t="s">
        <v>221</v>
      </c>
      <c r="C372" s="271" t="s">
        <v>224</v>
      </c>
      <c r="D372" s="429" t="s">
        <v>1111</v>
      </c>
      <c r="E372" s="216" t="s">
        <v>634</v>
      </c>
      <c r="F372" s="73" t="s">
        <v>420</v>
      </c>
      <c r="G372" s="73" t="s">
        <v>421</v>
      </c>
      <c r="H372" s="73" t="s">
        <v>438</v>
      </c>
      <c r="I372" s="209">
        <v>27.58</v>
      </c>
      <c r="J372" s="304">
        <f t="shared" si="10"/>
        <v>205</v>
      </c>
      <c r="K372" s="219">
        <v>205</v>
      </c>
      <c r="L372" s="218" t="e">
        <f>IF(K372="nio",0,IF(K372&gt;0,K372*I372/M372,0))*VLOOKUP(B372,'2-Kosten per locatie'!$A$14:$C$22,3,FALSE)</f>
        <v>#DIV/0!</v>
      </c>
      <c r="M372" s="305">
        <f>IF(K372="nio",0,IF(K372&gt;0,VLOOKUP(G372,'3-Productie normen'!A:J,VLOOKUP(K372,'3-Productie normen'!$B$40:$C$42,2,FALSE),FALSE)))</f>
        <v>0</v>
      </c>
      <c r="N372" s="306" t="str">
        <f>VLOOKUP(G372,'3-Productie normen'!A:J,8,FALSE)</f>
        <v>V</v>
      </c>
      <c r="O372" s="453"/>
      <c r="Q372" s="307">
        <f t="shared" si="11"/>
        <v>5653.9</v>
      </c>
    </row>
    <row r="373" spans="1:17" ht="14.1" customHeight="1">
      <c r="A373" s="62">
        <v>373</v>
      </c>
      <c r="B373" s="271" t="s">
        <v>221</v>
      </c>
      <c r="C373" s="271" t="s">
        <v>224</v>
      </c>
      <c r="D373" s="429" t="s">
        <v>1111</v>
      </c>
      <c r="E373" s="216" t="s">
        <v>635</v>
      </c>
      <c r="F373" s="73" t="s">
        <v>636</v>
      </c>
      <c r="G373" s="73" t="s">
        <v>263</v>
      </c>
      <c r="H373" s="73" t="s">
        <v>233</v>
      </c>
      <c r="I373" s="209">
        <v>3.33</v>
      </c>
      <c r="J373" s="304">
        <f t="shared" si="10"/>
        <v>205</v>
      </c>
      <c r="K373" s="219">
        <v>205</v>
      </c>
      <c r="L373" s="218" t="e">
        <f>IF(K373="nio",0,IF(K373&gt;0,K373*I373/M373,0))*VLOOKUP(B373,'2-Kosten per locatie'!$A$14:$C$22,3,FALSE)</f>
        <v>#DIV/0!</v>
      </c>
      <c r="M373" s="305">
        <f>IF(K373="nio",0,IF(K373&gt;0,VLOOKUP(G373,'3-Productie normen'!A:J,VLOOKUP(K373,'3-Productie normen'!$B$40:$C$42,2,FALSE),FALSE)))</f>
        <v>0</v>
      </c>
      <c r="N373" s="306" t="str">
        <f>VLOOKUP(G373,'3-Productie normen'!A:J,8,FALSE)</f>
        <v>V</v>
      </c>
      <c r="O373" s="453"/>
      <c r="Q373" s="307">
        <f t="shared" si="11"/>
        <v>682.65</v>
      </c>
    </row>
    <row r="374" spans="1:17" ht="14.1" customHeight="1">
      <c r="A374" s="62">
        <v>374</v>
      </c>
      <c r="B374" s="271" t="s">
        <v>221</v>
      </c>
      <c r="C374" s="271" t="s">
        <v>224</v>
      </c>
      <c r="D374" s="429" t="s">
        <v>1111</v>
      </c>
      <c r="E374" s="216" t="s">
        <v>637</v>
      </c>
      <c r="F374" s="73" t="s">
        <v>446</v>
      </c>
      <c r="G374" s="73" t="s">
        <v>236</v>
      </c>
      <c r="H374" s="73" t="s">
        <v>233</v>
      </c>
      <c r="I374" s="209">
        <v>9.52</v>
      </c>
      <c r="J374" s="304">
        <f t="shared" si="10"/>
        <v>0</v>
      </c>
      <c r="K374" s="219" t="s">
        <v>888</v>
      </c>
      <c r="L374" s="218">
        <f>IF(K374="nio",0,IF(K374&gt;0,K374*I374/M374,0))*VLOOKUP(B374,'2-Kosten per locatie'!$A$14:$C$22,3,FALSE)</f>
        <v>0</v>
      </c>
      <c r="M374" s="305">
        <f>IF(K374="nio",0,IF(K374&gt;0,VLOOKUP(G374,'3-Productie normen'!A:J,VLOOKUP(K374,'3-Productie normen'!$B$40:$C$42,2,FALSE),FALSE)))</f>
        <v>0</v>
      </c>
      <c r="N374" s="306" t="str">
        <f>VLOOKUP(G374,'3-Productie normen'!A:J,8,FALSE)</f>
        <v>nvt</v>
      </c>
      <c r="O374" s="453"/>
      <c r="Q374" s="307">
        <f t="shared" si="11"/>
        <v>0</v>
      </c>
    </row>
    <row r="375" spans="1:17" ht="14.1" customHeight="1">
      <c r="A375" s="62">
        <v>375</v>
      </c>
      <c r="B375" s="271" t="s">
        <v>221</v>
      </c>
      <c r="C375" s="271" t="s">
        <v>224</v>
      </c>
      <c r="D375" s="429" t="s">
        <v>1111</v>
      </c>
      <c r="E375" s="216" t="s">
        <v>638</v>
      </c>
      <c r="F375" s="73" t="s">
        <v>430</v>
      </c>
      <c r="G375" s="73" t="s">
        <v>37</v>
      </c>
      <c r="H375" s="73" t="s">
        <v>233</v>
      </c>
      <c r="I375" s="209">
        <v>16.38</v>
      </c>
      <c r="J375" s="304">
        <f t="shared" si="10"/>
        <v>205</v>
      </c>
      <c r="K375" s="219">
        <v>205</v>
      </c>
      <c r="L375" s="218" t="e">
        <f>IF(K375="nio",0,IF(K375&gt;0,K375*I375/M375,0))*VLOOKUP(B375,'2-Kosten per locatie'!$A$14:$C$22,3,FALSE)</f>
        <v>#DIV/0!</v>
      </c>
      <c r="M375" s="305">
        <f>IF(K375="nio",0,IF(K375&gt;0,VLOOKUP(G375,'3-Productie normen'!A:J,VLOOKUP(K375,'3-Productie normen'!$B$40:$C$42,2,FALSE),FALSE)))</f>
        <v>0</v>
      </c>
      <c r="N375" s="306" t="str">
        <f>VLOOKUP(G375,'3-Productie normen'!A:J,8,FALSE)</f>
        <v>S</v>
      </c>
      <c r="O375" s="453"/>
      <c r="Q375" s="307">
        <f t="shared" si="11"/>
        <v>3357.8999999999996</v>
      </c>
    </row>
    <row r="376" spans="1:17" ht="14.1" customHeight="1">
      <c r="A376" s="62">
        <v>376</v>
      </c>
      <c r="B376" s="271" t="s">
        <v>221</v>
      </c>
      <c r="C376" s="271" t="s">
        <v>224</v>
      </c>
      <c r="D376" s="429" t="s">
        <v>1111</v>
      </c>
      <c r="E376" s="216" t="s">
        <v>639</v>
      </c>
      <c r="F376" s="73" t="s">
        <v>430</v>
      </c>
      <c r="G376" s="73" t="s">
        <v>37</v>
      </c>
      <c r="H376" s="73" t="s">
        <v>237</v>
      </c>
      <c r="I376" s="209">
        <v>1.35</v>
      </c>
      <c r="J376" s="304">
        <f t="shared" si="10"/>
        <v>205</v>
      </c>
      <c r="K376" s="219">
        <v>205</v>
      </c>
      <c r="L376" s="218" t="e">
        <f>IF(K376="nio",0,IF(K376&gt;0,K376*I376/M376,0))*VLOOKUP(B376,'2-Kosten per locatie'!$A$14:$C$22,3,FALSE)</f>
        <v>#DIV/0!</v>
      </c>
      <c r="M376" s="305">
        <f>IF(K376="nio",0,IF(K376&gt;0,VLOOKUP(G376,'3-Productie normen'!A:J,VLOOKUP(K376,'3-Productie normen'!$B$40:$C$42,2,FALSE),FALSE)))</f>
        <v>0</v>
      </c>
      <c r="N376" s="306" t="str">
        <f>VLOOKUP(G376,'3-Productie normen'!A:J,8,FALSE)</f>
        <v>S</v>
      </c>
      <c r="O376" s="453"/>
      <c r="Q376" s="307">
        <f t="shared" si="11"/>
        <v>276.75</v>
      </c>
    </row>
    <row r="377" spans="1:17" ht="14.1" customHeight="1">
      <c r="A377" s="62">
        <v>377</v>
      </c>
      <c r="B377" s="271" t="s">
        <v>221</v>
      </c>
      <c r="C377" s="271" t="s">
        <v>224</v>
      </c>
      <c r="D377" s="429" t="s">
        <v>1111</v>
      </c>
      <c r="E377" s="216" t="s">
        <v>640</v>
      </c>
      <c r="F377" s="73" t="s">
        <v>430</v>
      </c>
      <c r="G377" s="73" t="s">
        <v>37</v>
      </c>
      <c r="H377" s="73" t="s">
        <v>237</v>
      </c>
      <c r="I377" s="209">
        <v>1.35</v>
      </c>
      <c r="J377" s="304">
        <f t="shared" si="10"/>
        <v>205</v>
      </c>
      <c r="K377" s="219">
        <v>205</v>
      </c>
      <c r="L377" s="218" t="e">
        <f>IF(K377="nio",0,IF(K377&gt;0,K377*I377/M377,0))*VLOOKUP(B377,'2-Kosten per locatie'!$A$14:$C$22,3,FALSE)</f>
        <v>#DIV/0!</v>
      </c>
      <c r="M377" s="305">
        <f>IF(K377="nio",0,IF(K377&gt;0,VLOOKUP(G377,'3-Productie normen'!A:J,VLOOKUP(K377,'3-Productie normen'!$B$40:$C$42,2,FALSE),FALSE)))</f>
        <v>0</v>
      </c>
      <c r="N377" s="306" t="str">
        <f>VLOOKUP(G377,'3-Productie normen'!A:J,8,FALSE)</f>
        <v>S</v>
      </c>
      <c r="O377" s="453"/>
      <c r="Q377" s="307">
        <f t="shared" si="11"/>
        <v>276.75</v>
      </c>
    </row>
    <row r="378" spans="1:17" ht="14.1" customHeight="1">
      <c r="A378" s="62">
        <v>378</v>
      </c>
      <c r="B378" s="271" t="s">
        <v>221</v>
      </c>
      <c r="C378" s="271" t="s">
        <v>224</v>
      </c>
      <c r="D378" s="429" t="s">
        <v>1111</v>
      </c>
      <c r="E378" s="216" t="s">
        <v>641</v>
      </c>
      <c r="F378" s="73" t="s">
        <v>430</v>
      </c>
      <c r="G378" s="73" t="s">
        <v>37</v>
      </c>
      <c r="H378" s="73" t="s">
        <v>237</v>
      </c>
      <c r="I378" s="209">
        <v>1.35</v>
      </c>
      <c r="J378" s="304">
        <f t="shared" si="10"/>
        <v>205</v>
      </c>
      <c r="K378" s="219">
        <v>205</v>
      </c>
      <c r="L378" s="218" t="e">
        <f>IF(K378="nio",0,IF(K378&gt;0,K378*I378/M378,0))*VLOOKUP(B378,'2-Kosten per locatie'!$A$14:$C$22,3,FALSE)</f>
        <v>#DIV/0!</v>
      </c>
      <c r="M378" s="305">
        <f>IF(K378="nio",0,IF(K378&gt;0,VLOOKUP(G378,'3-Productie normen'!A:J,VLOOKUP(K378,'3-Productie normen'!$B$40:$C$42,2,FALSE),FALSE)))</f>
        <v>0</v>
      </c>
      <c r="N378" s="306" t="str">
        <f>VLOOKUP(G378,'3-Productie normen'!A:J,8,FALSE)</f>
        <v>S</v>
      </c>
      <c r="O378" s="453"/>
      <c r="Q378" s="307">
        <f t="shared" si="11"/>
        <v>276.75</v>
      </c>
    </row>
    <row r="379" spans="1:17" ht="14.1" customHeight="1">
      <c r="A379" s="62">
        <v>379</v>
      </c>
      <c r="B379" s="271" t="s">
        <v>221</v>
      </c>
      <c r="C379" s="271" t="s">
        <v>224</v>
      </c>
      <c r="D379" s="429" t="s">
        <v>1111</v>
      </c>
      <c r="E379" s="216" t="s">
        <v>642</v>
      </c>
      <c r="F379" s="73" t="s">
        <v>643</v>
      </c>
      <c r="G379" s="73" t="s">
        <v>236</v>
      </c>
      <c r="H379" s="73" t="s">
        <v>237</v>
      </c>
      <c r="I379" s="209">
        <v>2.4</v>
      </c>
      <c r="J379" s="304">
        <f t="shared" si="10"/>
        <v>0</v>
      </c>
      <c r="K379" s="219" t="s">
        <v>888</v>
      </c>
      <c r="L379" s="218">
        <f>IF(K379="nio",0,IF(K379&gt;0,K379*I379/M379,0))*VLOOKUP(B379,'2-Kosten per locatie'!$A$14:$C$22,3,FALSE)</f>
        <v>0</v>
      </c>
      <c r="M379" s="305">
        <f>IF(K379="nio",0,IF(K379&gt;0,VLOOKUP(G379,'3-Productie normen'!A:J,VLOOKUP(K379,'3-Productie normen'!$B$40:$C$42,2,FALSE),FALSE)))</f>
        <v>0</v>
      </c>
      <c r="N379" s="306" t="str">
        <f>VLOOKUP(G379,'3-Productie normen'!A:J,8,FALSE)</f>
        <v>nvt</v>
      </c>
      <c r="O379" s="453"/>
      <c r="Q379" s="307">
        <f t="shared" si="11"/>
        <v>0</v>
      </c>
    </row>
    <row r="380" spans="1:17" ht="14.1" customHeight="1">
      <c r="A380" s="62">
        <v>380</v>
      </c>
      <c r="B380" s="271" t="s">
        <v>221</v>
      </c>
      <c r="C380" s="271" t="s">
        <v>224</v>
      </c>
      <c r="D380" s="429" t="s">
        <v>1111</v>
      </c>
      <c r="E380" s="216" t="s">
        <v>644</v>
      </c>
      <c r="F380" s="73" t="s">
        <v>437</v>
      </c>
      <c r="G380" s="73" t="s">
        <v>37</v>
      </c>
      <c r="H380" s="73" t="s">
        <v>237</v>
      </c>
      <c r="I380" s="209">
        <v>19.64</v>
      </c>
      <c r="J380" s="304">
        <f t="shared" si="10"/>
        <v>205</v>
      </c>
      <c r="K380" s="219">
        <v>205</v>
      </c>
      <c r="L380" s="218" t="e">
        <f>IF(K380="nio",0,IF(K380&gt;0,K380*I380/M380,0))*VLOOKUP(B380,'2-Kosten per locatie'!$A$14:$C$22,3,FALSE)</f>
        <v>#DIV/0!</v>
      </c>
      <c r="M380" s="305">
        <f>IF(K380="nio",0,IF(K380&gt;0,VLOOKUP(G380,'3-Productie normen'!A:J,VLOOKUP(K380,'3-Productie normen'!$B$40:$C$42,2,FALSE),FALSE)))</f>
        <v>0</v>
      </c>
      <c r="N380" s="306" t="str">
        <f>VLOOKUP(G380,'3-Productie normen'!A:J,8,FALSE)</f>
        <v>S</v>
      </c>
      <c r="O380" s="453"/>
      <c r="Q380" s="307">
        <f t="shared" si="11"/>
        <v>4026.2000000000003</v>
      </c>
    </row>
    <row r="381" spans="1:17" ht="14.1" customHeight="1">
      <c r="A381" s="62">
        <v>381</v>
      </c>
      <c r="B381" s="271" t="s">
        <v>221</v>
      </c>
      <c r="C381" s="271" t="s">
        <v>224</v>
      </c>
      <c r="D381" s="429" t="s">
        <v>1111</v>
      </c>
      <c r="E381" s="216" t="s">
        <v>645</v>
      </c>
      <c r="F381" s="73" t="s">
        <v>646</v>
      </c>
      <c r="G381" s="73" t="s">
        <v>37</v>
      </c>
      <c r="H381" s="73" t="s">
        <v>237</v>
      </c>
      <c r="I381" s="209">
        <v>3.65</v>
      </c>
      <c r="J381" s="304">
        <f t="shared" si="10"/>
        <v>205</v>
      </c>
      <c r="K381" s="219">
        <v>205</v>
      </c>
      <c r="L381" s="218" t="e">
        <f>IF(K381="nio",0,IF(K381&gt;0,K381*I381/M381,0))*VLOOKUP(B381,'2-Kosten per locatie'!$A$14:$C$22,3,FALSE)</f>
        <v>#DIV/0!</v>
      </c>
      <c r="M381" s="305">
        <f>IF(K381="nio",0,IF(K381&gt;0,VLOOKUP(G381,'3-Productie normen'!A:J,VLOOKUP(K381,'3-Productie normen'!$B$40:$C$42,2,FALSE),FALSE)))</f>
        <v>0</v>
      </c>
      <c r="N381" s="306" t="str">
        <f>VLOOKUP(G381,'3-Productie normen'!A:J,8,FALSE)</f>
        <v>S</v>
      </c>
      <c r="O381" s="453"/>
      <c r="Q381" s="307">
        <f t="shared" si="11"/>
        <v>748.25</v>
      </c>
    </row>
    <row r="382" spans="1:17" ht="14.1" customHeight="1">
      <c r="A382" s="62">
        <v>382</v>
      </c>
      <c r="B382" s="271" t="s">
        <v>221</v>
      </c>
      <c r="C382" s="271" t="s">
        <v>224</v>
      </c>
      <c r="D382" s="429" t="s">
        <v>1111</v>
      </c>
      <c r="E382" s="216" t="s">
        <v>647</v>
      </c>
      <c r="F382" s="73" t="s">
        <v>437</v>
      </c>
      <c r="G382" s="73" t="s">
        <v>37</v>
      </c>
      <c r="H382" s="73" t="s">
        <v>237</v>
      </c>
      <c r="I382" s="209">
        <v>1.1499999999999999</v>
      </c>
      <c r="J382" s="304">
        <f t="shared" si="10"/>
        <v>205</v>
      </c>
      <c r="K382" s="219">
        <v>205</v>
      </c>
      <c r="L382" s="218" t="e">
        <f>IF(K382="nio",0,IF(K382&gt;0,K382*I382/M382,0))*VLOOKUP(B382,'2-Kosten per locatie'!$A$14:$C$22,3,FALSE)</f>
        <v>#DIV/0!</v>
      </c>
      <c r="M382" s="305">
        <f>IF(K382="nio",0,IF(K382&gt;0,VLOOKUP(G382,'3-Productie normen'!A:J,VLOOKUP(K382,'3-Productie normen'!$B$40:$C$42,2,FALSE),FALSE)))</f>
        <v>0</v>
      </c>
      <c r="N382" s="306" t="str">
        <f>VLOOKUP(G382,'3-Productie normen'!A:J,8,FALSE)</f>
        <v>S</v>
      </c>
      <c r="O382" s="453"/>
      <c r="Q382" s="307">
        <f t="shared" si="11"/>
        <v>235.74999999999997</v>
      </c>
    </row>
    <row r="383" spans="1:17" ht="14.1" customHeight="1">
      <c r="A383" s="62">
        <v>383</v>
      </c>
      <c r="B383" s="271" t="s">
        <v>221</v>
      </c>
      <c r="C383" s="271" t="s">
        <v>224</v>
      </c>
      <c r="D383" s="429" t="s">
        <v>1111</v>
      </c>
      <c r="E383" s="216" t="s">
        <v>648</v>
      </c>
      <c r="F383" s="73" t="s">
        <v>437</v>
      </c>
      <c r="G383" s="73" t="s">
        <v>37</v>
      </c>
      <c r="H383" s="73" t="s">
        <v>237</v>
      </c>
      <c r="I383" s="209">
        <v>1.1499999999999999</v>
      </c>
      <c r="J383" s="304">
        <f t="shared" si="10"/>
        <v>205</v>
      </c>
      <c r="K383" s="219">
        <v>205</v>
      </c>
      <c r="L383" s="218" t="e">
        <f>IF(K383="nio",0,IF(K383&gt;0,K383*I383/M383,0))*VLOOKUP(B383,'2-Kosten per locatie'!$A$14:$C$22,3,FALSE)</f>
        <v>#DIV/0!</v>
      </c>
      <c r="M383" s="305">
        <f>IF(K383="nio",0,IF(K383&gt;0,VLOOKUP(G383,'3-Productie normen'!A:J,VLOOKUP(K383,'3-Productie normen'!$B$40:$C$42,2,FALSE),FALSE)))</f>
        <v>0</v>
      </c>
      <c r="N383" s="306" t="str">
        <f>VLOOKUP(G383,'3-Productie normen'!A:J,8,FALSE)</f>
        <v>S</v>
      </c>
      <c r="O383" s="453"/>
      <c r="Q383" s="307">
        <f t="shared" si="11"/>
        <v>235.74999999999997</v>
      </c>
    </row>
    <row r="384" spans="1:17" ht="14.1" customHeight="1">
      <c r="A384" s="62">
        <v>384</v>
      </c>
      <c r="B384" s="271" t="s">
        <v>221</v>
      </c>
      <c r="C384" s="271" t="s">
        <v>224</v>
      </c>
      <c r="D384" s="429" t="s">
        <v>1111</v>
      </c>
      <c r="E384" s="216" t="s">
        <v>649</v>
      </c>
      <c r="F384" s="73" t="s">
        <v>388</v>
      </c>
      <c r="G384" s="73" t="s">
        <v>232</v>
      </c>
      <c r="H384" s="73" t="s">
        <v>233</v>
      </c>
      <c r="I384" s="209">
        <v>50.08</v>
      </c>
      <c r="J384" s="304">
        <f t="shared" si="10"/>
        <v>205</v>
      </c>
      <c r="K384" s="219">
        <v>205</v>
      </c>
      <c r="L384" s="218" t="e">
        <f>IF(K384="nio",0,IF(K384&gt;0,K384*I384/M384,0))*VLOOKUP(B384,'2-Kosten per locatie'!$A$14:$C$22,3,FALSE)</f>
        <v>#DIV/0!</v>
      </c>
      <c r="M384" s="305">
        <f>IF(K384="nio",0,IF(K384&gt;0,VLOOKUP(G384,'3-Productie normen'!A:J,VLOOKUP(K384,'3-Productie normen'!$B$40:$C$42,2,FALSE),FALSE)))</f>
        <v>0</v>
      </c>
      <c r="N384" s="306" t="str">
        <f>VLOOKUP(G384,'3-Productie normen'!A:J,8,FALSE)</f>
        <v>V</v>
      </c>
      <c r="O384" s="453"/>
      <c r="Q384" s="307">
        <f t="shared" si="11"/>
        <v>10266.4</v>
      </c>
    </row>
    <row r="385" spans="1:17" ht="14.1" customHeight="1">
      <c r="A385" s="62">
        <v>385</v>
      </c>
      <c r="B385" s="271" t="s">
        <v>221</v>
      </c>
      <c r="C385" s="271" t="s">
        <v>224</v>
      </c>
      <c r="D385" s="429" t="s">
        <v>1111</v>
      </c>
      <c r="E385" s="216" t="s">
        <v>650</v>
      </c>
      <c r="F385" s="73" t="s">
        <v>388</v>
      </c>
      <c r="G385" s="73" t="s">
        <v>232</v>
      </c>
      <c r="H385" s="73" t="s">
        <v>233</v>
      </c>
      <c r="I385" s="209">
        <v>116.92</v>
      </c>
      <c r="J385" s="304">
        <f t="shared" si="10"/>
        <v>205</v>
      </c>
      <c r="K385" s="219">
        <v>205</v>
      </c>
      <c r="L385" s="218" t="e">
        <f>IF(K385="nio",0,IF(K385&gt;0,K385*I385/M385,0))*VLOOKUP(B385,'2-Kosten per locatie'!$A$14:$C$22,3,FALSE)</f>
        <v>#DIV/0!</v>
      </c>
      <c r="M385" s="305">
        <f>IF(K385="nio",0,IF(K385&gt;0,VLOOKUP(G385,'3-Productie normen'!A:J,VLOOKUP(K385,'3-Productie normen'!$B$40:$C$42,2,FALSE),FALSE)))</f>
        <v>0</v>
      </c>
      <c r="N385" s="306" t="str">
        <f>VLOOKUP(G385,'3-Productie normen'!A:J,8,FALSE)</f>
        <v>V</v>
      </c>
      <c r="O385" s="453"/>
      <c r="Q385" s="307">
        <f t="shared" si="11"/>
        <v>23968.6</v>
      </c>
    </row>
    <row r="386" spans="1:17" ht="14.1" customHeight="1">
      <c r="A386" s="62">
        <v>386</v>
      </c>
      <c r="B386" s="271" t="s">
        <v>221</v>
      </c>
      <c r="C386" s="271" t="s">
        <v>224</v>
      </c>
      <c r="D386" s="429" t="s">
        <v>1111</v>
      </c>
      <c r="E386" s="216" t="s">
        <v>651</v>
      </c>
      <c r="F386" s="73" t="s">
        <v>420</v>
      </c>
      <c r="G386" s="73" t="s">
        <v>421</v>
      </c>
      <c r="H386" s="73" t="s">
        <v>438</v>
      </c>
      <c r="I386" s="209">
        <v>30.27</v>
      </c>
      <c r="J386" s="304">
        <f t="shared" si="10"/>
        <v>205</v>
      </c>
      <c r="K386" s="219">
        <v>205</v>
      </c>
      <c r="L386" s="218" t="e">
        <f>IF(K386="nio",0,IF(K386&gt;0,K386*I386/M386,0))*VLOOKUP(B386,'2-Kosten per locatie'!$A$14:$C$22,3,FALSE)</f>
        <v>#DIV/0!</v>
      </c>
      <c r="M386" s="305">
        <f>IF(K386="nio",0,IF(K386&gt;0,VLOOKUP(G386,'3-Productie normen'!A:J,VLOOKUP(K386,'3-Productie normen'!$B$40:$C$42,2,FALSE),FALSE)))</f>
        <v>0</v>
      </c>
      <c r="N386" s="306" t="str">
        <f>VLOOKUP(G386,'3-Productie normen'!A:J,8,FALSE)</f>
        <v>V</v>
      </c>
      <c r="O386" s="453"/>
      <c r="Q386" s="307">
        <f t="shared" si="11"/>
        <v>6205.35</v>
      </c>
    </row>
    <row r="387" spans="1:17" ht="14.1" customHeight="1">
      <c r="A387" s="62">
        <v>387</v>
      </c>
      <c r="B387" s="271" t="s">
        <v>221</v>
      </c>
      <c r="C387" s="271" t="s">
        <v>224</v>
      </c>
      <c r="D387" s="429" t="s">
        <v>1111</v>
      </c>
      <c r="E387" s="216" t="s">
        <v>652</v>
      </c>
      <c r="F387" s="73" t="s">
        <v>388</v>
      </c>
      <c r="G387" s="73" t="s">
        <v>232</v>
      </c>
      <c r="H387" s="73" t="s">
        <v>233</v>
      </c>
      <c r="I387" s="209">
        <v>71.28</v>
      </c>
      <c r="J387" s="304">
        <f t="shared" si="10"/>
        <v>205</v>
      </c>
      <c r="K387" s="219">
        <v>205</v>
      </c>
      <c r="L387" s="218" t="e">
        <f>IF(K387="nio",0,IF(K387&gt;0,K387*I387/M387,0))*VLOOKUP(B387,'2-Kosten per locatie'!$A$14:$C$22,3,FALSE)</f>
        <v>#DIV/0!</v>
      </c>
      <c r="M387" s="305">
        <f>IF(K387="nio",0,IF(K387&gt;0,VLOOKUP(G387,'3-Productie normen'!A:J,VLOOKUP(K387,'3-Productie normen'!$B$40:$C$42,2,FALSE),FALSE)))</f>
        <v>0</v>
      </c>
      <c r="N387" s="306" t="str">
        <f>VLOOKUP(G387,'3-Productie normen'!A:J,8,FALSE)</f>
        <v>V</v>
      </c>
      <c r="O387" s="453"/>
      <c r="Q387" s="307">
        <f t="shared" si="11"/>
        <v>14612.4</v>
      </c>
    </row>
    <row r="388" spans="1:17" ht="14.1" customHeight="1">
      <c r="A388" s="62">
        <v>388</v>
      </c>
      <c r="B388" s="271" t="s">
        <v>221</v>
      </c>
      <c r="C388" s="271" t="s">
        <v>224</v>
      </c>
      <c r="D388" s="429" t="s">
        <v>1111</v>
      </c>
      <c r="E388" s="216" t="s">
        <v>653</v>
      </c>
      <c r="F388" s="73" t="s">
        <v>388</v>
      </c>
      <c r="G388" s="73" t="s">
        <v>232</v>
      </c>
      <c r="H388" s="73" t="s">
        <v>233</v>
      </c>
      <c r="I388" s="209">
        <v>79.91</v>
      </c>
      <c r="J388" s="304">
        <f t="shared" si="10"/>
        <v>205</v>
      </c>
      <c r="K388" s="219">
        <v>205</v>
      </c>
      <c r="L388" s="218" t="e">
        <f>IF(K388="nio",0,IF(K388&gt;0,K388*I388/M388,0))*VLOOKUP(B388,'2-Kosten per locatie'!$A$14:$C$22,3,FALSE)</f>
        <v>#DIV/0!</v>
      </c>
      <c r="M388" s="305">
        <f>IF(K388="nio",0,IF(K388&gt;0,VLOOKUP(G388,'3-Productie normen'!A:J,VLOOKUP(K388,'3-Productie normen'!$B$40:$C$42,2,FALSE),FALSE)))</f>
        <v>0</v>
      </c>
      <c r="N388" s="306" t="str">
        <f>VLOOKUP(G388,'3-Productie normen'!A:J,8,FALSE)</f>
        <v>V</v>
      </c>
      <c r="O388" s="453"/>
      <c r="Q388" s="307">
        <f t="shared" si="11"/>
        <v>16381.55</v>
      </c>
    </row>
    <row r="389" spans="1:17" ht="14.1" customHeight="1">
      <c r="A389" s="62">
        <v>389</v>
      </c>
      <c r="B389" s="271" t="s">
        <v>221</v>
      </c>
      <c r="C389" s="271" t="s">
        <v>224</v>
      </c>
      <c r="D389" s="429" t="s">
        <v>1111</v>
      </c>
      <c r="E389" s="216"/>
      <c r="F389" s="73" t="s">
        <v>631</v>
      </c>
      <c r="G389" s="73" t="s">
        <v>1071</v>
      </c>
      <c r="H389" s="73" t="s">
        <v>654</v>
      </c>
      <c r="I389" s="209">
        <v>501.5</v>
      </c>
      <c r="J389" s="304">
        <f t="shared" si="10"/>
        <v>205</v>
      </c>
      <c r="K389" s="219">
        <v>205</v>
      </c>
      <c r="L389" s="218" t="e">
        <f>IF(K389="nio",0,IF(K389&gt;0,K389*I389/M389,0))*VLOOKUP(B389,'2-Kosten per locatie'!$A$14:$C$22,3,FALSE)</f>
        <v>#DIV/0!</v>
      </c>
      <c r="M389" s="305">
        <f>IF(K389="nio",0,IF(K389&gt;0,VLOOKUP(G389,'3-Productie normen'!A:J,VLOOKUP(K389,'3-Productie normen'!$B$40:$C$42,2,FALSE),FALSE)))</f>
        <v>0</v>
      </c>
      <c r="N389" s="306" t="str">
        <f>VLOOKUP(G389,'3-Productie normen'!A:J,8,FALSE)</f>
        <v>V</v>
      </c>
      <c r="O389" s="453"/>
      <c r="Q389" s="307">
        <f t="shared" si="11"/>
        <v>102807.5</v>
      </c>
    </row>
    <row r="390" spans="1:17" ht="14.1" customHeight="1">
      <c r="A390" s="62">
        <v>390</v>
      </c>
      <c r="B390" s="271" t="s">
        <v>221</v>
      </c>
      <c r="C390" s="271" t="s">
        <v>224</v>
      </c>
      <c r="D390" s="430" t="s">
        <v>1108</v>
      </c>
      <c r="E390" s="216" t="s">
        <v>655</v>
      </c>
      <c r="F390" s="73" t="s">
        <v>656</v>
      </c>
      <c r="G390" s="73" t="s">
        <v>35</v>
      </c>
      <c r="H390" s="73" t="s">
        <v>233</v>
      </c>
      <c r="I390" s="209">
        <v>25.78</v>
      </c>
      <c r="J390" s="304">
        <f t="shared" si="10"/>
        <v>123</v>
      </c>
      <c r="K390" s="219">
        <v>123</v>
      </c>
      <c r="L390" s="218" t="e">
        <f>IF(K390="nio",0,IF(K390&gt;0,K390*I390/M390,0))*VLOOKUP(B390,'2-Kosten per locatie'!$A$14:$C$22,3,FALSE)</f>
        <v>#DIV/0!</v>
      </c>
      <c r="M390" s="305">
        <f>IF(K390="nio",0,IF(K390&gt;0,VLOOKUP(G390,'3-Productie normen'!A:J,VLOOKUP(K390,'3-Productie normen'!$B$40:$C$42,2,FALSE),FALSE)))</f>
        <v>0</v>
      </c>
      <c r="N390" s="306" t="str">
        <f>VLOOKUP(G390,'3-Productie normen'!A:J,8,FALSE)</f>
        <v>B</v>
      </c>
      <c r="O390" s="453"/>
      <c r="Q390" s="307">
        <f t="shared" si="11"/>
        <v>3170.94</v>
      </c>
    </row>
    <row r="391" spans="1:17" ht="14.1" customHeight="1">
      <c r="A391" s="62">
        <v>391</v>
      </c>
      <c r="B391" s="271" t="s">
        <v>221</v>
      </c>
      <c r="C391" s="271" t="s">
        <v>224</v>
      </c>
      <c r="D391" s="430" t="s">
        <v>1108</v>
      </c>
      <c r="E391" s="216" t="s">
        <v>657</v>
      </c>
      <c r="F391" s="73" t="s">
        <v>658</v>
      </c>
      <c r="G391" s="73" t="s">
        <v>244</v>
      </c>
      <c r="H391" s="73" t="s">
        <v>227</v>
      </c>
      <c r="I391" s="209">
        <v>105.49</v>
      </c>
      <c r="J391" s="304">
        <f t="shared" si="10"/>
        <v>205</v>
      </c>
      <c r="K391" s="219">
        <v>205</v>
      </c>
      <c r="L391" s="218" t="e">
        <f>IF(K391="nio",0,IF(K391&gt;0,K391*I391/M391,0))*VLOOKUP(B391,'2-Kosten per locatie'!$A$14:$C$22,3,FALSE)</f>
        <v>#DIV/0!</v>
      </c>
      <c r="M391" s="305">
        <f>IF(K391="nio",0,IF(K391&gt;0,VLOOKUP(G391,'3-Productie normen'!A:J,VLOOKUP(K391,'3-Productie normen'!$B$40:$C$42,2,FALSE),FALSE)))</f>
        <v>0</v>
      </c>
      <c r="N391" s="306" t="str">
        <f>VLOOKUP(G391,'3-Productie normen'!A:J,8,FALSE)</f>
        <v>V</v>
      </c>
      <c r="O391" s="453"/>
      <c r="Q391" s="307">
        <f t="shared" si="11"/>
        <v>21625.45</v>
      </c>
    </row>
    <row r="392" spans="1:17" ht="14.1" customHeight="1">
      <c r="A392" s="62">
        <v>392</v>
      </c>
      <c r="B392" s="271" t="s">
        <v>221</v>
      </c>
      <c r="C392" s="271" t="s">
        <v>224</v>
      </c>
      <c r="D392" s="430" t="s">
        <v>1108</v>
      </c>
      <c r="E392" s="216" t="s">
        <v>659</v>
      </c>
      <c r="F392" s="73" t="s">
        <v>660</v>
      </c>
      <c r="G392" s="73" t="s">
        <v>232</v>
      </c>
      <c r="H392" s="73" t="s">
        <v>233</v>
      </c>
      <c r="I392" s="209">
        <v>9.69</v>
      </c>
      <c r="J392" s="304">
        <f t="shared" si="10"/>
        <v>205</v>
      </c>
      <c r="K392" s="219">
        <v>205</v>
      </c>
      <c r="L392" s="218" t="e">
        <f>IF(K392="nio",0,IF(K392&gt;0,K392*I392/M392,0))*VLOOKUP(B392,'2-Kosten per locatie'!$A$14:$C$22,3,FALSE)</f>
        <v>#DIV/0!</v>
      </c>
      <c r="M392" s="305">
        <f>IF(K392="nio",0,IF(K392&gt;0,VLOOKUP(G392,'3-Productie normen'!A:J,VLOOKUP(K392,'3-Productie normen'!$B$40:$C$42,2,FALSE),FALSE)))</f>
        <v>0</v>
      </c>
      <c r="N392" s="306" t="str">
        <f>VLOOKUP(G392,'3-Productie normen'!A:J,8,FALSE)</f>
        <v>V</v>
      </c>
      <c r="O392" s="453"/>
      <c r="Q392" s="307">
        <f t="shared" si="11"/>
        <v>1986.4499999999998</v>
      </c>
    </row>
    <row r="393" spans="1:17" ht="14.1" customHeight="1">
      <c r="A393" s="62">
        <v>393</v>
      </c>
      <c r="B393" s="271" t="s">
        <v>221</v>
      </c>
      <c r="C393" s="271" t="s">
        <v>224</v>
      </c>
      <c r="D393" s="430" t="s">
        <v>1108</v>
      </c>
      <c r="E393" s="216" t="s">
        <v>661</v>
      </c>
      <c r="F393" s="73" t="s">
        <v>662</v>
      </c>
      <c r="G393" s="73" t="s">
        <v>37</v>
      </c>
      <c r="H393" s="73" t="s">
        <v>237</v>
      </c>
      <c r="I393" s="209">
        <v>2.11</v>
      </c>
      <c r="J393" s="304">
        <f t="shared" si="10"/>
        <v>205</v>
      </c>
      <c r="K393" s="219">
        <v>205</v>
      </c>
      <c r="L393" s="218" t="e">
        <f>IF(K393="nio",0,IF(K393&gt;0,K393*I393/M393,0))*VLOOKUP(B393,'2-Kosten per locatie'!$A$14:$C$22,3,FALSE)</f>
        <v>#DIV/0!</v>
      </c>
      <c r="M393" s="305">
        <f>IF(K393="nio",0,IF(K393&gt;0,VLOOKUP(G393,'3-Productie normen'!A:J,VLOOKUP(K393,'3-Productie normen'!$B$40:$C$42,2,FALSE),FALSE)))</f>
        <v>0</v>
      </c>
      <c r="N393" s="306" t="str">
        <f>VLOOKUP(G393,'3-Productie normen'!A:J,8,FALSE)</f>
        <v>S</v>
      </c>
      <c r="O393" s="453"/>
      <c r="Q393" s="307">
        <f t="shared" si="11"/>
        <v>432.54999999999995</v>
      </c>
    </row>
    <row r="394" spans="1:17" ht="14.1" customHeight="1">
      <c r="A394" s="62">
        <v>394</v>
      </c>
      <c r="B394" s="271" t="s">
        <v>221</v>
      </c>
      <c r="C394" s="271" t="s">
        <v>224</v>
      </c>
      <c r="D394" s="430" t="s">
        <v>1108</v>
      </c>
      <c r="E394" s="216" t="s">
        <v>663</v>
      </c>
      <c r="F394" s="73" t="s">
        <v>664</v>
      </c>
      <c r="G394" s="73" t="s">
        <v>35</v>
      </c>
      <c r="H394" s="73" t="s">
        <v>327</v>
      </c>
      <c r="I394" s="209">
        <v>39.01</v>
      </c>
      <c r="J394" s="304">
        <f t="shared" ref="J394:J457" si="12">SUM(K394:K394)</f>
        <v>123</v>
      </c>
      <c r="K394" s="219">
        <v>123</v>
      </c>
      <c r="L394" s="218" t="e">
        <f>IF(K394="nio",0,IF(K394&gt;0,K394*I394/M394,0))*VLOOKUP(B394,'2-Kosten per locatie'!$A$14:$C$22,3,FALSE)</f>
        <v>#DIV/0!</v>
      </c>
      <c r="M394" s="305">
        <f>IF(K394="nio",0,IF(K394&gt;0,VLOOKUP(G394,'3-Productie normen'!A:J,VLOOKUP(K394,'3-Productie normen'!$B$40:$C$42,2,FALSE),FALSE)))</f>
        <v>0</v>
      </c>
      <c r="N394" s="306" t="str">
        <f>VLOOKUP(G394,'3-Productie normen'!A:J,8,FALSE)</f>
        <v>B</v>
      </c>
      <c r="O394" s="453"/>
      <c r="Q394" s="307">
        <f t="shared" ref="Q394:Q457" si="13">J394*I394</f>
        <v>4798.2299999999996</v>
      </c>
    </row>
    <row r="395" spans="1:17" ht="14.1" customHeight="1">
      <c r="A395" s="62">
        <v>395</v>
      </c>
      <c r="B395" s="271" t="s">
        <v>221</v>
      </c>
      <c r="C395" s="271" t="s">
        <v>224</v>
      </c>
      <c r="D395" s="430" t="s">
        <v>1108</v>
      </c>
      <c r="E395" s="216" t="s">
        <v>665</v>
      </c>
      <c r="F395" s="73" t="s">
        <v>666</v>
      </c>
      <c r="G395" s="73" t="s">
        <v>35</v>
      </c>
      <c r="H395" s="73" t="s">
        <v>327</v>
      </c>
      <c r="I395" s="209">
        <v>25.99</v>
      </c>
      <c r="J395" s="304">
        <f t="shared" si="12"/>
        <v>123</v>
      </c>
      <c r="K395" s="219">
        <v>123</v>
      </c>
      <c r="L395" s="218" t="e">
        <f>IF(K395="nio",0,IF(K395&gt;0,K395*I395/M395,0))*VLOOKUP(B395,'2-Kosten per locatie'!$A$14:$C$22,3,FALSE)</f>
        <v>#DIV/0!</v>
      </c>
      <c r="M395" s="305">
        <f>IF(K395="nio",0,IF(K395&gt;0,VLOOKUP(G395,'3-Productie normen'!A:J,VLOOKUP(K395,'3-Productie normen'!$B$40:$C$42,2,FALSE),FALSE)))</f>
        <v>0</v>
      </c>
      <c r="N395" s="306" t="str">
        <f>VLOOKUP(G395,'3-Productie normen'!A:J,8,FALSE)</f>
        <v>B</v>
      </c>
      <c r="O395" s="453"/>
      <c r="Q395" s="307">
        <f t="shared" si="13"/>
        <v>3196.77</v>
      </c>
    </row>
    <row r="396" spans="1:17" ht="14.1" customHeight="1">
      <c r="A396" s="62">
        <v>396</v>
      </c>
      <c r="B396" s="271" t="s">
        <v>221</v>
      </c>
      <c r="C396" s="271" t="s">
        <v>224</v>
      </c>
      <c r="D396" s="430" t="s">
        <v>1108</v>
      </c>
      <c r="E396" s="216" t="s">
        <v>667</v>
      </c>
      <c r="F396" s="73" t="s">
        <v>668</v>
      </c>
      <c r="G396" s="73" t="s">
        <v>35</v>
      </c>
      <c r="H396" s="73" t="s">
        <v>327</v>
      </c>
      <c r="I396" s="209">
        <v>25.78</v>
      </c>
      <c r="J396" s="304">
        <f t="shared" si="12"/>
        <v>123</v>
      </c>
      <c r="K396" s="219">
        <v>123</v>
      </c>
      <c r="L396" s="218" t="e">
        <f>IF(K396="nio",0,IF(K396&gt;0,K396*I396/M396,0))*VLOOKUP(B396,'2-Kosten per locatie'!$A$14:$C$22,3,FALSE)</f>
        <v>#DIV/0!</v>
      </c>
      <c r="M396" s="305">
        <f>IF(K396="nio",0,IF(K396&gt;0,VLOOKUP(G396,'3-Productie normen'!A:J,VLOOKUP(K396,'3-Productie normen'!$B$40:$C$42,2,FALSE),FALSE)))</f>
        <v>0</v>
      </c>
      <c r="N396" s="306" t="str">
        <f>VLOOKUP(G396,'3-Productie normen'!A:J,8,FALSE)</f>
        <v>B</v>
      </c>
      <c r="O396" s="453"/>
      <c r="Q396" s="307">
        <f t="shared" si="13"/>
        <v>3170.94</v>
      </c>
    </row>
    <row r="397" spans="1:17" ht="14.1" customHeight="1">
      <c r="A397" s="62">
        <v>397</v>
      </c>
      <c r="B397" s="271" t="s">
        <v>221</v>
      </c>
      <c r="C397" s="271" t="s">
        <v>224</v>
      </c>
      <c r="D397" s="430" t="s">
        <v>1108</v>
      </c>
      <c r="E397" s="216" t="s">
        <v>669</v>
      </c>
      <c r="F397" s="73" t="s">
        <v>670</v>
      </c>
      <c r="G397" s="73" t="s">
        <v>35</v>
      </c>
      <c r="H397" s="73" t="s">
        <v>327</v>
      </c>
      <c r="I397" s="209">
        <v>25.78</v>
      </c>
      <c r="J397" s="304">
        <f t="shared" si="12"/>
        <v>123</v>
      </c>
      <c r="K397" s="219">
        <v>123</v>
      </c>
      <c r="L397" s="218" t="e">
        <f>IF(K397="nio",0,IF(K397&gt;0,K397*I397/M397,0))*VLOOKUP(B397,'2-Kosten per locatie'!$A$14:$C$22,3,FALSE)</f>
        <v>#DIV/0!</v>
      </c>
      <c r="M397" s="305">
        <f>IF(K397="nio",0,IF(K397&gt;0,VLOOKUP(G397,'3-Productie normen'!A:J,VLOOKUP(K397,'3-Productie normen'!$B$40:$C$42,2,FALSE),FALSE)))</f>
        <v>0</v>
      </c>
      <c r="N397" s="306" t="str">
        <f>VLOOKUP(G397,'3-Productie normen'!A:J,8,FALSE)</f>
        <v>B</v>
      </c>
      <c r="O397" s="453"/>
      <c r="Q397" s="307">
        <f t="shared" si="13"/>
        <v>3170.94</v>
      </c>
    </row>
    <row r="398" spans="1:17" ht="14.1" customHeight="1">
      <c r="A398" s="62">
        <v>398</v>
      </c>
      <c r="B398" s="271" t="s">
        <v>221</v>
      </c>
      <c r="C398" s="271" t="s">
        <v>224</v>
      </c>
      <c r="D398" s="430" t="s">
        <v>1108</v>
      </c>
      <c r="E398" s="216" t="s">
        <v>671</v>
      </c>
      <c r="F398" s="73" t="s">
        <v>596</v>
      </c>
      <c r="G398" s="271" t="s">
        <v>1114</v>
      </c>
      <c r="H398" s="73" t="s">
        <v>233</v>
      </c>
      <c r="I398" s="209">
        <v>51.78</v>
      </c>
      <c r="J398" s="304">
        <f t="shared" si="12"/>
        <v>205</v>
      </c>
      <c r="K398" s="219">
        <v>205</v>
      </c>
      <c r="L398" s="218" t="e">
        <f>IF(K398="nio",0,IF(K398&gt;0,K398*I398/M398,0))*VLOOKUP(B398,'2-Kosten per locatie'!$A$14:$C$22,3,FALSE)</f>
        <v>#DIV/0!</v>
      </c>
      <c r="M398" s="305">
        <f>IF(K398="nio",0,IF(K398&gt;0,VLOOKUP(G398,'3-Productie normen'!A:J,VLOOKUP(K398,'3-Productie normen'!$B$40:$C$42,2,FALSE),FALSE)))</f>
        <v>0</v>
      </c>
      <c r="N398" s="306" t="str">
        <f>VLOOKUP(G398,'3-Productie normen'!A:J,8,FALSE)</f>
        <v>L</v>
      </c>
      <c r="O398" s="453"/>
      <c r="Q398" s="307">
        <f t="shared" si="13"/>
        <v>10614.9</v>
      </c>
    </row>
    <row r="399" spans="1:17" ht="14.1" customHeight="1">
      <c r="A399" s="62">
        <v>399</v>
      </c>
      <c r="B399" s="271" t="s">
        <v>221</v>
      </c>
      <c r="C399" s="271" t="s">
        <v>224</v>
      </c>
      <c r="D399" s="430" t="s">
        <v>1108</v>
      </c>
      <c r="E399" s="216" t="s">
        <v>672</v>
      </c>
      <c r="F399" s="73" t="s">
        <v>673</v>
      </c>
      <c r="G399" s="271" t="s">
        <v>1114</v>
      </c>
      <c r="H399" s="73" t="s">
        <v>233</v>
      </c>
      <c r="I399" s="209">
        <v>85.44</v>
      </c>
      <c r="J399" s="304">
        <f t="shared" si="12"/>
        <v>205</v>
      </c>
      <c r="K399" s="219">
        <v>205</v>
      </c>
      <c r="L399" s="218" t="e">
        <f>IF(K399="nio",0,IF(K399&gt;0,K399*I399/M399,0))*VLOOKUP(B399,'2-Kosten per locatie'!$A$14:$C$22,3,FALSE)</f>
        <v>#DIV/0!</v>
      </c>
      <c r="M399" s="305">
        <f>IF(K399="nio",0,IF(K399&gt;0,VLOOKUP(G399,'3-Productie normen'!A:J,VLOOKUP(K399,'3-Productie normen'!$B$40:$C$42,2,FALSE),FALSE)))</f>
        <v>0</v>
      </c>
      <c r="N399" s="306" t="str">
        <f>VLOOKUP(G399,'3-Productie normen'!A:J,8,FALSE)</f>
        <v>L</v>
      </c>
      <c r="O399" s="453"/>
      <c r="Q399" s="307">
        <f t="shared" si="13"/>
        <v>17515.2</v>
      </c>
    </row>
    <row r="400" spans="1:17" ht="14.1" customHeight="1">
      <c r="A400" s="62">
        <v>400</v>
      </c>
      <c r="B400" s="271" t="s">
        <v>221</v>
      </c>
      <c r="C400" s="271" t="s">
        <v>224</v>
      </c>
      <c r="D400" s="430" t="s">
        <v>1108</v>
      </c>
      <c r="E400" s="216" t="s">
        <v>674</v>
      </c>
      <c r="F400" s="73" t="s">
        <v>675</v>
      </c>
      <c r="G400" s="73" t="s">
        <v>35</v>
      </c>
      <c r="H400" s="73" t="s">
        <v>233</v>
      </c>
      <c r="I400" s="209">
        <v>25.79</v>
      </c>
      <c r="J400" s="304">
        <f t="shared" si="12"/>
        <v>123</v>
      </c>
      <c r="K400" s="219">
        <v>123</v>
      </c>
      <c r="L400" s="218" t="e">
        <f>IF(K400="nio",0,IF(K400&gt;0,K400*I400/M400,0))*VLOOKUP(B400,'2-Kosten per locatie'!$A$14:$C$22,3,FALSE)</f>
        <v>#DIV/0!</v>
      </c>
      <c r="M400" s="305">
        <f>IF(K400="nio",0,IF(K400&gt;0,VLOOKUP(G400,'3-Productie normen'!A:J,VLOOKUP(K400,'3-Productie normen'!$B$40:$C$42,2,FALSE),FALSE)))</f>
        <v>0</v>
      </c>
      <c r="N400" s="306" t="str">
        <f>VLOOKUP(G400,'3-Productie normen'!A:J,8,FALSE)</f>
        <v>B</v>
      </c>
      <c r="O400" s="453"/>
      <c r="Q400" s="307">
        <f t="shared" si="13"/>
        <v>3172.17</v>
      </c>
    </row>
    <row r="401" spans="1:17" ht="14.1" customHeight="1">
      <c r="A401" s="62">
        <v>401</v>
      </c>
      <c r="B401" s="271" t="s">
        <v>221</v>
      </c>
      <c r="C401" s="271" t="s">
        <v>224</v>
      </c>
      <c r="D401" s="430" t="s">
        <v>1108</v>
      </c>
      <c r="E401" s="216" t="s">
        <v>676</v>
      </c>
      <c r="F401" s="73" t="s">
        <v>596</v>
      </c>
      <c r="G401" s="271" t="s">
        <v>1114</v>
      </c>
      <c r="H401" s="73" t="s">
        <v>233</v>
      </c>
      <c r="I401" s="209">
        <v>51.78</v>
      </c>
      <c r="J401" s="304">
        <f t="shared" si="12"/>
        <v>205</v>
      </c>
      <c r="K401" s="219">
        <v>205</v>
      </c>
      <c r="L401" s="218" t="e">
        <f>IF(K401="nio",0,IF(K401&gt;0,K401*I401/M401,0))*VLOOKUP(B401,'2-Kosten per locatie'!$A$14:$C$22,3,FALSE)</f>
        <v>#DIV/0!</v>
      </c>
      <c r="M401" s="305">
        <f>IF(K401="nio",0,IF(K401&gt;0,VLOOKUP(G401,'3-Productie normen'!A:J,VLOOKUP(K401,'3-Productie normen'!$B$40:$C$42,2,FALSE),FALSE)))</f>
        <v>0</v>
      </c>
      <c r="N401" s="306" t="str">
        <f>VLOOKUP(G401,'3-Productie normen'!A:J,8,FALSE)</f>
        <v>L</v>
      </c>
      <c r="O401" s="453"/>
      <c r="Q401" s="307">
        <f t="shared" si="13"/>
        <v>10614.9</v>
      </c>
    </row>
    <row r="402" spans="1:17" ht="14.1" customHeight="1">
      <c r="A402" s="62">
        <v>402</v>
      </c>
      <c r="B402" s="271" t="s">
        <v>221</v>
      </c>
      <c r="C402" s="271" t="s">
        <v>224</v>
      </c>
      <c r="D402" s="430" t="s">
        <v>1108</v>
      </c>
      <c r="E402" s="216" t="s">
        <v>677</v>
      </c>
      <c r="F402" s="73" t="s">
        <v>678</v>
      </c>
      <c r="G402" s="73" t="s">
        <v>35</v>
      </c>
      <c r="H402" s="73" t="s">
        <v>233</v>
      </c>
      <c r="I402" s="209">
        <v>24.38</v>
      </c>
      <c r="J402" s="304">
        <f t="shared" si="12"/>
        <v>123</v>
      </c>
      <c r="K402" s="219">
        <v>123</v>
      </c>
      <c r="L402" s="218" t="e">
        <f>IF(K402="nio",0,IF(K402&gt;0,K402*I402/M402,0))*VLOOKUP(B402,'2-Kosten per locatie'!$A$14:$C$22,3,FALSE)</f>
        <v>#DIV/0!</v>
      </c>
      <c r="M402" s="305">
        <f>IF(K402="nio",0,IF(K402&gt;0,VLOOKUP(G402,'3-Productie normen'!A:J,VLOOKUP(K402,'3-Productie normen'!$B$40:$C$42,2,FALSE),FALSE)))</f>
        <v>0</v>
      </c>
      <c r="N402" s="306" t="str">
        <f>VLOOKUP(G402,'3-Productie normen'!A:J,8,FALSE)</f>
        <v>B</v>
      </c>
      <c r="O402" s="453"/>
      <c r="Q402" s="307">
        <f t="shared" si="13"/>
        <v>2998.74</v>
      </c>
    </row>
    <row r="403" spans="1:17" ht="14.1" customHeight="1">
      <c r="A403" s="62">
        <v>403</v>
      </c>
      <c r="B403" s="271" t="s">
        <v>221</v>
      </c>
      <c r="C403" s="271" t="s">
        <v>224</v>
      </c>
      <c r="D403" s="430" t="s">
        <v>1108</v>
      </c>
      <c r="E403" s="216" t="s">
        <v>679</v>
      </c>
      <c r="F403" s="73" t="s">
        <v>596</v>
      </c>
      <c r="G403" s="271" t="s">
        <v>1114</v>
      </c>
      <c r="H403" s="73" t="s">
        <v>233</v>
      </c>
      <c r="I403" s="209">
        <v>78.91</v>
      </c>
      <c r="J403" s="304">
        <f t="shared" si="12"/>
        <v>205</v>
      </c>
      <c r="K403" s="219">
        <v>205</v>
      </c>
      <c r="L403" s="218" t="e">
        <f>IF(K403="nio",0,IF(K403&gt;0,K403*I403/M403,0))*VLOOKUP(B403,'2-Kosten per locatie'!$A$14:$C$22,3,FALSE)</f>
        <v>#DIV/0!</v>
      </c>
      <c r="M403" s="305">
        <f>IF(K403="nio",0,IF(K403&gt;0,VLOOKUP(G403,'3-Productie normen'!A:J,VLOOKUP(K403,'3-Productie normen'!$B$40:$C$42,2,FALSE),FALSE)))</f>
        <v>0</v>
      </c>
      <c r="N403" s="306" t="str">
        <f>VLOOKUP(G403,'3-Productie normen'!A:J,8,FALSE)</f>
        <v>L</v>
      </c>
      <c r="O403" s="453"/>
      <c r="Q403" s="307">
        <f t="shared" si="13"/>
        <v>16176.55</v>
      </c>
    </row>
    <row r="404" spans="1:17" ht="14.1" customHeight="1">
      <c r="A404" s="62">
        <v>404</v>
      </c>
      <c r="B404" s="271" t="s">
        <v>221</v>
      </c>
      <c r="C404" s="271" t="s">
        <v>224</v>
      </c>
      <c r="D404" s="430" t="s">
        <v>1108</v>
      </c>
      <c r="E404" s="216" t="s">
        <v>680</v>
      </c>
      <c r="F404" s="73" t="s">
        <v>596</v>
      </c>
      <c r="G404" s="271" t="s">
        <v>1114</v>
      </c>
      <c r="H404" s="73" t="s">
        <v>233</v>
      </c>
      <c r="I404" s="209">
        <v>51.15</v>
      </c>
      <c r="J404" s="304">
        <f t="shared" si="12"/>
        <v>205</v>
      </c>
      <c r="K404" s="219">
        <v>205</v>
      </c>
      <c r="L404" s="218" t="e">
        <f>IF(K404="nio",0,IF(K404&gt;0,K404*I404/M404,0))*VLOOKUP(B404,'2-Kosten per locatie'!$A$14:$C$22,3,FALSE)</f>
        <v>#DIV/0!</v>
      </c>
      <c r="M404" s="305">
        <f>IF(K404="nio",0,IF(K404&gt;0,VLOOKUP(G404,'3-Productie normen'!A:J,VLOOKUP(K404,'3-Productie normen'!$B$40:$C$42,2,FALSE),FALSE)))</f>
        <v>0</v>
      </c>
      <c r="N404" s="306" t="str">
        <f>VLOOKUP(G404,'3-Productie normen'!A:J,8,FALSE)</f>
        <v>L</v>
      </c>
      <c r="O404" s="453"/>
      <c r="Q404" s="307">
        <f t="shared" si="13"/>
        <v>10485.75</v>
      </c>
    </row>
    <row r="405" spans="1:17" ht="14.1" customHeight="1">
      <c r="A405" s="62">
        <v>405</v>
      </c>
      <c r="B405" s="271" t="s">
        <v>221</v>
      </c>
      <c r="C405" s="271" t="s">
        <v>224</v>
      </c>
      <c r="D405" s="430" t="s">
        <v>1108</v>
      </c>
      <c r="E405" s="216" t="s">
        <v>681</v>
      </c>
      <c r="F405" s="73" t="s">
        <v>596</v>
      </c>
      <c r="G405" s="271" t="s">
        <v>1114</v>
      </c>
      <c r="H405" s="73" t="s">
        <v>233</v>
      </c>
      <c r="I405" s="209">
        <v>51.15</v>
      </c>
      <c r="J405" s="304">
        <f t="shared" si="12"/>
        <v>205</v>
      </c>
      <c r="K405" s="219">
        <v>205</v>
      </c>
      <c r="L405" s="218" t="e">
        <f>IF(K405="nio",0,IF(K405&gt;0,K405*I405/M405,0))*VLOOKUP(B405,'2-Kosten per locatie'!$A$14:$C$22,3,FALSE)</f>
        <v>#DIV/0!</v>
      </c>
      <c r="M405" s="305">
        <f>IF(K405="nio",0,IF(K405&gt;0,VLOOKUP(G405,'3-Productie normen'!A:J,VLOOKUP(K405,'3-Productie normen'!$B$40:$C$42,2,FALSE),FALSE)))</f>
        <v>0</v>
      </c>
      <c r="N405" s="306" t="str">
        <f>VLOOKUP(G405,'3-Productie normen'!A:J,8,FALSE)</f>
        <v>L</v>
      </c>
      <c r="O405" s="453"/>
      <c r="Q405" s="307">
        <f t="shared" si="13"/>
        <v>10485.75</v>
      </c>
    </row>
    <row r="406" spans="1:17" ht="14.1" customHeight="1">
      <c r="A406" s="62">
        <v>406</v>
      </c>
      <c r="B406" s="271" t="s">
        <v>221</v>
      </c>
      <c r="C406" s="271" t="s">
        <v>224</v>
      </c>
      <c r="D406" s="430" t="s">
        <v>1108</v>
      </c>
      <c r="E406" s="216" t="s">
        <v>682</v>
      </c>
      <c r="F406" s="73" t="s">
        <v>548</v>
      </c>
      <c r="G406" s="73" t="s">
        <v>1113</v>
      </c>
      <c r="H406" s="73" t="s">
        <v>233</v>
      </c>
      <c r="I406" s="209">
        <v>24.38</v>
      </c>
      <c r="J406" s="304">
        <f t="shared" si="12"/>
        <v>205</v>
      </c>
      <c r="K406" s="219">
        <v>205</v>
      </c>
      <c r="L406" s="218" t="e">
        <f>IF(K406="nio",0,IF(K406&gt;0,K406*I406/M406,0))*VLOOKUP(B406,'2-Kosten per locatie'!$A$14:$C$22,3,FALSE)</f>
        <v>#DIV/0!</v>
      </c>
      <c r="M406" s="305">
        <f>IF(K406="nio",0,IF(K406&gt;0,VLOOKUP(G406,'3-Productie normen'!A:J,VLOOKUP(K406,'3-Productie normen'!$B$40:$C$42,2,FALSE),FALSE)))</f>
        <v>0</v>
      </c>
      <c r="N406" s="306" t="str">
        <f>VLOOKUP(G406,'3-Productie normen'!A:J,8,FALSE)</f>
        <v>L</v>
      </c>
      <c r="O406" s="453"/>
      <c r="Q406" s="307">
        <f t="shared" si="13"/>
        <v>4997.8999999999996</v>
      </c>
    </row>
    <row r="407" spans="1:17" ht="14.1" customHeight="1">
      <c r="A407" s="62">
        <v>407</v>
      </c>
      <c r="B407" s="271" t="s">
        <v>221</v>
      </c>
      <c r="C407" s="271" t="s">
        <v>224</v>
      </c>
      <c r="D407" s="430" t="s">
        <v>1108</v>
      </c>
      <c r="E407" s="216" t="s">
        <v>683</v>
      </c>
      <c r="F407" s="73" t="s">
        <v>596</v>
      </c>
      <c r="G407" s="271" t="s">
        <v>1114</v>
      </c>
      <c r="H407" s="73" t="s">
        <v>233</v>
      </c>
      <c r="I407" s="209">
        <v>51.85</v>
      </c>
      <c r="J407" s="304">
        <f t="shared" si="12"/>
        <v>205</v>
      </c>
      <c r="K407" s="219">
        <v>205</v>
      </c>
      <c r="L407" s="218" t="e">
        <f>IF(K407="nio",0,IF(K407&gt;0,K407*I407/M407,0))*VLOOKUP(B407,'2-Kosten per locatie'!$A$14:$C$22,3,FALSE)</f>
        <v>#DIV/0!</v>
      </c>
      <c r="M407" s="305">
        <f>IF(K407="nio",0,IF(K407&gt;0,VLOOKUP(G407,'3-Productie normen'!A:J,VLOOKUP(K407,'3-Productie normen'!$B$40:$C$42,2,FALSE),FALSE)))</f>
        <v>0</v>
      </c>
      <c r="N407" s="306" t="str">
        <f>VLOOKUP(G407,'3-Productie normen'!A:J,8,FALSE)</f>
        <v>L</v>
      </c>
      <c r="O407" s="453"/>
      <c r="Q407" s="307">
        <f t="shared" si="13"/>
        <v>10629.25</v>
      </c>
    </row>
    <row r="408" spans="1:17" ht="14.1" customHeight="1">
      <c r="A408" s="62">
        <v>408</v>
      </c>
      <c r="B408" s="271" t="s">
        <v>221</v>
      </c>
      <c r="C408" s="271" t="s">
        <v>224</v>
      </c>
      <c r="D408" s="430" t="s">
        <v>1108</v>
      </c>
      <c r="E408" s="216" t="s">
        <v>684</v>
      </c>
      <c r="F408" s="73" t="s">
        <v>596</v>
      </c>
      <c r="G408" s="271" t="s">
        <v>1114</v>
      </c>
      <c r="H408" s="73" t="s">
        <v>233</v>
      </c>
      <c r="I408" s="209">
        <v>51.85</v>
      </c>
      <c r="J408" s="304">
        <f t="shared" si="12"/>
        <v>205</v>
      </c>
      <c r="K408" s="219">
        <v>205</v>
      </c>
      <c r="L408" s="218" t="e">
        <f>IF(K408="nio",0,IF(K408&gt;0,K408*I408/M408,0))*VLOOKUP(B408,'2-Kosten per locatie'!$A$14:$C$22,3,FALSE)</f>
        <v>#DIV/0!</v>
      </c>
      <c r="M408" s="305">
        <f>IF(K408="nio",0,IF(K408&gt;0,VLOOKUP(G408,'3-Productie normen'!A:J,VLOOKUP(K408,'3-Productie normen'!$B$40:$C$42,2,FALSE),FALSE)))</f>
        <v>0</v>
      </c>
      <c r="N408" s="306" t="str">
        <f>VLOOKUP(G408,'3-Productie normen'!A:J,8,FALSE)</f>
        <v>L</v>
      </c>
      <c r="O408" s="453"/>
      <c r="Q408" s="307">
        <f t="shared" si="13"/>
        <v>10629.25</v>
      </c>
    </row>
    <row r="409" spans="1:17" ht="14.1" customHeight="1">
      <c r="A409" s="62">
        <v>409</v>
      </c>
      <c r="B409" s="271" t="s">
        <v>221</v>
      </c>
      <c r="C409" s="271" t="s">
        <v>224</v>
      </c>
      <c r="D409" s="430" t="s">
        <v>1108</v>
      </c>
      <c r="E409" s="216" t="s">
        <v>685</v>
      </c>
      <c r="F409" s="73" t="s">
        <v>596</v>
      </c>
      <c r="G409" s="271" t="s">
        <v>1114</v>
      </c>
      <c r="H409" s="73" t="s">
        <v>233</v>
      </c>
      <c r="I409" s="209">
        <v>51.78</v>
      </c>
      <c r="J409" s="304">
        <f t="shared" si="12"/>
        <v>205</v>
      </c>
      <c r="K409" s="219">
        <v>205</v>
      </c>
      <c r="L409" s="218" t="e">
        <f>IF(K409="nio",0,IF(K409&gt;0,K409*I409/M409,0))*VLOOKUP(B409,'2-Kosten per locatie'!$A$14:$C$22,3,FALSE)</f>
        <v>#DIV/0!</v>
      </c>
      <c r="M409" s="305">
        <f>IF(K409="nio",0,IF(K409&gt;0,VLOOKUP(G409,'3-Productie normen'!A:J,VLOOKUP(K409,'3-Productie normen'!$B$40:$C$42,2,FALSE),FALSE)))</f>
        <v>0</v>
      </c>
      <c r="N409" s="306" t="str">
        <f>VLOOKUP(G409,'3-Productie normen'!A:J,8,FALSE)</f>
        <v>L</v>
      </c>
      <c r="O409" s="453"/>
      <c r="Q409" s="307">
        <f t="shared" si="13"/>
        <v>10614.9</v>
      </c>
    </row>
    <row r="410" spans="1:17" ht="14.1" customHeight="1">
      <c r="A410" s="62">
        <v>410</v>
      </c>
      <c r="B410" s="271" t="s">
        <v>221</v>
      </c>
      <c r="C410" s="271" t="s">
        <v>224</v>
      </c>
      <c r="D410" s="430" t="s">
        <v>1108</v>
      </c>
      <c r="E410" s="216" t="s">
        <v>686</v>
      </c>
      <c r="F410" s="73" t="s">
        <v>596</v>
      </c>
      <c r="G410" s="271" t="s">
        <v>1114</v>
      </c>
      <c r="H410" s="73" t="s">
        <v>233</v>
      </c>
      <c r="I410" s="209">
        <v>68.37</v>
      </c>
      <c r="J410" s="304">
        <f t="shared" si="12"/>
        <v>205</v>
      </c>
      <c r="K410" s="219">
        <v>205</v>
      </c>
      <c r="L410" s="218" t="e">
        <f>IF(K410="nio",0,IF(K410&gt;0,K410*I410/M410,0))*VLOOKUP(B410,'2-Kosten per locatie'!$A$14:$C$22,3,FALSE)</f>
        <v>#DIV/0!</v>
      </c>
      <c r="M410" s="305">
        <f>IF(K410="nio",0,IF(K410&gt;0,VLOOKUP(G410,'3-Productie normen'!A:J,VLOOKUP(K410,'3-Productie normen'!$B$40:$C$42,2,FALSE),FALSE)))</f>
        <v>0</v>
      </c>
      <c r="N410" s="306" t="str">
        <f>VLOOKUP(G410,'3-Productie normen'!A:J,8,FALSE)</f>
        <v>L</v>
      </c>
      <c r="O410" s="453"/>
      <c r="Q410" s="307">
        <f t="shared" si="13"/>
        <v>14015.85</v>
      </c>
    </row>
    <row r="411" spans="1:17" ht="14.1" customHeight="1">
      <c r="A411" s="62">
        <v>411</v>
      </c>
      <c r="B411" s="271" t="s">
        <v>221</v>
      </c>
      <c r="C411" s="271" t="s">
        <v>224</v>
      </c>
      <c r="D411" s="430" t="s">
        <v>1108</v>
      </c>
      <c r="E411" s="216" t="s">
        <v>687</v>
      </c>
      <c r="F411" s="73" t="s">
        <v>596</v>
      </c>
      <c r="G411" s="271" t="s">
        <v>1114</v>
      </c>
      <c r="H411" s="73" t="s">
        <v>233</v>
      </c>
      <c r="I411" s="209">
        <v>51.78</v>
      </c>
      <c r="J411" s="304">
        <f t="shared" si="12"/>
        <v>205</v>
      </c>
      <c r="K411" s="219">
        <v>205</v>
      </c>
      <c r="L411" s="218" t="e">
        <f>IF(K411="nio",0,IF(K411&gt;0,K411*I411/M411,0))*VLOOKUP(B411,'2-Kosten per locatie'!$A$14:$C$22,3,FALSE)</f>
        <v>#DIV/0!</v>
      </c>
      <c r="M411" s="305">
        <f>IF(K411="nio",0,IF(K411&gt;0,VLOOKUP(G411,'3-Productie normen'!A:J,VLOOKUP(K411,'3-Productie normen'!$B$40:$C$42,2,FALSE),FALSE)))</f>
        <v>0</v>
      </c>
      <c r="N411" s="306" t="str">
        <f>VLOOKUP(G411,'3-Productie normen'!A:J,8,FALSE)</f>
        <v>L</v>
      </c>
      <c r="O411" s="453"/>
      <c r="Q411" s="307">
        <f t="shared" si="13"/>
        <v>10614.9</v>
      </c>
    </row>
    <row r="412" spans="1:17" ht="14.1" customHeight="1">
      <c r="A412" s="62">
        <v>412</v>
      </c>
      <c r="B412" s="271" t="s">
        <v>221</v>
      </c>
      <c r="C412" s="271" t="s">
        <v>224</v>
      </c>
      <c r="D412" s="430" t="s">
        <v>1108</v>
      </c>
      <c r="E412" s="216" t="s">
        <v>688</v>
      </c>
      <c r="F412" s="73" t="s">
        <v>689</v>
      </c>
      <c r="G412" s="73" t="s">
        <v>421</v>
      </c>
      <c r="H412" s="73" t="s">
        <v>233</v>
      </c>
      <c r="I412" s="209">
        <v>40.049999999999997</v>
      </c>
      <c r="J412" s="304">
        <f t="shared" si="12"/>
        <v>205</v>
      </c>
      <c r="K412" s="219">
        <v>205</v>
      </c>
      <c r="L412" s="218" t="e">
        <f>IF(K412="nio",0,IF(K412&gt;0,K412*I412/M412,0))*VLOOKUP(B412,'2-Kosten per locatie'!$A$14:$C$22,3,FALSE)</f>
        <v>#DIV/0!</v>
      </c>
      <c r="M412" s="305">
        <f>IF(K412="nio",0,IF(K412&gt;0,VLOOKUP(G412,'3-Productie normen'!A:J,VLOOKUP(K412,'3-Productie normen'!$B$40:$C$42,2,FALSE),FALSE)))</f>
        <v>0</v>
      </c>
      <c r="N412" s="306" t="str">
        <f>VLOOKUP(G412,'3-Productie normen'!A:J,8,FALSE)</f>
        <v>V</v>
      </c>
      <c r="O412" s="453"/>
      <c r="Q412" s="307">
        <f t="shared" si="13"/>
        <v>8210.25</v>
      </c>
    </row>
    <row r="413" spans="1:17" ht="14.1" customHeight="1">
      <c r="A413" s="62">
        <v>413</v>
      </c>
      <c r="B413" s="271" t="s">
        <v>221</v>
      </c>
      <c r="C413" s="271" t="s">
        <v>224</v>
      </c>
      <c r="D413" s="430" t="s">
        <v>1108</v>
      </c>
      <c r="E413" s="216" t="s">
        <v>690</v>
      </c>
      <c r="F413" s="73" t="s">
        <v>691</v>
      </c>
      <c r="G413" s="73" t="s">
        <v>236</v>
      </c>
      <c r="H413" s="73" t="s">
        <v>233</v>
      </c>
      <c r="I413" s="209">
        <v>1.38</v>
      </c>
      <c r="J413" s="304">
        <f t="shared" si="12"/>
        <v>0</v>
      </c>
      <c r="K413" s="219" t="s">
        <v>888</v>
      </c>
      <c r="L413" s="218">
        <f>IF(K413="nio",0,IF(K413&gt;0,K413*I413/M413,0))*VLOOKUP(B413,'2-Kosten per locatie'!$A$14:$C$22,3,FALSE)</f>
        <v>0</v>
      </c>
      <c r="M413" s="305">
        <f>IF(K413="nio",0,IF(K413&gt;0,VLOOKUP(G413,'3-Productie normen'!A:J,VLOOKUP(K413,'3-Productie normen'!$B$40:$C$42,2,FALSE),FALSE)))</f>
        <v>0</v>
      </c>
      <c r="N413" s="306" t="str">
        <f>VLOOKUP(G413,'3-Productie normen'!A:J,8,FALSE)</f>
        <v>nvt</v>
      </c>
      <c r="O413" s="453"/>
      <c r="Q413" s="307">
        <f t="shared" si="13"/>
        <v>0</v>
      </c>
    </row>
    <row r="414" spans="1:17" ht="14.1" customHeight="1">
      <c r="A414" s="62">
        <v>414</v>
      </c>
      <c r="B414" s="271" t="s">
        <v>221</v>
      </c>
      <c r="C414" s="271" t="s">
        <v>224</v>
      </c>
      <c r="D414" s="430" t="s">
        <v>1108</v>
      </c>
      <c r="E414" s="216" t="s">
        <v>692</v>
      </c>
      <c r="F414" s="73" t="s">
        <v>693</v>
      </c>
      <c r="G414" s="73" t="s">
        <v>232</v>
      </c>
      <c r="H414" s="73" t="s">
        <v>233</v>
      </c>
      <c r="I414" s="209">
        <v>70.53</v>
      </c>
      <c r="J414" s="304">
        <f t="shared" si="12"/>
        <v>205</v>
      </c>
      <c r="K414" s="219">
        <v>205</v>
      </c>
      <c r="L414" s="218" t="e">
        <f>IF(K414="nio",0,IF(K414&gt;0,K414*I414/M414,0))*VLOOKUP(B414,'2-Kosten per locatie'!$A$14:$C$22,3,FALSE)</f>
        <v>#DIV/0!</v>
      </c>
      <c r="M414" s="305">
        <f>IF(K414="nio",0,IF(K414&gt;0,VLOOKUP(G414,'3-Productie normen'!A:J,VLOOKUP(K414,'3-Productie normen'!$B$40:$C$42,2,FALSE),FALSE)))</f>
        <v>0</v>
      </c>
      <c r="N414" s="306" t="str">
        <f>VLOOKUP(G414,'3-Productie normen'!A:J,8,FALSE)</f>
        <v>V</v>
      </c>
      <c r="O414" s="453"/>
      <c r="Q414" s="307">
        <f t="shared" si="13"/>
        <v>14458.65</v>
      </c>
    </row>
    <row r="415" spans="1:17" ht="14.1" customHeight="1">
      <c r="A415" s="62">
        <v>415</v>
      </c>
      <c r="B415" s="271" t="s">
        <v>221</v>
      </c>
      <c r="C415" s="271" t="s">
        <v>224</v>
      </c>
      <c r="D415" s="430" t="s">
        <v>1108</v>
      </c>
      <c r="E415" s="216" t="s">
        <v>694</v>
      </c>
      <c r="F415" s="73" t="s">
        <v>695</v>
      </c>
      <c r="G415" s="73" t="s">
        <v>236</v>
      </c>
      <c r="H415" s="73" t="s">
        <v>233</v>
      </c>
      <c r="I415" s="209">
        <v>0.59</v>
      </c>
      <c r="J415" s="304">
        <f t="shared" si="12"/>
        <v>0</v>
      </c>
      <c r="K415" s="219" t="s">
        <v>888</v>
      </c>
      <c r="L415" s="218">
        <f>IF(K415="nio",0,IF(K415&gt;0,K415*I415/M415,0))*VLOOKUP(B415,'2-Kosten per locatie'!$A$14:$C$22,3,FALSE)</f>
        <v>0</v>
      </c>
      <c r="M415" s="305">
        <f>IF(K415="nio",0,IF(K415&gt;0,VLOOKUP(G415,'3-Productie normen'!A:J,VLOOKUP(K415,'3-Productie normen'!$B$40:$C$42,2,FALSE),FALSE)))</f>
        <v>0</v>
      </c>
      <c r="N415" s="306" t="str">
        <f>VLOOKUP(G415,'3-Productie normen'!A:J,8,FALSE)</f>
        <v>nvt</v>
      </c>
      <c r="O415" s="453"/>
      <c r="Q415" s="307">
        <f t="shared" si="13"/>
        <v>0</v>
      </c>
    </row>
    <row r="416" spans="1:17" ht="14.1" customHeight="1">
      <c r="A416" s="62">
        <v>416</v>
      </c>
      <c r="B416" s="271" t="s">
        <v>221</v>
      </c>
      <c r="C416" s="271" t="s">
        <v>224</v>
      </c>
      <c r="D416" s="430" t="s">
        <v>1108</v>
      </c>
      <c r="E416" s="216" t="s">
        <v>696</v>
      </c>
      <c r="F416" s="73" t="s">
        <v>691</v>
      </c>
      <c r="G416" s="73" t="s">
        <v>236</v>
      </c>
      <c r="H416" s="73" t="s">
        <v>233</v>
      </c>
      <c r="I416" s="209">
        <v>0.94</v>
      </c>
      <c r="J416" s="304">
        <f t="shared" si="12"/>
        <v>0</v>
      </c>
      <c r="K416" s="219" t="s">
        <v>888</v>
      </c>
      <c r="L416" s="218">
        <f>IF(K416="nio",0,IF(K416&gt;0,K416*I416/M416,0))*VLOOKUP(B416,'2-Kosten per locatie'!$A$14:$C$22,3,FALSE)</f>
        <v>0</v>
      </c>
      <c r="M416" s="305">
        <f>IF(K416="nio",0,IF(K416&gt;0,VLOOKUP(G416,'3-Productie normen'!A:J,VLOOKUP(K416,'3-Productie normen'!$B$40:$C$42,2,FALSE),FALSE)))</f>
        <v>0</v>
      </c>
      <c r="N416" s="306" t="str">
        <f>VLOOKUP(G416,'3-Productie normen'!A:J,8,FALSE)</f>
        <v>nvt</v>
      </c>
      <c r="O416" s="453"/>
      <c r="Q416" s="307">
        <f t="shared" si="13"/>
        <v>0</v>
      </c>
    </row>
    <row r="417" spans="1:17" ht="14.1" customHeight="1">
      <c r="A417" s="62">
        <v>417</v>
      </c>
      <c r="B417" s="271" t="s">
        <v>221</v>
      </c>
      <c r="C417" s="271" t="s">
        <v>224</v>
      </c>
      <c r="D417" s="430" t="s">
        <v>1108</v>
      </c>
      <c r="E417" s="216" t="s">
        <v>423</v>
      </c>
      <c r="F417" s="73" t="s">
        <v>437</v>
      </c>
      <c r="G417" s="73" t="s">
        <v>37</v>
      </c>
      <c r="H417" s="73" t="s">
        <v>237</v>
      </c>
      <c r="I417" s="209">
        <v>21.93</v>
      </c>
      <c r="J417" s="304">
        <f t="shared" si="12"/>
        <v>205</v>
      </c>
      <c r="K417" s="219">
        <v>205</v>
      </c>
      <c r="L417" s="218" t="e">
        <f>IF(K417="nio",0,IF(K417&gt;0,K417*I417/M417,0))*VLOOKUP(B417,'2-Kosten per locatie'!$A$14:$C$22,3,FALSE)</f>
        <v>#DIV/0!</v>
      </c>
      <c r="M417" s="305">
        <f>IF(K417="nio",0,IF(K417&gt;0,VLOOKUP(G417,'3-Productie normen'!A:J,VLOOKUP(K417,'3-Productie normen'!$B$40:$C$42,2,FALSE),FALSE)))</f>
        <v>0</v>
      </c>
      <c r="N417" s="306" t="str">
        <f>VLOOKUP(G417,'3-Productie normen'!A:J,8,FALSE)</f>
        <v>S</v>
      </c>
      <c r="O417" s="453"/>
      <c r="Q417" s="307">
        <f t="shared" si="13"/>
        <v>4495.6499999999996</v>
      </c>
    </row>
    <row r="418" spans="1:17" ht="14.1" customHeight="1">
      <c r="A418" s="62">
        <v>418</v>
      </c>
      <c r="B418" s="271" t="s">
        <v>221</v>
      </c>
      <c r="C418" s="271" t="s">
        <v>224</v>
      </c>
      <c r="D418" s="430" t="s">
        <v>1108</v>
      </c>
      <c r="E418" s="216" t="s">
        <v>697</v>
      </c>
      <c r="F418" s="73" t="s">
        <v>437</v>
      </c>
      <c r="G418" s="73" t="s">
        <v>37</v>
      </c>
      <c r="H418" s="73" t="s">
        <v>237</v>
      </c>
      <c r="I418" s="209">
        <v>1.21</v>
      </c>
      <c r="J418" s="304">
        <f t="shared" si="12"/>
        <v>205</v>
      </c>
      <c r="K418" s="219">
        <v>205</v>
      </c>
      <c r="L418" s="218" t="e">
        <f>IF(K418="nio",0,IF(K418&gt;0,K418*I418/M418,0))*VLOOKUP(B418,'2-Kosten per locatie'!$A$14:$C$22,3,FALSE)</f>
        <v>#DIV/0!</v>
      </c>
      <c r="M418" s="305">
        <f>IF(K418="nio",0,IF(K418&gt;0,VLOOKUP(G418,'3-Productie normen'!A:J,VLOOKUP(K418,'3-Productie normen'!$B$40:$C$42,2,FALSE),FALSE)))</f>
        <v>0</v>
      </c>
      <c r="N418" s="306" t="str">
        <f>VLOOKUP(G418,'3-Productie normen'!A:J,8,FALSE)</f>
        <v>S</v>
      </c>
      <c r="O418" s="453"/>
      <c r="Q418" s="307">
        <f t="shared" si="13"/>
        <v>248.04999999999998</v>
      </c>
    </row>
    <row r="419" spans="1:17" ht="14.1" customHeight="1">
      <c r="A419" s="62">
        <v>419</v>
      </c>
      <c r="B419" s="271" t="s">
        <v>221</v>
      </c>
      <c r="C419" s="271" t="s">
        <v>224</v>
      </c>
      <c r="D419" s="430" t="s">
        <v>1108</v>
      </c>
      <c r="E419" s="216" t="s">
        <v>698</v>
      </c>
      <c r="F419" s="73" t="s">
        <v>437</v>
      </c>
      <c r="G419" s="73" t="s">
        <v>37</v>
      </c>
      <c r="H419" s="73" t="s">
        <v>237</v>
      </c>
      <c r="I419" s="209">
        <v>1.21</v>
      </c>
      <c r="J419" s="304">
        <f t="shared" si="12"/>
        <v>205</v>
      </c>
      <c r="K419" s="219">
        <v>205</v>
      </c>
      <c r="L419" s="218" t="e">
        <f>IF(K419="nio",0,IF(K419&gt;0,K419*I419/M419,0))*VLOOKUP(B419,'2-Kosten per locatie'!$A$14:$C$22,3,FALSE)</f>
        <v>#DIV/0!</v>
      </c>
      <c r="M419" s="305">
        <f>IF(K419="nio",0,IF(K419&gt;0,VLOOKUP(G419,'3-Productie normen'!A:J,VLOOKUP(K419,'3-Productie normen'!$B$40:$C$42,2,FALSE),FALSE)))</f>
        <v>0</v>
      </c>
      <c r="N419" s="306" t="str">
        <f>VLOOKUP(G419,'3-Productie normen'!A:J,8,FALSE)</f>
        <v>S</v>
      </c>
      <c r="O419" s="453"/>
      <c r="Q419" s="307">
        <f t="shared" si="13"/>
        <v>248.04999999999998</v>
      </c>
    </row>
    <row r="420" spans="1:17" ht="14.1" customHeight="1">
      <c r="A420" s="62">
        <v>420</v>
      </c>
      <c r="B420" s="271" t="s">
        <v>221</v>
      </c>
      <c r="C420" s="271" t="s">
        <v>224</v>
      </c>
      <c r="D420" s="430" t="s">
        <v>1108</v>
      </c>
      <c r="E420" s="216" t="s">
        <v>699</v>
      </c>
      <c r="F420" s="73" t="s">
        <v>430</v>
      </c>
      <c r="G420" s="73" t="s">
        <v>37</v>
      </c>
      <c r="H420" s="73" t="s">
        <v>237</v>
      </c>
      <c r="I420" s="209">
        <v>15.69</v>
      </c>
      <c r="J420" s="304">
        <f t="shared" si="12"/>
        <v>205</v>
      </c>
      <c r="K420" s="219">
        <v>205</v>
      </c>
      <c r="L420" s="218" t="e">
        <f>IF(K420="nio",0,IF(K420&gt;0,K420*I420/M420,0))*VLOOKUP(B420,'2-Kosten per locatie'!$A$14:$C$22,3,FALSE)</f>
        <v>#DIV/0!</v>
      </c>
      <c r="M420" s="305">
        <f>IF(K420="nio",0,IF(K420&gt;0,VLOOKUP(G420,'3-Productie normen'!A:J,VLOOKUP(K420,'3-Productie normen'!$B$40:$C$42,2,FALSE),FALSE)))</f>
        <v>0</v>
      </c>
      <c r="N420" s="306" t="str">
        <f>VLOOKUP(G420,'3-Productie normen'!A:J,8,FALSE)</f>
        <v>S</v>
      </c>
      <c r="O420" s="453"/>
      <c r="Q420" s="307">
        <f t="shared" si="13"/>
        <v>3216.45</v>
      </c>
    </row>
    <row r="421" spans="1:17" ht="14.1" customHeight="1">
      <c r="A421" s="62">
        <v>421</v>
      </c>
      <c r="B421" s="271" t="s">
        <v>221</v>
      </c>
      <c r="C421" s="271" t="s">
        <v>224</v>
      </c>
      <c r="D421" s="430" t="s">
        <v>1108</v>
      </c>
      <c r="E421" s="216" t="s">
        <v>700</v>
      </c>
      <c r="F421" s="73" t="s">
        <v>430</v>
      </c>
      <c r="G421" s="73" t="s">
        <v>37</v>
      </c>
      <c r="H421" s="73" t="s">
        <v>237</v>
      </c>
      <c r="I421" s="209">
        <v>1.35</v>
      </c>
      <c r="J421" s="304">
        <f t="shared" si="12"/>
        <v>205</v>
      </c>
      <c r="K421" s="219">
        <v>205</v>
      </c>
      <c r="L421" s="218" t="e">
        <f>IF(K421="nio",0,IF(K421&gt;0,K421*I421/M421,0))*VLOOKUP(B421,'2-Kosten per locatie'!$A$14:$C$22,3,FALSE)</f>
        <v>#DIV/0!</v>
      </c>
      <c r="M421" s="305">
        <f>IF(K421="nio",0,IF(K421&gt;0,VLOOKUP(G421,'3-Productie normen'!A:J,VLOOKUP(K421,'3-Productie normen'!$B$40:$C$42,2,FALSE),FALSE)))</f>
        <v>0</v>
      </c>
      <c r="N421" s="306" t="str">
        <f>VLOOKUP(G421,'3-Productie normen'!A:J,8,FALSE)</f>
        <v>S</v>
      </c>
      <c r="O421" s="453"/>
      <c r="Q421" s="307">
        <f t="shared" si="13"/>
        <v>276.75</v>
      </c>
    </row>
    <row r="422" spans="1:17" ht="14.1" customHeight="1">
      <c r="A422" s="62">
        <v>422</v>
      </c>
      <c r="B422" s="271" t="s">
        <v>221</v>
      </c>
      <c r="C422" s="271" t="s">
        <v>224</v>
      </c>
      <c r="D422" s="430" t="s">
        <v>1108</v>
      </c>
      <c r="E422" s="216" t="s">
        <v>701</v>
      </c>
      <c r="F422" s="73" t="s">
        <v>430</v>
      </c>
      <c r="G422" s="73" t="s">
        <v>37</v>
      </c>
      <c r="H422" s="73" t="s">
        <v>237</v>
      </c>
      <c r="I422" s="209">
        <v>1.35</v>
      </c>
      <c r="J422" s="304">
        <f t="shared" si="12"/>
        <v>205</v>
      </c>
      <c r="K422" s="219">
        <v>205</v>
      </c>
      <c r="L422" s="218" t="e">
        <f>IF(K422="nio",0,IF(K422&gt;0,K422*I422/M422,0))*VLOOKUP(B422,'2-Kosten per locatie'!$A$14:$C$22,3,FALSE)</f>
        <v>#DIV/0!</v>
      </c>
      <c r="M422" s="305">
        <f>IF(K422="nio",0,IF(K422&gt;0,VLOOKUP(G422,'3-Productie normen'!A:J,VLOOKUP(K422,'3-Productie normen'!$B$40:$C$42,2,FALSE),FALSE)))</f>
        <v>0</v>
      </c>
      <c r="N422" s="306" t="str">
        <f>VLOOKUP(G422,'3-Productie normen'!A:J,8,FALSE)</f>
        <v>S</v>
      </c>
      <c r="O422" s="453"/>
      <c r="Q422" s="307">
        <f t="shared" si="13"/>
        <v>276.75</v>
      </c>
    </row>
    <row r="423" spans="1:17" ht="14.1" customHeight="1">
      <c r="A423" s="62">
        <v>423</v>
      </c>
      <c r="B423" s="271" t="s">
        <v>221</v>
      </c>
      <c r="C423" s="271" t="s">
        <v>224</v>
      </c>
      <c r="D423" s="430" t="s">
        <v>1108</v>
      </c>
      <c r="E423" s="216" t="s">
        <v>702</v>
      </c>
      <c r="F423" s="73" t="s">
        <v>430</v>
      </c>
      <c r="G423" s="73" t="s">
        <v>37</v>
      </c>
      <c r="H423" s="73" t="s">
        <v>237</v>
      </c>
      <c r="I423" s="209">
        <v>1.35</v>
      </c>
      <c r="J423" s="304">
        <f t="shared" si="12"/>
        <v>205</v>
      </c>
      <c r="K423" s="219">
        <v>205</v>
      </c>
      <c r="L423" s="218" t="e">
        <f>IF(K423="nio",0,IF(K423&gt;0,K423*I423/M423,0))*VLOOKUP(B423,'2-Kosten per locatie'!$A$14:$C$22,3,FALSE)</f>
        <v>#DIV/0!</v>
      </c>
      <c r="M423" s="305">
        <f>IF(K423="nio",0,IF(K423&gt;0,VLOOKUP(G423,'3-Productie normen'!A:J,VLOOKUP(K423,'3-Productie normen'!$B$40:$C$42,2,FALSE),FALSE)))</f>
        <v>0</v>
      </c>
      <c r="N423" s="306" t="str">
        <f>VLOOKUP(G423,'3-Productie normen'!A:J,8,FALSE)</f>
        <v>S</v>
      </c>
      <c r="O423" s="453"/>
      <c r="Q423" s="307">
        <f t="shared" si="13"/>
        <v>276.75</v>
      </c>
    </row>
    <row r="424" spans="1:17" ht="14.1" customHeight="1">
      <c r="A424" s="62">
        <v>424</v>
      </c>
      <c r="B424" s="271" t="s">
        <v>221</v>
      </c>
      <c r="C424" s="271" t="s">
        <v>224</v>
      </c>
      <c r="D424" s="430" t="s">
        <v>1108</v>
      </c>
      <c r="E424" s="216" t="s">
        <v>703</v>
      </c>
      <c r="F424" s="73" t="s">
        <v>704</v>
      </c>
      <c r="G424" s="73" t="s">
        <v>236</v>
      </c>
      <c r="H424" s="73" t="s">
        <v>237</v>
      </c>
      <c r="I424" s="209">
        <v>2.39</v>
      </c>
      <c r="J424" s="304">
        <f t="shared" si="12"/>
        <v>0</v>
      </c>
      <c r="K424" s="219" t="s">
        <v>888</v>
      </c>
      <c r="L424" s="218">
        <f>IF(K424="nio",0,IF(K424&gt;0,K424*I424/M424,0))*VLOOKUP(B424,'2-Kosten per locatie'!$A$14:$C$22,3,FALSE)</f>
        <v>0</v>
      </c>
      <c r="M424" s="305">
        <f>IF(K424="nio",0,IF(K424&gt;0,VLOOKUP(G424,'3-Productie normen'!A:J,VLOOKUP(K424,'3-Productie normen'!$B$40:$C$42,2,FALSE),FALSE)))</f>
        <v>0</v>
      </c>
      <c r="N424" s="306" t="str">
        <f>VLOOKUP(G424,'3-Productie normen'!A:J,8,FALSE)</f>
        <v>nvt</v>
      </c>
      <c r="O424" s="453"/>
      <c r="Q424" s="307">
        <f t="shared" si="13"/>
        <v>0</v>
      </c>
    </row>
    <row r="425" spans="1:17" ht="14.1" customHeight="1">
      <c r="A425" s="62">
        <v>425</v>
      </c>
      <c r="B425" s="271" t="s">
        <v>221</v>
      </c>
      <c r="C425" s="271" t="s">
        <v>224</v>
      </c>
      <c r="D425" s="430" t="s">
        <v>1108</v>
      </c>
      <c r="E425" s="216" t="s">
        <v>705</v>
      </c>
      <c r="F425" s="73" t="s">
        <v>388</v>
      </c>
      <c r="G425" s="73" t="s">
        <v>232</v>
      </c>
      <c r="H425" s="73" t="s">
        <v>233</v>
      </c>
      <c r="I425" s="209">
        <v>103.38</v>
      </c>
      <c r="J425" s="304">
        <f t="shared" si="12"/>
        <v>205</v>
      </c>
      <c r="K425" s="219">
        <v>205</v>
      </c>
      <c r="L425" s="218" t="e">
        <f>IF(K425="nio",0,IF(K425&gt;0,K425*I425/M425,0))*VLOOKUP(B425,'2-Kosten per locatie'!$A$14:$C$22,3,FALSE)</f>
        <v>#DIV/0!</v>
      </c>
      <c r="M425" s="305">
        <f>IF(K425="nio",0,IF(K425&gt;0,VLOOKUP(G425,'3-Productie normen'!A:J,VLOOKUP(K425,'3-Productie normen'!$B$40:$C$42,2,FALSE),FALSE)))</f>
        <v>0</v>
      </c>
      <c r="N425" s="306" t="str">
        <f>VLOOKUP(G425,'3-Productie normen'!A:J,8,FALSE)</f>
        <v>V</v>
      </c>
      <c r="O425" s="453"/>
      <c r="Q425" s="307">
        <f t="shared" si="13"/>
        <v>21192.899999999998</v>
      </c>
    </row>
    <row r="426" spans="1:17" ht="14.1" customHeight="1">
      <c r="A426" s="62">
        <v>426</v>
      </c>
      <c r="B426" s="271" t="s">
        <v>221</v>
      </c>
      <c r="C426" s="271" t="s">
        <v>224</v>
      </c>
      <c r="D426" s="430" t="s">
        <v>1108</v>
      </c>
      <c r="E426" s="216" t="s">
        <v>706</v>
      </c>
      <c r="F426" s="73" t="s">
        <v>707</v>
      </c>
      <c r="G426" s="73" t="s">
        <v>421</v>
      </c>
      <c r="H426" s="73" t="s">
        <v>438</v>
      </c>
      <c r="I426" s="209">
        <v>30.3</v>
      </c>
      <c r="J426" s="304">
        <f t="shared" si="12"/>
        <v>205</v>
      </c>
      <c r="K426" s="219">
        <v>205</v>
      </c>
      <c r="L426" s="218" t="e">
        <f>IF(K426="nio",0,IF(K426&gt;0,K426*I426/M426,0))*VLOOKUP(B426,'2-Kosten per locatie'!$A$14:$C$22,3,FALSE)</f>
        <v>#DIV/0!</v>
      </c>
      <c r="M426" s="305">
        <f>IF(K426="nio",0,IF(K426&gt;0,VLOOKUP(G426,'3-Productie normen'!A:J,VLOOKUP(K426,'3-Productie normen'!$B$40:$C$42,2,FALSE),FALSE)))</f>
        <v>0</v>
      </c>
      <c r="N426" s="306" t="str">
        <f>VLOOKUP(G426,'3-Productie normen'!A:J,8,FALSE)</f>
        <v>V</v>
      </c>
      <c r="O426" s="453"/>
      <c r="Q426" s="307">
        <f t="shared" si="13"/>
        <v>6211.5</v>
      </c>
    </row>
    <row r="427" spans="1:17" ht="14.1" customHeight="1">
      <c r="A427" s="62">
        <v>427</v>
      </c>
      <c r="B427" s="271" t="s">
        <v>221</v>
      </c>
      <c r="C427" s="271" t="s">
        <v>224</v>
      </c>
      <c r="D427" s="430" t="s">
        <v>1108</v>
      </c>
      <c r="E427" s="216" t="s">
        <v>708</v>
      </c>
      <c r="F427" s="73" t="s">
        <v>388</v>
      </c>
      <c r="G427" s="73" t="s">
        <v>232</v>
      </c>
      <c r="H427" s="73" t="s">
        <v>233</v>
      </c>
      <c r="I427" s="209">
        <v>52.23</v>
      </c>
      <c r="J427" s="304">
        <f t="shared" si="12"/>
        <v>205</v>
      </c>
      <c r="K427" s="219">
        <v>205</v>
      </c>
      <c r="L427" s="218" t="e">
        <f>IF(K427="nio",0,IF(K427&gt;0,K427*I427/M427,0))*VLOOKUP(B427,'2-Kosten per locatie'!$A$14:$C$22,3,FALSE)</f>
        <v>#DIV/0!</v>
      </c>
      <c r="M427" s="305">
        <f>IF(K427="nio",0,IF(K427&gt;0,VLOOKUP(G427,'3-Productie normen'!A:J,VLOOKUP(K427,'3-Productie normen'!$B$40:$C$42,2,FALSE),FALSE)))</f>
        <v>0</v>
      </c>
      <c r="N427" s="306" t="str">
        <f>VLOOKUP(G427,'3-Productie normen'!A:J,8,FALSE)</f>
        <v>V</v>
      </c>
      <c r="O427" s="453"/>
      <c r="Q427" s="307">
        <f t="shared" si="13"/>
        <v>10707.15</v>
      </c>
    </row>
    <row r="428" spans="1:17" ht="14.1" customHeight="1">
      <c r="A428" s="62">
        <v>428</v>
      </c>
      <c r="B428" s="271" t="s">
        <v>221</v>
      </c>
      <c r="C428" s="271" t="s">
        <v>224</v>
      </c>
      <c r="D428" s="430" t="s">
        <v>1108</v>
      </c>
      <c r="E428" s="216" t="s">
        <v>709</v>
      </c>
      <c r="F428" s="73" t="s">
        <v>710</v>
      </c>
      <c r="G428" s="73" t="s">
        <v>37</v>
      </c>
      <c r="H428" s="73" t="s">
        <v>237</v>
      </c>
      <c r="I428" s="209">
        <v>1.76</v>
      </c>
      <c r="J428" s="304">
        <f t="shared" si="12"/>
        <v>205</v>
      </c>
      <c r="K428" s="219">
        <v>205</v>
      </c>
      <c r="L428" s="218" t="e">
        <f>IF(K428="nio",0,IF(K428&gt;0,K428*I428/M428,0))*VLOOKUP(B428,'2-Kosten per locatie'!$A$14:$C$22,3,FALSE)</f>
        <v>#DIV/0!</v>
      </c>
      <c r="M428" s="305">
        <f>IF(K428="nio",0,IF(K428&gt;0,VLOOKUP(G428,'3-Productie normen'!A:J,VLOOKUP(K428,'3-Productie normen'!$B$40:$C$42,2,FALSE),FALSE)))</f>
        <v>0</v>
      </c>
      <c r="N428" s="306" t="str">
        <f>VLOOKUP(G428,'3-Productie normen'!A:J,8,FALSE)</f>
        <v>S</v>
      </c>
      <c r="O428" s="453"/>
      <c r="Q428" s="307">
        <f t="shared" si="13"/>
        <v>360.8</v>
      </c>
    </row>
    <row r="429" spans="1:17" ht="14.1" customHeight="1">
      <c r="A429" s="62">
        <v>429</v>
      </c>
      <c r="B429" s="271" t="s">
        <v>221</v>
      </c>
      <c r="C429" s="271" t="s">
        <v>224</v>
      </c>
      <c r="D429" s="430" t="s">
        <v>1108</v>
      </c>
      <c r="E429" s="216" t="s">
        <v>711</v>
      </c>
      <c r="F429" s="73" t="s">
        <v>712</v>
      </c>
      <c r="G429" s="73" t="s">
        <v>37</v>
      </c>
      <c r="H429" s="73" t="s">
        <v>237</v>
      </c>
      <c r="I429" s="209">
        <v>1.3</v>
      </c>
      <c r="J429" s="304">
        <f t="shared" si="12"/>
        <v>205</v>
      </c>
      <c r="K429" s="219">
        <v>205</v>
      </c>
      <c r="L429" s="218" t="e">
        <f>IF(K429="nio",0,IF(K429&gt;0,K429*I429/M429,0))*VLOOKUP(B429,'2-Kosten per locatie'!$A$14:$C$22,3,FALSE)</f>
        <v>#DIV/0!</v>
      </c>
      <c r="M429" s="305">
        <f>IF(K429="nio",0,IF(K429&gt;0,VLOOKUP(G429,'3-Productie normen'!A:J,VLOOKUP(K429,'3-Productie normen'!$B$40:$C$42,2,FALSE),FALSE)))</f>
        <v>0</v>
      </c>
      <c r="N429" s="306" t="str">
        <f>VLOOKUP(G429,'3-Productie normen'!A:J,8,FALSE)</f>
        <v>S</v>
      </c>
      <c r="O429" s="453"/>
      <c r="Q429" s="307">
        <f t="shared" si="13"/>
        <v>266.5</v>
      </c>
    </row>
    <row r="430" spans="1:17" ht="14.1" customHeight="1">
      <c r="A430" s="62">
        <v>430</v>
      </c>
      <c r="B430" s="271" t="s">
        <v>221</v>
      </c>
      <c r="C430" s="271" t="s">
        <v>224</v>
      </c>
      <c r="D430" s="430" t="s">
        <v>1108</v>
      </c>
      <c r="E430" s="216" t="s">
        <v>713</v>
      </c>
      <c r="F430" s="73" t="s">
        <v>714</v>
      </c>
      <c r="G430" s="73" t="s">
        <v>37</v>
      </c>
      <c r="H430" s="73" t="s">
        <v>237</v>
      </c>
      <c r="I430" s="209">
        <v>1.76</v>
      </c>
      <c r="J430" s="304">
        <f t="shared" si="12"/>
        <v>205</v>
      </c>
      <c r="K430" s="219">
        <v>205</v>
      </c>
      <c r="L430" s="218" t="e">
        <f>IF(K430="nio",0,IF(K430&gt;0,K430*I430/M430,0))*VLOOKUP(B430,'2-Kosten per locatie'!$A$14:$C$22,3,FALSE)</f>
        <v>#DIV/0!</v>
      </c>
      <c r="M430" s="305">
        <f>IF(K430="nio",0,IF(K430&gt;0,VLOOKUP(G430,'3-Productie normen'!A:J,VLOOKUP(K430,'3-Productie normen'!$B$40:$C$42,2,FALSE),FALSE)))</f>
        <v>0</v>
      </c>
      <c r="N430" s="306" t="str">
        <f>VLOOKUP(G430,'3-Productie normen'!A:J,8,FALSE)</f>
        <v>S</v>
      </c>
      <c r="O430" s="453"/>
      <c r="Q430" s="307">
        <f t="shared" si="13"/>
        <v>360.8</v>
      </c>
    </row>
    <row r="431" spans="1:17" ht="14.1" customHeight="1">
      <c r="A431" s="62">
        <v>431</v>
      </c>
      <c r="B431" s="271" t="s">
        <v>221</v>
      </c>
      <c r="C431" s="271" t="s">
        <v>224</v>
      </c>
      <c r="D431" s="430" t="s">
        <v>1108</v>
      </c>
      <c r="E431" s="216" t="s">
        <v>715</v>
      </c>
      <c r="F431" s="73" t="s">
        <v>712</v>
      </c>
      <c r="G431" s="73" t="s">
        <v>37</v>
      </c>
      <c r="H431" s="73" t="s">
        <v>237</v>
      </c>
      <c r="I431" s="209">
        <v>1.3</v>
      </c>
      <c r="J431" s="304">
        <f t="shared" si="12"/>
        <v>205</v>
      </c>
      <c r="K431" s="219">
        <v>205</v>
      </c>
      <c r="L431" s="218" t="e">
        <f>IF(K431="nio",0,IF(K431&gt;0,K431*I431/M431,0))*VLOOKUP(B431,'2-Kosten per locatie'!$A$14:$C$22,3,FALSE)</f>
        <v>#DIV/0!</v>
      </c>
      <c r="M431" s="305">
        <f>IF(K431="nio",0,IF(K431&gt;0,VLOOKUP(G431,'3-Productie normen'!A:J,VLOOKUP(K431,'3-Productie normen'!$B$40:$C$42,2,FALSE),FALSE)))</f>
        <v>0</v>
      </c>
      <c r="N431" s="306" t="str">
        <f>VLOOKUP(G431,'3-Productie normen'!A:J,8,FALSE)</f>
        <v>S</v>
      </c>
      <c r="O431" s="453"/>
      <c r="Q431" s="307">
        <f t="shared" si="13"/>
        <v>266.5</v>
      </c>
    </row>
    <row r="432" spans="1:17" ht="14.1" customHeight="1">
      <c r="A432" s="62">
        <v>432</v>
      </c>
      <c r="B432" s="271" t="s">
        <v>221</v>
      </c>
      <c r="C432" s="271" t="s">
        <v>224</v>
      </c>
      <c r="D432" s="429" t="s">
        <v>1109</v>
      </c>
      <c r="E432" s="216" t="s">
        <v>716</v>
      </c>
      <c r="F432" s="73" t="s">
        <v>717</v>
      </c>
      <c r="G432" s="271" t="s">
        <v>1114</v>
      </c>
      <c r="H432" s="73" t="s">
        <v>233</v>
      </c>
      <c r="I432" s="209">
        <v>84.74</v>
      </c>
      <c r="J432" s="304">
        <f t="shared" si="12"/>
        <v>205</v>
      </c>
      <c r="K432" s="219">
        <v>205</v>
      </c>
      <c r="L432" s="218" t="e">
        <f>IF(K432="nio",0,IF(K432&gt;0,K432*I432/M432,0))*VLOOKUP(B432,'2-Kosten per locatie'!$A$14:$C$22,3,FALSE)</f>
        <v>#DIV/0!</v>
      </c>
      <c r="M432" s="305">
        <f>IF(K432="nio",0,IF(K432&gt;0,VLOOKUP(G432,'3-Productie normen'!A:J,VLOOKUP(K432,'3-Productie normen'!$B$40:$C$42,2,FALSE),FALSE)))</f>
        <v>0</v>
      </c>
      <c r="N432" s="306" t="str">
        <f>VLOOKUP(G432,'3-Productie normen'!A:J,8,FALSE)</f>
        <v>L</v>
      </c>
      <c r="O432" s="453"/>
      <c r="Q432" s="307">
        <f t="shared" si="13"/>
        <v>17371.7</v>
      </c>
    </row>
    <row r="433" spans="1:17" ht="14.1" customHeight="1">
      <c r="A433" s="62">
        <v>433</v>
      </c>
      <c r="B433" s="271" t="s">
        <v>221</v>
      </c>
      <c r="C433" s="271" t="s">
        <v>224</v>
      </c>
      <c r="D433" s="429" t="s">
        <v>1109</v>
      </c>
      <c r="E433" s="216" t="s">
        <v>718</v>
      </c>
      <c r="F433" s="73" t="s">
        <v>717</v>
      </c>
      <c r="G433" s="271" t="s">
        <v>1114</v>
      </c>
      <c r="H433" s="73" t="s">
        <v>233</v>
      </c>
      <c r="I433" s="209">
        <v>78.05</v>
      </c>
      <c r="J433" s="304">
        <f t="shared" si="12"/>
        <v>205</v>
      </c>
      <c r="K433" s="219">
        <v>205</v>
      </c>
      <c r="L433" s="218" t="e">
        <f>IF(K433="nio",0,IF(K433&gt;0,K433*I433/M433,0))*VLOOKUP(B433,'2-Kosten per locatie'!$A$14:$C$22,3,FALSE)</f>
        <v>#DIV/0!</v>
      </c>
      <c r="M433" s="305">
        <f>IF(K433="nio",0,IF(K433&gt;0,VLOOKUP(G433,'3-Productie normen'!A:J,VLOOKUP(K433,'3-Productie normen'!$B$40:$C$42,2,FALSE),FALSE)))</f>
        <v>0</v>
      </c>
      <c r="N433" s="306" t="str">
        <f>VLOOKUP(G433,'3-Productie normen'!A:J,8,FALSE)</f>
        <v>L</v>
      </c>
      <c r="O433" s="453"/>
      <c r="Q433" s="307">
        <f t="shared" si="13"/>
        <v>16000.25</v>
      </c>
    </row>
    <row r="434" spans="1:17" ht="14.1" customHeight="1">
      <c r="A434" s="62">
        <v>434</v>
      </c>
      <c r="B434" s="271" t="s">
        <v>221</v>
      </c>
      <c r="C434" s="271" t="s">
        <v>224</v>
      </c>
      <c r="D434" s="429" t="s">
        <v>1109</v>
      </c>
      <c r="E434" s="216" t="s">
        <v>719</v>
      </c>
      <c r="F434" s="73" t="s">
        <v>720</v>
      </c>
      <c r="G434" s="60" t="s">
        <v>1113</v>
      </c>
      <c r="H434" s="73" t="s">
        <v>233</v>
      </c>
      <c r="I434" s="209">
        <v>52.13</v>
      </c>
      <c r="J434" s="304">
        <f t="shared" si="12"/>
        <v>205</v>
      </c>
      <c r="K434" s="219">
        <v>205</v>
      </c>
      <c r="L434" s="218" t="e">
        <f>IF(K434="nio",0,IF(K434&gt;0,K434*I434/M434,0))*VLOOKUP(B434,'2-Kosten per locatie'!$A$14:$C$22,3,FALSE)</f>
        <v>#DIV/0!</v>
      </c>
      <c r="M434" s="305">
        <f>IF(K434="nio",0,IF(K434&gt;0,VLOOKUP(G434,'3-Productie normen'!A:J,VLOOKUP(K434,'3-Productie normen'!$B$40:$C$42,2,FALSE),FALSE)))</f>
        <v>0</v>
      </c>
      <c r="N434" s="306" t="str">
        <f>VLOOKUP(G434,'3-Productie normen'!A:J,8,FALSE)</f>
        <v>L</v>
      </c>
      <c r="O434" s="453"/>
      <c r="Q434" s="307">
        <f t="shared" si="13"/>
        <v>10686.65</v>
      </c>
    </row>
    <row r="435" spans="1:17" ht="14.1" customHeight="1">
      <c r="A435" s="62">
        <v>435</v>
      </c>
      <c r="B435" s="271" t="s">
        <v>221</v>
      </c>
      <c r="C435" s="271" t="s">
        <v>224</v>
      </c>
      <c r="D435" s="429" t="s">
        <v>1109</v>
      </c>
      <c r="E435" s="216" t="s">
        <v>721</v>
      </c>
      <c r="F435" s="73" t="s">
        <v>722</v>
      </c>
      <c r="G435" s="73" t="s">
        <v>236</v>
      </c>
      <c r="H435" s="73" t="s">
        <v>233</v>
      </c>
      <c r="I435" s="209">
        <v>25.99</v>
      </c>
      <c r="J435" s="304">
        <f t="shared" si="12"/>
        <v>0</v>
      </c>
      <c r="K435" s="219" t="s">
        <v>888</v>
      </c>
      <c r="L435" s="218">
        <f>IF(K435="nio",0,IF(K435&gt;0,K435*I435/M435,0))*VLOOKUP(B435,'2-Kosten per locatie'!$A$14:$C$22,3,FALSE)</f>
        <v>0</v>
      </c>
      <c r="M435" s="305">
        <f>IF(K435="nio",0,IF(K435&gt;0,VLOOKUP(G435,'3-Productie normen'!A:J,VLOOKUP(K435,'3-Productie normen'!$B$40:$C$42,2,FALSE),FALSE)))</f>
        <v>0</v>
      </c>
      <c r="N435" s="306" t="str">
        <f>VLOOKUP(G435,'3-Productie normen'!A:J,8,FALSE)</f>
        <v>nvt</v>
      </c>
      <c r="O435" s="453"/>
      <c r="Q435" s="307">
        <f t="shared" si="13"/>
        <v>0</v>
      </c>
    </row>
    <row r="436" spans="1:17" ht="14.1" customHeight="1">
      <c r="A436" s="62">
        <v>436</v>
      </c>
      <c r="B436" s="271" t="s">
        <v>221</v>
      </c>
      <c r="C436" s="271" t="s">
        <v>224</v>
      </c>
      <c r="D436" s="429" t="s">
        <v>1109</v>
      </c>
      <c r="E436" s="216" t="s">
        <v>723</v>
      </c>
      <c r="F436" s="73" t="s">
        <v>717</v>
      </c>
      <c r="G436" s="271" t="s">
        <v>1114</v>
      </c>
      <c r="H436" s="73" t="s">
        <v>233</v>
      </c>
      <c r="I436" s="209">
        <v>78.2</v>
      </c>
      <c r="J436" s="304">
        <f t="shared" si="12"/>
        <v>205</v>
      </c>
      <c r="K436" s="219">
        <v>205</v>
      </c>
      <c r="L436" s="218" t="e">
        <f>IF(K436="nio",0,IF(K436&gt;0,K436*I436/M436,0))*VLOOKUP(B436,'2-Kosten per locatie'!$A$14:$C$22,3,FALSE)</f>
        <v>#DIV/0!</v>
      </c>
      <c r="M436" s="305">
        <f>IF(K436="nio",0,IF(K436&gt;0,VLOOKUP(G436,'3-Productie normen'!A:J,VLOOKUP(K436,'3-Productie normen'!$B$40:$C$42,2,FALSE),FALSE)))</f>
        <v>0</v>
      </c>
      <c r="N436" s="306" t="str">
        <f>VLOOKUP(G436,'3-Productie normen'!A:J,8,FALSE)</f>
        <v>L</v>
      </c>
      <c r="O436" s="453"/>
      <c r="Q436" s="307">
        <f t="shared" si="13"/>
        <v>16031</v>
      </c>
    </row>
    <row r="437" spans="1:17" ht="14.1" customHeight="1">
      <c r="A437" s="62">
        <v>437</v>
      </c>
      <c r="B437" s="271" t="s">
        <v>221</v>
      </c>
      <c r="C437" s="271" t="s">
        <v>224</v>
      </c>
      <c r="D437" s="429" t="s">
        <v>1109</v>
      </c>
      <c r="E437" s="216" t="s">
        <v>724</v>
      </c>
      <c r="F437" s="73" t="s">
        <v>717</v>
      </c>
      <c r="G437" s="271" t="s">
        <v>1114</v>
      </c>
      <c r="H437" s="73" t="s">
        <v>233</v>
      </c>
      <c r="I437" s="209">
        <v>51.15</v>
      </c>
      <c r="J437" s="304">
        <f t="shared" si="12"/>
        <v>205</v>
      </c>
      <c r="K437" s="219">
        <v>205</v>
      </c>
      <c r="L437" s="218" t="e">
        <f>IF(K437="nio",0,IF(K437&gt;0,K437*I437/M437,0))*VLOOKUP(B437,'2-Kosten per locatie'!$A$14:$C$22,3,FALSE)</f>
        <v>#DIV/0!</v>
      </c>
      <c r="M437" s="305">
        <f>IF(K437="nio",0,IF(K437&gt;0,VLOOKUP(G437,'3-Productie normen'!A:J,VLOOKUP(K437,'3-Productie normen'!$B$40:$C$42,2,FALSE),FALSE)))</f>
        <v>0</v>
      </c>
      <c r="N437" s="306" t="str">
        <f>VLOOKUP(G437,'3-Productie normen'!A:J,8,FALSE)</f>
        <v>L</v>
      </c>
      <c r="O437" s="453"/>
      <c r="Q437" s="307">
        <f t="shared" si="13"/>
        <v>10485.75</v>
      </c>
    </row>
    <row r="438" spans="1:17" ht="14.1" customHeight="1">
      <c r="A438" s="62">
        <v>438</v>
      </c>
      <c r="B438" s="271" t="s">
        <v>221</v>
      </c>
      <c r="C438" s="271" t="s">
        <v>224</v>
      </c>
      <c r="D438" s="429" t="s">
        <v>1109</v>
      </c>
      <c r="E438" s="216" t="s">
        <v>725</v>
      </c>
      <c r="F438" s="73" t="s">
        <v>717</v>
      </c>
      <c r="G438" s="271" t="s">
        <v>1114</v>
      </c>
      <c r="H438" s="73" t="s">
        <v>233</v>
      </c>
      <c r="I438" s="209">
        <v>51.15</v>
      </c>
      <c r="J438" s="304">
        <f t="shared" si="12"/>
        <v>205</v>
      </c>
      <c r="K438" s="219">
        <v>205</v>
      </c>
      <c r="L438" s="218" t="e">
        <f>IF(K438="nio",0,IF(K438&gt;0,K438*I438/M438,0))*VLOOKUP(B438,'2-Kosten per locatie'!$A$14:$C$22,3,FALSE)</f>
        <v>#DIV/0!</v>
      </c>
      <c r="M438" s="305">
        <f>IF(K438="nio",0,IF(K438&gt;0,VLOOKUP(G438,'3-Productie normen'!A:J,VLOOKUP(K438,'3-Productie normen'!$B$40:$C$42,2,FALSE),FALSE)))</f>
        <v>0</v>
      </c>
      <c r="N438" s="306" t="str">
        <f>VLOOKUP(G438,'3-Productie normen'!A:J,8,FALSE)</f>
        <v>L</v>
      </c>
      <c r="O438" s="453"/>
      <c r="Q438" s="307">
        <f t="shared" si="13"/>
        <v>10485.75</v>
      </c>
    </row>
    <row r="439" spans="1:17" ht="14.1" customHeight="1">
      <c r="A439" s="62">
        <v>439</v>
      </c>
      <c r="B439" s="271" t="s">
        <v>221</v>
      </c>
      <c r="C439" s="271" t="s">
        <v>224</v>
      </c>
      <c r="D439" s="429" t="s">
        <v>1109</v>
      </c>
      <c r="E439" s="216" t="s">
        <v>726</v>
      </c>
      <c r="F439" s="73" t="s">
        <v>548</v>
      </c>
      <c r="G439" s="73" t="s">
        <v>1113</v>
      </c>
      <c r="H439" s="73" t="s">
        <v>233</v>
      </c>
      <c r="I439" s="209">
        <v>24.38</v>
      </c>
      <c r="J439" s="304">
        <f t="shared" si="12"/>
        <v>205</v>
      </c>
      <c r="K439" s="219">
        <v>205</v>
      </c>
      <c r="L439" s="218" t="e">
        <f>IF(K439="nio",0,IF(K439&gt;0,K439*I439/M439,0))*VLOOKUP(B439,'2-Kosten per locatie'!$A$14:$C$22,3,FALSE)</f>
        <v>#DIV/0!</v>
      </c>
      <c r="M439" s="305">
        <f>IF(K439="nio",0,IF(K439&gt;0,VLOOKUP(G439,'3-Productie normen'!A:J,VLOOKUP(K439,'3-Productie normen'!$B$40:$C$42,2,FALSE),FALSE)))</f>
        <v>0</v>
      </c>
      <c r="N439" s="306" t="str">
        <f>VLOOKUP(G439,'3-Productie normen'!A:J,8,FALSE)</f>
        <v>L</v>
      </c>
      <c r="O439" s="453"/>
      <c r="Q439" s="307">
        <f t="shared" si="13"/>
        <v>4997.8999999999996</v>
      </c>
    </row>
    <row r="440" spans="1:17" ht="14.1" customHeight="1">
      <c r="A440" s="62">
        <v>440</v>
      </c>
      <c r="B440" s="271" t="s">
        <v>221</v>
      </c>
      <c r="C440" s="271" t="s">
        <v>224</v>
      </c>
      <c r="D440" s="429" t="s">
        <v>1109</v>
      </c>
      <c r="E440" s="216" t="s">
        <v>727</v>
      </c>
      <c r="F440" s="73" t="s">
        <v>717</v>
      </c>
      <c r="G440" s="271" t="s">
        <v>1114</v>
      </c>
      <c r="H440" s="73" t="s">
        <v>233</v>
      </c>
      <c r="I440" s="209">
        <v>51.85</v>
      </c>
      <c r="J440" s="304">
        <f t="shared" si="12"/>
        <v>205</v>
      </c>
      <c r="K440" s="219">
        <v>205</v>
      </c>
      <c r="L440" s="218" t="e">
        <f>IF(K440="nio",0,IF(K440&gt;0,K440*I440/M440,0))*VLOOKUP(B440,'2-Kosten per locatie'!$A$14:$C$22,3,FALSE)</f>
        <v>#DIV/0!</v>
      </c>
      <c r="M440" s="305">
        <f>IF(K440="nio",0,IF(K440&gt;0,VLOOKUP(G440,'3-Productie normen'!A:J,VLOOKUP(K440,'3-Productie normen'!$B$40:$C$42,2,FALSE),FALSE)))</f>
        <v>0</v>
      </c>
      <c r="N440" s="306" t="str">
        <f>VLOOKUP(G440,'3-Productie normen'!A:J,8,FALSE)</f>
        <v>L</v>
      </c>
      <c r="O440" s="453"/>
      <c r="Q440" s="307">
        <f t="shared" si="13"/>
        <v>10629.25</v>
      </c>
    </row>
    <row r="441" spans="1:17" ht="14.1" customHeight="1">
      <c r="A441" s="62">
        <v>441</v>
      </c>
      <c r="B441" s="271" t="s">
        <v>221</v>
      </c>
      <c r="C441" s="271" t="s">
        <v>224</v>
      </c>
      <c r="D441" s="429" t="s">
        <v>1109</v>
      </c>
      <c r="E441" s="216" t="s">
        <v>728</v>
      </c>
      <c r="F441" s="73" t="s">
        <v>425</v>
      </c>
      <c r="G441" s="60" t="s">
        <v>333</v>
      </c>
      <c r="H441" s="73" t="s">
        <v>233</v>
      </c>
      <c r="I441" s="209">
        <v>130.47999999999999</v>
      </c>
      <c r="J441" s="304">
        <f t="shared" si="12"/>
        <v>205</v>
      </c>
      <c r="K441" s="219">
        <v>205</v>
      </c>
      <c r="L441" s="218" t="e">
        <f>IF(K441="nio",0,IF(K441&gt;0,K441*I441/M441,0))*VLOOKUP(B441,'2-Kosten per locatie'!$A$14:$C$22,3,FALSE)</f>
        <v>#DIV/0!</v>
      </c>
      <c r="M441" s="305">
        <f>IF(K441="nio",0,IF(K441&gt;0,VLOOKUP(G441,'3-Productie normen'!A:J,VLOOKUP(K441,'3-Productie normen'!$B$40:$C$42,2,FALSE),FALSE)))</f>
        <v>0</v>
      </c>
      <c r="N441" s="306" t="str">
        <f>VLOOKUP(G441,'3-Productie normen'!A:J,8,FALSE)</f>
        <v>V</v>
      </c>
      <c r="O441" s="453"/>
      <c r="Q441" s="307">
        <f t="shared" si="13"/>
        <v>26748.399999999998</v>
      </c>
    </row>
    <row r="442" spans="1:17" ht="14.1" customHeight="1">
      <c r="A442" s="62">
        <v>442</v>
      </c>
      <c r="B442" s="271" t="s">
        <v>221</v>
      </c>
      <c r="C442" s="271" t="s">
        <v>224</v>
      </c>
      <c r="D442" s="429" t="s">
        <v>1109</v>
      </c>
      <c r="E442" s="216" t="s">
        <v>729</v>
      </c>
      <c r="F442" s="73" t="s">
        <v>717</v>
      </c>
      <c r="G442" s="271" t="s">
        <v>1114</v>
      </c>
      <c r="H442" s="73" t="s">
        <v>233</v>
      </c>
      <c r="I442" s="209">
        <v>68.37</v>
      </c>
      <c r="J442" s="304">
        <f t="shared" si="12"/>
        <v>205</v>
      </c>
      <c r="K442" s="219">
        <v>205</v>
      </c>
      <c r="L442" s="218" t="e">
        <f>IF(K442="nio",0,IF(K442&gt;0,K442*I442/M442,0))*VLOOKUP(B442,'2-Kosten per locatie'!$A$14:$C$22,3,FALSE)</f>
        <v>#DIV/0!</v>
      </c>
      <c r="M442" s="305">
        <f>IF(K442="nio",0,IF(K442&gt;0,VLOOKUP(G442,'3-Productie normen'!A:J,VLOOKUP(K442,'3-Productie normen'!$B$40:$C$42,2,FALSE),FALSE)))</f>
        <v>0</v>
      </c>
      <c r="N442" s="306" t="str">
        <f>VLOOKUP(G442,'3-Productie normen'!A:J,8,FALSE)</f>
        <v>L</v>
      </c>
      <c r="O442" s="453"/>
      <c r="Q442" s="307">
        <f t="shared" si="13"/>
        <v>14015.85</v>
      </c>
    </row>
    <row r="443" spans="1:17" ht="14.1" customHeight="1">
      <c r="A443" s="62">
        <v>443</v>
      </c>
      <c r="B443" s="271" t="s">
        <v>221</v>
      </c>
      <c r="C443" s="271" t="s">
        <v>224</v>
      </c>
      <c r="D443" s="429" t="s">
        <v>1109</v>
      </c>
      <c r="E443" s="216" t="s">
        <v>730</v>
      </c>
      <c r="F443" s="73" t="s">
        <v>731</v>
      </c>
      <c r="G443" s="73" t="s">
        <v>236</v>
      </c>
      <c r="H443" s="73" t="s">
        <v>233</v>
      </c>
      <c r="I443" s="209">
        <v>12.82</v>
      </c>
      <c r="J443" s="304">
        <f t="shared" si="12"/>
        <v>0</v>
      </c>
      <c r="K443" s="219" t="s">
        <v>888</v>
      </c>
      <c r="L443" s="218">
        <f>IF(K443="nio",0,IF(K443&gt;0,K443*I443/M443,0))*VLOOKUP(B443,'2-Kosten per locatie'!$A$14:$C$22,3,FALSE)</f>
        <v>0</v>
      </c>
      <c r="M443" s="305">
        <f>IF(K443="nio",0,IF(K443&gt;0,VLOOKUP(G443,'3-Productie normen'!A:J,VLOOKUP(K443,'3-Productie normen'!$B$40:$C$42,2,FALSE),FALSE)))</f>
        <v>0</v>
      </c>
      <c r="N443" s="306" t="str">
        <f>VLOOKUP(G443,'3-Productie normen'!A:J,8,FALSE)</f>
        <v>nvt</v>
      </c>
      <c r="O443" s="453"/>
      <c r="Q443" s="307">
        <f t="shared" si="13"/>
        <v>0</v>
      </c>
    </row>
    <row r="444" spans="1:17" ht="14.1" customHeight="1">
      <c r="A444" s="62">
        <v>444</v>
      </c>
      <c r="B444" s="271" t="s">
        <v>221</v>
      </c>
      <c r="C444" s="271" t="s">
        <v>224</v>
      </c>
      <c r="D444" s="429" t="s">
        <v>1109</v>
      </c>
      <c r="E444" s="216" t="s">
        <v>732</v>
      </c>
      <c r="F444" s="73" t="s">
        <v>731</v>
      </c>
      <c r="G444" s="73" t="s">
        <v>236</v>
      </c>
      <c r="H444" s="73" t="s">
        <v>233</v>
      </c>
      <c r="I444" s="209">
        <v>12.82</v>
      </c>
      <c r="J444" s="304">
        <f t="shared" si="12"/>
        <v>0</v>
      </c>
      <c r="K444" s="219" t="s">
        <v>888</v>
      </c>
      <c r="L444" s="218">
        <f>IF(K444="nio",0,IF(K444&gt;0,K444*I444/M444,0))*VLOOKUP(B444,'2-Kosten per locatie'!$A$14:$C$22,3,FALSE)</f>
        <v>0</v>
      </c>
      <c r="M444" s="305">
        <f>IF(K444="nio",0,IF(K444&gt;0,VLOOKUP(G444,'3-Productie normen'!A:J,VLOOKUP(K444,'3-Productie normen'!$B$40:$C$42,2,FALSE),FALSE)))</f>
        <v>0</v>
      </c>
      <c r="N444" s="306" t="str">
        <f>VLOOKUP(G444,'3-Productie normen'!A:J,8,FALSE)</f>
        <v>nvt</v>
      </c>
      <c r="O444" s="453"/>
      <c r="Q444" s="307">
        <f t="shared" si="13"/>
        <v>0</v>
      </c>
    </row>
    <row r="445" spans="1:17" ht="14.1" customHeight="1">
      <c r="A445" s="62">
        <v>445</v>
      </c>
      <c r="B445" s="271" t="s">
        <v>221</v>
      </c>
      <c r="C445" s="271" t="s">
        <v>224</v>
      </c>
      <c r="D445" s="429" t="s">
        <v>1109</v>
      </c>
      <c r="E445" s="216" t="s">
        <v>733</v>
      </c>
      <c r="F445" s="73" t="s">
        <v>420</v>
      </c>
      <c r="G445" s="73" t="s">
        <v>421</v>
      </c>
      <c r="H445" s="73" t="s">
        <v>438</v>
      </c>
      <c r="I445" s="209">
        <v>40.049999999999997</v>
      </c>
      <c r="J445" s="304">
        <f t="shared" si="12"/>
        <v>205</v>
      </c>
      <c r="K445" s="219">
        <v>205</v>
      </c>
      <c r="L445" s="218" t="e">
        <f>IF(K445="nio",0,IF(K445&gt;0,K445*I445/M445,0))*VLOOKUP(B445,'2-Kosten per locatie'!$A$14:$C$22,3,FALSE)</f>
        <v>#DIV/0!</v>
      </c>
      <c r="M445" s="305">
        <f>IF(K445="nio",0,IF(K445&gt;0,VLOOKUP(G445,'3-Productie normen'!A:J,VLOOKUP(K445,'3-Productie normen'!$B$40:$C$42,2,FALSE),FALSE)))</f>
        <v>0</v>
      </c>
      <c r="N445" s="306" t="str">
        <f>VLOOKUP(G445,'3-Productie normen'!A:J,8,FALSE)</f>
        <v>V</v>
      </c>
      <c r="O445" s="453"/>
      <c r="Q445" s="307">
        <f t="shared" si="13"/>
        <v>8210.25</v>
      </c>
    </row>
    <row r="446" spans="1:17" ht="14.1" customHeight="1">
      <c r="A446" s="62">
        <v>446</v>
      </c>
      <c r="B446" s="271" t="s">
        <v>221</v>
      </c>
      <c r="C446" s="271" t="s">
        <v>224</v>
      </c>
      <c r="D446" s="429" t="s">
        <v>1109</v>
      </c>
      <c r="E446" s="216" t="s">
        <v>734</v>
      </c>
      <c r="F446" s="73" t="s">
        <v>735</v>
      </c>
      <c r="G446" s="73" t="s">
        <v>236</v>
      </c>
      <c r="H446" s="73" t="s">
        <v>736</v>
      </c>
      <c r="I446" s="209">
        <v>1.38</v>
      </c>
      <c r="J446" s="304">
        <f t="shared" si="12"/>
        <v>0</v>
      </c>
      <c r="K446" s="219" t="s">
        <v>888</v>
      </c>
      <c r="L446" s="218">
        <f>IF(K446="nio",0,IF(K446&gt;0,K446*I446/M446,0))*VLOOKUP(B446,'2-Kosten per locatie'!$A$14:$C$22,3,FALSE)</f>
        <v>0</v>
      </c>
      <c r="M446" s="305">
        <f>IF(K446="nio",0,IF(K446&gt;0,VLOOKUP(G446,'3-Productie normen'!A:J,VLOOKUP(K446,'3-Productie normen'!$B$40:$C$42,2,FALSE),FALSE)))</f>
        <v>0</v>
      </c>
      <c r="N446" s="306" t="str">
        <f>VLOOKUP(G446,'3-Productie normen'!A:J,8,FALSE)</f>
        <v>nvt</v>
      </c>
      <c r="O446" s="453"/>
      <c r="Q446" s="307">
        <f t="shared" si="13"/>
        <v>0</v>
      </c>
    </row>
    <row r="447" spans="1:17" ht="14.1" customHeight="1">
      <c r="A447" s="62">
        <v>447</v>
      </c>
      <c r="B447" s="271" t="s">
        <v>221</v>
      </c>
      <c r="C447" s="271" t="s">
        <v>224</v>
      </c>
      <c r="D447" s="429" t="s">
        <v>1109</v>
      </c>
      <c r="E447" s="216" t="s">
        <v>737</v>
      </c>
      <c r="F447" s="73" t="s">
        <v>388</v>
      </c>
      <c r="G447" s="73" t="s">
        <v>232</v>
      </c>
      <c r="H447" s="73" t="s">
        <v>233</v>
      </c>
      <c r="I447" s="209">
        <v>70.73</v>
      </c>
      <c r="J447" s="304">
        <f t="shared" si="12"/>
        <v>205</v>
      </c>
      <c r="K447" s="219">
        <v>205</v>
      </c>
      <c r="L447" s="218" t="e">
        <f>IF(K447="nio",0,IF(K447&gt;0,K447*I447/M447,0))*VLOOKUP(B447,'2-Kosten per locatie'!$A$14:$C$22,3,FALSE)</f>
        <v>#DIV/0!</v>
      </c>
      <c r="M447" s="305">
        <f>IF(K447="nio",0,IF(K447&gt;0,VLOOKUP(G447,'3-Productie normen'!A:J,VLOOKUP(K447,'3-Productie normen'!$B$40:$C$42,2,FALSE),FALSE)))</f>
        <v>0</v>
      </c>
      <c r="N447" s="306" t="str">
        <f>VLOOKUP(G447,'3-Productie normen'!A:J,8,FALSE)</f>
        <v>V</v>
      </c>
      <c r="O447" s="453"/>
      <c r="Q447" s="307">
        <f t="shared" si="13"/>
        <v>14499.650000000001</v>
      </c>
    </row>
    <row r="448" spans="1:17" ht="14.1" customHeight="1">
      <c r="A448" s="62">
        <v>448</v>
      </c>
      <c r="B448" s="271" t="s">
        <v>221</v>
      </c>
      <c r="C448" s="271" t="s">
        <v>224</v>
      </c>
      <c r="D448" s="429" t="s">
        <v>1109</v>
      </c>
      <c r="E448" s="216" t="s">
        <v>738</v>
      </c>
      <c r="F448" s="73" t="s">
        <v>739</v>
      </c>
      <c r="G448" s="73" t="s">
        <v>236</v>
      </c>
      <c r="H448" s="73" t="s">
        <v>736</v>
      </c>
      <c r="I448" s="209">
        <v>0.59</v>
      </c>
      <c r="J448" s="304">
        <f t="shared" si="12"/>
        <v>0</v>
      </c>
      <c r="K448" s="219" t="s">
        <v>888</v>
      </c>
      <c r="L448" s="218">
        <f>IF(K448="nio",0,IF(K448&gt;0,K448*I448/M448,0))*VLOOKUP(B448,'2-Kosten per locatie'!$A$14:$C$22,3,FALSE)</f>
        <v>0</v>
      </c>
      <c r="M448" s="305">
        <f>IF(K448="nio",0,IF(K448&gt;0,VLOOKUP(G448,'3-Productie normen'!A:J,VLOOKUP(K448,'3-Productie normen'!$B$40:$C$42,2,FALSE),FALSE)))</f>
        <v>0</v>
      </c>
      <c r="N448" s="306" t="str">
        <f>VLOOKUP(G448,'3-Productie normen'!A:J,8,FALSE)</f>
        <v>nvt</v>
      </c>
      <c r="O448" s="453"/>
      <c r="Q448" s="307">
        <f t="shared" si="13"/>
        <v>0</v>
      </c>
    </row>
    <row r="449" spans="1:17" ht="14.1" customHeight="1">
      <c r="A449" s="62">
        <v>449</v>
      </c>
      <c r="B449" s="271" t="s">
        <v>221</v>
      </c>
      <c r="C449" s="271" t="s">
        <v>224</v>
      </c>
      <c r="D449" s="429" t="s">
        <v>1109</v>
      </c>
      <c r="E449" s="216" t="s">
        <v>740</v>
      </c>
      <c r="F449" s="73" t="s">
        <v>735</v>
      </c>
      <c r="G449" s="73" t="s">
        <v>236</v>
      </c>
      <c r="H449" s="73" t="s">
        <v>736</v>
      </c>
      <c r="I449" s="209">
        <v>0.94</v>
      </c>
      <c r="J449" s="304">
        <f t="shared" si="12"/>
        <v>0</v>
      </c>
      <c r="K449" s="219" t="s">
        <v>888</v>
      </c>
      <c r="L449" s="218">
        <f>IF(K449="nio",0,IF(K449&gt;0,K449*I449/M449,0))*VLOOKUP(B449,'2-Kosten per locatie'!$A$14:$C$22,3,FALSE)</f>
        <v>0</v>
      </c>
      <c r="M449" s="305">
        <f>IF(K449="nio",0,IF(K449&gt;0,VLOOKUP(G449,'3-Productie normen'!A:J,VLOOKUP(K449,'3-Productie normen'!$B$40:$C$42,2,FALSE),FALSE)))</f>
        <v>0</v>
      </c>
      <c r="N449" s="306" t="str">
        <f>VLOOKUP(G449,'3-Productie normen'!A:J,8,FALSE)</f>
        <v>nvt</v>
      </c>
      <c r="O449" s="453"/>
      <c r="Q449" s="307">
        <f t="shared" si="13"/>
        <v>0</v>
      </c>
    </row>
    <row r="450" spans="1:17" ht="14.1" customHeight="1">
      <c r="A450" s="62">
        <v>450</v>
      </c>
      <c r="B450" s="271" t="s">
        <v>221</v>
      </c>
      <c r="C450" s="271" t="s">
        <v>224</v>
      </c>
      <c r="D450" s="429" t="s">
        <v>1109</v>
      </c>
      <c r="E450" s="216" t="s">
        <v>741</v>
      </c>
      <c r="F450" s="73" t="s">
        <v>430</v>
      </c>
      <c r="G450" s="73" t="s">
        <v>37</v>
      </c>
      <c r="H450" s="73" t="s">
        <v>237</v>
      </c>
      <c r="I450" s="209">
        <v>15.69</v>
      </c>
      <c r="J450" s="304">
        <f t="shared" si="12"/>
        <v>205</v>
      </c>
      <c r="K450" s="219">
        <v>205</v>
      </c>
      <c r="L450" s="218" t="e">
        <f>IF(K450="nio",0,IF(K450&gt;0,K450*I450/M450,0))*VLOOKUP(B450,'2-Kosten per locatie'!$A$14:$C$22,3,FALSE)</f>
        <v>#DIV/0!</v>
      </c>
      <c r="M450" s="305">
        <f>IF(K450="nio",0,IF(K450&gt;0,VLOOKUP(G450,'3-Productie normen'!A:J,VLOOKUP(K450,'3-Productie normen'!$B$40:$C$42,2,FALSE),FALSE)))</f>
        <v>0</v>
      </c>
      <c r="N450" s="306" t="str">
        <f>VLOOKUP(G450,'3-Productie normen'!A:J,8,FALSE)</f>
        <v>S</v>
      </c>
      <c r="O450" s="453"/>
      <c r="Q450" s="307">
        <f t="shared" si="13"/>
        <v>3216.45</v>
      </c>
    </row>
    <row r="451" spans="1:17" ht="14.1" customHeight="1">
      <c r="A451" s="62">
        <v>451</v>
      </c>
      <c r="B451" s="271" t="s">
        <v>221</v>
      </c>
      <c r="C451" s="271" t="s">
        <v>224</v>
      </c>
      <c r="D451" s="429" t="s">
        <v>1109</v>
      </c>
      <c r="E451" s="216" t="s">
        <v>742</v>
      </c>
      <c r="F451" s="73" t="s">
        <v>430</v>
      </c>
      <c r="G451" s="73" t="s">
        <v>37</v>
      </c>
      <c r="H451" s="73" t="s">
        <v>237</v>
      </c>
      <c r="I451" s="209">
        <v>1.35</v>
      </c>
      <c r="J451" s="304">
        <f t="shared" si="12"/>
        <v>205</v>
      </c>
      <c r="K451" s="219">
        <v>205</v>
      </c>
      <c r="L451" s="218" t="e">
        <f>IF(K451="nio",0,IF(K451&gt;0,K451*I451/M451,0))*VLOOKUP(B451,'2-Kosten per locatie'!$A$14:$C$22,3,FALSE)</f>
        <v>#DIV/0!</v>
      </c>
      <c r="M451" s="305">
        <f>IF(K451="nio",0,IF(K451&gt;0,VLOOKUP(G451,'3-Productie normen'!A:J,VLOOKUP(K451,'3-Productie normen'!$B$40:$C$42,2,FALSE),FALSE)))</f>
        <v>0</v>
      </c>
      <c r="N451" s="306" t="str">
        <f>VLOOKUP(G451,'3-Productie normen'!A:J,8,FALSE)</f>
        <v>S</v>
      </c>
      <c r="O451" s="453"/>
      <c r="Q451" s="307">
        <f t="shared" si="13"/>
        <v>276.75</v>
      </c>
    </row>
    <row r="452" spans="1:17" ht="14.1" customHeight="1">
      <c r="A452" s="62">
        <v>452</v>
      </c>
      <c r="B452" s="271" t="s">
        <v>221</v>
      </c>
      <c r="C452" s="271" t="s">
        <v>224</v>
      </c>
      <c r="D452" s="429" t="s">
        <v>1109</v>
      </c>
      <c r="E452" s="216" t="s">
        <v>743</v>
      </c>
      <c r="F452" s="73" t="s">
        <v>430</v>
      </c>
      <c r="G452" s="73" t="s">
        <v>37</v>
      </c>
      <c r="H452" s="73" t="s">
        <v>237</v>
      </c>
      <c r="I452" s="209">
        <v>1.35</v>
      </c>
      <c r="J452" s="304">
        <f t="shared" si="12"/>
        <v>205</v>
      </c>
      <c r="K452" s="219">
        <v>205</v>
      </c>
      <c r="L452" s="218" t="e">
        <f>IF(K452="nio",0,IF(K452&gt;0,K452*I452/M452,0))*VLOOKUP(B452,'2-Kosten per locatie'!$A$14:$C$22,3,FALSE)</f>
        <v>#DIV/0!</v>
      </c>
      <c r="M452" s="305">
        <f>IF(K452="nio",0,IF(K452&gt;0,VLOOKUP(G452,'3-Productie normen'!A:J,VLOOKUP(K452,'3-Productie normen'!$B$40:$C$42,2,FALSE),FALSE)))</f>
        <v>0</v>
      </c>
      <c r="N452" s="306" t="str">
        <f>VLOOKUP(G452,'3-Productie normen'!A:J,8,FALSE)</f>
        <v>S</v>
      </c>
      <c r="O452" s="453"/>
      <c r="Q452" s="307">
        <f t="shared" si="13"/>
        <v>276.75</v>
      </c>
    </row>
    <row r="453" spans="1:17" ht="14.1" customHeight="1">
      <c r="A453" s="62">
        <v>453</v>
      </c>
      <c r="B453" s="271" t="s">
        <v>221</v>
      </c>
      <c r="C453" s="271" t="s">
        <v>224</v>
      </c>
      <c r="D453" s="429" t="s">
        <v>1109</v>
      </c>
      <c r="E453" s="216" t="s">
        <v>744</v>
      </c>
      <c r="F453" s="73" t="s">
        <v>430</v>
      </c>
      <c r="G453" s="73" t="s">
        <v>37</v>
      </c>
      <c r="H453" s="73" t="s">
        <v>237</v>
      </c>
      <c r="I453" s="209">
        <v>1.35</v>
      </c>
      <c r="J453" s="304">
        <f t="shared" si="12"/>
        <v>205</v>
      </c>
      <c r="K453" s="219">
        <v>205</v>
      </c>
      <c r="L453" s="218" t="e">
        <f>IF(K453="nio",0,IF(K453&gt;0,K453*I453/M453,0))*VLOOKUP(B453,'2-Kosten per locatie'!$A$14:$C$22,3,FALSE)</f>
        <v>#DIV/0!</v>
      </c>
      <c r="M453" s="305">
        <f>IF(K453="nio",0,IF(K453&gt;0,VLOOKUP(G453,'3-Productie normen'!A:J,VLOOKUP(K453,'3-Productie normen'!$B$40:$C$42,2,FALSE),FALSE)))</f>
        <v>0</v>
      </c>
      <c r="N453" s="306" t="str">
        <f>VLOOKUP(G453,'3-Productie normen'!A:J,8,FALSE)</f>
        <v>S</v>
      </c>
      <c r="O453" s="453"/>
      <c r="Q453" s="307">
        <f t="shared" si="13"/>
        <v>276.75</v>
      </c>
    </row>
    <row r="454" spans="1:17" ht="14.1" customHeight="1">
      <c r="A454" s="62">
        <v>454</v>
      </c>
      <c r="B454" s="271" t="s">
        <v>221</v>
      </c>
      <c r="C454" s="271" t="s">
        <v>224</v>
      </c>
      <c r="D454" s="429" t="s">
        <v>1109</v>
      </c>
      <c r="E454" s="216" t="s">
        <v>744</v>
      </c>
      <c r="F454" s="73" t="s">
        <v>430</v>
      </c>
      <c r="G454" s="73" t="s">
        <v>37</v>
      </c>
      <c r="H454" s="73" t="s">
        <v>237</v>
      </c>
      <c r="I454" s="209">
        <v>1.35</v>
      </c>
      <c r="J454" s="304">
        <f t="shared" si="12"/>
        <v>205</v>
      </c>
      <c r="K454" s="219">
        <v>205</v>
      </c>
      <c r="L454" s="218" t="e">
        <f>IF(K454="nio",0,IF(K454&gt;0,K454*I454/M454,0))*VLOOKUP(B454,'2-Kosten per locatie'!$A$14:$C$22,3,FALSE)</f>
        <v>#DIV/0!</v>
      </c>
      <c r="M454" s="305">
        <f>IF(K454="nio",0,IF(K454&gt;0,VLOOKUP(G454,'3-Productie normen'!A:J,VLOOKUP(K454,'3-Productie normen'!$B$40:$C$42,2,FALSE),FALSE)))</f>
        <v>0</v>
      </c>
      <c r="N454" s="306" t="str">
        <f>VLOOKUP(G454,'3-Productie normen'!A:J,8,FALSE)</f>
        <v>S</v>
      </c>
      <c r="O454" s="453"/>
      <c r="Q454" s="307">
        <f t="shared" si="13"/>
        <v>276.75</v>
      </c>
    </row>
    <row r="455" spans="1:17" ht="14.1" customHeight="1">
      <c r="A455" s="62">
        <v>455</v>
      </c>
      <c r="B455" s="271" t="s">
        <v>221</v>
      </c>
      <c r="C455" s="271" t="s">
        <v>224</v>
      </c>
      <c r="D455" s="429" t="s">
        <v>1109</v>
      </c>
      <c r="E455" s="216" t="s">
        <v>745</v>
      </c>
      <c r="F455" s="73" t="s">
        <v>704</v>
      </c>
      <c r="G455" s="73" t="s">
        <v>236</v>
      </c>
      <c r="H455" s="73" t="s">
        <v>237</v>
      </c>
      <c r="I455" s="209">
        <v>2.39</v>
      </c>
      <c r="J455" s="304">
        <f t="shared" si="12"/>
        <v>0</v>
      </c>
      <c r="K455" s="219" t="s">
        <v>888</v>
      </c>
      <c r="L455" s="218">
        <f>IF(K455="nio",0,IF(K455&gt;0,K455*I455/M455,0))*VLOOKUP(B455,'2-Kosten per locatie'!$A$14:$C$22,3,FALSE)</f>
        <v>0</v>
      </c>
      <c r="M455" s="305">
        <f>IF(K455="nio",0,IF(K455&gt;0,VLOOKUP(G455,'3-Productie normen'!A:J,VLOOKUP(K455,'3-Productie normen'!$B$40:$C$42,2,FALSE),FALSE)))</f>
        <v>0</v>
      </c>
      <c r="N455" s="306" t="str">
        <f>VLOOKUP(G455,'3-Productie normen'!A:J,8,FALSE)</f>
        <v>nvt</v>
      </c>
      <c r="O455" s="453"/>
      <c r="Q455" s="307">
        <f t="shared" si="13"/>
        <v>0</v>
      </c>
    </row>
    <row r="456" spans="1:17" ht="14.1" customHeight="1">
      <c r="A456" s="62">
        <v>456</v>
      </c>
      <c r="B456" s="271" t="s">
        <v>221</v>
      </c>
      <c r="C456" s="271" t="s">
        <v>224</v>
      </c>
      <c r="D456" s="429" t="s">
        <v>1109</v>
      </c>
      <c r="E456" s="216" t="s">
        <v>746</v>
      </c>
      <c r="F456" s="73" t="s">
        <v>437</v>
      </c>
      <c r="G456" s="73" t="s">
        <v>37</v>
      </c>
      <c r="H456" s="73" t="s">
        <v>237</v>
      </c>
      <c r="I456" s="209">
        <v>21.93</v>
      </c>
      <c r="J456" s="304">
        <f t="shared" si="12"/>
        <v>205</v>
      </c>
      <c r="K456" s="219">
        <v>205</v>
      </c>
      <c r="L456" s="218" t="e">
        <f>IF(K456="nio",0,IF(K456&gt;0,K456*I456/M456,0))*VLOOKUP(B456,'2-Kosten per locatie'!$A$14:$C$22,3,FALSE)</f>
        <v>#DIV/0!</v>
      </c>
      <c r="M456" s="305">
        <f>IF(K456="nio",0,IF(K456&gt;0,VLOOKUP(G456,'3-Productie normen'!A:J,VLOOKUP(K456,'3-Productie normen'!$B$40:$C$42,2,FALSE),FALSE)))</f>
        <v>0</v>
      </c>
      <c r="N456" s="306" t="str">
        <f>VLOOKUP(G456,'3-Productie normen'!A:J,8,FALSE)</f>
        <v>S</v>
      </c>
      <c r="O456" s="453"/>
      <c r="Q456" s="307">
        <f t="shared" si="13"/>
        <v>4495.6499999999996</v>
      </c>
    </row>
    <row r="457" spans="1:17" ht="14.1" customHeight="1">
      <c r="A457" s="62">
        <v>457</v>
      </c>
      <c r="B457" s="271" t="s">
        <v>221</v>
      </c>
      <c r="C457" s="271" t="s">
        <v>224</v>
      </c>
      <c r="D457" s="429" t="s">
        <v>1109</v>
      </c>
      <c r="E457" s="216" t="s">
        <v>747</v>
      </c>
      <c r="F457" s="73" t="s">
        <v>437</v>
      </c>
      <c r="G457" s="73" t="s">
        <v>37</v>
      </c>
      <c r="H457" s="73" t="s">
        <v>237</v>
      </c>
      <c r="I457" s="209">
        <v>1.21</v>
      </c>
      <c r="J457" s="304">
        <f t="shared" si="12"/>
        <v>205</v>
      </c>
      <c r="K457" s="219">
        <v>205</v>
      </c>
      <c r="L457" s="218" t="e">
        <f>IF(K457="nio",0,IF(K457&gt;0,K457*I457/M457,0))*VLOOKUP(B457,'2-Kosten per locatie'!$A$14:$C$22,3,FALSE)</f>
        <v>#DIV/0!</v>
      </c>
      <c r="M457" s="305">
        <f>IF(K457="nio",0,IF(K457&gt;0,VLOOKUP(G457,'3-Productie normen'!A:J,VLOOKUP(K457,'3-Productie normen'!$B$40:$C$42,2,FALSE),FALSE)))</f>
        <v>0</v>
      </c>
      <c r="N457" s="306" t="str">
        <f>VLOOKUP(G457,'3-Productie normen'!A:J,8,FALSE)</f>
        <v>S</v>
      </c>
      <c r="O457" s="453"/>
      <c r="Q457" s="307">
        <f t="shared" si="13"/>
        <v>248.04999999999998</v>
      </c>
    </row>
    <row r="458" spans="1:17" ht="14.1" customHeight="1">
      <c r="A458" s="62">
        <v>458</v>
      </c>
      <c r="B458" s="271" t="s">
        <v>221</v>
      </c>
      <c r="C458" s="271" t="s">
        <v>224</v>
      </c>
      <c r="D458" s="429" t="s">
        <v>1109</v>
      </c>
      <c r="E458" s="216" t="s">
        <v>748</v>
      </c>
      <c r="F458" s="73" t="s">
        <v>437</v>
      </c>
      <c r="G458" s="73" t="s">
        <v>37</v>
      </c>
      <c r="H458" s="73" t="s">
        <v>237</v>
      </c>
      <c r="I458" s="209">
        <v>1.21</v>
      </c>
      <c r="J458" s="304">
        <f t="shared" ref="J458:J521" si="14">SUM(K458:K458)</f>
        <v>205</v>
      </c>
      <c r="K458" s="219">
        <v>205</v>
      </c>
      <c r="L458" s="218" t="e">
        <f>IF(K458="nio",0,IF(K458&gt;0,K458*I458/M458,0))*VLOOKUP(B458,'2-Kosten per locatie'!$A$14:$C$22,3,FALSE)</f>
        <v>#DIV/0!</v>
      </c>
      <c r="M458" s="305">
        <f>IF(K458="nio",0,IF(K458&gt;0,VLOOKUP(G458,'3-Productie normen'!A:J,VLOOKUP(K458,'3-Productie normen'!$B$40:$C$42,2,FALSE),FALSE)))</f>
        <v>0</v>
      </c>
      <c r="N458" s="306" t="str">
        <f>VLOOKUP(G458,'3-Productie normen'!A:J,8,FALSE)</f>
        <v>S</v>
      </c>
      <c r="O458" s="453"/>
      <c r="Q458" s="307">
        <f t="shared" ref="Q458:Q521" si="15">J458*I458</f>
        <v>248.04999999999998</v>
      </c>
    </row>
    <row r="459" spans="1:17" ht="14.1" customHeight="1">
      <c r="A459" s="62">
        <v>459</v>
      </c>
      <c r="B459" s="271" t="s">
        <v>221</v>
      </c>
      <c r="C459" s="271" t="s">
        <v>224</v>
      </c>
      <c r="D459" s="429" t="s">
        <v>1109</v>
      </c>
      <c r="E459" s="216" t="s">
        <v>749</v>
      </c>
      <c r="F459" s="73" t="s">
        <v>388</v>
      </c>
      <c r="G459" s="73" t="s">
        <v>232</v>
      </c>
      <c r="H459" s="73" t="s">
        <v>233</v>
      </c>
      <c r="I459" s="209">
        <v>92.94</v>
      </c>
      <c r="J459" s="304">
        <f t="shared" si="14"/>
        <v>205</v>
      </c>
      <c r="K459" s="219">
        <v>205</v>
      </c>
      <c r="L459" s="218" t="e">
        <f>IF(K459="nio",0,IF(K459&gt;0,K459*I459/M459,0))*VLOOKUP(B459,'2-Kosten per locatie'!$A$14:$C$22,3,FALSE)</f>
        <v>#DIV/0!</v>
      </c>
      <c r="M459" s="305">
        <f>IF(K459="nio",0,IF(K459&gt;0,VLOOKUP(G459,'3-Productie normen'!A:J,VLOOKUP(K459,'3-Productie normen'!$B$40:$C$42,2,FALSE),FALSE)))</f>
        <v>0</v>
      </c>
      <c r="N459" s="306" t="str">
        <f>VLOOKUP(G459,'3-Productie normen'!A:J,8,FALSE)</f>
        <v>V</v>
      </c>
      <c r="O459" s="453"/>
      <c r="Q459" s="307">
        <f t="shared" si="15"/>
        <v>19052.7</v>
      </c>
    </row>
    <row r="460" spans="1:17" ht="14.1" customHeight="1">
      <c r="A460" s="62">
        <v>460</v>
      </c>
      <c r="B460" s="271" t="s">
        <v>221</v>
      </c>
      <c r="C460" s="271" t="s">
        <v>224</v>
      </c>
      <c r="D460" s="429" t="s">
        <v>1109</v>
      </c>
      <c r="E460" s="216" t="s">
        <v>750</v>
      </c>
      <c r="F460" s="73" t="s">
        <v>420</v>
      </c>
      <c r="G460" s="73" t="s">
        <v>421</v>
      </c>
      <c r="H460" s="73" t="s">
        <v>438</v>
      </c>
      <c r="I460" s="209">
        <v>30.3</v>
      </c>
      <c r="J460" s="304">
        <f t="shared" si="14"/>
        <v>205</v>
      </c>
      <c r="K460" s="219">
        <v>205</v>
      </c>
      <c r="L460" s="218" t="e">
        <f>IF(K460="nio",0,IF(K460&gt;0,K460*I460/M460,0))*VLOOKUP(B460,'2-Kosten per locatie'!$A$14:$C$22,3,FALSE)</f>
        <v>#DIV/0!</v>
      </c>
      <c r="M460" s="305">
        <f>IF(K460="nio",0,IF(K460&gt;0,VLOOKUP(G460,'3-Productie normen'!A:J,VLOOKUP(K460,'3-Productie normen'!$B$40:$C$42,2,FALSE),FALSE)))</f>
        <v>0</v>
      </c>
      <c r="N460" s="306" t="str">
        <f>VLOOKUP(G460,'3-Productie normen'!A:J,8,FALSE)</f>
        <v>V</v>
      </c>
      <c r="O460" s="453"/>
      <c r="Q460" s="307">
        <f t="shared" si="15"/>
        <v>6211.5</v>
      </c>
    </row>
    <row r="461" spans="1:17" ht="14.1" customHeight="1">
      <c r="A461" s="62">
        <v>461</v>
      </c>
      <c r="B461" s="271" t="s">
        <v>221</v>
      </c>
      <c r="C461" s="271" t="s">
        <v>224</v>
      </c>
      <c r="D461" s="429" t="s">
        <v>1109</v>
      </c>
      <c r="E461" s="216" t="s">
        <v>583</v>
      </c>
      <c r="F461" s="73" t="s">
        <v>325</v>
      </c>
      <c r="G461" s="73" t="s">
        <v>232</v>
      </c>
      <c r="H461" s="73" t="s">
        <v>654</v>
      </c>
      <c r="I461" s="209">
        <v>81.599999999999994</v>
      </c>
      <c r="J461" s="304">
        <f t="shared" si="14"/>
        <v>205</v>
      </c>
      <c r="K461" s="219">
        <v>205</v>
      </c>
      <c r="L461" s="218" t="e">
        <f>IF(K461="nio",0,IF(K461&gt;0,K461*I461/M461,0))*VLOOKUP(B461,'2-Kosten per locatie'!$A$14:$C$22,3,FALSE)</f>
        <v>#DIV/0!</v>
      </c>
      <c r="M461" s="305">
        <f>IF(K461="nio",0,IF(K461&gt;0,VLOOKUP(G461,'3-Productie normen'!A:J,VLOOKUP(K461,'3-Productie normen'!$B$40:$C$42,2,FALSE),FALSE)))</f>
        <v>0</v>
      </c>
      <c r="N461" s="306" t="str">
        <f>VLOOKUP(G461,'3-Productie normen'!A:J,8,FALSE)</f>
        <v>V</v>
      </c>
      <c r="O461" s="453"/>
      <c r="Q461" s="307">
        <f t="shared" si="15"/>
        <v>16728</v>
      </c>
    </row>
    <row r="462" spans="1:17" ht="14.1" customHeight="1">
      <c r="A462" s="62">
        <v>462</v>
      </c>
      <c r="B462" s="271" t="s">
        <v>221</v>
      </c>
      <c r="C462" s="271" t="s">
        <v>224</v>
      </c>
      <c r="D462" s="429" t="s">
        <v>1109</v>
      </c>
      <c r="E462" s="216" t="s">
        <v>751</v>
      </c>
      <c r="F462" s="73" t="s">
        <v>310</v>
      </c>
      <c r="G462" s="73" t="s">
        <v>35</v>
      </c>
      <c r="H462" s="73" t="s">
        <v>654</v>
      </c>
      <c r="I462" s="209">
        <v>26.5</v>
      </c>
      <c r="J462" s="304">
        <f t="shared" si="14"/>
        <v>123</v>
      </c>
      <c r="K462" s="219">
        <v>123</v>
      </c>
      <c r="L462" s="218" t="e">
        <f>IF(K462="nio",0,IF(K462&gt;0,K462*I462/M462,0))*VLOOKUP(B462,'2-Kosten per locatie'!$A$14:$C$22,3,FALSE)</f>
        <v>#DIV/0!</v>
      </c>
      <c r="M462" s="305">
        <f>IF(K462="nio",0,IF(K462&gt;0,VLOOKUP(G462,'3-Productie normen'!A:J,VLOOKUP(K462,'3-Productie normen'!$B$40:$C$42,2,FALSE),FALSE)))</f>
        <v>0</v>
      </c>
      <c r="N462" s="306" t="str">
        <f>VLOOKUP(G462,'3-Productie normen'!A:J,8,FALSE)</f>
        <v>B</v>
      </c>
      <c r="O462" s="453"/>
      <c r="Q462" s="307">
        <f t="shared" si="15"/>
        <v>3259.5</v>
      </c>
    </row>
    <row r="463" spans="1:17" ht="14.1" customHeight="1">
      <c r="A463" s="62">
        <v>463</v>
      </c>
      <c r="B463" s="271" t="s">
        <v>221</v>
      </c>
      <c r="C463" s="271" t="s">
        <v>224</v>
      </c>
      <c r="D463" s="429" t="s">
        <v>1109</v>
      </c>
      <c r="E463" s="216" t="s">
        <v>752</v>
      </c>
      <c r="F463" s="73" t="s">
        <v>753</v>
      </c>
      <c r="G463" s="271" t="s">
        <v>1114</v>
      </c>
      <c r="H463" s="73" t="s">
        <v>654</v>
      </c>
      <c r="I463" s="209">
        <v>59.5</v>
      </c>
      <c r="J463" s="304">
        <f t="shared" si="14"/>
        <v>205</v>
      </c>
      <c r="K463" s="219">
        <v>205</v>
      </c>
      <c r="L463" s="218" t="e">
        <f>IF(K463="nio",0,IF(K463&gt;0,K463*I463/M463,0))*VLOOKUP(B463,'2-Kosten per locatie'!$A$14:$C$22,3,FALSE)</f>
        <v>#DIV/0!</v>
      </c>
      <c r="M463" s="305">
        <f>IF(K463="nio",0,IF(K463&gt;0,VLOOKUP(G463,'3-Productie normen'!A:J,VLOOKUP(K463,'3-Productie normen'!$B$40:$C$42,2,FALSE),FALSE)))</f>
        <v>0</v>
      </c>
      <c r="N463" s="306" t="str">
        <f>VLOOKUP(G463,'3-Productie normen'!A:J,8,FALSE)</f>
        <v>L</v>
      </c>
      <c r="O463" s="453"/>
      <c r="Q463" s="307">
        <f t="shared" si="15"/>
        <v>12197.5</v>
      </c>
    </row>
    <row r="464" spans="1:17" ht="14.1" customHeight="1">
      <c r="A464" s="62">
        <v>464</v>
      </c>
      <c r="B464" s="271" t="s">
        <v>221</v>
      </c>
      <c r="C464" s="271" t="s">
        <v>224</v>
      </c>
      <c r="D464" s="429" t="s">
        <v>1109</v>
      </c>
      <c r="E464" s="216" t="s">
        <v>754</v>
      </c>
      <c r="F464" s="73" t="s">
        <v>755</v>
      </c>
      <c r="G464" s="271" t="s">
        <v>1114</v>
      </c>
      <c r="H464" s="73" t="s">
        <v>654</v>
      </c>
      <c r="I464" s="209">
        <v>59.5</v>
      </c>
      <c r="J464" s="304">
        <f t="shared" si="14"/>
        <v>205</v>
      </c>
      <c r="K464" s="219">
        <v>205</v>
      </c>
      <c r="L464" s="218" t="e">
        <f>IF(K464="nio",0,IF(K464&gt;0,K464*I464/M464,0))*VLOOKUP(B464,'2-Kosten per locatie'!$A$14:$C$22,3,FALSE)</f>
        <v>#DIV/0!</v>
      </c>
      <c r="M464" s="305">
        <f>IF(K464="nio",0,IF(K464&gt;0,VLOOKUP(G464,'3-Productie normen'!A:J,VLOOKUP(K464,'3-Productie normen'!$B$40:$C$42,2,FALSE),FALSE)))</f>
        <v>0</v>
      </c>
      <c r="N464" s="306" t="str">
        <f>VLOOKUP(G464,'3-Productie normen'!A:J,8,FALSE)</f>
        <v>L</v>
      </c>
      <c r="O464" s="453"/>
      <c r="Q464" s="307">
        <f t="shared" si="15"/>
        <v>12197.5</v>
      </c>
    </row>
    <row r="465" spans="1:17" ht="14.1" customHeight="1">
      <c r="A465" s="62">
        <v>465</v>
      </c>
      <c r="B465" s="271" t="s">
        <v>221</v>
      </c>
      <c r="C465" s="271" t="s">
        <v>224</v>
      </c>
      <c r="D465" s="429" t="s">
        <v>1109</v>
      </c>
      <c r="E465" s="216" t="s">
        <v>756</v>
      </c>
      <c r="F465" s="73" t="s">
        <v>757</v>
      </c>
      <c r="G465" s="271" t="s">
        <v>1114</v>
      </c>
      <c r="H465" s="73" t="s">
        <v>654</v>
      </c>
      <c r="I465" s="209">
        <v>59.5</v>
      </c>
      <c r="J465" s="304">
        <f t="shared" si="14"/>
        <v>205</v>
      </c>
      <c r="K465" s="219">
        <v>205</v>
      </c>
      <c r="L465" s="218" t="e">
        <f>IF(K465="nio",0,IF(K465&gt;0,K465*I465/M465,0))*VLOOKUP(B465,'2-Kosten per locatie'!$A$14:$C$22,3,FALSE)</f>
        <v>#DIV/0!</v>
      </c>
      <c r="M465" s="305">
        <f>IF(K465="nio",0,IF(K465&gt;0,VLOOKUP(G465,'3-Productie normen'!A:J,VLOOKUP(K465,'3-Productie normen'!$B$40:$C$42,2,FALSE),FALSE)))</f>
        <v>0</v>
      </c>
      <c r="N465" s="306" t="str">
        <f>VLOOKUP(G465,'3-Productie normen'!A:J,8,FALSE)</f>
        <v>L</v>
      </c>
      <c r="O465" s="453"/>
      <c r="Q465" s="307">
        <f t="shared" si="15"/>
        <v>12197.5</v>
      </c>
    </row>
    <row r="466" spans="1:17" ht="14.1" customHeight="1">
      <c r="A466" s="62">
        <v>466</v>
      </c>
      <c r="B466" s="271" t="s">
        <v>221</v>
      </c>
      <c r="C466" s="271" t="s">
        <v>224</v>
      </c>
      <c r="D466" s="429" t="s">
        <v>1109</v>
      </c>
      <c r="E466" s="216" t="s">
        <v>758</v>
      </c>
      <c r="F466" s="73" t="s">
        <v>759</v>
      </c>
      <c r="G466" s="271" t="s">
        <v>1114</v>
      </c>
      <c r="H466" s="73" t="s">
        <v>654</v>
      </c>
      <c r="I466" s="209">
        <v>61</v>
      </c>
      <c r="J466" s="304">
        <f t="shared" si="14"/>
        <v>205</v>
      </c>
      <c r="K466" s="219">
        <v>205</v>
      </c>
      <c r="L466" s="218" t="e">
        <f>IF(K466="nio",0,IF(K466&gt;0,K466*I466/M466,0))*VLOOKUP(B466,'2-Kosten per locatie'!$A$14:$C$22,3,FALSE)</f>
        <v>#DIV/0!</v>
      </c>
      <c r="M466" s="305">
        <f>IF(K466="nio",0,IF(K466&gt;0,VLOOKUP(G466,'3-Productie normen'!A:J,VLOOKUP(K466,'3-Productie normen'!$B$40:$C$42,2,FALSE),FALSE)))</f>
        <v>0</v>
      </c>
      <c r="N466" s="306" t="str">
        <f>VLOOKUP(G466,'3-Productie normen'!A:J,8,FALSE)</f>
        <v>L</v>
      </c>
      <c r="O466" s="453"/>
      <c r="Q466" s="307">
        <f t="shared" si="15"/>
        <v>12505</v>
      </c>
    </row>
    <row r="467" spans="1:17" ht="14.1" customHeight="1">
      <c r="A467" s="62">
        <v>467</v>
      </c>
      <c r="B467" s="271" t="s">
        <v>221</v>
      </c>
      <c r="C467" s="271" t="s">
        <v>224</v>
      </c>
      <c r="D467" s="429" t="s">
        <v>1109</v>
      </c>
      <c r="E467" s="216" t="s">
        <v>760</v>
      </c>
      <c r="F467" s="73" t="s">
        <v>310</v>
      </c>
      <c r="G467" s="73" t="s">
        <v>35</v>
      </c>
      <c r="H467" s="73" t="s">
        <v>654</v>
      </c>
      <c r="I467" s="209">
        <v>14.5</v>
      </c>
      <c r="J467" s="304">
        <f t="shared" si="14"/>
        <v>123</v>
      </c>
      <c r="K467" s="219">
        <v>123</v>
      </c>
      <c r="L467" s="218" t="e">
        <f>IF(K467="nio",0,IF(K467&gt;0,K467*I467/M467,0))*VLOOKUP(B467,'2-Kosten per locatie'!$A$14:$C$22,3,FALSE)</f>
        <v>#DIV/0!</v>
      </c>
      <c r="M467" s="305">
        <f>IF(K467="nio",0,IF(K467&gt;0,VLOOKUP(G467,'3-Productie normen'!A:J,VLOOKUP(K467,'3-Productie normen'!$B$40:$C$42,2,FALSE),FALSE)))</f>
        <v>0</v>
      </c>
      <c r="N467" s="306" t="str">
        <f>VLOOKUP(G467,'3-Productie normen'!A:J,8,FALSE)</f>
        <v>B</v>
      </c>
      <c r="O467" s="453"/>
      <c r="Q467" s="307">
        <f t="shared" si="15"/>
        <v>1783.5</v>
      </c>
    </row>
    <row r="468" spans="1:17" ht="14.1" customHeight="1">
      <c r="A468" s="62">
        <v>468</v>
      </c>
      <c r="B468" s="271" t="s">
        <v>222</v>
      </c>
      <c r="C468" s="271" t="s">
        <v>224</v>
      </c>
      <c r="D468" s="429" t="s">
        <v>1111</v>
      </c>
      <c r="E468" s="216" t="s">
        <v>491</v>
      </c>
      <c r="F468" s="73" t="s">
        <v>761</v>
      </c>
      <c r="G468" s="60" t="s">
        <v>1113</v>
      </c>
      <c r="H468" s="73" t="s">
        <v>488</v>
      </c>
      <c r="I468" s="209">
        <v>80.11</v>
      </c>
      <c r="J468" s="304">
        <f t="shared" si="14"/>
        <v>205</v>
      </c>
      <c r="K468" s="219">
        <v>205</v>
      </c>
      <c r="L468" s="218" t="e">
        <f>IF(K468="nio",0,IF(K468&gt;0,K468*I468/M468,0))*VLOOKUP(B468,'2-Kosten per locatie'!$A$14:$C$22,3,FALSE)</f>
        <v>#DIV/0!</v>
      </c>
      <c r="M468" s="305">
        <f>IF(K468="nio",0,IF(K468&gt;0,VLOOKUP(G468,'3-Productie normen'!A:J,VLOOKUP(K468,'3-Productie normen'!$B$40:$C$42,2,FALSE),FALSE)))</f>
        <v>0</v>
      </c>
      <c r="N468" s="306" t="str">
        <f>VLOOKUP(G468,'3-Productie normen'!A:J,8,FALSE)</f>
        <v>L</v>
      </c>
      <c r="O468" s="453"/>
      <c r="Q468" s="307">
        <f t="shared" si="15"/>
        <v>16422.55</v>
      </c>
    </row>
    <row r="469" spans="1:17" ht="14.1" customHeight="1">
      <c r="A469" s="62">
        <v>469</v>
      </c>
      <c r="B469" s="271" t="s">
        <v>222</v>
      </c>
      <c r="C469" s="271" t="s">
        <v>224</v>
      </c>
      <c r="D469" s="429" t="s">
        <v>1111</v>
      </c>
      <c r="E469" s="216" t="s">
        <v>507</v>
      </c>
      <c r="F469" s="73" t="s">
        <v>762</v>
      </c>
      <c r="G469" s="271" t="s">
        <v>1114</v>
      </c>
      <c r="H469" s="73" t="s">
        <v>488</v>
      </c>
      <c r="I469" s="209">
        <v>50.3</v>
      </c>
      <c r="J469" s="304">
        <f t="shared" si="14"/>
        <v>205</v>
      </c>
      <c r="K469" s="219">
        <v>205</v>
      </c>
      <c r="L469" s="218" t="e">
        <f>IF(K469="nio",0,IF(K469&gt;0,K469*I469/M469,0))*VLOOKUP(B469,'2-Kosten per locatie'!$A$14:$C$22,3,FALSE)</f>
        <v>#DIV/0!</v>
      </c>
      <c r="M469" s="305">
        <f>IF(K469="nio",0,IF(K469&gt;0,VLOOKUP(G469,'3-Productie normen'!A:J,VLOOKUP(K469,'3-Productie normen'!$B$40:$C$42,2,FALSE),FALSE)))</f>
        <v>0</v>
      </c>
      <c r="N469" s="306" t="str">
        <f>VLOOKUP(G469,'3-Productie normen'!A:J,8,FALSE)</f>
        <v>L</v>
      </c>
      <c r="O469" s="453"/>
      <c r="Q469" s="307">
        <f t="shared" si="15"/>
        <v>10311.5</v>
      </c>
    </row>
    <row r="470" spans="1:17" ht="14.1" customHeight="1">
      <c r="A470" s="62">
        <v>470</v>
      </c>
      <c r="B470" s="271" t="s">
        <v>222</v>
      </c>
      <c r="C470" s="271" t="s">
        <v>224</v>
      </c>
      <c r="D470" s="429" t="s">
        <v>1111</v>
      </c>
      <c r="E470" s="216" t="s">
        <v>512</v>
      </c>
      <c r="F470" s="73" t="s">
        <v>761</v>
      </c>
      <c r="G470" s="60" t="s">
        <v>1113</v>
      </c>
      <c r="H470" s="73" t="s">
        <v>488</v>
      </c>
      <c r="I470" s="209">
        <v>69.010000000000005</v>
      </c>
      <c r="J470" s="304">
        <f t="shared" si="14"/>
        <v>205</v>
      </c>
      <c r="K470" s="219">
        <v>205</v>
      </c>
      <c r="L470" s="218" t="e">
        <f>IF(K470="nio",0,IF(K470&gt;0,K470*I470/M470,0))*VLOOKUP(B470,'2-Kosten per locatie'!$A$14:$C$22,3,FALSE)</f>
        <v>#DIV/0!</v>
      </c>
      <c r="M470" s="305">
        <f>IF(K470="nio",0,IF(K470&gt;0,VLOOKUP(G470,'3-Productie normen'!A:J,VLOOKUP(K470,'3-Productie normen'!$B$40:$C$42,2,FALSE),FALSE)))</f>
        <v>0</v>
      </c>
      <c r="N470" s="306" t="str">
        <f>VLOOKUP(G470,'3-Productie normen'!A:J,8,FALSE)</f>
        <v>L</v>
      </c>
      <c r="O470" s="453"/>
      <c r="Q470" s="307">
        <f t="shared" si="15"/>
        <v>14147.050000000001</v>
      </c>
    </row>
    <row r="471" spans="1:17" ht="14.1" customHeight="1">
      <c r="A471" s="62">
        <v>471</v>
      </c>
      <c r="B471" s="271" t="s">
        <v>222</v>
      </c>
      <c r="C471" s="271" t="s">
        <v>224</v>
      </c>
      <c r="D471" s="429" t="s">
        <v>1111</v>
      </c>
      <c r="E471" s="216">
        <v>-101</v>
      </c>
      <c r="F471" s="73" t="s">
        <v>707</v>
      </c>
      <c r="G471" s="73" t="s">
        <v>236</v>
      </c>
      <c r="H471" s="73" t="s">
        <v>233</v>
      </c>
      <c r="I471" s="209">
        <v>5.37</v>
      </c>
      <c r="J471" s="304">
        <f t="shared" si="14"/>
        <v>0</v>
      </c>
      <c r="K471" s="219" t="s">
        <v>888</v>
      </c>
      <c r="L471" s="218">
        <f>IF(K471="nio",0,IF(K471&gt;0,K471*I471/M471,0))*VLOOKUP(B471,'2-Kosten per locatie'!$A$14:$C$22,3,FALSE)</f>
        <v>0</v>
      </c>
      <c r="M471" s="305">
        <f>IF(K471="nio",0,IF(K471&gt;0,VLOOKUP(G471,'3-Productie normen'!A:J,VLOOKUP(K471,'3-Productie normen'!$B$40:$C$42,2,FALSE),FALSE)))</f>
        <v>0</v>
      </c>
      <c r="N471" s="306" t="str">
        <f>VLOOKUP(G471,'3-Productie normen'!A:J,8,FALSE)</f>
        <v>nvt</v>
      </c>
      <c r="O471" s="453"/>
      <c r="Q471" s="307">
        <f t="shared" si="15"/>
        <v>0</v>
      </c>
    </row>
    <row r="472" spans="1:17" ht="14.1" customHeight="1">
      <c r="A472" s="62">
        <v>472</v>
      </c>
      <c r="B472" s="271" t="s">
        <v>222</v>
      </c>
      <c r="C472" s="271" t="s">
        <v>224</v>
      </c>
      <c r="D472" s="429" t="s">
        <v>1111</v>
      </c>
      <c r="E472" s="216" t="s">
        <v>1123</v>
      </c>
      <c r="F472" s="73" t="s">
        <v>763</v>
      </c>
      <c r="G472" s="73" t="s">
        <v>236</v>
      </c>
      <c r="H472" s="73" t="s">
        <v>237</v>
      </c>
      <c r="I472" s="209">
        <v>15.48</v>
      </c>
      <c r="J472" s="304">
        <f t="shared" si="14"/>
        <v>0</v>
      </c>
      <c r="K472" s="219" t="s">
        <v>888</v>
      </c>
      <c r="L472" s="218">
        <f>IF(K472="nio",0,IF(K472&gt;0,K472*I472/M472,0))*VLOOKUP(B472,'2-Kosten per locatie'!$A$14:$C$22,3,FALSE)</f>
        <v>0</v>
      </c>
      <c r="M472" s="305">
        <f>IF(K472="nio",0,IF(K472&gt;0,VLOOKUP(G472,'3-Productie normen'!A:J,VLOOKUP(K472,'3-Productie normen'!$B$40:$C$42,2,FALSE),FALSE)))</f>
        <v>0</v>
      </c>
      <c r="N472" s="306" t="str">
        <f>VLOOKUP(G472,'3-Productie normen'!A:J,8,FALSE)</f>
        <v>nvt</v>
      </c>
      <c r="O472" s="453"/>
      <c r="Q472" s="307">
        <f t="shared" si="15"/>
        <v>0</v>
      </c>
    </row>
    <row r="473" spans="1:17" ht="14.1" customHeight="1">
      <c r="A473" s="62">
        <v>473</v>
      </c>
      <c r="B473" s="271" t="s">
        <v>222</v>
      </c>
      <c r="C473" s="271" t="s">
        <v>224</v>
      </c>
      <c r="D473" s="429" t="s">
        <v>1111</v>
      </c>
      <c r="E473" s="216" t="s">
        <v>489</v>
      </c>
      <c r="F473" s="73" t="s">
        <v>764</v>
      </c>
      <c r="G473" s="73" t="s">
        <v>236</v>
      </c>
      <c r="H473" s="73" t="s">
        <v>237</v>
      </c>
      <c r="I473" s="209">
        <v>2.78</v>
      </c>
      <c r="J473" s="304">
        <f t="shared" si="14"/>
        <v>0</v>
      </c>
      <c r="K473" s="219" t="s">
        <v>888</v>
      </c>
      <c r="L473" s="218">
        <f>IF(K473="nio",0,IF(K473&gt;0,K473*I473/M473,0))*VLOOKUP(B473,'2-Kosten per locatie'!$A$14:$C$22,3,FALSE)</f>
        <v>0</v>
      </c>
      <c r="M473" s="305">
        <f>IF(K473="nio",0,IF(K473&gt;0,VLOOKUP(G473,'3-Productie normen'!A:J,VLOOKUP(K473,'3-Productie normen'!$B$40:$C$42,2,FALSE),FALSE)))</f>
        <v>0</v>
      </c>
      <c r="N473" s="306" t="str">
        <f>VLOOKUP(G473,'3-Productie normen'!A:J,8,FALSE)</f>
        <v>nvt</v>
      </c>
      <c r="O473" s="453"/>
      <c r="Q473" s="307">
        <f t="shared" si="15"/>
        <v>0</v>
      </c>
    </row>
    <row r="474" spans="1:17" ht="14.1" customHeight="1">
      <c r="A474" s="62">
        <v>474</v>
      </c>
      <c r="B474" s="271" t="s">
        <v>222</v>
      </c>
      <c r="C474" s="271" t="s">
        <v>224</v>
      </c>
      <c r="D474" s="429" t="s">
        <v>1111</v>
      </c>
      <c r="E474" s="216" t="s">
        <v>1124</v>
      </c>
      <c r="F474" s="73" t="s">
        <v>765</v>
      </c>
      <c r="G474" s="271" t="s">
        <v>1114</v>
      </c>
      <c r="H474" s="73" t="s">
        <v>233</v>
      </c>
      <c r="I474" s="209">
        <v>48.48</v>
      </c>
      <c r="J474" s="304">
        <f t="shared" si="14"/>
        <v>205</v>
      </c>
      <c r="K474" s="219">
        <v>205</v>
      </c>
      <c r="L474" s="218" t="e">
        <f>IF(K474="nio",0,IF(K474&gt;0,K474*I474/M474,0))*VLOOKUP(B474,'2-Kosten per locatie'!$A$14:$C$22,3,FALSE)</f>
        <v>#DIV/0!</v>
      </c>
      <c r="M474" s="305">
        <f>IF(K474="nio",0,IF(K474&gt;0,VLOOKUP(G474,'3-Productie normen'!A:J,VLOOKUP(K474,'3-Productie normen'!$B$40:$C$42,2,FALSE),FALSE)))</f>
        <v>0</v>
      </c>
      <c r="N474" s="306" t="str">
        <f>VLOOKUP(G474,'3-Productie normen'!A:J,8,FALSE)</f>
        <v>L</v>
      </c>
      <c r="O474" s="453"/>
      <c r="Q474" s="307">
        <f t="shared" si="15"/>
        <v>9938.4</v>
      </c>
    </row>
    <row r="475" spans="1:17" ht="14.1" customHeight="1">
      <c r="A475" s="62">
        <v>475</v>
      </c>
      <c r="B475" s="271" t="s">
        <v>222</v>
      </c>
      <c r="C475" s="271" t="s">
        <v>224</v>
      </c>
      <c r="D475" s="429" t="s">
        <v>1111</v>
      </c>
      <c r="E475" s="216" t="s">
        <v>496</v>
      </c>
      <c r="F475" s="73" t="s">
        <v>765</v>
      </c>
      <c r="G475" s="271" t="s">
        <v>1114</v>
      </c>
      <c r="H475" s="73" t="s">
        <v>233</v>
      </c>
      <c r="I475" s="209">
        <v>49.12</v>
      </c>
      <c r="J475" s="304">
        <f t="shared" si="14"/>
        <v>205</v>
      </c>
      <c r="K475" s="219">
        <v>205</v>
      </c>
      <c r="L475" s="218" t="e">
        <f>IF(K475="nio",0,IF(K475&gt;0,K475*I475/M475,0))*VLOOKUP(B475,'2-Kosten per locatie'!$A$14:$C$22,3,FALSE)</f>
        <v>#DIV/0!</v>
      </c>
      <c r="M475" s="305">
        <f>IF(K475="nio",0,IF(K475&gt;0,VLOOKUP(G475,'3-Productie normen'!A:J,VLOOKUP(K475,'3-Productie normen'!$B$40:$C$42,2,FALSE),FALSE)))</f>
        <v>0</v>
      </c>
      <c r="N475" s="306" t="str">
        <f>VLOOKUP(G475,'3-Productie normen'!A:J,8,FALSE)</f>
        <v>L</v>
      </c>
      <c r="O475" s="453"/>
      <c r="Q475" s="307">
        <f t="shared" si="15"/>
        <v>10069.6</v>
      </c>
    </row>
    <row r="476" spans="1:17" ht="14.1" customHeight="1">
      <c r="A476" s="62">
        <v>476</v>
      </c>
      <c r="B476" s="271" t="s">
        <v>222</v>
      </c>
      <c r="C476" s="271" t="s">
        <v>224</v>
      </c>
      <c r="D476" s="429" t="s">
        <v>1111</v>
      </c>
      <c r="E476" s="216" t="s">
        <v>1125</v>
      </c>
      <c r="F476" s="73" t="s">
        <v>766</v>
      </c>
      <c r="G476" s="73" t="s">
        <v>35</v>
      </c>
      <c r="H476" s="73" t="s">
        <v>233</v>
      </c>
      <c r="I476" s="209">
        <v>56.71</v>
      </c>
      <c r="J476" s="304">
        <f t="shared" si="14"/>
        <v>123</v>
      </c>
      <c r="K476" s="219">
        <v>123</v>
      </c>
      <c r="L476" s="218" t="e">
        <f>IF(K476="nio",0,IF(K476&gt;0,K476*I476/M476,0))*VLOOKUP(B476,'2-Kosten per locatie'!$A$14:$C$22,3,FALSE)</f>
        <v>#DIV/0!</v>
      </c>
      <c r="M476" s="305">
        <f>IF(K476="nio",0,IF(K476&gt;0,VLOOKUP(G476,'3-Productie normen'!A:J,VLOOKUP(K476,'3-Productie normen'!$B$40:$C$42,2,FALSE),FALSE)))</f>
        <v>0</v>
      </c>
      <c r="N476" s="306" t="str">
        <f>VLOOKUP(G476,'3-Productie normen'!A:J,8,FALSE)</f>
        <v>B</v>
      </c>
      <c r="O476" s="453"/>
      <c r="Q476" s="307">
        <f t="shared" si="15"/>
        <v>6975.33</v>
      </c>
    </row>
    <row r="477" spans="1:17" ht="14.1" customHeight="1">
      <c r="A477" s="62">
        <v>477</v>
      </c>
      <c r="B477" s="271" t="s">
        <v>222</v>
      </c>
      <c r="C477" s="271" t="s">
        <v>224</v>
      </c>
      <c r="D477" s="429" t="s">
        <v>1111</v>
      </c>
      <c r="E477" s="447" t="s">
        <v>767</v>
      </c>
      <c r="F477" s="73" t="s">
        <v>337</v>
      </c>
      <c r="G477" s="73" t="s">
        <v>232</v>
      </c>
      <c r="H477" s="73" t="s">
        <v>454</v>
      </c>
      <c r="I477" s="209">
        <v>18.59</v>
      </c>
      <c r="J477" s="304">
        <f t="shared" si="14"/>
        <v>205</v>
      </c>
      <c r="K477" s="219">
        <v>205</v>
      </c>
      <c r="L477" s="218" t="e">
        <f>IF(K477="nio",0,IF(K477&gt;0,K477*I477/M477,0))*VLOOKUP(B477,'2-Kosten per locatie'!$A$14:$C$22,3,FALSE)</f>
        <v>#DIV/0!</v>
      </c>
      <c r="M477" s="305">
        <f>IF(K477="nio",0,IF(K477&gt;0,VLOOKUP(G477,'3-Productie normen'!A:J,VLOOKUP(K477,'3-Productie normen'!$B$40:$C$42,2,FALSE),FALSE)))</f>
        <v>0</v>
      </c>
      <c r="N477" s="306" t="str">
        <f>VLOOKUP(G477,'3-Productie normen'!A:J,8,FALSE)</f>
        <v>V</v>
      </c>
      <c r="O477" s="453"/>
      <c r="Q477" s="307">
        <f t="shared" si="15"/>
        <v>3810.95</v>
      </c>
    </row>
    <row r="478" spans="1:17" ht="14.1" customHeight="1">
      <c r="A478" s="62">
        <v>478</v>
      </c>
      <c r="B478" s="271" t="s">
        <v>222</v>
      </c>
      <c r="C478" s="271" t="s">
        <v>224</v>
      </c>
      <c r="D478" s="429" t="s">
        <v>1111</v>
      </c>
      <c r="E478" s="447" t="s">
        <v>768</v>
      </c>
      <c r="F478" s="73" t="s">
        <v>769</v>
      </c>
      <c r="G478" s="73" t="s">
        <v>236</v>
      </c>
      <c r="H478" s="73" t="s">
        <v>237</v>
      </c>
      <c r="I478" s="209">
        <v>0.56999999999999995</v>
      </c>
      <c r="J478" s="304">
        <f t="shared" si="14"/>
        <v>0</v>
      </c>
      <c r="K478" s="219" t="s">
        <v>888</v>
      </c>
      <c r="L478" s="218">
        <f>IF(K478="nio",0,IF(K478&gt;0,K478*I478/M478,0))*VLOOKUP(B478,'2-Kosten per locatie'!$A$14:$C$22,3,FALSE)</f>
        <v>0</v>
      </c>
      <c r="M478" s="305">
        <f>IF(K478="nio",0,IF(K478&gt;0,VLOOKUP(G478,'3-Productie normen'!A:J,VLOOKUP(K478,'3-Productie normen'!$B$40:$C$42,2,FALSE),FALSE)))</f>
        <v>0</v>
      </c>
      <c r="N478" s="306" t="str">
        <f>VLOOKUP(G478,'3-Productie normen'!A:J,8,FALSE)</f>
        <v>nvt</v>
      </c>
      <c r="O478" s="453"/>
      <c r="Q478" s="307">
        <f t="shared" si="15"/>
        <v>0</v>
      </c>
    </row>
    <row r="479" spans="1:17" ht="14.1" customHeight="1">
      <c r="A479" s="62">
        <v>479</v>
      </c>
      <c r="B479" s="271" t="s">
        <v>222</v>
      </c>
      <c r="C479" s="271" t="s">
        <v>224</v>
      </c>
      <c r="D479" s="429" t="s">
        <v>1111</v>
      </c>
      <c r="E479" s="216" t="s">
        <v>517</v>
      </c>
      <c r="F479" s="73" t="s">
        <v>770</v>
      </c>
      <c r="G479" s="73" t="s">
        <v>35</v>
      </c>
      <c r="H479" s="73" t="s">
        <v>233</v>
      </c>
      <c r="I479" s="209">
        <v>26.57</v>
      </c>
      <c r="J479" s="304">
        <f t="shared" si="14"/>
        <v>123</v>
      </c>
      <c r="K479" s="219">
        <v>123</v>
      </c>
      <c r="L479" s="218" t="e">
        <f>IF(K479="nio",0,IF(K479&gt;0,K479*I479/M479,0))*VLOOKUP(B479,'2-Kosten per locatie'!$A$14:$C$22,3,FALSE)</f>
        <v>#DIV/0!</v>
      </c>
      <c r="M479" s="305">
        <f>IF(K479="nio",0,IF(K479&gt;0,VLOOKUP(G479,'3-Productie normen'!A:J,VLOOKUP(K479,'3-Productie normen'!$B$40:$C$42,2,FALSE),FALSE)))</f>
        <v>0</v>
      </c>
      <c r="N479" s="306" t="str">
        <f>VLOOKUP(G479,'3-Productie normen'!A:J,8,FALSE)</f>
        <v>B</v>
      </c>
      <c r="O479" s="453"/>
      <c r="Q479" s="307">
        <f t="shared" si="15"/>
        <v>3268.11</v>
      </c>
    </row>
    <row r="480" spans="1:17" ht="14.1" customHeight="1">
      <c r="A480" s="62">
        <v>480</v>
      </c>
      <c r="B480" s="271" t="s">
        <v>222</v>
      </c>
      <c r="C480" s="271" t="s">
        <v>224</v>
      </c>
      <c r="D480" s="429" t="s">
        <v>1111</v>
      </c>
      <c r="E480" s="216" t="s">
        <v>1126</v>
      </c>
      <c r="F480" s="73" t="s">
        <v>769</v>
      </c>
      <c r="G480" s="73" t="s">
        <v>236</v>
      </c>
      <c r="H480" s="73" t="s">
        <v>237</v>
      </c>
      <c r="I480" s="209">
        <v>1.35</v>
      </c>
      <c r="J480" s="304">
        <f t="shared" si="14"/>
        <v>0</v>
      </c>
      <c r="K480" s="219" t="s">
        <v>888</v>
      </c>
      <c r="L480" s="218">
        <f>IF(K480="nio",0,IF(K480&gt;0,K480*I480/M480,0))*VLOOKUP(B480,'2-Kosten per locatie'!$A$14:$C$22,3,FALSE)</f>
        <v>0</v>
      </c>
      <c r="M480" s="305">
        <f>IF(K480="nio",0,IF(K480&gt;0,VLOOKUP(G480,'3-Productie normen'!A:J,VLOOKUP(K480,'3-Productie normen'!$B$40:$C$42,2,FALSE),FALSE)))</f>
        <v>0</v>
      </c>
      <c r="N480" s="306" t="str">
        <f>VLOOKUP(G480,'3-Productie normen'!A:J,8,FALSE)</f>
        <v>nvt</v>
      </c>
      <c r="O480" s="453"/>
      <c r="Q480" s="307">
        <f t="shared" si="15"/>
        <v>0</v>
      </c>
    </row>
    <row r="481" spans="1:17" ht="14.1" customHeight="1">
      <c r="A481" s="62">
        <v>481</v>
      </c>
      <c r="B481" s="271" t="s">
        <v>222</v>
      </c>
      <c r="C481" s="271" t="s">
        <v>224</v>
      </c>
      <c r="D481" s="429" t="s">
        <v>1111</v>
      </c>
      <c r="E481" s="216" t="s">
        <v>516</v>
      </c>
      <c r="F481" s="73" t="s">
        <v>771</v>
      </c>
      <c r="G481" s="73" t="s">
        <v>236</v>
      </c>
      <c r="H481" s="73" t="s">
        <v>237</v>
      </c>
      <c r="I481" s="209">
        <v>1.53</v>
      </c>
      <c r="J481" s="304">
        <f t="shared" si="14"/>
        <v>0</v>
      </c>
      <c r="K481" s="219" t="s">
        <v>888</v>
      </c>
      <c r="L481" s="218">
        <f>IF(K481="nio",0,IF(K481&gt;0,K481*I481/M481,0))*VLOOKUP(B481,'2-Kosten per locatie'!$A$14:$C$22,3,FALSE)</f>
        <v>0</v>
      </c>
      <c r="M481" s="305">
        <f>IF(K481="nio",0,IF(K481&gt;0,VLOOKUP(G481,'3-Productie normen'!A:J,VLOOKUP(K481,'3-Productie normen'!$B$40:$C$42,2,FALSE),FALSE)))</f>
        <v>0</v>
      </c>
      <c r="N481" s="306" t="str">
        <f>VLOOKUP(G481,'3-Productie normen'!A:J,8,FALSE)</f>
        <v>nvt</v>
      </c>
      <c r="O481" s="453"/>
      <c r="Q481" s="307">
        <f t="shared" si="15"/>
        <v>0</v>
      </c>
    </row>
    <row r="482" spans="1:17" ht="14.1" customHeight="1">
      <c r="A482" s="62">
        <v>482</v>
      </c>
      <c r="B482" s="271" t="s">
        <v>222</v>
      </c>
      <c r="C482" s="271" t="s">
        <v>224</v>
      </c>
      <c r="D482" s="429" t="s">
        <v>1111</v>
      </c>
      <c r="E482" s="216" t="s">
        <v>515</v>
      </c>
      <c r="F482" s="73" t="s">
        <v>772</v>
      </c>
      <c r="G482" s="73" t="s">
        <v>37</v>
      </c>
      <c r="H482" s="73" t="s">
        <v>237</v>
      </c>
      <c r="I482" s="209">
        <v>1.98</v>
      </c>
      <c r="J482" s="304">
        <f t="shared" si="14"/>
        <v>205</v>
      </c>
      <c r="K482" s="219">
        <v>205</v>
      </c>
      <c r="L482" s="218" t="e">
        <f>IF(K482="nio",0,IF(K482&gt;0,K482*I482/M482,0))*VLOOKUP(B482,'2-Kosten per locatie'!$A$14:$C$22,3,FALSE)</f>
        <v>#DIV/0!</v>
      </c>
      <c r="M482" s="305">
        <f>IF(K482="nio",0,IF(K482&gt;0,VLOOKUP(G482,'3-Productie normen'!A:J,VLOOKUP(K482,'3-Productie normen'!$B$40:$C$42,2,FALSE),FALSE)))</f>
        <v>0</v>
      </c>
      <c r="N482" s="306" t="str">
        <f>VLOOKUP(G482,'3-Productie normen'!A:J,8,FALSE)</f>
        <v>S</v>
      </c>
      <c r="O482" s="453"/>
      <c r="Q482" s="307">
        <f t="shared" si="15"/>
        <v>405.9</v>
      </c>
    </row>
    <row r="483" spans="1:17" ht="14.1" customHeight="1">
      <c r="A483" s="62">
        <v>483</v>
      </c>
      <c r="B483" s="271" t="s">
        <v>222</v>
      </c>
      <c r="C483" s="271" t="s">
        <v>224</v>
      </c>
      <c r="D483" s="429" t="s">
        <v>1111</v>
      </c>
      <c r="E483" s="216" t="s">
        <v>1127</v>
      </c>
      <c r="F483" s="73" t="s">
        <v>773</v>
      </c>
      <c r="G483" s="73" t="s">
        <v>37</v>
      </c>
      <c r="H483" s="73" t="s">
        <v>237</v>
      </c>
      <c r="I483" s="209">
        <v>1.58</v>
      </c>
      <c r="J483" s="304">
        <f t="shared" si="14"/>
        <v>205</v>
      </c>
      <c r="K483" s="219">
        <v>205</v>
      </c>
      <c r="L483" s="218" t="e">
        <f>IF(K483="nio",0,IF(K483&gt;0,K483*I483/M483,0))*VLOOKUP(B483,'2-Kosten per locatie'!$A$14:$C$22,3,FALSE)</f>
        <v>#DIV/0!</v>
      </c>
      <c r="M483" s="305">
        <f>IF(K483="nio",0,IF(K483&gt;0,VLOOKUP(G483,'3-Productie normen'!A:J,VLOOKUP(K483,'3-Productie normen'!$B$40:$C$42,2,FALSE),FALSE)))</f>
        <v>0</v>
      </c>
      <c r="N483" s="306" t="str">
        <f>VLOOKUP(G483,'3-Productie normen'!A:J,8,FALSE)</f>
        <v>S</v>
      </c>
      <c r="O483" s="453"/>
      <c r="Q483" s="307">
        <f t="shared" si="15"/>
        <v>323.90000000000003</v>
      </c>
    </row>
    <row r="484" spans="1:17" ht="14.1" customHeight="1">
      <c r="A484" s="62">
        <v>484</v>
      </c>
      <c r="B484" s="271" t="s">
        <v>222</v>
      </c>
      <c r="C484" s="271" t="s">
        <v>224</v>
      </c>
      <c r="D484" s="429" t="s">
        <v>1111</v>
      </c>
      <c r="E484" s="216" t="s">
        <v>514</v>
      </c>
      <c r="F484" s="73" t="s">
        <v>670</v>
      </c>
      <c r="G484" s="73" t="s">
        <v>35</v>
      </c>
      <c r="H484" s="73" t="s">
        <v>233</v>
      </c>
      <c r="I484" s="209">
        <v>11.64</v>
      </c>
      <c r="J484" s="304">
        <f t="shared" si="14"/>
        <v>123</v>
      </c>
      <c r="K484" s="219">
        <v>123</v>
      </c>
      <c r="L484" s="218" t="e">
        <f>IF(K484="nio",0,IF(K484&gt;0,K484*I484/M484,0))*VLOOKUP(B484,'2-Kosten per locatie'!$A$14:$C$22,3,FALSE)</f>
        <v>#DIV/0!</v>
      </c>
      <c r="M484" s="305">
        <f>IF(K484="nio",0,IF(K484&gt;0,VLOOKUP(G484,'3-Productie normen'!A:J,VLOOKUP(K484,'3-Productie normen'!$B$40:$C$42,2,FALSE),FALSE)))</f>
        <v>0</v>
      </c>
      <c r="N484" s="306" t="str">
        <f>VLOOKUP(G484,'3-Productie normen'!A:J,8,FALSE)</f>
        <v>B</v>
      </c>
      <c r="O484" s="453"/>
      <c r="Q484" s="307">
        <f t="shared" si="15"/>
        <v>1431.72</v>
      </c>
    </row>
    <row r="485" spans="1:17" ht="14.1" customHeight="1">
      <c r="A485" s="62">
        <v>485</v>
      </c>
      <c r="B485" s="271" t="s">
        <v>222</v>
      </c>
      <c r="C485" s="271" t="s">
        <v>224</v>
      </c>
      <c r="D485" s="429" t="s">
        <v>1111</v>
      </c>
      <c r="E485" s="216" t="s">
        <v>492</v>
      </c>
      <c r="F485" s="73" t="s">
        <v>774</v>
      </c>
      <c r="G485" s="73" t="s">
        <v>236</v>
      </c>
      <c r="H485" s="73" t="s">
        <v>237</v>
      </c>
      <c r="I485" s="209">
        <v>9.08</v>
      </c>
      <c r="J485" s="304">
        <f t="shared" si="14"/>
        <v>0</v>
      </c>
      <c r="K485" s="219" t="s">
        <v>888</v>
      </c>
      <c r="L485" s="218">
        <f>IF(K485="nio",0,IF(K485&gt;0,K485*I485/M485,0))*VLOOKUP(B485,'2-Kosten per locatie'!$A$14:$C$22,3,FALSE)</f>
        <v>0</v>
      </c>
      <c r="M485" s="305">
        <f>IF(K485="nio",0,IF(K485&gt;0,VLOOKUP(G485,'3-Productie normen'!A:J,VLOOKUP(K485,'3-Productie normen'!$B$40:$C$42,2,FALSE),FALSE)))</f>
        <v>0</v>
      </c>
      <c r="N485" s="306" t="str">
        <f>VLOOKUP(G485,'3-Productie normen'!A:J,8,FALSE)</f>
        <v>nvt</v>
      </c>
      <c r="O485" s="453"/>
      <c r="Q485" s="307">
        <f t="shared" si="15"/>
        <v>0</v>
      </c>
    </row>
    <row r="486" spans="1:17" ht="14.1" customHeight="1">
      <c r="A486" s="62">
        <v>486</v>
      </c>
      <c r="B486" s="271" t="s">
        <v>222</v>
      </c>
      <c r="C486" s="271" t="s">
        <v>224</v>
      </c>
      <c r="D486" s="429" t="s">
        <v>1111</v>
      </c>
      <c r="E486" s="216" t="s">
        <v>493</v>
      </c>
      <c r="F486" s="73" t="s">
        <v>775</v>
      </c>
      <c r="G486" s="73" t="s">
        <v>35</v>
      </c>
      <c r="H486" s="73" t="s">
        <v>237</v>
      </c>
      <c r="I486" s="209">
        <v>30.69</v>
      </c>
      <c r="J486" s="304">
        <f t="shared" si="14"/>
        <v>123</v>
      </c>
      <c r="K486" s="219">
        <v>123</v>
      </c>
      <c r="L486" s="218" t="e">
        <f>IF(K486="nio",0,IF(K486&gt;0,K486*I486/M486,0))*VLOOKUP(B486,'2-Kosten per locatie'!$A$14:$C$22,3,FALSE)</f>
        <v>#DIV/0!</v>
      </c>
      <c r="M486" s="305">
        <f>IF(K486="nio",0,IF(K486&gt;0,VLOOKUP(G486,'3-Productie normen'!A:J,VLOOKUP(K486,'3-Productie normen'!$B$40:$C$42,2,FALSE),FALSE)))</f>
        <v>0</v>
      </c>
      <c r="N486" s="306" t="str">
        <f>VLOOKUP(G486,'3-Productie normen'!A:J,8,FALSE)</f>
        <v>B</v>
      </c>
      <c r="O486" s="453"/>
      <c r="Q486" s="307">
        <f t="shared" si="15"/>
        <v>3774.8700000000003</v>
      </c>
    </row>
    <row r="487" spans="1:17" ht="14.1" customHeight="1">
      <c r="A487" s="62">
        <v>487</v>
      </c>
      <c r="B487" s="271" t="s">
        <v>222</v>
      </c>
      <c r="C487" s="271" t="s">
        <v>224</v>
      </c>
      <c r="D487" s="429" t="s">
        <v>1111</v>
      </c>
      <c r="E487" s="216" t="s">
        <v>486</v>
      </c>
      <c r="F487" s="73" t="s">
        <v>776</v>
      </c>
      <c r="G487" s="73" t="s">
        <v>35</v>
      </c>
      <c r="H487" s="73" t="s">
        <v>237</v>
      </c>
      <c r="I487" s="209">
        <v>39.32</v>
      </c>
      <c r="J487" s="304">
        <f t="shared" si="14"/>
        <v>123</v>
      </c>
      <c r="K487" s="219">
        <v>123</v>
      </c>
      <c r="L487" s="218" t="e">
        <f>IF(K487="nio",0,IF(K487&gt;0,K487*I487/M487,0))*VLOOKUP(B487,'2-Kosten per locatie'!$A$14:$C$22,3,FALSE)</f>
        <v>#DIV/0!</v>
      </c>
      <c r="M487" s="305">
        <f>IF(K487="nio",0,IF(K487&gt;0,VLOOKUP(G487,'3-Productie normen'!A:J,VLOOKUP(K487,'3-Productie normen'!$B$40:$C$42,2,FALSE),FALSE)))</f>
        <v>0</v>
      </c>
      <c r="N487" s="306" t="str">
        <f>VLOOKUP(G487,'3-Productie normen'!A:J,8,FALSE)</f>
        <v>B</v>
      </c>
      <c r="O487" s="453"/>
      <c r="Q487" s="307">
        <f t="shared" si="15"/>
        <v>4836.3599999999997</v>
      </c>
    </row>
    <row r="488" spans="1:17" ht="14.1" customHeight="1">
      <c r="A488" s="62">
        <v>488</v>
      </c>
      <c r="B488" s="271" t="s">
        <v>222</v>
      </c>
      <c r="C488" s="271" t="s">
        <v>224</v>
      </c>
      <c r="D488" s="429" t="s">
        <v>1111</v>
      </c>
      <c r="E488" s="216" t="s">
        <v>484</v>
      </c>
      <c r="F488" s="73" t="s">
        <v>777</v>
      </c>
      <c r="G488" s="73" t="s">
        <v>35</v>
      </c>
      <c r="H488" s="73" t="s">
        <v>233</v>
      </c>
      <c r="I488" s="209">
        <v>23.53</v>
      </c>
      <c r="J488" s="304">
        <f t="shared" si="14"/>
        <v>123</v>
      </c>
      <c r="K488" s="219">
        <v>123</v>
      </c>
      <c r="L488" s="218" t="e">
        <f>IF(K488="nio",0,IF(K488&gt;0,K488*I488/M488,0))*VLOOKUP(B488,'2-Kosten per locatie'!$A$14:$C$22,3,FALSE)</f>
        <v>#DIV/0!</v>
      </c>
      <c r="M488" s="305">
        <f>IF(K488="nio",0,IF(K488&gt;0,VLOOKUP(G488,'3-Productie normen'!A:J,VLOOKUP(K488,'3-Productie normen'!$B$40:$C$42,2,FALSE),FALSE)))</f>
        <v>0</v>
      </c>
      <c r="N488" s="306" t="str">
        <f>VLOOKUP(G488,'3-Productie normen'!A:J,8,FALSE)</f>
        <v>B</v>
      </c>
      <c r="O488" s="453"/>
      <c r="Q488" s="307">
        <f t="shared" si="15"/>
        <v>2894.19</v>
      </c>
    </row>
    <row r="489" spans="1:17" ht="14.1" customHeight="1">
      <c r="A489" s="62">
        <v>489</v>
      </c>
      <c r="B489" s="271" t="s">
        <v>222</v>
      </c>
      <c r="C489" s="271" t="s">
        <v>224</v>
      </c>
      <c r="D489" s="429" t="s">
        <v>1111</v>
      </c>
      <c r="E489" s="216" t="s">
        <v>506</v>
      </c>
      <c r="F489" s="73" t="s">
        <v>765</v>
      </c>
      <c r="G489" s="271" t="s">
        <v>1114</v>
      </c>
      <c r="H489" s="73" t="s">
        <v>233</v>
      </c>
      <c r="I489" s="209">
        <v>48.62</v>
      </c>
      <c r="J489" s="304">
        <f t="shared" si="14"/>
        <v>205</v>
      </c>
      <c r="K489" s="219">
        <v>205</v>
      </c>
      <c r="L489" s="218" t="e">
        <f>IF(K489="nio",0,IF(K489&gt;0,K489*I489/M489,0))*VLOOKUP(B489,'2-Kosten per locatie'!$A$14:$C$22,3,FALSE)</f>
        <v>#DIV/0!</v>
      </c>
      <c r="M489" s="305">
        <f>IF(K489="nio",0,IF(K489&gt;0,VLOOKUP(G489,'3-Productie normen'!A:J,VLOOKUP(K489,'3-Productie normen'!$B$40:$C$42,2,FALSE),FALSE)))</f>
        <v>0</v>
      </c>
      <c r="N489" s="306" t="str">
        <f>VLOOKUP(G489,'3-Productie normen'!A:J,8,FALSE)</f>
        <v>L</v>
      </c>
      <c r="O489" s="453"/>
      <c r="Q489" s="307">
        <f t="shared" si="15"/>
        <v>9967.1</v>
      </c>
    </row>
    <row r="490" spans="1:17" ht="14.1" customHeight="1">
      <c r="A490" s="62">
        <v>490</v>
      </c>
      <c r="B490" s="271" t="s">
        <v>222</v>
      </c>
      <c r="C490" s="271" t="s">
        <v>224</v>
      </c>
      <c r="D490" s="429" t="s">
        <v>1111</v>
      </c>
      <c r="E490" s="216" t="s">
        <v>1128</v>
      </c>
      <c r="F490" s="73" t="s">
        <v>704</v>
      </c>
      <c r="G490" s="73" t="s">
        <v>236</v>
      </c>
      <c r="H490" s="73" t="s">
        <v>233</v>
      </c>
      <c r="I490" s="209">
        <v>1.71</v>
      </c>
      <c r="J490" s="304">
        <f t="shared" si="14"/>
        <v>0</v>
      </c>
      <c r="K490" s="219" t="s">
        <v>888</v>
      </c>
      <c r="L490" s="218">
        <f>IF(K490="nio",0,IF(K490&gt;0,K490*I490/M490,0))*VLOOKUP(B490,'2-Kosten per locatie'!$A$14:$C$22,3,FALSE)</f>
        <v>0</v>
      </c>
      <c r="M490" s="305">
        <f>IF(K490="nio",0,IF(K490&gt;0,VLOOKUP(G490,'3-Productie normen'!A:J,VLOOKUP(K490,'3-Productie normen'!$B$40:$C$42,2,FALSE),FALSE)))</f>
        <v>0</v>
      </c>
      <c r="N490" s="306" t="str">
        <f>VLOOKUP(G490,'3-Productie normen'!A:J,8,FALSE)</f>
        <v>nvt</v>
      </c>
      <c r="O490" s="453"/>
      <c r="Q490" s="307">
        <f t="shared" si="15"/>
        <v>0</v>
      </c>
    </row>
    <row r="491" spans="1:17" ht="14.1" customHeight="1">
      <c r="A491" s="62">
        <v>491</v>
      </c>
      <c r="B491" s="271" t="s">
        <v>222</v>
      </c>
      <c r="C491" s="271" t="s">
        <v>224</v>
      </c>
      <c r="D491" s="429" t="s">
        <v>1111</v>
      </c>
      <c r="E491" s="216" t="s">
        <v>505</v>
      </c>
      <c r="F491" s="73" t="s">
        <v>778</v>
      </c>
      <c r="G491" s="73" t="s">
        <v>236</v>
      </c>
      <c r="H491" s="73" t="s">
        <v>237</v>
      </c>
      <c r="I491" s="209">
        <v>1.71</v>
      </c>
      <c r="J491" s="304">
        <f t="shared" si="14"/>
        <v>0</v>
      </c>
      <c r="K491" s="219" t="s">
        <v>888</v>
      </c>
      <c r="L491" s="218">
        <f>IF(K491="nio",0,IF(K491&gt;0,K491*I491/M491,0))*VLOOKUP(B491,'2-Kosten per locatie'!$A$14:$C$22,3,FALSE)</f>
        <v>0</v>
      </c>
      <c r="M491" s="305">
        <f>IF(K491="nio",0,IF(K491&gt;0,VLOOKUP(G491,'3-Productie normen'!A:J,VLOOKUP(K491,'3-Productie normen'!$B$40:$C$42,2,FALSE),FALSE)))</f>
        <v>0</v>
      </c>
      <c r="N491" s="306" t="str">
        <f>VLOOKUP(G491,'3-Productie normen'!A:J,8,FALSE)</f>
        <v>nvt</v>
      </c>
      <c r="O491" s="453"/>
      <c r="Q491" s="307">
        <f t="shared" si="15"/>
        <v>0</v>
      </c>
    </row>
    <row r="492" spans="1:17" ht="14.1" customHeight="1">
      <c r="A492" s="62">
        <v>492</v>
      </c>
      <c r="B492" s="271" t="s">
        <v>222</v>
      </c>
      <c r="C492" s="271" t="s">
        <v>224</v>
      </c>
      <c r="D492" s="429" t="s">
        <v>1111</v>
      </c>
      <c r="E492" s="216" t="s">
        <v>1129</v>
      </c>
      <c r="F492" s="73" t="s">
        <v>321</v>
      </c>
      <c r="G492" s="73" t="s">
        <v>35</v>
      </c>
      <c r="H492" s="73" t="s">
        <v>233</v>
      </c>
      <c r="I492" s="209">
        <v>37.450000000000003</v>
      </c>
      <c r="J492" s="304">
        <f t="shared" si="14"/>
        <v>123</v>
      </c>
      <c r="K492" s="219">
        <v>123</v>
      </c>
      <c r="L492" s="218" t="e">
        <f>IF(K492="nio",0,IF(K492&gt;0,K492*I492/M492,0))*VLOOKUP(B492,'2-Kosten per locatie'!$A$14:$C$22,3,FALSE)</f>
        <v>#DIV/0!</v>
      </c>
      <c r="M492" s="305">
        <f>IF(K492="nio",0,IF(K492&gt;0,VLOOKUP(G492,'3-Productie normen'!A:J,VLOOKUP(K492,'3-Productie normen'!$B$40:$C$42,2,FALSE),FALSE)))</f>
        <v>0</v>
      </c>
      <c r="N492" s="306" t="str">
        <f>VLOOKUP(G492,'3-Productie normen'!A:J,8,FALSE)</f>
        <v>B</v>
      </c>
      <c r="O492" s="453"/>
      <c r="Q492" s="307">
        <f t="shared" si="15"/>
        <v>4606.3500000000004</v>
      </c>
    </row>
    <row r="493" spans="1:17" ht="14.1" customHeight="1">
      <c r="A493" s="62">
        <v>493</v>
      </c>
      <c r="B493" s="271" t="s">
        <v>222</v>
      </c>
      <c r="C493" s="271" t="s">
        <v>224</v>
      </c>
      <c r="D493" s="429" t="s">
        <v>1111</v>
      </c>
      <c r="E493" s="216" t="s">
        <v>504</v>
      </c>
      <c r="F493" s="73" t="s">
        <v>765</v>
      </c>
      <c r="G493" s="271" t="s">
        <v>1114</v>
      </c>
      <c r="H493" s="73" t="s">
        <v>233</v>
      </c>
      <c r="I493" s="209">
        <v>48.02</v>
      </c>
      <c r="J493" s="304">
        <f t="shared" si="14"/>
        <v>205</v>
      </c>
      <c r="K493" s="219">
        <v>205</v>
      </c>
      <c r="L493" s="218" t="e">
        <f>IF(K493="nio",0,IF(K493&gt;0,K493*I493/M493,0))*VLOOKUP(B493,'2-Kosten per locatie'!$A$14:$C$22,3,FALSE)</f>
        <v>#DIV/0!</v>
      </c>
      <c r="M493" s="305">
        <f>IF(K493="nio",0,IF(K493&gt;0,VLOOKUP(G493,'3-Productie normen'!A:J,VLOOKUP(K493,'3-Productie normen'!$B$40:$C$42,2,FALSE),FALSE)))</f>
        <v>0</v>
      </c>
      <c r="N493" s="306" t="str">
        <f>VLOOKUP(G493,'3-Productie normen'!A:J,8,FALSE)</f>
        <v>L</v>
      </c>
      <c r="O493" s="453"/>
      <c r="Q493" s="307">
        <f t="shared" si="15"/>
        <v>9844.1</v>
      </c>
    </row>
    <row r="494" spans="1:17" ht="14.1" customHeight="1">
      <c r="A494" s="62">
        <v>494</v>
      </c>
      <c r="B494" s="271" t="s">
        <v>222</v>
      </c>
      <c r="C494" s="271" t="s">
        <v>224</v>
      </c>
      <c r="D494" s="429" t="s">
        <v>1111</v>
      </c>
      <c r="E494" s="447" t="s">
        <v>779</v>
      </c>
      <c r="F494" s="73" t="s">
        <v>337</v>
      </c>
      <c r="G494" s="73" t="s">
        <v>232</v>
      </c>
      <c r="H494" s="73" t="s">
        <v>454</v>
      </c>
      <c r="I494" s="209">
        <v>19.510000000000002</v>
      </c>
      <c r="J494" s="304">
        <f t="shared" si="14"/>
        <v>205</v>
      </c>
      <c r="K494" s="219">
        <v>205</v>
      </c>
      <c r="L494" s="218" t="e">
        <f>IF(K494="nio",0,IF(K494&gt;0,K494*I494/M494,0))*VLOOKUP(B494,'2-Kosten per locatie'!$A$14:$C$22,3,FALSE)</f>
        <v>#DIV/0!</v>
      </c>
      <c r="M494" s="305">
        <f>IF(K494="nio",0,IF(K494&gt;0,VLOOKUP(G494,'3-Productie normen'!A:J,VLOOKUP(K494,'3-Productie normen'!$B$40:$C$42,2,FALSE),FALSE)))</f>
        <v>0</v>
      </c>
      <c r="N494" s="306" t="str">
        <f>VLOOKUP(G494,'3-Productie normen'!A:J,8,FALSE)</f>
        <v>V</v>
      </c>
      <c r="O494" s="453"/>
      <c r="Q494" s="307">
        <f t="shared" si="15"/>
        <v>3999.55</v>
      </c>
    </row>
    <row r="495" spans="1:17" ht="14.1" customHeight="1">
      <c r="A495" s="62">
        <v>495</v>
      </c>
      <c r="B495" s="271" t="s">
        <v>222</v>
      </c>
      <c r="C495" s="271" t="s">
        <v>224</v>
      </c>
      <c r="D495" s="429" t="s">
        <v>1111</v>
      </c>
      <c r="E495" s="447" t="s">
        <v>780</v>
      </c>
      <c r="F495" s="73" t="s">
        <v>337</v>
      </c>
      <c r="G495" s="73" t="s">
        <v>232</v>
      </c>
      <c r="H495" s="73" t="s">
        <v>454</v>
      </c>
      <c r="I495" s="209">
        <v>23.29</v>
      </c>
      <c r="J495" s="304">
        <f t="shared" si="14"/>
        <v>205</v>
      </c>
      <c r="K495" s="219">
        <v>205</v>
      </c>
      <c r="L495" s="218" t="e">
        <f>IF(K495="nio",0,IF(K495&gt;0,K495*I495/M495,0))*VLOOKUP(B495,'2-Kosten per locatie'!$A$14:$C$22,3,FALSE)</f>
        <v>#DIV/0!</v>
      </c>
      <c r="M495" s="305">
        <f>IF(K495="nio",0,IF(K495&gt;0,VLOOKUP(G495,'3-Productie normen'!A:J,VLOOKUP(K495,'3-Productie normen'!$B$40:$C$42,2,FALSE),FALSE)))</f>
        <v>0</v>
      </c>
      <c r="N495" s="306" t="str">
        <f>VLOOKUP(G495,'3-Productie normen'!A:J,8,FALSE)</f>
        <v>V</v>
      </c>
      <c r="O495" s="453"/>
      <c r="Q495" s="307">
        <f t="shared" si="15"/>
        <v>4774.45</v>
      </c>
    </row>
    <row r="496" spans="1:17" ht="14.1" customHeight="1">
      <c r="A496" s="62">
        <v>496</v>
      </c>
      <c r="B496" s="271" t="s">
        <v>222</v>
      </c>
      <c r="C496" s="271" t="s">
        <v>224</v>
      </c>
      <c r="D496" s="429" t="s">
        <v>1111</v>
      </c>
      <c r="E496" s="216" t="s">
        <v>1130</v>
      </c>
      <c r="F496" s="73" t="s">
        <v>781</v>
      </c>
      <c r="G496" s="73" t="s">
        <v>35</v>
      </c>
      <c r="H496" s="73" t="s">
        <v>233</v>
      </c>
      <c r="I496" s="209">
        <v>19.13</v>
      </c>
      <c r="J496" s="304">
        <f t="shared" si="14"/>
        <v>123</v>
      </c>
      <c r="K496" s="219">
        <v>123</v>
      </c>
      <c r="L496" s="218" t="e">
        <f>IF(K496="nio",0,IF(K496&gt;0,K496*I496/M496,0))*VLOOKUP(B496,'2-Kosten per locatie'!$A$14:$C$22,3,FALSE)</f>
        <v>#DIV/0!</v>
      </c>
      <c r="M496" s="305">
        <f>IF(K496="nio",0,IF(K496&gt;0,VLOOKUP(G496,'3-Productie normen'!A:J,VLOOKUP(K496,'3-Productie normen'!$B$40:$C$42,2,FALSE),FALSE)))</f>
        <v>0</v>
      </c>
      <c r="N496" s="306" t="str">
        <f>VLOOKUP(G496,'3-Productie normen'!A:J,8,FALSE)</f>
        <v>B</v>
      </c>
      <c r="O496" s="453"/>
      <c r="Q496" s="307">
        <f t="shared" si="15"/>
        <v>2352.9899999999998</v>
      </c>
    </row>
    <row r="497" spans="1:17" ht="14.1" customHeight="1">
      <c r="A497" s="62">
        <v>497</v>
      </c>
      <c r="B497" s="271" t="s">
        <v>222</v>
      </c>
      <c r="C497" s="271" t="s">
        <v>224</v>
      </c>
      <c r="D497" s="429" t="s">
        <v>1111</v>
      </c>
      <c r="E497" s="447" t="s">
        <v>782</v>
      </c>
      <c r="F497" s="73" t="s">
        <v>337</v>
      </c>
      <c r="G497" s="73" t="s">
        <v>232</v>
      </c>
      <c r="H497" s="73" t="s">
        <v>454</v>
      </c>
      <c r="I497" s="209">
        <v>10.32</v>
      </c>
      <c r="J497" s="304">
        <f t="shared" si="14"/>
        <v>205</v>
      </c>
      <c r="K497" s="219">
        <v>205</v>
      </c>
      <c r="L497" s="218" t="e">
        <f>IF(K497="nio",0,IF(K497&gt;0,K497*I497/M497,0))*VLOOKUP(B497,'2-Kosten per locatie'!$A$14:$C$22,3,FALSE)</f>
        <v>#DIV/0!</v>
      </c>
      <c r="M497" s="305">
        <f>IF(K497="nio",0,IF(K497&gt;0,VLOOKUP(G497,'3-Productie normen'!A:J,VLOOKUP(K497,'3-Productie normen'!$B$40:$C$42,2,FALSE),FALSE)))</f>
        <v>0</v>
      </c>
      <c r="N497" s="306" t="str">
        <f>VLOOKUP(G497,'3-Productie normen'!A:J,8,FALSE)</f>
        <v>V</v>
      </c>
      <c r="O497" s="453"/>
      <c r="Q497" s="307">
        <f t="shared" si="15"/>
        <v>2115.6</v>
      </c>
    </row>
    <row r="498" spans="1:17" ht="14.1" customHeight="1">
      <c r="A498" s="62">
        <v>498</v>
      </c>
      <c r="B498" s="271" t="s">
        <v>222</v>
      </c>
      <c r="C498" s="271" t="s">
        <v>224</v>
      </c>
      <c r="D498" s="429" t="s">
        <v>1111</v>
      </c>
      <c r="E498" s="447" t="s">
        <v>783</v>
      </c>
      <c r="F498" s="73" t="s">
        <v>784</v>
      </c>
      <c r="G498" s="73" t="s">
        <v>232</v>
      </c>
      <c r="H498" s="73" t="s">
        <v>233</v>
      </c>
      <c r="I498" s="209">
        <v>13.49</v>
      </c>
      <c r="J498" s="304">
        <f t="shared" si="14"/>
        <v>205</v>
      </c>
      <c r="K498" s="219">
        <v>205</v>
      </c>
      <c r="L498" s="218" t="e">
        <f>IF(K498="nio",0,IF(K498&gt;0,K498*I498/M498,0))*VLOOKUP(B498,'2-Kosten per locatie'!$A$14:$C$22,3,FALSE)</f>
        <v>#DIV/0!</v>
      </c>
      <c r="M498" s="305">
        <f>IF(K498="nio",0,IF(K498&gt;0,VLOOKUP(G498,'3-Productie normen'!A:J,VLOOKUP(K498,'3-Productie normen'!$B$40:$C$42,2,FALSE),FALSE)))</f>
        <v>0</v>
      </c>
      <c r="N498" s="306" t="str">
        <f>VLOOKUP(G498,'3-Productie normen'!A:J,8,FALSE)</f>
        <v>V</v>
      </c>
      <c r="O498" s="453"/>
      <c r="Q498" s="307">
        <f t="shared" si="15"/>
        <v>2765.45</v>
      </c>
    </row>
    <row r="499" spans="1:17" ht="14.1" customHeight="1">
      <c r="A499" s="62">
        <v>499</v>
      </c>
      <c r="B499" s="271" t="s">
        <v>222</v>
      </c>
      <c r="C499" s="271" t="s">
        <v>224</v>
      </c>
      <c r="D499" s="429" t="s">
        <v>1111</v>
      </c>
      <c r="E499" s="216" t="s">
        <v>1131</v>
      </c>
      <c r="F499" s="73" t="s">
        <v>785</v>
      </c>
      <c r="G499" s="73" t="s">
        <v>37</v>
      </c>
      <c r="H499" s="73" t="s">
        <v>237</v>
      </c>
      <c r="I499" s="209">
        <v>7.71</v>
      </c>
      <c r="J499" s="304">
        <f t="shared" si="14"/>
        <v>205</v>
      </c>
      <c r="K499" s="219">
        <v>205</v>
      </c>
      <c r="L499" s="218" t="e">
        <f>IF(K499="nio",0,IF(K499&gt;0,K499*I499/M499,0))*VLOOKUP(B499,'2-Kosten per locatie'!$A$14:$C$22,3,FALSE)</f>
        <v>#DIV/0!</v>
      </c>
      <c r="M499" s="305">
        <f>IF(K499="nio",0,IF(K499&gt;0,VLOOKUP(G499,'3-Productie normen'!A:J,VLOOKUP(K499,'3-Productie normen'!$B$40:$C$42,2,FALSE),FALSE)))</f>
        <v>0</v>
      </c>
      <c r="N499" s="306" t="str">
        <f>VLOOKUP(G499,'3-Productie normen'!A:J,8,FALSE)</f>
        <v>S</v>
      </c>
      <c r="O499" s="453"/>
      <c r="Q499" s="307">
        <f t="shared" si="15"/>
        <v>1580.55</v>
      </c>
    </row>
    <row r="500" spans="1:17" ht="14.1" customHeight="1">
      <c r="A500" s="62">
        <v>500</v>
      </c>
      <c r="B500" s="271" t="s">
        <v>222</v>
      </c>
      <c r="C500" s="271" t="s">
        <v>224</v>
      </c>
      <c r="D500" s="429" t="s">
        <v>1111</v>
      </c>
      <c r="E500" s="447" t="s">
        <v>1132</v>
      </c>
      <c r="F500" s="73" t="s">
        <v>509</v>
      </c>
      <c r="G500" s="73" t="s">
        <v>35</v>
      </c>
      <c r="H500" s="73" t="s">
        <v>454</v>
      </c>
      <c r="I500" s="209">
        <v>4.99</v>
      </c>
      <c r="J500" s="304">
        <f t="shared" si="14"/>
        <v>123</v>
      </c>
      <c r="K500" s="219">
        <v>123</v>
      </c>
      <c r="L500" s="218" t="e">
        <f>IF(K500="nio",0,IF(K500&gt;0,K500*I500/M500,0))*VLOOKUP(B500,'2-Kosten per locatie'!$A$14:$C$22,3,FALSE)</f>
        <v>#DIV/0!</v>
      </c>
      <c r="M500" s="305">
        <f>IF(K500="nio",0,IF(K500&gt;0,VLOOKUP(G500,'3-Productie normen'!A:J,VLOOKUP(K500,'3-Productie normen'!$B$40:$C$42,2,FALSE),FALSE)))</f>
        <v>0</v>
      </c>
      <c r="N500" s="306" t="str">
        <f>VLOOKUP(G500,'3-Productie normen'!A:J,8,FALSE)</f>
        <v>B</v>
      </c>
      <c r="O500" s="453"/>
      <c r="Q500" s="307">
        <f t="shared" si="15"/>
        <v>613.77</v>
      </c>
    </row>
    <row r="501" spans="1:17" ht="14.1" customHeight="1">
      <c r="A501" s="62">
        <v>501</v>
      </c>
      <c r="B501" s="271" t="s">
        <v>222</v>
      </c>
      <c r="C501" s="271" t="s">
        <v>224</v>
      </c>
      <c r="D501" s="429" t="s">
        <v>1111</v>
      </c>
      <c r="E501" s="447" t="s">
        <v>1132</v>
      </c>
      <c r="F501" s="73" t="s">
        <v>509</v>
      </c>
      <c r="G501" s="73" t="s">
        <v>35</v>
      </c>
      <c r="H501" s="73" t="s">
        <v>454</v>
      </c>
      <c r="I501" s="209">
        <v>1.19</v>
      </c>
      <c r="J501" s="304">
        <f t="shared" si="14"/>
        <v>123</v>
      </c>
      <c r="K501" s="219">
        <v>123</v>
      </c>
      <c r="L501" s="218" t="e">
        <f>IF(K501="nio",0,IF(K501&gt;0,K501*I501/M501,0))*VLOOKUP(B501,'2-Kosten per locatie'!$A$14:$C$22,3,FALSE)</f>
        <v>#DIV/0!</v>
      </c>
      <c r="M501" s="305">
        <f>IF(K501="nio",0,IF(K501&gt;0,VLOOKUP(G501,'3-Productie normen'!A:J,VLOOKUP(K501,'3-Productie normen'!$B$40:$C$42,2,FALSE),FALSE)))</f>
        <v>0</v>
      </c>
      <c r="N501" s="306" t="str">
        <f>VLOOKUP(G501,'3-Productie normen'!A:J,8,FALSE)</f>
        <v>B</v>
      </c>
      <c r="O501" s="453"/>
      <c r="Q501" s="307">
        <f t="shared" si="15"/>
        <v>146.37</v>
      </c>
    </row>
    <row r="502" spans="1:17" ht="14.1" customHeight="1">
      <c r="A502" s="62">
        <v>502</v>
      </c>
      <c r="B502" s="271" t="s">
        <v>222</v>
      </c>
      <c r="C502" s="271" t="s">
        <v>224</v>
      </c>
      <c r="D502" s="429" t="s">
        <v>1111</v>
      </c>
      <c r="E502" s="447" t="s">
        <v>1132</v>
      </c>
      <c r="F502" s="73" t="s">
        <v>509</v>
      </c>
      <c r="G502" s="73" t="s">
        <v>35</v>
      </c>
      <c r="H502" s="73" t="s">
        <v>454</v>
      </c>
      <c r="I502" s="209">
        <v>1.19</v>
      </c>
      <c r="J502" s="304">
        <f t="shared" si="14"/>
        <v>123</v>
      </c>
      <c r="K502" s="219">
        <v>123</v>
      </c>
      <c r="L502" s="218" t="e">
        <f>IF(K502="nio",0,IF(K502&gt;0,K502*I502/M502,0))*VLOOKUP(B502,'2-Kosten per locatie'!$A$14:$C$22,3,FALSE)</f>
        <v>#DIV/0!</v>
      </c>
      <c r="M502" s="305">
        <f>IF(K502="nio",0,IF(K502&gt;0,VLOOKUP(G502,'3-Productie normen'!A:J,VLOOKUP(K502,'3-Productie normen'!$B$40:$C$42,2,FALSE),FALSE)))</f>
        <v>0</v>
      </c>
      <c r="N502" s="306" t="str">
        <f>VLOOKUP(G502,'3-Productie normen'!A:J,8,FALSE)</f>
        <v>B</v>
      </c>
      <c r="O502" s="453"/>
      <c r="Q502" s="307">
        <f t="shared" si="15"/>
        <v>146.37</v>
      </c>
    </row>
    <row r="503" spans="1:17" ht="14.1" customHeight="1">
      <c r="A503" s="62">
        <v>503</v>
      </c>
      <c r="B503" s="271" t="s">
        <v>222</v>
      </c>
      <c r="C503" s="271" t="s">
        <v>224</v>
      </c>
      <c r="D503" s="429" t="s">
        <v>1111</v>
      </c>
      <c r="E503" s="216" t="s">
        <v>1133</v>
      </c>
      <c r="F503" s="73" t="s">
        <v>717</v>
      </c>
      <c r="G503" s="271" t="s">
        <v>1114</v>
      </c>
      <c r="H503" s="73" t="s">
        <v>454</v>
      </c>
      <c r="I503" s="209">
        <v>63.08</v>
      </c>
      <c r="J503" s="304">
        <f t="shared" si="14"/>
        <v>205</v>
      </c>
      <c r="K503" s="219">
        <v>205</v>
      </c>
      <c r="L503" s="218" t="e">
        <f>IF(K503="nio",0,IF(K503&gt;0,K503*I503/M503,0))*VLOOKUP(B503,'2-Kosten per locatie'!$A$14:$C$22,3,FALSE)</f>
        <v>#DIV/0!</v>
      </c>
      <c r="M503" s="305">
        <f>IF(K503="nio",0,IF(K503&gt;0,VLOOKUP(G503,'3-Productie normen'!A:J,VLOOKUP(K503,'3-Productie normen'!$B$40:$C$42,2,FALSE),FALSE)))</f>
        <v>0</v>
      </c>
      <c r="N503" s="306" t="str">
        <f>VLOOKUP(G503,'3-Productie normen'!A:J,8,FALSE)</f>
        <v>L</v>
      </c>
      <c r="O503" s="453"/>
      <c r="Q503" s="307">
        <f t="shared" si="15"/>
        <v>12931.4</v>
      </c>
    </row>
    <row r="504" spans="1:17" ht="14.1" customHeight="1">
      <c r="A504" s="62">
        <v>504</v>
      </c>
      <c r="B504" s="271" t="s">
        <v>222</v>
      </c>
      <c r="C504" s="271" t="s">
        <v>224</v>
      </c>
      <c r="D504" s="429" t="s">
        <v>1111</v>
      </c>
      <c r="E504" s="216" t="s">
        <v>513</v>
      </c>
      <c r="F504" s="73" t="s">
        <v>717</v>
      </c>
      <c r="G504" s="271" t="s">
        <v>1114</v>
      </c>
      <c r="H504" s="73" t="s">
        <v>454</v>
      </c>
      <c r="I504" s="209">
        <v>65.489999999999995</v>
      </c>
      <c r="J504" s="304">
        <f t="shared" si="14"/>
        <v>205</v>
      </c>
      <c r="K504" s="219">
        <v>205</v>
      </c>
      <c r="L504" s="218" t="e">
        <f>IF(K504="nio",0,IF(K504&gt;0,K504*I504/M504,0))*VLOOKUP(B504,'2-Kosten per locatie'!$A$14:$C$22,3,FALSE)</f>
        <v>#DIV/0!</v>
      </c>
      <c r="M504" s="305">
        <f>IF(K504="nio",0,IF(K504&gt;0,VLOOKUP(G504,'3-Productie normen'!A:J,VLOOKUP(K504,'3-Productie normen'!$B$40:$C$42,2,FALSE),FALSE)))</f>
        <v>0</v>
      </c>
      <c r="N504" s="306" t="str">
        <f>VLOOKUP(G504,'3-Productie normen'!A:J,8,FALSE)</f>
        <v>L</v>
      </c>
      <c r="O504" s="453"/>
      <c r="Q504" s="307">
        <f t="shared" si="15"/>
        <v>13425.449999999999</v>
      </c>
    </row>
    <row r="505" spans="1:17" ht="14.1" customHeight="1">
      <c r="A505" s="62">
        <v>505</v>
      </c>
      <c r="B505" s="271" t="s">
        <v>222</v>
      </c>
      <c r="C505" s="271" t="s">
        <v>224</v>
      </c>
      <c r="D505" s="429" t="s">
        <v>1111</v>
      </c>
      <c r="E505" s="216" t="s">
        <v>1134</v>
      </c>
      <c r="F505" s="73" t="s">
        <v>786</v>
      </c>
      <c r="G505" s="73" t="s">
        <v>35</v>
      </c>
      <c r="H505" s="73" t="s">
        <v>233</v>
      </c>
      <c r="I505" s="209">
        <v>7.57</v>
      </c>
      <c r="J505" s="304">
        <f t="shared" si="14"/>
        <v>123</v>
      </c>
      <c r="K505" s="219">
        <v>123</v>
      </c>
      <c r="L505" s="218" t="e">
        <f>IF(K505="nio",0,IF(K505&gt;0,K505*I505/M505,0))*VLOOKUP(B505,'2-Kosten per locatie'!$A$14:$C$22,3,FALSE)</f>
        <v>#DIV/0!</v>
      </c>
      <c r="M505" s="305">
        <f>IF(K505="nio",0,IF(K505&gt;0,VLOOKUP(G505,'3-Productie normen'!A:J,VLOOKUP(K505,'3-Productie normen'!$B$40:$C$42,2,FALSE),FALSE)))</f>
        <v>0</v>
      </c>
      <c r="N505" s="306" t="str">
        <f>VLOOKUP(G505,'3-Productie normen'!A:J,8,FALSE)</f>
        <v>B</v>
      </c>
      <c r="O505" s="453"/>
      <c r="Q505" s="307">
        <f t="shared" si="15"/>
        <v>931.11</v>
      </c>
    </row>
    <row r="506" spans="1:17" ht="14.1" customHeight="1">
      <c r="A506" s="62">
        <v>506</v>
      </c>
      <c r="B506" s="271" t="s">
        <v>222</v>
      </c>
      <c r="C506" s="271" t="s">
        <v>224</v>
      </c>
      <c r="D506" s="429" t="s">
        <v>1111</v>
      </c>
      <c r="E506" s="216" t="s">
        <v>1135</v>
      </c>
      <c r="F506" s="73" t="s">
        <v>786</v>
      </c>
      <c r="G506" s="73" t="s">
        <v>35</v>
      </c>
      <c r="H506" s="73" t="s">
        <v>233</v>
      </c>
      <c r="I506" s="209">
        <v>7.43</v>
      </c>
      <c r="J506" s="304">
        <f t="shared" si="14"/>
        <v>123</v>
      </c>
      <c r="K506" s="219">
        <v>123</v>
      </c>
      <c r="L506" s="218" t="e">
        <f>IF(K506="nio",0,IF(K506&gt;0,K506*I506/M506,0))*VLOOKUP(B506,'2-Kosten per locatie'!$A$14:$C$22,3,FALSE)</f>
        <v>#DIV/0!</v>
      </c>
      <c r="M506" s="305">
        <f>IF(K506="nio",0,IF(K506&gt;0,VLOOKUP(G506,'3-Productie normen'!A:J,VLOOKUP(K506,'3-Productie normen'!$B$40:$C$42,2,FALSE),FALSE)))</f>
        <v>0</v>
      </c>
      <c r="N506" s="306" t="str">
        <f>VLOOKUP(G506,'3-Productie normen'!A:J,8,FALSE)</f>
        <v>B</v>
      </c>
      <c r="O506" s="453"/>
      <c r="Q506" s="307">
        <f t="shared" si="15"/>
        <v>913.89</v>
      </c>
    </row>
    <row r="507" spans="1:17" ht="14.1" customHeight="1">
      <c r="A507" s="62">
        <v>507</v>
      </c>
      <c r="B507" s="271" t="s">
        <v>222</v>
      </c>
      <c r="C507" s="271" t="s">
        <v>224</v>
      </c>
      <c r="D507" s="429" t="s">
        <v>1111</v>
      </c>
      <c r="E507" s="216" t="s">
        <v>394</v>
      </c>
      <c r="F507" s="73" t="s">
        <v>775</v>
      </c>
      <c r="G507" s="73" t="s">
        <v>35</v>
      </c>
      <c r="H507" s="73" t="s">
        <v>233</v>
      </c>
      <c r="I507" s="209">
        <v>11.99</v>
      </c>
      <c r="J507" s="304">
        <f t="shared" si="14"/>
        <v>123</v>
      </c>
      <c r="K507" s="219">
        <v>123</v>
      </c>
      <c r="L507" s="218" t="e">
        <f>IF(K507="nio",0,IF(K507&gt;0,K507*I507/M507,0))*VLOOKUP(B507,'2-Kosten per locatie'!$A$14:$C$22,3,FALSE)</f>
        <v>#DIV/0!</v>
      </c>
      <c r="M507" s="305">
        <f>IF(K507="nio",0,IF(K507&gt;0,VLOOKUP(G507,'3-Productie normen'!A:J,VLOOKUP(K507,'3-Productie normen'!$B$40:$C$42,2,FALSE),FALSE)))</f>
        <v>0</v>
      </c>
      <c r="N507" s="306" t="str">
        <f>VLOOKUP(G507,'3-Productie normen'!A:J,8,FALSE)</f>
        <v>B</v>
      </c>
      <c r="O507" s="453"/>
      <c r="Q507" s="307">
        <f t="shared" si="15"/>
        <v>1474.77</v>
      </c>
    </row>
    <row r="508" spans="1:17" ht="14.1" customHeight="1">
      <c r="A508" s="62">
        <v>508</v>
      </c>
      <c r="B508" s="271" t="s">
        <v>222</v>
      </c>
      <c r="C508" s="271" t="s">
        <v>224</v>
      </c>
      <c r="D508" s="429" t="s">
        <v>1111</v>
      </c>
      <c r="E508" s="447" t="s">
        <v>787</v>
      </c>
      <c r="F508" s="73" t="s">
        <v>788</v>
      </c>
      <c r="G508" s="73" t="s">
        <v>393</v>
      </c>
      <c r="H508" s="73" t="s">
        <v>789</v>
      </c>
      <c r="I508" s="209">
        <v>20.27</v>
      </c>
      <c r="J508" s="304">
        <f t="shared" si="14"/>
        <v>205</v>
      </c>
      <c r="K508" s="219">
        <v>205</v>
      </c>
      <c r="L508" s="218" t="e">
        <f>IF(K508="nio",0,IF(K508&gt;0,K508*I508/M508,0))*VLOOKUP(B508,'2-Kosten per locatie'!$A$14:$C$22,3,FALSE)</f>
        <v>#DIV/0!</v>
      </c>
      <c r="M508" s="305">
        <f>IF(K508="nio",0,IF(K508&gt;0,VLOOKUP(G508,'3-Productie normen'!A:J,VLOOKUP(K508,'3-Productie normen'!$B$40:$C$42,2,FALSE),FALSE)))</f>
        <v>0</v>
      </c>
      <c r="N508" s="306" t="str">
        <f>VLOOKUP(G508,'3-Productie normen'!A:J,8,FALSE)</f>
        <v>V</v>
      </c>
      <c r="O508" s="453"/>
      <c r="Q508" s="307">
        <f t="shared" si="15"/>
        <v>4155.3500000000004</v>
      </c>
    </row>
    <row r="509" spans="1:17" ht="14.1" customHeight="1">
      <c r="A509" s="62">
        <v>509</v>
      </c>
      <c r="B509" s="271" t="s">
        <v>222</v>
      </c>
      <c r="C509" s="271" t="s">
        <v>224</v>
      </c>
      <c r="D509" s="429" t="s">
        <v>1111</v>
      </c>
      <c r="E509" s="216" t="s">
        <v>1136</v>
      </c>
      <c r="F509" s="73" t="s">
        <v>790</v>
      </c>
      <c r="G509" s="73" t="s">
        <v>318</v>
      </c>
      <c r="H509" s="73" t="s">
        <v>237</v>
      </c>
      <c r="I509" s="209">
        <v>24.34</v>
      </c>
      <c r="J509" s="304">
        <f t="shared" si="14"/>
        <v>205</v>
      </c>
      <c r="K509" s="219">
        <v>205</v>
      </c>
      <c r="L509" s="218" t="e">
        <f>IF(K509="nio",0,IF(K509&gt;0,K509*I509/M509,0))*VLOOKUP(B509,'2-Kosten per locatie'!$A$14:$C$22,3,FALSE)</f>
        <v>#DIV/0!</v>
      </c>
      <c r="M509" s="305">
        <f>IF(K509="nio",0,IF(K509&gt;0,VLOOKUP(G509,'3-Productie normen'!A:J,VLOOKUP(K509,'3-Productie normen'!$B$40:$C$42,2,FALSE),FALSE)))</f>
        <v>0</v>
      </c>
      <c r="N509" s="306" t="str">
        <f>VLOOKUP(G509,'3-Productie normen'!A:J,8,FALSE)</f>
        <v>V</v>
      </c>
      <c r="O509" s="453"/>
      <c r="Q509" s="307">
        <f t="shared" si="15"/>
        <v>4989.7</v>
      </c>
    </row>
    <row r="510" spans="1:17" ht="14.1" customHeight="1">
      <c r="A510" s="62">
        <v>510</v>
      </c>
      <c r="B510" s="271" t="s">
        <v>222</v>
      </c>
      <c r="C510" s="271" t="s">
        <v>224</v>
      </c>
      <c r="D510" s="429" t="s">
        <v>1111</v>
      </c>
      <c r="E510" s="216" t="s">
        <v>398</v>
      </c>
      <c r="F510" s="73" t="s">
        <v>792</v>
      </c>
      <c r="G510" s="73" t="s">
        <v>236</v>
      </c>
      <c r="H510" s="73" t="s">
        <v>237</v>
      </c>
      <c r="I510" s="209">
        <v>16.3</v>
      </c>
      <c r="J510" s="304">
        <f t="shared" si="14"/>
        <v>0</v>
      </c>
      <c r="K510" s="219" t="s">
        <v>888</v>
      </c>
      <c r="L510" s="218">
        <f>IF(K510="nio",0,IF(K510&gt;0,K510*I510/M510,0))*VLOOKUP(B510,'2-Kosten per locatie'!$A$14:$C$22,3,FALSE)</f>
        <v>0</v>
      </c>
      <c r="M510" s="305">
        <f>IF(K510="nio",0,IF(K510&gt;0,VLOOKUP(G510,'3-Productie normen'!A:J,VLOOKUP(K510,'3-Productie normen'!$B$40:$C$42,2,FALSE),FALSE)))</f>
        <v>0</v>
      </c>
      <c r="N510" s="306" t="str">
        <f>VLOOKUP(G510,'3-Productie normen'!A:J,8,FALSE)</f>
        <v>nvt</v>
      </c>
      <c r="O510" s="453"/>
      <c r="Q510" s="307">
        <f t="shared" si="15"/>
        <v>0</v>
      </c>
    </row>
    <row r="511" spans="1:17" ht="14.1" customHeight="1">
      <c r="A511" s="62">
        <v>511</v>
      </c>
      <c r="B511" s="271" t="s">
        <v>222</v>
      </c>
      <c r="C511" s="271" t="s">
        <v>224</v>
      </c>
      <c r="D511" s="429" t="s">
        <v>1111</v>
      </c>
      <c r="E511" s="216" t="s">
        <v>1137</v>
      </c>
      <c r="F511" s="73" t="s">
        <v>1211</v>
      </c>
      <c r="G511" s="73" t="s">
        <v>35</v>
      </c>
      <c r="H511" s="73" t="s">
        <v>233</v>
      </c>
      <c r="I511" s="209">
        <v>23.42</v>
      </c>
      <c r="J511" s="304">
        <f t="shared" si="14"/>
        <v>123</v>
      </c>
      <c r="K511" s="219">
        <v>123</v>
      </c>
      <c r="L511" s="218" t="e">
        <f>IF(K511="nio",0,IF(K511&gt;0,K511*I511/M511,0))*VLOOKUP(B511,'2-Kosten per locatie'!$A$14:$C$22,3,FALSE)</f>
        <v>#DIV/0!</v>
      </c>
      <c r="M511" s="305">
        <f>IF(K511="nio",0,IF(K511&gt;0,VLOOKUP(G511,'3-Productie normen'!A:J,VLOOKUP(K511,'3-Productie normen'!$B$40:$C$42,2,FALSE),FALSE)))</f>
        <v>0</v>
      </c>
      <c r="N511" s="306" t="str">
        <f>VLOOKUP(G511,'3-Productie normen'!A:J,8,FALSE)</f>
        <v>B</v>
      </c>
      <c r="O511" s="453"/>
      <c r="Q511" s="307">
        <f t="shared" si="15"/>
        <v>2880.6600000000003</v>
      </c>
    </row>
    <row r="512" spans="1:17" ht="14.1" customHeight="1">
      <c r="A512" s="62">
        <v>512</v>
      </c>
      <c r="B512" s="271" t="s">
        <v>222</v>
      </c>
      <c r="C512" s="271" t="s">
        <v>224</v>
      </c>
      <c r="D512" s="429" t="s">
        <v>1111</v>
      </c>
      <c r="E512" s="216" t="s">
        <v>457</v>
      </c>
      <c r="F512" s="73" t="s">
        <v>791</v>
      </c>
      <c r="G512" s="60" t="s">
        <v>1113</v>
      </c>
      <c r="H512" s="73" t="s">
        <v>233</v>
      </c>
      <c r="I512" s="209">
        <v>125.24</v>
      </c>
      <c r="J512" s="304">
        <f t="shared" si="14"/>
        <v>205</v>
      </c>
      <c r="K512" s="219">
        <v>205</v>
      </c>
      <c r="L512" s="218" t="e">
        <f>IF(K512="nio",0,IF(K512&gt;0,K512*I512/M512,0))*VLOOKUP(B512,'2-Kosten per locatie'!$A$14:$C$22,3,FALSE)</f>
        <v>#DIV/0!</v>
      </c>
      <c r="M512" s="305">
        <f>IF(K512="nio",0,IF(K512&gt;0,VLOOKUP(G512,'3-Productie normen'!A:J,VLOOKUP(K512,'3-Productie normen'!$B$40:$C$42,2,FALSE),FALSE)))</f>
        <v>0</v>
      </c>
      <c r="N512" s="306" t="str">
        <f>VLOOKUP(G512,'3-Productie normen'!A:J,8,FALSE)</f>
        <v>L</v>
      </c>
      <c r="O512" s="453"/>
      <c r="Q512" s="307">
        <f t="shared" si="15"/>
        <v>25674.2</v>
      </c>
    </row>
    <row r="513" spans="1:17" ht="14.1" customHeight="1">
      <c r="A513" s="62">
        <v>513</v>
      </c>
      <c r="B513" s="271" t="s">
        <v>222</v>
      </c>
      <c r="C513" s="271" t="s">
        <v>224</v>
      </c>
      <c r="D513" s="429" t="s">
        <v>1111</v>
      </c>
      <c r="E513" s="216" t="s">
        <v>460</v>
      </c>
      <c r="F513" s="73" t="s">
        <v>792</v>
      </c>
      <c r="G513" s="73" t="s">
        <v>236</v>
      </c>
      <c r="H513" s="73" t="s">
        <v>233</v>
      </c>
      <c r="I513" s="209">
        <v>24.95</v>
      </c>
      <c r="J513" s="304">
        <f t="shared" si="14"/>
        <v>0</v>
      </c>
      <c r="K513" s="219" t="s">
        <v>888</v>
      </c>
      <c r="L513" s="218">
        <f>IF(K513="nio",0,IF(K513&gt;0,K513*I513/M513,0))*VLOOKUP(B513,'2-Kosten per locatie'!$A$14:$C$22,3,FALSE)</f>
        <v>0</v>
      </c>
      <c r="M513" s="305">
        <f>IF(K513="nio",0,IF(K513&gt;0,VLOOKUP(G513,'3-Productie normen'!A:J,VLOOKUP(K513,'3-Productie normen'!$B$40:$C$42,2,FALSE),FALSE)))</f>
        <v>0</v>
      </c>
      <c r="N513" s="306" t="str">
        <f>VLOOKUP(G513,'3-Productie normen'!A:J,8,FALSE)</f>
        <v>nvt</v>
      </c>
      <c r="O513" s="453"/>
      <c r="Q513" s="307">
        <f t="shared" si="15"/>
        <v>0</v>
      </c>
    </row>
    <row r="514" spans="1:17" ht="14.1" customHeight="1">
      <c r="A514" s="62">
        <v>514</v>
      </c>
      <c r="B514" s="271" t="s">
        <v>222</v>
      </c>
      <c r="C514" s="271" t="s">
        <v>224</v>
      </c>
      <c r="D514" s="429" t="s">
        <v>1111</v>
      </c>
      <c r="E514" s="216" t="s">
        <v>462</v>
      </c>
      <c r="F514" s="73" t="s">
        <v>793</v>
      </c>
      <c r="G514" s="60" t="s">
        <v>1113</v>
      </c>
      <c r="H514" s="73" t="s">
        <v>233</v>
      </c>
      <c r="I514" s="209">
        <v>91</v>
      </c>
      <c r="J514" s="304">
        <f t="shared" si="14"/>
        <v>205</v>
      </c>
      <c r="K514" s="219">
        <v>205</v>
      </c>
      <c r="L514" s="218" t="e">
        <f>IF(K514="nio",0,IF(K514&gt;0,K514*I514/M514,0))*VLOOKUP(B514,'2-Kosten per locatie'!$A$14:$C$22,3,FALSE)</f>
        <v>#DIV/0!</v>
      </c>
      <c r="M514" s="305">
        <f>IF(K514="nio",0,IF(K514&gt;0,VLOOKUP(G514,'3-Productie normen'!A:J,VLOOKUP(K514,'3-Productie normen'!$B$40:$C$42,2,FALSE),FALSE)))</f>
        <v>0</v>
      </c>
      <c r="N514" s="306" t="str">
        <f>VLOOKUP(G514,'3-Productie normen'!A:J,8,FALSE)</f>
        <v>L</v>
      </c>
      <c r="O514" s="453"/>
      <c r="Q514" s="307">
        <f t="shared" si="15"/>
        <v>18655</v>
      </c>
    </row>
    <row r="515" spans="1:17" ht="14.1" customHeight="1">
      <c r="A515" s="62">
        <v>515</v>
      </c>
      <c r="B515" s="271" t="s">
        <v>222</v>
      </c>
      <c r="C515" s="271" t="s">
        <v>224</v>
      </c>
      <c r="D515" s="429" t="s">
        <v>1111</v>
      </c>
      <c r="E515" s="216" t="s">
        <v>1138</v>
      </c>
      <c r="F515" s="73" t="s">
        <v>794</v>
      </c>
      <c r="G515" s="73" t="s">
        <v>236</v>
      </c>
      <c r="H515" s="73" t="s">
        <v>233</v>
      </c>
      <c r="I515" s="209">
        <v>7.53</v>
      </c>
      <c r="J515" s="304">
        <f t="shared" si="14"/>
        <v>0</v>
      </c>
      <c r="K515" s="219" t="s">
        <v>888</v>
      </c>
      <c r="L515" s="218">
        <f>IF(K515="nio",0,IF(K515&gt;0,K515*I515/M515,0))*VLOOKUP(B515,'2-Kosten per locatie'!$A$14:$C$22,3,FALSE)</f>
        <v>0</v>
      </c>
      <c r="M515" s="305">
        <f>IF(K515="nio",0,IF(K515&gt;0,VLOOKUP(G515,'3-Productie normen'!A:J,VLOOKUP(K515,'3-Productie normen'!$B$40:$C$42,2,FALSE),FALSE)))</f>
        <v>0</v>
      </c>
      <c r="N515" s="306" t="str">
        <f>VLOOKUP(G515,'3-Productie normen'!A:J,8,FALSE)</f>
        <v>nvt</v>
      </c>
      <c r="O515" s="453"/>
      <c r="Q515" s="307">
        <f t="shared" si="15"/>
        <v>0</v>
      </c>
    </row>
    <row r="516" spans="1:17" ht="14.1" customHeight="1">
      <c r="A516" s="62">
        <v>516</v>
      </c>
      <c r="B516" s="271" t="s">
        <v>222</v>
      </c>
      <c r="C516" s="271" t="s">
        <v>224</v>
      </c>
      <c r="D516" s="429" t="s">
        <v>1111</v>
      </c>
      <c r="E516" s="216" t="s">
        <v>459</v>
      </c>
      <c r="F516" s="73" t="s">
        <v>795</v>
      </c>
      <c r="G516" s="60" t="s">
        <v>1113</v>
      </c>
      <c r="H516" s="73" t="s">
        <v>233</v>
      </c>
      <c r="I516" s="209">
        <v>74.42</v>
      </c>
      <c r="J516" s="304">
        <f t="shared" si="14"/>
        <v>205</v>
      </c>
      <c r="K516" s="219">
        <v>205</v>
      </c>
      <c r="L516" s="218" t="e">
        <f>IF(K516="nio",0,IF(K516&gt;0,K516*I516/M516,0))*VLOOKUP(B516,'2-Kosten per locatie'!$A$14:$C$22,3,FALSE)</f>
        <v>#DIV/0!</v>
      </c>
      <c r="M516" s="305">
        <f>IF(K516="nio",0,IF(K516&gt;0,VLOOKUP(G516,'3-Productie normen'!A:J,VLOOKUP(K516,'3-Productie normen'!$B$40:$C$42,2,FALSE),FALSE)))</f>
        <v>0</v>
      </c>
      <c r="N516" s="306" t="str">
        <f>VLOOKUP(G516,'3-Productie normen'!A:J,8,FALSE)</f>
        <v>L</v>
      </c>
      <c r="O516" s="453"/>
      <c r="Q516" s="307">
        <f t="shared" si="15"/>
        <v>15256.1</v>
      </c>
    </row>
    <row r="517" spans="1:17" ht="14.1" customHeight="1">
      <c r="A517" s="62">
        <v>517</v>
      </c>
      <c r="B517" s="271" t="s">
        <v>222</v>
      </c>
      <c r="C517" s="271" t="s">
        <v>224</v>
      </c>
      <c r="D517" s="429" t="s">
        <v>1111</v>
      </c>
      <c r="E517" s="216" t="s">
        <v>456</v>
      </c>
      <c r="F517" s="73" t="s">
        <v>796</v>
      </c>
      <c r="G517" s="73" t="s">
        <v>236</v>
      </c>
      <c r="H517" s="73" t="s">
        <v>237</v>
      </c>
      <c r="I517" s="209">
        <v>0.71</v>
      </c>
      <c r="J517" s="304">
        <f t="shared" si="14"/>
        <v>0</v>
      </c>
      <c r="K517" s="219" t="s">
        <v>888</v>
      </c>
      <c r="L517" s="218">
        <f>IF(K517="nio",0,IF(K517&gt;0,K517*I517/M517,0))*VLOOKUP(B517,'2-Kosten per locatie'!$A$14:$C$22,3,FALSE)</f>
        <v>0</v>
      </c>
      <c r="M517" s="305">
        <f>IF(K517="nio",0,IF(K517&gt;0,VLOOKUP(G517,'3-Productie normen'!A:J,VLOOKUP(K517,'3-Productie normen'!$B$40:$C$42,2,FALSE),FALSE)))</f>
        <v>0</v>
      </c>
      <c r="N517" s="306" t="str">
        <f>VLOOKUP(G517,'3-Productie normen'!A:J,8,FALSE)</f>
        <v>nvt</v>
      </c>
      <c r="O517" s="453"/>
      <c r="Q517" s="307">
        <f t="shared" si="15"/>
        <v>0</v>
      </c>
    </row>
    <row r="518" spans="1:17" ht="14.1" customHeight="1">
      <c r="A518" s="62">
        <v>518</v>
      </c>
      <c r="B518" s="271" t="s">
        <v>222</v>
      </c>
      <c r="C518" s="271" t="s">
        <v>224</v>
      </c>
      <c r="D518" s="429" t="s">
        <v>1111</v>
      </c>
      <c r="E518" s="216" t="s">
        <v>403</v>
      </c>
      <c r="F518" s="73" t="s">
        <v>797</v>
      </c>
      <c r="G518" s="60" t="s">
        <v>1113</v>
      </c>
      <c r="H518" s="73" t="s">
        <v>233</v>
      </c>
      <c r="I518" s="209">
        <v>48.34</v>
      </c>
      <c r="J518" s="304">
        <f t="shared" si="14"/>
        <v>205</v>
      </c>
      <c r="K518" s="219">
        <v>205</v>
      </c>
      <c r="L518" s="218" t="e">
        <f>IF(K518="nio",0,IF(K518&gt;0,K518*I518/M518,0))*VLOOKUP(B518,'2-Kosten per locatie'!$A$14:$C$22,3,FALSE)</f>
        <v>#DIV/0!</v>
      </c>
      <c r="M518" s="305">
        <f>IF(K518="nio",0,IF(K518&gt;0,VLOOKUP(G518,'3-Productie normen'!A:J,VLOOKUP(K518,'3-Productie normen'!$B$40:$C$42,2,FALSE),FALSE)))</f>
        <v>0</v>
      </c>
      <c r="N518" s="306" t="str">
        <f>VLOOKUP(G518,'3-Productie normen'!A:J,8,FALSE)</f>
        <v>L</v>
      </c>
      <c r="O518" s="453"/>
      <c r="Q518" s="307">
        <f t="shared" si="15"/>
        <v>9909.7000000000007</v>
      </c>
    </row>
    <row r="519" spans="1:17" ht="14.1" customHeight="1">
      <c r="A519" s="62">
        <v>519</v>
      </c>
      <c r="B519" s="271" t="s">
        <v>222</v>
      </c>
      <c r="C519" s="271" t="s">
        <v>224</v>
      </c>
      <c r="D519" s="429" t="s">
        <v>1111</v>
      </c>
      <c r="E519" s="216" t="s">
        <v>400</v>
      </c>
      <c r="F519" s="73" t="s">
        <v>795</v>
      </c>
      <c r="G519" s="60" t="s">
        <v>1113</v>
      </c>
      <c r="H519" s="73" t="s">
        <v>233</v>
      </c>
      <c r="I519" s="209">
        <v>74.37</v>
      </c>
      <c r="J519" s="304">
        <f t="shared" si="14"/>
        <v>205</v>
      </c>
      <c r="K519" s="219">
        <v>205</v>
      </c>
      <c r="L519" s="218" t="e">
        <f>IF(K519="nio",0,IF(K519&gt;0,K519*I519/M519,0))*VLOOKUP(B519,'2-Kosten per locatie'!$A$14:$C$22,3,FALSE)</f>
        <v>#DIV/0!</v>
      </c>
      <c r="M519" s="305">
        <f>IF(K519="nio",0,IF(K519&gt;0,VLOOKUP(G519,'3-Productie normen'!A:J,VLOOKUP(K519,'3-Productie normen'!$B$40:$C$42,2,FALSE),FALSE)))</f>
        <v>0</v>
      </c>
      <c r="N519" s="306" t="str">
        <f>VLOOKUP(G519,'3-Productie normen'!A:J,8,FALSE)</f>
        <v>L</v>
      </c>
      <c r="O519" s="453"/>
      <c r="Q519" s="307">
        <f t="shared" si="15"/>
        <v>15245.85</v>
      </c>
    </row>
    <row r="520" spans="1:17" ht="14.1" customHeight="1">
      <c r="A520" s="62">
        <v>520</v>
      </c>
      <c r="B520" s="271" t="s">
        <v>222</v>
      </c>
      <c r="C520" s="271" t="s">
        <v>224</v>
      </c>
      <c r="D520" s="429" t="s">
        <v>1111</v>
      </c>
      <c r="E520" s="216" t="s">
        <v>1139</v>
      </c>
      <c r="F520" s="73" t="s">
        <v>798</v>
      </c>
      <c r="G520" s="73" t="s">
        <v>37</v>
      </c>
      <c r="H520" s="73" t="s">
        <v>237</v>
      </c>
      <c r="I520" s="209">
        <v>33.869999999999997</v>
      </c>
      <c r="J520" s="304">
        <f t="shared" si="14"/>
        <v>205</v>
      </c>
      <c r="K520" s="219">
        <v>205</v>
      </c>
      <c r="L520" s="218" t="e">
        <f>IF(K520="nio",0,IF(K520&gt;0,K520*I520/M520,0))*VLOOKUP(B520,'2-Kosten per locatie'!$A$14:$C$22,3,FALSE)</f>
        <v>#DIV/0!</v>
      </c>
      <c r="M520" s="305">
        <f>IF(K520="nio",0,IF(K520&gt;0,VLOOKUP(G520,'3-Productie normen'!A:J,VLOOKUP(K520,'3-Productie normen'!$B$40:$C$42,2,FALSE),FALSE)))</f>
        <v>0</v>
      </c>
      <c r="N520" s="306" t="str">
        <f>VLOOKUP(G520,'3-Productie normen'!A:J,8,FALSE)</f>
        <v>S</v>
      </c>
      <c r="O520" s="453"/>
      <c r="Q520" s="307">
        <f t="shared" si="15"/>
        <v>6943.3499999999995</v>
      </c>
    </row>
    <row r="521" spans="1:17" ht="14.1" customHeight="1">
      <c r="A521" s="62">
        <v>521</v>
      </c>
      <c r="B521" s="271" t="s">
        <v>222</v>
      </c>
      <c r="C521" s="271" t="s">
        <v>224</v>
      </c>
      <c r="D521" s="429" t="s">
        <v>1111</v>
      </c>
      <c r="E521" s="216" t="s">
        <v>1140</v>
      </c>
      <c r="F521" s="73" t="s">
        <v>437</v>
      </c>
      <c r="G521" s="73" t="s">
        <v>37</v>
      </c>
      <c r="H521" s="73" t="s">
        <v>237</v>
      </c>
      <c r="I521" s="209">
        <v>1.1000000000000001</v>
      </c>
      <c r="J521" s="304">
        <f t="shared" si="14"/>
        <v>205</v>
      </c>
      <c r="K521" s="219">
        <v>205</v>
      </c>
      <c r="L521" s="218" t="e">
        <f>IF(K521="nio",0,IF(K521&gt;0,K521*I521/M521,0))*VLOOKUP(B521,'2-Kosten per locatie'!$A$14:$C$22,3,FALSE)</f>
        <v>#DIV/0!</v>
      </c>
      <c r="M521" s="305">
        <f>IF(K521="nio",0,IF(K521&gt;0,VLOOKUP(G521,'3-Productie normen'!A:J,VLOOKUP(K521,'3-Productie normen'!$B$40:$C$42,2,FALSE),FALSE)))</f>
        <v>0</v>
      </c>
      <c r="N521" s="306" t="str">
        <f>VLOOKUP(G521,'3-Productie normen'!A:J,8,FALSE)</f>
        <v>S</v>
      </c>
      <c r="O521" s="453"/>
      <c r="Q521" s="307">
        <f t="shared" si="15"/>
        <v>225.50000000000003</v>
      </c>
    </row>
    <row r="522" spans="1:17" ht="14.1" customHeight="1">
      <c r="A522" s="62">
        <v>522</v>
      </c>
      <c r="B522" s="271" t="s">
        <v>222</v>
      </c>
      <c r="C522" s="271" t="s">
        <v>224</v>
      </c>
      <c r="D522" s="429" t="s">
        <v>1111</v>
      </c>
      <c r="E522" s="216" t="s">
        <v>1141</v>
      </c>
      <c r="F522" s="73" t="s">
        <v>799</v>
      </c>
      <c r="G522" s="73" t="s">
        <v>236</v>
      </c>
      <c r="H522" s="73" t="s">
        <v>237</v>
      </c>
      <c r="I522" s="209">
        <v>25.63</v>
      </c>
      <c r="J522" s="304">
        <f t="shared" ref="J522:J585" si="16">SUM(K522:K522)</f>
        <v>0</v>
      </c>
      <c r="K522" s="219" t="s">
        <v>888</v>
      </c>
      <c r="L522" s="218">
        <f>IF(K522="nio",0,IF(K522&gt;0,K522*I522/M522,0))*VLOOKUP(B522,'2-Kosten per locatie'!$A$14:$C$22,3,FALSE)</f>
        <v>0</v>
      </c>
      <c r="M522" s="305">
        <f>IF(K522="nio",0,IF(K522&gt;0,VLOOKUP(G522,'3-Productie normen'!A:J,VLOOKUP(K522,'3-Productie normen'!$B$40:$C$42,2,FALSE),FALSE)))</f>
        <v>0</v>
      </c>
      <c r="N522" s="306" t="str">
        <f>VLOOKUP(G522,'3-Productie normen'!A:J,8,FALSE)</f>
        <v>nvt</v>
      </c>
      <c r="O522" s="453"/>
      <c r="Q522" s="307">
        <f t="shared" ref="Q522:Q585" si="17">J522*I522</f>
        <v>0</v>
      </c>
    </row>
    <row r="523" spans="1:17" ht="14.1" customHeight="1">
      <c r="A523" s="62">
        <v>523</v>
      </c>
      <c r="B523" s="271" t="s">
        <v>222</v>
      </c>
      <c r="C523" s="271" t="s">
        <v>224</v>
      </c>
      <c r="D523" s="429" t="s">
        <v>1111</v>
      </c>
      <c r="E523" s="216" t="s">
        <v>1142</v>
      </c>
      <c r="F523" s="73" t="s">
        <v>800</v>
      </c>
      <c r="G523" s="73" t="s">
        <v>236</v>
      </c>
      <c r="H523" s="73" t="s">
        <v>233</v>
      </c>
      <c r="I523" s="209">
        <v>26.53</v>
      </c>
      <c r="J523" s="304">
        <f t="shared" si="16"/>
        <v>0</v>
      </c>
      <c r="K523" s="219" t="s">
        <v>888</v>
      </c>
      <c r="L523" s="218">
        <f>IF(K523="nio",0,IF(K523&gt;0,K523*I523/M523,0))*VLOOKUP(B523,'2-Kosten per locatie'!$A$14:$C$22,3,FALSE)</f>
        <v>0</v>
      </c>
      <c r="M523" s="305">
        <f>IF(K523="nio",0,IF(K523&gt;0,VLOOKUP(G523,'3-Productie normen'!A:J,VLOOKUP(K523,'3-Productie normen'!$B$40:$C$42,2,FALSE),FALSE)))</f>
        <v>0</v>
      </c>
      <c r="N523" s="306" t="str">
        <f>VLOOKUP(G523,'3-Productie normen'!A:J,8,FALSE)</f>
        <v>nvt</v>
      </c>
      <c r="O523" s="453"/>
      <c r="Q523" s="307">
        <f t="shared" si="17"/>
        <v>0</v>
      </c>
    </row>
    <row r="524" spans="1:17" ht="14.1" customHeight="1">
      <c r="A524" s="62">
        <v>524</v>
      </c>
      <c r="B524" s="271" t="s">
        <v>222</v>
      </c>
      <c r="C524" s="271" t="s">
        <v>224</v>
      </c>
      <c r="D524" s="429" t="s">
        <v>1111</v>
      </c>
      <c r="E524" s="216" t="s">
        <v>1143</v>
      </c>
      <c r="F524" s="73" t="s">
        <v>801</v>
      </c>
      <c r="G524" s="73" t="s">
        <v>299</v>
      </c>
      <c r="H524" s="73" t="s">
        <v>264</v>
      </c>
      <c r="I524" s="209">
        <v>277.02999999999997</v>
      </c>
      <c r="J524" s="304">
        <f t="shared" si="16"/>
        <v>205</v>
      </c>
      <c r="K524" s="219">
        <v>205</v>
      </c>
      <c r="L524" s="218" t="e">
        <f>IF(K524="nio",0,IF(K524&gt;0,K524*I524/M524,0))*VLOOKUP(B524,'2-Kosten per locatie'!$A$14:$C$22,3,FALSE)</f>
        <v>#DIV/0!</v>
      </c>
      <c r="M524" s="305">
        <f>IF(K524="nio",0,IF(K524&gt;0,VLOOKUP(G524,'3-Productie normen'!A:J,VLOOKUP(K524,'3-Productie normen'!$B$40:$C$42,2,FALSE),FALSE)))</f>
        <v>0</v>
      </c>
      <c r="N524" s="306" t="str">
        <f>VLOOKUP(G524,'3-Productie normen'!A:J,8,FALSE)</f>
        <v>V</v>
      </c>
      <c r="O524" s="453"/>
      <c r="Q524" s="307">
        <f t="shared" si="17"/>
        <v>56791.149999999994</v>
      </c>
    </row>
    <row r="525" spans="1:17" ht="14.1" customHeight="1">
      <c r="A525" s="62">
        <v>525</v>
      </c>
      <c r="B525" s="271" t="s">
        <v>222</v>
      </c>
      <c r="C525" s="271" t="s">
        <v>224</v>
      </c>
      <c r="D525" s="429" t="s">
        <v>1111</v>
      </c>
      <c r="E525" s="216" t="s">
        <v>1144</v>
      </c>
      <c r="F525" s="73" t="s">
        <v>321</v>
      </c>
      <c r="G525" s="73" t="s">
        <v>35</v>
      </c>
      <c r="H525" s="73" t="s">
        <v>233</v>
      </c>
      <c r="I525" s="209">
        <v>19.690000000000001</v>
      </c>
      <c r="J525" s="304">
        <f t="shared" si="16"/>
        <v>123</v>
      </c>
      <c r="K525" s="219">
        <v>123</v>
      </c>
      <c r="L525" s="218" t="e">
        <f>IF(K525="nio",0,IF(K525&gt;0,K525*I525/M525,0))*VLOOKUP(B525,'2-Kosten per locatie'!$A$14:$C$22,3,FALSE)</f>
        <v>#DIV/0!</v>
      </c>
      <c r="M525" s="305">
        <f>IF(K525="nio",0,IF(K525&gt;0,VLOOKUP(G525,'3-Productie normen'!A:J,VLOOKUP(K525,'3-Productie normen'!$B$40:$C$42,2,FALSE),FALSE)))</f>
        <v>0</v>
      </c>
      <c r="N525" s="306" t="str">
        <f>VLOOKUP(G525,'3-Productie normen'!A:J,8,FALSE)</f>
        <v>B</v>
      </c>
      <c r="O525" s="453"/>
      <c r="Q525" s="307">
        <f t="shared" si="17"/>
        <v>2421.8700000000003</v>
      </c>
    </row>
    <row r="526" spans="1:17" ht="14.1" customHeight="1">
      <c r="A526" s="62">
        <v>526</v>
      </c>
      <c r="B526" s="271" t="s">
        <v>222</v>
      </c>
      <c r="C526" s="271" t="s">
        <v>224</v>
      </c>
      <c r="D526" s="429" t="s">
        <v>1111</v>
      </c>
      <c r="E526" s="447" t="s">
        <v>802</v>
      </c>
      <c r="F526" s="73" t="s">
        <v>1212</v>
      </c>
      <c r="G526" s="73" t="s">
        <v>236</v>
      </c>
      <c r="H526" s="73" t="s">
        <v>237</v>
      </c>
      <c r="I526" s="209">
        <v>17.84</v>
      </c>
      <c r="J526" s="304">
        <f t="shared" si="16"/>
        <v>0</v>
      </c>
      <c r="K526" s="219" t="s">
        <v>888</v>
      </c>
      <c r="L526" s="218">
        <f>IF(K526="nio",0,IF(K526&gt;0,K526*I526/M526,0))*VLOOKUP(B526,'2-Kosten per locatie'!$A$14:$C$22,3,FALSE)</f>
        <v>0</v>
      </c>
      <c r="M526" s="305">
        <f>IF(K526="nio",0,IF(K526&gt;0,VLOOKUP(G526,'3-Productie normen'!A:J,VLOOKUP(K526,'3-Productie normen'!$B$40:$C$42,2,FALSE),FALSE)))</f>
        <v>0</v>
      </c>
      <c r="N526" s="306" t="str">
        <f>VLOOKUP(G526,'3-Productie normen'!A:J,8,FALSE)</f>
        <v>nvt</v>
      </c>
      <c r="O526" s="453"/>
      <c r="Q526" s="307">
        <f t="shared" si="17"/>
        <v>0</v>
      </c>
    </row>
    <row r="527" spans="1:17" ht="14.1" customHeight="1">
      <c r="A527" s="62">
        <v>527</v>
      </c>
      <c r="B527" s="271" t="s">
        <v>222</v>
      </c>
      <c r="C527" s="271" t="s">
        <v>224</v>
      </c>
      <c r="D527" s="429" t="s">
        <v>1111</v>
      </c>
      <c r="E527" s="449" t="s">
        <v>1145</v>
      </c>
      <c r="F527" s="73" t="s">
        <v>803</v>
      </c>
      <c r="G527" s="73" t="s">
        <v>40</v>
      </c>
      <c r="H527" s="73" t="s">
        <v>237</v>
      </c>
      <c r="I527" s="209">
        <v>24.84</v>
      </c>
      <c r="J527" s="304">
        <f t="shared" si="16"/>
        <v>205</v>
      </c>
      <c r="K527" s="219">
        <v>205</v>
      </c>
      <c r="L527" s="218" t="e">
        <f>IF(K527="nio",0,IF(K527&gt;0,K527*I527/M527,0))*VLOOKUP(B527,'2-Kosten per locatie'!$A$14:$C$22,3,FALSE)</f>
        <v>#DIV/0!</v>
      </c>
      <c r="M527" s="305">
        <f>IF(K527="nio",0,IF(K527&gt;0,VLOOKUP(G527,'3-Productie normen'!A:J,VLOOKUP(K527,'3-Productie normen'!$B$40:$C$42,2,FALSE),FALSE)))</f>
        <v>0</v>
      </c>
      <c r="N527" s="306" t="str">
        <f>VLOOKUP(G527,'3-Productie normen'!A:J,8,FALSE)</f>
        <v>V</v>
      </c>
      <c r="O527" s="453" t="s">
        <v>1209</v>
      </c>
      <c r="Q527" s="307">
        <f t="shared" si="17"/>
        <v>5092.2</v>
      </c>
    </row>
    <row r="528" spans="1:17" ht="14.1" customHeight="1">
      <c r="A528" s="62">
        <v>528</v>
      </c>
      <c r="B528" s="271" t="s">
        <v>222</v>
      </c>
      <c r="C528" s="271" t="s">
        <v>224</v>
      </c>
      <c r="D528" s="429" t="s">
        <v>1111</v>
      </c>
      <c r="E528" s="449" t="s">
        <v>1146</v>
      </c>
      <c r="F528" s="73" t="s">
        <v>445</v>
      </c>
      <c r="G528" s="73" t="s">
        <v>37</v>
      </c>
      <c r="H528" s="73" t="s">
        <v>237</v>
      </c>
      <c r="I528" s="209">
        <v>23.16</v>
      </c>
      <c r="J528" s="304">
        <f t="shared" si="16"/>
        <v>205</v>
      </c>
      <c r="K528" s="219">
        <v>205</v>
      </c>
      <c r="L528" s="218" t="e">
        <f>IF(K528="nio",0,IF(K528&gt;0,K528*I528/M528,0))*VLOOKUP(B528,'2-Kosten per locatie'!$A$14:$C$22,3,FALSE)</f>
        <v>#DIV/0!</v>
      </c>
      <c r="M528" s="305">
        <f>IF(K528="nio",0,IF(K528&gt;0,VLOOKUP(G528,'3-Productie normen'!A:J,VLOOKUP(K528,'3-Productie normen'!$B$40:$C$42,2,FALSE),FALSE)))</f>
        <v>0</v>
      </c>
      <c r="N528" s="306" t="str">
        <f>VLOOKUP(G528,'3-Productie normen'!A:J,8,FALSE)</f>
        <v>S</v>
      </c>
      <c r="O528" s="453" t="s">
        <v>1209</v>
      </c>
      <c r="Q528" s="307">
        <f t="shared" si="17"/>
        <v>4747.8</v>
      </c>
    </row>
    <row r="529" spans="1:17" ht="14.1" customHeight="1">
      <c r="A529" s="62">
        <v>529</v>
      </c>
      <c r="B529" s="271" t="s">
        <v>222</v>
      </c>
      <c r="C529" s="271" t="s">
        <v>224</v>
      </c>
      <c r="D529" s="429" t="s">
        <v>1111</v>
      </c>
      <c r="E529" s="449" t="s">
        <v>1147</v>
      </c>
      <c r="F529" s="73" t="s">
        <v>445</v>
      </c>
      <c r="G529" s="73" t="s">
        <v>37</v>
      </c>
      <c r="H529" s="73" t="s">
        <v>237</v>
      </c>
      <c r="I529" s="209">
        <v>1.0900000000000001</v>
      </c>
      <c r="J529" s="304">
        <f t="shared" si="16"/>
        <v>205</v>
      </c>
      <c r="K529" s="219">
        <v>205</v>
      </c>
      <c r="L529" s="218" t="e">
        <f>IF(K529="nio",0,IF(K529&gt;0,K529*I529/M529,0))*VLOOKUP(B529,'2-Kosten per locatie'!$A$14:$C$22,3,FALSE)</f>
        <v>#DIV/0!</v>
      </c>
      <c r="M529" s="305">
        <f>IF(K529="nio",0,IF(K529&gt;0,VLOOKUP(G529,'3-Productie normen'!A:J,VLOOKUP(K529,'3-Productie normen'!$B$40:$C$42,2,FALSE),FALSE)))</f>
        <v>0</v>
      </c>
      <c r="N529" s="306" t="str">
        <f>VLOOKUP(G529,'3-Productie normen'!A:J,8,FALSE)</f>
        <v>S</v>
      </c>
      <c r="O529" s="453" t="s">
        <v>1209</v>
      </c>
      <c r="Q529" s="307">
        <f t="shared" si="17"/>
        <v>223.45000000000002</v>
      </c>
    </row>
    <row r="530" spans="1:17" ht="14.1" customHeight="1">
      <c r="A530" s="62">
        <v>530</v>
      </c>
      <c r="B530" s="271" t="s">
        <v>222</v>
      </c>
      <c r="C530" s="271" t="s">
        <v>224</v>
      </c>
      <c r="D530" s="429" t="s">
        <v>1111</v>
      </c>
      <c r="E530" s="449" t="s">
        <v>1148</v>
      </c>
      <c r="F530" s="73" t="s">
        <v>445</v>
      </c>
      <c r="G530" s="73" t="s">
        <v>37</v>
      </c>
      <c r="H530" s="73" t="s">
        <v>237</v>
      </c>
      <c r="I530" s="209">
        <v>1.1200000000000001</v>
      </c>
      <c r="J530" s="304">
        <f t="shared" si="16"/>
        <v>205</v>
      </c>
      <c r="K530" s="219">
        <v>205</v>
      </c>
      <c r="L530" s="218" t="e">
        <f>IF(K530="nio",0,IF(K530&gt;0,K530*I530/M530,0))*VLOOKUP(B530,'2-Kosten per locatie'!$A$14:$C$22,3,FALSE)</f>
        <v>#DIV/0!</v>
      </c>
      <c r="M530" s="305">
        <f>IF(K530="nio",0,IF(K530&gt;0,VLOOKUP(G530,'3-Productie normen'!A:J,VLOOKUP(K530,'3-Productie normen'!$B$40:$C$42,2,FALSE),FALSE)))</f>
        <v>0</v>
      </c>
      <c r="N530" s="306" t="str">
        <f>VLOOKUP(G530,'3-Productie normen'!A:J,8,FALSE)</f>
        <v>S</v>
      </c>
      <c r="O530" s="453" t="s">
        <v>1209</v>
      </c>
      <c r="Q530" s="307">
        <f t="shared" si="17"/>
        <v>229.60000000000002</v>
      </c>
    </row>
    <row r="531" spans="1:17" ht="14.1" customHeight="1">
      <c r="A531" s="62">
        <v>531</v>
      </c>
      <c r="B531" s="271" t="s">
        <v>222</v>
      </c>
      <c r="C531" s="271" t="s">
        <v>224</v>
      </c>
      <c r="D531" s="429" t="s">
        <v>1111</v>
      </c>
      <c r="E531" s="449" t="s">
        <v>1149</v>
      </c>
      <c r="F531" s="73" t="s">
        <v>430</v>
      </c>
      <c r="G531" s="73" t="s">
        <v>37</v>
      </c>
      <c r="H531" s="73" t="s">
        <v>237</v>
      </c>
      <c r="I531" s="209">
        <v>1.3</v>
      </c>
      <c r="J531" s="304">
        <f t="shared" si="16"/>
        <v>205</v>
      </c>
      <c r="K531" s="219">
        <v>205</v>
      </c>
      <c r="L531" s="218" t="e">
        <f>IF(K531="nio",0,IF(K531&gt;0,K531*I531/M531,0))*VLOOKUP(B531,'2-Kosten per locatie'!$A$14:$C$22,3,FALSE)</f>
        <v>#DIV/0!</v>
      </c>
      <c r="M531" s="305">
        <f>IF(K531="nio",0,IF(K531&gt;0,VLOOKUP(G531,'3-Productie normen'!A:J,VLOOKUP(K531,'3-Productie normen'!$B$40:$C$42,2,FALSE),FALSE)))</f>
        <v>0</v>
      </c>
      <c r="N531" s="306" t="str">
        <f>VLOOKUP(G531,'3-Productie normen'!A:J,8,FALSE)</f>
        <v>S</v>
      </c>
      <c r="O531" s="453" t="s">
        <v>1209</v>
      </c>
      <c r="Q531" s="307">
        <f t="shared" si="17"/>
        <v>266.5</v>
      </c>
    </row>
    <row r="532" spans="1:17" ht="14.1" customHeight="1">
      <c r="A532" s="62">
        <v>532</v>
      </c>
      <c r="B532" s="271" t="s">
        <v>222</v>
      </c>
      <c r="C532" s="271" t="s">
        <v>224</v>
      </c>
      <c r="D532" s="429" t="s">
        <v>1111</v>
      </c>
      <c r="E532" s="449" t="s">
        <v>1149</v>
      </c>
      <c r="F532" s="73" t="s">
        <v>445</v>
      </c>
      <c r="G532" s="73" t="s">
        <v>37</v>
      </c>
      <c r="H532" s="73" t="s">
        <v>237</v>
      </c>
      <c r="I532" s="209">
        <v>16.59</v>
      </c>
      <c r="J532" s="304">
        <f t="shared" si="16"/>
        <v>205</v>
      </c>
      <c r="K532" s="219">
        <v>205</v>
      </c>
      <c r="L532" s="218" t="e">
        <f>IF(K532="nio",0,IF(K532&gt;0,K532*I532/M532,0))*VLOOKUP(B532,'2-Kosten per locatie'!$A$14:$C$22,3,FALSE)</f>
        <v>#DIV/0!</v>
      </c>
      <c r="M532" s="305">
        <f>IF(K532="nio",0,IF(K532&gt;0,VLOOKUP(G532,'3-Productie normen'!A:J,VLOOKUP(K532,'3-Productie normen'!$B$40:$C$42,2,FALSE),FALSE)))</f>
        <v>0</v>
      </c>
      <c r="N532" s="306" t="str">
        <f>VLOOKUP(G532,'3-Productie normen'!A:J,8,FALSE)</f>
        <v>S</v>
      </c>
      <c r="O532" s="453" t="s">
        <v>1209</v>
      </c>
      <c r="Q532" s="307">
        <f t="shared" si="17"/>
        <v>3400.95</v>
      </c>
    </row>
    <row r="533" spans="1:17" ht="14.1" customHeight="1">
      <c r="A533" s="62">
        <v>533</v>
      </c>
      <c r="B533" s="271" t="s">
        <v>222</v>
      </c>
      <c r="C533" s="271" t="s">
        <v>224</v>
      </c>
      <c r="D533" s="429" t="s">
        <v>1111</v>
      </c>
      <c r="E533" s="449" t="s">
        <v>1149</v>
      </c>
      <c r="F533" s="73" t="s">
        <v>445</v>
      </c>
      <c r="G533" s="73" t="s">
        <v>37</v>
      </c>
      <c r="H533" s="73" t="s">
        <v>237</v>
      </c>
      <c r="I533" s="209">
        <v>23.16</v>
      </c>
      <c r="J533" s="304">
        <f t="shared" si="16"/>
        <v>205</v>
      </c>
      <c r="K533" s="219">
        <v>205</v>
      </c>
      <c r="L533" s="218" t="e">
        <f>IF(K533="nio",0,IF(K533&gt;0,K533*I533/M533,0))*VLOOKUP(B533,'2-Kosten per locatie'!$A$14:$C$22,3,FALSE)</f>
        <v>#DIV/0!</v>
      </c>
      <c r="M533" s="305">
        <f>IF(K533="nio",0,IF(K533&gt;0,VLOOKUP(G533,'3-Productie normen'!A:J,VLOOKUP(K533,'3-Productie normen'!$B$40:$C$42,2,FALSE),FALSE)))</f>
        <v>0</v>
      </c>
      <c r="N533" s="306" t="str">
        <f>VLOOKUP(G533,'3-Productie normen'!A:J,8,FALSE)</f>
        <v>S</v>
      </c>
      <c r="O533" s="453" t="s">
        <v>1209</v>
      </c>
      <c r="Q533" s="307">
        <f t="shared" si="17"/>
        <v>4747.8</v>
      </c>
    </row>
    <row r="534" spans="1:17" ht="14.1" customHeight="1">
      <c r="A534" s="62">
        <v>534</v>
      </c>
      <c r="B534" s="271" t="s">
        <v>222</v>
      </c>
      <c r="C534" s="271" t="s">
        <v>224</v>
      </c>
      <c r="D534" s="429" t="s">
        <v>1111</v>
      </c>
      <c r="E534" s="449" t="s">
        <v>1149</v>
      </c>
      <c r="F534" s="73" t="s">
        <v>445</v>
      </c>
      <c r="G534" s="73" t="s">
        <v>37</v>
      </c>
      <c r="H534" s="73" t="s">
        <v>237</v>
      </c>
      <c r="I534" s="209">
        <v>1.0900000000000001</v>
      </c>
      <c r="J534" s="304">
        <f t="shared" si="16"/>
        <v>205</v>
      </c>
      <c r="K534" s="219">
        <v>205</v>
      </c>
      <c r="L534" s="218" t="e">
        <f>IF(K534="nio",0,IF(K534&gt;0,K534*I534/M534,0))*VLOOKUP(B534,'2-Kosten per locatie'!$A$14:$C$22,3,FALSE)</f>
        <v>#DIV/0!</v>
      </c>
      <c r="M534" s="305">
        <f>IF(K534="nio",0,IF(K534&gt;0,VLOOKUP(G534,'3-Productie normen'!A:J,VLOOKUP(K534,'3-Productie normen'!$B$40:$C$42,2,FALSE),FALSE)))</f>
        <v>0</v>
      </c>
      <c r="N534" s="306" t="str">
        <f>VLOOKUP(G534,'3-Productie normen'!A:J,8,FALSE)</f>
        <v>S</v>
      </c>
      <c r="O534" s="453" t="s">
        <v>1209</v>
      </c>
      <c r="Q534" s="307">
        <f t="shared" si="17"/>
        <v>223.45000000000002</v>
      </c>
    </row>
    <row r="535" spans="1:17" ht="14.1" customHeight="1">
      <c r="A535" s="62">
        <v>535</v>
      </c>
      <c r="B535" s="271" t="s">
        <v>222</v>
      </c>
      <c r="C535" s="271" t="s">
        <v>224</v>
      </c>
      <c r="D535" s="429" t="s">
        <v>1111</v>
      </c>
      <c r="E535" s="449" t="s">
        <v>1149</v>
      </c>
      <c r="F535" s="73" t="s">
        <v>445</v>
      </c>
      <c r="G535" s="73" t="s">
        <v>37</v>
      </c>
      <c r="H535" s="73" t="s">
        <v>237</v>
      </c>
      <c r="I535" s="209">
        <v>1.1200000000000001</v>
      </c>
      <c r="J535" s="304">
        <f t="shared" si="16"/>
        <v>205</v>
      </c>
      <c r="K535" s="219">
        <v>205</v>
      </c>
      <c r="L535" s="218" t="e">
        <f>IF(K535="nio",0,IF(K535&gt;0,K535*I535/M535,0))*VLOOKUP(B535,'2-Kosten per locatie'!$A$14:$C$22,3,FALSE)</f>
        <v>#DIV/0!</v>
      </c>
      <c r="M535" s="305">
        <f>IF(K535="nio",0,IF(K535&gt;0,VLOOKUP(G535,'3-Productie normen'!A:J,VLOOKUP(K535,'3-Productie normen'!$B$40:$C$42,2,FALSE),FALSE)))</f>
        <v>0</v>
      </c>
      <c r="N535" s="306" t="str">
        <f>VLOOKUP(G535,'3-Productie normen'!A:J,8,FALSE)</f>
        <v>S</v>
      </c>
      <c r="O535" s="453" t="s">
        <v>1209</v>
      </c>
      <c r="Q535" s="307">
        <f t="shared" si="17"/>
        <v>229.60000000000002</v>
      </c>
    </row>
    <row r="536" spans="1:17" ht="14.1" customHeight="1">
      <c r="A536" s="62">
        <v>536</v>
      </c>
      <c r="B536" s="271" t="s">
        <v>222</v>
      </c>
      <c r="C536" s="271" t="s">
        <v>224</v>
      </c>
      <c r="D536" s="429" t="s">
        <v>1111</v>
      </c>
      <c r="E536" s="449" t="s">
        <v>1150</v>
      </c>
      <c r="F536" s="73" t="s">
        <v>430</v>
      </c>
      <c r="G536" s="73" t="s">
        <v>37</v>
      </c>
      <c r="H536" s="73" t="s">
        <v>237</v>
      </c>
      <c r="I536" s="209">
        <v>1.29</v>
      </c>
      <c r="J536" s="304">
        <f t="shared" si="16"/>
        <v>205</v>
      </c>
      <c r="K536" s="219">
        <v>205</v>
      </c>
      <c r="L536" s="218" t="e">
        <f>IF(K536="nio",0,IF(K536&gt;0,K536*I536/M536,0))*VLOOKUP(B536,'2-Kosten per locatie'!$A$14:$C$22,3,FALSE)</f>
        <v>#DIV/0!</v>
      </c>
      <c r="M536" s="305">
        <f>IF(K536="nio",0,IF(K536&gt;0,VLOOKUP(G536,'3-Productie normen'!A:J,VLOOKUP(K536,'3-Productie normen'!$B$40:$C$42,2,FALSE),FALSE)))</f>
        <v>0</v>
      </c>
      <c r="N536" s="306" t="str">
        <f>VLOOKUP(G536,'3-Productie normen'!A:J,8,FALSE)</f>
        <v>S</v>
      </c>
      <c r="O536" s="453" t="s">
        <v>1209</v>
      </c>
      <c r="Q536" s="307">
        <f t="shared" si="17"/>
        <v>264.45</v>
      </c>
    </row>
    <row r="537" spans="1:17" ht="14.1" customHeight="1">
      <c r="A537" s="62">
        <v>537</v>
      </c>
      <c r="B537" s="271" t="s">
        <v>222</v>
      </c>
      <c r="C537" s="271" t="s">
        <v>224</v>
      </c>
      <c r="D537" s="429" t="s">
        <v>1111</v>
      </c>
      <c r="E537" s="449" t="s">
        <v>1151</v>
      </c>
      <c r="F537" s="73" t="s">
        <v>804</v>
      </c>
      <c r="G537" s="73" t="s">
        <v>236</v>
      </c>
      <c r="H537" s="73" t="s">
        <v>233</v>
      </c>
      <c r="I537" s="209">
        <v>1.07</v>
      </c>
      <c r="J537" s="304">
        <f t="shared" si="16"/>
        <v>0</v>
      </c>
      <c r="K537" s="219" t="s">
        <v>888</v>
      </c>
      <c r="L537" s="218">
        <f>IF(K537="nio",0,IF(K537&gt;0,K537*I537/M537,0))*VLOOKUP(B537,'2-Kosten per locatie'!$A$14:$C$22,3,FALSE)</f>
        <v>0</v>
      </c>
      <c r="M537" s="305">
        <f>IF(K537="nio",0,IF(K537&gt;0,VLOOKUP(G537,'3-Productie normen'!A:J,VLOOKUP(K537,'3-Productie normen'!$B$40:$C$42,2,FALSE),FALSE)))</f>
        <v>0</v>
      </c>
      <c r="N537" s="306" t="str">
        <f>VLOOKUP(G537,'3-Productie normen'!A:J,8,FALSE)</f>
        <v>nvt</v>
      </c>
      <c r="O537" s="453" t="s">
        <v>1209</v>
      </c>
      <c r="Q537" s="307">
        <f t="shared" si="17"/>
        <v>0</v>
      </c>
    </row>
    <row r="538" spans="1:17" ht="14.1" customHeight="1">
      <c r="A538" s="62">
        <v>538</v>
      </c>
      <c r="B538" s="271" t="s">
        <v>222</v>
      </c>
      <c r="C538" s="271" t="s">
        <v>224</v>
      </c>
      <c r="D538" s="429" t="s">
        <v>1111</v>
      </c>
      <c r="E538" s="449" t="s">
        <v>1152</v>
      </c>
      <c r="F538" s="73" t="s">
        <v>805</v>
      </c>
      <c r="G538" s="73" t="s">
        <v>236</v>
      </c>
      <c r="H538" s="73" t="s">
        <v>237</v>
      </c>
      <c r="I538" s="209">
        <v>4.7699999999999996</v>
      </c>
      <c r="J538" s="304">
        <f t="shared" si="16"/>
        <v>0</v>
      </c>
      <c r="K538" s="219" t="s">
        <v>888</v>
      </c>
      <c r="L538" s="218">
        <f>IF(K538="nio",0,IF(K538&gt;0,K538*I538/M538,0))*VLOOKUP(B538,'2-Kosten per locatie'!$A$14:$C$22,3,FALSE)</f>
        <v>0</v>
      </c>
      <c r="M538" s="305">
        <f>IF(K538="nio",0,IF(K538&gt;0,VLOOKUP(G538,'3-Productie normen'!A:J,VLOOKUP(K538,'3-Productie normen'!$B$40:$C$42,2,FALSE),FALSE)))</f>
        <v>0</v>
      </c>
      <c r="N538" s="306" t="str">
        <f>VLOOKUP(G538,'3-Productie normen'!A:J,8,FALSE)</f>
        <v>nvt</v>
      </c>
      <c r="O538" s="453" t="s">
        <v>1209</v>
      </c>
      <c r="Q538" s="307">
        <f t="shared" si="17"/>
        <v>0</v>
      </c>
    </row>
    <row r="539" spans="1:17" ht="14.1" customHeight="1">
      <c r="A539" s="62">
        <v>539</v>
      </c>
      <c r="B539" s="271" t="s">
        <v>222</v>
      </c>
      <c r="C539" s="271" t="s">
        <v>224</v>
      </c>
      <c r="D539" s="429" t="s">
        <v>1111</v>
      </c>
      <c r="E539" s="449" t="s">
        <v>1150</v>
      </c>
      <c r="F539" s="73" t="s">
        <v>803</v>
      </c>
      <c r="G539" s="73" t="s">
        <v>40</v>
      </c>
      <c r="H539" s="73" t="s">
        <v>237</v>
      </c>
      <c r="I539" s="209">
        <v>16.600000000000001</v>
      </c>
      <c r="J539" s="304">
        <f t="shared" si="16"/>
        <v>205</v>
      </c>
      <c r="K539" s="219">
        <v>205</v>
      </c>
      <c r="L539" s="218" t="e">
        <f>IF(K539="nio",0,IF(K539&gt;0,K539*I539/M539,0))*VLOOKUP(B539,'2-Kosten per locatie'!$A$14:$C$22,3,FALSE)</f>
        <v>#DIV/0!</v>
      </c>
      <c r="M539" s="305">
        <f>IF(K539="nio",0,IF(K539&gt;0,VLOOKUP(G539,'3-Productie normen'!A:J,VLOOKUP(K539,'3-Productie normen'!$B$40:$C$42,2,FALSE),FALSE)))</f>
        <v>0</v>
      </c>
      <c r="N539" s="306" t="str">
        <f>VLOOKUP(G539,'3-Productie normen'!A:J,8,FALSE)</f>
        <v>V</v>
      </c>
      <c r="O539" s="453" t="s">
        <v>1209</v>
      </c>
      <c r="Q539" s="307">
        <f t="shared" si="17"/>
        <v>3403.0000000000005</v>
      </c>
    </row>
    <row r="540" spans="1:17" ht="14.1" customHeight="1">
      <c r="A540" s="62">
        <v>540</v>
      </c>
      <c r="B540" s="271" t="s">
        <v>222</v>
      </c>
      <c r="C540" s="271" t="s">
        <v>224</v>
      </c>
      <c r="D540" s="429" t="s">
        <v>1111</v>
      </c>
      <c r="E540" s="449" t="s">
        <v>1150</v>
      </c>
      <c r="F540" s="73" t="s">
        <v>448</v>
      </c>
      <c r="G540" s="73" t="s">
        <v>37</v>
      </c>
      <c r="H540" s="73" t="s">
        <v>237</v>
      </c>
      <c r="I540" s="209">
        <v>15.71</v>
      </c>
      <c r="J540" s="304">
        <f t="shared" si="16"/>
        <v>205</v>
      </c>
      <c r="K540" s="219">
        <v>205</v>
      </c>
      <c r="L540" s="218" t="e">
        <f>IF(K540="nio",0,IF(K540&gt;0,K540*I540/M540,0))*VLOOKUP(B540,'2-Kosten per locatie'!$A$14:$C$22,3,FALSE)</f>
        <v>#DIV/0!</v>
      </c>
      <c r="M540" s="305">
        <f>IF(K540="nio",0,IF(K540&gt;0,VLOOKUP(G540,'3-Productie normen'!A:J,VLOOKUP(K540,'3-Productie normen'!$B$40:$C$42,2,FALSE),FALSE)))</f>
        <v>0</v>
      </c>
      <c r="N540" s="306" t="str">
        <f>VLOOKUP(G540,'3-Productie normen'!A:J,8,FALSE)</f>
        <v>S</v>
      </c>
      <c r="O540" s="453" t="s">
        <v>1209</v>
      </c>
      <c r="Q540" s="307">
        <f t="shared" si="17"/>
        <v>3220.55</v>
      </c>
    </row>
    <row r="541" spans="1:17" ht="14.1" customHeight="1">
      <c r="A541" s="62">
        <v>541</v>
      </c>
      <c r="B541" s="271" t="s">
        <v>222</v>
      </c>
      <c r="C541" s="271" t="s">
        <v>224</v>
      </c>
      <c r="D541" s="429" t="s">
        <v>1111</v>
      </c>
      <c r="E541" s="449" t="s">
        <v>1150</v>
      </c>
      <c r="F541" s="73" t="s">
        <v>448</v>
      </c>
      <c r="G541" s="73" t="s">
        <v>37</v>
      </c>
      <c r="H541" s="73" t="s">
        <v>237</v>
      </c>
      <c r="I541" s="209">
        <v>1.34</v>
      </c>
      <c r="J541" s="304">
        <f t="shared" si="16"/>
        <v>205</v>
      </c>
      <c r="K541" s="219">
        <v>205</v>
      </c>
      <c r="L541" s="218" t="e">
        <f>IF(K541="nio",0,IF(K541&gt;0,K541*I541/M541,0))*VLOOKUP(B541,'2-Kosten per locatie'!$A$14:$C$22,3,FALSE)</f>
        <v>#DIV/0!</v>
      </c>
      <c r="M541" s="305">
        <f>IF(K541="nio",0,IF(K541&gt;0,VLOOKUP(G541,'3-Productie normen'!A:J,VLOOKUP(K541,'3-Productie normen'!$B$40:$C$42,2,FALSE),FALSE)))</f>
        <v>0</v>
      </c>
      <c r="N541" s="306" t="str">
        <f>VLOOKUP(G541,'3-Productie normen'!A:J,8,FALSE)</f>
        <v>S</v>
      </c>
      <c r="O541" s="453" t="s">
        <v>1209</v>
      </c>
      <c r="Q541" s="307">
        <f t="shared" si="17"/>
        <v>274.7</v>
      </c>
    </row>
    <row r="542" spans="1:17" ht="14.1" customHeight="1">
      <c r="A542" s="62">
        <v>542</v>
      </c>
      <c r="B542" s="271" t="s">
        <v>222</v>
      </c>
      <c r="C542" s="271" t="s">
        <v>224</v>
      </c>
      <c r="D542" s="429" t="s">
        <v>1111</v>
      </c>
      <c r="E542" s="449" t="s">
        <v>1150</v>
      </c>
      <c r="F542" s="73" t="s">
        <v>448</v>
      </c>
      <c r="G542" s="73" t="s">
        <v>37</v>
      </c>
      <c r="H542" s="73" t="s">
        <v>237</v>
      </c>
      <c r="I542" s="209">
        <v>1.3</v>
      </c>
      <c r="J542" s="304">
        <f t="shared" si="16"/>
        <v>205</v>
      </c>
      <c r="K542" s="219">
        <v>205</v>
      </c>
      <c r="L542" s="218" t="e">
        <f>IF(K542="nio",0,IF(K542&gt;0,K542*I542/M542,0))*VLOOKUP(B542,'2-Kosten per locatie'!$A$14:$C$22,3,FALSE)</f>
        <v>#DIV/0!</v>
      </c>
      <c r="M542" s="305">
        <f>IF(K542="nio",0,IF(K542&gt;0,VLOOKUP(G542,'3-Productie normen'!A:J,VLOOKUP(K542,'3-Productie normen'!$B$40:$C$42,2,FALSE),FALSE)))</f>
        <v>0</v>
      </c>
      <c r="N542" s="306" t="str">
        <f>VLOOKUP(G542,'3-Productie normen'!A:J,8,FALSE)</f>
        <v>S</v>
      </c>
      <c r="O542" s="453" t="s">
        <v>1209</v>
      </c>
      <c r="Q542" s="307">
        <f t="shared" si="17"/>
        <v>266.5</v>
      </c>
    </row>
    <row r="543" spans="1:17" ht="14.1" customHeight="1">
      <c r="A543" s="62">
        <v>543</v>
      </c>
      <c r="B543" s="271" t="s">
        <v>222</v>
      </c>
      <c r="C543" s="271" t="s">
        <v>224</v>
      </c>
      <c r="D543" s="429" t="s">
        <v>1111</v>
      </c>
      <c r="E543" s="449" t="s">
        <v>1150</v>
      </c>
      <c r="F543" s="73" t="s">
        <v>437</v>
      </c>
      <c r="G543" s="73" t="s">
        <v>37</v>
      </c>
      <c r="H543" s="73" t="s">
        <v>237</v>
      </c>
      <c r="I543" s="209">
        <v>1.3</v>
      </c>
      <c r="J543" s="304">
        <f t="shared" si="16"/>
        <v>205</v>
      </c>
      <c r="K543" s="219">
        <v>205</v>
      </c>
      <c r="L543" s="218" t="e">
        <f>IF(K543="nio",0,IF(K543&gt;0,K543*I543/M543,0))*VLOOKUP(B543,'2-Kosten per locatie'!$A$14:$C$22,3,FALSE)</f>
        <v>#DIV/0!</v>
      </c>
      <c r="M543" s="305">
        <f>IF(K543="nio",0,IF(K543&gt;0,VLOOKUP(G543,'3-Productie normen'!A:J,VLOOKUP(K543,'3-Productie normen'!$B$40:$C$42,2,FALSE),FALSE)))</f>
        <v>0</v>
      </c>
      <c r="N543" s="306" t="str">
        <f>VLOOKUP(G543,'3-Productie normen'!A:J,8,FALSE)</f>
        <v>S</v>
      </c>
      <c r="O543" s="453" t="s">
        <v>1209</v>
      </c>
      <c r="Q543" s="307">
        <f t="shared" si="17"/>
        <v>266.5</v>
      </c>
    </row>
    <row r="544" spans="1:17" ht="14.1" customHeight="1">
      <c r="A544" s="62">
        <v>544</v>
      </c>
      <c r="B544" s="271" t="s">
        <v>222</v>
      </c>
      <c r="C544" s="271" t="s">
        <v>224</v>
      </c>
      <c r="D544" s="429" t="s">
        <v>1111</v>
      </c>
      <c r="E544" s="216" t="s">
        <v>1153</v>
      </c>
      <c r="F544" s="73" t="s">
        <v>801</v>
      </c>
      <c r="G544" s="73" t="s">
        <v>299</v>
      </c>
      <c r="H544" s="73" t="s">
        <v>264</v>
      </c>
      <c r="I544" s="209">
        <v>284.14</v>
      </c>
      <c r="J544" s="304">
        <f t="shared" si="16"/>
        <v>205</v>
      </c>
      <c r="K544" s="219">
        <v>205</v>
      </c>
      <c r="L544" s="218" t="e">
        <f>IF(K544="nio",0,IF(K544&gt;0,K544*I544/M544,0))*VLOOKUP(B544,'2-Kosten per locatie'!$A$14:$C$22,3,FALSE)</f>
        <v>#DIV/0!</v>
      </c>
      <c r="M544" s="305">
        <f>IF(K544="nio",0,IF(K544&gt;0,VLOOKUP(G544,'3-Productie normen'!A:J,VLOOKUP(K544,'3-Productie normen'!$B$40:$C$42,2,FALSE),FALSE)))</f>
        <v>0</v>
      </c>
      <c r="N544" s="306" t="str">
        <f>VLOOKUP(G544,'3-Productie normen'!A:J,8,FALSE)</f>
        <v>V</v>
      </c>
      <c r="O544" s="453"/>
      <c r="Q544" s="307">
        <f t="shared" si="17"/>
        <v>58248.7</v>
      </c>
    </row>
    <row r="545" spans="1:17" ht="14.1" customHeight="1">
      <c r="A545" s="62">
        <v>545</v>
      </c>
      <c r="B545" s="271" t="s">
        <v>222</v>
      </c>
      <c r="C545" s="271" t="s">
        <v>224</v>
      </c>
      <c r="D545" s="429" t="s">
        <v>1111</v>
      </c>
      <c r="E545" s="216" t="s">
        <v>1154</v>
      </c>
      <c r="F545" s="73" t="s">
        <v>801</v>
      </c>
      <c r="G545" s="73" t="s">
        <v>299</v>
      </c>
      <c r="H545" s="73" t="s">
        <v>264</v>
      </c>
      <c r="I545" s="209">
        <v>290.08999999999997</v>
      </c>
      <c r="J545" s="304">
        <f t="shared" si="16"/>
        <v>205</v>
      </c>
      <c r="K545" s="219">
        <v>205</v>
      </c>
      <c r="L545" s="218" t="e">
        <f>IF(K545="nio",0,IF(K545&gt;0,K545*I545/M545,0))*VLOOKUP(B545,'2-Kosten per locatie'!$A$14:$C$22,3,FALSE)</f>
        <v>#DIV/0!</v>
      </c>
      <c r="M545" s="305">
        <f>IF(K545="nio",0,IF(K545&gt;0,VLOOKUP(G545,'3-Productie normen'!A:J,VLOOKUP(K545,'3-Productie normen'!$B$40:$C$42,2,FALSE),FALSE)))</f>
        <v>0</v>
      </c>
      <c r="N545" s="306" t="str">
        <f>VLOOKUP(G545,'3-Productie normen'!A:J,8,FALSE)</f>
        <v>V</v>
      </c>
      <c r="O545" s="453"/>
      <c r="Q545" s="307">
        <f t="shared" si="17"/>
        <v>59468.45</v>
      </c>
    </row>
    <row r="546" spans="1:17" ht="14.1" customHeight="1">
      <c r="A546" s="62">
        <v>546</v>
      </c>
      <c r="B546" s="271" t="s">
        <v>222</v>
      </c>
      <c r="C546" s="271" t="s">
        <v>224</v>
      </c>
      <c r="D546" s="429" t="s">
        <v>1111</v>
      </c>
      <c r="E546" s="216" t="s">
        <v>1141</v>
      </c>
      <c r="F546" s="73" t="s">
        <v>806</v>
      </c>
      <c r="G546" s="73" t="s">
        <v>236</v>
      </c>
      <c r="H546" s="73" t="s">
        <v>308</v>
      </c>
      <c r="I546" s="209">
        <v>72.400000000000006</v>
      </c>
      <c r="J546" s="304">
        <f t="shared" si="16"/>
        <v>0</v>
      </c>
      <c r="K546" s="219" t="s">
        <v>888</v>
      </c>
      <c r="L546" s="218">
        <f>IF(K546="nio",0,IF(K546&gt;0,K546*I546/M546,0))*VLOOKUP(B546,'2-Kosten per locatie'!$A$14:$C$22,3,FALSE)</f>
        <v>0</v>
      </c>
      <c r="M546" s="305">
        <f>IF(K546="nio",0,IF(K546&gt;0,VLOOKUP(G546,'3-Productie normen'!A:J,VLOOKUP(K546,'3-Productie normen'!$B$40:$C$42,2,FALSE),FALSE)))</f>
        <v>0</v>
      </c>
      <c r="N546" s="306" t="str">
        <f>VLOOKUP(G546,'3-Productie normen'!A:J,8,FALSE)</f>
        <v>nvt</v>
      </c>
      <c r="O546" s="453"/>
      <c r="Q546" s="307">
        <f t="shared" si="17"/>
        <v>0</v>
      </c>
    </row>
    <row r="547" spans="1:17" ht="14.1" customHeight="1">
      <c r="A547" s="62">
        <v>547</v>
      </c>
      <c r="B547" s="271" t="s">
        <v>222</v>
      </c>
      <c r="C547" s="271" t="s">
        <v>224</v>
      </c>
      <c r="D547" s="429" t="s">
        <v>1111</v>
      </c>
      <c r="E547" s="447" t="s">
        <v>807</v>
      </c>
      <c r="F547" s="73" t="s">
        <v>808</v>
      </c>
      <c r="G547" s="73" t="s">
        <v>421</v>
      </c>
      <c r="H547" s="73" t="s">
        <v>233</v>
      </c>
      <c r="I547" s="209">
        <v>10.86</v>
      </c>
      <c r="J547" s="304">
        <f t="shared" si="16"/>
        <v>205</v>
      </c>
      <c r="K547" s="219">
        <v>205</v>
      </c>
      <c r="L547" s="218" t="e">
        <f>IF(K547="nio",0,IF(K547&gt;0,K547*I547/M547,0))*VLOOKUP(B547,'2-Kosten per locatie'!$A$14:$C$22,3,FALSE)</f>
        <v>#DIV/0!</v>
      </c>
      <c r="M547" s="305">
        <f>IF(K547="nio",0,IF(K547&gt;0,VLOOKUP(G547,'3-Productie normen'!A:J,VLOOKUP(K547,'3-Productie normen'!$B$40:$C$42,2,FALSE),FALSE)))</f>
        <v>0</v>
      </c>
      <c r="N547" s="306" t="str">
        <f>VLOOKUP(G547,'3-Productie normen'!A:J,8,FALSE)</f>
        <v>V</v>
      </c>
      <c r="O547" s="453"/>
      <c r="Q547" s="307">
        <f t="shared" si="17"/>
        <v>2226.2999999999997</v>
      </c>
    </row>
    <row r="548" spans="1:17" ht="14.1" customHeight="1">
      <c r="A548" s="62">
        <v>548</v>
      </c>
      <c r="B548" s="271" t="s">
        <v>222</v>
      </c>
      <c r="C548" s="271" t="s">
        <v>224</v>
      </c>
      <c r="D548" s="429" t="s">
        <v>1111</v>
      </c>
      <c r="E548" s="447" t="s">
        <v>809</v>
      </c>
      <c r="F548" s="73" t="s">
        <v>810</v>
      </c>
      <c r="G548" s="73" t="s">
        <v>232</v>
      </c>
      <c r="H548" s="73" t="s">
        <v>233</v>
      </c>
      <c r="I548" s="209">
        <v>15</v>
      </c>
      <c r="J548" s="304">
        <f t="shared" si="16"/>
        <v>205</v>
      </c>
      <c r="K548" s="219">
        <v>205</v>
      </c>
      <c r="L548" s="218" t="e">
        <f>IF(K548="nio",0,IF(K548&gt;0,K548*I548/M548,0))*VLOOKUP(B548,'2-Kosten per locatie'!$A$14:$C$22,3,FALSE)</f>
        <v>#DIV/0!</v>
      </c>
      <c r="M548" s="305">
        <f>IF(K548="nio",0,IF(K548&gt;0,VLOOKUP(G548,'3-Productie normen'!A:J,VLOOKUP(K548,'3-Productie normen'!$B$40:$C$42,2,FALSE),FALSE)))</f>
        <v>0</v>
      </c>
      <c r="N548" s="306" t="str">
        <f>VLOOKUP(G548,'3-Productie normen'!A:J,8,FALSE)</f>
        <v>V</v>
      </c>
      <c r="O548" s="453"/>
      <c r="Q548" s="307">
        <f t="shared" si="17"/>
        <v>3075</v>
      </c>
    </row>
    <row r="549" spans="1:17" ht="14.1" customHeight="1">
      <c r="A549" s="62">
        <v>549</v>
      </c>
      <c r="B549" s="271" t="s">
        <v>222</v>
      </c>
      <c r="C549" s="271" t="s">
        <v>224</v>
      </c>
      <c r="D549" s="429" t="s">
        <v>1111</v>
      </c>
      <c r="E549" s="448" t="s">
        <v>811</v>
      </c>
      <c r="F549" s="73" t="s">
        <v>321</v>
      </c>
      <c r="G549" s="73" t="s">
        <v>35</v>
      </c>
      <c r="H549" s="73" t="s">
        <v>233</v>
      </c>
      <c r="I549" s="209">
        <v>12</v>
      </c>
      <c r="J549" s="304">
        <f t="shared" si="16"/>
        <v>123</v>
      </c>
      <c r="K549" s="219">
        <v>123</v>
      </c>
      <c r="L549" s="218" t="e">
        <f>IF(K549="nio",0,IF(K549&gt;0,K549*I549/M549,0))*VLOOKUP(B549,'2-Kosten per locatie'!$A$14:$C$22,3,FALSE)</f>
        <v>#DIV/0!</v>
      </c>
      <c r="M549" s="305">
        <f>IF(K549="nio",0,IF(K549&gt;0,VLOOKUP(G549,'3-Productie normen'!A:J,VLOOKUP(K549,'3-Productie normen'!$B$40:$C$42,2,FALSE),FALSE)))</f>
        <v>0</v>
      </c>
      <c r="N549" s="306" t="str">
        <f>VLOOKUP(G549,'3-Productie normen'!A:J,8,FALSE)</f>
        <v>B</v>
      </c>
      <c r="O549" s="453"/>
      <c r="Q549" s="307">
        <f t="shared" si="17"/>
        <v>1476</v>
      </c>
    </row>
    <row r="550" spans="1:17" ht="14.1" customHeight="1">
      <c r="A550" s="62">
        <v>550</v>
      </c>
      <c r="B550" s="271" t="s">
        <v>222</v>
      </c>
      <c r="C550" s="271" t="s">
        <v>224</v>
      </c>
      <c r="D550" s="429" t="s">
        <v>1111</v>
      </c>
      <c r="E550" s="447" t="s">
        <v>812</v>
      </c>
      <c r="F550" s="73" t="s">
        <v>810</v>
      </c>
      <c r="G550" s="73" t="s">
        <v>232</v>
      </c>
      <c r="H550" s="73" t="s">
        <v>233</v>
      </c>
      <c r="I550" s="209">
        <v>121.54</v>
      </c>
      <c r="J550" s="304">
        <f t="shared" si="16"/>
        <v>205</v>
      </c>
      <c r="K550" s="219">
        <v>205</v>
      </c>
      <c r="L550" s="218" t="e">
        <f>IF(K550="nio",0,IF(K550&gt;0,K550*I550/M550,0))*VLOOKUP(B550,'2-Kosten per locatie'!$A$14:$C$22,3,FALSE)</f>
        <v>#DIV/0!</v>
      </c>
      <c r="M550" s="305">
        <f>IF(K550="nio",0,IF(K550&gt;0,VLOOKUP(G550,'3-Productie normen'!A:J,VLOOKUP(K550,'3-Productie normen'!$B$40:$C$42,2,FALSE),FALSE)))</f>
        <v>0</v>
      </c>
      <c r="N550" s="306" t="str">
        <f>VLOOKUP(G550,'3-Productie normen'!A:J,8,FALSE)</f>
        <v>V</v>
      </c>
      <c r="O550" s="453"/>
      <c r="Q550" s="307">
        <f t="shared" si="17"/>
        <v>24915.7</v>
      </c>
    </row>
    <row r="551" spans="1:17" ht="14.1" customHeight="1">
      <c r="A551" s="62">
        <v>551</v>
      </c>
      <c r="B551" s="271" t="s">
        <v>222</v>
      </c>
      <c r="C551" s="271" t="s">
        <v>224</v>
      </c>
      <c r="D551" s="429" t="s">
        <v>1111</v>
      </c>
      <c r="E551" s="447" t="s">
        <v>813</v>
      </c>
      <c r="F551" s="73" t="s">
        <v>810</v>
      </c>
      <c r="G551" s="73" t="s">
        <v>232</v>
      </c>
      <c r="H551" s="73" t="s">
        <v>233</v>
      </c>
      <c r="I551" s="209">
        <v>55.79</v>
      </c>
      <c r="J551" s="304">
        <f t="shared" si="16"/>
        <v>205</v>
      </c>
      <c r="K551" s="219">
        <v>205</v>
      </c>
      <c r="L551" s="218" t="e">
        <f>IF(K551="nio",0,IF(K551&gt;0,K551*I551/M551,0))*VLOOKUP(B551,'2-Kosten per locatie'!$A$14:$C$22,3,FALSE)</f>
        <v>#DIV/0!</v>
      </c>
      <c r="M551" s="305">
        <f>IF(K551="nio",0,IF(K551&gt;0,VLOOKUP(G551,'3-Productie normen'!A:J,VLOOKUP(K551,'3-Productie normen'!$B$40:$C$42,2,FALSE),FALSE)))</f>
        <v>0</v>
      </c>
      <c r="N551" s="306" t="str">
        <f>VLOOKUP(G551,'3-Productie normen'!A:J,8,FALSE)</f>
        <v>V</v>
      </c>
      <c r="O551" s="453"/>
      <c r="Q551" s="307">
        <f t="shared" si="17"/>
        <v>11436.95</v>
      </c>
    </row>
    <row r="552" spans="1:17" ht="14.1" customHeight="1">
      <c r="A552" s="62">
        <v>552</v>
      </c>
      <c r="B552" s="271" t="s">
        <v>222</v>
      </c>
      <c r="C552" s="271" t="s">
        <v>224</v>
      </c>
      <c r="D552" s="429" t="s">
        <v>1111</v>
      </c>
      <c r="E552" s="447" t="s">
        <v>814</v>
      </c>
      <c r="F552" s="73" t="s">
        <v>810</v>
      </c>
      <c r="G552" s="73" t="s">
        <v>232</v>
      </c>
      <c r="H552" s="73" t="s">
        <v>454</v>
      </c>
      <c r="I552" s="209">
        <v>57.93</v>
      </c>
      <c r="J552" s="304">
        <f t="shared" si="16"/>
        <v>205</v>
      </c>
      <c r="K552" s="219">
        <v>205</v>
      </c>
      <c r="L552" s="218" t="e">
        <f>IF(K552="nio",0,IF(K552&gt;0,K552*I552/M552,0))*VLOOKUP(B552,'2-Kosten per locatie'!$A$14:$C$22,3,FALSE)</f>
        <v>#DIV/0!</v>
      </c>
      <c r="M552" s="305">
        <f>IF(K552="nio",0,IF(K552&gt;0,VLOOKUP(G552,'3-Productie normen'!A:J,VLOOKUP(K552,'3-Productie normen'!$B$40:$C$42,2,FALSE),FALSE)))</f>
        <v>0</v>
      </c>
      <c r="N552" s="306" t="str">
        <f>VLOOKUP(G552,'3-Productie normen'!A:J,8,FALSE)</f>
        <v>V</v>
      </c>
      <c r="O552" s="453"/>
      <c r="Q552" s="307">
        <f t="shared" si="17"/>
        <v>11875.65</v>
      </c>
    </row>
    <row r="553" spans="1:17" ht="14.1" customHeight="1">
      <c r="A553" s="62">
        <v>553</v>
      </c>
      <c r="B553" s="271" t="s">
        <v>222</v>
      </c>
      <c r="C553" s="271" t="s">
        <v>224</v>
      </c>
      <c r="D553" s="429" t="s">
        <v>1111</v>
      </c>
      <c r="E553" s="447" t="s">
        <v>815</v>
      </c>
      <c r="F553" s="73" t="s">
        <v>788</v>
      </c>
      <c r="G553" s="73" t="s">
        <v>393</v>
      </c>
      <c r="H553" s="73" t="s">
        <v>789</v>
      </c>
      <c r="I553" s="209">
        <v>10.63</v>
      </c>
      <c r="J553" s="304">
        <f t="shared" si="16"/>
        <v>205</v>
      </c>
      <c r="K553" s="219">
        <v>205</v>
      </c>
      <c r="L553" s="218" t="e">
        <f>IF(K553="nio",0,IF(K553&gt;0,K553*I553/M553,0))*VLOOKUP(B553,'2-Kosten per locatie'!$A$14:$C$22,3,FALSE)</f>
        <v>#DIV/0!</v>
      </c>
      <c r="M553" s="305">
        <f>IF(K553="nio",0,IF(K553&gt;0,VLOOKUP(G553,'3-Productie normen'!A:J,VLOOKUP(K553,'3-Productie normen'!$B$40:$C$42,2,FALSE),FALSE)))</f>
        <v>0</v>
      </c>
      <c r="N553" s="306" t="str">
        <f>VLOOKUP(G553,'3-Productie normen'!A:J,8,FALSE)</f>
        <v>V</v>
      </c>
      <c r="O553" s="453"/>
      <c r="Q553" s="307">
        <f t="shared" si="17"/>
        <v>2179.15</v>
      </c>
    </row>
    <row r="554" spans="1:17" ht="14.1" customHeight="1">
      <c r="A554" s="62">
        <v>554</v>
      </c>
      <c r="B554" s="271" t="s">
        <v>222</v>
      </c>
      <c r="C554" s="271" t="s">
        <v>224</v>
      </c>
      <c r="D554" s="429" t="s">
        <v>1111</v>
      </c>
      <c r="E554" s="216" t="s">
        <v>1155</v>
      </c>
      <c r="F554" s="73" t="s">
        <v>1213</v>
      </c>
      <c r="G554" s="73" t="s">
        <v>236</v>
      </c>
      <c r="H554" s="73" t="s">
        <v>308</v>
      </c>
      <c r="I554" s="209">
        <v>10.63</v>
      </c>
      <c r="J554" s="304">
        <f t="shared" si="16"/>
        <v>0</v>
      </c>
      <c r="K554" s="219" t="s">
        <v>888</v>
      </c>
      <c r="L554" s="218">
        <f>IF(K554="nio",0,IF(K554&gt;0,K554*I554/M554,0))*VLOOKUP(B554,'2-Kosten per locatie'!$A$14:$C$22,3,FALSE)</f>
        <v>0</v>
      </c>
      <c r="M554" s="305">
        <f>IF(K554="nio",0,IF(K554&gt;0,VLOOKUP(G554,'3-Productie normen'!A:J,VLOOKUP(K554,'3-Productie normen'!$B$40:$C$42,2,FALSE),FALSE)))</f>
        <v>0</v>
      </c>
      <c r="N554" s="306" t="str">
        <f>VLOOKUP(G554,'3-Productie normen'!A:J,8,FALSE)</f>
        <v>nvt</v>
      </c>
      <c r="O554" s="453"/>
      <c r="Q554" s="307">
        <f t="shared" si="17"/>
        <v>0</v>
      </c>
    </row>
    <row r="555" spans="1:17" ht="14.1" customHeight="1">
      <c r="A555" s="62">
        <v>555</v>
      </c>
      <c r="B555" s="271" t="s">
        <v>222</v>
      </c>
      <c r="C555" s="271" t="s">
        <v>224</v>
      </c>
      <c r="D555" s="429" t="s">
        <v>1111</v>
      </c>
      <c r="E555" s="447" t="s">
        <v>816</v>
      </c>
      <c r="F555" s="73" t="s">
        <v>707</v>
      </c>
      <c r="G555" s="73" t="s">
        <v>421</v>
      </c>
      <c r="H555" s="73" t="s">
        <v>233</v>
      </c>
      <c r="I555" s="209">
        <v>15.37</v>
      </c>
      <c r="J555" s="304">
        <f t="shared" si="16"/>
        <v>205</v>
      </c>
      <c r="K555" s="219">
        <v>205</v>
      </c>
      <c r="L555" s="218" t="e">
        <f>IF(K555="nio",0,IF(K555&gt;0,K555*I555/M555,0))*VLOOKUP(B555,'2-Kosten per locatie'!$A$14:$C$22,3,FALSE)</f>
        <v>#DIV/0!</v>
      </c>
      <c r="M555" s="305">
        <f>IF(K555="nio",0,IF(K555&gt;0,VLOOKUP(G555,'3-Productie normen'!A:J,VLOOKUP(K555,'3-Productie normen'!$B$40:$C$42,2,FALSE),FALSE)))</f>
        <v>0</v>
      </c>
      <c r="N555" s="306" t="str">
        <f>VLOOKUP(G555,'3-Productie normen'!A:J,8,FALSE)</f>
        <v>V</v>
      </c>
      <c r="O555" s="453"/>
      <c r="Q555" s="307">
        <f t="shared" si="17"/>
        <v>3150.85</v>
      </c>
    </row>
    <row r="556" spans="1:17" ht="14.1" customHeight="1">
      <c r="A556" s="62">
        <v>556</v>
      </c>
      <c r="B556" s="271" t="s">
        <v>222</v>
      </c>
      <c r="C556" s="271" t="s">
        <v>224</v>
      </c>
      <c r="D556" s="429" t="s">
        <v>1111</v>
      </c>
      <c r="E556" s="447" t="s">
        <v>817</v>
      </c>
      <c r="F556" s="73" t="s">
        <v>810</v>
      </c>
      <c r="G556" s="73" t="s">
        <v>232</v>
      </c>
      <c r="H556" s="73" t="s">
        <v>233</v>
      </c>
      <c r="I556" s="209">
        <v>46.68</v>
      </c>
      <c r="J556" s="304">
        <f t="shared" si="16"/>
        <v>205</v>
      </c>
      <c r="K556" s="219">
        <v>205</v>
      </c>
      <c r="L556" s="218" t="e">
        <f>IF(K556="nio",0,IF(K556&gt;0,K556*I556/M556,0))*VLOOKUP(B556,'2-Kosten per locatie'!$A$14:$C$22,3,FALSE)</f>
        <v>#DIV/0!</v>
      </c>
      <c r="M556" s="305">
        <f>IF(K556="nio",0,IF(K556&gt;0,VLOOKUP(G556,'3-Productie normen'!A:J,VLOOKUP(K556,'3-Productie normen'!$B$40:$C$42,2,FALSE),FALSE)))</f>
        <v>0</v>
      </c>
      <c r="N556" s="306" t="str">
        <f>VLOOKUP(G556,'3-Productie normen'!A:J,8,FALSE)</f>
        <v>V</v>
      </c>
      <c r="O556" s="453"/>
      <c r="Q556" s="307">
        <f t="shared" si="17"/>
        <v>9569.4</v>
      </c>
    </row>
    <row r="557" spans="1:17" ht="14.1" customHeight="1">
      <c r="A557" s="62">
        <v>557</v>
      </c>
      <c r="B557" s="271" t="s">
        <v>222</v>
      </c>
      <c r="C557" s="271" t="s">
        <v>224</v>
      </c>
      <c r="D557" s="429" t="s">
        <v>1111</v>
      </c>
      <c r="E557" s="216" t="s">
        <v>501</v>
      </c>
      <c r="F557" s="73" t="s">
        <v>437</v>
      </c>
      <c r="G557" s="73" t="s">
        <v>37</v>
      </c>
      <c r="H557" s="73" t="s">
        <v>237</v>
      </c>
      <c r="I557" s="209">
        <v>16.57</v>
      </c>
      <c r="J557" s="304">
        <f t="shared" si="16"/>
        <v>205</v>
      </c>
      <c r="K557" s="219">
        <v>205</v>
      </c>
      <c r="L557" s="218" t="e">
        <f>IF(K557="nio",0,IF(K557&gt;0,K557*I557/M557,0))*VLOOKUP(B557,'2-Kosten per locatie'!$A$14:$C$22,3,FALSE)</f>
        <v>#DIV/0!</v>
      </c>
      <c r="M557" s="305">
        <f>IF(K557="nio",0,IF(K557&gt;0,VLOOKUP(G557,'3-Productie normen'!A:J,VLOOKUP(K557,'3-Productie normen'!$B$40:$C$42,2,FALSE),FALSE)))</f>
        <v>0</v>
      </c>
      <c r="N557" s="306" t="str">
        <f>VLOOKUP(G557,'3-Productie normen'!A:J,8,FALSE)</f>
        <v>S</v>
      </c>
      <c r="O557" s="453"/>
      <c r="Q557" s="307">
        <f t="shared" si="17"/>
        <v>3396.85</v>
      </c>
    </row>
    <row r="558" spans="1:17" ht="14.1" customHeight="1">
      <c r="A558" s="62">
        <v>558</v>
      </c>
      <c r="B558" s="271" t="s">
        <v>222</v>
      </c>
      <c r="C558" s="271" t="s">
        <v>224</v>
      </c>
      <c r="D558" s="429" t="s">
        <v>1111</v>
      </c>
      <c r="E558" s="216" t="s">
        <v>501</v>
      </c>
      <c r="F558" s="73" t="s">
        <v>437</v>
      </c>
      <c r="G558" s="73" t="s">
        <v>37</v>
      </c>
      <c r="H558" s="73" t="s">
        <v>237</v>
      </c>
      <c r="I558" s="209">
        <v>1.27</v>
      </c>
      <c r="J558" s="304">
        <f t="shared" si="16"/>
        <v>205</v>
      </c>
      <c r="K558" s="219">
        <v>205</v>
      </c>
      <c r="L558" s="218" t="e">
        <f>IF(K558="nio",0,IF(K558&gt;0,K558*I558/M558,0))*VLOOKUP(B558,'2-Kosten per locatie'!$A$14:$C$22,3,FALSE)</f>
        <v>#DIV/0!</v>
      </c>
      <c r="M558" s="305">
        <f>IF(K558="nio",0,IF(K558&gt;0,VLOOKUP(G558,'3-Productie normen'!A:J,VLOOKUP(K558,'3-Productie normen'!$B$40:$C$42,2,FALSE),FALSE)))</f>
        <v>0</v>
      </c>
      <c r="N558" s="306" t="str">
        <f>VLOOKUP(G558,'3-Productie normen'!A:J,8,FALSE)</f>
        <v>S</v>
      </c>
      <c r="O558" s="453"/>
      <c r="Q558" s="307">
        <f t="shared" si="17"/>
        <v>260.35000000000002</v>
      </c>
    </row>
    <row r="559" spans="1:17" ht="14.1" customHeight="1">
      <c r="A559" s="62">
        <v>559</v>
      </c>
      <c r="B559" s="271" t="s">
        <v>222</v>
      </c>
      <c r="C559" s="271" t="s">
        <v>224</v>
      </c>
      <c r="D559" s="429" t="s">
        <v>1111</v>
      </c>
      <c r="E559" s="216" t="s">
        <v>501</v>
      </c>
      <c r="F559" s="73" t="s">
        <v>437</v>
      </c>
      <c r="G559" s="73" t="s">
        <v>37</v>
      </c>
      <c r="H559" s="73" t="s">
        <v>237</v>
      </c>
      <c r="I559" s="209">
        <v>1.1200000000000001</v>
      </c>
      <c r="J559" s="304">
        <f t="shared" si="16"/>
        <v>205</v>
      </c>
      <c r="K559" s="219">
        <v>205</v>
      </c>
      <c r="L559" s="218" t="e">
        <f>IF(K559="nio",0,IF(K559&gt;0,K559*I559/M559,0))*VLOOKUP(B559,'2-Kosten per locatie'!$A$14:$C$22,3,FALSE)</f>
        <v>#DIV/0!</v>
      </c>
      <c r="M559" s="305">
        <f>IF(K559="nio",0,IF(K559&gt;0,VLOOKUP(G559,'3-Productie normen'!A:J,VLOOKUP(K559,'3-Productie normen'!$B$40:$C$42,2,FALSE),FALSE)))</f>
        <v>0</v>
      </c>
      <c r="N559" s="306" t="str">
        <f>VLOOKUP(G559,'3-Productie normen'!A:J,8,FALSE)</f>
        <v>S</v>
      </c>
      <c r="O559" s="453"/>
      <c r="Q559" s="307">
        <f t="shared" si="17"/>
        <v>229.60000000000002</v>
      </c>
    </row>
    <row r="560" spans="1:17" ht="14.1" customHeight="1">
      <c r="A560" s="62">
        <v>560</v>
      </c>
      <c r="B560" s="271" t="s">
        <v>222</v>
      </c>
      <c r="C560" s="271" t="s">
        <v>224</v>
      </c>
      <c r="D560" s="429" t="s">
        <v>1111</v>
      </c>
      <c r="E560" s="216" t="s">
        <v>501</v>
      </c>
      <c r="F560" s="73" t="s">
        <v>437</v>
      </c>
      <c r="G560" s="73" t="s">
        <v>37</v>
      </c>
      <c r="H560" s="73" t="s">
        <v>237</v>
      </c>
      <c r="I560" s="209">
        <v>1.1200000000000001</v>
      </c>
      <c r="J560" s="304">
        <f t="shared" si="16"/>
        <v>205</v>
      </c>
      <c r="K560" s="219">
        <v>205</v>
      </c>
      <c r="L560" s="218" t="e">
        <f>IF(K560="nio",0,IF(K560&gt;0,K560*I560/M560,0))*VLOOKUP(B560,'2-Kosten per locatie'!$A$14:$C$22,3,FALSE)</f>
        <v>#DIV/0!</v>
      </c>
      <c r="M560" s="305">
        <f>IF(K560="nio",0,IF(K560&gt;0,VLOOKUP(G560,'3-Productie normen'!A:J,VLOOKUP(K560,'3-Productie normen'!$B$40:$C$42,2,FALSE),FALSE)))</f>
        <v>0</v>
      </c>
      <c r="N560" s="306" t="str">
        <f>VLOOKUP(G560,'3-Productie normen'!A:J,8,FALSE)</f>
        <v>S</v>
      </c>
      <c r="O560" s="453"/>
      <c r="Q560" s="307">
        <f t="shared" si="17"/>
        <v>229.60000000000002</v>
      </c>
    </row>
    <row r="561" spans="1:17" ht="14.1" customHeight="1">
      <c r="A561" s="62">
        <v>561</v>
      </c>
      <c r="B561" s="271" t="s">
        <v>222</v>
      </c>
      <c r="C561" s="271" t="s">
        <v>224</v>
      </c>
      <c r="D561" s="429" t="s">
        <v>1111</v>
      </c>
      <c r="E561" s="216" t="s">
        <v>501</v>
      </c>
      <c r="F561" s="73" t="s">
        <v>437</v>
      </c>
      <c r="G561" s="73" t="s">
        <v>37</v>
      </c>
      <c r="H561" s="73" t="s">
        <v>237</v>
      </c>
      <c r="I561" s="209">
        <v>1.1200000000000001</v>
      </c>
      <c r="J561" s="304">
        <f t="shared" si="16"/>
        <v>205</v>
      </c>
      <c r="K561" s="219">
        <v>205</v>
      </c>
      <c r="L561" s="218" t="e">
        <f>IF(K561="nio",0,IF(K561&gt;0,K561*I561/M561,0))*VLOOKUP(B561,'2-Kosten per locatie'!$A$14:$C$22,3,FALSE)</f>
        <v>#DIV/0!</v>
      </c>
      <c r="M561" s="305">
        <f>IF(K561="nio",0,IF(K561&gt;0,VLOOKUP(G561,'3-Productie normen'!A:J,VLOOKUP(K561,'3-Productie normen'!$B$40:$C$42,2,FALSE),FALSE)))</f>
        <v>0</v>
      </c>
      <c r="N561" s="306" t="str">
        <f>VLOOKUP(G561,'3-Productie normen'!A:J,8,FALSE)</f>
        <v>S</v>
      </c>
      <c r="O561" s="453"/>
      <c r="Q561" s="307">
        <f t="shared" si="17"/>
        <v>229.60000000000002</v>
      </c>
    </row>
    <row r="562" spans="1:17" ht="14.1" customHeight="1">
      <c r="A562" s="62">
        <v>562</v>
      </c>
      <c r="B562" s="271" t="s">
        <v>222</v>
      </c>
      <c r="C562" s="271" t="s">
        <v>224</v>
      </c>
      <c r="D562" s="429" t="s">
        <v>1111</v>
      </c>
      <c r="E562" s="216" t="s">
        <v>410</v>
      </c>
      <c r="F562" s="73" t="s">
        <v>430</v>
      </c>
      <c r="G562" s="73" t="s">
        <v>37</v>
      </c>
      <c r="H562" s="73" t="s">
        <v>237</v>
      </c>
      <c r="I562" s="209">
        <v>19.010000000000002</v>
      </c>
      <c r="J562" s="304">
        <f t="shared" si="16"/>
        <v>205</v>
      </c>
      <c r="K562" s="219">
        <v>205</v>
      </c>
      <c r="L562" s="218" t="e">
        <f>IF(K562="nio",0,IF(K562&gt;0,K562*I562/M562,0))*VLOOKUP(B562,'2-Kosten per locatie'!$A$14:$C$22,3,FALSE)</f>
        <v>#DIV/0!</v>
      </c>
      <c r="M562" s="305">
        <f>IF(K562="nio",0,IF(K562&gt;0,VLOOKUP(G562,'3-Productie normen'!A:J,VLOOKUP(K562,'3-Productie normen'!$B$40:$C$42,2,FALSE),FALSE)))</f>
        <v>0</v>
      </c>
      <c r="N562" s="306" t="str">
        <f>VLOOKUP(G562,'3-Productie normen'!A:J,8,FALSE)</f>
        <v>S</v>
      </c>
      <c r="O562" s="453"/>
      <c r="Q562" s="307">
        <f t="shared" si="17"/>
        <v>3897.05</v>
      </c>
    </row>
    <row r="563" spans="1:17" ht="14.1" customHeight="1">
      <c r="A563" s="62">
        <v>563</v>
      </c>
      <c r="B563" s="271" t="s">
        <v>222</v>
      </c>
      <c r="C563" s="271" t="s">
        <v>224</v>
      </c>
      <c r="D563" s="429" t="s">
        <v>1111</v>
      </c>
      <c r="E563" s="216" t="s">
        <v>410</v>
      </c>
      <c r="F563" s="73" t="s">
        <v>430</v>
      </c>
      <c r="G563" s="73" t="s">
        <v>37</v>
      </c>
      <c r="H563" s="73" t="s">
        <v>237</v>
      </c>
      <c r="I563" s="209">
        <v>1.37</v>
      </c>
      <c r="J563" s="304">
        <f t="shared" si="16"/>
        <v>205</v>
      </c>
      <c r="K563" s="219">
        <v>205</v>
      </c>
      <c r="L563" s="218" t="e">
        <f>IF(K563="nio",0,IF(K563&gt;0,K563*I563/M563,0))*VLOOKUP(B563,'2-Kosten per locatie'!$A$14:$C$22,3,FALSE)</f>
        <v>#DIV/0!</v>
      </c>
      <c r="M563" s="305">
        <f>IF(K563="nio",0,IF(K563&gt;0,VLOOKUP(G563,'3-Productie normen'!A:J,VLOOKUP(K563,'3-Productie normen'!$B$40:$C$42,2,FALSE),FALSE)))</f>
        <v>0</v>
      </c>
      <c r="N563" s="306" t="str">
        <f>VLOOKUP(G563,'3-Productie normen'!A:J,8,FALSE)</f>
        <v>S</v>
      </c>
      <c r="O563" s="453"/>
      <c r="Q563" s="307">
        <f t="shared" si="17"/>
        <v>280.85000000000002</v>
      </c>
    </row>
    <row r="564" spans="1:17" ht="14.1" customHeight="1">
      <c r="A564" s="62">
        <v>564</v>
      </c>
      <c r="B564" s="271" t="s">
        <v>222</v>
      </c>
      <c r="C564" s="271" t="s">
        <v>224</v>
      </c>
      <c r="D564" s="429" t="s">
        <v>1111</v>
      </c>
      <c r="E564" s="216" t="s">
        <v>410</v>
      </c>
      <c r="F564" s="73" t="s">
        <v>430</v>
      </c>
      <c r="G564" s="73" t="s">
        <v>37</v>
      </c>
      <c r="H564" s="73" t="s">
        <v>237</v>
      </c>
      <c r="I564" s="209">
        <v>1.1200000000000001</v>
      </c>
      <c r="J564" s="304">
        <f t="shared" si="16"/>
        <v>205</v>
      </c>
      <c r="K564" s="219">
        <v>205</v>
      </c>
      <c r="L564" s="218" t="e">
        <f>IF(K564="nio",0,IF(K564&gt;0,K564*I564/M564,0))*VLOOKUP(B564,'2-Kosten per locatie'!$A$14:$C$22,3,FALSE)</f>
        <v>#DIV/0!</v>
      </c>
      <c r="M564" s="305">
        <f>IF(K564="nio",0,IF(K564&gt;0,VLOOKUP(G564,'3-Productie normen'!A:J,VLOOKUP(K564,'3-Productie normen'!$B$40:$C$42,2,FALSE),FALSE)))</f>
        <v>0</v>
      </c>
      <c r="N564" s="306" t="str">
        <f>VLOOKUP(G564,'3-Productie normen'!A:J,8,FALSE)</f>
        <v>S</v>
      </c>
      <c r="O564" s="453"/>
      <c r="Q564" s="307">
        <f t="shared" si="17"/>
        <v>229.60000000000002</v>
      </c>
    </row>
    <row r="565" spans="1:17" ht="14.1" customHeight="1">
      <c r="A565" s="62">
        <v>565</v>
      </c>
      <c r="B565" s="271" t="s">
        <v>222</v>
      </c>
      <c r="C565" s="271" t="s">
        <v>224</v>
      </c>
      <c r="D565" s="429" t="s">
        <v>1111</v>
      </c>
      <c r="E565" s="216" t="s">
        <v>410</v>
      </c>
      <c r="F565" s="73" t="s">
        <v>430</v>
      </c>
      <c r="G565" s="73" t="s">
        <v>37</v>
      </c>
      <c r="H565" s="73" t="s">
        <v>237</v>
      </c>
      <c r="I565" s="209">
        <v>1.1200000000000001</v>
      </c>
      <c r="J565" s="304">
        <f t="shared" si="16"/>
        <v>205</v>
      </c>
      <c r="K565" s="219">
        <v>205</v>
      </c>
      <c r="L565" s="218" t="e">
        <f>IF(K565="nio",0,IF(K565&gt;0,K565*I565/M565,0))*VLOOKUP(B565,'2-Kosten per locatie'!$A$14:$C$22,3,FALSE)</f>
        <v>#DIV/0!</v>
      </c>
      <c r="M565" s="305">
        <f>IF(K565="nio",0,IF(K565&gt;0,VLOOKUP(G565,'3-Productie normen'!A:J,VLOOKUP(K565,'3-Productie normen'!$B$40:$C$42,2,FALSE),FALSE)))</f>
        <v>0</v>
      </c>
      <c r="N565" s="306" t="str">
        <f>VLOOKUP(G565,'3-Productie normen'!A:J,8,FALSE)</f>
        <v>S</v>
      </c>
      <c r="O565" s="453"/>
      <c r="Q565" s="307">
        <f t="shared" si="17"/>
        <v>229.60000000000002</v>
      </c>
    </row>
    <row r="566" spans="1:17" ht="14.1" customHeight="1">
      <c r="A566" s="62">
        <v>566</v>
      </c>
      <c r="B566" s="271" t="s">
        <v>222</v>
      </c>
      <c r="C566" s="271" t="s">
        <v>224</v>
      </c>
      <c r="D566" s="429" t="s">
        <v>1111</v>
      </c>
      <c r="E566" s="216" t="s">
        <v>410</v>
      </c>
      <c r="F566" s="73" t="s">
        <v>430</v>
      </c>
      <c r="G566" s="73" t="s">
        <v>37</v>
      </c>
      <c r="H566" s="73" t="s">
        <v>237</v>
      </c>
      <c r="I566" s="209">
        <v>1.1200000000000001</v>
      </c>
      <c r="J566" s="304">
        <f t="shared" si="16"/>
        <v>205</v>
      </c>
      <c r="K566" s="219">
        <v>205</v>
      </c>
      <c r="L566" s="218" t="e">
        <f>IF(K566="nio",0,IF(K566&gt;0,K566*I566/M566,0))*VLOOKUP(B566,'2-Kosten per locatie'!$A$14:$C$22,3,FALSE)</f>
        <v>#DIV/0!</v>
      </c>
      <c r="M566" s="305">
        <f>IF(K566="nio",0,IF(K566&gt;0,VLOOKUP(G566,'3-Productie normen'!A:J,VLOOKUP(K566,'3-Productie normen'!$B$40:$C$42,2,FALSE),FALSE)))</f>
        <v>0</v>
      </c>
      <c r="N566" s="306" t="str">
        <f>VLOOKUP(G566,'3-Productie normen'!A:J,8,FALSE)</f>
        <v>S</v>
      </c>
      <c r="O566" s="453"/>
      <c r="Q566" s="307">
        <f t="shared" si="17"/>
        <v>229.60000000000002</v>
      </c>
    </row>
    <row r="567" spans="1:17" ht="14.1" customHeight="1">
      <c r="A567" s="62">
        <v>567</v>
      </c>
      <c r="B567" s="271" t="s">
        <v>222</v>
      </c>
      <c r="C567" s="271" t="s">
        <v>224</v>
      </c>
      <c r="D567" s="429" t="s">
        <v>1111</v>
      </c>
      <c r="E567" s="447" t="s">
        <v>818</v>
      </c>
      <c r="F567" s="73" t="s">
        <v>810</v>
      </c>
      <c r="G567" s="73" t="s">
        <v>232</v>
      </c>
      <c r="H567" s="73" t="s">
        <v>454</v>
      </c>
      <c r="I567" s="209">
        <v>247.23</v>
      </c>
      <c r="J567" s="304">
        <f t="shared" si="16"/>
        <v>205</v>
      </c>
      <c r="K567" s="219">
        <v>205</v>
      </c>
      <c r="L567" s="218" t="e">
        <f>IF(K567="nio",0,IF(K567&gt;0,K567*I567/M567,0))*VLOOKUP(B567,'2-Kosten per locatie'!$A$14:$C$22,3,FALSE)</f>
        <v>#DIV/0!</v>
      </c>
      <c r="M567" s="305">
        <f>IF(K567="nio",0,IF(K567&gt;0,VLOOKUP(G567,'3-Productie normen'!A:J,VLOOKUP(K567,'3-Productie normen'!$B$40:$C$42,2,FALSE),FALSE)))</f>
        <v>0</v>
      </c>
      <c r="N567" s="306" t="str">
        <f>VLOOKUP(G567,'3-Productie normen'!A:J,8,FALSE)</f>
        <v>V</v>
      </c>
      <c r="O567" s="453"/>
      <c r="Q567" s="307">
        <f t="shared" si="17"/>
        <v>50682.15</v>
      </c>
    </row>
    <row r="568" spans="1:17" ht="14.1" customHeight="1">
      <c r="A568" s="62">
        <v>568</v>
      </c>
      <c r="B568" s="271" t="s">
        <v>222</v>
      </c>
      <c r="C568" s="271" t="s">
        <v>224</v>
      </c>
      <c r="D568" s="429" t="s">
        <v>1111</v>
      </c>
      <c r="E568" s="216" t="s">
        <v>1155</v>
      </c>
      <c r="F568" s="73" t="s">
        <v>819</v>
      </c>
      <c r="G568" s="73" t="s">
        <v>236</v>
      </c>
      <c r="H568" s="73" t="s">
        <v>237</v>
      </c>
      <c r="I568" s="209">
        <v>12.81</v>
      </c>
      <c r="J568" s="304">
        <f t="shared" si="16"/>
        <v>0</v>
      </c>
      <c r="K568" s="219" t="s">
        <v>888</v>
      </c>
      <c r="L568" s="218">
        <f>IF(K568="nio",0,IF(K568&gt;0,K568*I568/M568,0))*VLOOKUP(B568,'2-Kosten per locatie'!$A$14:$C$22,3,FALSE)</f>
        <v>0</v>
      </c>
      <c r="M568" s="305">
        <f>IF(K568="nio",0,IF(K568&gt;0,VLOOKUP(G568,'3-Productie normen'!A:J,VLOOKUP(K568,'3-Productie normen'!$B$40:$C$42,2,FALSE),FALSE)))</f>
        <v>0</v>
      </c>
      <c r="N568" s="306" t="str">
        <f>VLOOKUP(G568,'3-Productie normen'!A:J,8,FALSE)</f>
        <v>nvt</v>
      </c>
      <c r="O568" s="453"/>
      <c r="Q568" s="307">
        <f t="shared" si="17"/>
        <v>0</v>
      </c>
    </row>
    <row r="569" spans="1:17" ht="14.1" customHeight="1">
      <c r="A569" s="62">
        <v>569</v>
      </c>
      <c r="B569" s="271" t="s">
        <v>222</v>
      </c>
      <c r="C569" s="271" t="s">
        <v>224</v>
      </c>
      <c r="D569" s="429" t="s">
        <v>1111</v>
      </c>
      <c r="E569" s="447" t="s">
        <v>820</v>
      </c>
      <c r="F569" s="73" t="s">
        <v>810</v>
      </c>
      <c r="G569" s="73" t="s">
        <v>232</v>
      </c>
      <c r="H569" s="73" t="s">
        <v>237</v>
      </c>
      <c r="I569" s="209">
        <v>208.52</v>
      </c>
      <c r="J569" s="304">
        <f t="shared" si="16"/>
        <v>205</v>
      </c>
      <c r="K569" s="219">
        <v>205</v>
      </c>
      <c r="L569" s="218" t="e">
        <f>IF(K569="nio",0,IF(K569&gt;0,K569*I569/M569,0))*VLOOKUP(B569,'2-Kosten per locatie'!$A$14:$C$22,3,FALSE)</f>
        <v>#DIV/0!</v>
      </c>
      <c r="M569" s="305">
        <f>IF(K569="nio",0,IF(K569&gt;0,VLOOKUP(G569,'3-Productie normen'!A:J,VLOOKUP(K569,'3-Productie normen'!$B$40:$C$42,2,FALSE),FALSE)))</f>
        <v>0</v>
      </c>
      <c r="N569" s="306" t="str">
        <f>VLOOKUP(G569,'3-Productie normen'!A:J,8,FALSE)</f>
        <v>V</v>
      </c>
      <c r="O569" s="453"/>
      <c r="Q569" s="307">
        <f t="shared" si="17"/>
        <v>42746.6</v>
      </c>
    </row>
    <row r="570" spans="1:17" ht="14.1" customHeight="1">
      <c r="A570" s="62">
        <v>570</v>
      </c>
      <c r="B570" s="271" t="s">
        <v>222</v>
      </c>
      <c r="C570" s="271" t="s">
        <v>224</v>
      </c>
      <c r="D570" s="429" t="s">
        <v>1111</v>
      </c>
      <c r="E570" s="216" t="s">
        <v>498</v>
      </c>
      <c r="F570" s="73" t="s">
        <v>821</v>
      </c>
      <c r="G570" s="73" t="s">
        <v>263</v>
      </c>
      <c r="H570" s="73" t="s">
        <v>233</v>
      </c>
      <c r="I570" s="209">
        <v>3.33</v>
      </c>
      <c r="J570" s="304">
        <f t="shared" si="16"/>
        <v>205</v>
      </c>
      <c r="K570" s="219">
        <v>205</v>
      </c>
      <c r="L570" s="218" t="e">
        <f>IF(K570="nio",0,IF(K570&gt;0,K570*I570/M570,0))*VLOOKUP(B570,'2-Kosten per locatie'!$A$14:$C$22,3,FALSE)</f>
        <v>#DIV/0!</v>
      </c>
      <c r="M570" s="305">
        <f>IF(K570="nio",0,IF(K570&gt;0,VLOOKUP(G570,'3-Productie normen'!A:J,VLOOKUP(K570,'3-Productie normen'!$B$40:$C$42,2,FALSE),FALSE)))</f>
        <v>0</v>
      </c>
      <c r="N570" s="306" t="str">
        <f>VLOOKUP(G570,'3-Productie normen'!A:J,8,FALSE)</f>
        <v>V</v>
      </c>
      <c r="O570" s="453"/>
      <c r="Q570" s="307">
        <f t="shared" si="17"/>
        <v>682.65</v>
      </c>
    </row>
    <row r="571" spans="1:17" ht="14.1" customHeight="1">
      <c r="A571" s="62">
        <v>571</v>
      </c>
      <c r="B571" s="271" t="s">
        <v>222</v>
      </c>
      <c r="C571" s="271" t="s">
        <v>224</v>
      </c>
      <c r="D571" s="429" t="s">
        <v>1111</v>
      </c>
      <c r="E571" s="447" t="s">
        <v>822</v>
      </c>
      <c r="F571" s="73" t="s">
        <v>707</v>
      </c>
      <c r="G571" s="73" t="s">
        <v>421</v>
      </c>
      <c r="H571" s="73" t="s">
        <v>422</v>
      </c>
      <c r="I571" s="209">
        <v>17.54</v>
      </c>
      <c r="J571" s="304">
        <f t="shared" si="16"/>
        <v>205</v>
      </c>
      <c r="K571" s="219">
        <v>205</v>
      </c>
      <c r="L571" s="218" t="e">
        <f>IF(K571="nio",0,IF(K571&gt;0,K571*I571/M571,0))*VLOOKUP(B571,'2-Kosten per locatie'!$A$14:$C$22,3,FALSE)</f>
        <v>#DIV/0!</v>
      </c>
      <c r="M571" s="305">
        <f>IF(K571="nio",0,IF(K571&gt;0,VLOOKUP(G571,'3-Productie normen'!A:J,VLOOKUP(K571,'3-Productie normen'!$B$40:$C$42,2,FALSE),FALSE)))</f>
        <v>0</v>
      </c>
      <c r="N571" s="306" t="str">
        <f>VLOOKUP(G571,'3-Productie normen'!A:J,8,FALSE)</f>
        <v>V</v>
      </c>
      <c r="O571" s="453"/>
      <c r="Q571" s="307">
        <f t="shared" si="17"/>
        <v>3595.7</v>
      </c>
    </row>
    <row r="572" spans="1:17" ht="14.1" customHeight="1">
      <c r="A572" s="62">
        <v>572</v>
      </c>
      <c r="B572" s="271" t="s">
        <v>222</v>
      </c>
      <c r="C572" s="271" t="s">
        <v>224</v>
      </c>
      <c r="D572" s="429" t="s">
        <v>1111</v>
      </c>
      <c r="E572" s="216" t="s">
        <v>1156</v>
      </c>
      <c r="F572" s="73" t="s">
        <v>823</v>
      </c>
      <c r="G572" s="73" t="s">
        <v>236</v>
      </c>
      <c r="H572" s="73" t="s">
        <v>237</v>
      </c>
      <c r="I572" s="209">
        <v>0.96</v>
      </c>
      <c r="J572" s="304">
        <f t="shared" si="16"/>
        <v>0</v>
      </c>
      <c r="K572" s="219" t="s">
        <v>888</v>
      </c>
      <c r="L572" s="218">
        <f>IF(K572="nio",0,IF(K572&gt;0,K572*I572/M572,0))*VLOOKUP(B572,'2-Kosten per locatie'!$A$14:$C$22,3,FALSE)</f>
        <v>0</v>
      </c>
      <c r="M572" s="305">
        <f>IF(K572="nio",0,IF(K572&gt;0,VLOOKUP(G572,'3-Productie normen'!A:J,VLOOKUP(K572,'3-Productie normen'!$B$40:$C$42,2,FALSE),FALSE)))</f>
        <v>0</v>
      </c>
      <c r="N572" s="306" t="str">
        <f>VLOOKUP(G572,'3-Productie normen'!A:J,8,FALSE)</f>
        <v>nvt</v>
      </c>
      <c r="O572" s="453"/>
      <c r="Q572" s="307">
        <f t="shared" si="17"/>
        <v>0</v>
      </c>
    </row>
    <row r="573" spans="1:17" ht="14.1" customHeight="1">
      <c r="A573" s="62">
        <v>573</v>
      </c>
      <c r="B573" s="271" t="s">
        <v>222</v>
      </c>
      <c r="C573" s="271" t="s">
        <v>224</v>
      </c>
      <c r="D573" s="429" t="s">
        <v>1111</v>
      </c>
      <c r="E573" s="447" t="s">
        <v>824</v>
      </c>
      <c r="F573" s="73" t="s">
        <v>707</v>
      </c>
      <c r="G573" s="73" t="s">
        <v>421</v>
      </c>
      <c r="H573" s="73" t="s">
        <v>422</v>
      </c>
      <c r="I573" s="209">
        <v>27.76</v>
      </c>
      <c r="J573" s="304">
        <f t="shared" si="16"/>
        <v>205</v>
      </c>
      <c r="K573" s="219">
        <v>205</v>
      </c>
      <c r="L573" s="218" t="e">
        <f>IF(K573="nio",0,IF(K573&gt;0,K573*I573/M573,0))*VLOOKUP(B573,'2-Kosten per locatie'!$A$14:$C$22,3,FALSE)</f>
        <v>#DIV/0!</v>
      </c>
      <c r="M573" s="305">
        <f>IF(K573="nio",0,IF(K573&gt;0,VLOOKUP(G573,'3-Productie normen'!A:J,VLOOKUP(K573,'3-Productie normen'!$B$40:$C$42,2,FALSE),FALSE)))</f>
        <v>0</v>
      </c>
      <c r="N573" s="306" t="str">
        <f>VLOOKUP(G573,'3-Productie normen'!A:J,8,FALSE)</f>
        <v>V</v>
      </c>
      <c r="O573" s="453"/>
      <c r="Q573" s="307">
        <f t="shared" si="17"/>
        <v>5690.8</v>
      </c>
    </row>
    <row r="574" spans="1:17" ht="14.1" customHeight="1">
      <c r="A574" s="62">
        <v>574</v>
      </c>
      <c r="B574" s="271" t="s">
        <v>222</v>
      </c>
      <c r="C574" s="271" t="s">
        <v>224</v>
      </c>
      <c r="D574" s="429" t="s">
        <v>1111</v>
      </c>
      <c r="E574" s="447" t="s">
        <v>825</v>
      </c>
      <c r="F574" s="73" t="s">
        <v>826</v>
      </c>
      <c r="G574" s="73" t="s">
        <v>232</v>
      </c>
      <c r="H574" s="73" t="s">
        <v>233</v>
      </c>
      <c r="I574" s="209">
        <v>43.87</v>
      </c>
      <c r="J574" s="304">
        <f t="shared" si="16"/>
        <v>205</v>
      </c>
      <c r="K574" s="219">
        <v>205</v>
      </c>
      <c r="L574" s="218" t="e">
        <f>IF(K574="nio",0,IF(K574&gt;0,K574*I574/M574,0))*VLOOKUP(B574,'2-Kosten per locatie'!$A$14:$C$22,3,FALSE)</f>
        <v>#DIV/0!</v>
      </c>
      <c r="M574" s="305">
        <f>IF(K574="nio",0,IF(K574&gt;0,VLOOKUP(G574,'3-Productie normen'!A:J,VLOOKUP(K574,'3-Productie normen'!$B$40:$C$42,2,FALSE),FALSE)))</f>
        <v>0</v>
      </c>
      <c r="N574" s="306" t="str">
        <f>VLOOKUP(G574,'3-Productie normen'!A:J,8,FALSE)</f>
        <v>V</v>
      </c>
      <c r="O574" s="453"/>
      <c r="Q574" s="307">
        <f t="shared" si="17"/>
        <v>8993.35</v>
      </c>
    </row>
    <row r="575" spans="1:17" ht="14.1" customHeight="1">
      <c r="A575" s="62">
        <v>575</v>
      </c>
      <c r="B575" s="271" t="s">
        <v>222</v>
      </c>
      <c r="C575" s="271" t="s">
        <v>224</v>
      </c>
      <c r="D575" s="429" t="s">
        <v>1111</v>
      </c>
      <c r="E575" s="447" t="s">
        <v>827</v>
      </c>
      <c r="F575" s="73" t="s">
        <v>826</v>
      </c>
      <c r="G575" s="73" t="s">
        <v>232</v>
      </c>
      <c r="H575" s="73" t="s">
        <v>233</v>
      </c>
      <c r="I575" s="209">
        <v>50.1</v>
      </c>
      <c r="J575" s="304">
        <f t="shared" si="16"/>
        <v>205</v>
      </c>
      <c r="K575" s="219">
        <v>205</v>
      </c>
      <c r="L575" s="218" t="e">
        <f>IF(K575="nio",0,IF(K575&gt;0,K575*I575/M575,0))*VLOOKUP(B575,'2-Kosten per locatie'!$A$14:$C$22,3,FALSE)</f>
        <v>#DIV/0!</v>
      </c>
      <c r="M575" s="305">
        <f>IF(K575="nio",0,IF(K575&gt;0,VLOOKUP(G575,'3-Productie normen'!A:J,VLOOKUP(K575,'3-Productie normen'!$B$40:$C$42,2,FALSE),FALSE)))</f>
        <v>0</v>
      </c>
      <c r="N575" s="306" t="str">
        <f>VLOOKUP(G575,'3-Productie normen'!A:J,8,FALSE)</f>
        <v>V</v>
      </c>
      <c r="O575" s="453"/>
      <c r="Q575" s="307">
        <f t="shared" si="17"/>
        <v>10270.5</v>
      </c>
    </row>
    <row r="576" spans="1:17" ht="14.1" customHeight="1">
      <c r="A576" s="62">
        <v>576</v>
      </c>
      <c r="B576" s="271" t="s">
        <v>222</v>
      </c>
      <c r="C576" s="271" t="s">
        <v>224</v>
      </c>
      <c r="D576" s="429" t="s">
        <v>1111</v>
      </c>
      <c r="E576" s="216" t="s">
        <v>404</v>
      </c>
      <c r="F576" s="73" t="s">
        <v>437</v>
      </c>
      <c r="G576" s="73" t="s">
        <v>37</v>
      </c>
      <c r="H576" s="73" t="s">
        <v>237</v>
      </c>
      <c r="I576" s="209">
        <v>18.97</v>
      </c>
      <c r="J576" s="304">
        <f t="shared" si="16"/>
        <v>205</v>
      </c>
      <c r="K576" s="219">
        <v>205</v>
      </c>
      <c r="L576" s="218" t="e">
        <f>IF(K576="nio",0,IF(K576&gt;0,K576*I576/M576,0))*VLOOKUP(B576,'2-Kosten per locatie'!$A$14:$C$22,3,FALSE)</f>
        <v>#DIV/0!</v>
      </c>
      <c r="M576" s="305">
        <f>IF(K576="nio",0,IF(K576&gt;0,VLOOKUP(G576,'3-Productie normen'!A:J,VLOOKUP(K576,'3-Productie normen'!$B$40:$C$42,2,FALSE),FALSE)))</f>
        <v>0</v>
      </c>
      <c r="N576" s="306" t="str">
        <f>VLOOKUP(G576,'3-Productie normen'!A:J,8,FALSE)</f>
        <v>S</v>
      </c>
      <c r="O576" s="453"/>
      <c r="Q576" s="307">
        <f t="shared" si="17"/>
        <v>3888.85</v>
      </c>
    </row>
    <row r="577" spans="1:17" ht="14.1" customHeight="1">
      <c r="A577" s="62">
        <v>577</v>
      </c>
      <c r="B577" s="271" t="s">
        <v>222</v>
      </c>
      <c r="C577" s="271" t="s">
        <v>224</v>
      </c>
      <c r="D577" s="429" t="s">
        <v>1111</v>
      </c>
      <c r="E577" s="216" t="s">
        <v>404</v>
      </c>
      <c r="F577" s="73" t="s">
        <v>437</v>
      </c>
      <c r="G577" s="73" t="s">
        <v>37</v>
      </c>
      <c r="H577" s="73" t="s">
        <v>237</v>
      </c>
      <c r="I577" s="209">
        <v>1.1100000000000001</v>
      </c>
      <c r="J577" s="304">
        <f t="shared" si="16"/>
        <v>205</v>
      </c>
      <c r="K577" s="219">
        <v>205</v>
      </c>
      <c r="L577" s="218" t="e">
        <f>IF(K577="nio",0,IF(K577&gt;0,K577*I577/M577,0))*VLOOKUP(B577,'2-Kosten per locatie'!$A$14:$C$22,3,FALSE)</f>
        <v>#DIV/0!</v>
      </c>
      <c r="M577" s="305">
        <f>IF(K577="nio",0,IF(K577&gt;0,VLOOKUP(G577,'3-Productie normen'!A:J,VLOOKUP(K577,'3-Productie normen'!$B$40:$C$42,2,FALSE),FALSE)))</f>
        <v>0</v>
      </c>
      <c r="N577" s="306" t="str">
        <f>VLOOKUP(G577,'3-Productie normen'!A:J,8,FALSE)</f>
        <v>S</v>
      </c>
      <c r="O577" s="453"/>
      <c r="Q577" s="307">
        <f t="shared" si="17"/>
        <v>227.55</v>
      </c>
    </row>
    <row r="578" spans="1:17" ht="14.1" customHeight="1">
      <c r="A578" s="62">
        <v>578</v>
      </c>
      <c r="B578" s="271" t="s">
        <v>222</v>
      </c>
      <c r="C578" s="271" t="s">
        <v>224</v>
      </c>
      <c r="D578" s="429" t="s">
        <v>1111</v>
      </c>
      <c r="E578" s="216" t="s">
        <v>404</v>
      </c>
      <c r="F578" s="73" t="s">
        <v>437</v>
      </c>
      <c r="G578" s="73" t="s">
        <v>37</v>
      </c>
      <c r="H578" s="73" t="s">
        <v>237</v>
      </c>
      <c r="I578" s="209">
        <v>1.1100000000000001</v>
      </c>
      <c r="J578" s="304">
        <f t="shared" si="16"/>
        <v>205</v>
      </c>
      <c r="K578" s="219">
        <v>205</v>
      </c>
      <c r="L578" s="218" t="e">
        <f>IF(K578="nio",0,IF(K578&gt;0,K578*I578/M578,0))*VLOOKUP(B578,'2-Kosten per locatie'!$A$14:$C$22,3,FALSE)</f>
        <v>#DIV/0!</v>
      </c>
      <c r="M578" s="305">
        <f>IF(K578="nio",0,IF(K578&gt;0,VLOOKUP(G578,'3-Productie normen'!A:J,VLOOKUP(K578,'3-Productie normen'!$B$40:$C$42,2,FALSE),FALSE)))</f>
        <v>0</v>
      </c>
      <c r="N578" s="306" t="str">
        <f>VLOOKUP(G578,'3-Productie normen'!A:J,8,FALSE)</f>
        <v>S</v>
      </c>
      <c r="O578" s="453"/>
      <c r="Q578" s="307">
        <f t="shared" si="17"/>
        <v>227.55</v>
      </c>
    </row>
    <row r="579" spans="1:17" ht="14.1" customHeight="1">
      <c r="A579" s="62">
        <v>579</v>
      </c>
      <c r="B579" s="271" t="s">
        <v>222</v>
      </c>
      <c r="C579" s="271" t="s">
        <v>224</v>
      </c>
      <c r="D579" s="429" t="s">
        <v>1111</v>
      </c>
      <c r="E579" s="216" t="s">
        <v>404</v>
      </c>
      <c r="F579" s="73" t="s">
        <v>437</v>
      </c>
      <c r="G579" s="73" t="s">
        <v>37</v>
      </c>
      <c r="H579" s="73" t="s">
        <v>237</v>
      </c>
      <c r="I579" s="209">
        <v>1.1100000000000001</v>
      </c>
      <c r="J579" s="304">
        <f t="shared" si="16"/>
        <v>205</v>
      </c>
      <c r="K579" s="219">
        <v>205</v>
      </c>
      <c r="L579" s="218" t="e">
        <f>IF(K579="nio",0,IF(K579&gt;0,K579*I579/M579,0))*VLOOKUP(B579,'2-Kosten per locatie'!$A$14:$C$22,3,FALSE)</f>
        <v>#DIV/0!</v>
      </c>
      <c r="M579" s="305">
        <f>IF(K579="nio",0,IF(K579&gt;0,VLOOKUP(G579,'3-Productie normen'!A:J,VLOOKUP(K579,'3-Productie normen'!$B$40:$C$42,2,FALSE),FALSE)))</f>
        <v>0</v>
      </c>
      <c r="N579" s="306" t="str">
        <f>VLOOKUP(G579,'3-Productie normen'!A:J,8,FALSE)</f>
        <v>S</v>
      </c>
      <c r="O579" s="453"/>
      <c r="Q579" s="307">
        <f t="shared" si="17"/>
        <v>227.55</v>
      </c>
    </row>
    <row r="580" spans="1:17" ht="14.1" customHeight="1">
      <c r="A580" s="62">
        <v>580</v>
      </c>
      <c r="B580" s="271" t="s">
        <v>222</v>
      </c>
      <c r="C580" s="271" t="s">
        <v>224</v>
      </c>
      <c r="D580" s="429" t="s">
        <v>1111</v>
      </c>
      <c r="E580" s="216" t="s">
        <v>402</v>
      </c>
      <c r="F580" s="73" t="s">
        <v>430</v>
      </c>
      <c r="G580" s="73" t="s">
        <v>37</v>
      </c>
      <c r="H580" s="73" t="s">
        <v>237</v>
      </c>
      <c r="I580" s="209">
        <v>19.52</v>
      </c>
      <c r="J580" s="304">
        <f t="shared" si="16"/>
        <v>205</v>
      </c>
      <c r="K580" s="219">
        <v>205</v>
      </c>
      <c r="L580" s="218" t="e">
        <f>IF(K580="nio",0,IF(K580&gt;0,K580*I580/M580,0))*VLOOKUP(B580,'2-Kosten per locatie'!$A$14:$C$22,3,FALSE)</f>
        <v>#DIV/0!</v>
      </c>
      <c r="M580" s="305">
        <f>IF(K580="nio",0,IF(K580&gt;0,VLOOKUP(G580,'3-Productie normen'!A:J,VLOOKUP(K580,'3-Productie normen'!$B$40:$C$42,2,FALSE),FALSE)))</f>
        <v>0</v>
      </c>
      <c r="N580" s="306" t="str">
        <f>VLOOKUP(G580,'3-Productie normen'!A:J,8,FALSE)</f>
        <v>S</v>
      </c>
      <c r="O580" s="453"/>
      <c r="Q580" s="307">
        <f t="shared" si="17"/>
        <v>4001.6</v>
      </c>
    </row>
    <row r="581" spans="1:17" ht="14.1" customHeight="1">
      <c r="A581" s="62">
        <v>581</v>
      </c>
      <c r="B581" s="271" t="s">
        <v>222</v>
      </c>
      <c r="C581" s="271" t="s">
        <v>224</v>
      </c>
      <c r="D581" s="429" t="s">
        <v>1111</v>
      </c>
      <c r="E581" s="216" t="s">
        <v>402</v>
      </c>
      <c r="F581" s="73" t="s">
        <v>430</v>
      </c>
      <c r="G581" s="73" t="s">
        <v>37</v>
      </c>
      <c r="H581" s="73" t="s">
        <v>237</v>
      </c>
      <c r="I581" s="209">
        <v>1.0900000000000001</v>
      </c>
      <c r="J581" s="304">
        <f t="shared" si="16"/>
        <v>205</v>
      </c>
      <c r="K581" s="219">
        <v>205</v>
      </c>
      <c r="L581" s="218" t="e">
        <f>IF(K581="nio",0,IF(K581&gt;0,K581*I581/M581,0))*VLOOKUP(B581,'2-Kosten per locatie'!$A$14:$C$22,3,FALSE)</f>
        <v>#DIV/0!</v>
      </c>
      <c r="M581" s="305">
        <f>IF(K581="nio",0,IF(K581&gt;0,VLOOKUP(G581,'3-Productie normen'!A:J,VLOOKUP(K581,'3-Productie normen'!$B$40:$C$42,2,FALSE),FALSE)))</f>
        <v>0</v>
      </c>
      <c r="N581" s="306" t="str">
        <f>VLOOKUP(G581,'3-Productie normen'!A:J,8,FALSE)</f>
        <v>S</v>
      </c>
      <c r="O581" s="453"/>
      <c r="Q581" s="307">
        <f t="shared" si="17"/>
        <v>223.45000000000002</v>
      </c>
    </row>
    <row r="582" spans="1:17" ht="14.1" customHeight="1">
      <c r="A582" s="62">
        <v>582</v>
      </c>
      <c r="B582" s="271" t="s">
        <v>222</v>
      </c>
      <c r="C582" s="271" t="s">
        <v>224</v>
      </c>
      <c r="D582" s="429" t="s">
        <v>1111</v>
      </c>
      <c r="E582" s="216" t="s">
        <v>402</v>
      </c>
      <c r="F582" s="73" t="s">
        <v>430</v>
      </c>
      <c r="G582" s="73" t="s">
        <v>37</v>
      </c>
      <c r="H582" s="73" t="s">
        <v>237</v>
      </c>
      <c r="I582" s="209">
        <v>1.1100000000000001</v>
      </c>
      <c r="J582" s="304">
        <f t="shared" si="16"/>
        <v>205</v>
      </c>
      <c r="K582" s="219">
        <v>205</v>
      </c>
      <c r="L582" s="218" t="e">
        <f>IF(K582="nio",0,IF(K582&gt;0,K582*I582/M582,0))*VLOOKUP(B582,'2-Kosten per locatie'!$A$14:$C$22,3,FALSE)</f>
        <v>#DIV/0!</v>
      </c>
      <c r="M582" s="305">
        <f>IF(K582="nio",0,IF(K582&gt;0,VLOOKUP(G582,'3-Productie normen'!A:J,VLOOKUP(K582,'3-Productie normen'!$B$40:$C$42,2,FALSE),FALSE)))</f>
        <v>0</v>
      </c>
      <c r="N582" s="306" t="str">
        <f>VLOOKUP(G582,'3-Productie normen'!A:J,8,FALSE)</f>
        <v>S</v>
      </c>
      <c r="O582" s="453"/>
      <c r="Q582" s="307">
        <f t="shared" si="17"/>
        <v>227.55</v>
      </c>
    </row>
    <row r="583" spans="1:17" ht="14.1" customHeight="1">
      <c r="A583" s="62">
        <v>583</v>
      </c>
      <c r="B583" s="271" t="s">
        <v>222</v>
      </c>
      <c r="C583" s="271" t="s">
        <v>224</v>
      </c>
      <c r="D583" s="429" t="s">
        <v>1111</v>
      </c>
      <c r="E583" s="216" t="s">
        <v>402</v>
      </c>
      <c r="F583" s="73" t="s">
        <v>430</v>
      </c>
      <c r="G583" s="73" t="s">
        <v>37</v>
      </c>
      <c r="H583" s="73" t="s">
        <v>237</v>
      </c>
      <c r="I583" s="209">
        <v>1.1100000000000001</v>
      </c>
      <c r="J583" s="304">
        <f t="shared" si="16"/>
        <v>205</v>
      </c>
      <c r="K583" s="219">
        <v>205</v>
      </c>
      <c r="L583" s="218" t="e">
        <f>IF(K583="nio",0,IF(K583&gt;0,K583*I583/M583,0))*VLOOKUP(B583,'2-Kosten per locatie'!$A$14:$C$22,3,FALSE)</f>
        <v>#DIV/0!</v>
      </c>
      <c r="M583" s="305">
        <f>IF(K583="nio",0,IF(K583&gt;0,VLOOKUP(G583,'3-Productie normen'!A:J,VLOOKUP(K583,'3-Productie normen'!$B$40:$C$42,2,FALSE),FALSE)))</f>
        <v>0</v>
      </c>
      <c r="N583" s="306" t="str">
        <f>VLOOKUP(G583,'3-Productie normen'!A:J,8,FALSE)</f>
        <v>S</v>
      </c>
      <c r="O583" s="453"/>
      <c r="Q583" s="307">
        <f t="shared" si="17"/>
        <v>227.55</v>
      </c>
    </row>
    <row r="584" spans="1:17" ht="14.1" customHeight="1">
      <c r="A584" s="62">
        <v>584</v>
      </c>
      <c r="B584" s="271" t="s">
        <v>222</v>
      </c>
      <c r="C584" s="271" t="s">
        <v>224</v>
      </c>
      <c r="D584" s="429" t="s">
        <v>1111</v>
      </c>
      <c r="E584" s="216" t="s">
        <v>402</v>
      </c>
      <c r="F584" s="73" t="s">
        <v>805</v>
      </c>
      <c r="G584" s="73" t="s">
        <v>236</v>
      </c>
      <c r="H584" s="73" t="s">
        <v>237</v>
      </c>
      <c r="I584" s="209">
        <v>1.4</v>
      </c>
      <c r="J584" s="304">
        <f t="shared" si="16"/>
        <v>0</v>
      </c>
      <c r="K584" s="219" t="s">
        <v>888</v>
      </c>
      <c r="L584" s="218">
        <f>IF(K584="nio",0,IF(K584&gt;0,K584*I584/M584,0))*VLOOKUP(B584,'2-Kosten per locatie'!$A$14:$C$22,3,FALSE)</f>
        <v>0</v>
      </c>
      <c r="M584" s="305">
        <f>IF(K584="nio",0,IF(K584&gt;0,VLOOKUP(G584,'3-Productie normen'!A:J,VLOOKUP(K584,'3-Productie normen'!$B$40:$C$42,2,FALSE),FALSE)))</f>
        <v>0</v>
      </c>
      <c r="N584" s="306" t="str">
        <f>VLOOKUP(G584,'3-Productie normen'!A:J,8,FALSE)</f>
        <v>nvt</v>
      </c>
      <c r="O584" s="453"/>
      <c r="Q584" s="307">
        <f t="shared" si="17"/>
        <v>0</v>
      </c>
    </row>
    <row r="585" spans="1:17" ht="14.1" customHeight="1">
      <c r="A585" s="62">
        <v>585</v>
      </c>
      <c r="B585" s="271" t="s">
        <v>222</v>
      </c>
      <c r="C585" s="271" t="s">
        <v>224</v>
      </c>
      <c r="D585" s="429" t="s">
        <v>1111</v>
      </c>
      <c r="E585" s="447" t="s">
        <v>828</v>
      </c>
      <c r="F585" s="73" t="s">
        <v>829</v>
      </c>
      <c r="G585" s="73" t="s">
        <v>232</v>
      </c>
      <c r="H585" s="73" t="s">
        <v>237</v>
      </c>
      <c r="I585" s="209">
        <v>166.35</v>
      </c>
      <c r="J585" s="304">
        <f t="shared" si="16"/>
        <v>205</v>
      </c>
      <c r="K585" s="219">
        <v>205</v>
      </c>
      <c r="L585" s="218" t="e">
        <f>IF(K585="nio",0,IF(K585&gt;0,K585*I585/M585,0))*VLOOKUP(B585,'2-Kosten per locatie'!$A$14:$C$22,3,FALSE)</f>
        <v>#DIV/0!</v>
      </c>
      <c r="M585" s="305">
        <f>IF(K585="nio",0,IF(K585&gt;0,VLOOKUP(G585,'3-Productie normen'!A:J,VLOOKUP(K585,'3-Productie normen'!$B$40:$C$42,2,FALSE),FALSE)))</f>
        <v>0</v>
      </c>
      <c r="N585" s="306" t="str">
        <f>VLOOKUP(G585,'3-Productie normen'!A:J,8,FALSE)</f>
        <v>V</v>
      </c>
      <c r="O585" s="453"/>
      <c r="Q585" s="307">
        <f t="shared" si="17"/>
        <v>34101.75</v>
      </c>
    </row>
    <row r="586" spans="1:17" ht="14.1" customHeight="1">
      <c r="A586" s="62">
        <v>586</v>
      </c>
      <c r="B586" s="271" t="s">
        <v>222</v>
      </c>
      <c r="C586" s="271" t="s">
        <v>224</v>
      </c>
      <c r="D586" s="429" t="s">
        <v>1111</v>
      </c>
      <c r="E586" s="447" t="s">
        <v>830</v>
      </c>
      <c r="F586" s="73" t="s">
        <v>831</v>
      </c>
      <c r="G586" s="73" t="s">
        <v>236</v>
      </c>
      <c r="H586" s="73" t="s">
        <v>233</v>
      </c>
      <c r="I586" s="209">
        <v>22.18</v>
      </c>
      <c r="J586" s="304">
        <f t="shared" ref="J586:J649" si="18">SUM(K586:K586)</f>
        <v>0</v>
      </c>
      <c r="K586" s="219" t="s">
        <v>888</v>
      </c>
      <c r="L586" s="218">
        <f>IF(K586="nio",0,IF(K586&gt;0,K586*I586/M586,0))*VLOOKUP(B586,'2-Kosten per locatie'!$A$14:$C$22,3,FALSE)</f>
        <v>0</v>
      </c>
      <c r="M586" s="305">
        <f>IF(K586="nio",0,IF(K586&gt;0,VLOOKUP(G586,'3-Productie normen'!A:J,VLOOKUP(K586,'3-Productie normen'!$B$40:$C$42,2,FALSE),FALSE)))</f>
        <v>0</v>
      </c>
      <c r="N586" s="306" t="str">
        <f>VLOOKUP(G586,'3-Productie normen'!A:J,8,FALSE)</f>
        <v>nvt</v>
      </c>
      <c r="O586" s="453"/>
      <c r="Q586" s="307">
        <f t="shared" ref="Q586:Q649" si="19">J586*I586</f>
        <v>0</v>
      </c>
    </row>
    <row r="587" spans="1:17" ht="14.1" customHeight="1">
      <c r="A587" s="62">
        <v>587</v>
      </c>
      <c r="B587" s="271" t="s">
        <v>222</v>
      </c>
      <c r="C587" s="271" t="s">
        <v>224</v>
      </c>
      <c r="D587" s="429" t="s">
        <v>1111</v>
      </c>
      <c r="E587" s="447" t="s">
        <v>832</v>
      </c>
      <c r="F587" s="73" t="s">
        <v>707</v>
      </c>
      <c r="G587" s="73" t="s">
        <v>421</v>
      </c>
      <c r="H587" s="73" t="s">
        <v>237</v>
      </c>
      <c r="I587" s="209">
        <v>8.9499999999999993</v>
      </c>
      <c r="J587" s="304">
        <f t="shared" si="18"/>
        <v>205</v>
      </c>
      <c r="K587" s="219">
        <v>205</v>
      </c>
      <c r="L587" s="218" t="e">
        <f>IF(K587="nio",0,IF(K587&gt;0,K587*I587/M587,0))*VLOOKUP(B587,'2-Kosten per locatie'!$A$14:$C$22,3,FALSE)</f>
        <v>#DIV/0!</v>
      </c>
      <c r="M587" s="305">
        <f>IF(K587="nio",0,IF(K587&gt;0,VLOOKUP(G587,'3-Productie normen'!A:J,VLOOKUP(K587,'3-Productie normen'!$B$40:$C$42,2,FALSE),FALSE)))</f>
        <v>0</v>
      </c>
      <c r="N587" s="306" t="str">
        <f>VLOOKUP(G587,'3-Productie normen'!A:J,8,FALSE)</f>
        <v>V</v>
      </c>
      <c r="O587" s="453"/>
      <c r="Q587" s="307">
        <f t="shared" si="19"/>
        <v>1834.7499999999998</v>
      </c>
    </row>
    <row r="588" spans="1:17" ht="14.1" customHeight="1">
      <c r="A588" s="62">
        <v>588</v>
      </c>
      <c r="B588" s="271" t="s">
        <v>222</v>
      </c>
      <c r="C588" s="271" t="s">
        <v>224</v>
      </c>
      <c r="D588" s="429" t="s">
        <v>1111</v>
      </c>
      <c r="E588" s="447" t="s">
        <v>833</v>
      </c>
      <c r="F588" s="73" t="s">
        <v>788</v>
      </c>
      <c r="G588" s="73" t="s">
        <v>393</v>
      </c>
      <c r="H588" s="73" t="s">
        <v>440</v>
      </c>
      <c r="I588" s="209">
        <v>12.69</v>
      </c>
      <c r="J588" s="304">
        <f t="shared" si="18"/>
        <v>205</v>
      </c>
      <c r="K588" s="219">
        <v>205</v>
      </c>
      <c r="L588" s="218" t="e">
        <f>IF(K588="nio",0,IF(K588&gt;0,K588*I588/M588,0))*VLOOKUP(B588,'2-Kosten per locatie'!$A$14:$C$22,3,FALSE)</f>
        <v>#DIV/0!</v>
      </c>
      <c r="M588" s="305">
        <f>IF(K588="nio",0,IF(K588&gt;0,VLOOKUP(G588,'3-Productie normen'!A:J,VLOOKUP(K588,'3-Productie normen'!$B$40:$C$42,2,FALSE),FALSE)))</f>
        <v>0</v>
      </c>
      <c r="N588" s="306" t="str">
        <f>VLOOKUP(G588,'3-Productie normen'!A:J,8,FALSE)</f>
        <v>V</v>
      </c>
      <c r="O588" s="453"/>
      <c r="Q588" s="307">
        <f t="shared" si="19"/>
        <v>2601.4499999999998</v>
      </c>
    </row>
    <row r="589" spans="1:17" ht="14.1" customHeight="1">
      <c r="A589" s="62">
        <v>589</v>
      </c>
      <c r="B589" s="271" t="s">
        <v>222</v>
      </c>
      <c r="C589" s="271" t="s">
        <v>224</v>
      </c>
      <c r="D589" s="429" t="s">
        <v>1111</v>
      </c>
      <c r="E589" s="216" t="s">
        <v>391</v>
      </c>
      <c r="F589" s="73" t="s">
        <v>834</v>
      </c>
      <c r="G589" s="73" t="s">
        <v>244</v>
      </c>
      <c r="H589" s="73" t="s">
        <v>835</v>
      </c>
      <c r="I589" s="209">
        <v>553.85</v>
      </c>
      <c r="J589" s="304">
        <f t="shared" si="18"/>
        <v>205</v>
      </c>
      <c r="K589" s="219">
        <v>205</v>
      </c>
      <c r="L589" s="218" t="e">
        <f>IF(K589="nio",0,IF(K589&gt;0,K589*I589/M589,0))*VLOOKUP(B589,'2-Kosten per locatie'!$A$14:$C$22,3,FALSE)</f>
        <v>#DIV/0!</v>
      </c>
      <c r="M589" s="305">
        <f>IF(K589="nio",0,IF(K589&gt;0,VLOOKUP(G589,'3-Productie normen'!A:J,VLOOKUP(K589,'3-Productie normen'!$B$40:$C$42,2,FALSE),FALSE)))</f>
        <v>0</v>
      </c>
      <c r="N589" s="306" t="str">
        <f>VLOOKUP(G589,'3-Productie normen'!A:J,8,FALSE)</f>
        <v>V</v>
      </c>
      <c r="O589" s="453"/>
      <c r="Q589" s="307">
        <f t="shared" si="19"/>
        <v>113539.25</v>
      </c>
    </row>
    <row r="590" spans="1:17" ht="14.1" customHeight="1">
      <c r="A590" s="62">
        <v>590</v>
      </c>
      <c r="B590" s="271" t="s">
        <v>222</v>
      </c>
      <c r="C590" s="271" t="s">
        <v>224</v>
      </c>
      <c r="D590" s="430" t="s">
        <v>1108</v>
      </c>
      <c r="E590" s="216" t="s">
        <v>1157</v>
      </c>
      <c r="F590" s="73" t="s">
        <v>836</v>
      </c>
      <c r="G590" s="271" t="s">
        <v>1114</v>
      </c>
      <c r="H590" s="73" t="s">
        <v>488</v>
      </c>
      <c r="I590" s="209">
        <v>67.48</v>
      </c>
      <c r="J590" s="304">
        <f t="shared" si="18"/>
        <v>205</v>
      </c>
      <c r="K590" s="219">
        <v>205</v>
      </c>
      <c r="L590" s="218" t="e">
        <f>IF(K590="nio",0,IF(K590&gt;0,K590*I590/M590,0))*VLOOKUP(B590,'2-Kosten per locatie'!$A$14:$C$22,3,FALSE)</f>
        <v>#DIV/0!</v>
      </c>
      <c r="M590" s="305">
        <f>IF(K590="nio",0,IF(K590&gt;0,VLOOKUP(G590,'3-Productie normen'!A:J,VLOOKUP(K590,'3-Productie normen'!$B$40:$C$42,2,FALSE),FALSE)))</f>
        <v>0</v>
      </c>
      <c r="N590" s="306" t="str">
        <f>VLOOKUP(G590,'3-Productie normen'!A:J,8,FALSE)</f>
        <v>L</v>
      </c>
      <c r="O590" s="453"/>
      <c r="Q590" s="307">
        <f t="shared" si="19"/>
        <v>13833.400000000001</v>
      </c>
    </row>
    <row r="591" spans="1:17" ht="14.1" customHeight="1">
      <c r="A591" s="62">
        <v>591</v>
      </c>
      <c r="B591" s="271" t="s">
        <v>222</v>
      </c>
      <c r="C591" s="271" t="s">
        <v>224</v>
      </c>
      <c r="D591" s="430" t="s">
        <v>1108</v>
      </c>
      <c r="E591" s="216" t="s">
        <v>1158</v>
      </c>
      <c r="F591" s="73" t="s">
        <v>837</v>
      </c>
      <c r="G591" s="60" t="s">
        <v>1113</v>
      </c>
      <c r="H591" s="73" t="s">
        <v>488</v>
      </c>
      <c r="I591" s="209">
        <v>35.5</v>
      </c>
      <c r="J591" s="304">
        <f t="shared" si="18"/>
        <v>205</v>
      </c>
      <c r="K591" s="219">
        <v>205</v>
      </c>
      <c r="L591" s="218" t="e">
        <f>IF(K591="nio",0,IF(K591&gt;0,K591*I591/M591,0))*VLOOKUP(B591,'2-Kosten per locatie'!$A$14:$C$22,3,FALSE)</f>
        <v>#DIV/0!</v>
      </c>
      <c r="M591" s="305">
        <f>IF(K591="nio",0,IF(K591&gt;0,VLOOKUP(G591,'3-Productie normen'!A:J,VLOOKUP(K591,'3-Productie normen'!$B$40:$C$42,2,FALSE),FALSE)))</f>
        <v>0</v>
      </c>
      <c r="N591" s="306" t="str">
        <f>VLOOKUP(G591,'3-Productie normen'!A:J,8,FALSE)</f>
        <v>L</v>
      </c>
      <c r="O591" s="453"/>
      <c r="Q591" s="307">
        <f t="shared" si="19"/>
        <v>7277.5</v>
      </c>
    </row>
    <row r="592" spans="1:17" ht="14.1" customHeight="1">
      <c r="A592" s="62">
        <v>592</v>
      </c>
      <c r="B592" s="271" t="s">
        <v>222</v>
      </c>
      <c r="C592" s="271" t="s">
        <v>224</v>
      </c>
      <c r="D592" s="430" t="s">
        <v>1108</v>
      </c>
      <c r="E592" s="216" t="s">
        <v>1158</v>
      </c>
      <c r="F592" s="73" t="s">
        <v>837</v>
      </c>
      <c r="G592" s="60" t="s">
        <v>1113</v>
      </c>
      <c r="H592" s="73" t="s">
        <v>488</v>
      </c>
      <c r="I592" s="209">
        <v>38.26</v>
      </c>
      <c r="J592" s="304">
        <f t="shared" si="18"/>
        <v>205</v>
      </c>
      <c r="K592" s="219">
        <v>205</v>
      </c>
      <c r="L592" s="218" t="e">
        <f>IF(K592="nio",0,IF(K592&gt;0,K592*I592/M592,0))*VLOOKUP(B592,'2-Kosten per locatie'!$A$14:$C$22,3,FALSE)</f>
        <v>#DIV/0!</v>
      </c>
      <c r="M592" s="305">
        <f>IF(K592="nio",0,IF(K592&gt;0,VLOOKUP(G592,'3-Productie normen'!A:J,VLOOKUP(K592,'3-Productie normen'!$B$40:$C$42,2,FALSE),FALSE)))</f>
        <v>0</v>
      </c>
      <c r="N592" s="306" t="str">
        <f>VLOOKUP(G592,'3-Productie normen'!A:J,8,FALSE)</f>
        <v>L</v>
      </c>
      <c r="O592" s="453"/>
      <c r="Q592" s="307">
        <f t="shared" si="19"/>
        <v>7843.2999999999993</v>
      </c>
    </row>
    <row r="593" spans="1:17" ht="14.1" customHeight="1">
      <c r="A593" s="62">
        <v>593</v>
      </c>
      <c r="B593" s="271" t="s">
        <v>222</v>
      </c>
      <c r="C593" s="271" t="s">
        <v>224</v>
      </c>
      <c r="D593" s="430" t="s">
        <v>1108</v>
      </c>
      <c r="E593" s="216" t="s">
        <v>546</v>
      </c>
      <c r="F593" s="73" t="s">
        <v>836</v>
      </c>
      <c r="G593" s="271" t="s">
        <v>1114</v>
      </c>
      <c r="H593" s="73" t="s">
        <v>488</v>
      </c>
      <c r="I593" s="209">
        <v>82.11</v>
      </c>
      <c r="J593" s="304">
        <f t="shared" si="18"/>
        <v>205</v>
      </c>
      <c r="K593" s="219">
        <v>205</v>
      </c>
      <c r="L593" s="218" t="e">
        <f>IF(K593="nio",0,IF(K593&gt;0,K593*I593/M593,0))*VLOOKUP(B593,'2-Kosten per locatie'!$A$14:$C$22,3,FALSE)</f>
        <v>#DIV/0!</v>
      </c>
      <c r="M593" s="305">
        <f>IF(K593="nio",0,IF(K593&gt;0,VLOOKUP(G593,'3-Productie normen'!A:J,VLOOKUP(K593,'3-Productie normen'!$B$40:$C$42,2,FALSE),FALSE)))</f>
        <v>0</v>
      </c>
      <c r="N593" s="306" t="str">
        <f>VLOOKUP(G593,'3-Productie normen'!A:J,8,FALSE)</f>
        <v>L</v>
      </c>
      <c r="O593" s="453"/>
      <c r="Q593" s="307">
        <f t="shared" si="19"/>
        <v>16832.55</v>
      </c>
    </row>
    <row r="594" spans="1:17" ht="14.1" customHeight="1">
      <c r="A594" s="62">
        <v>594</v>
      </c>
      <c r="B594" s="271" t="s">
        <v>222</v>
      </c>
      <c r="C594" s="271" t="s">
        <v>224</v>
      </c>
      <c r="D594" s="430" t="s">
        <v>1108</v>
      </c>
      <c r="E594" s="216" t="s">
        <v>540</v>
      </c>
      <c r="F594" s="73" t="s">
        <v>765</v>
      </c>
      <c r="G594" s="271" t="s">
        <v>1114</v>
      </c>
      <c r="H594" s="73" t="s">
        <v>233</v>
      </c>
      <c r="I594" s="209">
        <v>47.81</v>
      </c>
      <c r="J594" s="304">
        <f t="shared" si="18"/>
        <v>205</v>
      </c>
      <c r="K594" s="219">
        <v>205</v>
      </c>
      <c r="L594" s="218" t="e">
        <f>IF(K594="nio",0,IF(K594&gt;0,K594*I594/M594,0))*VLOOKUP(B594,'2-Kosten per locatie'!$A$14:$C$22,3,FALSE)</f>
        <v>#DIV/0!</v>
      </c>
      <c r="M594" s="305">
        <f>IF(K594="nio",0,IF(K594&gt;0,VLOOKUP(G594,'3-Productie normen'!A:J,VLOOKUP(K594,'3-Productie normen'!$B$40:$C$42,2,FALSE),FALSE)))</f>
        <v>0</v>
      </c>
      <c r="N594" s="306" t="str">
        <f>VLOOKUP(G594,'3-Productie normen'!A:J,8,FALSE)</f>
        <v>L</v>
      </c>
      <c r="O594" s="453"/>
      <c r="Q594" s="307">
        <f t="shared" si="19"/>
        <v>9801.0500000000011</v>
      </c>
    </row>
    <row r="595" spans="1:17" ht="14.1" customHeight="1">
      <c r="A595" s="62">
        <v>595</v>
      </c>
      <c r="B595" s="271" t="s">
        <v>222</v>
      </c>
      <c r="C595" s="271" t="s">
        <v>224</v>
      </c>
      <c r="D595" s="430" t="s">
        <v>1108</v>
      </c>
      <c r="E595" s="216" t="s">
        <v>539</v>
      </c>
      <c r="F595" s="73" t="s">
        <v>765</v>
      </c>
      <c r="G595" s="271" t="s">
        <v>1114</v>
      </c>
      <c r="H595" s="73" t="s">
        <v>233</v>
      </c>
      <c r="I595" s="209">
        <v>50.57</v>
      </c>
      <c r="J595" s="304">
        <f t="shared" si="18"/>
        <v>205</v>
      </c>
      <c r="K595" s="219">
        <v>205</v>
      </c>
      <c r="L595" s="218" t="e">
        <f>IF(K595="nio",0,IF(K595&gt;0,K595*I595/M595,0))*VLOOKUP(B595,'2-Kosten per locatie'!$A$14:$C$22,3,FALSE)</f>
        <v>#DIV/0!</v>
      </c>
      <c r="M595" s="305">
        <f>IF(K595="nio",0,IF(K595&gt;0,VLOOKUP(G595,'3-Productie normen'!A:J,VLOOKUP(K595,'3-Productie normen'!$B$40:$C$42,2,FALSE),FALSE)))</f>
        <v>0</v>
      </c>
      <c r="N595" s="306" t="str">
        <f>VLOOKUP(G595,'3-Productie normen'!A:J,8,FALSE)</f>
        <v>L</v>
      </c>
      <c r="O595" s="453"/>
      <c r="Q595" s="307">
        <f t="shared" si="19"/>
        <v>10366.85</v>
      </c>
    </row>
    <row r="596" spans="1:17" ht="14.1" customHeight="1">
      <c r="A596" s="62">
        <v>596</v>
      </c>
      <c r="B596" s="271" t="s">
        <v>222</v>
      </c>
      <c r="C596" s="271" t="s">
        <v>224</v>
      </c>
      <c r="D596" s="430" t="s">
        <v>1108</v>
      </c>
      <c r="E596" s="216" t="s">
        <v>545</v>
      </c>
      <c r="F596" s="73" t="s">
        <v>838</v>
      </c>
      <c r="G596" s="73" t="s">
        <v>35</v>
      </c>
      <c r="H596" s="73" t="s">
        <v>488</v>
      </c>
      <c r="I596" s="209">
        <v>20.83</v>
      </c>
      <c r="J596" s="304">
        <f t="shared" si="18"/>
        <v>123</v>
      </c>
      <c r="K596" s="219">
        <v>123</v>
      </c>
      <c r="L596" s="218" t="e">
        <f>IF(K596="nio",0,IF(K596&gt;0,K596*I596/M596,0))*VLOOKUP(B596,'2-Kosten per locatie'!$A$14:$C$22,3,FALSE)</f>
        <v>#DIV/0!</v>
      </c>
      <c r="M596" s="305">
        <f>IF(K596="nio",0,IF(K596&gt;0,VLOOKUP(G596,'3-Productie normen'!A:J,VLOOKUP(K596,'3-Productie normen'!$B$40:$C$42,2,FALSE),FALSE)))</f>
        <v>0</v>
      </c>
      <c r="N596" s="306" t="str">
        <f>VLOOKUP(G596,'3-Productie normen'!A:J,8,FALSE)</f>
        <v>B</v>
      </c>
      <c r="O596" s="453"/>
      <c r="Q596" s="307">
        <f t="shared" si="19"/>
        <v>2562.0899999999997</v>
      </c>
    </row>
    <row r="597" spans="1:17" ht="14.1" customHeight="1">
      <c r="A597" s="62">
        <v>597</v>
      </c>
      <c r="B597" s="271" t="s">
        <v>222</v>
      </c>
      <c r="C597" s="271" t="s">
        <v>224</v>
      </c>
      <c r="D597" s="430" t="s">
        <v>1108</v>
      </c>
      <c r="E597" s="216" t="s">
        <v>542</v>
      </c>
      <c r="F597" s="73" t="s">
        <v>836</v>
      </c>
      <c r="G597" s="271" t="s">
        <v>1114</v>
      </c>
      <c r="H597" s="73" t="s">
        <v>488</v>
      </c>
      <c r="I597" s="209">
        <v>73.61</v>
      </c>
      <c r="J597" s="304">
        <f t="shared" si="18"/>
        <v>205</v>
      </c>
      <c r="K597" s="219">
        <v>205</v>
      </c>
      <c r="L597" s="218" t="e">
        <f>IF(K597="nio",0,IF(K597&gt;0,K597*I597/M597,0))*VLOOKUP(B597,'2-Kosten per locatie'!$A$14:$C$22,3,FALSE)</f>
        <v>#DIV/0!</v>
      </c>
      <c r="M597" s="305">
        <f>IF(K597="nio",0,IF(K597&gt;0,VLOOKUP(G597,'3-Productie normen'!A:J,VLOOKUP(K597,'3-Productie normen'!$B$40:$C$42,2,FALSE),FALSE)))</f>
        <v>0</v>
      </c>
      <c r="N597" s="306" t="str">
        <f>VLOOKUP(G597,'3-Productie normen'!A:J,8,FALSE)</f>
        <v>L</v>
      </c>
      <c r="O597" s="453"/>
      <c r="Q597" s="307">
        <f t="shared" si="19"/>
        <v>15090.05</v>
      </c>
    </row>
    <row r="598" spans="1:17" ht="14.1" customHeight="1">
      <c r="A598" s="62">
        <v>598</v>
      </c>
      <c r="B598" s="271" t="s">
        <v>222</v>
      </c>
      <c r="C598" s="271" t="s">
        <v>224</v>
      </c>
      <c r="D598" s="430" t="s">
        <v>1108</v>
      </c>
      <c r="E598" s="216" t="s">
        <v>525</v>
      </c>
      <c r="F598" s="73" t="s">
        <v>765</v>
      </c>
      <c r="G598" s="271" t="s">
        <v>1114</v>
      </c>
      <c r="H598" s="73" t="s">
        <v>233</v>
      </c>
      <c r="I598" s="209">
        <v>46.75</v>
      </c>
      <c r="J598" s="304">
        <f t="shared" si="18"/>
        <v>205</v>
      </c>
      <c r="K598" s="219">
        <v>205</v>
      </c>
      <c r="L598" s="218" t="e">
        <f>IF(K598="nio",0,IF(K598&gt;0,K598*I598/M598,0))*VLOOKUP(B598,'2-Kosten per locatie'!$A$14:$C$22,3,FALSE)</f>
        <v>#DIV/0!</v>
      </c>
      <c r="M598" s="305">
        <f>IF(K598="nio",0,IF(K598&gt;0,VLOOKUP(G598,'3-Productie normen'!A:J,VLOOKUP(K598,'3-Productie normen'!$B$40:$C$42,2,FALSE),FALSE)))</f>
        <v>0</v>
      </c>
      <c r="N598" s="306" t="str">
        <f>VLOOKUP(G598,'3-Productie normen'!A:J,8,FALSE)</f>
        <v>L</v>
      </c>
      <c r="O598" s="453"/>
      <c r="Q598" s="307">
        <f t="shared" si="19"/>
        <v>9583.75</v>
      </c>
    </row>
    <row r="599" spans="1:17" ht="14.1" customHeight="1">
      <c r="A599" s="62">
        <v>599</v>
      </c>
      <c r="B599" s="271" t="s">
        <v>222</v>
      </c>
      <c r="C599" s="271" t="s">
        <v>224</v>
      </c>
      <c r="D599" s="430" t="s">
        <v>1108</v>
      </c>
      <c r="E599" s="216" t="s">
        <v>538</v>
      </c>
      <c r="F599" s="73" t="s">
        <v>765</v>
      </c>
      <c r="G599" s="271" t="s">
        <v>1114</v>
      </c>
      <c r="H599" s="73" t="s">
        <v>233</v>
      </c>
      <c r="I599" s="209">
        <v>47.96</v>
      </c>
      <c r="J599" s="304">
        <f t="shared" si="18"/>
        <v>205</v>
      </c>
      <c r="K599" s="219">
        <v>205</v>
      </c>
      <c r="L599" s="218" t="e">
        <f>IF(K599="nio",0,IF(K599&gt;0,K599*I599/M599,0))*VLOOKUP(B599,'2-Kosten per locatie'!$A$14:$C$22,3,FALSE)</f>
        <v>#DIV/0!</v>
      </c>
      <c r="M599" s="305">
        <f>IF(K599="nio",0,IF(K599&gt;0,VLOOKUP(G599,'3-Productie normen'!A:J,VLOOKUP(K599,'3-Productie normen'!$B$40:$C$42,2,FALSE),FALSE)))</f>
        <v>0</v>
      </c>
      <c r="N599" s="306" t="str">
        <f>VLOOKUP(G599,'3-Productie normen'!A:J,8,FALSE)</f>
        <v>L</v>
      </c>
      <c r="O599" s="453"/>
      <c r="Q599" s="307">
        <f t="shared" si="19"/>
        <v>9831.7999999999993</v>
      </c>
    </row>
    <row r="600" spans="1:17" ht="14.1" customHeight="1">
      <c r="A600" s="62">
        <v>600</v>
      </c>
      <c r="B600" s="271" t="s">
        <v>222</v>
      </c>
      <c r="C600" s="271" t="s">
        <v>224</v>
      </c>
      <c r="D600" s="430" t="s">
        <v>1108</v>
      </c>
      <c r="E600" s="216" t="s">
        <v>523</v>
      </c>
      <c r="F600" s="73" t="s">
        <v>765</v>
      </c>
      <c r="G600" s="271" t="s">
        <v>1114</v>
      </c>
      <c r="H600" s="73" t="s">
        <v>233</v>
      </c>
      <c r="I600" s="209">
        <v>47.64</v>
      </c>
      <c r="J600" s="304">
        <f t="shared" si="18"/>
        <v>205</v>
      </c>
      <c r="K600" s="219">
        <v>205</v>
      </c>
      <c r="L600" s="218" t="e">
        <f>IF(K600="nio",0,IF(K600&gt;0,K600*I600/M600,0))*VLOOKUP(B600,'2-Kosten per locatie'!$A$14:$C$22,3,FALSE)</f>
        <v>#DIV/0!</v>
      </c>
      <c r="M600" s="305">
        <f>IF(K600="nio",0,IF(K600&gt;0,VLOOKUP(G600,'3-Productie normen'!A:J,VLOOKUP(K600,'3-Productie normen'!$B$40:$C$42,2,FALSE),FALSE)))</f>
        <v>0</v>
      </c>
      <c r="N600" s="306" t="str">
        <f>VLOOKUP(G600,'3-Productie normen'!A:J,8,FALSE)</f>
        <v>L</v>
      </c>
      <c r="O600" s="453"/>
      <c r="Q600" s="307">
        <f t="shared" si="19"/>
        <v>9766.2000000000007</v>
      </c>
    </row>
    <row r="601" spans="1:17" ht="14.1" customHeight="1">
      <c r="A601" s="62">
        <v>601</v>
      </c>
      <c r="B601" s="271" t="s">
        <v>222</v>
      </c>
      <c r="C601" s="271" t="s">
        <v>224</v>
      </c>
      <c r="D601" s="430" t="s">
        <v>1108</v>
      </c>
      <c r="E601" s="447" t="s">
        <v>839</v>
      </c>
      <c r="F601" s="73" t="s">
        <v>337</v>
      </c>
      <c r="G601" s="73" t="s">
        <v>232</v>
      </c>
      <c r="H601" s="73" t="s">
        <v>454</v>
      </c>
      <c r="I601" s="209">
        <v>47.64</v>
      </c>
      <c r="J601" s="304">
        <f t="shared" si="18"/>
        <v>205</v>
      </c>
      <c r="K601" s="219">
        <v>205</v>
      </c>
      <c r="L601" s="218" t="e">
        <f>IF(K601="nio",0,IF(K601&gt;0,K601*I601/M601,0))*VLOOKUP(B601,'2-Kosten per locatie'!$A$14:$C$22,3,FALSE)</f>
        <v>#DIV/0!</v>
      </c>
      <c r="M601" s="305">
        <f>IF(K601="nio",0,IF(K601&gt;0,VLOOKUP(G601,'3-Productie normen'!A:J,VLOOKUP(K601,'3-Productie normen'!$B$40:$C$42,2,FALSE),FALSE)))</f>
        <v>0</v>
      </c>
      <c r="N601" s="306" t="str">
        <f>VLOOKUP(G601,'3-Productie normen'!A:J,8,FALSE)</f>
        <v>V</v>
      </c>
      <c r="O601" s="453"/>
      <c r="Q601" s="307">
        <f t="shared" si="19"/>
        <v>9766.2000000000007</v>
      </c>
    </row>
    <row r="602" spans="1:17" ht="14.1" customHeight="1">
      <c r="A602" s="62">
        <v>602</v>
      </c>
      <c r="B602" s="271" t="s">
        <v>222</v>
      </c>
      <c r="C602" s="271" t="s">
        <v>224</v>
      </c>
      <c r="D602" s="430" t="s">
        <v>1108</v>
      </c>
      <c r="E602" s="216" t="s">
        <v>472</v>
      </c>
      <c r="F602" s="73" t="s">
        <v>765</v>
      </c>
      <c r="G602" s="271" t="s">
        <v>1114</v>
      </c>
      <c r="H602" s="73" t="s">
        <v>233</v>
      </c>
      <c r="I602" s="209">
        <v>48.4</v>
      </c>
      <c r="J602" s="304">
        <f t="shared" si="18"/>
        <v>205</v>
      </c>
      <c r="K602" s="219">
        <v>205</v>
      </c>
      <c r="L602" s="218" t="e">
        <f>IF(K602="nio",0,IF(K602&gt;0,K602*I602/M602,0))*VLOOKUP(B602,'2-Kosten per locatie'!$A$14:$C$22,3,FALSE)</f>
        <v>#DIV/0!</v>
      </c>
      <c r="M602" s="305">
        <f>IF(K602="nio",0,IF(K602&gt;0,VLOOKUP(G602,'3-Productie normen'!A:J,VLOOKUP(K602,'3-Productie normen'!$B$40:$C$42,2,FALSE),FALSE)))</f>
        <v>0</v>
      </c>
      <c r="N602" s="306" t="str">
        <f>VLOOKUP(G602,'3-Productie normen'!A:J,8,FALSE)</f>
        <v>L</v>
      </c>
      <c r="O602" s="453"/>
      <c r="Q602" s="307">
        <f t="shared" si="19"/>
        <v>9922</v>
      </c>
    </row>
    <row r="603" spans="1:17" ht="14.1" customHeight="1">
      <c r="A603" s="62">
        <v>603</v>
      </c>
      <c r="B603" s="271" t="s">
        <v>222</v>
      </c>
      <c r="C603" s="271" t="s">
        <v>224</v>
      </c>
      <c r="D603" s="430" t="s">
        <v>1108</v>
      </c>
      <c r="E603" s="216" t="s">
        <v>1159</v>
      </c>
      <c r="F603" s="73" t="s">
        <v>840</v>
      </c>
      <c r="G603" s="73" t="s">
        <v>35</v>
      </c>
      <c r="H603" s="73" t="s">
        <v>233</v>
      </c>
      <c r="I603" s="209">
        <v>10.55</v>
      </c>
      <c r="J603" s="304">
        <f t="shared" si="18"/>
        <v>123</v>
      </c>
      <c r="K603" s="219">
        <v>123</v>
      </c>
      <c r="L603" s="218" t="e">
        <f>IF(K603="nio",0,IF(K603&gt;0,K603*I603/M603,0))*VLOOKUP(B603,'2-Kosten per locatie'!$A$14:$C$22,3,FALSE)</f>
        <v>#DIV/0!</v>
      </c>
      <c r="M603" s="305">
        <f>IF(K603="nio",0,IF(K603&gt;0,VLOOKUP(G603,'3-Productie normen'!A:J,VLOOKUP(K603,'3-Productie normen'!$B$40:$C$42,2,FALSE),FALSE)))</f>
        <v>0</v>
      </c>
      <c r="N603" s="306" t="str">
        <f>VLOOKUP(G603,'3-Productie normen'!A:J,8,FALSE)</f>
        <v>B</v>
      </c>
      <c r="O603" s="453"/>
      <c r="Q603" s="307">
        <f t="shared" si="19"/>
        <v>1297.6500000000001</v>
      </c>
    </row>
    <row r="604" spans="1:17" ht="14.1" customHeight="1">
      <c r="A604" s="62">
        <v>604</v>
      </c>
      <c r="B604" s="271" t="s">
        <v>222</v>
      </c>
      <c r="C604" s="271" t="s">
        <v>224</v>
      </c>
      <c r="D604" s="430" t="s">
        <v>1108</v>
      </c>
      <c r="E604" s="216" t="s">
        <v>1160</v>
      </c>
      <c r="F604" s="73" t="s">
        <v>765</v>
      </c>
      <c r="G604" s="271" t="s">
        <v>1114</v>
      </c>
      <c r="H604" s="73" t="s">
        <v>454</v>
      </c>
      <c r="I604" s="209">
        <v>46.93</v>
      </c>
      <c r="J604" s="304">
        <f t="shared" si="18"/>
        <v>205</v>
      </c>
      <c r="K604" s="219">
        <v>205</v>
      </c>
      <c r="L604" s="218" t="e">
        <f>IF(K604="nio",0,IF(K604&gt;0,K604*I604/M604,0))*VLOOKUP(B604,'2-Kosten per locatie'!$A$14:$C$22,3,FALSE)</f>
        <v>#DIV/0!</v>
      </c>
      <c r="M604" s="305">
        <f>IF(K604="nio",0,IF(K604&gt;0,VLOOKUP(G604,'3-Productie normen'!A:J,VLOOKUP(K604,'3-Productie normen'!$B$40:$C$42,2,FALSE),FALSE)))</f>
        <v>0</v>
      </c>
      <c r="N604" s="306" t="str">
        <f>VLOOKUP(G604,'3-Productie normen'!A:J,8,FALSE)</f>
        <v>L</v>
      </c>
      <c r="O604" s="453"/>
      <c r="Q604" s="307">
        <f t="shared" si="19"/>
        <v>9620.65</v>
      </c>
    </row>
    <row r="605" spans="1:17" ht="14.1" customHeight="1">
      <c r="A605" s="62">
        <v>605</v>
      </c>
      <c r="B605" s="271" t="s">
        <v>222</v>
      </c>
      <c r="C605" s="271" t="s">
        <v>224</v>
      </c>
      <c r="D605" s="430" t="s">
        <v>1108</v>
      </c>
      <c r="E605" s="216" t="s">
        <v>1161</v>
      </c>
      <c r="F605" s="73" t="s">
        <v>765</v>
      </c>
      <c r="G605" s="271" t="s">
        <v>1114</v>
      </c>
      <c r="H605" s="73" t="s">
        <v>454</v>
      </c>
      <c r="I605" s="209">
        <v>45.68</v>
      </c>
      <c r="J605" s="304">
        <f t="shared" si="18"/>
        <v>205</v>
      </c>
      <c r="K605" s="219">
        <v>205</v>
      </c>
      <c r="L605" s="218" t="e">
        <f>IF(K605="nio",0,IF(K605&gt;0,K605*I605/M605,0))*VLOOKUP(B605,'2-Kosten per locatie'!$A$14:$C$22,3,FALSE)</f>
        <v>#DIV/0!</v>
      </c>
      <c r="M605" s="305">
        <f>IF(K605="nio",0,IF(K605&gt;0,VLOOKUP(G605,'3-Productie normen'!A:J,VLOOKUP(K605,'3-Productie normen'!$B$40:$C$42,2,FALSE),FALSE)))</f>
        <v>0</v>
      </c>
      <c r="N605" s="306" t="str">
        <f>VLOOKUP(G605,'3-Productie normen'!A:J,8,FALSE)</f>
        <v>L</v>
      </c>
      <c r="O605" s="453"/>
      <c r="Q605" s="307">
        <f t="shared" si="19"/>
        <v>9364.4</v>
      </c>
    </row>
    <row r="606" spans="1:17" ht="14.1" customHeight="1">
      <c r="A606" s="62">
        <v>606</v>
      </c>
      <c r="B606" s="271" t="s">
        <v>222</v>
      </c>
      <c r="C606" s="271" t="s">
        <v>224</v>
      </c>
      <c r="D606" s="430" t="s">
        <v>1108</v>
      </c>
      <c r="E606" s="216" t="s">
        <v>1162</v>
      </c>
      <c r="F606" s="73" t="s">
        <v>765</v>
      </c>
      <c r="G606" s="271" t="s">
        <v>1114</v>
      </c>
      <c r="H606" s="73" t="s">
        <v>454</v>
      </c>
      <c r="I606" s="209">
        <v>49.12</v>
      </c>
      <c r="J606" s="304">
        <f t="shared" si="18"/>
        <v>205</v>
      </c>
      <c r="K606" s="219">
        <v>205</v>
      </c>
      <c r="L606" s="218" t="e">
        <f>IF(K606="nio",0,IF(K606&gt;0,K606*I606/M606,0))*VLOOKUP(B606,'2-Kosten per locatie'!$A$14:$C$22,3,FALSE)</f>
        <v>#DIV/0!</v>
      </c>
      <c r="M606" s="305">
        <f>IF(K606="nio",0,IF(K606&gt;0,VLOOKUP(G606,'3-Productie normen'!A:J,VLOOKUP(K606,'3-Productie normen'!$B$40:$C$42,2,FALSE),FALSE)))</f>
        <v>0</v>
      </c>
      <c r="N606" s="306" t="str">
        <f>VLOOKUP(G606,'3-Productie normen'!A:J,8,FALSE)</f>
        <v>L</v>
      </c>
      <c r="O606" s="453"/>
      <c r="Q606" s="307">
        <f t="shared" si="19"/>
        <v>10069.6</v>
      </c>
    </row>
    <row r="607" spans="1:17" ht="14.1" customHeight="1">
      <c r="A607" s="62">
        <v>607</v>
      </c>
      <c r="B607" s="271" t="s">
        <v>222</v>
      </c>
      <c r="C607" s="271" t="s">
        <v>224</v>
      </c>
      <c r="D607" s="430" t="s">
        <v>1108</v>
      </c>
      <c r="E607" s="216" t="s">
        <v>547</v>
      </c>
      <c r="F607" s="73" t="s">
        <v>841</v>
      </c>
      <c r="G607" s="73" t="s">
        <v>35</v>
      </c>
      <c r="H607" s="73" t="s">
        <v>454</v>
      </c>
      <c r="I607" s="209">
        <v>15.23</v>
      </c>
      <c r="J607" s="304">
        <f t="shared" si="18"/>
        <v>123</v>
      </c>
      <c r="K607" s="219">
        <v>123</v>
      </c>
      <c r="L607" s="218" t="e">
        <f>IF(K607="nio",0,IF(K607&gt;0,K607*I607/M607,0))*VLOOKUP(B607,'2-Kosten per locatie'!$A$14:$C$22,3,FALSE)</f>
        <v>#DIV/0!</v>
      </c>
      <c r="M607" s="305">
        <f>IF(K607="nio",0,IF(K607&gt;0,VLOOKUP(G607,'3-Productie normen'!A:J,VLOOKUP(K607,'3-Productie normen'!$B$40:$C$42,2,FALSE),FALSE)))</f>
        <v>0</v>
      </c>
      <c r="N607" s="306" t="str">
        <f>VLOOKUP(G607,'3-Productie normen'!A:J,8,FALSE)</f>
        <v>B</v>
      </c>
      <c r="O607" s="453"/>
      <c r="Q607" s="307">
        <f t="shared" si="19"/>
        <v>1873.29</v>
      </c>
    </row>
    <row r="608" spans="1:17" ht="14.1" customHeight="1">
      <c r="A608" s="62">
        <v>608</v>
      </c>
      <c r="B608" s="271" t="s">
        <v>222</v>
      </c>
      <c r="C608" s="271" t="s">
        <v>224</v>
      </c>
      <c r="D608" s="430" t="s">
        <v>1108</v>
      </c>
      <c r="E608" s="216" t="s">
        <v>467</v>
      </c>
      <c r="F608" s="73" t="s">
        <v>842</v>
      </c>
      <c r="G608" s="73" t="s">
        <v>236</v>
      </c>
      <c r="H608" s="73" t="s">
        <v>233</v>
      </c>
      <c r="I608" s="209">
        <v>20.399999999999999</v>
      </c>
      <c r="J608" s="304">
        <f t="shared" si="18"/>
        <v>0</v>
      </c>
      <c r="K608" s="219" t="s">
        <v>888</v>
      </c>
      <c r="L608" s="218">
        <f>IF(K608="nio",0,IF(K608&gt;0,K608*I608/M608,0))*VLOOKUP(B608,'2-Kosten per locatie'!$A$14:$C$22,3,FALSE)</f>
        <v>0</v>
      </c>
      <c r="M608" s="305">
        <f>IF(K608="nio",0,IF(K608&gt;0,VLOOKUP(G608,'3-Productie normen'!A:J,VLOOKUP(K608,'3-Productie normen'!$B$40:$C$42,2,FALSE),FALSE)))</f>
        <v>0</v>
      </c>
      <c r="N608" s="306" t="str">
        <f>VLOOKUP(G608,'3-Productie normen'!A:J,8,FALSE)</f>
        <v>nvt</v>
      </c>
      <c r="O608" s="453"/>
      <c r="Q608" s="307">
        <f t="shared" si="19"/>
        <v>0</v>
      </c>
    </row>
    <row r="609" spans="1:17" ht="14.1" customHeight="1">
      <c r="A609" s="62">
        <v>609</v>
      </c>
      <c r="B609" s="271" t="s">
        <v>222</v>
      </c>
      <c r="C609" s="271" t="s">
        <v>224</v>
      </c>
      <c r="D609" s="430" t="s">
        <v>1108</v>
      </c>
      <c r="E609" s="216" t="s">
        <v>468</v>
      </c>
      <c r="F609" s="73" t="s">
        <v>843</v>
      </c>
      <c r="G609" s="73" t="s">
        <v>244</v>
      </c>
      <c r="H609" s="73" t="s">
        <v>233</v>
      </c>
      <c r="I609" s="209">
        <v>114.77</v>
      </c>
      <c r="J609" s="304">
        <f t="shared" si="18"/>
        <v>205</v>
      </c>
      <c r="K609" s="219">
        <v>205</v>
      </c>
      <c r="L609" s="218" t="e">
        <f>IF(K609="nio",0,IF(K609&gt;0,K609*I609/M609,0))*VLOOKUP(B609,'2-Kosten per locatie'!$A$14:$C$22,3,FALSE)</f>
        <v>#DIV/0!</v>
      </c>
      <c r="M609" s="305">
        <f>IF(K609="nio",0,IF(K609&gt;0,VLOOKUP(G609,'3-Productie normen'!A:J,VLOOKUP(K609,'3-Productie normen'!$B$40:$C$42,2,FALSE),FALSE)))</f>
        <v>0</v>
      </c>
      <c r="N609" s="306" t="str">
        <f>VLOOKUP(G609,'3-Productie normen'!A:J,8,FALSE)</f>
        <v>V</v>
      </c>
      <c r="O609" s="453"/>
      <c r="Q609" s="307">
        <f t="shared" si="19"/>
        <v>23527.85</v>
      </c>
    </row>
    <row r="610" spans="1:17" ht="14.1" customHeight="1">
      <c r="A610" s="62">
        <v>610</v>
      </c>
      <c r="B610" s="271" t="s">
        <v>222</v>
      </c>
      <c r="C610" s="271" t="s">
        <v>224</v>
      </c>
      <c r="D610" s="430" t="s">
        <v>1108</v>
      </c>
      <c r="E610" s="216" t="s">
        <v>469</v>
      </c>
      <c r="F610" s="73" t="s">
        <v>321</v>
      </c>
      <c r="G610" s="73" t="s">
        <v>35</v>
      </c>
      <c r="H610" s="73" t="s">
        <v>233</v>
      </c>
      <c r="I610" s="209">
        <v>26.33</v>
      </c>
      <c r="J610" s="304">
        <f t="shared" si="18"/>
        <v>123</v>
      </c>
      <c r="K610" s="219">
        <v>123</v>
      </c>
      <c r="L610" s="218" t="e">
        <f>IF(K610="nio",0,IF(K610&gt;0,K610*I610/M610,0))*VLOOKUP(B610,'2-Kosten per locatie'!$A$14:$C$22,3,FALSE)</f>
        <v>#DIV/0!</v>
      </c>
      <c r="M610" s="305">
        <f>IF(K610="nio",0,IF(K610&gt;0,VLOOKUP(G610,'3-Productie normen'!A:J,VLOOKUP(K610,'3-Productie normen'!$B$40:$C$42,2,FALSE),FALSE)))</f>
        <v>0</v>
      </c>
      <c r="N610" s="306" t="str">
        <f>VLOOKUP(G610,'3-Productie normen'!A:J,8,FALSE)</f>
        <v>B</v>
      </c>
      <c r="O610" s="453"/>
      <c r="Q610" s="307">
        <f t="shared" si="19"/>
        <v>3238.5899999999997</v>
      </c>
    </row>
    <row r="611" spans="1:17" ht="14.1" customHeight="1">
      <c r="A611" s="62">
        <v>611</v>
      </c>
      <c r="B611" s="271" t="s">
        <v>222</v>
      </c>
      <c r="C611" s="271" t="s">
        <v>224</v>
      </c>
      <c r="D611" s="430" t="s">
        <v>1108</v>
      </c>
      <c r="E611" s="216" t="s">
        <v>472</v>
      </c>
      <c r="F611" s="73" t="s">
        <v>765</v>
      </c>
      <c r="G611" s="271" t="s">
        <v>1114</v>
      </c>
      <c r="H611" s="73" t="s">
        <v>233</v>
      </c>
      <c r="I611" s="209">
        <v>49.42</v>
      </c>
      <c r="J611" s="304">
        <f t="shared" si="18"/>
        <v>205</v>
      </c>
      <c r="K611" s="219">
        <v>205</v>
      </c>
      <c r="L611" s="218" t="e">
        <f>IF(K611="nio",0,IF(K611&gt;0,K611*I611/M611,0))*VLOOKUP(B611,'2-Kosten per locatie'!$A$14:$C$22,3,FALSE)</f>
        <v>#DIV/0!</v>
      </c>
      <c r="M611" s="305">
        <f>IF(K611="nio",0,IF(K611&gt;0,VLOOKUP(G611,'3-Productie normen'!A:J,VLOOKUP(K611,'3-Productie normen'!$B$40:$C$42,2,FALSE),FALSE)))</f>
        <v>0</v>
      </c>
      <c r="N611" s="306" t="str">
        <f>VLOOKUP(G611,'3-Productie normen'!A:J,8,FALSE)</f>
        <v>L</v>
      </c>
      <c r="O611" s="453"/>
      <c r="Q611" s="307">
        <f t="shared" si="19"/>
        <v>10131.1</v>
      </c>
    </row>
    <row r="612" spans="1:17" ht="14.1" customHeight="1">
      <c r="A612" s="62">
        <v>612</v>
      </c>
      <c r="B612" s="271" t="s">
        <v>222</v>
      </c>
      <c r="C612" s="271" t="s">
        <v>224</v>
      </c>
      <c r="D612" s="430" t="s">
        <v>1108</v>
      </c>
      <c r="E612" s="216" t="s">
        <v>477</v>
      </c>
      <c r="F612" s="73" t="s">
        <v>765</v>
      </c>
      <c r="G612" s="271" t="s">
        <v>1114</v>
      </c>
      <c r="H612" s="73" t="s">
        <v>233</v>
      </c>
      <c r="I612" s="209">
        <v>49.49</v>
      </c>
      <c r="J612" s="304">
        <f t="shared" si="18"/>
        <v>205</v>
      </c>
      <c r="K612" s="219">
        <v>205</v>
      </c>
      <c r="L612" s="218" t="e">
        <f>IF(K612="nio",0,IF(K612&gt;0,K612*I612/M612,0))*VLOOKUP(B612,'2-Kosten per locatie'!$A$14:$C$22,3,FALSE)</f>
        <v>#DIV/0!</v>
      </c>
      <c r="M612" s="305">
        <f>IF(K612="nio",0,IF(K612&gt;0,VLOOKUP(G612,'3-Productie normen'!A:J,VLOOKUP(K612,'3-Productie normen'!$B$40:$C$42,2,FALSE),FALSE)))</f>
        <v>0</v>
      </c>
      <c r="N612" s="306" t="str">
        <f>VLOOKUP(G612,'3-Productie normen'!A:J,8,FALSE)</f>
        <v>L</v>
      </c>
      <c r="O612" s="453"/>
      <c r="Q612" s="307">
        <f t="shared" si="19"/>
        <v>10145.450000000001</v>
      </c>
    </row>
    <row r="613" spans="1:17" ht="14.1" customHeight="1">
      <c r="A613" s="62">
        <v>613</v>
      </c>
      <c r="B613" s="271" t="s">
        <v>222</v>
      </c>
      <c r="C613" s="271" t="s">
        <v>224</v>
      </c>
      <c r="D613" s="430" t="s">
        <v>1108</v>
      </c>
      <c r="E613" s="216" t="s">
        <v>479</v>
      </c>
      <c r="F613" s="73" t="s">
        <v>765</v>
      </c>
      <c r="G613" s="271" t="s">
        <v>1114</v>
      </c>
      <c r="H613" s="73" t="s">
        <v>233</v>
      </c>
      <c r="I613" s="209">
        <v>49.21</v>
      </c>
      <c r="J613" s="304">
        <f t="shared" si="18"/>
        <v>205</v>
      </c>
      <c r="K613" s="219">
        <v>205</v>
      </c>
      <c r="L613" s="218" t="e">
        <f>IF(K613="nio",0,IF(K613&gt;0,K613*I613/M613,0))*VLOOKUP(B613,'2-Kosten per locatie'!$A$14:$C$22,3,FALSE)</f>
        <v>#DIV/0!</v>
      </c>
      <c r="M613" s="305">
        <f>IF(K613="nio",0,IF(K613&gt;0,VLOOKUP(G613,'3-Productie normen'!A:J,VLOOKUP(K613,'3-Productie normen'!$B$40:$C$42,2,FALSE),FALSE)))</f>
        <v>0</v>
      </c>
      <c r="N613" s="306" t="str">
        <f>VLOOKUP(G613,'3-Productie normen'!A:J,8,FALSE)</f>
        <v>L</v>
      </c>
      <c r="O613" s="453"/>
      <c r="Q613" s="307">
        <f t="shared" si="19"/>
        <v>10088.049999999999</v>
      </c>
    </row>
    <row r="614" spans="1:17" ht="14.1" customHeight="1">
      <c r="A614" s="62">
        <v>614</v>
      </c>
      <c r="B614" s="271" t="s">
        <v>222</v>
      </c>
      <c r="C614" s="271" t="s">
        <v>224</v>
      </c>
      <c r="D614" s="430" t="s">
        <v>1108</v>
      </c>
      <c r="E614" s="216" t="s">
        <v>521</v>
      </c>
      <c r="F614" s="73" t="s">
        <v>765</v>
      </c>
      <c r="G614" s="271" t="s">
        <v>1114</v>
      </c>
      <c r="H614" s="73" t="s">
        <v>233</v>
      </c>
      <c r="I614" s="209">
        <v>49.84</v>
      </c>
      <c r="J614" s="304">
        <f t="shared" si="18"/>
        <v>205</v>
      </c>
      <c r="K614" s="219">
        <v>205</v>
      </c>
      <c r="L614" s="218" t="e">
        <f>IF(K614="nio",0,IF(K614&gt;0,K614*I614/M614,0))*VLOOKUP(B614,'2-Kosten per locatie'!$A$14:$C$22,3,FALSE)</f>
        <v>#DIV/0!</v>
      </c>
      <c r="M614" s="305">
        <f>IF(K614="nio",0,IF(K614&gt;0,VLOOKUP(G614,'3-Productie normen'!A:J,VLOOKUP(K614,'3-Productie normen'!$B$40:$C$42,2,FALSE),FALSE)))</f>
        <v>0</v>
      </c>
      <c r="N614" s="306" t="str">
        <f>VLOOKUP(G614,'3-Productie normen'!A:J,8,FALSE)</f>
        <v>L</v>
      </c>
      <c r="O614" s="453"/>
      <c r="Q614" s="307">
        <f t="shared" si="19"/>
        <v>10217.200000000001</v>
      </c>
    </row>
    <row r="615" spans="1:17" ht="14.1" customHeight="1">
      <c r="A615" s="62">
        <v>615</v>
      </c>
      <c r="B615" s="271" t="s">
        <v>222</v>
      </c>
      <c r="C615" s="271" t="s">
        <v>224</v>
      </c>
      <c r="D615" s="430" t="s">
        <v>1108</v>
      </c>
      <c r="E615" s="216" t="s">
        <v>535</v>
      </c>
      <c r="F615" s="73" t="s">
        <v>844</v>
      </c>
      <c r="G615" s="271" t="s">
        <v>1114</v>
      </c>
      <c r="H615" s="73" t="s">
        <v>233</v>
      </c>
      <c r="I615" s="209">
        <v>112.52</v>
      </c>
      <c r="J615" s="304">
        <f t="shared" si="18"/>
        <v>205</v>
      </c>
      <c r="K615" s="219">
        <v>205</v>
      </c>
      <c r="L615" s="218" t="e">
        <f>IF(K615="nio",0,IF(K615&gt;0,K615*I615/M615,0))*VLOOKUP(B615,'2-Kosten per locatie'!$A$14:$C$22,3,FALSE)</f>
        <v>#DIV/0!</v>
      </c>
      <c r="M615" s="305">
        <f>IF(K615="nio",0,IF(K615&gt;0,VLOOKUP(G615,'3-Productie normen'!A:J,VLOOKUP(K615,'3-Productie normen'!$B$40:$C$42,2,FALSE),FALSE)))</f>
        <v>0</v>
      </c>
      <c r="N615" s="306" t="str">
        <f>VLOOKUP(G615,'3-Productie normen'!A:J,8,FALSE)</f>
        <v>L</v>
      </c>
      <c r="O615" s="453"/>
      <c r="Q615" s="307">
        <f t="shared" si="19"/>
        <v>23066.6</v>
      </c>
    </row>
    <row r="616" spans="1:17" ht="14.1" customHeight="1">
      <c r="A616" s="62">
        <v>616</v>
      </c>
      <c r="B616" s="271" t="s">
        <v>222</v>
      </c>
      <c r="C616" s="271" t="s">
        <v>224</v>
      </c>
      <c r="D616" s="430" t="s">
        <v>1108</v>
      </c>
      <c r="E616" s="216" t="s">
        <v>1163</v>
      </c>
      <c r="F616" s="73" t="s">
        <v>794</v>
      </c>
      <c r="G616" s="73" t="s">
        <v>236</v>
      </c>
      <c r="H616" s="73" t="s">
        <v>233</v>
      </c>
      <c r="I616" s="209">
        <v>12.08</v>
      </c>
      <c r="J616" s="304">
        <f t="shared" si="18"/>
        <v>0</v>
      </c>
      <c r="K616" s="219" t="s">
        <v>888</v>
      </c>
      <c r="L616" s="218">
        <f>IF(K616="nio",0,IF(K616&gt;0,K616*I616/M616,0))*VLOOKUP(B616,'2-Kosten per locatie'!$A$14:$C$22,3,FALSE)</f>
        <v>0</v>
      </c>
      <c r="M616" s="305">
        <f>IF(K616="nio",0,IF(K616&gt;0,VLOOKUP(G616,'3-Productie normen'!A:J,VLOOKUP(K616,'3-Productie normen'!$B$40:$C$42,2,FALSE),FALSE)))</f>
        <v>0</v>
      </c>
      <c r="N616" s="306" t="str">
        <f>VLOOKUP(G616,'3-Productie normen'!A:J,8,FALSE)</f>
        <v>nvt</v>
      </c>
      <c r="O616" s="453"/>
      <c r="Q616" s="307">
        <f t="shared" si="19"/>
        <v>0</v>
      </c>
    </row>
    <row r="617" spans="1:17" ht="14.1" customHeight="1">
      <c r="A617" s="62">
        <v>617</v>
      </c>
      <c r="B617" s="271" t="s">
        <v>222</v>
      </c>
      <c r="C617" s="271" t="s">
        <v>224</v>
      </c>
      <c r="D617" s="430" t="s">
        <v>1108</v>
      </c>
      <c r="E617" s="216" t="s">
        <v>478</v>
      </c>
      <c r="F617" s="73" t="s">
        <v>845</v>
      </c>
      <c r="G617" s="271" t="s">
        <v>1114</v>
      </c>
      <c r="H617" s="73" t="s">
        <v>233</v>
      </c>
      <c r="I617" s="209">
        <v>73.45</v>
      </c>
      <c r="J617" s="304">
        <f t="shared" si="18"/>
        <v>205</v>
      </c>
      <c r="K617" s="219">
        <v>205</v>
      </c>
      <c r="L617" s="218" t="e">
        <f>IF(K617="nio",0,IF(K617&gt;0,K617*I617/M617,0))*VLOOKUP(B617,'2-Kosten per locatie'!$A$14:$C$22,3,FALSE)</f>
        <v>#DIV/0!</v>
      </c>
      <c r="M617" s="305">
        <f>IF(K617="nio",0,IF(K617&gt;0,VLOOKUP(G617,'3-Productie normen'!A:J,VLOOKUP(K617,'3-Productie normen'!$B$40:$C$42,2,FALSE),FALSE)))</f>
        <v>0</v>
      </c>
      <c r="N617" s="306" t="str">
        <f>VLOOKUP(G617,'3-Productie normen'!A:J,8,FALSE)</f>
        <v>L</v>
      </c>
      <c r="O617" s="453"/>
      <c r="Q617" s="307">
        <f t="shared" si="19"/>
        <v>15057.25</v>
      </c>
    </row>
    <row r="618" spans="1:17" ht="14.1" customHeight="1">
      <c r="A618" s="62">
        <v>618</v>
      </c>
      <c r="B618" s="271" t="s">
        <v>222</v>
      </c>
      <c r="C618" s="271" t="s">
        <v>224</v>
      </c>
      <c r="D618" s="430" t="s">
        <v>1108</v>
      </c>
      <c r="E618" s="216" t="s">
        <v>476</v>
      </c>
      <c r="F618" s="73" t="s">
        <v>796</v>
      </c>
      <c r="G618" s="73" t="s">
        <v>236</v>
      </c>
      <c r="H618" s="73" t="s">
        <v>237</v>
      </c>
      <c r="I618" s="209">
        <v>0.71</v>
      </c>
      <c r="J618" s="304">
        <f t="shared" si="18"/>
        <v>0</v>
      </c>
      <c r="K618" s="219" t="s">
        <v>888</v>
      </c>
      <c r="L618" s="218">
        <f>IF(K618="nio",0,IF(K618&gt;0,K618*I618/M618,0))*VLOOKUP(B618,'2-Kosten per locatie'!$A$14:$C$22,3,FALSE)</f>
        <v>0</v>
      </c>
      <c r="M618" s="305">
        <f>IF(K618="nio",0,IF(K618&gt;0,VLOOKUP(G618,'3-Productie normen'!A:J,VLOOKUP(K618,'3-Productie normen'!$B$40:$C$42,2,FALSE),FALSE)))</f>
        <v>0</v>
      </c>
      <c r="N618" s="306" t="str">
        <f>VLOOKUP(G618,'3-Productie normen'!A:J,8,FALSE)</f>
        <v>nvt</v>
      </c>
      <c r="O618" s="453"/>
      <c r="Q618" s="307">
        <f t="shared" si="19"/>
        <v>0</v>
      </c>
    </row>
    <row r="619" spans="1:17" ht="14.1" customHeight="1">
      <c r="A619" s="62">
        <v>619</v>
      </c>
      <c r="B619" s="271" t="s">
        <v>222</v>
      </c>
      <c r="C619" s="271" t="s">
        <v>224</v>
      </c>
      <c r="D619" s="430" t="s">
        <v>1108</v>
      </c>
      <c r="E619" s="216">
        <v>1.08</v>
      </c>
      <c r="F619" s="73" t="s">
        <v>765</v>
      </c>
      <c r="G619" s="271" t="s">
        <v>1114</v>
      </c>
      <c r="H619" s="73" t="s">
        <v>233</v>
      </c>
      <c r="I619" s="209">
        <v>49.21</v>
      </c>
      <c r="J619" s="304">
        <f t="shared" si="18"/>
        <v>205</v>
      </c>
      <c r="K619" s="219">
        <v>205</v>
      </c>
      <c r="L619" s="218" t="e">
        <f>IF(K619="nio",0,IF(K619&gt;0,K619*I619/M619,0))*VLOOKUP(B619,'2-Kosten per locatie'!$A$14:$C$22,3,FALSE)</f>
        <v>#DIV/0!</v>
      </c>
      <c r="M619" s="305">
        <f>IF(K619="nio",0,IF(K619&gt;0,VLOOKUP(G619,'3-Productie normen'!A:J,VLOOKUP(K619,'3-Productie normen'!$B$40:$C$42,2,FALSE),FALSE)))</f>
        <v>0</v>
      </c>
      <c r="N619" s="306" t="str">
        <f>VLOOKUP(G619,'3-Productie normen'!A:J,8,FALSE)</f>
        <v>L</v>
      </c>
      <c r="O619" s="453"/>
      <c r="Q619" s="307">
        <f t="shared" si="19"/>
        <v>10088.049999999999</v>
      </c>
    </row>
    <row r="620" spans="1:17" ht="14.1" customHeight="1">
      <c r="A620" s="62">
        <v>620</v>
      </c>
      <c r="B620" s="271" t="s">
        <v>222</v>
      </c>
      <c r="C620" s="271" t="s">
        <v>224</v>
      </c>
      <c r="D620" s="430" t="s">
        <v>1108</v>
      </c>
      <c r="E620" s="216" t="s">
        <v>471</v>
      </c>
      <c r="F620" s="73" t="s">
        <v>425</v>
      </c>
      <c r="G620" s="60" t="s">
        <v>333</v>
      </c>
      <c r="H620" s="73" t="s">
        <v>233</v>
      </c>
      <c r="I620" s="209">
        <v>74.75</v>
      </c>
      <c r="J620" s="304">
        <f t="shared" si="18"/>
        <v>205</v>
      </c>
      <c r="K620" s="219">
        <v>205</v>
      </c>
      <c r="L620" s="218" t="e">
        <f>IF(K620="nio",0,IF(K620&gt;0,K620*I620/M620,0))*VLOOKUP(B620,'2-Kosten per locatie'!$A$14:$C$22,3,FALSE)</f>
        <v>#DIV/0!</v>
      </c>
      <c r="M620" s="305">
        <f>IF(K620="nio",0,IF(K620&gt;0,VLOOKUP(G620,'3-Productie normen'!A:J,VLOOKUP(K620,'3-Productie normen'!$B$40:$C$42,2,FALSE),FALSE)))</f>
        <v>0</v>
      </c>
      <c r="N620" s="306" t="str">
        <f>VLOOKUP(G620,'3-Productie normen'!A:J,8,FALSE)</f>
        <v>V</v>
      </c>
      <c r="O620" s="453"/>
      <c r="Q620" s="307">
        <f t="shared" si="19"/>
        <v>15323.75</v>
      </c>
    </row>
    <row r="621" spans="1:17" ht="14.1" customHeight="1">
      <c r="A621" s="62">
        <v>621</v>
      </c>
      <c r="B621" s="271" t="s">
        <v>222</v>
      </c>
      <c r="C621" s="271" t="s">
        <v>224</v>
      </c>
      <c r="D621" s="430" t="s">
        <v>1108</v>
      </c>
      <c r="E621" s="216" t="s">
        <v>1164</v>
      </c>
      <c r="F621" s="73" t="s">
        <v>794</v>
      </c>
      <c r="G621" s="73" t="s">
        <v>236</v>
      </c>
      <c r="H621" s="73" t="s">
        <v>237</v>
      </c>
      <c r="I621" s="209">
        <v>11.66</v>
      </c>
      <c r="J621" s="304">
        <f t="shared" si="18"/>
        <v>0</v>
      </c>
      <c r="K621" s="219" t="s">
        <v>888</v>
      </c>
      <c r="L621" s="218">
        <f>IF(K621="nio",0,IF(K621&gt;0,K621*I621/M621,0))*VLOOKUP(B621,'2-Kosten per locatie'!$A$14:$C$22,3,FALSE)</f>
        <v>0</v>
      </c>
      <c r="M621" s="305">
        <f>IF(K621="nio",0,IF(K621&gt;0,VLOOKUP(G621,'3-Productie normen'!A:J,VLOOKUP(K621,'3-Productie normen'!$B$40:$C$42,2,FALSE),FALSE)))</f>
        <v>0</v>
      </c>
      <c r="N621" s="306" t="str">
        <f>VLOOKUP(G621,'3-Productie normen'!A:J,8,FALSE)</f>
        <v>nvt</v>
      </c>
      <c r="O621" s="453"/>
      <c r="Q621" s="307">
        <f t="shared" si="19"/>
        <v>0</v>
      </c>
    </row>
    <row r="622" spans="1:17" ht="14.1" customHeight="1">
      <c r="A622" s="62">
        <v>622</v>
      </c>
      <c r="B622" s="271" t="s">
        <v>222</v>
      </c>
      <c r="C622" s="271" t="s">
        <v>224</v>
      </c>
      <c r="D622" s="430" t="s">
        <v>1108</v>
      </c>
      <c r="E622" s="447" t="s">
        <v>846</v>
      </c>
      <c r="F622" s="73" t="s">
        <v>707</v>
      </c>
      <c r="G622" s="73" t="s">
        <v>421</v>
      </c>
      <c r="H622" s="73" t="s">
        <v>835</v>
      </c>
      <c r="I622" s="209">
        <v>15.2</v>
      </c>
      <c r="J622" s="304">
        <f t="shared" si="18"/>
        <v>205</v>
      </c>
      <c r="K622" s="219">
        <v>205</v>
      </c>
      <c r="L622" s="218" t="e">
        <f>IF(K622="nio",0,IF(K622&gt;0,K622*I622/M622,0))*VLOOKUP(B622,'2-Kosten per locatie'!$A$14:$C$22,3,FALSE)</f>
        <v>#DIV/0!</v>
      </c>
      <c r="M622" s="305">
        <f>IF(K622="nio",0,IF(K622&gt;0,VLOOKUP(G622,'3-Productie normen'!A:J,VLOOKUP(K622,'3-Productie normen'!$B$40:$C$42,2,FALSE),FALSE)))</f>
        <v>0</v>
      </c>
      <c r="N622" s="306" t="str">
        <f>VLOOKUP(G622,'3-Productie normen'!A:J,8,FALSE)</f>
        <v>V</v>
      </c>
      <c r="O622" s="453"/>
      <c r="Q622" s="307">
        <f t="shared" si="19"/>
        <v>3116</v>
      </c>
    </row>
    <row r="623" spans="1:17" ht="14.1" customHeight="1">
      <c r="A623" s="62">
        <v>623</v>
      </c>
      <c r="B623" s="271" t="s">
        <v>222</v>
      </c>
      <c r="C623" s="271" t="s">
        <v>224</v>
      </c>
      <c r="D623" s="430" t="s">
        <v>1108</v>
      </c>
      <c r="E623" s="447" t="s">
        <v>847</v>
      </c>
      <c r="F623" s="73" t="s">
        <v>810</v>
      </c>
      <c r="G623" s="73" t="s">
        <v>232</v>
      </c>
      <c r="H623" s="73" t="s">
        <v>233</v>
      </c>
      <c r="I623" s="209">
        <v>49.08</v>
      </c>
      <c r="J623" s="304">
        <f t="shared" si="18"/>
        <v>205</v>
      </c>
      <c r="K623" s="219">
        <v>205</v>
      </c>
      <c r="L623" s="218" t="e">
        <f>IF(K623="nio",0,IF(K623&gt;0,K623*I623/M623,0))*VLOOKUP(B623,'2-Kosten per locatie'!$A$14:$C$22,3,FALSE)</f>
        <v>#DIV/0!</v>
      </c>
      <c r="M623" s="305">
        <f>IF(K623="nio",0,IF(K623&gt;0,VLOOKUP(G623,'3-Productie normen'!A:J,VLOOKUP(K623,'3-Productie normen'!$B$40:$C$42,2,FALSE),FALSE)))</f>
        <v>0</v>
      </c>
      <c r="N623" s="306" t="str">
        <f>VLOOKUP(G623,'3-Productie normen'!A:J,8,FALSE)</f>
        <v>V</v>
      </c>
      <c r="O623" s="453"/>
      <c r="Q623" s="307">
        <f t="shared" si="19"/>
        <v>10061.4</v>
      </c>
    </row>
    <row r="624" spans="1:17" ht="14.1" customHeight="1">
      <c r="A624" s="62">
        <v>624</v>
      </c>
      <c r="B624" s="271" t="s">
        <v>222</v>
      </c>
      <c r="C624" s="271" t="s">
        <v>224</v>
      </c>
      <c r="D624" s="430" t="s">
        <v>1108</v>
      </c>
      <c r="E624" s="447" t="s">
        <v>848</v>
      </c>
      <c r="F624" s="73" t="s">
        <v>337</v>
      </c>
      <c r="G624" s="73" t="s">
        <v>232</v>
      </c>
      <c r="H624" s="73" t="s">
        <v>233</v>
      </c>
      <c r="I624" s="209">
        <v>225.8</v>
      </c>
      <c r="J624" s="304">
        <f t="shared" si="18"/>
        <v>205</v>
      </c>
      <c r="K624" s="219">
        <v>205</v>
      </c>
      <c r="L624" s="218" t="e">
        <f>IF(K624="nio",0,IF(K624&gt;0,K624*I624/M624,0))*VLOOKUP(B624,'2-Kosten per locatie'!$A$14:$C$22,3,FALSE)</f>
        <v>#DIV/0!</v>
      </c>
      <c r="M624" s="305">
        <f>IF(K624="nio",0,IF(K624&gt;0,VLOOKUP(G624,'3-Productie normen'!A:J,VLOOKUP(K624,'3-Productie normen'!$B$40:$C$42,2,FALSE),FALSE)))</f>
        <v>0</v>
      </c>
      <c r="N624" s="306" t="str">
        <f>VLOOKUP(G624,'3-Productie normen'!A:J,8,FALSE)</f>
        <v>V</v>
      </c>
      <c r="O624" s="453"/>
      <c r="Q624" s="307">
        <f t="shared" si="19"/>
        <v>46289</v>
      </c>
    </row>
    <row r="625" spans="1:17" ht="14.1" customHeight="1">
      <c r="A625" s="62">
        <v>625</v>
      </c>
      <c r="B625" s="271" t="s">
        <v>222</v>
      </c>
      <c r="C625" s="271" t="s">
        <v>224</v>
      </c>
      <c r="D625" s="430" t="s">
        <v>1108</v>
      </c>
      <c r="E625" s="216" t="s">
        <v>533</v>
      </c>
      <c r="F625" s="73" t="s">
        <v>849</v>
      </c>
      <c r="G625" s="73" t="s">
        <v>37</v>
      </c>
      <c r="H625" s="73" t="s">
        <v>237</v>
      </c>
      <c r="I625" s="209">
        <v>15.34</v>
      </c>
      <c r="J625" s="304">
        <f t="shared" si="18"/>
        <v>205</v>
      </c>
      <c r="K625" s="219">
        <v>205</v>
      </c>
      <c r="L625" s="218" t="e">
        <f>IF(K625="nio",0,IF(K625&gt;0,K625*I625/M625,0))*VLOOKUP(B625,'2-Kosten per locatie'!$A$14:$C$22,3,FALSE)</f>
        <v>#DIV/0!</v>
      </c>
      <c r="M625" s="305">
        <f>IF(K625="nio",0,IF(K625&gt;0,VLOOKUP(G625,'3-Productie normen'!A:J,VLOOKUP(K625,'3-Productie normen'!$B$40:$C$42,2,FALSE),FALSE)))</f>
        <v>0</v>
      </c>
      <c r="N625" s="306" t="str">
        <f>VLOOKUP(G625,'3-Productie normen'!A:J,8,FALSE)</f>
        <v>S</v>
      </c>
      <c r="O625" s="453"/>
      <c r="Q625" s="307">
        <f t="shared" si="19"/>
        <v>3144.7</v>
      </c>
    </row>
    <row r="626" spans="1:17" ht="14.1" customHeight="1">
      <c r="A626" s="62">
        <v>626</v>
      </c>
      <c r="B626" s="271" t="s">
        <v>222</v>
      </c>
      <c r="C626" s="271" t="s">
        <v>224</v>
      </c>
      <c r="D626" s="430" t="s">
        <v>1108</v>
      </c>
      <c r="E626" s="216" t="s">
        <v>533</v>
      </c>
      <c r="F626" s="73" t="s">
        <v>437</v>
      </c>
      <c r="G626" s="73" t="s">
        <v>37</v>
      </c>
      <c r="H626" s="73" t="s">
        <v>237</v>
      </c>
      <c r="I626" s="209">
        <v>1.08</v>
      </c>
      <c r="J626" s="304">
        <f t="shared" si="18"/>
        <v>205</v>
      </c>
      <c r="K626" s="219">
        <v>205</v>
      </c>
      <c r="L626" s="218" t="e">
        <f>IF(K626="nio",0,IF(K626&gt;0,K626*I626/M626,0))*VLOOKUP(B626,'2-Kosten per locatie'!$A$14:$C$22,3,FALSE)</f>
        <v>#DIV/0!</v>
      </c>
      <c r="M626" s="305">
        <f>IF(K626="nio",0,IF(K626&gt;0,VLOOKUP(G626,'3-Productie normen'!A:J,VLOOKUP(K626,'3-Productie normen'!$B$40:$C$42,2,FALSE),FALSE)))</f>
        <v>0</v>
      </c>
      <c r="N626" s="306" t="str">
        <f>VLOOKUP(G626,'3-Productie normen'!A:J,8,FALSE)</f>
        <v>S</v>
      </c>
      <c r="O626" s="453"/>
      <c r="Q626" s="307">
        <f t="shared" si="19"/>
        <v>221.4</v>
      </c>
    </row>
    <row r="627" spans="1:17" ht="14.1" customHeight="1">
      <c r="A627" s="62">
        <v>627</v>
      </c>
      <c r="B627" s="271" t="s">
        <v>222</v>
      </c>
      <c r="C627" s="271" t="s">
        <v>224</v>
      </c>
      <c r="D627" s="430" t="s">
        <v>1108</v>
      </c>
      <c r="E627" s="216" t="s">
        <v>533</v>
      </c>
      <c r="F627" s="73" t="s">
        <v>437</v>
      </c>
      <c r="G627" s="73" t="s">
        <v>37</v>
      </c>
      <c r="H627" s="73" t="s">
        <v>237</v>
      </c>
      <c r="I627" s="209">
        <v>2.7</v>
      </c>
      <c r="J627" s="304">
        <f t="shared" si="18"/>
        <v>205</v>
      </c>
      <c r="K627" s="219">
        <v>205</v>
      </c>
      <c r="L627" s="218" t="e">
        <f>IF(K627="nio",0,IF(K627&gt;0,K627*I627/M627,0))*VLOOKUP(B627,'2-Kosten per locatie'!$A$14:$C$22,3,FALSE)</f>
        <v>#DIV/0!</v>
      </c>
      <c r="M627" s="305">
        <f>IF(K627="nio",0,IF(K627&gt;0,VLOOKUP(G627,'3-Productie normen'!A:J,VLOOKUP(K627,'3-Productie normen'!$B$40:$C$42,2,FALSE),FALSE)))</f>
        <v>0</v>
      </c>
      <c r="N627" s="306" t="str">
        <f>VLOOKUP(G627,'3-Productie normen'!A:J,8,FALSE)</f>
        <v>S</v>
      </c>
      <c r="O627" s="453"/>
      <c r="Q627" s="307">
        <f t="shared" si="19"/>
        <v>553.5</v>
      </c>
    </row>
    <row r="628" spans="1:17" ht="14.1" customHeight="1">
      <c r="A628" s="62">
        <v>628</v>
      </c>
      <c r="B628" s="271" t="s">
        <v>222</v>
      </c>
      <c r="C628" s="271" t="s">
        <v>224</v>
      </c>
      <c r="D628" s="430" t="s">
        <v>1108</v>
      </c>
      <c r="E628" s="216" t="s">
        <v>533</v>
      </c>
      <c r="F628" s="73" t="s">
        <v>430</v>
      </c>
      <c r="G628" s="73" t="s">
        <v>37</v>
      </c>
      <c r="H628" s="73" t="s">
        <v>237</v>
      </c>
      <c r="I628" s="209">
        <v>1.56</v>
      </c>
      <c r="J628" s="304">
        <f t="shared" si="18"/>
        <v>205</v>
      </c>
      <c r="K628" s="219">
        <v>205</v>
      </c>
      <c r="L628" s="218" t="e">
        <f>IF(K628="nio",0,IF(K628&gt;0,K628*I628/M628,0))*VLOOKUP(B628,'2-Kosten per locatie'!$A$14:$C$22,3,FALSE)</f>
        <v>#DIV/0!</v>
      </c>
      <c r="M628" s="305">
        <f>IF(K628="nio",0,IF(K628&gt;0,VLOOKUP(G628,'3-Productie normen'!A:J,VLOOKUP(K628,'3-Productie normen'!$B$40:$C$42,2,FALSE),FALSE)))</f>
        <v>0</v>
      </c>
      <c r="N628" s="306" t="str">
        <f>VLOOKUP(G628,'3-Productie normen'!A:J,8,FALSE)</f>
        <v>S</v>
      </c>
      <c r="O628" s="453"/>
      <c r="Q628" s="307">
        <f t="shared" si="19"/>
        <v>319.8</v>
      </c>
    </row>
    <row r="629" spans="1:17" ht="14.1" customHeight="1">
      <c r="A629" s="62">
        <v>629</v>
      </c>
      <c r="B629" s="271" t="s">
        <v>222</v>
      </c>
      <c r="C629" s="271" t="s">
        <v>224</v>
      </c>
      <c r="D629" s="430" t="s">
        <v>1108</v>
      </c>
      <c r="E629" s="216" t="s">
        <v>533</v>
      </c>
      <c r="F629" s="73" t="s">
        <v>430</v>
      </c>
      <c r="G629" s="73" t="s">
        <v>37</v>
      </c>
      <c r="H629" s="73" t="s">
        <v>237</v>
      </c>
      <c r="I629" s="209">
        <v>1.05</v>
      </c>
      <c r="J629" s="304">
        <f t="shared" si="18"/>
        <v>205</v>
      </c>
      <c r="K629" s="219">
        <v>205</v>
      </c>
      <c r="L629" s="218" t="e">
        <f>IF(K629="nio",0,IF(K629&gt;0,K629*I629/M629,0))*VLOOKUP(B629,'2-Kosten per locatie'!$A$14:$C$22,3,FALSE)</f>
        <v>#DIV/0!</v>
      </c>
      <c r="M629" s="305">
        <f>IF(K629="nio",0,IF(K629&gt;0,VLOOKUP(G629,'3-Productie normen'!A:J,VLOOKUP(K629,'3-Productie normen'!$B$40:$C$42,2,FALSE),FALSE)))</f>
        <v>0</v>
      </c>
      <c r="N629" s="306" t="str">
        <f>VLOOKUP(G629,'3-Productie normen'!A:J,8,FALSE)</f>
        <v>S</v>
      </c>
      <c r="O629" s="453"/>
      <c r="Q629" s="307">
        <f t="shared" si="19"/>
        <v>215.25</v>
      </c>
    </row>
    <row r="630" spans="1:17" ht="14.1" customHeight="1">
      <c r="A630" s="62">
        <v>630</v>
      </c>
      <c r="B630" s="271" t="s">
        <v>222</v>
      </c>
      <c r="C630" s="271" t="s">
        <v>224</v>
      </c>
      <c r="D630" s="430" t="s">
        <v>1108</v>
      </c>
      <c r="E630" s="447">
        <v>153</v>
      </c>
      <c r="F630" s="73" t="s">
        <v>707</v>
      </c>
      <c r="G630" s="73" t="s">
        <v>421</v>
      </c>
      <c r="H630" s="73" t="s">
        <v>237</v>
      </c>
      <c r="I630" s="209">
        <v>12.81</v>
      </c>
      <c r="J630" s="304">
        <f t="shared" si="18"/>
        <v>205</v>
      </c>
      <c r="K630" s="219">
        <v>205</v>
      </c>
      <c r="L630" s="218" t="e">
        <f>IF(K630="nio",0,IF(K630&gt;0,K630*I630/M630,0))*VLOOKUP(B630,'2-Kosten per locatie'!$A$14:$C$22,3,FALSE)</f>
        <v>#DIV/0!</v>
      </c>
      <c r="M630" s="305">
        <f>IF(K630="nio",0,IF(K630&gt;0,VLOOKUP(G630,'3-Productie normen'!A:J,VLOOKUP(K630,'3-Productie normen'!$B$40:$C$42,2,FALSE),FALSE)))</f>
        <v>0</v>
      </c>
      <c r="N630" s="306" t="str">
        <f>VLOOKUP(G630,'3-Productie normen'!A:J,8,FALSE)</f>
        <v>V</v>
      </c>
      <c r="O630" s="453"/>
      <c r="Q630" s="307">
        <f t="shared" si="19"/>
        <v>2626.05</v>
      </c>
    </row>
    <row r="631" spans="1:17" ht="14.1" customHeight="1">
      <c r="A631" s="62">
        <v>631</v>
      </c>
      <c r="B631" s="271" t="s">
        <v>222</v>
      </c>
      <c r="C631" s="271" t="s">
        <v>224</v>
      </c>
      <c r="D631" s="430" t="s">
        <v>1108</v>
      </c>
      <c r="E631" s="216" t="s">
        <v>524</v>
      </c>
      <c r="F631" s="73" t="s">
        <v>437</v>
      </c>
      <c r="G631" s="73" t="s">
        <v>37</v>
      </c>
      <c r="H631" s="73" t="s">
        <v>237</v>
      </c>
      <c r="I631" s="209">
        <v>16.829999999999998</v>
      </c>
      <c r="J631" s="304">
        <f t="shared" si="18"/>
        <v>205</v>
      </c>
      <c r="K631" s="219">
        <v>205</v>
      </c>
      <c r="L631" s="218" t="e">
        <f>IF(K631="nio",0,IF(K631&gt;0,K631*I631/M631,0))*VLOOKUP(B631,'2-Kosten per locatie'!$A$14:$C$22,3,FALSE)</f>
        <v>#DIV/0!</v>
      </c>
      <c r="M631" s="305">
        <f>IF(K631="nio",0,IF(K631&gt;0,VLOOKUP(G631,'3-Productie normen'!A:J,VLOOKUP(K631,'3-Productie normen'!$B$40:$C$42,2,FALSE),FALSE)))</f>
        <v>0</v>
      </c>
      <c r="N631" s="306" t="str">
        <f>VLOOKUP(G631,'3-Productie normen'!A:J,8,FALSE)</f>
        <v>S</v>
      </c>
      <c r="O631" s="453"/>
      <c r="Q631" s="307">
        <f t="shared" si="19"/>
        <v>3450.1499999999996</v>
      </c>
    </row>
    <row r="632" spans="1:17" ht="14.1" customHeight="1">
      <c r="A632" s="62">
        <v>632</v>
      </c>
      <c r="B632" s="271" t="s">
        <v>222</v>
      </c>
      <c r="C632" s="271" t="s">
        <v>224</v>
      </c>
      <c r="D632" s="430" t="s">
        <v>1108</v>
      </c>
      <c r="E632" s="216" t="s">
        <v>524</v>
      </c>
      <c r="F632" s="73" t="s">
        <v>437</v>
      </c>
      <c r="G632" s="73" t="s">
        <v>37</v>
      </c>
      <c r="H632" s="73" t="s">
        <v>237</v>
      </c>
      <c r="I632" s="209">
        <v>1.27</v>
      </c>
      <c r="J632" s="304">
        <f t="shared" si="18"/>
        <v>205</v>
      </c>
      <c r="K632" s="219">
        <v>205</v>
      </c>
      <c r="L632" s="218" t="e">
        <f>IF(K632="nio",0,IF(K632&gt;0,K632*I632/M632,0))*VLOOKUP(B632,'2-Kosten per locatie'!$A$14:$C$22,3,FALSE)</f>
        <v>#DIV/0!</v>
      </c>
      <c r="M632" s="305">
        <f>IF(K632="nio",0,IF(K632&gt;0,VLOOKUP(G632,'3-Productie normen'!A:J,VLOOKUP(K632,'3-Productie normen'!$B$40:$C$42,2,FALSE),FALSE)))</f>
        <v>0</v>
      </c>
      <c r="N632" s="306" t="str">
        <f>VLOOKUP(G632,'3-Productie normen'!A:J,8,FALSE)</f>
        <v>S</v>
      </c>
      <c r="O632" s="453"/>
      <c r="Q632" s="307">
        <f t="shared" si="19"/>
        <v>260.35000000000002</v>
      </c>
    </row>
    <row r="633" spans="1:17" ht="14.1" customHeight="1">
      <c r="A633" s="62">
        <v>633</v>
      </c>
      <c r="B633" s="271" t="s">
        <v>222</v>
      </c>
      <c r="C633" s="271" t="s">
        <v>224</v>
      </c>
      <c r="D633" s="430" t="s">
        <v>1108</v>
      </c>
      <c r="E633" s="216" t="s">
        <v>524</v>
      </c>
      <c r="F633" s="73" t="s">
        <v>437</v>
      </c>
      <c r="G633" s="73" t="s">
        <v>37</v>
      </c>
      <c r="H633" s="73" t="s">
        <v>237</v>
      </c>
      <c r="I633" s="209">
        <v>1.1200000000000001</v>
      </c>
      <c r="J633" s="304">
        <f t="shared" si="18"/>
        <v>205</v>
      </c>
      <c r="K633" s="219">
        <v>205</v>
      </c>
      <c r="L633" s="218" t="e">
        <f>IF(K633="nio",0,IF(K633&gt;0,K633*I633/M633,0))*VLOOKUP(B633,'2-Kosten per locatie'!$A$14:$C$22,3,FALSE)</f>
        <v>#DIV/0!</v>
      </c>
      <c r="M633" s="305">
        <f>IF(K633="nio",0,IF(K633&gt;0,VLOOKUP(G633,'3-Productie normen'!A:J,VLOOKUP(K633,'3-Productie normen'!$B$40:$C$42,2,FALSE),FALSE)))</f>
        <v>0</v>
      </c>
      <c r="N633" s="306" t="str">
        <f>VLOOKUP(G633,'3-Productie normen'!A:J,8,FALSE)</f>
        <v>S</v>
      </c>
      <c r="O633" s="453"/>
      <c r="Q633" s="307">
        <f t="shared" si="19"/>
        <v>229.60000000000002</v>
      </c>
    </row>
    <row r="634" spans="1:17" ht="14.1" customHeight="1">
      <c r="A634" s="62">
        <v>634</v>
      </c>
      <c r="B634" s="271" t="s">
        <v>222</v>
      </c>
      <c r="C634" s="271" t="s">
        <v>224</v>
      </c>
      <c r="D634" s="430" t="s">
        <v>1108</v>
      </c>
      <c r="E634" s="216" t="s">
        <v>524</v>
      </c>
      <c r="F634" s="73" t="s">
        <v>437</v>
      </c>
      <c r="G634" s="73" t="s">
        <v>37</v>
      </c>
      <c r="H634" s="73" t="s">
        <v>237</v>
      </c>
      <c r="I634" s="209">
        <v>1.1200000000000001</v>
      </c>
      <c r="J634" s="304">
        <f t="shared" si="18"/>
        <v>205</v>
      </c>
      <c r="K634" s="219">
        <v>205</v>
      </c>
      <c r="L634" s="218" t="e">
        <f>IF(K634="nio",0,IF(K634&gt;0,K634*I634/M634,0))*VLOOKUP(B634,'2-Kosten per locatie'!$A$14:$C$22,3,FALSE)</f>
        <v>#DIV/0!</v>
      </c>
      <c r="M634" s="305">
        <f>IF(K634="nio",0,IF(K634&gt;0,VLOOKUP(G634,'3-Productie normen'!A:J,VLOOKUP(K634,'3-Productie normen'!$B$40:$C$42,2,FALSE),FALSE)))</f>
        <v>0</v>
      </c>
      <c r="N634" s="306" t="str">
        <f>VLOOKUP(G634,'3-Productie normen'!A:J,8,FALSE)</f>
        <v>S</v>
      </c>
      <c r="O634" s="453"/>
      <c r="Q634" s="307">
        <f t="shared" si="19"/>
        <v>229.60000000000002</v>
      </c>
    </row>
    <row r="635" spans="1:17" ht="14.1" customHeight="1">
      <c r="A635" s="62">
        <v>635</v>
      </c>
      <c r="B635" s="271" t="s">
        <v>222</v>
      </c>
      <c r="C635" s="271" t="s">
        <v>224</v>
      </c>
      <c r="D635" s="430" t="s">
        <v>1108</v>
      </c>
      <c r="E635" s="216" t="s">
        <v>524</v>
      </c>
      <c r="F635" s="73" t="s">
        <v>437</v>
      </c>
      <c r="G635" s="73" t="s">
        <v>37</v>
      </c>
      <c r="H635" s="73" t="s">
        <v>237</v>
      </c>
      <c r="I635" s="209">
        <v>1.1200000000000001</v>
      </c>
      <c r="J635" s="304">
        <f t="shared" si="18"/>
        <v>205</v>
      </c>
      <c r="K635" s="219">
        <v>205</v>
      </c>
      <c r="L635" s="218" t="e">
        <f>IF(K635="nio",0,IF(K635&gt;0,K635*I635/M635,0))*VLOOKUP(B635,'2-Kosten per locatie'!$A$14:$C$22,3,FALSE)</f>
        <v>#DIV/0!</v>
      </c>
      <c r="M635" s="305">
        <f>IF(K635="nio",0,IF(K635&gt;0,VLOOKUP(G635,'3-Productie normen'!A:J,VLOOKUP(K635,'3-Productie normen'!$B$40:$C$42,2,FALSE),FALSE)))</f>
        <v>0</v>
      </c>
      <c r="N635" s="306" t="str">
        <f>VLOOKUP(G635,'3-Productie normen'!A:J,8,FALSE)</f>
        <v>S</v>
      </c>
      <c r="O635" s="453"/>
      <c r="Q635" s="307">
        <f t="shared" si="19"/>
        <v>229.60000000000002</v>
      </c>
    </row>
    <row r="636" spans="1:17" ht="14.1" customHeight="1">
      <c r="A636" s="62">
        <v>636</v>
      </c>
      <c r="B636" s="271" t="s">
        <v>222</v>
      </c>
      <c r="C636" s="271" t="s">
        <v>224</v>
      </c>
      <c r="D636" s="430" t="s">
        <v>1108</v>
      </c>
      <c r="E636" s="216" t="s">
        <v>529</v>
      </c>
      <c r="F636" s="73" t="s">
        <v>430</v>
      </c>
      <c r="G636" s="73" t="s">
        <v>37</v>
      </c>
      <c r="H636" s="73" t="s">
        <v>237</v>
      </c>
      <c r="I636" s="209">
        <v>19.010000000000002</v>
      </c>
      <c r="J636" s="304">
        <f t="shared" si="18"/>
        <v>205</v>
      </c>
      <c r="K636" s="219">
        <v>205</v>
      </c>
      <c r="L636" s="218" t="e">
        <f>IF(K636="nio",0,IF(K636&gt;0,K636*I636/M636,0))*VLOOKUP(B636,'2-Kosten per locatie'!$A$14:$C$22,3,FALSE)</f>
        <v>#DIV/0!</v>
      </c>
      <c r="M636" s="305">
        <f>IF(K636="nio",0,IF(K636&gt;0,VLOOKUP(G636,'3-Productie normen'!A:J,VLOOKUP(K636,'3-Productie normen'!$B$40:$C$42,2,FALSE),FALSE)))</f>
        <v>0</v>
      </c>
      <c r="N636" s="306" t="str">
        <f>VLOOKUP(G636,'3-Productie normen'!A:J,8,FALSE)</f>
        <v>S</v>
      </c>
      <c r="O636" s="453"/>
      <c r="Q636" s="307">
        <f t="shared" si="19"/>
        <v>3897.05</v>
      </c>
    </row>
    <row r="637" spans="1:17" ht="14.1" customHeight="1">
      <c r="A637" s="62">
        <v>637</v>
      </c>
      <c r="B637" s="271" t="s">
        <v>222</v>
      </c>
      <c r="C637" s="271" t="s">
        <v>224</v>
      </c>
      <c r="D637" s="430" t="s">
        <v>1108</v>
      </c>
      <c r="E637" s="216" t="s">
        <v>529</v>
      </c>
      <c r="F637" s="73" t="s">
        <v>805</v>
      </c>
      <c r="G637" s="73" t="s">
        <v>236</v>
      </c>
      <c r="H637" s="73" t="s">
        <v>237</v>
      </c>
      <c r="I637" s="209">
        <v>1.37</v>
      </c>
      <c r="J637" s="304">
        <f t="shared" si="18"/>
        <v>0</v>
      </c>
      <c r="K637" s="219" t="s">
        <v>888</v>
      </c>
      <c r="L637" s="218">
        <f>IF(K637="nio",0,IF(K637&gt;0,K637*I637/M637,0))*VLOOKUP(B637,'2-Kosten per locatie'!$A$14:$C$22,3,FALSE)</f>
        <v>0</v>
      </c>
      <c r="M637" s="305">
        <f>IF(K637="nio",0,IF(K637&gt;0,VLOOKUP(G637,'3-Productie normen'!A:J,VLOOKUP(K637,'3-Productie normen'!$B$40:$C$42,2,FALSE),FALSE)))</f>
        <v>0</v>
      </c>
      <c r="N637" s="306" t="str">
        <f>VLOOKUP(G637,'3-Productie normen'!A:J,8,FALSE)</f>
        <v>nvt</v>
      </c>
      <c r="O637" s="453"/>
      <c r="Q637" s="307">
        <f t="shared" si="19"/>
        <v>0</v>
      </c>
    </row>
    <row r="638" spans="1:17" ht="14.1" customHeight="1">
      <c r="A638" s="62">
        <v>638</v>
      </c>
      <c r="B638" s="271" t="s">
        <v>222</v>
      </c>
      <c r="C638" s="271" t="s">
        <v>224</v>
      </c>
      <c r="D638" s="430" t="s">
        <v>1108</v>
      </c>
      <c r="E638" s="216" t="s">
        <v>529</v>
      </c>
      <c r="F638" s="73" t="s">
        <v>430</v>
      </c>
      <c r="G638" s="73" t="s">
        <v>37</v>
      </c>
      <c r="H638" s="73" t="s">
        <v>237</v>
      </c>
      <c r="I638" s="209">
        <v>1.1200000000000001</v>
      </c>
      <c r="J638" s="304">
        <f t="shared" si="18"/>
        <v>205</v>
      </c>
      <c r="K638" s="219">
        <v>205</v>
      </c>
      <c r="L638" s="218" t="e">
        <f>IF(K638="nio",0,IF(K638&gt;0,K638*I638/M638,0))*VLOOKUP(B638,'2-Kosten per locatie'!$A$14:$C$22,3,FALSE)</f>
        <v>#DIV/0!</v>
      </c>
      <c r="M638" s="305">
        <f>IF(K638="nio",0,IF(K638&gt;0,VLOOKUP(G638,'3-Productie normen'!A:J,VLOOKUP(K638,'3-Productie normen'!$B$40:$C$42,2,FALSE),FALSE)))</f>
        <v>0</v>
      </c>
      <c r="N638" s="306" t="str">
        <f>VLOOKUP(G638,'3-Productie normen'!A:J,8,FALSE)</f>
        <v>S</v>
      </c>
      <c r="O638" s="453"/>
      <c r="Q638" s="307">
        <f t="shared" si="19"/>
        <v>229.60000000000002</v>
      </c>
    </row>
    <row r="639" spans="1:17" ht="14.1" customHeight="1">
      <c r="A639" s="62">
        <v>639</v>
      </c>
      <c r="B639" s="271" t="s">
        <v>222</v>
      </c>
      <c r="C639" s="271" t="s">
        <v>224</v>
      </c>
      <c r="D639" s="430" t="s">
        <v>1108</v>
      </c>
      <c r="E639" s="216" t="s">
        <v>529</v>
      </c>
      <c r="F639" s="73" t="s">
        <v>430</v>
      </c>
      <c r="G639" s="73" t="s">
        <v>37</v>
      </c>
      <c r="H639" s="73" t="s">
        <v>237</v>
      </c>
      <c r="I639" s="209">
        <v>1.1200000000000001</v>
      </c>
      <c r="J639" s="304">
        <f t="shared" si="18"/>
        <v>205</v>
      </c>
      <c r="K639" s="219">
        <v>205</v>
      </c>
      <c r="L639" s="218" t="e">
        <f>IF(K639="nio",0,IF(K639&gt;0,K639*I639/M639,0))*VLOOKUP(B639,'2-Kosten per locatie'!$A$14:$C$22,3,FALSE)</f>
        <v>#DIV/0!</v>
      </c>
      <c r="M639" s="305">
        <f>IF(K639="nio",0,IF(K639&gt;0,VLOOKUP(G639,'3-Productie normen'!A:J,VLOOKUP(K639,'3-Productie normen'!$B$40:$C$42,2,FALSE),FALSE)))</f>
        <v>0</v>
      </c>
      <c r="N639" s="306" t="str">
        <f>VLOOKUP(G639,'3-Productie normen'!A:J,8,FALSE)</f>
        <v>S</v>
      </c>
      <c r="O639" s="453"/>
      <c r="Q639" s="307">
        <f t="shared" si="19"/>
        <v>229.60000000000002</v>
      </c>
    </row>
    <row r="640" spans="1:17" ht="14.1" customHeight="1">
      <c r="A640" s="62">
        <v>640</v>
      </c>
      <c r="B640" s="271" t="s">
        <v>222</v>
      </c>
      <c r="C640" s="271" t="s">
        <v>224</v>
      </c>
      <c r="D640" s="430" t="s">
        <v>1108</v>
      </c>
      <c r="E640" s="216" t="s">
        <v>529</v>
      </c>
      <c r="F640" s="73" t="s">
        <v>430</v>
      </c>
      <c r="G640" s="73" t="s">
        <v>37</v>
      </c>
      <c r="H640" s="73" t="s">
        <v>237</v>
      </c>
      <c r="I640" s="209">
        <v>1.1200000000000001</v>
      </c>
      <c r="J640" s="304">
        <f t="shared" si="18"/>
        <v>205</v>
      </c>
      <c r="K640" s="219">
        <v>205</v>
      </c>
      <c r="L640" s="218" t="e">
        <f>IF(K640="nio",0,IF(K640&gt;0,K640*I640/M640,0))*VLOOKUP(B640,'2-Kosten per locatie'!$A$14:$C$22,3,FALSE)</f>
        <v>#DIV/0!</v>
      </c>
      <c r="M640" s="305">
        <f>IF(K640="nio",0,IF(K640&gt;0,VLOOKUP(G640,'3-Productie normen'!A:J,VLOOKUP(K640,'3-Productie normen'!$B$40:$C$42,2,FALSE),FALSE)))</f>
        <v>0</v>
      </c>
      <c r="N640" s="306" t="str">
        <f>VLOOKUP(G640,'3-Productie normen'!A:J,8,FALSE)</f>
        <v>S</v>
      </c>
      <c r="O640" s="453"/>
      <c r="Q640" s="307">
        <f t="shared" si="19"/>
        <v>229.60000000000002</v>
      </c>
    </row>
    <row r="641" spans="1:17" ht="14.1" customHeight="1">
      <c r="A641" s="62">
        <v>641</v>
      </c>
      <c r="B641" s="271" t="s">
        <v>222</v>
      </c>
      <c r="C641" s="271" t="s">
        <v>224</v>
      </c>
      <c r="D641" s="430" t="s">
        <v>1108</v>
      </c>
      <c r="E641" s="447" t="s">
        <v>850</v>
      </c>
      <c r="F641" s="73" t="s">
        <v>810</v>
      </c>
      <c r="G641" s="73" t="s">
        <v>232</v>
      </c>
      <c r="H641" s="73" t="s">
        <v>233</v>
      </c>
      <c r="I641" s="209">
        <v>27.91</v>
      </c>
      <c r="J641" s="304">
        <f t="shared" si="18"/>
        <v>205</v>
      </c>
      <c r="K641" s="219">
        <v>205</v>
      </c>
      <c r="L641" s="218" t="e">
        <f>IF(K641="nio",0,IF(K641&gt;0,K641*I641/M641,0))*VLOOKUP(B641,'2-Kosten per locatie'!$A$14:$C$22,3,FALSE)</f>
        <v>#DIV/0!</v>
      </c>
      <c r="M641" s="305">
        <f>IF(K641="nio",0,IF(K641&gt;0,VLOOKUP(G641,'3-Productie normen'!A:J,VLOOKUP(K641,'3-Productie normen'!$B$40:$C$42,2,FALSE),FALSE)))</f>
        <v>0</v>
      </c>
      <c r="N641" s="306" t="str">
        <f>VLOOKUP(G641,'3-Productie normen'!A:J,8,FALSE)</f>
        <v>V</v>
      </c>
      <c r="O641" s="453"/>
      <c r="Q641" s="307">
        <f t="shared" si="19"/>
        <v>5721.55</v>
      </c>
    </row>
    <row r="642" spans="1:17" ht="14.1" customHeight="1">
      <c r="A642" s="62">
        <v>642</v>
      </c>
      <c r="B642" s="271" t="s">
        <v>222</v>
      </c>
      <c r="C642" s="271" t="s">
        <v>224</v>
      </c>
      <c r="D642" s="430" t="s">
        <v>1108</v>
      </c>
      <c r="E642" s="447" t="s">
        <v>851</v>
      </c>
      <c r="F642" s="73" t="s">
        <v>707</v>
      </c>
      <c r="G642" s="73" t="s">
        <v>421</v>
      </c>
      <c r="H642" s="73" t="s">
        <v>237</v>
      </c>
      <c r="I642" s="209">
        <v>17.54</v>
      </c>
      <c r="J642" s="304">
        <f t="shared" si="18"/>
        <v>205</v>
      </c>
      <c r="K642" s="219">
        <v>205</v>
      </c>
      <c r="L642" s="218" t="e">
        <f>IF(K642="nio",0,IF(K642&gt;0,K642*I642/M642,0))*VLOOKUP(B642,'2-Kosten per locatie'!$A$14:$C$22,3,FALSE)</f>
        <v>#DIV/0!</v>
      </c>
      <c r="M642" s="305">
        <f>IF(K642="nio",0,IF(K642&gt;0,VLOOKUP(G642,'3-Productie normen'!A:J,VLOOKUP(K642,'3-Productie normen'!$B$40:$C$42,2,FALSE),FALSE)))</f>
        <v>0</v>
      </c>
      <c r="N642" s="306" t="str">
        <f>VLOOKUP(G642,'3-Productie normen'!A:J,8,FALSE)</f>
        <v>V</v>
      </c>
      <c r="O642" s="453"/>
      <c r="Q642" s="307">
        <f t="shared" si="19"/>
        <v>3595.7</v>
      </c>
    </row>
    <row r="643" spans="1:17" ht="14.1" customHeight="1">
      <c r="A643" s="62">
        <v>643</v>
      </c>
      <c r="B643" s="271" t="s">
        <v>222</v>
      </c>
      <c r="C643" s="271" t="s">
        <v>224</v>
      </c>
      <c r="D643" s="430" t="s">
        <v>1108</v>
      </c>
      <c r="E643" s="447" t="s">
        <v>852</v>
      </c>
      <c r="F643" s="73" t="s">
        <v>810</v>
      </c>
      <c r="G643" s="73" t="s">
        <v>232</v>
      </c>
      <c r="H643" s="73" t="s">
        <v>233</v>
      </c>
      <c r="I643" s="209">
        <v>69.599999999999994</v>
      </c>
      <c r="J643" s="304">
        <f t="shared" si="18"/>
        <v>205</v>
      </c>
      <c r="K643" s="219">
        <v>205</v>
      </c>
      <c r="L643" s="218" t="e">
        <f>IF(K643="nio",0,IF(K643&gt;0,K643*I643/M643,0))*VLOOKUP(B643,'2-Kosten per locatie'!$A$14:$C$22,3,FALSE)</f>
        <v>#DIV/0!</v>
      </c>
      <c r="M643" s="305">
        <f>IF(K643="nio",0,IF(K643&gt;0,VLOOKUP(G643,'3-Productie normen'!A:J,VLOOKUP(K643,'3-Productie normen'!$B$40:$C$42,2,FALSE),FALSE)))</f>
        <v>0</v>
      </c>
      <c r="N643" s="306" t="str">
        <f>VLOOKUP(G643,'3-Productie normen'!A:J,8,FALSE)</f>
        <v>V</v>
      </c>
      <c r="O643" s="453"/>
      <c r="Q643" s="307">
        <f t="shared" si="19"/>
        <v>14267.999999999998</v>
      </c>
    </row>
    <row r="644" spans="1:17" ht="14.1" customHeight="1">
      <c r="A644" s="62">
        <v>644</v>
      </c>
      <c r="B644" s="271" t="s">
        <v>222</v>
      </c>
      <c r="C644" s="271" t="s">
        <v>224</v>
      </c>
      <c r="D644" s="430" t="s">
        <v>1108</v>
      </c>
      <c r="E644" s="448" t="s">
        <v>853</v>
      </c>
      <c r="F644" s="73" t="s">
        <v>854</v>
      </c>
      <c r="G644" s="73" t="s">
        <v>236</v>
      </c>
      <c r="H644" s="73" t="s">
        <v>237</v>
      </c>
      <c r="I644" s="209">
        <v>17.59</v>
      </c>
      <c r="J644" s="304">
        <f t="shared" si="18"/>
        <v>0</v>
      </c>
      <c r="K644" s="219" t="s">
        <v>888</v>
      </c>
      <c r="L644" s="218">
        <f>IF(K644="nio",0,IF(K644&gt;0,K644*I644/M644,0))*VLOOKUP(B644,'2-Kosten per locatie'!$A$14:$C$22,3,FALSE)</f>
        <v>0</v>
      </c>
      <c r="M644" s="305">
        <f>IF(K644="nio",0,IF(K644&gt;0,VLOOKUP(G644,'3-Productie normen'!A:J,VLOOKUP(K644,'3-Productie normen'!$B$40:$C$42,2,FALSE),FALSE)))</f>
        <v>0</v>
      </c>
      <c r="N644" s="306" t="str">
        <f>VLOOKUP(G644,'3-Productie normen'!A:J,8,FALSE)</f>
        <v>nvt</v>
      </c>
      <c r="O644" s="453"/>
      <c r="Q644" s="307">
        <f t="shared" si="19"/>
        <v>0</v>
      </c>
    </row>
    <row r="645" spans="1:17" ht="14.1" customHeight="1">
      <c r="A645" s="62">
        <v>645</v>
      </c>
      <c r="B645" s="271" t="s">
        <v>222</v>
      </c>
      <c r="C645" s="271" t="s">
        <v>224</v>
      </c>
      <c r="D645" s="430" t="s">
        <v>1108</v>
      </c>
      <c r="E645" s="447">
        <v>160</v>
      </c>
      <c r="F645" s="73" t="s">
        <v>810</v>
      </c>
      <c r="G645" s="73" t="s">
        <v>232</v>
      </c>
      <c r="H645" s="73" t="s">
        <v>233</v>
      </c>
      <c r="I645" s="209">
        <v>51.14</v>
      </c>
      <c r="J645" s="304">
        <f t="shared" si="18"/>
        <v>205</v>
      </c>
      <c r="K645" s="219">
        <v>205</v>
      </c>
      <c r="L645" s="218" t="e">
        <f>IF(K645="nio",0,IF(K645&gt;0,K645*I645/M645,0))*VLOOKUP(B645,'2-Kosten per locatie'!$A$14:$C$22,3,FALSE)</f>
        <v>#DIV/0!</v>
      </c>
      <c r="M645" s="305">
        <f>IF(K645="nio",0,IF(K645&gt;0,VLOOKUP(G645,'3-Productie normen'!A:J,VLOOKUP(K645,'3-Productie normen'!$B$40:$C$42,2,FALSE),FALSE)))</f>
        <v>0</v>
      </c>
      <c r="N645" s="306" t="str">
        <f>VLOOKUP(G645,'3-Productie normen'!A:J,8,FALSE)</f>
        <v>V</v>
      </c>
      <c r="O645" s="453"/>
      <c r="Q645" s="307">
        <f t="shared" si="19"/>
        <v>10483.700000000001</v>
      </c>
    </row>
    <row r="646" spans="1:17" ht="14.1" customHeight="1">
      <c r="A646" s="62">
        <v>646</v>
      </c>
      <c r="B646" s="271" t="s">
        <v>222</v>
      </c>
      <c r="C646" s="271" t="s">
        <v>224</v>
      </c>
      <c r="D646" s="430" t="s">
        <v>1108</v>
      </c>
      <c r="E646" s="447" t="s">
        <v>855</v>
      </c>
      <c r="F646" s="73" t="s">
        <v>810</v>
      </c>
      <c r="G646" s="73" t="s">
        <v>232</v>
      </c>
      <c r="H646" s="73" t="s">
        <v>233</v>
      </c>
      <c r="I646" s="209">
        <v>112.48</v>
      </c>
      <c r="J646" s="304">
        <f t="shared" si="18"/>
        <v>205</v>
      </c>
      <c r="K646" s="219">
        <v>205</v>
      </c>
      <c r="L646" s="218" t="e">
        <f>IF(K646="nio",0,IF(K646&gt;0,K646*I646/M646,0))*VLOOKUP(B646,'2-Kosten per locatie'!$A$14:$C$22,3,FALSE)</f>
        <v>#DIV/0!</v>
      </c>
      <c r="M646" s="305">
        <f>IF(K646="nio",0,IF(K646&gt;0,VLOOKUP(G646,'3-Productie normen'!A:J,VLOOKUP(K646,'3-Productie normen'!$B$40:$C$42,2,FALSE),FALSE)))</f>
        <v>0</v>
      </c>
      <c r="N646" s="306" t="str">
        <f>VLOOKUP(G646,'3-Productie normen'!A:J,8,FALSE)</f>
        <v>V</v>
      </c>
      <c r="O646" s="453"/>
      <c r="Q646" s="307">
        <f t="shared" si="19"/>
        <v>23058.400000000001</v>
      </c>
    </row>
    <row r="647" spans="1:17" ht="14.1" customHeight="1">
      <c r="A647" s="62">
        <v>647</v>
      </c>
      <c r="B647" s="271" t="s">
        <v>222</v>
      </c>
      <c r="C647" s="271" t="s">
        <v>224</v>
      </c>
      <c r="D647" s="430" t="s">
        <v>1108</v>
      </c>
      <c r="E647" s="447" t="s">
        <v>856</v>
      </c>
      <c r="F647" s="73" t="s">
        <v>707</v>
      </c>
      <c r="G647" s="73" t="s">
        <v>421</v>
      </c>
      <c r="H647" s="73" t="s">
        <v>438</v>
      </c>
      <c r="I647" s="209">
        <v>23.73</v>
      </c>
      <c r="J647" s="304">
        <f t="shared" si="18"/>
        <v>205</v>
      </c>
      <c r="K647" s="219">
        <v>205</v>
      </c>
      <c r="L647" s="218" t="e">
        <f>IF(K647="nio",0,IF(K647&gt;0,K647*I647/M647,0))*VLOOKUP(B647,'2-Kosten per locatie'!$A$14:$C$22,3,FALSE)</f>
        <v>#DIV/0!</v>
      </c>
      <c r="M647" s="305">
        <f>IF(K647="nio",0,IF(K647&gt;0,VLOOKUP(G647,'3-Productie normen'!A:J,VLOOKUP(K647,'3-Productie normen'!$B$40:$C$42,2,FALSE),FALSE)))</f>
        <v>0</v>
      </c>
      <c r="N647" s="306" t="str">
        <f>VLOOKUP(G647,'3-Productie normen'!A:J,8,FALSE)</f>
        <v>V</v>
      </c>
      <c r="O647" s="453"/>
      <c r="Q647" s="307">
        <f t="shared" si="19"/>
        <v>4864.6499999999996</v>
      </c>
    </row>
    <row r="648" spans="1:17" ht="14.1" customHeight="1">
      <c r="A648" s="62">
        <v>648</v>
      </c>
      <c r="B648" s="271" t="s">
        <v>222</v>
      </c>
      <c r="C648" s="271" t="s">
        <v>224</v>
      </c>
      <c r="D648" s="430" t="s">
        <v>1108</v>
      </c>
      <c r="E648" s="216" t="s">
        <v>470</v>
      </c>
      <c r="F648" s="73" t="s">
        <v>857</v>
      </c>
      <c r="G648" s="73" t="s">
        <v>37</v>
      </c>
      <c r="H648" s="73" t="s">
        <v>233</v>
      </c>
      <c r="I648" s="209">
        <v>9.56</v>
      </c>
      <c r="J648" s="304">
        <f t="shared" si="18"/>
        <v>205</v>
      </c>
      <c r="K648" s="219">
        <v>205</v>
      </c>
      <c r="L648" s="218" t="e">
        <f>IF(K648="nio",0,IF(K648&gt;0,K648*I648/M648,0))*VLOOKUP(B648,'2-Kosten per locatie'!$A$14:$C$22,3,FALSE)</f>
        <v>#DIV/0!</v>
      </c>
      <c r="M648" s="305">
        <f>IF(K648="nio",0,IF(K648&gt;0,VLOOKUP(G648,'3-Productie normen'!A:J,VLOOKUP(K648,'3-Productie normen'!$B$40:$C$42,2,FALSE),FALSE)))</f>
        <v>0</v>
      </c>
      <c r="N648" s="306" t="str">
        <f>VLOOKUP(G648,'3-Productie normen'!A:J,8,FALSE)</f>
        <v>S</v>
      </c>
      <c r="O648" s="453"/>
      <c r="Q648" s="307">
        <f t="shared" si="19"/>
        <v>1959.8000000000002</v>
      </c>
    </row>
    <row r="649" spans="1:17" ht="14.1" customHeight="1">
      <c r="A649" s="62">
        <v>649</v>
      </c>
      <c r="B649" s="271" t="s">
        <v>222</v>
      </c>
      <c r="C649" s="271" t="s">
        <v>224</v>
      </c>
      <c r="D649" s="430" t="s">
        <v>1108</v>
      </c>
      <c r="E649" s="216" t="s">
        <v>1165</v>
      </c>
      <c r="F649" s="73" t="s">
        <v>849</v>
      </c>
      <c r="G649" s="73" t="s">
        <v>37</v>
      </c>
      <c r="H649" s="73" t="s">
        <v>237</v>
      </c>
      <c r="I649" s="209">
        <v>1.69</v>
      </c>
      <c r="J649" s="304">
        <f t="shared" si="18"/>
        <v>205</v>
      </c>
      <c r="K649" s="219">
        <v>205</v>
      </c>
      <c r="L649" s="218" t="e">
        <f>IF(K649="nio",0,IF(K649&gt;0,K649*I649/M649,0))*VLOOKUP(B649,'2-Kosten per locatie'!$A$14:$C$22,3,FALSE)</f>
        <v>#DIV/0!</v>
      </c>
      <c r="M649" s="305">
        <f>IF(K649="nio",0,IF(K649&gt;0,VLOOKUP(G649,'3-Productie normen'!A:J,VLOOKUP(K649,'3-Productie normen'!$B$40:$C$42,2,FALSE),FALSE)))</f>
        <v>0</v>
      </c>
      <c r="N649" s="306" t="str">
        <f>VLOOKUP(G649,'3-Productie normen'!A:J,8,FALSE)</f>
        <v>S</v>
      </c>
      <c r="O649" s="453"/>
      <c r="Q649" s="307">
        <f t="shared" si="19"/>
        <v>346.45</v>
      </c>
    </row>
    <row r="650" spans="1:17" ht="14.1" customHeight="1">
      <c r="A650" s="62">
        <v>650</v>
      </c>
      <c r="B650" s="271" t="s">
        <v>222</v>
      </c>
      <c r="C650" s="271" t="s">
        <v>224</v>
      </c>
      <c r="D650" s="430" t="s">
        <v>1108</v>
      </c>
      <c r="E650" s="216" t="s">
        <v>1166</v>
      </c>
      <c r="F650" s="73" t="s">
        <v>858</v>
      </c>
      <c r="G650" s="73" t="s">
        <v>37</v>
      </c>
      <c r="H650" s="73" t="s">
        <v>237</v>
      </c>
      <c r="I650" s="209">
        <v>1.1599999999999999</v>
      </c>
      <c r="J650" s="304">
        <f t="shared" ref="J650:J713" si="20">SUM(K650:K650)</f>
        <v>205</v>
      </c>
      <c r="K650" s="219">
        <v>205</v>
      </c>
      <c r="L650" s="218" t="e">
        <f>IF(K650="nio",0,IF(K650&gt;0,K650*I650/M650,0))*VLOOKUP(B650,'2-Kosten per locatie'!$A$14:$C$22,3,FALSE)</f>
        <v>#DIV/0!</v>
      </c>
      <c r="M650" s="305">
        <f>IF(K650="nio",0,IF(K650&gt;0,VLOOKUP(G650,'3-Productie normen'!A:J,VLOOKUP(K650,'3-Productie normen'!$B$40:$C$42,2,FALSE),FALSE)))</f>
        <v>0</v>
      </c>
      <c r="N650" s="306" t="str">
        <f>VLOOKUP(G650,'3-Productie normen'!A:J,8,FALSE)</f>
        <v>S</v>
      </c>
      <c r="O650" s="453"/>
      <c r="Q650" s="307">
        <f t="shared" ref="Q650:Q713" si="21">J650*I650</f>
        <v>237.79999999999998</v>
      </c>
    </row>
    <row r="651" spans="1:17" ht="14.1" customHeight="1">
      <c r="A651" s="62">
        <v>651</v>
      </c>
      <c r="B651" s="271" t="s">
        <v>222</v>
      </c>
      <c r="C651" s="271" t="s">
        <v>224</v>
      </c>
      <c r="D651" s="430" t="s">
        <v>1108</v>
      </c>
      <c r="E651" s="216" t="s">
        <v>473</v>
      </c>
      <c r="F651" s="73" t="s">
        <v>430</v>
      </c>
      <c r="G651" s="73" t="s">
        <v>37</v>
      </c>
      <c r="H651" s="73" t="s">
        <v>237</v>
      </c>
      <c r="I651" s="209">
        <v>18.989999999999998</v>
      </c>
      <c r="J651" s="304">
        <f t="shared" si="20"/>
        <v>205</v>
      </c>
      <c r="K651" s="219">
        <v>205</v>
      </c>
      <c r="L651" s="218" t="e">
        <f>IF(K651="nio",0,IF(K651&gt;0,K651*I651/M651,0))*VLOOKUP(B651,'2-Kosten per locatie'!$A$14:$C$22,3,FALSE)</f>
        <v>#DIV/0!</v>
      </c>
      <c r="M651" s="305">
        <f>IF(K651="nio",0,IF(K651&gt;0,VLOOKUP(G651,'3-Productie normen'!A:J,VLOOKUP(K651,'3-Productie normen'!$B$40:$C$42,2,FALSE),FALSE)))</f>
        <v>0</v>
      </c>
      <c r="N651" s="306" t="str">
        <f>VLOOKUP(G651,'3-Productie normen'!A:J,8,FALSE)</f>
        <v>S</v>
      </c>
      <c r="O651" s="453"/>
      <c r="Q651" s="307">
        <f t="shared" si="21"/>
        <v>3892.95</v>
      </c>
    </row>
    <row r="652" spans="1:17" ht="14.1" customHeight="1">
      <c r="A652" s="62">
        <v>652</v>
      </c>
      <c r="B652" s="271" t="s">
        <v>222</v>
      </c>
      <c r="C652" s="271" t="s">
        <v>224</v>
      </c>
      <c r="D652" s="430" t="s">
        <v>1108</v>
      </c>
      <c r="E652" s="216" t="s">
        <v>473</v>
      </c>
      <c r="F652" s="73" t="s">
        <v>430</v>
      </c>
      <c r="G652" s="73" t="s">
        <v>37</v>
      </c>
      <c r="H652" s="73" t="s">
        <v>237</v>
      </c>
      <c r="I652" s="209">
        <v>1.0900000000000001</v>
      </c>
      <c r="J652" s="304">
        <f t="shared" si="20"/>
        <v>205</v>
      </c>
      <c r="K652" s="219">
        <v>205</v>
      </c>
      <c r="L652" s="218" t="e">
        <f>IF(K652="nio",0,IF(K652&gt;0,K652*I652/M652,0))*VLOOKUP(B652,'2-Kosten per locatie'!$A$14:$C$22,3,FALSE)</f>
        <v>#DIV/0!</v>
      </c>
      <c r="M652" s="305">
        <f>IF(K652="nio",0,IF(K652&gt;0,VLOOKUP(G652,'3-Productie normen'!A:J,VLOOKUP(K652,'3-Productie normen'!$B$40:$C$42,2,FALSE),FALSE)))</f>
        <v>0</v>
      </c>
      <c r="N652" s="306" t="str">
        <f>VLOOKUP(G652,'3-Productie normen'!A:J,8,FALSE)</f>
        <v>S</v>
      </c>
      <c r="O652" s="453"/>
      <c r="Q652" s="307">
        <f t="shared" si="21"/>
        <v>223.45000000000002</v>
      </c>
    </row>
    <row r="653" spans="1:17" ht="14.1" customHeight="1">
      <c r="A653" s="62">
        <v>653</v>
      </c>
      <c r="B653" s="271" t="s">
        <v>222</v>
      </c>
      <c r="C653" s="271" t="s">
        <v>224</v>
      </c>
      <c r="D653" s="430" t="s">
        <v>1108</v>
      </c>
      <c r="E653" s="216" t="s">
        <v>473</v>
      </c>
      <c r="F653" s="73" t="s">
        <v>430</v>
      </c>
      <c r="G653" s="73" t="s">
        <v>37</v>
      </c>
      <c r="H653" s="73" t="s">
        <v>237</v>
      </c>
      <c r="I653" s="209">
        <v>1.1100000000000001</v>
      </c>
      <c r="J653" s="304">
        <f t="shared" si="20"/>
        <v>205</v>
      </c>
      <c r="K653" s="219">
        <v>205</v>
      </c>
      <c r="L653" s="218" t="e">
        <f>IF(K653="nio",0,IF(K653&gt;0,K653*I653/M653,0))*VLOOKUP(B653,'2-Kosten per locatie'!$A$14:$C$22,3,FALSE)</f>
        <v>#DIV/0!</v>
      </c>
      <c r="M653" s="305">
        <f>IF(K653="nio",0,IF(K653&gt;0,VLOOKUP(G653,'3-Productie normen'!A:J,VLOOKUP(K653,'3-Productie normen'!$B$40:$C$42,2,FALSE),FALSE)))</f>
        <v>0</v>
      </c>
      <c r="N653" s="306" t="str">
        <f>VLOOKUP(G653,'3-Productie normen'!A:J,8,FALSE)</f>
        <v>S</v>
      </c>
      <c r="O653" s="453"/>
      <c r="Q653" s="307">
        <f t="shared" si="21"/>
        <v>227.55</v>
      </c>
    </row>
    <row r="654" spans="1:17" ht="14.1" customHeight="1">
      <c r="A654" s="62">
        <v>654</v>
      </c>
      <c r="B654" s="271" t="s">
        <v>222</v>
      </c>
      <c r="C654" s="271" t="s">
        <v>224</v>
      </c>
      <c r="D654" s="430" t="s">
        <v>1108</v>
      </c>
      <c r="E654" s="216" t="s">
        <v>473</v>
      </c>
      <c r="F654" s="73" t="s">
        <v>430</v>
      </c>
      <c r="G654" s="73" t="s">
        <v>37</v>
      </c>
      <c r="H654" s="73" t="s">
        <v>237</v>
      </c>
      <c r="I654" s="209">
        <v>1.1100000000000001</v>
      </c>
      <c r="J654" s="304">
        <f t="shared" si="20"/>
        <v>205</v>
      </c>
      <c r="K654" s="219">
        <v>205</v>
      </c>
      <c r="L654" s="218" t="e">
        <f>IF(K654="nio",0,IF(K654&gt;0,K654*I654/M654,0))*VLOOKUP(B654,'2-Kosten per locatie'!$A$14:$C$22,3,FALSE)</f>
        <v>#DIV/0!</v>
      </c>
      <c r="M654" s="305">
        <f>IF(K654="nio",0,IF(K654&gt;0,VLOOKUP(G654,'3-Productie normen'!A:J,VLOOKUP(K654,'3-Productie normen'!$B$40:$C$42,2,FALSE),FALSE)))</f>
        <v>0</v>
      </c>
      <c r="N654" s="306" t="str">
        <f>VLOOKUP(G654,'3-Productie normen'!A:J,8,FALSE)</f>
        <v>S</v>
      </c>
      <c r="O654" s="453"/>
      <c r="Q654" s="307">
        <f t="shared" si="21"/>
        <v>227.55</v>
      </c>
    </row>
    <row r="655" spans="1:17" ht="14.1" customHeight="1">
      <c r="A655" s="62">
        <v>655</v>
      </c>
      <c r="B655" s="271" t="s">
        <v>222</v>
      </c>
      <c r="C655" s="271" t="s">
        <v>224</v>
      </c>
      <c r="D655" s="430" t="s">
        <v>1108</v>
      </c>
      <c r="E655" s="216" t="s">
        <v>473</v>
      </c>
      <c r="F655" s="73" t="s">
        <v>805</v>
      </c>
      <c r="G655" s="73" t="s">
        <v>236</v>
      </c>
      <c r="H655" s="73" t="s">
        <v>237</v>
      </c>
      <c r="I655" s="209">
        <v>1.4</v>
      </c>
      <c r="J655" s="304">
        <f t="shared" si="20"/>
        <v>0</v>
      </c>
      <c r="K655" s="219" t="s">
        <v>888</v>
      </c>
      <c r="L655" s="218">
        <f>IF(K655="nio",0,IF(K655&gt;0,K655*I655/M655,0))*VLOOKUP(B655,'2-Kosten per locatie'!$A$14:$C$22,3,FALSE)</f>
        <v>0</v>
      </c>
      <c r="M655" s="305">
        <f>IF(K655="nio",0,IF(K655&gt;0,VLOOKUP(G655,'3-Productie normen'!A:J,VLOOKUP(K655,'3-Productie normen'!$B$40:$C$42,2,FALSE),FALSE)))</f>
        <v>0</v>
      </c>
      <c r="N655" s="306" t="str">
        <f>VLOOKUP(G655,'3-Productie normen'!A:J,8,FALSE)</f>
        <v>nvt</v>
      </c>
      <c r="O655" s="453"/>
      <c r="Q655" s="307">
        <f t="shared" si="21"/>
        <v>0</v>
      </c>
    </row>
    <row r="656" spans="1:17" ht="14.1" customHeight="1">
      <c r="A656" s="62">
        <v>656</v>
      </c>
      <c r="B656" s="271" t="s">
        <v>222</v>
      </c>
      <c r="C656" s="271" t="s">
        <v>224</v>
      </c>
      <c r="D656" s="430" t="s">
        <v>1108</v>
      </c>
      <c r="E656" s="216" t="s">
        <v>475</v>
      </c>
      <c r="F656" s="73" t="s">
        <v>437</v>
      </c>
      <c r="G656" s="73" t="s">
        <v>37</v>
      </c>
      <c r="H656" s="73" t="s">
        <v>237</v>
      </c>
      <c r="I656" s="209">
        <v>18.47</v>
      </c>
      <c r="J656" s="304">
        <f t="shared" si="20"/>
        <v>205</v>
      </c>
      <c r="K656" s="219">
        <v>205</v>
      </c>
      <c r="L656" s="218" t="e">
        <f>IF(K656="nio",0,IF(K656&gt;0,K656*I656/M656,0))*VLOOKUP(B656,'2-Kosten per locatie'!$A$14:$C$22,3,FALSE)</f>
        <v>#DIV/0!</v>
      </c>
      <c r="M656" s="305">
        <f>IF(K656="nio",0,IF(K656&gt;0,VLOOKUP(G656,'3-Productie normen'!A:J,VLOOKUP(K656,'3-Productie normen'!$B$40:$C$42,2,FALSE),FALSE)))</f>
        <v>0</v>
      </c>
      <c r="N656" s="306" t="str">
        <f>VLOOKUP(G656,'3-Productie normen'!A:J,8,FALSE)</f>
        <v>S</v>
      </c>
      <c r="O656" s="453"/>
      <c r="Q656" s="307">
        <f t="shared" si="21"/>
        <v>3786.35</v>
      </c>
    </row>
    <row r="657" spans="1:17" ht="14.1" customHeight="1">
      <c r="A657" s="62">
        <v>657</v>
      </c>
      <c r="B657" s="271" t="s">
        <v>222</v>
      </c>
      <c r="C657" s="271" t="s">
        <v>224</v>
      </c>
      <c r="D657" s="430" t="s">
        <v>1108</v>
      </c>
      <c r="E657" s="216" t="s">
        <v>475</v>
      </c>
      <c r="F657" s="73" t="s">
        <v>437</v>
      </c>
      <c r="G657" s="73" t="s">
        <v>37</v>
      </c>
      <c r="H657" s="73" t="s">
        <v>237</v>
      </c>
      <c r="I657" s="209">
        <v>1.1100000000000001</v>
      </c>
      <c r="J657" s="304">
        <f t="shared" si="20"/>
        <v>205</v>
      </c>
      <c r="K657" s="219">
        <v>205</v>
      </c>
      <c r="L657" s="218" t="e">
        <f>IF(K657="nio",0,IF(K657&gt;0,K657*I657/M657,0))*VLOOKUP(B657,'2-Kosten per locatie'!$A$14:$C$22,3,FALSE)</f>
        <v>#DIV/0!</v>
      </c>
      <c r="M657" s="305">
        <f>IF(K657="nio",0,IF(K657&gt;0,VLOOKUP(G657,'3-Productie normen'!A:J,VLOOKUP(K657,'3-Productie normen'!$B$40:$C$42,2,FALSE),FALSE)))</f>
        <v>0</v>
      </c>
      <c r="N657" s="306" t="str">
        <f>VLOOKUP(G657,'3-Productie normen'!A:J,8,FALSE)</f>
        <v>S</v>
      </c>
      <c r="O657" s="453"/>
      <c r="Q657" s="307">
        <f t="shared" si="21"/>
        <v>227.55</v>
      </c>
    </row>
    <row r="658" spans="1:17" ht="14.1" customHeight="1">
      <c r="A658" s="62">
        <v>658</v>
      </c>
      <c r="B658" s="271" t="s">
        <v>222</v>
      </c>
      <c r="C658" s="271" t="s">
        <v>224</v>
      </c>
      <c r="D658" s="430" t="s">
        <v>1108</v>
      </c>
      <c r="E658" s="216" t="s">
        <v>475</v>
      </c>
      <c r="F658" s="73" t="s">
        <v>437</v>
      </c>
      <c r="G658" s="73" t="s">
        <v>37</v>
      </c>
      <c r="H658" s="73" t="s">
        <v>237</v>
      </c>
      <c r="I658" s="209">
        <v>1.1100000000000001</v>
      </c>
      <c r="J658" s="304">
        <f t="shared" si="20"/>
        <v>205</v>
      </c>
      <c r="K658" s="219">
        <v>205</v>
      </c>
      <c r="L658" s="218" t="e">
        <f>IF(K658="nio",0,IF(K658&gt;0,K658*I658/M658,0))*VLOOKUP(B658,'2-Kosten per locatie'!$A$14:$C$22,3,FALSE)</f>
        <v>#DIV/0!</v>
      </c>
      <c r="M658" s="305">
        <f>IF(K658="nio",0,IF(K658&gt;0,VLOOKUP(G658,'3-Productie normen'!A:J,VLOOKUP(K658,'3-Productie normen'!$B$40:$C$42,2,FALSE),FALSE)))</f>
        <v>0</v>
      </c>
      <c r="N658" s="306" t="str">
        <f>VLOOKUP(G658,'3-Productie normen'!A:J,8,FALSE)</f>
        <v>S</v>
      </c>
      <c r="O658" s="453"/>
      <c r="Q658" s="307">
        <f t="shared" si="21"/>
        <v>227.55</v>
      </c>
    </row>
    <row r="659" spans="1:17" ht="14.1" customHeight="1">
      <c r="A659" s="62">
        <v>659</v>
      </c>
      <c r="B659" s="271" t="s">
        <v>222</v>
      </c>
      <c r="C659" s="271" t="s">
        <v>224</v>
      </c>
      <c r="D659" s="430" t="s">
        <v>1108</v>
      </c>
      <c r="E659" s="216" t="s">
        <v>475</v>
      </c>
      <c r="F659" s="73" t="s">
        <v>437</v>
      </c>
      <c r="G659" s="73" t="s">
        <v>37</v>
      </c>
      <c r="H659" s="73" t="s">
        <v>237</v>
      </c>
      <c r="I659" s="209">
        <v>1.1100000000000001</v>
      </c>
      <c r="J659" s="304">
        <f t="shared" si="20"/>
        <v>205</v>
      </c>
      <c r="K659" s="219">
        <v>205</v>
      </c>
      <c r="L659" s="218" t="e">
        <f>IF(K659="nio",0,IF(K659&gt;0,K659*I659/M659,0))*VLOOKUP(B659,'2-Kosten per locatie'!$A$14:$C$22,3,FALSE)</f>
        <v>#DIV/0!</v>
      </c>
      <c r="M659" s="305">
        <f>IF(K659="nio",0,IF(K659&gt;0,VLOOKUP(G659,'3-Productie normen'!A:J,VLOOKUP(K659,'3-Productie normen'!$B$40:$C$42,2,FALSE),FALSE)))</f>
        <v>0</v>
      </c>
      <c r="N659" s="306" t="str">
        <f>VLOOKUP(G659,'3-Productie normen'!A:J,8,FALSE)</f>
        <v>S</v>
      </c>
      <c r="O659" s="453"/>
      <c r="Q659" s="307">
        <f t="shared" si="21"/>
        <v>227.55</v>
      </c>
    </row>
    <row r="660" spans="1:17" ht="14.1" customHeight="1">
      <c r="A660" s="62">
        <v>660</v>
      </c>
      <c r="B660" s="271" t="s">
        <v>222</v>
      </c>
      <c r="C660" s="271" t="s">
        <v>224</v>
      </c>
      <c r="D660" s="430" t="s">
        <v>1108</v>
      </c>
      <c r="E660" s="447" t="s">
        <v>859</v>
      </c>
      <c r="F660" s="73" t="s">
        <v>810</v>
      </c>
      <c r="G660" s="73" t="s">
        <v>232</v>
      </c>
      <c r="H660" s="73" t="s">
        <v>233</v>
      </c>
      <c r="I660" s="209">
        <v>64.03</v>
      </c>
      <c r="J660" s="304">
        <f t="shared" si="20"/>
        <v>205</v>
      </c>
      <c r="K660" s="219">
        <v>205</v>
      </c>
      <c r="L660" s="218" t="e">
        <f>IF(K660="nio",0,IF(K660&gt;0,K660*I660/M660,0))*VLOOKUP(B660,'2-Kosten per locatie'!$A$14:$C$22,3,FALSE)</f>
        <v>#DIV/0!</v>
      </c>
      <c r="M660" s="305">
        <f>IF(K660="nio",0,IF(K660&gt;0,VLOOKUP(G660,'3-Productie normen'!A:J,VLOOKUP(K660,'3-Productie normen'!$B$40:$C$42,2,FALSE),FALSE)))</f>
        <v>0</v>
      </c>
      <c r="N660" s="306" t="str">
        <f>VLOOKUP(G660,'3-Productie normen'!A:J,8,FALSE)</f>
        <v>V</v>
      </c>
      <c r="O660" s="453"/>
      <c r="Q660" s="307">
        <f t="shared" si="21"/>
        <v>13126.15</v>
      </c>
    </row>
    <row r="661" spans="1:17" ht="14.1" customHeight="1">
      <c r="A661" s="62">
        <v>661</v>
      </c>
      <c r="B661" s="271" t="s">
        <v>222</v>
      </c>
      <c r="C661" s="271" t="s">
        <v>224</v>
      </c>
      <c r="D661" s="430" t="s">
        <v>1108</v>
      </c>
      <c r="E661" s="447" t="s">
        <v>860</v>
      </c>
      <c r="F661" s="73" t="s">
        <v>707</v>
      </c>
      <c r="G661" s="73" t="s">
        <v>421</v>
      </c>
      <c r="H661" s="73" t="s">
        <v>438</v>
      </c>
      <c r="I661" s="209">
        <v>27.76</v>
      </c>
      <c r="J661" s="304">
        <f t="shared" si="20"/>
        <v>205</v>
      </c>
      <c r="K661" s="219">
        <v>205</v>
      </c>
      <c r="L661" s="218" t="e">
        <f>IF(K661="nio",0,IF(K661&gt;0,K661*I661/M661,0))*VLOOKUP(B661,'2-Kosten per locatie'!$A$14:$C$22,3,FALSE)</f>
        <v>#DIV/0!</v>
      </c>
      <c r="M661" s="305">
        <f>IF(K661="nio",0,IF(K661&gt;0,VLOOKUP(G661,'3-Productie normen'!A:J,VLOOKUP(K661,'3-Productie normen'!$B$40:$C$42,2,FALSE),FALSE)))</f>
        <v>0</v>
      </c>
      <c r="N661" s="306" t="str">
        <f>VLOOKUP(G661,'3-Productie normen'!A:J,8,FALSE)</f>
        <v>V</v>
      </c>
      <c r="O661" s="453"/>
      <c r="Q661" s="307">
        <f t="shared" si="21"/>
        <v>5690.8</v>
      </c>
    </row>
    <row r="662" spans="1:17" ht="14.1" customHeight="1">
      <c r="A662" s="62">
        <v>662</v>
      </c>
      <c r="B662" s="271" t="s">
        <v>222</v>
      </c>
      <c r="C662" s="271" t="s">
        <v>224</v>
      </c>
      <c r="D662" s="429" t="s">
        <v>1109</v>
      </c>
      <c r="E662" s="216" t="s">
        <v>758</v>
      </c>
      <c r="F662" s="73" t="s">
        <v>765</v>
      </c>
      <c r="G662" s="271" t="s">
        <v>1114</v>
      </c>
      <c r="H662" s="73" t="s">
        <v>488</v>
      </c>
      <c r="I662" s="209">
        <v>67.48</v>
      </c>
      <c r="J662" s="304">
        <f t="shared" si="20"/>
        <v>205</v>
      </c>
      <c r="K662" s="219">
        <v>205</v>
      </c>
      <c r="L662" s="218" t="e">
        <f>IF(K662="nio",0,IF(K662&gt;0,K662*I662/M662,0))*VLOOKUP(B662,'2-Kosten per locatie'!$A$14:$C$22,3,FALSE)</f>
        <v>#DIV/0!</v>
      </c>
      <c r="M662" s="305">
        <f>IF(K662="nio",0,IF(K662&gt;0,VLOOKUP(G662,'3-Productie normen'!A:J,VLOOKUP(K662,'3-Productie normen'!$B$40:$C$42,2,FALSE),FALSE)))</f>
        <v>0</v>
      </c>
      <c r="N662" s="306" t="str">
        <f>VLOOKUP(G662,'3-Productie normen'!A:J,8,FALSE)</f>
        <v>L</v>
      </c>
      <c r="O662" s="453"/>
      <c r="Q662" s="307">
        <f t="shared" si="21"/>
        <v>13833.400000000001</v>
      </c>
    </row>
    <row r="663" spans="1:17" ht="14.1" customHeight="1">
      <c r="A663" s="62">
        <v>663</v>
      </c>
      <c r="B663" s="271" t="s">
        <v>222</v>
      </c>
      <c r="C663" s="271" t="s">
        <v>224</v>
      </c>
      <c r="D663" s="429" t="s">
        <v>1109</v>
      </c>
      <c r="E663" s="216" t="s">
        <v>583</v>
      </c>
      <c r="F663" s="73" t="s">
        <v>861</v>
      </c>
      <c r="G663" s="73" t="s">
        <v>236</v>
      </c>
      <c r="H663" s="73" t="s">
        <v>488</v>
      </c>
      <c r="I663" s="209">
        <v>12.99</v>
      </c>
      <c r="J663" s="304">
        <f t="shared" si="20"/>
        <v>0</v>
      </c>
      <c r="K663" s="219" t="s">
        <v>888</v>
      </c>
      <c r="L663" s="218">
        <f>IF(K663="nio",0,IF(K663&gt;0,K663*I663/M663,0))*VLOOKUP(B663,'2-Kosten per locatie'!$A$14:$C$22,3,FALSE)</f>
        <v>0</v>
      </c>
      <c r="M663" s="305">
        <f>IF(K663="nio",0,IF(K663&gt;0,VLOOKUP(G663,'3-Productie normen'!A:J,VLOOKUP(K663,'3-Productie normen'!$B$40:$C$42,2,FALSE),FALSE)))</f>
        <v>0</v>
      </c>
      <c r="N663" s="306" t="str">
        <f>VLOOKUP(G663,'3-Productie normen'!A:J,8,FALSE)</f>
        <v>nvt</v>
      </c>
      <c r="O663" s="453"/>
      <c r="Q663" s="307">
        <f t="shared" si="21"/>
        <v>0</v>
      </c>
    </row>
    <row r="664" spans="1:17" ht="14.1" customHeight="1">
      <c r="A664" s="62">
        <v>664</v>
      </c>
      <c r="B664" s="271" t="s">
        <v>222</v>
      </c>
      <c r="C664" s="271" t="s">
        <v>224</v>
      </c>
      <c r="D664" s="429" t="s">
        <v>1109</v>
      </c>
      <c r="E664" s="216" t="s">
        <v>754</v>
      </c>
      <c r="F664" s="73" t="s">
        <v>765</v>
      </c>
      <c r="G664" s="271" t="s">
        <v>1114</v>
      </c>
      <c r="H664" s="73" t="s">
        <v>488</v>
      </c>
      <c r="I664" s="209">
        <v>72.150000000000006</v>
      </c>
      <c r="J664" s="304">
        <f t="shared" si="20"/>
        <v>205</v>
      </c>
      <c r="K664" s="219">
        <v>205</v>
      </c>
      <c r="L664" s="218" t="e">
        <f>IF(K664="nio",0,IF(K664&gt;0,K664*I664/M664,0))*VLOOKUP(B664,'2-Kosten per locatie'!$A$14:$C$22,3,FALSE)</f>
        <v>#DIV/0!</v>
      </c>
      <c r="M664" s="305">
        <f>IF(K664="nio",0,IF(K664&gt;0,VLOOKUP(G664,'3-Productie normen'!A:J,VLOOKUP(K664,'3-Productie normen'!$B$40:$C$42,2,FALSE),FALSE)))</f>
        <v>0</v>
      </c>
      <c r="N664" s="306" t="str">
        <f>VLOOKUP(G664,'3-Productie normen'!A:J,8,FALSE)</f>
        <v>L</v>
      </c>
      <c r="O664" s="453"/>
      <c r="Q664" s="307">
        <f t="shared" si="21"/>
        <v>14790.750000000002</v>
      </c>
    </row>
    <row r="665" spans="1:17" ht="14.1" customHeight="1">
      <c r="A665" s="62">
        <v>665</v>
      </c>
      <c r="B665" s="271" t="s">
        <v>222</v>
      </c>
      <c r="C665" s="271" t="s">
        <v>224</v>
      </c>
      <c r="D665" s="429" t="s">
        <v>1109</v>
      </c>
      <c r="E665" s="216" t="s">
        <v>1167</v>
      </c>
      <c r="F665" s="73" t="s">
        <v>861</v>
      </c>
      <c r="G665" s="73" t="s">
        <v>236</v>
      </c>
      <c r="H665" s="73" t="s">
        <v>488</v>
      </c>
      <c r="I665" s="209">
        <v>21.65</v>
      </c>
      <c r="J665" s="304">
        <f t="shared" si="20"/>
        <v>0</v>
      </c>
      <c r="K665" s="219" t="s">
        <v>888</v>
      </c>
      <c r="L665" s="218">
        <f>IF(K665="nio",0,IF(K665&gt;0,K665*I665/M665,0))*VLOOKUP(B665,'2-Kosten per locatie'!$A$14:$C$22,3,FALSE)</f>
        <v>0</v>
      </c>
      <c r="M665" s="305">
        <f>IF(K665="nio",0,IF(K665&gt;0,VLOOKUP(G665,'3-Productie normen'!A:J,VLOOKUP(K665,'3-Productie normen'!$B$40:$C$42,2,FALSE),FALSE)))</f>
        <v>0</v>
      </c>
      <c r="N665" s="306" t="str">
        <f>VLOOKUP(G665,'3-Productie normen'!A:J,8,FALSE)</f>
        <v>nvt</v>
      </c>
      <c r="O665" s="453"/>
      <c r="Q665" s="307">
        <f t="shared" si="21"/>
        <v>0</v>
      </c>
    </row>
    <row r="666" spans="1:17" ht="14.1" customHeight="1">
      <c r="A666" s="62">
        <v>666</v>
      </c>
      <c r="B666" s="271" t="s">
        <v>222</v>
      </c>
      <c r="C666" s="271" t="s">
        <v>224</v>
      </c>
      <c r="D666" s="429" t="s">
        <v>1109</v>
      </c>
      <c r="E666" s="216" t="s">
        <v>583</v>
      </c>
      <c r="F666" s="73" t="s">
        <v>862</v>
      </c>
      <c r="G666" s="73" t="s">
        <v>35</v>
      </c>
      <c r="H666" s="73" t="s">
        <v>233</v>
      </c>
      <c r="I666" s="209">
        <v>22.86</v>
      </c>
      <c r="J666" s="304">
        <f t="shared" si="20"/>
        <v>123</v>
      </c>
      <c r="K666" s="219">
        <v>123</v>
      </c>
      <c r="L666" s="218" t="e">
        <f>IF(K666="nio",0,IF(K666&gt;0,K666*I666/M666,0))*VLOOKUP(B666,'2-Kosten per locatie'!$A$14:$C$22,3,FALSE)</f>
        <v>#DIV/0!</v>
      </c>
      <c r="M666" s="305">
        <f>IF(K666="nio",0,IF(K666&gt;0,VLOOKUP(G666,'3-Productie normen'!A:J,VLOOKUP(K666,'3-Productie normen'!$B$40:$C$42,2,FALSE),FALSE)))</f>
        <v>0</v>
      </c>
      <c r="N666" s="306" t="str">
        <f>VLOOKUP(G666,'3-Productie normen'!A:J,8,FALSE)</f>
        <v>B</v>
      </c>
      <c r="O666" s="453"/>
      <c r="Q666" s="307">
        <f t="shared" si="21"/>
        <v>2811.7799999999997</v>
      </c>
    </row>
    <row r="667" spans="1:17" ht="14.1" customHeight="1">
      <c r="A667" s="62">
        <v>667</v>
      </c>
      <c r="B667" s="271" t="s">
        <v>222</v>
      </c>
      <c r="C667" s="271" t="s">
        <v>224</v>
      </c>
      <c r="D667" s="429" t="s">
        <v>1109</v>
      </c>
      <c r="E667" s="216" t="s">
        <v>582</v>
      </c>
      <c r="F667" s="73" t="s">
        <v>863</v>
      </c>
      <c r="G667" s="73" t="s">
        <v>236</v>
      </c>
      <c r="H667" s="73" t="s">
        <v>237</v>
      </c>
      <c r="I667" s="209">
        <v>24.23</v>
      </c>
      <c r="J667" s="304">
        <f t="shared" si="20"/>
        <v>0</v>
      </c>
      <c r="K667" s="219" t="s">
        <v>888</v>
      </c>
      <c r="L667" s="218">
        <f>IF(K667="nio",0,IF(K667&gt;0,K667*I667/M667,0))*VLOOKUP(B667,'2-Kosten per locatie'!$A$14:$C$22,3,FALSE)</f>
        <v>0</v>
      </c>
      <c r="M667" s="305">
        <f>IF(K667="nio",0,IF(K667&gt;0,VLOOKUP(G667,'3-Productie normen'!A:J,VLOOKUP(K667,'3-Productie normen'!$B$40:$C$42,2,FALSE),FALSE)))</f>
        <v>0</v>
      </c>
      <c r="N667" s="306" t="str">
        <f>VLOOKUP(G667,'3-Productie normen'!A:J,8,FALSE)</f>
        <v>nvt</v>
      </c>
      <c r="O667" s="453"/>
      <c r="Q667" s="307">
        <f t="shared" si="21"/>
        <v>0</v>
      </c>
    </row>
    <row r="668" spans="1:17" ht="14.1" customHeight="1">
      <c r="A668" s="62">
        <v>668</v>
      </c>
      <c r="B668" s="271" t="s">
        <v>222</v>
      </c>
      <c r="C668" s="271" t="s">
        <v>224</v>
      </c>
      <c r="D668" s="429" t="s">
        <v>1109</v>
      </c>
      <c r="E668" s="216" t="s">
        <v>579</v>
      </c>
      <c r="F668" s="73" t="s">
        <v>765</v>
      </c>
      <c r="G668" s="271" t="s">
        <v>1114</v>
      </c>
      <c r="H668" s="73" t="s">
        <v>233</v>
      </c>
      <c r="I668" s="209">
        <v>47.81</v>
      </c>
      <c r="J668" s="304">
        <f t="shared" si="20"/>
        <v>205</v>
      </c>
      <c r="K668" s="219">
        <v>205</v>
      </c>
      <c r="L668" s="218" t="e">
        <f>IF(K668="nio",0,IF(K668&gt;0,K668*I668/M668,0))*VLOOKUP(B668,'2-Kosten per locatie'!$A$14:$C$22,3,FALSE)</f>
        <v>#DIV/0!</v>
      </c>
      <c r="M668" s="305">
        <f>IF(K668="nio",0,IF(K668&gt;0,VLOOKUP(G668,'3-Productie normen'!A:J,VLOOKUP(K668,'3-Productie normen'!$B$40:$C$42,2,FALSE),FALSE)))</f>
        <v>0</v>
      </c>
      <c r="N668" s="306" t="str">
        <f>VLOOKUP(G668,'3-Productie normen'!A:J,8,FALSE)</f>
        <v>L</v>
      </c>
      <c r="O668" s="453"/>
      <c r="Q668" s="307">
        <f t="shared" si="21"/>
        <v>9801.0500000000011</v>
      </c>
    </row>
    <row r="669" spans="1:17" ht="14.1" customHeight="1">
      <c r="A669" s="62">
        <v>669</v>
      </c>
      <c r="B669" s="271" t="s">
        <v>222</v>
      </c>
      <c r="C669" s="271" t="s">
        <v>224</v>
      </c>
      <c r="D669" s="429" t="s">
        <v>1109</v>
      </c>
      <c r="E669" s="216" t="s">
        <v>577</v>
      </c>
      <c r="F669" s="73" t="s">
        <v>765</v>
      </c>
      <c r="G669" s="271" t="s">
        <v>1114</v>
      </c>
      <c r="H669" s="73" t="s">
        <v>233</v>
      </c>
      <c r="I669" s="209">
        <v>50.57</v>
      </c>
      <c r="J669" s="304">
        <f t="shared" si="20"/>
        <v>205</v>
      </c>
      <c r="K669" s="219">
        <v>205</v>
      </c>
      <c r="L669" s="218" t="e">
        <f>IF(K669="nio",0,IF(K669&gt;0,K669*I669/M669,0))*VLOOKUP(B669,'2-Kosten per locatie'!$A$14:$C$22,3,FALSE)</f>
        <v>#DIV/0!</v>
      </c>
      <c r="M669" s="305">
        <f>IF(K669="nio",0,IF(K669&gt;0,VLOOKUP(G669,'3-Productie normen'!A:J,VLOOKUP(K669,'3-Productie normen'!$B$40:$C$42,2,FALSE),FALSE)))</f>
        <v>0</v>
      </c>
      <c r="N669" s="306" t="str">
        <f>VLOOKUP(G669,'3-Productie normen'!A:J,8,FALSE)</f>
        <v>L</v>
      </c>
      <c r="O669" s="453"/>
      <c r="Q669" s="307">
        <f t="shared" si="21"/>
        <v>10366.85</v>
      </c>
    </row>
    <row r="670" spans="1:17" ht="14.1" customHeight="1">
      <c r="A670" s="62">
        <v>670</v>
      </c>
      <c r="B670" s="271" t="s">
        <v>222</v>
      </c>
      <c r="C670" s="271" t="s">
        <v>224</v>
      </c>
      <c r="D670" s="429" t="s">
        <v>1109</v>
      </c>
      <c r="E670" s="216" t="s">
        <v>555</v>
      </c>
      <c r="F670" s="73" t="s">
        <v>770</v>
      </c>
      <c r="G670" s="73" t="s">
        <v>35</v>
      </c>
      <c r="H670" s="73" t="s">
        <v>233</v>
      </c>
      <c r="I670" s="209">
        <v>19.510000000000002</v>
      </c>
      <c r="J670" s="304">
        <f t="shared" si="20"/>
        <v>123</v>
      </c>
      <c r="K670" s="219">
        <v>123</v>
      </c>
      <c r="L670" s="218" t="e">
        <f>IF(K670="nio",0,IF(K670&gt;0,K670*I670/M670,0))*VLOOKUP(B670,'2-Kosten per locatie'!$A$14:$C$22,3,FALSE)</f>
        <v>#DIV/0!</v>
      </c>
      <c r="M670" s="305">
        <f>IF(K670="nio",0,IF(K670&gt;0,VLOOKUP(G670,'3-Productie normen'!A:J,VLOOKUP(K670,'3-Productie normen'!$B$40:$C$42,2,FALSE),FALSE)))</f>
        <v>0</v>
      </c>
      <c r="N670" s="306" t="str">
        <f>VLOOKUP(G670,'3-Productie normen'!A:J,8,FALSE)</f>
        <v>B</v>
      </c>
      <c r="O670" s="453"/>
      <c r="Q670" s="307">
        <f t="shared" si="21"/>
        <v>2399.73</v>
      </c>
    </row>
    <row r="671" spans="1:17" ht="14.1" customHeight="1">
      <c r="A671" s="62">
        <v>671</v>
      </c>
      <c r="B671" s="271" t="s">
        <v>222</v>
      </c>
      <c r="C671" s="271" t="s">
        <v>224</v>
      </c>
      <c r="D671" s="429" t="s">
        <v>1109</v>
      </c>
      <c r="E671" s="216" t="s">
        <v>574</v>
      </c>
      <c r="F671" s="73" t="s">
        <v>765</v>
      </c>
      <c r="G671" s="271" t="s">
        <v>1114</v>
      </c>
      <c r="H671" s="73" t="s">
        <v>233</v>
      </c>
      <c r="I671" s="209">
        <v>73.61</v>
      </c>
      <c r="J671" s="304">
        <f t="shared" si="20"/>
        <v>205</v>
      </c>
      <c r="K671" s="219">
        <v>205</v>
      </c>
      <c r="L671" s="218" t="e">
        <f>IF(K671="nio",0,IF(K671&gt;0,K671*I671/M671,0))*VLOOKUP(B671,'2-Kosten per locatie'!$A$14:$C$22,3,FALSE)</f>
        <v>#DIV/0!</v>
      </c>
      <c r="M671" s="305">
        <f>IF(K671="nio",0,IF(K671&gt;0,VLOOKUP(G671,'3-Productie normen'!A:J,VLOOKUP(K671,'3-Productie normen'!$B$40:$C$42,2,FALSE),FALSE)))</f>
        <v>0</v>
      </c>
      <c r="N671" s="306" t="str">
        <f>VLOOKUP(G671,'3-Productie normen'!A:J,8,FALSE)</f>
        <v>L</v>
      </c>
      <c r="O671" s="453"/>
      <c r="Q671" s="307">
        <f t="shared" si="21"/>
        <v>15090.05</v>
      </c>
    </row>
    <row r="672" spans="1:17" ht="14.1" customHeight="1">
      <c r="A672" s="62">
        <v>672</v>
      </c>
      <c r="B672" s="271" t="s">
        <v>222</v>
      </c>
      <c r="C672" s="271" t="s">
        <v>224</v>
      </c>
      <c r="D672" s="429" t="s">
        <v>1109</v>
      </c>
      <c r="E672" s="216" t="s">
        <v>580</v>
      </c>
      <c r="F672" s="73" t="s">
        <v>864</v>
      </c>
      <c r="G672" s="73" t="s">
        <v>35</v>
      </c>
      <c r="H672" s="73" t="s">
        <v>233</v>
      </c>
      <c r="I672" s="209">
        <v>21.73</v>
      </c>
      <c r="J672" s="304">
        <f t="shared" si="20"/>
        <v>123</v>
      </c>
      <c r="K672" s="219">
        <v>123</v>
      </c>
      <c r="L672" s="218" t="e">
        <f>IF(K672="nio",0,IF(K672&gt;0,K672*I672/M672,0))*VLOOKUP(B672,'2-Kosten per locatie'!$A$14:$C$22,3,FALSE)</f>
        <v>#DIV/0!</v>
      </c>
      <c r="M672" s="305">
        <f>IF(K672="nio",0,IF(K672&gt;0,VLOOKUP(G672,'3-Productie normen'!A:J,VLOOKUP(K672,'3-Productie normen'!$B$40:$C$42,2,FALSE),FALSE)))</f>
        <v>0</v>
      </c>
      <c r="N672" s="306" t="str">
        <f>VLOOKUP(G672,'3-Productie normen'!A:J,8,FALSE)</f>
        <v>B</v>
      </c>
      <c r="O672" s="453"/>
      <c r="Q672" s="307">
        <f t="shared" si="21"/>
        <v>2672.79</v>
      </c>
    </row>
    <row r="673" spans="1:17" ht="14.1" customHeight="1">
      <c r="A673" s="62">
        <v>673</v>
      </c>
      <c r="B673" s="271" t="s">
        <v>222</v>
      </c>
      <c r="C673" s="271" t="s">
        <v>224</v>
      </c>
      <c r="D673" s="429" t="s">
        <v>1109</v>
      </c>
      <c r="E673" s="216" t="s">
        <v>578</v>
      </c>
      <c r="F673" s="73" t="s">
        <v>765</v>
      </c>
      <c r="G673" s="271" t="s">
        <v>1114</v>
      </c>
      <c r="H673" s="73" t="s">
        <v>233</v>
      </c>
      <c r="I673" s="209">
        <v>46.75</v>
      </c>
      <c r="J673" s="304">
        <f t="shared" si="20"/>
        <v>205</v>
      </c>
      <c r="K673" s="219">
        <v>205</v>
      </c>
      <c r="L673" s="218" t="e">
        <f>IF(K673="nio",0,IF(K673&gt;0,K673*I673/M673,0))*VLOOKUP(B673,'2-Kosten per locatie'!$A$14:$C$22,3,FALSE)</f>
        <v>#DIV/0!</v>
      </c>
      <c r="M673" s="305">
        <f>IF(K673="nio",0,IF(K673&gt;0,VLOOKUP(G673,'3-Productie normen'!A:J,VLOOKUP(K673,'3-Productie normen'!$B$40:$C$42,2,FALSE),FALSE)))</f>
        <v>0</v>
      </c>
      <c r="N673" s="306" t="str">
        <f>VLOOKUP(G673,'3-Productie normen'!A:J,8,FALSE)</f>
        <v>L</v>
      </c>
      <c r="O673" s="453"/>
      <c r="Q673" s="307">
        <f t="shared" si="21"/>
        <v>9583.75</v>
      </c>
    </row>
    <row r="674" spans="1:17" ht="14.1" customHeight="1">
      <c r="A674" s="62">
        <v>674</v>
      </c>
      <c r="B674" s="271" t="s">
        <v>222</v>
      </c>
      <c r="C674" s="271" t="s">
        <v>224</v>
      </c>
      <c r="D674" s="429" t="s">
        <v>1109</v>
      </c>
      <c r="E674" s="216" t="s">
        <v>553</v>
      </c>
      <c r="F674" s="73" t="s">
        <v>765</v>
      </c>
      <c r="G674" s="271" t="s">
        <v>1114</v>
      </c>
      <c r="H674" s="73" t="s">
        <v>233</v>
      </c>
      <c r="I674" s="209">
        <v>47.96</v>
      </c>
      <c r="J674" s="304">
        <f t="shared" si="20"/>
        <v>205</v>
      </c>
      <c r="K674" s="219">
        <v>205</v>
      </c>
      <c r="L674" s="218" t="e">
        <f>IF(K674="nio",0,IF(K674&gt;0,K674*I674/M674,0))*VLOOKUP(B674,'2-Kosten per locatie'!$A$14:$C$22,3,FALSE)</f>
        <v>#DIV/0!</v>
      </c>
      <c r="M674" s="305">
        <f>IF(K674="nio",0,IF(K674&gt;0,VLOOKUP(G674,'3-Productie normen'!A:J,VLOOKUP(K674,'3-Productie normen'!$B$40:$C$42,2,FALSE),FALSE)))</f>
        <v>0</v>
      </c>
      <c r="N674" s="306" t="str">
        <f>VLOOKUP(G674,'3-Productie normen'!A:J,8,FALSE)</f>
        <v>L</v>
      </c>
      <c r="O674" s="453"/>
      <c r="Q674" s="307">
        <f t="shared" si="21"/>
        <v>9831.7999999999993</v>
      </c>
    </row>
    <row r="675" spans="1:17" ht="14.1" customHeight="1">
      <c r="A675" s="62">
        <v>675</v>
      </c>
      <c r="B675" s="271" t="s">
        <v>222</v>
      </c>
      <c r="C675" s="271" t="s">
        <v>224</v>
      </c>
      <c r="D675" s="429" t="s">
        <v>1109</v>
      </c>
      <c r="E675" s="216" t="s">
        <v>573</v>
      </c>
      <c r="F675" s="73" t="s">
        <v>765</v>
      </c>
      <c r="G675" s="271" t="s">
        <v>1114</v>
      </c>
      <c r="H675" s="73" t="s">
        <v>233</v>
      </c>
      <c r="I675" s="209">
        <v>47.64</v>
      </c>
      <c r="J675" s="304">
        <f t="shared" si="20"/>
        <v>205</v>
      </c>
      <c r="K675" s="219">
        <v>205</v>
      </c>
      <c r="L675" s="218" t="e">
        <f>IF(K675="nio",0,IF(K675&gt;0,K675*I675/M675,0))*VLOOKUP(B675,'2-Kosten per locatie'!$A$14:$C$22,3,FALSE)</f>
        <v>#DIV/0!</v>
      </c>
      <c r="M675" s="305">
        <f>IF(K675="nio",0,IF(K675&gt;0,VLOOKUP(G675,'3-Productie normen'!A:J,VLOOKUP(K675,'3-Productie normen'!$B$40:$C$42,2,FALSE),FALSE)))</f>
        <v>0</v>
      </c>
      <c r="N675" s="306" t="str">
        <f>VLOOKUP(G675,'3-Productie normen'!A:J,8,FALSE)</f>
        <v>L</v>
      </c>
      <c r="O675" s="453"/>
      <c r="Q675" s="307">
        <f t="shared" si="21"/>
        <v>9766.2000000000007</v>
      </c>
    </row>
    <row r="676" spans="1:17" ht="14.1" customHeight="1">
      <c r="A676" s="62">
        <v>676</v>
      </c>
      <c r="B676" s="271" t="s">
        <v>222</v>
      </c>
      <c r="C676" s="271" t="s">
        <v>224</v>
      </c>
      <c r="D676" s="429" t="s">
        <v>1109</v>
      </c>
      <c r="E676" s="447" t="s">
        <v>1168</v>
      </c>
      <c r="F676" s="73" t="s">
        <v>337</v>
      </c>
      <c r="G676" s="73" t="s">
        <v>232</v>
      </c>
      <c r="H676" s="73" t="s">
        <v>454</v>
      </c>
      <c r="I676" s="209">
        <v>47.64</v>
      </c>
      <c r="J676" s="304">
        <f t="shared" si="20"/>
        <v>205</v>
      </c>
      <c r="K676" s="219">
        <v>205</v>
      </c>
      <c r="L676" s="218" t="e">
        <f>IF(K676="nio",0,IF(K676&gt;0,K676*I676/M676,0))*VLOOKUP(B676,'2-Kosten per locatie'!$A$14:$C$22,3,FALSE)</f>
        <v>#DIV/0!</v>
      </c>
      <c r="M676" s="305">
        <f>IF(K676="nio",0,IF(K676&gt;0,VLOOKUP(G676,'3-Productie normen'!A:J,VLOOKUP(K676,'3-Productie normen'!$B$40:$C$42,2,FALSE),FALSE)))</f>
        <v>0</v>
      </c>
      <c r="N676" s="306" t="str">
        <f>VLOOKUP(G676,'3-Productie normen'!A:J,8,FALSE)</f>
        <v>V</v>
      </c>
      <c r="O676" s="453"/>
      <c r="Q676" s="307">
        <f t="shared" si="21"/>
        <v>9766.2000000000007</v>
      </c>
    </row>
    <row r="677" spans="1:17" ht="14.1" customHeight="1">
      <c r="A677" s="62">
        <v>677</v>
      </c>
      <c r="B677" s="271" t="s">
        <v>222</v>
      </c>
      <c r="C677" s="271" t="s">
        <v>224</v>
      </c>
      <c r="D677" s="429" t="s">
        <v>1109</v>
      </c>
      <c r="E677" s="216" t="s">
        <v>1169</v>
      </c>
      <c r="F677" s="73" t="s">
        <v>765</v>
      </c>
      <c r="G677" s="271" t="s">
        <v>1114</v>
      </c>
      <c r="H677" s="73" t="s">
        <v>233</v>
      </c>
      <c r="I677" s="209">
        <v>48.4</v>
      </c>
      <c r="J677" s="304">
        <f t="shared" si="20"/>
        <v>205</v>
      </c>
      <c r="K677" s="219">
        <v>205</v>
      </c>
      <c r="L677" s="218" t="e">
        <f>IF(K677="nio",0,IF(K677&gt;0,K677*I677/M677,0))*VLOOKUP(B677,'2-Kosten per locatie'!$A$14:$C$22,3,FALSE)</f>
        <v>#DIV/0!</v>
      </c>
      <c r="M677" s="305">
        <f>IF(K677="nio",0,IF(K677&gt;0,VLOOKUP(G677,'3-Productie normen'!A:J,VLOOKUP(K677,'3-Productie normen'!$B$40:$C$42,2,FALSE),FALSE)))</f>
        <v>0</v>
      </c>
      <c r="N677" s="306" t="str">
        <f>VLOOKUP(G677,'3-Productie normen'!A:J,8,FALSE)</f>
        <v>L</v>
      </c>
      <c r="O677" s="453"/>
      <c r="Q677" s="307">
        <f t="shared" si="21"/>
        <v>9922</v>
      </c>
    </row>
    <row r="678" spans="1:17" ht="14.1" customHeight="1">
      <c r="A678" s="62">
        <v>678</v>
      </c>
      <c r="B678" s="271" t="s">
        <v>222</v>
      </c>
      <c r="C678" s="271" t="s">
        <v>224</v>
      </c>
      <c r="D678" s="429" t="s">
        <v>1109</v>
      </c>
      <c r="E678" s="216" t="s">
        <v>865</v>
      </c>
      <c r="F678" s="73" t="s">
        <v>866</v>
      </c>
      <c r="G678" s="73" t="s">
        <v>35</v>
      </c>
      <c r="H678" s="73" t="s">
        <v>233</v>
      </c>
      <c r="I678" s="209">
        <v>10.55</v>
      </c>
      <c r="J678" s="304">
        <f t="shared" si="20"/>
        <v>123</v>
      </c>
      <c r="K678" s="219">
        <v>123</v>
      </c>
      <c r="L678" s="218" t="e">
        <f>IF(K678="nio",0,IF(K678&gt;0,K678*I678/M678,0))*VLOOKUP(B678,'2-Kosten per locatie'!$A$14:$C$22,3,FALSE)</f>
        <v>#DIV/0!</v>
      </c>
      <c r="M678" s="305">
        <f>IF(K678="nio",0,IF(K678&gt;0,VLOOKUP(G678,'3-Productie normen'!A:J,VLOOKUP(K678,'3-Productie normen'!$B$40:$C$42,2,FALSE),FALSE)))</f>
        <v>0</v>
      </c>
      <c r="N678" s="306" t="str">
        <f>VLOOKUP(G678,'3-Productie normen'!A:J,8,FALSE)</f>
        <v>B</v>
      </c>
      <c r="O678" s="453"/>
      <c r="Q678" s="307">
        <f t="shared" si="21"/>
        <v>1297.6500000000001</v>
      </c>
    </row>
    <row r="679" spans="1:17" ht="14.1" customHeight="1">
      <c r="A679" s="62">
        <v>679</v>
      </c>
      <c r="B679" s="271" t="s">
        <v>222</v>
      </c>
      <c r="C679" s="271" t="s">
        <v>224</v>
      </c>
      <c r="D679" s="429" t="s">
        <v>1109</v>
      </c>
      <c r="E679" s="216" t="s">
        <v>760</v>
      </c>
      <c r="F679" s="73" t="s">
        <v>765</v>
      </c>
      <c r="G679" s="271" t="s">
        <v>1114</v>
      </c>
      <c r="H679" s="73" t="s">
        <v>454</v>
      </c>
      <c r="I679" s="209">
        <v>46.93</v>
      </c>
      <c r="J679" s="304">
        <f t="shared" si="20"/>
        <v>205</v>
      </c>
      <c r="K679" s="219">
        <v>205</v>
      </c>
      <c r="L679" s="218" t="e">
        <f>IF(K679="nio",0,IF(K679&gt;0,K679*I679/M679,0))*VLOOKUP(B679,'2-Kosten per locatie'!$A$14:$C$22,3,FALSE)</f>
        <v>#DIV/0!</v>
      </c>
      <c r="M679" s="305">
        <f>IF(K679="nio",0,IF(K679&gt;0,VLOOKUP(G679,'3-Productie normen'!A:J,VLOOKUP(K679,'3-Productie normen'!$B$40:$C$42,2,FALSE),FALSE)))</f>
        <v>0</v>
      </c>
      <c r="N679" s="306" t="str">
        <f>VLOOKUP(G679,'3-Productie normen'!A:J,8,FALSE)</f>
        <v>L</v>
      </c>
      <c r="O679" s="453"/>
      <c r="Q679" s="307">
        <f t="shared" si="21"/>
        <v>9620.65</v>
      </c>
    </row>
    <row r="680" spans="1:17" ht="14.1" customHeight="1">
      <c r="A680" s="62">
        <v>680</v>
      </c>
      <c r="B680" s="271" t="s">
        <v>222</v>
      </c>
      <c r="C680" s="271" t="s">
        <v>224</v>
      </c>
      <c r="D680" s="429" t="s">
        <v>1109</v>
      </c>
      <c r="E680" s="216" t="s">
        <v>756</v>
      </c>
      <c r="F680" s="73" t="s">
        <v>765</v>
      </c>
      <c r="G680" s="271" t="s">
        <v>1114</v>
      </c>
      <c r="H680" s="73" t="s">
        <v>454</v>
      </c>
      <c r="I680" s="209">
        <v>45.68</v>
      </c>
      <c r="J680" s="304">
        <f t="shared" si="20"/>
        <v>205</v>
      </c>
      <c r="K680" s="219">
        <v>205</v>
      </c>
      <c r="L680" s="218" t="e">
        <f>IF(K680="nio",0,IF(K680&gt;0,K680*I680/M680,0))*VLOOKUP(B680,'2-Kosten per locatie'!$A$14:$C$22,3,FALSE)</f>
        <v>#DIV/0!</v>
      </c>
      <c r="M680" s="305">
        <f>IF(K680="nio",0,IF(K680&gt;0,VLOOKUP(G680,'3-Productie normen'!A:J,VLOOKUP(K680,'3-Productie normen'!$B$40:$C$42,2,FALSE),FALSE)))</f>
        <v>0</v>
      </c>
      <c r="N680" s="306" t="str">
        <f>VLOOKUP(G680,'3-Productie normen'!A:J,8,FALSE)</f>
        <v>L</v>
      </c>
      <c r="O680" s="453"/>
      <c r="Q680" s="307">
        <f t="shared" si="21"/>
        <v>9364.4</v>
      </c>
    </row>
    <row r="681" spans="1:17" ht="14.1" customHeight="1">
      <c r="A681" s="62">
        <v>681</v>
      </c>
      <c r="B681" s="271" t="s">
        <v>222</v>
      </c>
      <c r="C681" s="271" t="s">
        <v>224</v>
      </c>
      <c r="D681" s="429" t="s">
        <v>1109</v>
      </c>
      <c r="E681" s="216" t="s">
        <v>752</v>
      </c>
      <c r="F681" s="73" t="s">
        <v>765</v>
      </c>
      <c r="G681" s="271" t="s">
        <v>1114</v>
      </c>
      <c r="H681" s="73" t="s">
        <v>454</v>
      </c>
      <c r="I681" s="209">
        <v>49.12</v>
      </c>
      <c r="J681" s="304">
        <f t="shared" si="20"/>
        <v>205</v>
      </c>
      <c r="K681" s="219">
        <v>205</v>
      </c>
      <c r="L681" s="218" t="e">
        <f>IF(K681="nio",0,IF(K681&gt;0,K681*I681/M681,0))*VLOOKUP(B681,'2-Kosten per locatie'!$A$14:$C$22,3,FALSE)</f>
        <v>#DIV/0!</v>
      </c>
      <c r="M681" s="305">
        <f>IF(K681="nio",0,IF(K681&gt;0,VLOOKUP(G681,'3-Productie normen'!A:J,VLOOKUP(K681,'3-Productie normen'!$B$40:$C$42,2,FALSE),FALSE)))</f>
        <v>0</v>
      </c>
      <c r="N681" s="306" t="str">
        <f>VLOOKUP(G681,'3-Productie normen'!A:J,8,FALSE)</f>
        <v>L</v>
      </c>
      <c r="O681" s="453"/>
      <c r="Q681" s="307">
        <f t="shared" si="21"/>
        <v>10069.6</v>
      </c>
    </row>
    <row r="682" spans="1:17" ht="14.1" customHeight="1">
      <c r="A682" s="62">
        <v>682</v>
      </c>
      <c r="B682" s="271" t="s">
        <v>222</v>
      </c>
      <c r="C682" s="271" t="s">
        <v>224</v>
      </c>
      <c r="D682" s="429" t="s">
        <v>1109</v>
      </c>
      <c r="E682" s="216" t="s">
        <v>751</v>
      </c>
      <c r="F682" s="73" t="s">
        <v>841</v>
      </c>
      <c r="G682" s="73" t="s">
        <v>35</v>
      </c>
      <c r="H682" s="73" t="s">
        <v>454</v>
      </c>
      <c r="I682" s="209">
        <v>15.23</v>
      </c>
      <c r="J682" s="304">
        <f t="shared" si="20"/>
        <v>123</v>
      </c>
      <c r="K682" s="219">
        <v>123</v>
      </c>
      <c r="L682" s="218" t="e">
        <f>IF(K682="nio",0,IF(K682&gt;0,K682*I682/M682,0))*VLOOKUP(B682,'2-Kosten per locatie'!$A$14:$C$22,3,FALSE)</f>
        <v>#DIV/0!</v>
      </c>
      <c r="M682" s="305">
        <f>IF(K682="nio",0,IF(K682&gt;0,VLOOKUP(G682,'3-Productie normen'!A:J,VLOOKUP(K682,'3-Productie normen'!$B$40:$C$42,2,FALSE),FALSE)))</f>
        <v>0</v>
      </c>
      <c r="N682" s="306" t="str">
        <f>VLOOKUP(G682,'3-Productie normen'!A:J,8,FALSE)</f>
        <v>B</v>
      </c>
      <c r="O682" s="453"/>
      <c r="Q682" s="307">
        <f t="shared" si="21"/>
        <v>1873.29</v>
      </c>
    </row>
    <row r="683" spans="1:17" ht="14.1" customHeight="1">
      <c r="A683" s="62">
        <v>683</v>
      </c>
      <c r="B683" s="271" t="s">
        <v>222</v>
      </c>
      <c r="C683" s="271" t="s">
        <v>224</v>
      </c>
      <c r="D683" s="429" t="s">
        <v>1109</v>
      </c>
      <c r="E683" s="216" t="s">
        <v>571</v>
      </c>
      <c r="F683" s="73" t="s">
        <v>765</v>
      </c>
      <c r="G683" s="271" t="s">
        <v>1114</v>
      </c>
      <c r="H683" s="73" t="s">
        <v>233</v>
      </c>
      <c r="I683" s="209">
        <v>49.42</v>
      </c>
      <c r="J683" s="304">
        <f t="shared" si="20"/>
        <v>205</v>
      </c>
      <c r="K683" s="219">
        <v>205</v>
      </c>
      <c r="L683" s="218" t="e">
        <f>IF(K683="nio",0,IF(K683&gt;0,K683*I683/M683,0))*VLOOKUP(B683,'2-Kosten per locatie'!$A$14:$C$22,3,FALSE)</f>
        <v>#DIV/0!</v>
      </c>
      <c r="M683" s="305">
        <f>IF(K683="nio",0,IF(K683&gt;0,VLOOKUP(G683,'3-Productie normen'!A:J,VLOOKUP(K683,'3-Productie normen'!$B$40:$C$42,2,FALSE),FALSE)))</f>
        <v>0</v>
      </c>
      <c r="N683" s="306" t="str">
        <f>VLOOKUP(G683,'3-Productie normen'!A:J,8,FALSE)</f>
        <v>L</v>
      </c>
      <c r="O683" s="453"/>
      <c r="Q683" s="307">
        <f t="shared" si="21"/>
        <v>10131.1</v>
      </c>
    </row>
    <row r="684" spans="1:17" ht="14.1" customHeight="1">
      <c r="A684" s="62">
        <v>684</v>
      </c>
      <c r="B684" s="271" t="s">
        <v>222</v>
      </c>
      <c r="C684" s="271" t="s">
        <v>224</v>
      </c>
      <c r="D684" s="429" t="s">
        <v>1109</v>
      </c>
      <c r="E684" s="216" t="s">
        <v>557</v>
      </c>
      <c r="F684" s="73" t="s">
        <v>765</v>
      </c>
      <c r="G684" s="271" t="s">
        <v>1114</v>
      </c>
      <c r="H684" s="73" t="s">
        <v>233</v>
      </c>
      <c r="I684" s="209">
        <v>49.49</v>
      </c>
      <c r="J684" s="304">
        <f t="shared" si="20"/>
        <v>205</v>
      </c>
      <c r="K684" s="219">
        <v>205</v>
      </c>
      <c r="L684" s="218" t="e">
        <f>IF(K684="nio",0,IF(K684&gt;0,K684*I684/M684,0))*VLOOKUP(B684,'2-Kosten per locatie'!$A$14:$C$22,3,FALSE)</f>
        <v>#DIV/0!</v>
      </c>
      <c r="M684" s="305">
        <f>IF(K684="nio",0,IF(K684&gt;0,VLOOKUP(G684,'3-Productie normen'!A:J,VLOOKUP(K684,'3-Productie normen'!$B$40:$C$42,2,FALSE),FALSE)))</f>
        <v>0</v>
      </c>
      <c r="N684" s="306" t="str">
        <f>VLOOKUP(G684,'3-Productie normen'!A:J,8,FALSE)</f>
        <v>L</v>
      </c>
      <c r="O684" s="453"/>
      <c r="Q684" s="307">
        <f t="shared" si="21"/>
        <v>10145.450000000001</v>
      </c>
    </row>
    <row r="685" spans="1:17" ht="14.1" customHeight="1">
      <c r="A685" s="62">
        <v>685</v>
      </c>
      <c r="B685" s="271" t="s">
        <v>222</v>
      </c>
      <c r="C685" s="271" t="s">
        <v>224</v>
      </c>
      <c r="D685" s="429" t="s">
        <v>1109</v>
      </c>
      <c r="E685" s="216" t="s">
        <v>561</v>
      </c>
      <c r="F685" s="73" t="s">
        <v>765</v>
      </c>
      <c r="G685" s="271" t="s">
        <v>1114</v>
      </c>
      <c r="H685" s="73" t="s">
        <v>233</v>
      </c>
      <c r="I685" s="209">
        <v>49.21</v>
      </c>
      <c r="J685" s="304">
        <f t="shared" si="20"/>
        <v>205</v>
      </c>
      <c r="K685" s="219">
        <v>205</v>
      </c>
      <c r="L685" s="218" t="e">
        <f>IF(K685="nio",0,IF(K685&gt;0,K685*I685/M685,0))*VLOOKUP(B685,'2-Kosten per locatie'!$A$14:$C$22,3,FALSE)</f>
        <v>#DIV/0!</v>
      </c>
      <c r="M685" s="305">
        <f>IF(K685="nio",0,IF(K685&gt;0,VLOOKUP(G685,'3-Productie normen'!A:J,VLOOKUP(K685,'3-Productie normen'!$B$40:$C$42,2,FALSE),FALSE)))</f>
        <v>0</v>
      </c>
      <c r="N685" s="306" t="str">
        <f>VLOOKUP(G685,'3-Productie normen'!A:J,8,FALSE)</f>
        <v>L</v>
      </c>
      <c r="O685" s="453"/>
      <c r="Q685" s="307">
        <f t="shared" si="21"/>
        <v>10088.049999999999</v>
      </c>
    </row>
    <row r="686" spans="1:17" ht="14.1" customHeight="1">
      <c r="A686" s="62">
        <v>686</v>
      </c>
      <c r="B686" s="271" t="s">
        <v>222</v>
      </c>
      <c r="C686" s="271" t="s">
        <v>224</v>
      </c>
      <c r="D686" s="429" t="s">
        <v>1109</v>
      </c>
      <c r="E686" s="216" t="s">
        <v>563</v>
      </c>
      <c r="F686" s="73" t="s">
        <v>765</v>
      </c>
      <c r="G686" s="271" t="s">
        <v>1114</v>
      </c>
      <c r="H686" s="73" t="s">
        <v>233</v>
      </c>
      <c r="I686" s="209">
        <v>49.84</v>
      </c>
      <c r="J686" s="304">
        <f t="shared" si="20"/>
        <v>205</v>
      </c>
      <c r="K686" s="219">
        <v>205</v>
      </c>
      <c r="L686" s="218" t="e">
        <f>IF(K686="nio",0,IF(K686&gt;0,K686*I686/M686,0))*VLOOKUP(B686,'2-Kosten per locatie'!$A$14:$C$22,3,FALSE)</f>
        <v>#DIV/0!</v>
      </c>
      <c r="M686" s="305">
        <f>IF(K686="nio",0,IF(K686&gt;0,VLOOKUP(G686,'3-Productie normen'!A:J,VLOOKUP(K686,'3-Productie normen'!$B$40:$C$42,2,FALSE),FALSE)))</f>
        <v>0</v>
      </c>
      <c r="N686" s="306" t="str">
        <f>VLOOKUP(G686,'3-Productie normen'!A:J,8,FALSE)</f>
        <v>L</v>
      </c>
      <c r="O686" s="453"/>
      <c r="Q686" s="307">
        <f t="shared" si="21"/>
        <v>10217.200000000001</v>
      </c>
    </row>
    <row r="687" spans="1:17" ht="14.1" customHeight="1">
      <c r="A687" s="62">
        <v>687</v>
      </c>
      <c r="B687" s="271" t="s">
        <v>222</v>
      </c>
      <c r="C687" s="271" t="s">
        <v>224</v>
      </c>
      <c r="D687" s="429" t="s">
        <v>1109</v>
      </c>
      <c r="E687" s="216" t="s">
        <v>564</v>
      </c>
      <c r="F687" s="73" t="s">
        <v>765</v>
      </c>
      <c r="G687" s="271" t="s">
        <v>1114</v>
      </c>
      <c r="H687" s="73" t="s">
        <v>233</v>
      </c>
      <c r="I687" s="209">
        <v>49.48</v>
      </c>
      <c r="J687" s="304">
        <f t="shared" si="20"/>
        <v>205</v>
      </c>
      <c r="K687" s="219">
        <v>205</v>
      </c>
      <c r="L687" s="218" t="e">
        <f>IF(K687="nio",0,IF(K687&gt;0,K687*I687/M687,0))*VLOOKUP(B687,'2-Kosten per locatie'!$A$14:$C$22,3,FALSE)</f>
        <v>#DIV/0!</v>
      </c>
      <c r="M687" s="305">
        <f>IF(K687="nio",0,IF(K687&gt;0,VLOOKUP(G687,'3-Productie normen'!A:J,VLOOKUP(K687,'3-Productie normen'!$B$40:$C$42,2,FALSE),FALSE)))</f>
        <v>0</v>
      </c>
      <c r="N687" s="306" t="str">
        <f>VLOOKUP(G687,'3-Productie normen'!A:J,8,FALSE)</f>
        <v>L</v>
      </c>
      <c r="O687" s="453"/>
      <c r="Q687" s="307">
        <f t="shared" si="21"/>
        <v>10143.4</v>
      </c>
    </row>
    <row r="688" spans="1:17" ht="14.1" customHeight="1">
      <c r="A688" s="62">
        <v>688</v>
      </c>
      <c r="B688" s="271" t="s">
        <v>222</v>
      </c>
      <c r="C688" s="271" t="s">
        <v>224</v>
      </c>
      <c r="D688" s="429" t="s">
        <v>1109</v>
      </c>
      <c r="E688" s="216" t="s">
        <v>562</v>
      </c>
      <c r="F688" s="73" t="s">
        <v>765</v>
      </c>
      <c r="G688" s="271" t="s">
        <v>1114</v>
      </c>
      <c r="H688" s="73" t="s">
        <v>233</v>
      </c>
      <c r="I688" s="209">
        <v>49.24</v>
      </c>
      <c r="J688" s="304">
        <f t="shared" si="20"/>
        <v>205</v>
      </c>
      <c r="K688" s="219">
        <v>205</v>
      </c>
      <c r="L688" s="218" t="e">
        <f>IF(K688="nio",0,IF(K688&gt;0,K688*I688/M688,0))*VLOOKUP(B688,'2-Kosten per locatie'!$A$14:$C$22,3,FALSE)</f>
        <v>#DIV/0!</v>
      </c>
      <c r="M688" s="305">
        <f>IF(K688="nio",0,IF(K688&gt;0,VLOOKUP(G688,'3-Productie normen'!A:J,VLOOKUP(K688,'3-Productie normen'!$B$40:$C$42,2,FALSE),FALSE)))</f>
        <v>0</v>
      </c>
      <c r="N688" s="306" t="str">
        <f>VLOOKUP(G688,'3-Productie normen'!A:J,8,FALSE)</f>
        <v>L</v>
      </c>
      <c r="O688" s="453"/>
      <c r="Q688" s="307">
        <f t="shared" si="21"/>
        <v>10094.200000000001</v>
      </c>
    </row>
    <row r="689" spans="1:17" ht="14.1" customHeight="1">
      <c r="A689" s="62">
        <v>689</v>
      </c>
      <c r="B689" s="271" t="s">
        <v>222</v>
      </c>
      <c r="C689" s="271" t="s">
        <v>224</v>
      </c>
      <c r="D689" s="429" t="s">
        <v>1109</v>
      </c>
      <c r="E689" s="216" t="s">
        <v>560</v>
      </c>
      <c r="F689" s="73" t="s">
        <v>765</v>
      </c>
      <c r="G689" s="271" t="s">
        <v>1114</v>
      </c>
      <c r="H689" s="73" t="s">
        <v>233</v>
      </c>
      <c r="I689" s="209">
        <v>49.21</v>
      </c>
      <c r="J689" s="304">
        <f t="shared" si="20"/>
        <v>205</v>
      </c>
      <c r="K689" s="219">
        <v>205</v>
      </c>
      <c r="L689" s="218" t="e">
        <f>IF(K689="nio",0,IF(K689&gt;0,K689*I689/M689,0))*VLOOKUP(B689,'2-Kosten per locatie'!$A$14:$C$22,3,FALSE)</f>
        <v>#DIV/0!</v>
      </c>
      <c r="M689" s="305">
        <f>IF(K689="nio",0,IF(K689&gt;0,VLOOKUP(G689,'3-Productie normen'!A:J,VLOOKUP(K689,'3-Productie normen'!$B$40:$C$42,2,FALSE),FALSE)))</f>
        <v>0</v>
      </c>
      <c r="N689" s="306" t="str">
        <f>VLOOKUP(G689,'3-Productie normen'!A:J,8,FALSE)</f>
        <v>L</v>
      </c>
      <c r="O689" s="453"/>
      <c r="Q689" s="307">
        <f t="shared" si="21"/>
        <v>10088.049999999999</v>
      </c>
    </row>
    <row r="690" spans="1:17" ht="14.1" customHeight="1">
      <c r="A690" s="62">
        <v>690</v>
      </c>
      <c r="B690" s="271" t="s">
        <v>222</v>
      </c>
      <c r="C690" s="271" t="s">
        <v>224</v>
      </c>
      <c r="D690" s="429" t="s">
        <v>1109</v>
      </c>
      <c r="E690" s="216" t="s">
        <v>559</v>
      </c>
      <c r="F690" s="73" t="s">
        <v>867</v>
      </c>
      <c r="G690" s="73" t="s">
        <v>35</v>
      </c>
      <c r="H690" s="73" t="s">
        <v>233</v>
      </c>
      <c r="I690" s="209">
        <v>23.98</v>
      </c>
      <c r="J690" s="304">
        <f t="shared" si="20"/>
        <v>123</v>
      </c>
      <c r="K690" s="219">
        <v>123</v>
      </c>
      <c r="L690" s="218" t="e">
        <f>IF(K690="nio",0,IF(K690&gt;0,K690*I690/M690,0))*VLOOKUP(B690,'2-Kosten per locatie'!$A$14:$C$22,3,FALSE)</f>
        <v>#DIV/0!</v>
      </c>
      <c r="M690" s="305">
        <f>IF(K690="nio",0,IF(K690&gt;0,VLOOKUP(G690,'3-Productie normen'!A:J,VLOOKUP(K690,'3-Productie normen'!$B$40:$C$42,2,FALSE),FALSE)))</f>
        <v>0</v>
      </c>
      <c r="N690" s="306" t="str">
        <f>VLOOKUP(G690,'3-Productie normen'!A:J,8,FALSE)</f>
        <v>B</v>
      </c>
      <c r="O690" s="453"/>
      <c r="Q690" s="307">
        <f t="shared" si="21"/>
        <v>2949.54</v>
      </c>
    </row>
    <row r="691" spans="1:17" ht="14.1" customHeight="1">
      <c r="A691" s="62">
        <v>691</v>
      </c>
      <c r="B691" s="271" t="s">
        <v>222</v>
      </c>
      <c r="C691" s="271" t="s">
        <v>224</v>
      </c>
      <c r="D691" s="429" t="s">
        <v>1109</v>
      </c>
      <c r="E691" s="216" t="s">
        <v>558</v>
      </c>
      <c r="F691" s="73" t="s">
        <v>796</v>
      </c>
      <c r="G691" s="73" t="s">
        <v>236</v>
      </c>
      <c r="H691" s="73" t="s">
        <v>237</v>
      </c>
      <c r="I691" s="209">
        <v>0.71</v>
      </c>
      <c r="J691" s="304">
        <f t="shared" si="20"/>
        <v>0</v>
      </c>
      <c r="K691" s="219" t="s">
        <v>888</v>
      </c>
      <c r="L691" s="218">
        <f>IF(K691="nio",0,IF(K691&gt;0,K691*I691/M691,0))*VLOOKUP(B691,'2-Kosten per locatie'!$A$14:$C$22,3,FALSE)</f>
        <v>0</v>
      </c>
      <c r="M691" s="305">
        <f>IF(K691="nio",0,IF(K691&gt;0,VLOOKUP(G691,'3-Productie normen'!A:J,VLOOKUP(K691,'3-Productie normen'!$B$40:$C$42,2,FALSE),FALSE)))</f>
        <v>0</v>
      </c>
      <c r="N691" s="306" t="str">
        <f>VLOOKUP(G691,'3-Productie normen'!A:J,8,FALSE)</f>
        <v>nvt</v>
      </c>
      <c r="O691" s="453"/>
      <c r="Q691" s="307">
        <f t="shared" si="21"/>
        <v>0</v>
      </c>
    </row>
    <row r="692" spans="1:17" ht="14.1" customHeight="1">
      <c r="A692" s="62">
        <v>692</v>
      </c>
      <c r="B692" s="271" t="s">
        <v>222</v>
      </c>
      <c r="C692" s="271" t="s">
        <v>224</v>
      </c>
      <c r="D692" s="429" t="s">
        <v>1109</v>
      </c>
      <c r="E692" s="216" t="s">
        <v>556</v>
      </c>
      <c r="F692" s="73" t="s">
        <v>765</v>
      </c>
      <c r="G692" s="271" t="s">
        <v>1114</v>
      </c>
      <c r="H692" s="73" t="s">
        <v>233</v>
      </c>
      <c r="I692" s="209">
        <v>48.45</v>
      </c>
      <c r="J692" s="304">
        <f t="shared" si="20"/>
        <v>205</v>
      </c>
      <c r="K692" s="219">
        <v>205</v>
      </c>
      <c r="L692" s="218" t="e">
        <f>IF(K692="nio",0,IF(K692&gt;0,K692*I692/M692,0))*VLOOKUP(B692,'2-Kosten per locatie'!$A$14:$C$22,3,FALSE)</f>
        <v>#DIV/0!</v>
      </c>
      <c r="M692" s="305">
        <f>IF(K692="nio",0,IF(K692&gt;0,VLOOKUP(G692,'3-Productie normen'!A:J,VLOOKUP(K692,'3-Productie normen'!$B$40:$C$42,2,FALSE),FALSE)))</f>
        <v>0</v>
      </c>
      <c r="N692" s="306" t="str">
        <f>VLOOKUP(G692,'3-Productie normen'!A:J,8,FALSE)</f>
        <v>L</v>
      </c>
      <c r="O692" s="453"/>
      <c r="Q692" s="307">
        <f t="shared" si="21"/>
        <v>9932.25</v>
      </c>
    </row>
    <row r="693" spans="1:17" ht="14.1" customHeight="1">
      <c r="A693" s="62">
        <v>693</v>
      </c>
      <c r="B693" s="271" t="s">
        <v>222</v>
      </c>
      <c r="C693" s="271" t="s">
        <v>224</v>
      </c>
      <c r="D693" s="429" t="s">
        <v>1109</v>
      </c>
      <c r="E693" s="216" t="s">
        <v>576</v>
      </c>
      <c r="F693" s="73" t="s">
        <v>765</v>
      </c>
      <c r="G693" s="271" t="s">
        <v>1114</v>
      </c>
      <c r="H693" s="73" t="s">
        <v>233</v>
      </c>
      <c r="I693" s="209">
        <v>49.52</v>
      </c>
      <c r="J693" s="304">
        <f t="shared" si="20"/>
        <v>205</v>
      </c>
      <c r="K693" s="219">
        <v>205</v>
      </c>
      <c r="L693" s="218" t="e">
        <f>IF(K693="nio",0,IF(K693&gt;0,K693*I693/M693,0))*VLOOKUP(B693,'2-Kosten per locatie'!$A$14:$C$22,3,FALSE)</f>
        <v>#DIV/0!</v>
      </c>
      <c r="M693" s="305">
        <f>IF(K693="nio",0,IF(K693&gt;0,VLOOKUP(G693,'3-Productie normen'!A:J,VLOOKUP(K693,'3-Productie normen'!$B$40:$C$42,2,FALSE),FALSE)))</f>
        <v>0</v>
      </c>
      <c r="N693" s="306" t="str">
        <f>VLOOKUP(G693,'3-Productie normen'!A:J,8,FALSE)</f>
        <v>L</v>
      </c>
      <c r="O693" s="453"/>
      <c r="Q693" s="307">
        <f t="shared" si="21"/>
        <v>10151.6</v>
      </c>
    </row>
    <row r="694" spans="1:17" ht="14.1" customHeight="1">
      <c r="A694" s="62">
        <v>694</v>
      </c>
      <c r="B694" s="271" t="s">
        <v>222</v>
      </c>
      <c r="C694" s="271" t="s">
        <v>224</v>
      </c>
      <c r="D694" s="429" t="s">
        <v>1109</v>
      </c>
      <c r="E694" s="216" t="s">
        <v>569</v>
      </c>
      <c r="F694" s="73" t="s">
        <v>765</v>
      </c>
      <c r="G694" s="271" t="s">
        <v>1114</v>
      </c>
      <c r="H694" s="73" t="s">
        <v>233</v>
      </c>
      <c r="I694" s="209">
        <v>49.81</v>
      </c>
      <c r="J694" s="304">
        <f t="shared" si="20"/>
        <v>205</v>
      </c>
      <c r="K694" s="219">
        <v>205</v>
      </c>
      <c r="L694" s="218" t="e">
        <f>IF(K694="nio",0,IF(K694&gt;0,K694*I694/M694,0))*VLOOKUP(B694,'2-Kosten per locatie'!$A$14:$C$22,3,FALSE)</f>
        <v>#DIV/0!</v>
      </c>
      <c r="M694" s="305">
        <f>IF(K694="nio",0,IF(K694&gt;0,VLOOKUP(G694,'3-Productie normen'!A:J,VLOOKUP(K694,'3-Productie normen'!$B$40:$C$42,2,FALSE),FALSE)))</f>
        <v>0</v>
      </c>
      <c r="N694" s="306" t="str">
        <f>VLOOKUP(G694,'3-Productie normen'!A:J,8,FALSE)</f>
        <v>L</v>
      </c>
      <c r="O694" s="453"/>
      <c r="Q694" s="307">
        <f t="shared" si="21"/>
        <v>10211.050000000001</v>
      </c>
    </row>
    <row r="695" spans="1:17" ht="14.1" customHeight="1">
      <c r="A695" s="62">
        <v>695</v>
      </c>
      <c r="B695" s="271" t="s">
        <v>222</v>
      </c>
      <c r="C695" s="271" t="s">
        <v>224</v>
      </c>
      <c r="D695" s="429" t="s">
        <v>1109</v>
      </c>
      <c r="E695" s="216" t="s">
        <v>568</v>
      </c>
      <c r="F695" s="73" t="s">
        <v>868</v>
      </c>
      <c r="G695" s="271" t="s">
        <v>1114</v>
      </c>
      <c r="H695" s="73" t="s">
        <v>233</v>
      </c>
      <c r="I695" s="209">
        <v>12.34</v>
      </c>
      <c r="J695" s="304">
        <f t="shared" si="20"/>
        <v>205</v>
      </c>
      <c r="K695" s="219">
        <v>205</v>
      </c>
      <c r="L695" s="218" t="e">
        <f>IF(K695="nio",0,IF(K695&gt;0,K695*I695/M695,0))*VLOOKUP(B695,'2-Kosten per locatie'!$A$14:$C$22,3,FALSE)</f>
        <v>#DIV/0!</v>
      </c>
      <c r="M695" s="305">
        <f>IF(K695="nio",0,IF(K695&gt;0,VLOOKUP(G695,'3-Productie normen'!A:J,VLOOKUP(K695,'3-Productie normen'!$B$40:$C$42,2,FALSE),FALSE)))</f>
        <v>0</v>
      </c>
      <c r="N695" s="306" t="str">
        <f>VLOOKUP(G695,'3-Productie normen'!A:J,8,FALSE)</f>
        <v>L</v>
      </c>
      <c r="O695" s="453"/>
      <c r="Q695" s="307">
        <f t="shared" si="21"/>
        <v>2529.6999999999998</v>
      </c>
    </row>
    <row r="696" spans="1:17" ht="14.1" customHeight="1">
      <c r="A696" s="62">
        <v>696</v>
      </c>
      <c r="B696" s="271" t="s">
        <v>222</v>
      </c>
      <c r="C696" s="271" t="s">
        <v>224</v>
      </c>
      <c r="D696" s="429" t="s">
        <v>1109</v>
      </c>
      <c r="E696" s="216" t="s">
        <v>1170</v>
      </c>
      <c r="F696" s="73" t="s">
        <v>868</v>
      </c>
      <c r="G696" s="271" t="s">
        <v>1114</v>
      </c>
      <c r="H696" s="73" t="s">
        <v>233</v>
      </c>
      <c r="I696" s="209">
        <v>12.19</v>
      </c>
      <c r="J696" s="304">
        <f t="shared" si="20"/>
        <v>205</v>
      </c>
      <c r="K696" s="219">
        <v>205</v>
      </c>
      <c r="L696" s="218" t="e">
        <f>IF(K696="nio",0,IF(K696&gt;0,K696*I696/M696,0))*VLOOKUP(B696,'2-Kosten per locatie'!$A$14:$C$22,3,FALSE)</f>
        <v>#DIV/0!</v>
      </c>
      <c r="M696" s="305">
        <f>IF(K696="nio",0,IF(K696&gt;0,VLOOKUP(G696,'3-Productie normen'!A:J,VLOOKUP(K696,'3-Productie normen'!$B$40:$C$42,2,FALSE),FALSE)))</f>
        <v>0</v>
      </c>
      <c r="N696" s="306" t="str">
        <f>VLOOKUP(G696,'3-Productie normen'!A:J,8,FALSE)</f>
        <v>L</v>
      </c>
      <c r="O696" s="453"/>
      <c r="Q696" s="307">
        <f t="shared" si="21"/>
        <v>2498.9499999999998</v>
      </c>
    </row>
    <row r="697" spans="1:17" ht="14.1" customHeight="1">
      <c r="A697" s="62">
        <v>697</v>
      </c>
      <c r="B697" s="271" t="s">
        <v>222</v>
      </c>
      <c r="C697" s="271" t="s">
        <v>224</v>
      </c>
      <c r="D697" s="429" t="s">
        <v>1109</v>
      </c>
      <c r="E697" s="216" t="s">
        <v>575</v>
      </c>
      <c r="F697" s="73" t="s">
        <v>437</v>
      </c>
      <c r="G697" s="73" t="s">
        <v>37</v>
      </c>
      <c r="H697" s="73" t="s">
        <v>237</v>
      </c>
      <c r="I697" s="209">
        <v>16.829999999999998</v>
      </c>
      <c r="J697" s="304">
        <f t="shared" si="20"/>
        <v>205</v>
      </c>
      <c r="K697" s="219">
        <v>205</v>
      </c>
      <c r="L697" s="218" t="e">
        <f>IF(K697="nio",0,IF(K697&gt;0,K697*I697/M697,0))*VLOOKUP(B697,'2-Kosten per locatie'!$A$14:$C$22,3,FALSE)</f>
        <v>#DIV/0!</v>
      </c>
      <c r="M697" s="305">
        <f>IF(K697="nio",0,IF(K697&gt;0,VLOOKUP(G697,'3-Productie normen'!A:J,VLOOKUP(K697,'3-Productie normen'!$B$40:$C$42,2,FALSE),FALSE)))</f>
        <v>0</v>
      </c>
      <c r="N697" s="306" t="str">
        <f>VLOOKUP(G697,'3-Productie normen'!A:J,8,FALSE)</f>
        <v>S</v>
      </c>
      <c r="O697" s="453"/>
      <c r="Q697" s="307">
        <f t="shared" si="21"/>
        <v>3450.1499999999996</v>
      </c>
    </row>
    <row r="698" spans="1:17" ht="14.1" customHeight="1">
      <c r="A698" s="62">
        <v>698</v>
      </c>
      <c r="B698" s="271" t="s">
        <v>222</v>
      </c>
      <c r="C698" s="271" t="s">
        <v>224</v>
      </c>
      <c r="D698" s="429" t="s">
        <v>1109</v>
      </c>
      <c r="E698" s="216" t="s">
        <v>575</v>
      </c>
      <c r="F698" s="73" t="s">
        <v>437</v>
      </c>
      <c r="G698" s="73" t="s">
        <v>37</v>
      </c>
      <c r="H698" s="73" t="s">
        <v>237</v>
      </c>
      <c r="I698" s="209">
        <v>1.27</v>
      </c>
      <c r="J698" s="304">
        <f t="shared" si="20"/>
        <v>205</v>
      </c>
      <c r="K698" s="219">
        <v>205</v>
      </c>
      <c r="L698" s="218" t="e">
        <f>IF(K698="nio",0,IF(K698&gt;0,K698*I698/M698,0))*VLOOKUP(B698,'2-Kosten per locatie'!$A$14:$C$22,3,FALSE)</f>
        <v>#DIV/0!</v>
      </c>
      <c r="M698" s="305">
        <f>IF(K698="nio",0,IF(K698&gt;0,VLOOKUP(G698,'3-Productie normen'!A:J,VLOOKUP(K698,'3-Productie normen'!$B$40:$C$42,2,FALSE),FALSE)))</f>
        <v>0</v>
      </c>
      <c r="N698" s="306" t="str">
        <f>VLOOKUP(G698,'3-Productie normen'!A:J,8,FALSE)</f>
        <v>S</v>
      </c>
      <c r="O698" s="453"/>
      <c r="Q698" s="307">
        <f t="shared" si="21"/>
        <v>260.35000000000002</v>
      </c>
    </row>
    <row r="699" spans="1:17" ht="14.1" customHeight="1">
      <c r="A699" s="62">
        <v>699</v>
      </c>
      <c r="B699" s="271" t="s">
        <v>222</v>
      </c>
      <c r="C699" s="271" t="s">
        <v>224</v>
      </c>
      <c r="D699" s="429" t="s">
        <v>1109</v>
      </c>
      <c r="E699" s="216" t="s">
        <v>575</v>
      </c>
      <c r="F699" s="73" t="s">
        <v>437</v>
      </c>
      <c r="G699" s="73" t="s">
        <v>37</v>
      </c>
      <c r="H699" s="73" t="s">
        <v>237</v>
      </c>
      <c r="I699" s="209">
        <v>1.1200000000000001</v>
      </c>
      <c r="J699" s="304">
        <f t="shared" si="20"/>
        <v>205</v>
      </c>
      <c r="K699" s="219">
        <v>205</v>
      </c>
      <c r="L699" s="218" t="e">
        <f>IF(K699="nio",0,IF(K699&gt;0,K699*I699/M699,0))*VLOOKUP(B699,'2-Kosten per locatie'!$A$14:$C$22,3,FALSE)</f>
        <v>#DIV/0!</v>
      </c>
      <c r="M699" s="305">
        <f>IF(K699="nio",0,IF(K699&gt;0,VLOOKUP(G699,'3-Productie normen'!A:J,VLOOKUP(K699,'3-Productie normen'!$B$40:$C$42,2,FALSE),FALSE)))</f>
        <v>0</v>
      </c>
      <c r="N699" s="306" t="str">
        <f>VLOOKUP(G699,'3-Productie normen'!A:J,8,FALSE)</f>
        <v>S</v>
      </c>
      <c r="O699" s="453"/>
      <c r="Q699" s="307">
        <f t="shared" si="21"/>
        <v>229.60000000000002</v>
      </c>
    </row>
    <row r="700" spans="1:17" ht="14.1" customHeight="1">
      <c r="A700" s="62">
        <v>700</v>
      </c>
      <c r="B700" s="271" t="s">
        <v>222</v>
      </c>
      <c r="C700" s="271" t="s">
        <v>224</v>
      </c>
      <c r="D700" s="429" t="s">
        <v>1109</v>
      </c>
      <c r="E700" s="216" t="s">
        <v>575</v>
      </c>
      <c r="F700" s="73" t="s">
        <v>437</v>
      </c>
      <c r="G700" s="73" t="s">
        <v>37</v>
      </c>
      <c r="H700" s="73" t="s">
        <v>237</v>
      </c>
      <c r="I700" s="209">
        <v>1.1200000000000001</v>
      </c>
      <c r="J700" s="304">
        <f t="shared" si="20"/>
        <v>205</v>
      </c>
      <c r="K700" s="219">
        <v>205</v>
      </c>
      <c r="L700" s="218" t="e">
        <f>IF(K700="nio",0,IF(K700&gt;0,K700*I700/M700,0))*VLOOKUP(B700,'2-Kosten per locatie'!$A$14:$C$22,3,FALSE)</f>
        <v>#DIV/0!</v>
      </c>
      <c r="M700" s="305">
        <f>IF(K700="nio",0,IF(K700&gt;0,VLOOKUP(G700,'3-Productie normen'!A:J,VLOOKUP(K700,'3-Productie normen'!$B$40:$C$42,2,FALSE),FALSE)))</f>
        <v>0</v>
      </c>
      <c r="N700" s="306" t="str">
        <f>VLOOKUP(G700,'3-Productie normen'!A:J,8,FALSE)</f>
        <v>S</v>
      </c>
      <c r="O700" s="453"/>
      <c r="Q700" s="307">
        <f t="shared" si="21"/>
        <v>229.60000000000002</v>
      </c>
    </row>
    <row r="701" spans="1:17" ht="14.1" customHeight="1">
      <c r="A701" s="62">
        <v>701</v>
      </c>
      <c r="B701" s="271" t="s">
        <v>222</v>
      </c>
      <c r="C701" s="271" t="s">
        <v>224</v>
      </c>
      <c r="D701" s="429" t="s">
        <v>1109</v>
      </c>
      <c r="E701" s="216" t="s">
        <v>575</v>
      </c>
      <c r="F701" s="73" t="s">
        <v>437</v>
      </c>
      <c r="G701" s="73" t="s">
        <v>37</v>
      </c>
      <c r="H701" s="73" t="s">
        <v>237</v>
      </c>
      <c r="I701" s="209">
        <v>1.1200000000000001</v>
      </c>
      <c r="J701" s="304">
        <f t="shared" si="20"/>
        <v>205</v>
      </c>
      <c r="K701" s="219">
        <v>205</v>
      </c>
      <c r="L701" s="218" t="e">
        <f>IF(K701="nio",0,IF(K701&gt;0,K701*I701/M701,0))*VLOOKUP(B701,'2-Kosten per locatie'!$A$14:$C$22,3,FALSE)</f>
        <v>#DIV/0!</v>
      </c>
      <c r="M701" s="305">
        <f>IF(K701="nio",0,IF(K701&gt;0,VLOOKUP(G701,'3-Productie normen'!A:J,VLOOKUP(K701,'3-Productie normen'!$B$40:$C$42,2,FALSE),FALSE)))</f>
        <v>0</v>
      </c>
      <c r="N701" s="306" t="str">
        <f>VLOOKUP(G701,'3-Productie normen'!A:J,8,FALSE)</f>
        <v>S</v>
      </c>
      <c r="O701" s="453"/>
      <c r="Q701" s="307">
        <f t="shared" si="21"/>
        <v>229.60000000000002</v>
      </c>
    </row>
    <row r="702" spans="1:17" ht="14.1" customHeight="1">
      <c r="A702" s="62">
        <v>702</v>
      </c>
      <c r="B702" s="271" t="s">
        <v>222</v>
      </c>
      <c r="C702" s="271" t="s">
        <v>224</v>
      </c>
      <c r="D702" s="429" t="s">
        <v>1109</v>
      </c>
      <c r="E702" s="216" t="s">
        <v>584</v>
      </c>
      <c r="F702" s="73" t="s">
        <v>430</v>
      </c>
      <c r="G702" s="73" t="s">
        <v>37</v>
      </c>
      <c r="H702" s="73" t="s">
        <v>237</v>
      </c>
      <c r="I702" s="209">
        <v>19.010000000000002</v>
      </c>
      <c r="J702" s="304">
        <f t="shared" si="20"/>
        <v>205</v>
      </c>
      <c r="K702" s="219">
        <v>205</v>
      </c>
      <c r="L702" s="218" t="e">
        <f>IF(K702="nio",0,IF(K702&gt;0,K702*I702/M702,0))*VLOOKUP(B702,'2-Kosten per locatie'!$A$14:$C$22,3,FALSE)</f>
        <v>#DIV/0!</v>
      </c>
      <c r="M702" s="305">
        <f>IF(K702="nio",0,IF(K702&gt;0,VLOOKUP(G702,'3-Productie normen'!A:J,VLOOKUP(K702,'3-Productie normen'!$B$40:$C$42,2,FALSE),FALSE)))</f>
        <v>0</v>
      </c>
      <c r="N702" s="306" t="str">
        <f>VLOOKUP(G702,'3-Productie normen'!A:J,8,FALSE)</f>
        <v>S</v>
      </c>
      <c r="O702" s="453"/>
      <c r="Q702" s="307">
        <f t="shared" si="21"/>
        <v>3897.05</v>
      </c>
    </row>
    <row r="703" spans="1:17" ht="14.1" customHeight="1">
      <c r="A703" s="62">
        <v>703</v>
      </c>
      <c r="B703" s="271" t="s">
        <v>222</v>
      </c>
      <c r="C703" s="271" t="s">
        <v>224</v>
      </c>
      <c r="D703" s="429" t="s">
        <v>1109</v>
      </c>
      <c r="E703" s="216" t="s">
        <v>584</v>
      </c>
      <c r="F703" s="73" t="s">
        <v>805</v>
      </c>
      <c r="G703" s="73" t="s">
        <v>236</v>
      </c>
      <c r="H703" s="73" t="s">
        <v>237</v>
      </c>
      <c r="I703" s="209">
        <v>1.37</v>
      </c>
      <c r="J703" s="304">
        <f t="shared" si="20"/>
        <v>0</v>
      </c>
      <c r="K703" s="219" t="s">
        <v>888</v>
      </c>
      <c r="L703" s="218">
        <f>IF(K703="nio",0,IF(K703&gt;0,K703*I703/M703,0))*VLOOKUP(B703,'2-Kosten per locatie'!$A$14:$C$22,3,FALSE)</f>
        <v>0</v>
      </c>
      <c r="M703" s="305">
        <f>IF(K703="nio",0,IF(K703&gt;0,VLOOKUP(G703,'3-Productie normen'!A:J,VLOOKUP(K703,'3-Productie normen'!$B$40:$C$42,2,FALSE),FALSE)))</f>
        <v>0</v>
      </c>
      <c r="N703" s="306" t="str">
        <f>VLOOKUP(G703,'3-Productie normen'!A:J,8,FALSE)</f>
        <v>nvt</v>
      </c>
      <c r="O703" s="453"/>
      <c r="Q703" s="307">
        <f t="shared" si="21"/>
        <v>0</v>
      </c>
    </row>
    <row r="704" spans="1:17" ht="14.1" customHeight="1">
      <c r="A704" s="62">
        <v>704</v>
      </c>
      <c r="B704" s="271" t="s">
        <v>222</v>
      </c>
      <c r="C704" s="271" t="s">
        <v>224</v>
      </c>
      <c r="D704" s="429" t="s">
        <v>1109</v>
      </c>
      <c r="E704" s="216" t="s">
        <v>584</v>
      </c>
      <c r="F704" s="73" t="s">
        <v>430</v>
      </c>
      <c r="G704" s="73" t="s">
        <v>37</v>
      </c>
      <c r="H704" s="73" t="s">
        <v>237</v>
      </c>
      <c r="I704" s="209">
        <v>1.1200000000000001</v>
      </c>
      <c r="J704" s="304">
        <f t="shared" si="20"/>
        <v>205</v>
      </c>
      <c r="K704" s="219">
        <v>205</v>
      </c>
      <c r="L704" s="218" t="e">
        <f>IF(K704="nio",0,IF(K704&gt;0,K704*I704/M704,0))*VLOOKUP(B704,'2-Kosten per locatie'!$A$14:$C$22,3,FALSE)</f>
        <v>#DIV/0!</v>
      </c>
      <c r="M704" s="305">
        <f>IF(K704="nio",0,IF(K704&gt;0,VLOOKUP(G704,'3-Productie normen'!A:J,VLOOKUP(K704,'3-Productie normen'!$B$40:$C$42,2,FALSE),FALSE)))</f>
        <v>0</v>
      </c>
      <c r="N704" s="306" t="str">
        <f>VLOOKUP(G704,'3-Productie normen'!A:J,8,FALSE)</f>
        <v>S</v>
      </c>
      <c r="O704" s="453"/>
      <c r="Q704" s="307">
        <f t="shared" si="21"/>
        <v>229.60000000000002</v>
      </c>
    </row>
    <row r="705" spans="1:17" ht="14.1" customHeight="1">
      <c r="A705" s="62">
        <v>705</v>
      </c>
      <c r="B705" s="271" t="s">
        <v>222</v>
      </c>
      <c r="C705" s="271" t="s">
        <v>224</v>
      </c>
      <c r="D705" s="429" t="s">
        <v>1109</v>
      </c>
      <c r="E705" s="216" t="s">
        <v>584</v>
      </c>
      <c r="F705" s="73" t="s">
        <v>430</v>
      </c>
      <c r="G705" s="73" t="s">
        <v>37</v>
      </c>
      <c r="H705" s="73" t="s">
        <v>237</v>
      </c>
      <c r="I705" s="209">
        <v>1.1200000000000001</v>
      </c>
      <c r="J705" s="304">
        <f t="shared" si="20"/>
        <v>205</v>
      </c>
      <c r="K705" s="219">
        <v>205</v>
      </c>
      <c r="L705" s="218" t="e">
        <f>IF(K705="nio",0,IF(K705&gt;0,K705*I705/M705,0))*VLOOKUP(B705,'2-Kosten per locatie'!$A$14:$C$22,3,FALSE)</f>
        <v>#DIV/0!</v>
      </c>
      <c r="M705" s="305">
        <f>IF(K705="nio",0,IF(K705&gt;0,VLOOKUP(G705,'3-Productie normen'!A:J,VLOOKUP(K705,'3-Productie normen'!$B$40:$C$42,2,FALSE),FALSE)))</f>
        <v>0</v>
      </c>
      <c r="N705" s="306" t="str">
        <f>VLOOKUP(G705,'3-Productie normen'!A:J,8,FALSE)</f>
        <v>S</v>
      </c>
      <c r="O705" s="453"/>
      <c r="Q705" s="307">
        <f t="shared" si="21"/>
        <v>229.60000000000002</v>
      </c>
    </row>
    <row r="706" spans="1:17" ht="14.1" customHeight="1">
      <c r="A706" s="62">
        <v>706</v>
      </c>
      <c r="B706" s="271" t="s">
        <v>222</v>
      </c>
      <c r="C706" s="271" t="s">
        <v>224</v>
      </c>
      <c r="D706" s="429" t="s">
        <v>1109</v>
      </c>
      <c r="E706" s="216" t="s">
        <v>584</v>
      </c>
      <c r="F706" s="73" t="s">
        <v>430</v>
      </c>
      <c r="G706" s="73" t="s">
        <v>37</v>
      </c>
      <c r="H706" s="73" t="s">
        <v>237</v>
      </c>
      <c r="I706" s="209">
        <v>1.1200000000000001</v>
      </c>
      <c r="J706" s="304">
        <f t="shared" si="20"/>
        <v>205</v>
      </c>
      <c r="K706" s="219">
        <v>205</v>
      </c>
      <c r="L706" s="218" t="e">
        <f>IF(K706="nio",0,IF(K706&gt;0,K706*I706/M706,0))*VLOOKUP(B706,'2-Kosten per locatie'!$A$14:$C$22,3,FALSE)</f>
        <v>#DIV/0!</v>
      </c>
      <c r="M706" s="305">
        <f>IF(K706="nio",0,IF(K706&gt;0,VLOOKUP(G706,'3-Productie normen'!A:J,VLOOKUP(K706,'3-Productie normen'!$B$40:$C$42,2,FALSE),FALSE)))</f>
        <v>0</v>
      </c>
      <c r="N706" s="306" t="str">
        <f>VLOOKUP(G706,'3-Productie normen'!A:J,8,FALSE)</f>
        <v>S</v>
      </c>
      <c r="O706" s="453"/>
      <c r="Q706" s="307">
        <f t="shared" si="21"/>
        <v>229.60000000000002</v>
      </c>
    </row>
    <row r="707" spans="1:17" ht="14.1" customHeight="1">
      <c r="A707" s="62">
        <v>707</v>
      </c>
      <c r="B707" s="271" t="s">
        <v>222</v>
      </c>
      <c r="C707" s="271" t="s">
        <v>224</v>
      </c>
      <c r="D707" s="429" t="s">
        <v>1109</v>
      </c>
      <c r="E707" s="447" t="s">
        <v>869</v>
      </c>
      <c r="F707" s="73" t="s">
        <v>810</v>
      </c>
      <c r="G707" s="73" t="s">
        <v>232</v>
      </c>
      <c r="H707" s="73" t="s">
        <v>233</v>
      </c>
      <c r="I707" s="209">
        <v>27.91</v>
      </c>
      <c r="J707" s="304">
        <f t="shared" si="20"/>
        <v>205</v>
      </c>
      <c r="K707" s="219">
        <v>205</v>
      </c>
      <c r="L707" s="218" t="e">
        <f>IF(K707="nio",0,IF(K707&gt;0,K707*I707/M707,0))*VLOOKUP(B707,'2-Kosten per locatie'!$A$14:$C$22,3,FALSE)</f>
        <v>#DIV/0!</v>
      </c>
      <c r="M707" s="305">
        <f>IF(K707="nio",0,IF(K707&gt;0,VLOOKUP(G707,'3-Productie normen'!A:J,VLOOKUP(K707,'3-Productie normen'!$B$40:$C$42,2,FALSE),FALSE)))</f>
        <v>0</v>
      </c>
      <c r="N707" s="306" t="str">
        <f>VLOOKUP(G707,'3-Productie normen'!A:J,8,FALSE)</f>
        <v>V</v>
      </c>
      <c r="O707" s="453"/>
      <c r="Q707" s="307">
        <f t="shared" si="21"/>
        <v>5721.55</v>
      </c>
    </row>
    <row r="708" spans="1:17" ht="14.1" customHeight="1">
      <c r="A708" s="62">
        <v>708</v>
      </c>
      <c r="B708" s="271" t="s">
        <v>222</v>
      </c>
      <c r="C708" s="271" t="s">
        <v>224</v>
      </c>
      <c r="D708" s="429" t="s">
        <v>1109</v>
      </c>
      <c r="E708" s="447" t="s">
        <v>870</v>
      </c>
      <c r="F708" s="73" t="s">
        <v>707</v>
      </c>
      <c r="G708" s="73" t="s">
        <v>421</v>
      </c>
      <c r="H708" s="73" t="s">
        <v>237</v>
      </c>
      <c r="I708" s="209">
        <v>17.54</v>
      </c>
      <c r="J708" s="304">
        <f t="shared" si="20"/>
        <v>205</v>
      </c>
      <c r="K708" s="219">
        <v>205</v>
      </c>
      <c r="L708" s="218" t="e">
        <f>IF(K708="nio",0,IF(K708&gt;0,K708*I708/M708,0))*VLOOKUP(B708,'2-Kosten per locatie'!$A$14:$C$22,3,FALSE)</f>
        <v>#DIV/0!</v>
      </c>
      <c r="M708" s="305">
        <f>IF(K708="nio",0,IF(K708&gt;0,VLOOKUP(G708,'3-Productie normen'!A:J,VLOOKUP(K708,'3-Productie normen'!$B$40:$C$42,2,FALSE),FALSE)))</f>
        <v>0</v>
      </c>
      <c r="N708" s="306" t="str">
        <f>VLOOKUP(G708,'3-Productie normen'!A:J,8,FALSE)</f>
        <v>V</v>
      </c>
      <c r="O708" s="453"/>
      <c r="Q708" s="307">
        <f t="shared" si="21"/>
        <v>3595.7</v>
      </c>
    </row>
    <row r="709" spans="1:17" ht="14.1" customHeight="1">
      <c r="A709" s="62">
        <v>709</v>
      </c>
      <c r="B709" s="271" t="s">
        <v>222</v>
      </c>
      <c r="C709" s="271" t="s">
        <v>224</v>
      </c>
      <c r="D709" s="429" t="s">
        <v>1109</v>
      </c>
      <c r="E709" s="447" t="s">
        <v>871</v>
      </c>
      <c r="F709" s="73" t="s">
        <v>810</v>
      </c>
      <c r="G709" s="73" t="s">
        <v>232</v>
      </c>
      <c r="H709" s="73" t="s">
        <v>233</v>
      </c>
      <c r="I709" s="209">
        <v>69.599999999999994</v>
      </c>
      <c r="J709" s="304">
        <f t="shared" si="20"/>
        <v>205</v>
      </c>
      <c r="K709" s="219">
        <v>205</v>
      </c>
      <c r="L709" s="218" t="e">
        <f>IF(K709="nio",0,IF(K709&gt;0,K709*I709/M709,0))*VLOOKUP(B709,'2-Kosten per locatie'!$A$14:$C$22,3,FALSE)</f>
        <v>#DIV/0!</v>
      </c>
      <c r="M709" s="305">
        <f>IF(K709="nio",0,IF(K709&gt;0,VLOOKUP(G709,'3-Productie normen'!A:J,VLOOKUP(K709,'3-Productie normen'!$B$40:$C$42,2,FALSE),FALSE)))</f>
        <v>0</v>
      </c>
      <c r="N709" s="306" t="str">
        <f>VLOOKUP(G709,'3-Productie normen'!A:J,8,FALSE)</f>
        <v>V</v>
      </c>
      <c r="O709" s="453"/>
      <c r="Q709" s="307">
        <f t="shared" si="21"/>
        <v>14267.999999999998</v>
      </c>
    </row>
    <row r="710" spans="1:17" ht="14.1" customHeight="1">
      <c r="A710" s="62">
        <v>710</v>
      </c>
      <c r="B710" s="271" t="s">
        <v>222</v>
      </c>
      <c r="C710" s="271" t="s">
        <v>224</v>
      </c>
      <c r="D710" s="429" t="s">
        <v>1109</v>
      </c>
      <c r="E710" s="447" t="s">
        <v>872</v>
      </c>
      <c r="F710" s="73" t="s">
        <v>810</v>
      </c>
      <c r="G710" s="73" t="s">
        <v>232</v>
      </c>
      <c r="H710" s="73" t="s">
        <v>233</v>
      </c>
      <c r="I710" s="209">
        <v>55.9</v>
      </c>
      <c r="J710" s="304">
        <f t="shared" si="20"/>
        <v>205</v>
      </c>
      <c r="K710" s="219">
        <v>205</v>
      </c>
      <c r="L710" s="218" t="e">
        <f>IF(K710="nio",0,IF(K710&gt;0,K710*I710/M710,0))*VLOOKUP(B710,'2-Kosten per locatie'!$A$14:$C$22,3,FALSE)</f>
        <v>#DIV/0!</v>
      </c>
      <c r="M710" s="305">
        <f>IF(K710="nio",0,IF(K710&gt;0,VLOOKUP(G710,'3-Productie normen'!A:J,VLOOKUP(K710,'3-Productie normen'!$B$40:$C$42,2,FALSE),FALSE)))</f>
        <v>0</v>
      </c>
      <c r="N710" s="306" t="str">
        <f>VLOOKUP(G710,'3-Productie normen'!A:J,8,FALSE)</f>
        <v>V</v>
      </c>
      <c r="O710" s="453"/>
      <c r="Q710" s="307">
        <f t="shared" si="21"/>
        <v>11459.5</v>
      </c>
    </row>
    <row r="711" spans="1:17" ht="14.1" customHeight="1">
      <c r="A711" s="62">
        <v>711</v>
      </c>
      <c r="B711" s="271" t="s">
        <v>222</v>
      </c>
      <c r="C711" s="271" t="s">
        <v>224</v>
      </c>
      <c r="D711" s="429" t="s">
        <v>1109</v>
      </c>
      <c r="E711" s="447" t="s">
        <v>873</v>
      </c>
      <c r="F711" s="73" t="s">
        <v>810</v>
      </c>
      <c r="G711" s="73" t="s">
        <v>232</v>
      </c>
      <c r="H711" s="73" t="s">
        <v>233</v>
      </c>
      <c r="I711" s="209">
        <v>112.48</v>
      </c>
      <c r="J711" s="304">
        <f t="shared" si="20"/>
        <v>205</v>
      </c>
      <c r="K711" s="219">
        <v>205</v>
      </c>
      <c r="L711" s="218" t="e">
        <f>IF(K711="nio",0,IF(K711&gt;0,K711*I711/M711,0))*VLOOKUP(B711,'2-Kosten per locatie'!$A$14:$C$22,3,FALSE)</f>
        <v>#DIV/0!</v>
      </c>
      <c r="M711" s="305">
        <f>IF(K711="nio",0,IF(K711&gt;0,VLOOKUP(G711,'3-Productie normen'!A:J,VLOOKUP(K711,'3-Productie normen'!$B$40:$C$42,2,FALSE),FALSE)))</f>
        <v>0</v>
      </c>
      <c r="N711" s="306" t="str">
        <f>VLOOKUP(G711,'3-Productie normen'!A:J,8,FALSE)</f>
        <v>V</v>
      </c>
      <c r="O711" s="453"/>
      <c r="Q711" s="307">
        <f t="shared" si="21"/>
        <v>23058.400000000001</v>
      </c>
    </row>
    <row r="712" spans="1:17" ht="14.1" customHeight="1">
      <c r="A712" s="62">
        <v>712</v>
      </c>
      <c r="B712" s="271" t="s">
        <v>222</v>
      </c>
      <c r="C712" s="271" t="s">
        <v>224</v>
      </c>
      <c r="D712" s="429" t="s">
        <v>1109</v>
      </c>
      <c r="E712" s="447" t="s">
        <v>874</v>
      </c>
      <c r="F712" s="73" t="s">
        <v>707</v>
      </c>
      <c r="G712" s="73" t="s">
        <v>421</v>
      </c>
      <c r="H712" s="73" t="s">
        <v>438</v>
      </c>
      <c r="I712" s="209">
        <v>23.73</v>
      </c>
      <c r="J712" s="304">
        <f t="shared" si="20"/>
        <v>205</v>
      </c>
      <c r="K712" s="219">
        <v>205</v>
      </c>
      <c r="L712" s="218" t="e">
        <f>IF(K712="nio",0,IF(K712&gt;0,K712*I712/M712,0))*VLOOKUP(B712,'2-Kosten per locatie'!$A$14:$C$22,3,FALSE)</f>
        <v>#DIV/0!</v>
      </c>
      <c r="M712" s="305">
        <f>IF(K712="nio",0,IF(K712&gt;0,VLOOKUP(G712,'3-Productie normen'!A:J,VLOOKUP(K712,'3-Productie normen'!$B$40:$C$42,2,FALSE),FALSE)))</f>
        <v>0</v>
      </c>
      <c r="N712" s="306" t="str">
        <f>VLOOKUP(G712,'3-Productie normen'!A:J,8,FALSE)</f>
        <v>V</v>
      </c>
      <c r="O712" s="453"/>
      <c r="Q712" s="307">
        <f t="shared" si="21"/>
        <v>4864.6499999999996</v>
      </c>
    </row>
    <row r="713" spans="1:17" ht="14.1" customHeight="1">
      <c r="A713" s="62">
        <v>713</v>
      </c>
      <c r="B713" s="271" t="s">
        <v>222</v>
      </c>
      <c r="C713" s="271" t="s">
        <v>224</v>
      </c>
      <c r="D713" s="429" t="s">
        <v>1109</v>
      </c>
      <c r="E713" s="216" t="s">
        <v>554</v>
      </c>
      <c r="F713" s="73" t="s">
        <v>430</v>
      </c>
      <c r="G713" s="73" t="s">
        <v>37</v>
      </c>
      <c r="H713" s="73" t="s">
        <v>237</v>
      </c>
      <c r="I713" s="209">
        <v>18.989999999999998</v>
      </c>
      <c r="J713" s="304">
        <f t="shared" si="20"/>
        <v>205</v>
      </c>
      <c r="K713" s="219">
        <v>205</v>
      </c>
      <c r="L713" s="218" t="e">
        <f>IF(K713="nio",0,IF(K713&gt;0,K713*I713/M713,0))*VLOOKUP(B713,'2-Kosten per locatie'!$A$14:$C$22,3,FALSE)</f>
        <v>#DIV/0!</v>
      </c>
      <c r="M713" s="305">
        <f>IF(K713="nio",0,IF(K713&gt;0,VLOOKUP(G713,'3-Productie normen'!A:J,VLOOKUP(K713,'3-Productie normen'!$B$40:$C$42,2,FALSE),FALSE)))</f>
        <v>0</v>
      </c>
      <c r="N713" s="306" t="str">
        <f>VLOOKUP(G713,'3-Productie normen'!A:J,8,FALSE)</f>
        <v>S</v>
      </c>
      <c r="O713" s="453"/>
      <c r="Q713" s="307">
        <f t="shared" si="21"/>
        <v>3892.95</v>
      </c>
    </row>
    <row r="714" spans="1:17" ht="14.1" customHeight="1">
      <c r="A714" s="62">
        <v>714</v>
      </c>
      <c r="B714" s="271" t="s">
        <v>222</v>
      </c>
      <c r="C714" s="271" t="s">
        <v>224</v>
      </c>
      <c r="D714" s="429" t="s">
        <v>1109</v>
      </c>
      <c r="E714" s="216" t="s">
        <v>554</v>
      </c>
      <c r="F714" s="73" t="s">
        <v>430</v>
      </c>
      <c r="G714" s="73" t="s">
        <v>37</v>
      </c>
      <c r="H714" s="73" t="s">
        <v>237</v>
      </c>
      <c r="I714" s="209">
        <v>1.0900000000000001</v>
      </c>
      <c r="J714" s="304">
        <f t="shared" ref="J714:J777" si="22">SUM(K714:K714)</f>
        <v>205</v>
      </c>
      <c r="K714" s="219">
        <v>205</v>
      </c>
      <c r="L714" s="218" t="e">
        <f>IF(K714="nio",0,IF(K714&gt;0,K714*I714/M714,0))*VLOOKUP(B714,'2-Kosten per locatie'!$A$14:$C$22,3,FALSE)</f>
        <v>#DIV/0!</v>
      </c>
      <c r="M714" s="305">
        <f>IF(K714="nio",0,IF(K714&gt;0,VLOOKUP(G714,'3-Productie normen'!A:J,VLOOKUP(K714,'3-Productie normen'!$B$40:$C$42,2,FALSE),FALSE)))</f>
        <v>0</v>
      </c>
      <c r="N714" s="306" t="str">
        <f>VLOOKUP(G714,'3-Productie normen'!A:J,8,FALSE)</f>
        <v>S</v>
      </c>
      <c r="O714" s="453"/>
      <c r="Q714" s="307">
        <f t="shared" ref="Q714:Q777" si="23">J714*I714</f>
        <v>223.45000000000002</v>
      </c>
    </row>
    <row r="715" spans="1:17" ht="14.1" customHeight="1">
      <c r="A715" s="62">
        <v>715</v>
      </c>
      <c r="B715" s="271" t="s">
        <v>222</v>
      </c>
      <c r="C715" s="271" t="s">
        <v>224</v>
      </c>
      <c r="D715" s="429" t="s">
        <v>1109</v>
      </c>
      <c r="E715" s="216" t="s">
        <v>554</v>
      </c>
      <c r="F715" s="73" t="s">
        <v>430</v>
      </c>
      <c r="G715" s="73" t="s">
        <v>37</v>
      </c>
      <c r="H715" s="73" t="s">
        <v>237</v>
      </c>
      <c r="I715" s="209">
        <v>1.1100000000000001</v>
      </c>
      <c r="J715" s="304">
        <f t="shared" si="22"/>
        <v>205</v>
      </c>
      <c r="K715" s="219">
        <v>205</v>
      </c>
      <c r="L715" s="218" t="e">
        <f>IF(K715="nio",0,IF(K715&gt;0,K715*I715/M715,0))*VLOOKUP(B715,'2-Kosten per locatie'!$A$14:$C$22,3,FALSE)</f>
        <v>#DIV/0!</v>
      </c>
      <c r="M715" s="305">
        <f>IF(K715="nio",0,IF(K715&gt;0,VLOOKUP(G715,'3-Productie normen'!A:J,VLOOKUP(K715,'3-Productie normen'!$B$40:$C$42,2,FALSE),FALSE)))</f>
        <v>0</v>
      </c>
      <c r="N715" s="306" t="str">
        <f>VLOOKUP(G715,'3-Productie normen'!A:J,8,FALSE)</f>
        <v>S</v>
      </c>
      <c r="O715" s="453"/>
      <c r="Q715" s="307">
        <f t="shared" si="23"/>
        <v>227.55</v>
      </c>
    </row>
    <row r="716" spans="1:17" ht="14.1" customHeight="1">
      <c r="A716" s="62">
        <v>716</v>
      </c>
      <c r="B716" s="271" t="s">
        <v>222</v>
      </c>
      <c r="C716" s="271" t="s">
        <v>224</v>
      </c>
      <c r="D716" s="429" t="s">
        <v>1109</v>
      </c>
      <c r="E716" s="216" t="s">
        <v>554</v>
      </c>
      <c r="F716" s="73" t="s">
        <v>430</v>
      </c>
      <c r="G716" s="73" t="s">
        <v>37</v>
      </c>
      <c r="H716" s="73" t="s">
        <v>237</v>
      </c>
      <c r="I716" s="209">
        <v>1.1100000000000001</v>
      </c>
      <c r="J716" s="304">
        <f t="shared" si="22"/>
        <v>205</v>
      </c>
      <c r="K716" s="219">
        <v>205</v>
      </c>
      <c r="L716" s="218" t="e">
        <f>IF(K716="nio",0,IF(K716&gt;0,K716*I716/M716,0))*VLOOKUP(B716,'2-Kosten per locatie'!$A$14:$C$22,3,FALSE)</f>
        <v>#DIV/0!</v>
      </c>
      <c r="M716" s="305">
        <f>IF(K716="nio",0,IF(K716&gt;0,VLOOKUP(G716,'3-Productie normen'!A:J,VLOOKUP(K716,'3-Productie normen'!$B$40:$C$42,2,FALSE),FALSE)))</f>
        <v>0</v>
      </c>
      <c r="N716" s="306" t="str">
        <f>VLOOKUP(G716,'3-Productie normen'!A:J,8,FALSE)</f>
        <v>S</v>
      </c>
      <c r="O716" s="453"/>
      <c r="Q716" s="307">
        <f t="shared" si="23"/>
        <v>227.55</v>
      </c>
    </row>
    <row r="717" spans="1:17" ht="14.1" customHeight="1">
      <c r="A717" s="62">
        <v>717</v>
      </c>
      <c r="B717" s="271" t="s">
        <v>222</v>
      </c>
      <c r="C717" s="271" t="s">
        <v>224</v>
      </c>
      <c r="D717" s="429" t="s">
        <v>1109</v>
      </c>
      <c r="E717" s="216" t="s">
        <v>554</v>
      </c>
      <c r="F717" s="73" t="s">
        <v>805</v>
      </c>
      <c r="G717" s="73" t="s">
        <v>236</v>
      </c>
      <c r="H717" s="73" t="s">
        <v>237</v>
      </c>
      <c r="I717" s="209">
        <v>1.4</v>
      </c>
      <c r="J717" s="304">
        <f t="shared" si="22"/>
        <v>0</v>
      </c>
      <c r="K717" s="219" t="s">
        <v>888</v>
      </c>
      <c r="L717" s="218">
        <f>IF(K717="nio",0,IF(K717&gt;0,K717*I717/M717,0))*VLOOKUP(B717,'2-Kosten per locatie'!$A$14:$C$22,3,FALSE)</f>
        <v>0</v>
      </c>
      <c r="M717" s="305">
        <f>IF(K717="nio",0,IF(K717&gt;0,VLOOKUP(G717,'3-Productie normen'!A:J,VLOOKUP(K717,'3-Productie normen'!$B$40:$C$42,2,FALSE),FALSE)))</f>
        <v>0</v>
      </c>
      <c r="N717" s="306" t="str">
        <f>VLOOKUP(G717,'3-Productie normen'!A:J,8,FALSE)</f>
        <v>nvt</v>
      </c>
      <c r="O717" s="453"/>
      <c r="Q717" s="307">
        <f t="shared" si="23"/>
        <v>0</v>
      </c>
    </row>
    <row r="718" spans="1:17" ht="14.1" customHeight="1">
      <c r="A718" s="62">
        <v>718</v>
      </c>
      <c r="B718" s="271" t="s">
        <v>222</v>
      </c>
      <c r="C718" s="271" t="s">
        <v>224</v>
      </c>
      <c r="D718" s="429" t="s">
        <v>1109</v>
      </c>
      <c r="E718" s="216" t="s">
        <v>581</v>
      </c>
      <c r="F718" s="73" t="s">
        <v>437</v>
      </c>
      <c r="G718" s="73" t="s">
        <v>37</v>
      </c>
      <c r="H718" s="73" t="s">
        <v>237</v>
      </c>
      <c r="I718" s="209">
        <v>18.47</v>
      </c>
      <c r="J718" s="304">
        <f t="shared" si="22"/>
        <v>205</v>
      </c>
      <c r="K718" s="219">
        <v>205</v>
      </c>
      <c r="L718" s="218" t="e">
        <f>IF(K718="nio",0,IF(K718&gt;0,K718*I718/M718,0))*VLOOKUP(B718,'2-Kosten per locatie'!$A$14:$C$22,3,FALSE)</f>
        <v>#DIV/0!</v>
      </c>
      <c r="M718" s="305">
        <f>IF(K718="nio",0,IF(K718&gt;0,VLOOKUP(G718,'3-Productie normen'!A:J,VLOOKUP(K718,'3-Productie normen'!$B$40:$C$42,2,FALSE),FALSE)))</f>
        <v>0</v>
      </c>
      <c r="N718" s="306" t="str">
        <f>VLOOKUP(G718,'3-Productie normen'!A:J,8,FALSE)</f>
        <v>S</v>
      </c>
      <c r="O718" s="453"/>
      <c r="Q718" s="307">
        <f t="shared" si="23"/>
        <v>3786.35</v>
      </c>
    </row>
    <row r="719" spans="1:17" ht="14.1" customHeight="1">
      <c r="A719" s="62">
        <v>719</v>
      </c>
      <c r="B719" s="271" t="s">
        <v>222</v>
      </c>
      <c r="C719" s="271" t="s">
        <v>224</v>
      </c>
      <c r="D719" s="429" t="s">
        <v>1109</v>
      </c>
      <c r="E719" s="216" t="s">
        <v>581</v>
      </c>
      <c r="F719" s="73" t="s">
        <v>437</v>
      </c>
      <c r="G719" s="73" t="s">
        <v>37</v>
      </c>
      <c r="H719" s="73" t="s">
        <v>237</v>
      </c>
      <c r="I719" s="209">
        <v>1.1100000000000001</v>
      </c>
      <c r="J719" s="304">
        <f t="shared" si="22"/>
        <v>205</v>
      </c>
      <c r="K719" s="219">
        <v>205</v>
      </c>
      <c r="L719" s="218" t="e">
        <f>IF(K719="nio",0,IF(K719&gt;0,K719*I719/M719,0))*VLOOKUP(B719,'2-Kosten per locatie'!$A$14:$C$22,3,FALSE)</f>
        <v>#DIV/0!</v>
      </c>
      <c r="M719" s="305">
        <f>IF(K719="nio",0,IF(K719&gt;0,VLOOKUP(G719,'3-Productie normen'!A:J,VLOOKUP(K719,'3-Productie normen'!$B$40:$C$42,2,FALSE),FALSE)))</f>
        <v>0</v>
      </c>
      <c r="N719" s="306" t="str">
        <f>VLOOKUP(G719,'3-Productie normen'!A:J,8,FALSE)</f>
        <v>S</v>
      </c>
      <c r="O719" s="453"/>
      <c r="Q719" s="307">
        <f t="shared" si="23"/>
        <v>227.55</v>
      </c>
    </row>
    <row r="720" spans="1:17" ht="14.1" customHeight="1">
      <c r="A720" s="62">
        <v>720</v>
      </c>
      <c r="B720" s="271" t="s">
        <v>222</v>
      </c>
      <c r="C720" s="271" t="s">
        <v>224</v>
      </c>
      <c r="D720" s="429" t="s">
        <v>1109</v>
      </c>
      <c r="E720" s="216" t="s">
        <v>581</v>
      </c>
      <c r="F720" s="73" t="s">
        <v>437</v>
      </c>
      <c r="G720" s="73" t="s">
        <v>37</v>
      </c>
      <c r="H720" s="73" t="s">
        <v>237</v>
      </c>
      <c r="I720" s="209">
        <v>1.1100000000000001</v>
      </c>
      <c r="J720" s="304">
        <f t="shared" si="22"/>
        <v>205</v>
      </c>
      <c r="K720" s="219">
        <v>205</v>
      </c>
      <c r="L720" s="218" t="e">
        <f>IF(K720="nio",0,IF(K720&gt;0,K720*I720/M720,0))*VLOOKUP(B720,'2-Kosten per locatie'!$A$14:$C$22,3,FALSE)</f>
        <v>#DIV/0!</v>
      </c>
      <c r="M720" s="305">
        <f>IF(K720="nio",0,IF(K720&gt;0,VLOOKUP(G720,'3-Productie normen'!A:J,VLOOKUP(K720,'3-Productie normen'!$B$40:$C$42,2,FALSE),FALSE)))</f>
        <v>0</v>
      </c>
      <c r="N720" s="306" t="str">
        <f>VLOOKUP(G720,'3-Productie normen'!A:J,8,FALSE)</f>
        <v>S</v>
      </c>
      <c r="O720" s="453"/>
      <c r="Q720" s="307">
        <f t="shared" si="23"/>
        <v>227.55</v>
      </c>
    </row>
    <row r="721" spans="1:17" ht="14.1" customHeight="1">
      <c r="A721" s="62">
        <v>721</v>
      </c>
      <c r="B721" s="271" t="s">
        <v>222</v>
      </c>
      <c r="C721" s="271" t="s">
        <v>224</v>
      </c>
      <c r="D721" s="429" t="s">
        <v>1109</v>
      </c>
      <c r="E721" s="216" t="s">
        <v>581</v>
      </c>
      <c r="F721" s="73" t="s">
        <v>437</v>
      </c>
      <c r="G721" s="73" t="s">
        <v>37</v>
      </c>
      <c r="H721" s="73" t="s">
        <v>237</v>
      </c>
      <c r="I721" s="209">
        <v>1.1100000000000001</v>
      </c>
      <c r="J721" s="304">
        <f t="shared" si="22"/>
        <v>205</v>
      </c>
      <c r="K721" s="219">
        <v>205</v>
      </c>
      <c r="L721" s="218" t="e">
        <f>IF(K721="nio",0,IF(K721&gt;0,K721*I721/M721,0))*VLOOKUP(B721,'2-Kosten per locatie'!$A$14:$C$22,3,FALSE)</f>
        <v>#DIV/0!</v>
      </c>
      <c r="M721" s="305">
        <f>IF(K721="nio",0,IF(K721&gt;0,VLOOKUP(G721,'3-Productie normen'!A:J,VLOOKUP(K721,'3-Productie normen'!$B$40:$C$42,2,FALSE),FALSE)))</f>
        <v>0</v>
      </c>
      <c r="N721" s="306" t="str">
        <f>VLOOKUP(G721,'3-Productie normen'!A:J,8,FALSE)</f>
        <v>S</v>
      </c>
      <c r="O721" s="453"/>
      <c r="Q721" s="307">
        <f t="shared" si="23"/>
        <v>227.55</v>
      </c>
    </row>
    <row r="722" spans="1:17" ht="14.1" customHeight="1">
      <c r="A722" s="62">
        <v>722</v>
      </c>
      <c r="B722" s="271" t="s">
        <v>222</v>
      </c>
      <c r="C722" s="271" t="s">
        <v>224</v>
      </c>
      <c r="D722" s="429" t="s">
        <v>1109</v>
      </c>
      <c r="E722" s="447" t="s">
        <v>875</v>
      </c>
      <c r="F722" s="73" t="s">
        <v>876</v>
      </c>
      <c r="G722" s="73" t="s">
        <v>232</v>
      </c>
      <c r="H722" s="73" t="s">
        <v>233</v>
      </c>
      <c r="I722" s="209">
        <v>64.03</v>
      </c>
      <c r="J722" s="304">
        <f t="shared" si="22"/>
        <v>205</v>
      </c>
      <c r="K722" s="219">
        <v>205</v>
      </c>
      <c r="L722" s="218" t="e">
        <f>IF(K722="nio",0,IF(K722&gt;0,K722*I722/M722,0))*VLOOKUP(B722,'2-Kosten per locatie'!$A$14:$C$22,3,FALSE)</f>
        <v>#DIV/0!</v>
      </c>
      <c r="M722" s="305">
        <f>IF(K722="nio",0,IF(K722&gt;0,VLOOKUP(G722,'3-Productie normen'!A:J,VLOOKUP(K722,'3-Productie normen'!$B$40:$C$42,2,FALSE),FALSE)))</f>
        <v>0</v>
      </c>
      <c r="N722" s="306" t="str">
        <f>VLOOKUP(G722,'3-Productie normen'!A:J,8,FALSE)</f>
        <v>V</v>
      </c>
      <c r="O722" s="453"/>
      <c r="Q722" s="307">
        <f t="shared" si="23"/>
        <v>13126.15</v>
      </c>
    </row>
    <row r="723" spans="1:17" ht="14.1" customHeight="1">
      <c r="A723" s="62">
        <v>723</v>
      </c>
      <c r="B723" s="271" t="s">
        <v>222</v>
      </c>
      <c r="C723" s="271" t="s">
        <v>224</v>
      </c>
      <c r="D723" s="429" t="s">
        <v>1109</v>
      </c>
      <c r="E723" s="447" t="s">
        <v>877</v>
      </c>
      <c r="F723" s="73" t="s">
        <v>707</v>
      </c>
      <c r="G723" s="73" t="s">
        <v>421</v>
      </c>
      <c r="H723" s="73" t="s">
        <v>438</v>
      </c>
      <c r="I723" s="209">
        <v>27.76</v>
      </c>
      <c r="J723" s="304">
        <f t="shared" si="22"/>
        <v>205</v>
      </c>
      <c r="K723" s="219">
        <v>205</v>
      </c>
      <c r="L723" s="218" t="e">
        <f>IF(K723="nio",0,IF(K723&gt;0,K723*I723/M723,0))*VLOOKUP(B723,'2-Kosten per locatie'!$A$14:$C$22,3,FALSE)</f>
        <v>#DIV/0!</v>
      </c>
      <c r="M723" s="305">
        <f>IF(K723="nio",0,IF(K723&gt;0,VLOOKUP(G723,'3-Productie normen'!A:J,VLOOKUP(K723,'3-Productie normen'!$B$40:$C$42,2,FALSE),FALSE)))</f>
        <v>0</v>
      </c>
      <c r="N723" s="306" t="str">
        <f>VLOOKUP(G723,'3-Productie normen'!A:J,8,FALSE)</f>
        <v>V</v>
      </c>
      <c r="O723" s="453"/>
      <c r="Q723" s="307">
        <f t="shared" si="23"/>
        <v>5690.8</v>
      </c>
    </row>
    <row r="724" spans="1:17" ht="14.1" customHeight="1">
      <c r="A724" s="62">
        <v>724</v>
      </c>
      <c r="B724" s="271" t="s">
        <v>222</v>
      </c>
      <c r="C724" s="271" t="s">
        <v>224</v>
      </c>
      <c r="D724" s="429" t="s">
        <v>1109</v>
      </c>
      <c r="E724" s="447" t="s">
        <v>878</v>
      </c>
      <c r="F724" s="73" t="s">
        <v>707</v>
      </c>
      <c r="G724" s="73" t="s">
        <v>421</v>
      </c>
      <c r="H724" s="73" t="s">
        <v>438</v>
      </c>
      <c r="I724" s="209">
        <v>15.2</v>
      </c>
      <c r="J724" s="304">
        <f t="shared" si="22"/>
        <v>205</v>
      </c>
      <c r="K724" s="219">
        <v>205</v>
      </c>
      <c r="L724" s="218" t="e">
        <f>IF(K724="nio",0,IF(K724&gt;0,K724*I724/M724,0))*VLOOKUP(B724,'2-Kosten per locatie'!$A$14:$C$22,3,FALSE)</f>
        <v>#DIV/0!</v>
      </c>
      <c r="M724" s="305">
        <f>IF(K724="nio",0,IF(K724&gt;0,VLOOKUP(G724,'3-Productie normen'!A:J,VLOOKUP(K724,'3-Productie normen'!$B$40:$C$42,2,FALSE),FALSE)))</f>
        <v>0</v>
      </c>
      <c r="N724" s="306" t="str">
        <f>VLOOKUP(G724,'3-Productie normen'!A:J,8,FALSE)</f>
        <v>V</v>
      </c>
      <c r="O724" s="453"/>
      <c r="Q724" s="307">
        <f t="shared" si="23"/>
        <v>3116</v>
      </c>
    </row>
    <row r="725" spans="1:17" ht="14.1" customHeight="1">
      <c r="A725" s="62">
        <v>725</v>
      </c>
      <c r="B725" s="271" t="s">
        <v>222</v>
      </c>
      <c r="C725" s="271" t="s">
        <v>224</v>
      </c>
      <c r="D725" s="429" t="s">
        <v>1109</v>
      </c>
      <c r="E725" s="447" t="s">
        <v>879</v>
      </c>
      <c r="F725" s="73" t="s">
        <v>810</v>
      </c>
      <c r="G725" s="73" t="s">
        <v>232</v>
      </c>
      <c r="H725" s="73" t="s">
        <v>233</v>
      </c>
      <c r="I725" s="209">
        <v>49.08</v>
      </c>
      <c r="J725" s="304">
        <f t="shared" si="22"/>
        <v>205</v>
      </c>
      <c r="K725" s="219">
        <v>205</v>
      </c>
      <c r="L725" s="218" t="e">
        <f>IF(K725="nio",0,IF(K725&gt;0,K725*I725/M725,0))*VLOOKUP(B725,'2-Kosten per locatie'!$A$14:$C$22,3,FALSE)</f>
        <v>#DIV/0!</v>
      </c>
      <c r="M725" s="305">
        <f>IF(K725="nio",0,IF(K725&gt;0,VLOOKUP(G725,'3-Productie normen'!A:J,VLOOKUP(K725,'3-Productie normen'!$B$40:$C$42,2,FALSE),FALSE)))</f>
        <v>0</v>
      </c>
      <c r="N725" s="306" t="str">
        <f>VLOOKUP(G725,'3-Productie normen'!A:J,8,FALSE)</f>
        <v>V</v>
      </c>
      <c r="O725" s="453"/>
      <c r="Q725" s="307">
        <f t="shared" si="23"/>
        <v>10061.4</v>
      </c>
    </row>
    <row r="726" spans="1:17" ht="14.1" customHeight="1">
      <c r="A726" s="62">
        <v>726</v>
      </c>
      <c r="B726" s="271" t="s">
        <v>222</v>
      </c>
      <c r="C726" s="271" t="s">
        <v>224</v>
      </c>
      <c r="D726" s="429" t="s">
        <v>1109</v>
      </c>
      <c r="E726" s="447" t="s">
        <v>880</v>
      </c>
      <c r="F726" s="73" t="s">
        <v>337</v>
      </c>
      <c r="G726" s="73" t="s">
        <v>232</v>
      </c>
      <c r="H726" s="73" t="s">
        <v>233</v>
      </c>
      <c r="I726" s="209">
        <v>227.02</v>
      </c>
      <c r="J726" s="304">
        <f t="shared" si="22"/>
        <v>205</v>
      </c>
      <c r="K726" s="219">
        <v>205</v>
      </c>
      <c r="L726" s="218" t="e">
        <f>IF(K726="nio",0,IF(K726&gt;0,K726*I726/M726,0))*VLOOKUP(B726,'2-Kosten per locatie'!$A$14:$C$22,3,FALSE)</f>
        <v>#DIV/0!</v>
      </c>
      <c r="M726" s="305">
        <f>IF(K726="nio",0,IF(K726&gt;0,VLOOKUP(G726,'3-Productie normen'!A:J,VLOOKUP(K726,'3-Productie normen'!$B$40:$C$42,2,FALSE),FALSE)))</f>
        <v>0</v>
      </c>
      <c r="N726" s="306" t="str">
        <f>VLOOKUP(G726,'3-Productie normen'!A:J,8,FALSE)</f>
        <v>V</v>
      </c>
      <c r="O726" s="453"/>
      <c r="Q726" s="307">
        <f t="shared" si="23"/>
        <v>46539.1</v>
      </c>
    </row>
    <row r="727" spans="1:17" ht="14.1" customHeight="1">
      <c r="A727" s="62">
        <v>727</v>
      </c>
      <c r="B727" s="271" t="s">
        <v>222</v>
      </c>
      <c r="C727" s="271" t="s">
        <v>224</v>
      </c>
      <c r="D727" s="429" t="s">
        <v>1109</v>
      </c>
      <c r="E727" s="447" t="s">
        <v>881</v>
      </c>
      <c r="F727" s="73" t="s">
        <v>707</v>
      </c>
      <c r="G727" s="73" t="s">
        <v>421</v>
      </c>
      <c r="H727" s="73" t="s">
        <v>237</v>
      </c>
      <c r="I727" s="209">
        <v>12.81</v>
      </c>
      <c r="J727" s="304">
        <f t="shared" si="22"/>
        <v>205</v>
      </c>
      <c r="K727" s="219">
        <v>205</v>
      </c>
      <c r="L727" s="218" t="e">
        <f>IF(K727="nio",0,IF(K727&gt;0,K727*I727/M727,0))*VLOOKUP(B727,'2-Kosten per locatie'!$A$14:$C$22,3,FALSE)</f>
        <v>#DIV/0!</v>
      </c>
      <c r="M727" s="305">
        <f>IF(K727="nio",0,IF(K727&gt;0,VLOOKUP(G727,'3-Productie normen'!A:J,VLOOKUP(K727,'3-Productie normen'!$B$40:$C$42,2,FALSE),FALSE)))</f>
        <v>0</v>
      </c>
      <c r="N727" s="306" t="str">
        <f>VLOOKUP(G727,'3-Productie normen'!A:J,8,FALSE)</f>
        <v>V</v>
      </c>
      <c r="O727" s="453"/>
      <c r="Q727" s="307">
        <f t="shared" si="23"/>
        <v>2626.05</v>
      </c>
    </row>
    <row r="728" spans="1:17" ht="14.1" customHeight="1">
      <c r="A728" s="62">
        <v>728</v>
      </c>
      <c r="B728" s="271" t="s">
        <v>222</v>
      </c>
      <c r="C728" s="271" t="s">
        <v>224</v>
      </c>
      <c r="D728" s="429" t="s">
        <v>1111</v>
      </c>
      <c r="E728" s="447"/>
      <c r="F728" s="73" t="s">
        <v>41</v>
      </c>
      <c r="G728" s="73" t="s">
        <v>393</v>
      </c>
      <c r="H728" s="73" t="s">
        <v>454</v>
      </c>
      <c r="I728" s="209">
        <v>10</v>
      </c>
      <c r="J728" s="304">
        <f t="shared" si="22"/>
        <v>205</v>
      </c>
      <c r="K728" s="219">
        <v>205</v>
      </c>
      <c r="L728" s="218" t="e">
        <f>IF(K728="nio",0,IF(K728&gt;0,K728*I728/M728,0))*VLOOKUP(B728,'2-Kosten per locatie'!$A$14:$C$22,3,FALSE)</f>
        <v>#DIV/0!</v>
      </c>
      <c r="M728" s="305">
        <f>IF(K728="nio",0,IF(K728&gt;0,VLOOKUP(G728,'3-Productie normen'!A:J,VLOOKUP(K728,'3-Productie normen'!$B$40:$C$42,2,FALSE),FALSE)))</f>
        <v>0</v>
      </c>
      <c r="N728" s="306" t="str">
        <f>VLOOKUP(G728,'3-Productie normen'!A:J,8,FALSE)</f>
        <v>V</v>
      </c>
      <c r="O728" s="453"/>
      <c r="Q728" s="307">
        <f t="shared" si="23"/>
        <v>2050</v>
      </c>
    </row>
    <row r="729" spans="1:17" ht="14.1" customHeight="1">
      <c r="A729" s="62">
        <v>729</v>
      </c>
      <c r="B729" s="271" t="s">
        <v>222</v>
      </c>
      <c r="C729" s="271" t="s">
        <v>224</v>
      </c>
      <c r="D729" s="429" t="s">
        <v>1111</v>
      </c>
      <c r="E729" s="447"/>
      <c r="F729" s="73" t="s">
        <v>231</v>
      </c>
      <c r="G729" s="73" t="s">
        <v>393</v>
      </c>
      <c r="H729" s="73" t="s">
        <v>454</v>
      </c>
      <c r="I729" s="209">
        <v>48</v>
      </c>
      <c r="J729" s="304">
        <f t="shared" si="22"/>
        <v>205</v>
      </c>
      <c r="K729" s="219">
        <v>205</v>
      </c>
      <c r="L729" s="218" t="e">
        <f>IF(K729="nio",0,IF(K729&gt;0,K729*I729/M729,0))*VLOOKUP(B729,'2-Kosten per locatie'!$A$14:$C$22,3,FALSE)</f>
        <v>#DIV/0!</v>
      </c>
      <c r="M729" s="305">
        <f>IF(K729="nio",0,IF(K729&gt;0,VLOOKUP(G729,'3-Productie normen'!A:J,VLOOKUP(K729,'3-Productie normen'!$B$40:$C$42,2,FALSE),FALSE)))</f>
        <v>0</v>
      </c>
      <c r="N729" s="306" t="str">
        <f>VLOOKUP(G729,'3-Productie normen'!A:J,8,FALSE)</f>
        <v>V</v>
      </c>
      <c r="O729" s="453"/>
      <c r="Q729" s="307">
        <f t="shared" si="23"/>
        <v>9840</v>
      </c>
    </row>
    <row r="730" spans="1:17" ht="14.1" customHeight="1">
      <c r="A730" s="62">
        <v>730</v>
      </c>
      <c r="B730" s="271" t="s">
        <v>222</v>
      </c>
      <c r="C730" s="271" t="s">
        <v>224</v>
      </c>
      <c r="D730" s="429" t="s">
        <v>1111</v>
      </c>
      <c r="E730" s="216" t="s">
        <v>1171</v>
      </c>
      <c r="F730" s="73" t="s">
        <v>287</v>
      </c>
      <c r="G730" s="73" t="s">
        <v>236</v>
      </c>
      <c r="H730" s="73" t="s">
        <v>454</v>
      </c>
      <c r="I730" s="209">
        <v>11</v>
      </c>
      <c r="J730" s="304">
        <f t="shared" si="22"/>
        <v>0</v>
      </c>
      <c r="K730" s="219" t="s">
        <v>888</v>
      </c>
      <c r="L730" s="218">
        <f>IF(K730="nio",0,IF(K730&gt;0,K730*I730/M730,0))*VLOOKUP(B730,'2-Kosten per locatie'!$A$14:$C$22,3,FALSE)</f>
        <v>0</v>
      </c>
      <c r="M730" s="305">
        <f>IF(K730="nio",0,IF(K730&gt;0,VLOOKUP(G730,'3-Productie normen'!A:J,VLOOKUP(K730,'3-Productie normen'!$B$40:$C$42,2,FALSE),FALSE)))</f>
        <v>0</v>
      </c>
      <c r="N730" s="306" t="str">
        <f>VLOOKUP(G730,'3-Productie normen'!A:J,8,FALSE)</f>
        <v>nvt</v>
      </c>
      <c r="O730" s="453"/>
      <c r="Q730" s="307">
        <f t="shared" si="23"/>
        <v>0</v>
      </c>
    </row>
    <row r="731" spans="1:17" ht="14.1" customHeight="1">
      <c r="A731" s="62">
        <v>731</v>
      </c>
      <c r="B731" s="271" t="s">
        <v>222</v>
      </c>
      <c r="C731" s="271" t="s">
        <v>224</v>
      </c>
      <c r="D731" s="429" t="s">
        <v>1111</v>
      </c>
      <c r="E731" s="216" t="s">
        <v>1172</v>
      </c>
      <c r="F731" s="73" t="s">
        <v>62</v>
      </c>
      <c r="G731" s="73" t="s">
        <v>37</v>
      </c>
      <c r="H731" s="73" t="s">
        <v>237</v>
      </c>
      <c r="I731" s="209">
        <v>12</v>
      </c>
      <c r="J731" s="304">
        <f t="shared" si="22"/>
        <v>205</v>
      </c>
      <c r="K731" s="219">
        <v>205</v>
      </c>
      <c r="L731" s="218" t="e">
        <f>IF(K731="nio",0,IF(K731&gt;0,K731*I731/M731,0))*VLOOKUP(B731,'2-Kosten per locatie'!$A$14:$C$22,3,FALSE)</f>
        <v>#DIV/0!</v>
      </c>
      <c r="M731" s="305">
        <f>IF(K731="nio",0,IF(K731&gt;0,VLOOKUP(G731,'3-Productie normen'!A:J,VLOOKUP(K731,'3-Productie normen'!$B$40:$C$42,2,FALSE),FALSE)))</f>
        <v>0</v>
      </c>
      <c r="N731" s="306" t="str">
        <f>VLOOKUP(G731,'3-Productie normen'!A:J,8,FALSE)</f>
        <v>S</v>
      </c>
      <c r="O731" s="453"/>
      <c r="Q731" s="307">
        <f t="shared" si="23"/>
        <v>2460</v>
      </c>
    </row>
    <row r="732" spans="1:17" ht="14.1" customHeight="1">
      <c r="A732" s="62">
        <v>732</v>
      </c>
      <c r="B732" s="271" t="s">
        <v>222</v>
      </c>
      <c r="C732" s="271" t="s">
        <v>224</v>
      </c>
      <c r="D732" s="429" t="s">
        <v>1111</v>
      </c>
      <c r="E732" s="216" t="s">
        <v>1173</v>
      </c>
      <c r="F732" s="73" t="s">
        <v>62</v>
      </c>
      <c r="G732" s="73" t="s">
        <v>37</v>
      </c>
      <c r="H732" s="73" t="s">
        <v>237</v>
      </c>
      <c r="I732" s="209">
        <v>14</v>
      </c>
      <c r="J732" s="304">
        <f t="shared" si="22"/>
        <v>205</v>
      </c>
      <c r="K732" s="219">
        <v>205</v>
      </c>
      <c r="L732" s="218" t="e">
        <f>IF(K732="nio",0,IF(K732&gt;0,K732*I732/M732,0))*VLOOKUP(B732,'2-Kosten per locatie'!$A$14:$C$22,3,FALSE)</f>
        <v>#DIV/0!</v>
      </c>
      <c r="M732" s="305">
        <f>IF(K732="nio",0,IF(K732&gt;0,VLOOKUP(G732,'3-Productie normen'!A:J,VLOOKUP(K732,'3-Productie normen'!$B$40:$C$42,2,FALSE),FALSE)))</f>
        <v>0</v>
      </c>
      <c r="N732" s="306" t="str">
        <f>VLOOKUP(G732,'3-Productie normen'!A:J,8,FALSE)</f>
        <v>S</v>
      </c>
      <c r="O732" s="453"/>
      <c r="Q732" s="307">
        <f t="shared" si="23"/>
        <v>2870</v>
      </c>
    </row>
    <row r="733" spans="1:17" ht="14.1" customHeight="1">
      <c r="A733" s="62">
        <v>733</v>
      </c>
      <c r="B733" s="271" t="s">
        <v>222</v>
      </c>
      <c r="C733" s="271" t="s">
        <v>224</v>
      </c>
      <c r="D733" s="429" t="s">
        <v>1111</v>
      </c>
      <c r="E733" s="216" t="s">
        <v>1174</v>
      </c>
      <c r="F733" s="73" t="s">
        <v>518</v>
      </c>
      <c r="G733" s="73" t="s">
        <v>244</v>
      </c>
      <c r="H733" s="73" t="s">
        <v>454</v>
      </c>
      <c r="I733" s="209">
        <v>462</v>
      </c>
      <c r="J733" s="304">
        <f t="shared" si="22"/>
        <v>205</v>
      </c>
      <c r="K733" s="219">
        <v>205</v>
      </c>
      <c r="L733" s="218" t="e">
        <f>IF(K733="nio",0,IF(K733&gt;0,K733*I733/M733,0))*VLOOKUP(B733,'2-Kosten per locatie'!$A$14:$C$22,3,FALSE)</f>
        <v>#DIV/0!</v>
      </c>
      <c r="M733" s="305">
        <f>IF(K733="nio",0,IF(K733&gt;0,VLOOKUP(G733,'3-Productie normen'!A:J,VLOOKUP(K733,'3-Productie normen'!$B$40:$C$42,2,FALSE),FALSE)))</f>
        <v>0</v>
      </c>
      <c r="N733" s="306" t="str">
        <f>VLOOKUP(G733,'3-Productie normen'!A:J,8,FALSE)</f>
        <v>V</v>
      </c>
      <c r="O733" s="453"/>
      <c r="Q733" s="307">
        <f t="shared" si="23"/>
        <v>94710</v>
      </c>
    </row>
    <row r="734" spans="1:17" ht="14.1" customHeight="1">
      <c r="A734" s="62">
        <v>734</v>
      </c>
      <c r="B734" s="271" t="s">
        <v>222</v>
      </c>
      <c r="C734" s="271" t="s">
        <v>224</v>
      </c>
      <c r="D734" s="429" t="s">
        <v>1111</v>
      </c>
      <c r="E734" s="216" t="s">
        <v>403</v>
      </c>
      <c r="F734" s="73" t="s">
        <v>287</v>
      </c>
      <c r="G734" s="73" t="s">
        <v>236</v>
      </c>
      <c r="H734" s="73" t="s">
        <v>454</v>
      </c>
      <c r="I734" s="209">
        <v>20</v>
      </c>
      <c r="J734" s="304">
        <f t="shared" si="22"/>
        <v>0</v>
      </c>
      <c r="K734" s="219" t="s">
        <v>888</v>
      </c>
      <c r="L734" s="218">
        <f>IF(K734="nio",0,IF(K734&gt;0,K734*I734/M734,0))*VLOOKUP(B734,'2-Kosten per locatie'!$A$14:$C$22,3,FALSE)</f>
        <v>0</v>
      </c>
      <c r="M734" s="305">
        <f>IF(K734="nio",0,IF(K734&gt;0,VLOOKUP(G734,'3-Productie normen'!A:J,VLOOKUP(K734,'3-Productie normen'!$B$40:$C$42,2,FALSE),FALSE)))</f>
        <v>0</v>
      </c>
      <c r="N734" s="306" t="str">
        <f>VLOOKUP(G734,'3-Productie normen'!A:J,8,FALSE)</f>
        <v>nvt</v>
      </c>
      <c r="O734" s="453"/>
      <c r="Q734" s="307">
        <f t="shared" si="23"/>
        <v>0</v>
      </c>
    </row>
    <row r="735" spans="1:17" ht="14.1" customHeight="1">
      <c r="A735" s="62">
        <v>735</v>
      </c>
      <c r="B735" s="271" t="s">
        <v>222</v>
      </c>
      <c r="C735" s="271" t="s">
        <v>224</v>
      </c>
      <c r="D735" s="429" t="s">
        <v>1111</v>
      </c>
      <c r="E735" s="447" t="s">
        <v>1175</v>
      </c>
      <c r="F735" s="73" t="s">
        <v>42</v>
      </c>
      <c r="G735" s="73" t="s">
        <v>421</v>
      </c>
      <c r="H735" s="73" t="s">
        <v>454</v>
      </c>
      <c r="I735" s="209">
        <v>18</v>
      </c>
      <c r="J735" s="304">
        <f t="shared" si="22"/>
        <v>205</v>
      </c>
      <c r="K735" s="219">
        <v>205</v>
      </c>
      <c r="L735" s="218" t="e">
        <f>IF(K735="nio",0,IF(K735&gt;0,K735*I735/M735,0))*VLOOKUP(B735,'2-Kosten per locatie'!$A$14:$C$22,3,FALSE)</f>
        <v>#DIV/0!</v>
      </c>
      <c r="M735" s="305">
        <f>IF(K735="nio",0,IF(K735&gt;0,VLOOKUP(G735,'3-Productie normen'!A:J,VLOOKUP(K735,'3-Productie normen'!$B$40:$C$42,2,FALSE),FALSE)))</f>
        <v>0</v>
      </c>
      <c r="N735" s="306" t="str">
        <f>VLOOKUP(G735,'3-Productie normen'!A:J,8,FALSE)</f>
        <v>V</v>
      </c>
      <c r="O735" s="453"/>
      <c r="Q735" s="307">
        <f t="shared" si="23"/>
        <v>3690</v>
      </c>
    </row>
    <row r="736" spans="1:17" ht="14.1" customHeight="1">
      <c r="A736" s="62">
        <v>736</v>
      </c>
      <c r="B736" s="271" t="s">
        <v>222</v>
      </c>
      <c r="C736" s="271" t="s">
        <v>224</v>
      </c>
      <c r="D736" s="429" t="s">
        <v>1111</v>
      </c>
      <c r="E736" s="447" t="s">
        <v>1175</v>
      </c>
      <c r="F736" s="73" t="s">
        <v>42</v>
      </c>
      <c r="G736" s="73" t="s">
        <v>421</v>
      </c>
      <c r="H736" s="73" t="s">
        <v>454</v>
      </c>
      <c r="I736" s="209">
        <v>15</v>
      </c>
      <c r="J736" s="304">
        <f t="shared" si="22"/>
        <v>205</v>
      </c>
      <c r="K736" s="219">
        <v>205</v>
      </c>
      <c r="L736" s="218" t="e">
        <f>IF(K736="nio",0,IF(K736&gt;0,K736*I736/M736,0))*VLOOKUP(B736,'2-Kosten per locatie'!$A$14:$C$22,3,FALSE)</f>
        <v>#DIV/0!</v>
      </c>
      <c r="M736" s="305">
        <f>IF(K736="nio",0,IF(K736&gt;0,VLOOKUP(G736,'3-Productie normen'!A:J,VLOOKUP(K736,'3-Productie normen'!$B$40:$C$42,2,FALSE),FALSE)))</f>
        <v>0</v>
      </c>
      <c r="N736" s="306" t="str">
        <f>VLOOKUP(G736,'3-Productie normen'!A:J,8,FALSE)</f>
        <v>V</v>
      </c>
      <c r="O736" s="453"/>
      <c r="Q736" s="307">
        <f t="shared" si="23"/>
        <v>3075</v>
      </c>
    </row>
    <row r="737" spans="1:17" ht="14.1" customHeight="1">
      <c r="A737" s="62">
        <v>737</v>
      </c>
      <c r="B737" s="271" t="s">
        <v>222</v>
      </c>
      <c r="C737" s="271" t="s">
        <v>224</v>
      </c>
      <c r="D737" s="429" t="s">
        <v>1111</v>
      </c>
      <c r="E737" s="447" t="s">
        <v>456</v>
      </c>
      <c r="F737" s="73" t="s">
        <v>325</v>
      </c>
      <c r="G737" s="73" t="s">
        <v>232</v>
      </c>
      <c r="H737" s="73" t="s">
        <v>454</v>
      </c>
      <c r="I737" s="209">
        <v>44</v>
      </c>
      <c r="J737" s="304">
        <f t="shared" si="22"/>
        <v>205</v>
      </c>
      <c r="K737" s="219">
        <v>205</v>
      </c>
      <c r="L737" s="218" t="e">
        <f>IF(K737="nio",0,IF(K737&gt;0,K737*I737/M737,0))*VLOOKUP(B737,'2-Kosten per locatie'!$A$14:$C$22,3,FALSE)</f>
        <v>#DIV/0!</v>
      </c>
      <c r="M737" s="305">
        <f>IF(K737="nio",0,IF(K737&gt;0,VLOOKUP(G737,'3-Productie normen'!A:J,VLOOKUP(K737,'3-Productie normen'!$B$40:$C$42,2,FALSE),FALSE)))</f>
        <v>0</v>
      </c>
      <c r="N737" s="306" t="str">
        <f>VLOOKUP(G737,'3-Productie normen'!A:J,8,FALSE)</f>
        <v>V</v>
      </c>
      <c r="O737" s="453"/>
      <c r="Q737" s="307">
        <f t="shared" si="23"/>
        <v>9020</v>
      </c>
    </row>
    <row r="738" spans="1:17" ht="14.1" customHeight="1">
      <c r="A738" s="62">
        <v>738</v>
      </c>
      <c r="B738" s="271" t="s">
        <v>222</v>
      </c>
      <c r="C738" s="271" t="s">
        <v>224</v>
      </c>
      <c r="D738" s="429" t="s">
        <v>1111</v>
      </c>
      <c r="E738" s="216" t="s">
        <v>1176</v>
      </c>
      <c r="F738" s="73" t="s">
        <v>519</v>
      </c>
      <c r="G738" s="73" t="s">
        <v>35</v>
      </c>
      <c r="H738" s="73" t="s">
        <v>327</v>
      </c>
      <c r="I738" s="209">
        <v>43</v>
      </c>
      <c r="J738" s="304">
        <f t="shared" si="22"/>
        <v>123</v>
      </c>
      <c r="K738" s="219">
        <v>123</v>
      </c>
      <c r="L738" s="218" t="e">
        <f>IF(K738="nio",0,IF(K738&gt;0,K738*I738/M738,0))*VLOOKUP(B738,'2-Kosten per locatie'!$A$14:$C$22,3,FALSE)</f>
        <v>#DIV/0!</v>
      </c>
      <c r="M738" s="305">
        <f>IF(K738="nio",0,IF(K738&gt;0,VLOOKUP(G738,'3-Productie normen'!A:J,VLOOKUP(K738,'3-Productie normen'!$B$40:$C$42,2,FALSE),FALSE)))</f>
        <v>0</v>
      </c>
      <c r="N738" s="306" t="str">
        <f>VLOOKUP(G738,'3-Productie normen'!A:J,8,FALSE)</f>
        <v>B</v>
      </c>
      <c r="O738" s="453"/>
      <c r="Q738" s="307">
        <f t="shared" si="23"/>
        <v>5289</v>
      </c>
    </row>
    <row r="739" spans="1:17" ht="14.1" customHeight="1">
      <c r="A739" s="62">
        <v>739</v>
      </c>
      <c r="B739" s="271" t="s">
        <v>222</v>
      </c>
      <c r="C739" s="271" t="s">
        <v>224</v>
      </c>
      <c r="D739" s="429" t="s">
        <v>1111</v>
      </c>
      <c r="E739" s="216" t="s">
        <v>1177</v>
      </c>
      <c r="F739" s="73" t="s">
        <v>310</v>
      </c>
      <c r="G739" s="73" t="s">
        <v>35</v>
      </c>
      <c r="H739" s="73" t="s">
        <v>454</v>
      </c>
      <c r="I739" s="209">
        <v>22</v>
      </c>
      <c r="J739" s="304">
        <f t="shared" si="22"/>
        <v>123</v>
      </c>
      <c r="K739" s="219">
        <v>123</v>
      </c>
      <c r="L739" s="218" t="e">
        <f>IF(K739="nio",0,IF(K739&gt;0,K739*I739/M739,0))*VLOOKUP(B739,'2-Kosten per locatie'!$A$14:$C$22,3,FALSE)</f>
        <v>#DIV/0!</v>
      </c>
      <c r="M739" s="305">
        <f>IF(K739="nio",0,IF(K739&gt;0,VLOOKUP(G739,'3-Productie normen'!A:J,VLOOKUP(K739,'3-Productie normen'!$B$40:$C$42,2,FALSE),FALSE)))</f>
        <v>0</v>
      </c>
      <c r="N739" s="306" t="str">
        <f>VLOOKUP(G739,'3-Productie normen'!A:J,8,FALSE)</f>
        <v>B</v>
      </c>
      <c r="O739" s="453"/>
      <c r="Q739" s="307">
        <f t="shared" si="23"/>
        <v>2706</v>
      </c>
    </row>
    <row r="740" spans="1:17" ht="14.1" customHeight="1">
      <c r="A740" s="62">
        <v>740</v>
      </c>
      <c r="B740" s="271" t="s">
        <v>222</v>
      </c>
      <c r="C740" s="271" t="s">
        <v>224</v>
      </c>
      <c r="D740" s="429" t="s">
        <v>1111</v>
      </c>
      <c r="E740" s="216" t="s">
        <v>1178</v>
      </c>
      <c r="F740" s="73" t="s">
        <v>310</v>
      </c>
      <c r="G740" s="73" t="s">
        <v>35</v>
      </c>
      <c r="H740" s="73" t="s">
        <v>327</v>
      </c>
      <c r="I740" s="209">
        <v>23</v>
      </c>
      <c r="J740" s="304">
        <f t="shared" si="22"/>
        <v>123</v>
      </c>
      <c r="K740" s="219">
        <v>123</v>
      </c>
      <c r="L740" s="218" t="e">
        <f>IF(K740="nio",0,IF(K740&gt;0,K740*I740/M740,0))*VLOOKUP(B740,'2-Kosten per locatie'!$A$14:$C$22,3,FALSE)</f>
        <v>#DIV/0!</v>
      </c>
      <c r="M740" s="305">
        <f>IF(K740="nio",0,IF(K740&gt;0,VLOOKUP(G740,'3-Productie normen'!A:J,VLOOKUP(K740,'3-Productie normen'!$B$40:$C$42,2,FALSE),FALSE)))</f>
        <v>0</v>
      </c>
      <c r="N740" s="306" t="str">
        <f>VLOOKUP(G740,'3-Productie normen'!A:J,8,FALSE)</f>
        <v>B</v>
      </c>
      <c r="O740" s="453"/>
      <c r="Q740" s="307">
        <f t="shared" si="23"/>
        <v>2829</v>
      </c>
    </row>
    <row r="741" spans="1:17" ht="14.1" customHeight="1">
      <c r="A741" s="62">
        <v>741</v>
      </c>
      <c r="B741" s="271" t="s">
        <v>222</v>
      </c>
      <c r="C741" s="271" t="s">
        <v>224</v>
      </c>
      <c r="D741" s="429" t="s">
        <v>1111</v>
      </c>
      <c r="E741" s="446" t="s">
        <v>1179</v>
      </c>
      <c r="F741" s="75" t="s">
        <v>520</v>
      </c>
      <c r="G741" s="75" t="s">
        <v>236</v>
      </c>
      <c r="H741" s="73" t="s">
        <v>454</v>
      </c>
      <c r="I741" s="209">
        <v>18</v>
      </c>
      <c r="J741" s="304">
        <f t="shared" si="22"/>
        <v>0</v>
      </c>
      <c r="K741" s="219" t="s">
        <v>888</v>
      </c>
      <c r="L741" s="218">
        <f>IF(K741="nio",0,IF(K741&gt;0,K741*I741/M741,0))*VLOOKUP(B741,'2-Kosten per locatie'!$A$14:$C$22,3,FALSE)</f>
        <v>0</v>
      </c>
      <c r="M741" s="305">
        <f>IF(K741="nio",0,IF(K741&gt;0,VLOOKUP(G741,'3-Productie normen'!A:J,VLOOKUP(K741,'3-Productie normen'!$B$40:$C$42,2,FALSE),FALSE)))</f>
        <v>0</v>
      </c>
      <c r="N741" s="306" t="str">
        <f>VLOOKUP(G741,'3-Productie normen'!A:J,8,FALSE)</f>
        <v>nvt</v>
      </c>
      <c r="O741" s="453"/>
      <c r="Q741" s="307">
        <f t="shared" si="23"/>
        <v>0</v>
      </c>
    </row>
    <row r="742" spans="1:17" ht="14.1" customHeight="1">
      <c r="A742" s="62">
        <v>742</v>
      </c>
      <c r="B742" s="271" t="s">
        <v>222</v>
      </c>
      <c r="C742" s="271" t="s">
        <v>224</v>
      </c>
      <c r="D742" s="429" t="s">
        <v>1111</v>
      </c>
      <c r="E742" s="216" t="s">
        <v>1180</v>
      </c>
      <c r="F742" s="73" t="s">
        <v>520</v>
      </c>
      <c r="G742" s="73" t="s">
        <v>236</v>
      </c>
      <c r="H742" s="73" t="s">
        <v>454</v>
      </c>
      <c r="I742" s="209">
        <v>16</v>
      </c>
      <c r="J742" s="304">
        <f t="shared" si="22"/>
        <v>0</v>
      </c>
      <c r="K742" s="219" t="s">
        <v>888</v>
      </c>
      <c r="L742" s="218">
        <f>IF(K742="nio",0,IF(K742&gt;0,K742*I742/M742,0))*VLOOKUP(B742,'2-Kosten per locatie'!$A$14:$C$22,3,FALSE)</f>
        <v>0</v>
      </c>
      <c r="M742" s="305">
        <f>IF(K742="nio",0,IF(K742&gt;0,VLOOKUP(G742,'3-Productie normen'!A:J,VLOOKUP(K742,'3-Productie normen'!$B$40:$C$42,2,FALSE),FALSE)))</f>
        <v>0</v>
      </c>
      <c r="N742" s="306" t="str">
        <f>VLOOKUP(G742,'3-Productie normen'!A:J,8,FALSE)</f>
        <v>nvt</v>
      </c>
      <c r="O742" s="453"/>
      <c r="Q742" s="307">
        <f t="shared" si="23"/>
        <v>0</v>
      </c>
    </row>
    <row r="743" spans="1:17" ht="14.1" customHeight="1">
      <c r="A743" s="62">
        <v>743</v>
      </c>
      <c r="B743" s="271" t="s">
        <v>222</v>
      </c>
      <c r="C743" s="271" t="s">
        <v>224</v>
      </c>
      <c r="D743" s="429" t="s">
        <v>1111</v>
      </c>
      <c r="E743" s="447" t="s">
        <v>456</v>
      </c>
      <c r="F743" s="73" t="s">
        <v>231</v>
      </c>
      <c r="G743" s="73" t="s">
        <v>232</v>
      </c>
      <c r="H743" s="73" t="s">
        <v>454</v>
      </c>
      <c r="I743" s="209">
        <v>27</v>
      </c>
      <c r="J743" s="304">
        <f t="shared" si="22"/>
        <v>205</v>
      </c>
      <c r="K743" s="219">
        <v>205</v>
      </c>
      <c r="L743" s="218" t="e">
        <f>IF(K743="nio",0,IF(K743&gt;0,K743*I743/M743,0))*VLOOKUP(B743,'2-Kosten per locatie'!$A$14:$C$22,3,FALSE)</f>
        <v>#DIV/0!</v>
      </c>
      <c r="M743" s="305">
        <f>IF(K743="nio",0,IF(K743&gt;0,VLOOKUP(G743,'3-Productie normen'!A:J,VLOOKUP(K743,'3-Productie normen'!$B$40:$C$42,2,FALSE),FALSE)))</f>
        <v>0</v>
      </c>
      <c r="N743" s="306" t="str">
        <f>VLOOKUP(G743,'3-Productie normen'!A:J,8,FALSE)</f>
        <v>V</v>
      </c>
      <c r="O743" s="453"/>
      <c r="Q743" s="307">
        <f t="shared" si="23"/>
        <v>5535</v>
      </c>
    </row>
    <row r="744" spans="1:17" ht="14.1" customHeight="1">
      <c r="A744" s="62">
        <v>744</v>
      </c>
      <c r="B744" s="271" t="s">
        <v>222</v>
      </c>
      <c r="C744" s="271" t="s">
        <v>224</v>
      </c>
      <c r="D744" s="430" t="s">
        <v>1108</v>
      </c>
      <c r="E744" s="447" t="s">
        <v>467</v>
      </c>
      <c r="F744" s="73" t="s">
        <v>42</v>
      </c>
      <c r="G744" s="73" t="s">
        <v>421</v>
      </c>
      <c r="H744" s="73" t="s">
        <v>454</v>
      </c>
      <c r="I744" s="209">
        <v>75</v>
      </c>
      <c r="J744" s="304">
        <f t="shared" si="22"/>
        <v>205</v>
      </c>
      <c r="K744" s="219">
        <v>205</v>
      </c>
      <c r="L744" s="218" t="e">
        <f>IF(K744="nio",0,IF(K744&gt;0,K744*I744/M744,0))*VLOOKUP(B744,'2-Kosten per locatie'!$A$14:$C$22,3,FALSE)</f>
        <v>#DIV/0!</v>
      </c>
      <c r="M744" s="305">
        <f>IF(K744="nio",0,IF(K744&gt;0,VLOOKUP(G744,'3-Productie normen'!A:J,VLOOKUP(K744,'3-Productie normen'!$B$40:$C$42,2,FALSE),FALSE)))</f>
        <v>0</v>
      </c>
      <c r="N744" s="306" t="str">
        <f>VLOOKUP(G744,'3-Productie normen'!A:J,8,FALSE)</f>
        <v>V</v>
      </c>
      <c r="O744" s="453"/>
      <c r="Q744" s="307">
        <f t="shared" si="23"/>
        <v>15375</v>
      </c>
    </row>
    <row r="745" spans="1:17" ht="14.1" customHeight="1">
      <c r="A745" s="62">
        <v>745</v>
      </c>
      <c r="B745" s="271" t="s">
        <v>222</v>
      </c>
      <c r="C745" s="271" t="s">
        <v>224</v>
      </c>
      <c r="D745" s="430" t="s">
        <v>1108</v>
      </c>
      <c r="E745" s="216" t="s">
        <v>1181</v>
      </c>
      <c r="F745" s="73" t="s">
        <v>250</v>
      </c>
      <c r="G745" s="73" t="s">
        <v>236</v>
      </c>
      <c r="H745" s="73" t="s">
        <v>454</v>
      </c>
      <c r="I745" s="209">
        <v>10</v>
      </c>
      <c r="J745" s="304">
        <f t="shared" si="22"/>
        <v>0</v>
      </c>
      <c r="K745" s="219" t="s">
        <v>888</v>
      </c>
      <c r="L745" s="218">
        <f>IF(K745="nio",0,IF(K745&gt;0,K745*I745/M745,0))*VLOOKUP(B745,'2-Kosten per locatie'!$A$14:$C$22,3,FALSE)</f>
        <v>0</v>
      </c>
      <c r="M745" s="305">
        <f>IF(K745="nio",0,IF(K745&gt;0,VLOOKUP(G745,'3-Productie normen'!A:J,VLOOKUP(K745,'3-Productie normen'!$B$40:$C$42,2,FALSE),FALSE)))</f>
        <v>0</v>
      </c>
      <c r="N745" s="306" t="str">
        <f>VLOOKUP(G745,'3-Productie normen'!A:J,8,FALSE)</f>
        <v>nvt</v>
      </c>
      <c r="O745" s="453"/>
      <c r="Q745" s="307">
        <f t="shared" si="23"/>
        <v>0</v>
      </c>
    </row>
    <row r="746" spans="1:17" ht="14.1" customHeight="1">
      <c r="A746" s="62">
        <v>746</v>
      </c>
      <c r="B746" s="271" t="s">
        <v>222</v>
      </c>
      <c r="C746" s="271" t="s">
        <v>224</v>
      </c>
      <c r="D746" s="430" t="s">
        <v>1108</v>
      </c>
      <c r="E746" s="447" t="s">
        <v>537</v>
      </c>
      <c r="F746" s="73" t="s">
        <v>337</v>
      </c>
      <c r="G746" s="73" t="s">
        <v>232</v>
      </c>
      <c r="H746" s="73" t="s">
        <v>454</v>
      </c>
      <c r="I746" s="209">
        <v>157</v>
      </c>
      <c r="J746" s="304">
        <f t="shared" si="22"/>
        <v>205</v>
      </c>
      <c r="K746" s="219">
        <v>205</v>
      </c>
      <c r="L746" s="218" t="e">
        <f>IF(K746="nio",0,IF(K746&gt;0,K746*I746/M746,0))*VLOOKUP(B746,'2-Kosten per locatie'!$A$14:$C$22,3,FALSE)</f>
        <v>#DIV/0!</v>
      </c>
      <c r="M746" s="305">
        <f>IF(K746="nio",0,IF(K746&gt;0,VLOOKUP(G746,'3-Productie normen'!A:J,VLOOKUP(K746,'3-Productie normen'!$B$40:$C$42,2,FALSE),FALSE)))</f>
        <v>0</v>
      </c>
      <c r="N746" s="306" t="str">
        <f>VLOOKUP(G746,'3-Productie normen'!A:J,8,FALSE)</f>
        <v>V</v>
      </c>
      <c r="O746" s="453"/>
      <c r="Q746" s="307">
        <f t="shared" si="23"/>
        <v>32185</v>
      </c>
    </row>
    <row r="747" spans="1:17" ht="14.1" customHeight="1">
      <c r="A747" s="62">
        <v>747</v>
      </c>
      <c r="B747" s="271" t="s">
        <v>222</v>
      </c>
      <c r="C747" s="271" t="s">
        <v>224</v>
      </c>
      <c r="D747" s="430" t="s">
        <v>1108</v>
      </c>
      <c r="E747" s="216" t="s">
        <v>1182</v>
      </c>
      <c r="F747" s="73" t="s">
        <v>62</v>
      </c>
      <c r="G747" s="73" t="s">
        <v>37</v>
      </c>
      <c r="H747" s="73" t="s">
        <v>237</v>
      </c>
      <c r="I747" s="209">
        <v>5</v>
      </c>
      <c r="J747" s="304">
        <f t="shared" si="22"/>
        <v>205</v>
      </c>
      <c r="K747" s="219">
        <v>205</v>
      </c>
      <c r="L747" s="218" t="e">
        <f>IF(K747="nio",0,IF(K747&gt;0,K747*I747/M747,0))*VLOOKUP(B747,'2-Kosten per locatie'!$A$14:$C$22,3,FALSE)</f>
        <v>#DIV/0!</v>
      </c>
      <c r="M747" s="305">
        <f>IF(K747="nio",0,IF(K747&gt;0,VLOOKUP(G747,'3-Productie normen'!A:J,VLOOKUP(K747,'3-Productie normen'!$B$40:$C$42,2,FALSE),FALSE)))</f>
        <v>0</v>
      </c>
      <c r="N747" s="306" t="str">
        <f>VLOOKUP(G747,'3-Productie normen'!A:J,8,FALSE)</f>
        <v>S</v>
      </c>
      <c r="O747" s="453"/>
      <c r="Q747" s="307">
        <f t="shared" si="23"/>
        <v>1025</v>
      </c>
    </row>
    <row r="748" spans="1:17" ht="14.1" customHeight="1">
      <c r="A748" s="62">
        <v>748</v>
      </c>
      <c r="B748" s="271" t="s">
        <v>222</v>
      </c>
      <c r="C748" s="271" t="s">
        <v>224</v>
      </c>
      <c r="D748" s="430" t="s">
        <v>1108</v>
      </c>
      <c r="E748" s="216" t="s">
        <v>1183</v>
      </c>
      <c r="F748" s="73" t="s">
        <v>62</v>
      </c>
      <c r="G748" s="73" t="s">
        <v>37</v>
      </c>
      <c r="H748" s="73" t="s">
        <v>237</v>
      </c>
      <c r="I748" s="209">
        <v>8</v>
      </c>
      <c r="J748" s="304">
        <f t="shared" si="22"/>
        <v>205</v>
      </c>
      <c r="K748" s="219">
        <v>205</v>
      </c>
      <c r="L748" s="218" t="e">
        <f>IF(K748="nio",0,IF(K748&gt;0,K748*I748/M748,0))*VLOOKUP(B748,'2-Kosten per locatie'!$A$14:$C$22,3,FALSE)</f>
        <v>#DIV/0!</v>
      </c>
      <c r="M748" s="305">
        <f>IF(K748="nio",0,IF(K748&gt;0,VLOOKUP(G748,'3-Productie normen'!A:J,VLOOKUP(K748,'3-Productie normen'!$B$40:$C$42,2,FALSE),FALSE)))</f>
        <v>0</v>
      </c>
      <c r="N748" s="306" t="str">
        <f>VLOOKUP(G748,'3-Productie normen'!A:J,8,FALSE)</f>
        <v>S</v>
      </c>
      <c r="O748" s="453"/>
      <c r="Q748" s="307">
        <f t="shared" si="23"/>
        <v>1640</v>
      </c>
    </row>
    <row r="749" spans="1:17" ht="14.1" customHeight="1">
      <c r="A749" s="62">
        <v>749</v>
      </c>
      <c r="B749" s="271" t="s">
        <v>222</v>
      </c>
      <c r="C749" s="271" t="s">
        <v>224</v>
      </c>
      <c r="D749" s="430" t="s">
        <v>1108</v>
      </c>
      <c r="E749" s="216" t="s">
        <v>1184</v>
      </c>
      <c r="F749" s="73" t="s">
        <v>62</v>
      </c>
      <c r="G749" s="73" t="s">
        <v>37</v>
      </c>
      <c r="H749" s="73" t="s">
        <v>237</v>
      </c>
      <c r="I749" s="209">
        <v>10</v>
      </c>
      <c r="J749" s="304">
        <f t="shared" si="22"/>
        <v>205</v>
      </c>
      <c r="K749" s="219">
        <v>205</v>
      </c>
      <c r="L749" s="218" t="e">
        <f>IF(K749="nio",0,IF(K749&gt;0,K749*I749/M749,0))*VLOOKUP(B749,'2-Kosten per locatie'!$A$14:$C$22,3,FALSE)</f>
        <v>#DIV/0!</v>
      </c>
      <c r="M749" s="305">
        <f>IF(K749="nio",0,IF(K749&gt;0,VLOOKUP(G749,'3-Productie normen'!A:J,VLOOKUP(K749,'3-Productie normen'!$B$40:$C$42,2,FALSE),FALSE)))</f>
        <v>0</v>
      </c>
      <c r="N749" s="306" t="str">
        <f>VLOOKUP(G749,'3-Productie normen'!A:J,8,FALSE)</f>
        <v>S</v>
      </c>
      <c r="O749" s="453"/>
      <c r="Q749" s="307">
        <f t="shared" si="23"/>
        <v>2050</v>
      </c>
    </row>
    <row r="750" spans="1:17" ht="14.1" customHeight="1">
      <c r="A750" s="62">
        <v>750</v>
      </c>
      <c r="B750" s="271" t="s">
        <v>222</v>
      </c>
      <c r="C750" s="271" t="s">
        <v>224</v>
      </c>
      <c r="D750" s="430" t="s">
        <v>1108</v>
      </c>
      <c r="E750" s="216" t="s">
        <v>1185</v>
      </c>
      <c r="F750" s="73" t="s">
        <v>509</v>
      </c>
      <c r="G750" s="73" t="s">
        <v>35</v>
      </c>
      <c r="H750" s="73" t="s">
        <v>454</v>
      </c>
      <c r="I750" s="209">
        <v>16</v>
      </c>
      <c r="J750" s="304">
        <f t="shared" si="22"/>
        <v>123</v>
      </c>
      <c r="K750" s="219">
        <v>123</v>
      </c>
      <c r="L750" s="218" t="e">
        <f>IF(K750="nio",0,IF(K750&gt;0,K750*I750/M750,0))*VLOOKUP(B750,'2-Kosten per locatie'!$A$14:$C$22,3,FALSE)</f>
        <v>#DIV/0!</v>
      </c>
      <c r="M750" s="305">
        <f>IF(K750="nio",0,IF(K750&gt;0,VLOOKUP(G750,'3-Productie normen'!A:J,VLOOKUP(K750,'3-Productie normen'!$B$40:$C$42,2,FALSE),FALSE)))</f>
        <v>0</v>
      </c>
      <c r="N750" s="306" t="str">
        <f>VLOOKUP(G750,'3-Productie normen'!A:J,8,FALSE)</f>
        <v>B</v>
      </c>
      <c r="O750" s="453"/>
      <c r="Q750" s="307">
        <f t="shared" si="23"/>
        <v>1968</v>
      </c>
    </row>
    <row r="751" spans="1:17" ht="14.1" customHeight="1">
      <c r="A751" s="62">
        <v>751</v>
      </c>
      <c r="B751" s="271" t="s">
        <v>222</v>
      </c>
      <c r="C751" s="271" t="s">
        <v>224</v>
      </c>
      <c r="D751" s="430" t="s">
        <v>1108</v>
      </c>
      <c r="E751" s="216" t="s">
        <v>1186</v>
      </c>
      <c r="F751" s="73" t="s">
        <v>548</v>
      </c>
      <c r="G751" s="73" t="s">
        <v>35</v>
      </c>
      <c r="H751" s="73" t="s">
        <v>454</v>
      </c>
      <c r="I751" s="209">
        <v>27</v>
      </c>
      <c r="J751" s="304">
        <f t="shared" si="22"/>
        <v>123</v>
      </c>
      <c r="K751" s="219">
        <v>123</v>
      </c>
      <c r="L751" s="218" t="e">
        <f>IF(K751="nio",0,IF(K751&gt;0,K751*I751/M751,0))*VLOOKUP(B751,'2-Kosten per locatie'!$A$14:$C$22,3,FALSE)</f>
        <v>#DIV/0!</v>
      </c>
      <c r="M751" s="305">
        <f>IF(K751="nio",0,IF(K751&gt;0,VLOOKUP(G751,'3-Productie normen'!A:J,VLOOKUP(K751,'3-Productie normen'!$B$40:$C$42,2,FALSE),FALSE)))</f>
        <v>0</v>
      </c>
      <c r="N751" s="306" t="str">
        <f>VLOOKUP(G751,'3-Productie normen'!A:J,8,FALSE)</f>
        <v>B</v>
      </c>
      <c r="O751" s="453"/>
      <c r="Q751" s="307">
        <f t="shared" si="23"/>
        <v>3321</v>
      </c>
    </row>
    <row r="752" spans="1:17" ht="14.1" customHeight="1">
      <c r="A752" s="62">
        <v>752</v>
      </c>
      <c r="B752" s="271" t="s">
        <v>222</v>
      </c>
      <c r="C752" s="271" t="s">
        <v>224</v>
      </c>
      <c r="D752" s="430" t="s">
        <v>1108</v>
      </c>
      <c r="E752" s="216" t="s">
        <v>1187</v>
      </c>
      <c r="F752" s="73" t="s">
        <v>549</v>
      </c>
      <c r="G752" s="271" t="s">
        <v>1114</v>
      </c>
      <c r="H752" s="73" t="s">
        <v>454</v>
      </c>
      <c r="I752" s="209">
        <v>118</v>
      </c>
      <c r="J752" s="304">
        <f t="shared" si="22"/>
        <v>205</v>
      </c>
      <c r="K752" s="219">
        <v>205</v>
      </c>
      <c r="L752" s="218" t="e">
        <f>IF(K752="nio",0,IF(K752&gt;0,K752*I752/M752,0))*VLOOKUP(B752,'2-Kosten per locatie'!$A$14:$C$22,3,FALSE)</f>
        <v>#DIV/0!</v>
      </c>
      <c r="M752" s="305">
        <f>IF(K752="nio",0,IF(K752&gt;0,VLOOKUP(G752,'3-Productie normen'!A:J,VLOOKUP(K752,'3-Productie normen'!$B$40:$C$42,2,FALSE),FALSE)))</f>
        <v>0</v>
      </c>
      <c r="N752" s="306" t="str">
        <f>VLOOKUP(G752,'3-Productie normen'!A:J,8,FALSE)</f>
        <v>L</v>
      </c>
      <c r="O752" s="453"/>
      <c r="Q752" s="307">
        <f t="shared" si="23"/>
        <v>24190</v>
      </c>
    </row>
    <row r="753" spans="1:17" ht="14.1" customHeight="1">
      <c r="A753" s="62">
        <v>753</v>
      </c>
      <c r="B753" s="271" t="s">
        <v>222</v>
      </c>
      <c r="C753" s="271" t="s">
        <v>224</v>
      </c>
      <c r="D753" s="430" t="s">
        <v>1108</v>
      </c>
      <c r="E753" s="216" t="s">
        <v>1188</v>
      </c>
      <c r="F753" s="73" t="s">
        <v>250</v>
      </c>
      <c r="G753" s="73" t="s">
        <v>236</v>
      </c>
      <c r="H753" s="73" t="s">
        <v>454</v>
      </c>
      <c r="I753" s="209">
        <v>23</v>
      </c>
      <c r="J753" s="304">
        <f t="shared" si="22"/>
        <v>0</v>
      </c>
      <c r="K753" s="219" t="s">
        <v>888</v>
      </c>
      <c r="L753" s="218">
        <f>IF(K753="nio",0,IF(K753&gt;0,K753*I753/M753,0))*VLOOKUP(B753,'2-Kosten per locatie'!$A$14:$C$22,3,FALSE)</f>
        <v>0</v>
      </c>
      <c r="M753" s="305">
        <f>IF(K753="nio",0,IF(K753&gt;0,VLOOKUP(G753,'3-Productie normen'!A:J,VLOOKUP(K753,'3-Productie normen'!$B$40:$C$42,2,FALSE),FALSE)))</f>
        <v>0</v>
      </c>
      <c r="N753" s="306" t="str">
        <f>VLOOKUP(G753,'3-Productie normen'!A:J,8,FALSE)</f>
        <v>nvt</v>
      </c>
      <c r="O753" s="453"/>
      <c r="Q753" s="307">
        <f t="shared" si="23"/>
        <v>0</v>
      </c>
    </row>
    <row r="754" spans="1:17" ht="14.1" customHeight="1">
      <c r="A754" s="62">
        <v>754</v>
      </c>
      <c r="B754" s="271" t="s">
        <v>222</v>
      </c>
      <c r="C754" s="271" t="s">
        <v>224</v>
      </c>
      <c r="D754" s="430" t="s">
        <v>1108</v>
      </c>
      <c r="E754" s="216" t="s">
        <v>1189</v>
      </c>
      <c r="F754" s="73" t="s">
        <v>495</v>
      </c>
      <c r="G754" s="271" t="s">
        <v>1114</v>
      </c>
      <c r="H754" s="73" t="s">
        <v>454</v>
      </c>
      <c r="I754" s="209">
        <v>49</v>
      </c>
      <c r="J754" s="304">
        <f t="shared" si="22"/>
        <v>205</v>
      </c>
      <c r="K754" s="219">
        <v>205</v>
      </c>
      <c r="L754" s="218" t="e">
        <f>IF(K754="nio",0,IF(K754&gt;0,K754*I754/M754,0))*VLOOKUP(B754,'2-Kosten per locatie'!$A$14:$C$22,3,FALSE)</f>
        <v>#DIV/0!</v>
      </c>
      <c r="M754" s="305">
        <f>IF(K754="nio",0,IF(K754&gt;0,VLOOKUP(G754,'3-Productie normen'!A:J,VLOOKUP(K754,'3-Productie normen'!$B$40:$C$42,2,FALSE),FALSE)))</f>
        <v>0</v>
      </c>
      <c r="N754" s="306" t="str">
        <f>VLOOKUP(G754,'3-Productie normen'!A:J,8,FALSE)</f>
        <v>L</v>
      </c>
      <c r="O754" s="453"/>
      <c r="Q754" s="307">
        <f t="shared" si="23"/>
        <v>10045</v>
      </c>
    </row>
    <row r="755" spans="1:17" ht="14.1" customHeight="1">
      <c r="A755" s="62">
        <v>755</v>
      </c>
      <c r="B755" s="271" t="s">
        <v>222</v>
      </c>
      <c r="C755" s="271" t="s">
        <v>224</v>
      </c>
      <c r="D755" s="430" t="s">
        <v>1108</v>
      </c>
      <c r="E755" s="216" t="s">
        <v>1190</v>
      </c>
      <c r="F755" s="73" t="s">
        <v>495</v>
      </c>
      <c r="G755" s="271" t="s">
        <v>1114</v>
      </c>
      <c r="H755" s="73" t="s">
        <v>454</v>
      </c>
      <c r="I755" s="209">
        <v>50</v>
      </c>
      <c r="J755" s="304">
        <f t="shared" si="22"/>
        <v>205</v>
      </c>
      <c r="K755" s="219">
        <v>205</v>
      </c>
      <c r="L755" s="218" t="e">
        <f>IF(K755="nio",0,IF(K755&gt;0,K755*I755/M755,0))*VLOOKUP(B755,'2-Kosten per locatie'!$A$14:$C$22,3,FALSE)</f>
        <v>#DIV/0!</v>
      </c>
      <c r="M755" s="305">
        <f>IF(K755="nio",0,IF(K755&gt;0,VLOOKUP(G755,'3-Productie normen'!A:J,VLOOKUP(K755,'3-Productie normen'!$B$40:$C$42,2,FALSE),FALSE)))</f>
        <v>0</v>
      </c>
      <c r="N755" s="306" t="str">
        <f>VLOOKUP(G755,'3-Productie normen'!A:J,8,FALSE)</f>
        <v>L</v>
      </c>
      <c r="O755" s="453"/>
      <c r="Q755" s="307">
        <f t="shared" si="23"/>
        <v>10250</v>
      </c>
    </row>
    <row r="756" spans="1:17" ht="14.1" customHeight="1">
      <c r="A756" s="62">
        <v>756</v>
      </c>
      <c r="B756" s="271" t="s">
        <v>222</v>
      </c>
      <c r="C756" s="271" t="s">
        <v>224</v>
      </c>
      <c r="D756" s="430" t="s">
        <v>1108</v>
      </c>
      <c r="E756" s="216" t="s">
        <v>1191</v>
      </c>
      <c r="F756" s="73" t="s">
        <v>495</v>
      </c>
      <c r="G756" s="271" t="s">
        <v>1114</v>
      </c>
      <c r="H756" s="73" t="s">
        <v>454</v>
      </c>
      <c r="I756" s="209">
        <v>52</v>
      </c>
      <c r="J756" s="304">
        <f t="shared" si="22"/>
        <v>205</v>
      </c>
      <c r="K756" s="219">
        <v>205</v>
      </c>
      <c r="L756" s="218" t="e">
        <f>IF(K756="nio",0,IF(K756&gt;0,K756*I756/M756,0))*VLOOKUP(B756,'2-Kosten per locatie'!$A$14:$C$22,3,FALSE)</f>
        <v>#DIV/0!</v>
      </c>
      <c r="M756" s="305">
        <f>IF(K756="nio",0,IF(K756&gt;0,VLOOKUP(G756,'3-Productie normen'!A:J,VLOOKUP(K756,'3-Productie normen'!$B$40:$C$42,2,FALSE),FALSE)))</f>
        <v>0</v>
      </c>
      <c r="N756" s="306" t="str">
        <f>VLOOKUP(G756,'3-Productie normen'!A:J,8,FALSE)</f>
        <v>L</v>
      </c>
      <c r="O756" s="453"/>
      <c r="Q756" s="307">
        <f t="shared" si="23"/>
        <v>10660</v>
      </c>
    </row>
    <row r="757" spans="1:17" ht="14.1" customHeight="1">
      <c r="A757" s="62">
        <v>757</v>
      </c>
      <c r="B757" s="271" t="s">
        <v>222</v>
      </c>
      <c r="C757" s="271" t="s">
        <v>224</v>
      </c>
      <c r="D757" s="430" t="s">
        <v>1108</v>
      </c>
      <c r="E757" s="216" t="s">
        <v>1192</v>
      </c>
      <c r="F757" s="73" t="s">
        <v>495</v>
      </c>
      <c r="G757" s="271" t="s">
        <v>1114</v>
      </c>
      <c r="H757" s="73" t="s">
        <v>454</v>
      </c>
      <c r="I757" s="209">
        <v>72</v>
      </c>
      <c r="J757" s="304">
        <f t="shared" si="22"/>
        <v>205</v>
      </c>
      <c r="K757" s="219">
        <v>205</v>
      </c>
      <c r="L757" s="218" t="e">
        <f>IF(K757="nio",0,IF(K757&gt;0,K757*I757/M757,0))*VLOOKUP(B757,'2-Kosten per locatie'!$A$14:$C$22,3,FALSE)</f>
        <v>#DIV/0!</v>
      </c>
      <c r="M757" s="305">
        <f>IF(K757="nio",0,IF(K757&gt;0,VLOOKUP(G757,'3-Productie normen'!A:J,VLOOKUP(K757,'3-Productie normen'!$B$40:$C$42,2,FALSE),FALSE)))</f>
        <v>0</v>
      </c>
      <c r="N757" s="306" t="str">
        <f>VLOOKUP(G757,'3-Productie normen'!A:J,8,FALSE)</f>
        <v>L</v>
      </c>
      <c r="O757" s="453"/>
      <c r="Q757" s="307">
        <f t="shared" si="23"/>
        <v>14760</v>
      </c>
    </row>
    <row r="758" spans="1:17" ht="14.1" customHeight="1">
      <c r="A758" s="62">
        <v>758</v>
      </c>
      <c r="B758" s="271" t="s">
        <v>222</v>
      </c>
      <c r="C758" s="271" t="s">
        <v>224</v>
      </c>
      <c r="D758" s="430" t="s">
        <v>1108</v>
      </c>
      <c r="E758" s="216" t="s">
        <v>1193</v>
      </c>
      <c r="F758" s="73" t="s">
        <v>250</v>
      </c>
      <c r="G758" s="73" t="s">
        <v>236</v>
      </c>
      <c r="H758" s="73" t="s">
        <v>454</v>
      </c>
      <c r="I758" s="209">
        <v>13</v>
      </c>
      <c r="J758" s="304">
        <f t="shared" si="22"/>
        <v>0</v>
      </c>
      <c r="K758" s="219" t="s">
        <v>888</v>
      </c>
      <c r="L758" s="218">
        <f>IF(K758="nio",0,IF(K758&gt;0,K758*I758/M758,0))*VLOOKUP(B758,'2-Kosten per locatie'!$A$14:$C$22,3,FALSE)</f>
        <v>0</v>
      </c>
      <c r="M758" s="305">
        <f>IF(K758="nio",0,IF(K758&gt;0,VLOOKUP(G758,'3-Productie normen'!A:J,VLOOKUP(K758,'3-Productie normen'!$B$40:$C$42,2,FALSE),FALSE)))</f>
        <v>0</v>
      </c>
      <c r="N758" s="306" t="str">
        <f>VLOOKUP(G758,'3-Productie normen'!A:J,8,FALSE)</f>
        <v>nvt</v>
      </c>
      <c r="O758" s="453"/>
      <c r="Q758" s="307">
        <f t="shared" si="23"/>
        <v>0</v>
      </c>
    </row>
    <row r="759" spans="1:17" ht="14.1" customHeight="1">
      <c r="A759" s="62">
        <v>759</v>
      </c>
      <c r="B759" s="271" t="s">
        <v>222</v>
      </c>
      <c r="C759" s="271" t="s">
        <v>224</v>
      </c>
      <c r="D759" s="430" t="s">
        <v>1108</v>
      </c>
      <c r="E759" s="216" t="s">
        <v>1194</v>
      </c>
      <c r="F759" s="73" t="s">
        <v>495</v>
      </c>
      <c r="G759" s="271" t="s">
        <v>1114</v>
      </c>
      <c r="H759" s="73" t="s">
        <v>454</v>
      </c>
      <c r="I759" s="209">
        <v>52</v>
      </c>
      <c r="J759" s="304">
        <f t="shared" si="22"/>
        <v>205</v>
      </c>
      <c r="K759" s="219">
        <v>205</v>
      </c>
      <c r="L759" s="218" t="e">
        <f>IF(K759="nio",0,IF(K759&gt;0,K759*I759/M759,0))*VLOOKUP(B759,'2-Kosten per locatie'!$A$14:$C$22,3,FALSE)</f>
        <v>#DIV/0!</v>
      </c>
      <c r="M759" s="305">
        <f>IF(K759="nio",0,IF(K759&gt;0,VLOOKUP(G759,'3-Productie normen'!A:J,VLOOKUP(K759,'3-Productie normen'!$B$40:$C$42,2,FALSE),FALSE)))</f>
        <v>0</v>
      </c>
      <c r="N759" s="306" t="str">
        <f>VLOOKUP(G759,'3-Productie normen'!A:J,8,FALSE)</f>
        <v>L</v>
      </c>
      <c r="O759" s="453"/>
      <c r="Q759" s="307">
        <f t="shared" si="23"/>
        <v>10660</v>
      </c>
    </row>
    <row r="760" spans="1:17" ht="14.1" customHeight="1">
      <c r="A760" s="62">
        <v>760</v>
      </c>
      <c r="B760" s="271" t="s">
        <v>222</v>
      </c>
      <c r="C760" s="271" t="s">
        <v>224</v>
      </c>
      <c r="D760" s="430" t="s">
        <v>1108</v>
      </c>
      <c r="E760" s="216" t="s">
        <v>1195</v>
      </c>
      <c r="F760" s="73" t="s">
        <v>495</v>
      </c>
      <c r="G760" s="271" t="s">
        <v>1114</v>
      </c>
      <c r="H760" s="73" t="s">
        <v>454</v>
      </c>
      <c r="I760" s="209">
        <v>52</v>
      </c>
      <c r="J760" s="304">
        <f t="shared" si="22"/>
        <v>205</v>
      </c>
      <c r="K760" s="219">
        <v>205</v>
      </c>
      <c r="L760" s="218" t="e">
        <f>IF(K760="nio",0,IF(K760&gt;0,K760*I760/M760,0))*VLOOKUP(B760,'2-Kosten per locatie'!$A$14:$C$22,3,FALSE)</f>
        <v>#DIV/0!</v>
      </c>
      <c r="M760" s="305">
        <f>IF(K760="nio",0,IF(K760&gt;0,VLOOKUP(G760,'3-Productie normen'!A:J,VLOOKUP(K760,'3-Productie normen'!$B$40:$C$42,2,FALSE),FALSE)))</f>
        <v>0</v>
      </c>
      <c r="N760" s="306" t="str">
        <f>VLOOKUP(G760,'3-Productie normen'!A:J,8,FALSE)</f>
        <v>L</v>
      </c>
      <c r="O760" s="453"/>
      <c r="Q760" s="307">
        <f t="shared" si="23"/>
        <v>10660</v>
      </c>
    </row>
    <row r="761" spans="1:17" ht="14.1" customHeight="1">
      <c r="A761" s="62">
        <v>761</v>
      </c>
      <c r="B761" s="271" t="s">
        <v>222</v>
      </c>
      <c r="C761" s="271" t="s">
        <v>224</v>
      </c>
      <c r="D761" s="430" t="s">
        <v>1108</v>
      </c>
      <c r="E761" s="447" t="s">
        <v>468</v>
      </c>
      <c r="F761" s="73" t="s">
        <v>550</v>
      </c>
      <c r="G761" s="73" t="s">
        <v>421</v>
      </c>
      <c r="H761" s="73" t="s">
        <v>454</v>
      </c>
      <c r="I761" s="209">
        <v>18</v>
      </c>
      <c r="J761" s="304">
        <f t="shared" si="22"/>
        <v>205</v>
      </c>
      <c r="K761" s="219">
        <v>205</v>
      </c>
      <c r="L761" s="218" t="e">
        <f>IF(K761="nio",0,IF(K761&gt;0,K761*I761/M761,0))*VLOOKUP(B761,'2-Kosten per locatie'!$A$14:$C$22,3,FALSE)</f>
        <v>#DIV/0!</v>
      </c>
      <c r="M761" s="305">
        <f>IF(K761="nio",0,IF(K761&gt;0,VLOOKUP(G761,'3-Productie normen'!A:J,VLOOKUP(K761,'3-Productie normen'!$B$40:$C$42,2,FALSE),FALSE)))</f>
        <v>0</v>
      </c>
      <c r="N761" s="306" t="str">
        <f>VLOOKUP(G761,'3-Productie normen'!A:J,8,FALSE)</f>
        <v>V</v>
      </c>
      <c r="O761" s="453"/>
      <c r="Q761" s="307">
        <f t="shared" si="23"/>
        <v>3690</v>
      </c>
    </row>
    <row r="762" spans="1:17" ht="14.1" customHeight="1">
      <c r="A762" s="62">
        <v>762</v>
      </c>
      <c r="B762" s="271" t="s">
        <v>222</v>
      </c>
      <c r="C762" s="271" t="s">
        <v>224</v>
      </c>
      <c r="D762" s="429" t="s">
        <v>1109</v>
      </c>
      <c r="E762" s="447" t="s">
        <v>568</v>
      </c>
      <c r="F762" s="73" t="s">
        <v>42</v>
      </c>
      <c r="G762" s="73" t="s">
        <v>421</v>
      </c>
      <c r="H762" s="73" t="s">
        <v>454</v>
      </c>
      <c r="I762" s="209">
        <v>93</v>
      </c>
      <c r="J762" s="304">
        <f t="shared" si="22"/>
        <v>205</v>
      </c>
      <c r="K762" s="219">
        <v>205</v>
      </c>
      <c r="L762" s="218" t="e">
        <f>IF(K762="nio",0,IF(K762&gt;0,K762*I762/M762,0))*VLOOKUP(B762,'2-Kosten per locatie'!$A$14:$C$22,3,FALSE)</f>
        <v>#DIV/0!</v>
      </c>
      <c r="M762" s="305">
        <f>IF(K762="nio",0,IF(K762&gt;0,VLOOKUP(G762,'3-Productie normen'!A:J,VLOOKUP(K762,'3-Productie normen'!$B$40:$C$42,2,FALSE),FALSE)))</f>
        <v>0</v>
      </c>
      <c r="N762" s="306" t="str">
        <f>VLOOKUP(G762,'3-Productie normen'!A:J,8,FALSE)</f>
        <v>V</v>
      </c>
      <c r="O762" s="453"/>
      <c r="Q762" s="307">
        <f t="shared" si="23"/>
        <v>19065</v>
      </c>
    </row>
    <row r="763" spans="1:17" ht="14.1" customHeight="1">
      <c r="A763" s="62">
        <v>763</v>
      </c>
      <c r="B763" s="271" t="s">
        <v>222</v>
      </c>
      <c r="C763" s="271" t="s">
        <v>224</v>
      </c>
      <c r="D763" s="429" t="s">
        <v>1109</v>
      </c>
      <c r="E763" s="216" t="s">
        <v>1196</v>
      </c>
      <c r="F763" s="73" t="s">
        <v>250</v>
      </c>
      <c r="G763" s="73" t="s">
        <v>236</v>
      </c>
      <c r="H763" s="73" t="s">
        <v>454</v>
      </c>
      <c r="I763" s="209">
        <v>10</v>
      </c>
      <c r="J763" s="304">
        <f t="shared" si="22"/>
        <v>0</v>
      </c>
      <c r="K763" s="219" t="s">
        <v>888</v>
      </c>
      <c r="L763" s="218">
        <f>IF(K763="nio",0,IF(K763&gt;0,K763*I763/M763,0))*VLOOKUP(B763,'2-Kosten per locatie'!$A$14:$C$22,3,FALSE)</f>
        <v>0</v>
      </c>
      <c r="M763" s="305">
        <f>IF(K763="nio",0,IF(K763&gt;0,VLOOKUP(G763,'3-Productie normen'!A:J,VLOOKUP(K763,'3-Productie normen'!$B$40:$C$42,2,FALSE),FALSE)))</f>
        <v>0</v>
      </c>
      <c r="N763" s="306" t="str">
        <f>VLOOKUP(G763,'3-Productie normen'!A:J,8,FALSE)</f>
        <v>nvt</v>
      </c>
      <c r="O763" s="453"/>
      <c r="Q763" s="307">
        <f t="shared" si="23"/>
        <v>0</v>
      </c>
    </row>
    <row r="764" spans="1:17" ht="14.1" customHeight="1">
      <c r="A764" s="62">
        <v>764</v>
      </c>
      <c r="B764" s="271" t="s">
        <v>222</v>
      </c>
      <c r="C764" s="271" t="s">
        <v>224</v>
      </c>
      <c r="D764" s="429" t="s">
        <v>1109</v>
      </c>
      <c r="E764" s="447" t="s">
        <v>565</v>
      </c>
      <c r="F764" s="73" t="s">
        <v>337</v>
      </c>
      <c r="G764" s="73" t="s">
        <v>232</v>
      </c>
      <c r="H764" s="73" t="s">
        <v>454</v>
      </c>
      <c r="I764" s="209">
        <v>125</v>
      </c>
      <c r="J764" s="304">
        <f t="shared" si="22"/>
        <v>205</v>
      </c>
      <c r="K764" s="219">
        <v>205</v>
      </c>
      <c r="L764" s="218" t="e">
        <f>IF(K764="nio",0,IF(K764&gt;0,K764*I764/M764,0))*VLOOKUP(B764,'2-Kosten per locatie'!$A$14:$C$22,3,FALSE)</f>
        <v>#DIV/0!</v>
      </c>
      <c r="M764" s="305">
        <f>IF(K764="nio",0,IF(K764&gt;0,VLOOKUP(G764,'3-Productie normen'!A:J,VLOOKUP(K764,'3-Productie normen'!$B$40:$C$42,2,FALSE),FALSE)))</f>
        <v>0</v>
      </c>
      <c r="N764" s="306" t="str">
        <f>VLOOKUP(G764,'3-Productie normen'!A:J,8,FALSE)</f>
        <v>V</v>
      </c>
      <c r="O764" s="453"/>
      <c r="Q764" s="307">
        <f t="shared" si="23"/>
        <v>25625</v>
      </c>
    </row>
    <row r="765" spans="1:17" ht="14.1" customHeight="1">
      <c r="A765" s="62">
        <v>765</v>
      </c>
      <c r="B765" s="271" t="s">
        <v>222</v>
      </c>
      <c r="C765" s="271" t="s">
        <v>224</v>
      </c>
      <c r="D765" s="429" t="s">
        <v>1109</v>
      </c>
      <c r="E765" s="216" t="s">
        <v>1197</v>
      </c>
      <c r="F765" s="73" t="s">
        <v>62</v>
      </c>
      <c r="G765" s="73" t="s">
        <v>37</v>
      </c>
      <c r="H765" s="73" t="s">
        <v>237</v>
      </c>
      <c r="I765" s="209">
        <v>13</v>
      </c>
      <c r="J765" s="304">
        <f t="shared" si="22"/>
        <v>205</v>
      </c>
      <c r="K765" s="219">
        <v>205</v>
      </c>
      <c r="L765" s="218" t="e">
        <f>IF(K765="nio",0,IF(K765&gt;0,K765*I765/M765,0))*VLOOKUP(B765,'2-Kosten per locatie'!$A$14:$C$22,3,FALSE)</f>
        <v>#DIV/0!</v>
      </c>
      <c r="M765" s="305">
        <f>IF(K765="nio",0,IF(K765&gt;0,VLOOKUP(G765,'3-Productie normen'!A:J,VLOOKUP(K765,'3-Productie normen'!$B$40:$C$42,2,FALSE),FALSE)))</f>
        <v>0</v>
      </c>
      <c r="N765" s="306" t="str">
        <f>VLOOKUP(G765,'3-Productie normen'!A:J,8,FALSE)</f>
        <v>S</v>
      </c>
      <c r="O765" s="453"/>
      <c r="Q765" s="307">
        <f t="shared" si="23"/>
        <v>2665</v>
      </c>
    </row>
    <row r="766" spans="1:17" ht="14.1" customHeight="1">
      <c r="A766" s="62">
        <v>766</v>
      </c>
      <c r="B766" s="271" t="s">
        <v>222</v>
      </c>
      <c r="C766" s="271" t="s">
        <v>224</v>
      </c>
      <c r="D766" s="429" t="s">
        <v>1109</v>
      </c>
      <c r="E766" s="216" t="s">
        <v>1198</v>
      </c>
      <c r="F766" s="73" t="s">
        <v>62</v>
      </c>
      <c r="G766" s="73" t="s">
        <v>37</v>
      </c>
      <c r="H766" s="73" t="s">
        <v>237</v>
      </c>
      <c r="I766" s="209">
        <v>10</v>
      </c>
      <c r="J766" s="304">
        <f t="shared" si="22"/>
        <v>205</v>
      </c>
      <c r="K766" s="219">
        <v>205</v>
      </c>
      <c r="L766" s="218" t="e">
        <f>IF(K766="nio",0,IF(K766&gt;0,K766*I766/M766,0))*VLOOKUP(B766,'2-Kosten per locatie'!$A$14:$C$22,3,FALSE)</f>
        <v>#DIV/0!</v>
      </c>
      <c r="M766" s="305">
        <f>IF(K766="nio",0,IF(K766&gt;0,VLOOKUP(G766,'3-Productie normen'!A:J,VLOOKUP(K766,'3-Productie normen'!$B$40:$C$42,2,FALSE),FALSE)))</f>
        <v>0</v>
      </c>
      <c r="N766" s="306" t="str">
        <f>VLOOKUP(G766,'3-Productie normen'!A:J,8,FALSE)</f>
        <v>S</v>
      </c>
      <c r="O766" s="453"/>
      <c r="Q766" s="307">
        <f t="shared" si="23"/>
        <v>2050</v>
      </c>
    </row>
    <row r="767" spans="1:17" ht="14.1" customHeight="1">
      <c r="A767" s="62">
        <v>767</v>
      </c>
      <c r="B767" s="271" t="s">
        <v>222</v>
      </c>
      <c r="C767" s="271" t="s">
        <v>224</v>
      </c>
      <c r="D767" s="429" t="s">
        <v>1109</v>
      </c>
      <c r="E767" s="216" t="s">
        <v>1199</v>
      </c>
      <c r="F767" s="73" t="s">
        <v>509</v>
      </c>
      <c r="G767" s="73" t="s">
        <v>35</v>
      </c>
      <c r="H767" s="73" t="s">
        <v>454</v>
      </c>
      <c r="I767" s="209">
        <v>16</v>
      </c>
      <c r="J767" s="304">
        <f t="shared" si="22"/>
        <v>123</v>
      </c>
      <c r="K767" s="219">
        <v>123</v>
      </c>
      <c r="L767" s="218" t="e">
        <f>IF(K767="nio",0,IF(K767&gt;0,K767*I767/M767,0))*VLOOKUP(B767,'2-Kosten per locatie'!$A$14:$C$22,3,FALSE)</f>
        <v>#DIV/0!</v>
      </c>
      <c r="M767" s="305">
        <f>IF(K767="nio",0,IF(K767&gt;0,VLOOKUP(G767,'3-Productie normen'!A:J,VLOOKUP(K767,'3-Productie normen'!$B$40:$C$42,2,FALSE),FALSE)))</f>
        <v>0</v>
      </c>
      <c r="N767" s="306" t="str">
        <f>VLOOKUP(G767,'3-Productie normen'!A:J,8,FALSE)</f>
        <v>B</v>
      </c>
      <c r="O767" s="453"/>
      <c r="Q767" s="307">
        <f t="shared" si="23"/>
        <v>1968</v>
      </c>
    </row>
    <row r="768" spans="1:17" ht="14.1" customHeight="1">
      <c r="A768" s="62">
        <v>768</v>
      </c>
      <c r="B768" s="271" t="s">
        <v>222</v>
      </c>
      <c r="C768" s="271" t="s">
        <v>224</v>
      </c>
      <c r="D768" s="429" t="s">
        <v>1109</v>
      </c>
      <c r="E768" s="216" t="s">
        <v>1200</v>
      </c>
      <c r="F768" s="73" t="s">
        <v>310</v>
      </c>
      <c r="G768" s="73" t="s">
        <v>35</v>
      </c>
      <c r="H768" s="73" t="s">
        <v>454</v>
      </c>
      <c r="I768" s="209">
        <v>28</v>
      </c>
      <c r="J768" s="304">
        <f t="shared" si="22"/>
        <v>123</v>
      </c>
      <c r="K768" s="219">
        <v>123</v>
      </c>
      <c r="L768" s="218" t="e">
        <f>IF(K768="nio",0,IF(K768&gt;0,K768*I768/M768,0))*VLOOKUP(B768,'2-Kosten per locatie'!$A$14:$C$22,3,FALSE)</f>
        <v>#DIV/0!</v>
      </c>
      <c r="M768" s="305">
        <f>IF(K768="nio",0,IF(K768&gt;0,VLOOKUP(G768,'3-Productie normen'!A:J,VLOOKUP(K768,'3-Productie normen'!$B$40:$C$42,2,FALSE),FALSE)))</f>
        <v>0</v>
      </c>
      <c r="N768" s="306" t="str">
        <f>VLOOKUP(G768,'3-Productie normen'!A:J,8,FALSE)</f>
        <v>B</v>
      </c>
      <c r="O768" s="453"/>
      <c r="Q768" s="307">
        <f t="shared" si="23"/>
        <v>3444</v>
      </c>
    </row>
    <row r="769" spans="1:17" ht="14.1" customHeight="1">
      <c r="A769" s="62">
        <v>769</v>
      </c>
      <c r="B769" s="271" t="s">
        <v>222</v>
      </c>
      <c r="C769" s="271" t="s">
        <v>224</v>
      </c>
      <c r="D769" s="429" t="s">
        <v>1109</v>
      </c>
      <c r="E769" s="216" t="s">
        <v>1201</v>
      </c>
      <c r="F769" s="73" t="s">
        <v>549</v>
      </c>
      <c r="G769" s="271" t="s">
        <v>1114</v>
      </c>
      <c r="H769" s="73" t="s">
        <v>454</v>
      </c>
      <c r="I769" s="209">
        <v>132</v>
      </c>
      <c r="J769" s="304">
        <f t="shared" si="22"/>
        <v>205</v>
      </c>
      <c r="K769" s="219">
        <v>205</v>
      </c>
      <c r="L769" s="218" t="e">
        <f>IF(K769="nio",0,IF(K769&gt;0,K769*I769/M769,0))*VLOOKUP(B769,'2-Kosten per locatie'!$A$14:$C$22,3,FALSE)</f>
        <v>#DIV/0!</v>
      </c>
      <c r="M769" s="305">
        <f>IF(K769="nio",0,IF(K769&gt;0,VLOOKUP(G769,'3-Productie normen'!A:J,VLOOKUP(K769,'3-Productie normen'!$B$40:$C$42,2,FALSE),FALSE)))</f>
        <v>0</v>
      </c>
      <c r="N769" s="306" t="str">
        <f>VLOOKUP(G769,'3-Productie normen'!A:J,8,FALSE)</f>
        <v>L</v>
      </c>
      <c r="O769" s="453"/>
      <c r="Q769" s="307">
        <f t="shared" si="23"/>
        <v>27060</v>
      </c>
    </row>
    <row r="770" spans="1:17" ht="14.1" customHeight="1">
      <c r="A770" s="62">
        <v>770</v>
      </c>
      <c r="B770" s="271" t="s">
        <v>222</v>
      </c>
      <c r="C770" s="271" t="s">
        <v>224</v>
      </c>
      <c r="D770" s="429" t="s">
        <v>1109</v>
      </c>
      <c r="E770" s="216" t="s">
        <v>1202</v>
      </c>
      <c r="F770" s="73" t="s">
        <v>250</v>
      </c>
      <c r="G770" s="73" t="s">
        <v>236</v>
      </c>
      <c r="H770" s="73" t="s">
        <v>454</v>
      </c>
      <c r="I770" s="209">
        <v>23</v>
      </c>
      <c r="J770" s="304">
        <f t="shared" si="22"/>
        <v>0</v>
      </c>
      <c r="K770" s="219" t="s">
        <v>888</v>
      </c>
      <c r="L770" s="218">
        <f>IF(K770="nio",0,IF(K770&gt;0,K770*I770/M770,0))*VLOOKUP(B770,'2-Kosten per locatie'!$A$14:$C$22,3,FALSE)</f>
        <v>0</v>
      </c>
      <c r="M770" s="305">
        <f>IF(K770="nio",0,IF(K770&gt;0,VLOOKUP(G770,'3-Productie normen'!A:J,VLOOKUP(K770,'3-Productie normen'!$B$40:$C$42,2,FALSE),FALSE)))</f>
        <v>0</v>
      </c>
      <c r="N770" s="306" t="str">
        <f>VLOOKUP(G770,'3-Productie normen'!A:J,8,FALSE)</f>
        <v>nvt</v>
      </c>
      <c r="O770" s="453"/>
      <c r="Q770" s="307">
        <f t="shared" si="23"/>
        <v>0</v>
      </c>
    </row>
    <row r="771" spans="1:17" ht="14.1" customHeight="1">
      <c r="A771" s="62">
        <v>771</v>
      </c>
      <c r="B771" s="271" t="s">
        <v>222</v>
      </c>
      <c r="C771" s="271" t="s">
        <v>224</v>
      </c>
      <c r="D771" s="429" t="s">
        <v>1109</v>
      </c>
      <c r="E771" s="216" t="s">
        <v>1203</v>
      </c>
      <c r="F771" s="73" t="s">
        <v>495</v>
      </c>
      <c r="G771" s="271" t="s">
        <v>1114</v>
      </c>
      <c r="H771" s="73" t="s">
        <v>454</v>
      </c>
      <c r="I771" s="209">
        <v>51</v>
      </c>
      <c r="J771" s="304">
        <f t="shared" si="22"/>
        <v>205</v>
      </c>
      <c r="K771" s="219">
        <v>205</v>
      </c>
      <c r="L771" s="218" t="e">
        <f>IF(K771="nio",0,IF(K771&gt;0,K771*I771/M771,0))*VLOOKUP(B771,'2-Kosten per locatie'!$A$14:$C$22,3,FALSE)</f>
        <v>#DIV/0!</v>
      </c>
      <c r="M771" s="305">
        <f>IF(K771="nio",0,IF(K771&gt;0,VLOOKUP(G771,'3-Productie normen'!A:J,VLOOKUP(K771,'3-Productie normen'!$B$40:$C$42,2,FALSE),FALSE)))</f>
        <v>0</v>
      </c>
      <c r="N771" s="306" t="str">
        <f>VLOOKUP(G771,'3-Productie normen'!A:J,8,FALSE)</f>
        <v>L</v>
      </c>
      <c r="O771" s="453"/>
      <c r="Q771" s="307">
        <f t="shared" si="23"/>
        <v>10455</v>
      </c>
    </row>
    <row r="772" spans="1:17" ht="14.1" customHeight="1">
      <c r="A772" s="62">
        <v>772</v>
      </c>
      <c r="B772" s="271" t="s">
        <v>222</v>
      </c>
      <c r="C772" s="271" t="s">
        <v>224</v>
      </c>
      <c r="D772" s="429" t="s">
        <v>1109</v>
      </c>
      <c r="E772" s="216" t="s">
        <v>1204</v>
      </c>
      <c r="F772" s="73" t="s">
        <v>495</v>
      </c>
      <c r="G772" s="271" t="s">
        <v>1114</v>
      </c>
      <c r="H772" s="73" t="s">
        <v>454</v>
      </c>
      <c r="I772" s="209">
        <v>51</v>
      </c>
      <c r="J772" s="304">
        <f t="shared" si="22"/>
        <v>205</v>
      </c>
      <c r="K772" s="219">
        <v>205</v>
      </c>
      <c r="L772" s="218" t="e">
        <f>IF(K772="nio",0,IF(K772&gt;0,K772*I772/M772,0))*VLOOKUP(B772,'2-Kosten per locatie'!$A$14:$C$22,3,FALSE)</f>
        <v>#DIV/0!</v>
      </c>
      <c r="M772" s="305">
        <f>IF(K772="nio",0,IF(K772&gt;0,VLOOKUP(G772,'3-Productie normen'!A:J,VLOOKUP(K772,'3-Productie normen'!$B$40:$C$42,2,FALSE),FALSE)))</f>
        <v>0</v>
      </c>
      <c r="N772" s="306" t="str">
        <f>VLOOKUP(G772,'3-Productie normen'!A:J,8,FALSE)</f>
        <v>L</v>
      </c>
      <c r="O772" s="453"/>
      <c r="Q772" s="307">
        <f t="shared" si="23"/>
        <v>10455</v>
      </c>
    </row>
    <row r="773" spans="1:17" ht="14.1" customHeight="1">
      <c r="A773" s="62">
        <v>773</v>
      </c>
      <c r="B773" s="271" t="s">
        <v>222</v>
      </c>
      <c r="C773" s="271" t="s">
        <v>224</v>
      </c>
      <c r="D773" s="429" t="s">
        <v>1109</v>
      </c>
      <c r="E773" s="216" t="s">
        <v>1205</v>
      </c>
      <c r="F773" s="73" t="s">
        <v>495</v>
      </c>
      <c r="G773" s="271" t="s">
        <v>1114</v>
      </c>
      <c r="H773" s="73" t="s">
        <v>454</v>
      </c>
      <c r="I773" s="209">
        <v>54</v>
      </c>
      <c r="J773" s="304">
        <f t="shared" si="22"/>
        <v>205</v>
      </c>
      <c r="K773" s="219">
        <v>205</v>
      </c>
      <c r="L773" s="218" t="e">
        <f>IF(K773="nio",0,IF(K773&gt;0,K773*I773/M773,0))*VLOOKUP(B773,'2-Kosten per locatie'!$A$14:$C$22,3,FALSE)</f>
        <v>#DIV/0!</v>
      </c>
      <c r="M773" s="305">
        <f>IF(K773="nio",0,IF(K773&gt;0,VLOOKUP(G773,'3-Productie normen'!A:J,VLOOKUP(K773,'3-Productie normen'!$B$40:$C$42,2,FALSE),FALSE)))</f>
        <v>0</v>
      </c>
      <c r="N773" s="306" t="str">
        <f>VLOOKUP(G773,'3-Productie normen'!A:J,8,FALSE)</f>
        <v>L</v>
      </c>
      <c r="O773" s="453"/>
      <c r="Q773" s="307">
        <f t="shared" si="23"/>
        <v>11070</v>
      </c>
    </row>
    <row r="774" spans="1:17" ht="14.1" customHeight="1">
      <c r="A774" s="62">
        <v>774</v>
      </c>
      <c r="B774" s="271" t="s">
        <v>222</v>
      </c>
      <c r="C774" s="271" t="s">
        <v>224</v>
      </c>
      <c r="D774" s="429" t="s">
        <v>1109</v>
      </c>
      <c r="E774" s="216" t="s">
        <v>1206</v>
      </c>
      <c r="F774" s="73" t="s">
        <v>495</v>
      </c>
      <c r="G774" s="271" t="s">
        <v>1114</v>
      </c>
      <c r="H774" s="73" t="s">
        <v>454</v>
      </c>
      <c r="I774" s="209">
        <v>72</v>
      </c>
      <c r="J774" s="304">
        <f t="shared" si="22"/>
        <v>205</v>
      </c>
      <c r="K774" s="219">
        <v>205</v>
      </c>
      <c r="L774" s="218" t="e">
        <f>IF(K774="nio",0,IF(K774&gt;0,K774*I774/M774,0))*VLOOKUP(B774,'2-Kosten per locatie'!$A$14:$C$22,3,FALSE)</f>
        <v>#DIV/0!</v>
      </c>
      <c r="M774" s="305">
        <f>IF(K774="nio",0,IF(K774&gt;0,VLOOKUP(G774,'3-Productie normen'!A:J,VLOOKUP(K774,'3-Productie normen'!$B$40:$C$42,2,FALSE),FALSE)))</f>
        <v>0</v>
      </c>
      <c r="N774" s="306" t="str">
        <f>VLOOKUP(G774,'3-Productie normen'!A:J,8,FALSE)</f>
        <v>L</v>
      </c>
      <c r="O774" s="453"/>
      <c r="Q774" s="307">
        <f t="shared" si="23"/>
        <v>14760</v>
      </c>
    </row>
    <row r="775" spans="1:17" ht="14.1" customHeight="1">
      <c r="A775" s="62">
        <v>775</v>
      </c>
      <c r="B775" s="271" t="s">
        <v>222</v>
      </c>
      <c r="C775" s="271" t="s">
        <v>224</v>
      </c>
      <c r="D775" s="429" t="s">
        <v>1109</v>
      </c>
      <c r="E775" s="216" t="s">
        <v>1207</v>
      </c>
      <c r="F775" s="73" t="s">
        <v>495</v>
      </c>
      <c r="G775" s="271" t="s">
        <v>1114</v>
      </c>
      <c r="H775" s="73" t="s">
        <v>454</v>
      </c>
      <c r="I775" s="209">
        <v>52</v>
      </c>
      <c r="J775" s="304">
        <f t="shared" si="22"/>
        <v>205</v>
      </c>
      <c r="K775" s="219">
        <v>205</v>
      </c>
      <c r="L775" s="218" t="e">
        <f>IF(K775="nio",0,IF(K775&gt;0,K775*I775/M775,0))*VLOOKUP(B775,'2-Kosten per locatie'!$A$14:$C$22,3,FALSE)</f>
        <v>#DIV/0!</v>
      </c>
      <c r="M775" s="305">
        <f>IF(K775="nio",0,IF(K775&gt;0,VLOOKUP(G775,'3-Productie normen'!A:J,VLOOKUP(K775,'3-Productie normen'!$B$40:$C$42,2,FALSE),FALSE)))</f>
        <v>0</v>
      </c>
      <c r="N775" s="306" t="str">
        <f>VLOOKUP(G775,'3-Productie normen'!A:J,8,FALSE)</f>
        <v>L</v>
      </c>
      <c r="O775" s="453"/>
      <c r="Q775" s="307">
        <f t="shared" si="23"/>
        <v>10660</v>
      </c>
    </row>
    <row r="776" spans="1:17" ht="14.1" customHeight="1">
      <c r="A776" s="62">
        <v>776</v>
      </c>
      <c r="B776" s="271" t="s">
        <v>222</v>
      </c>
      <c r="C776" s="271" t="s">
        <v>224</v>
      </c>
      <c r="D776" s="429" t="s">
        <v>1109</v>
      </c>
      <c r="E776" s="216" t="s">
        <v>1208</v>
      </c>
      <c r="F776" s="73" t="s">
        <v>495</v>
      </c>
      <c r="G776" s="271" t="s">
        <v>1114</v>
      </c>
      <c r="H776" s="73" t="s">
        <v>454</v>
      </c>
      <c r="I776" s="209">
        <v>52</v>
      </c>
      <c r="J776" s="304">
        <f t="shared" si="22"/>
        <v>205</v>
      </c>
      <c r="K776" s="219">
        <v>205</v>
      </c>
      <c r="L776" s="218" t="e">
        <f>IF(K776="nio",0,IF(K776&gt;0,K776*I776/M776,0))*VLOOKUP(B776,'2-Kosten per locatie'!$A$14:$C$22,3,FALSE)</f>
        <v>#DIV/0!</v>
      </c>
      <c r="M776" s="305">
        <f>IF(K776="nio",0,IF(K776&gt;0,VLOOKUP(G776,'3-Productie normen'!A:J,VLOOKUP(K776,'3-Productie normen'!$B$40:$C$42,2,FALSE),FALSE)))</f>
        <v>0</v>
      </c>
      <c r="N776" s="306" t="str">
        <f>VLOOKUP(G776,'3-Productie normen'!A:J,8,FALSE)</f>
        <v>L</v>
      </c>
      <c r="O776" s="453"/>
      <c r="Q776" s="307">
        <f t="shared" si="23"/>
        <v>10660</v>
      </c>
    </row>
    <row r="777" spans="1:17" ht="14.1" customHeight="1">
      <c r="A777" s="62">
        <v>777</v>
      </c>
      <c r="B777" s="271" t="s">
        <v>222</v>
      </c>
      <c r="C777" s="271" t="s">
        <v>224</v>
      </c>
      <c r="D777" s="429" t="s">
        <v>1109</v>
      </c>
      <c r="E777" s="447" t="s">
        <v>569</v>
      </c>
      <c r="F777" s="73" t="s">
        <v>550</v>
      </c>
      <c r="G777" s="73" t="s">
        <v>421</v>
      </c>
      <c r="H777" s="73" t="s">
        <v>454</v>
      </c>
      <c r="I777" s="209">
        <v>18</v>
      </c>
      <c r="J777" s="304">
        <f t="shared" si="22"/>
        <v>205</v>
      </c>
      <c r="K777" s="219">
        <v>205</v>
      </c>
      <c r="L777" s="218" t="e">
        <f>IF(K777="nio",0,IF(K777&gt;0,K777*I777/M777,0))*VLOOKUP(B777,'2-Kosten per locatie'!$A$14:$C$22,3,FALSE)</f>
        <v>#DIV/0!</v>
      </c>
      <c r="M777" s="305">
        <f>IF(K777="nio",0,IF(K777&gt;0,VLOOKUP(G777,'3-Productie normen'!A:J,VLOOKUP(K777,'3-Productie normen'!$B$40:$C$42,2,FALSE),FALSE)))</f>
        <v>0</v>
      </c>
      <c r="N777" s="306" t="str">
        <f>VLOOKUP(G777,'3-Productie normen'!A:J,8,FALSE)</f>
        <v>V</v>
      </c>
      <c r="O777" s="453"/>
      <c r="Q777" s="307">
        <f t="shared" si="23"/>
        <v>3690</v>
      </c>
    </row>
    <row r="778" spans="1:17" ht="14.1" customHeight="1">
      <c r="A778" s="62">
        <v>778</v>
      </c>
      <c r="B778" s="271" t="s">
        <v>1120</v>
      </c>
      <c r="C778" s="271" t="s">
        <v>224</v>
      </c>
      <c r="D778" s="429" t="s">
        <v>1111</v>
      </c>
      <c r="E778" s="216">
        <v>1</v>
      </c>
      <c r="F778" s="73" t="s">
        <v>41</v>
      </c>
      <c r="G778" s="73" t="s">
        <v>393</v>
      </c>
      <c r="H778" s="73" t="s">
        <v>327</v>
      </c>
      <c r="I778" s="209">
        <v>1.98</v>
      </c>
      <c r="J778" s="304">
        <f t="shared" ref="J778:J841" si="24">SUM(K778:K778)</f>
        <v>205</v>
      </c>
      <c r="K778" s="219">
        <v>205</v>
      </c>
      <c r="L778" s="218" t="e">
        <f>IF(K778="nio",0,IF(K778&gt;0,K778*I778/M778,0))*VLOOKUP(B778,'2-Kosten per locatie'!$A$14:$C$22,3,FALSE)</f>
        <v>#DIV/0!</v>
      </c>
      <c r="M778" s="305">
        <f>IF(K778="nio",0,IF(K778&gt;0,VLOOKUP(G778,'3-Productie normen'!A:J,VLOOKUP(K778,'3-Productie normen'!$B$40:$C$42,2,FALSE),FALSE)))</f>
        <v>0</v>
      </c>
      <c r="N778" s="306" t="str">
        <f>VLOOKUP(G778,'3-Productie normen'!A:J,8,FALSE)</f>
        <v>V</v>
      </c>
      <c r="O778" s="453"/>
      <c r="Q778" s="307">
        <f t="shared" ref="Q778:Q841" si="25">J778*I778</f>
        <v>405.9</v>
      </c>
    </row>
    <row r="779" spans="1:17" ht="14.1" customHeight="1">
      <c r="A779" s="62">
        <v>779</v>
      </c>
      <c r="B779" s="271" t="s">
        <v>1120</v>
      </c>
      <c r="C779" s="271" t="s">
        <v>224</v>
      </c>
      <c r="D779" s="429" t="s">
        <v>1111</v>
      </c>
      <c r="E779" s="216" t="s">
        <v>441</v>
      </c>
      <c r="F779" s="73" t="s">
        <v>796</v>
      </c>
      <c r="G779" s="73" t="s">
        <v>236</v>
      </c>
      <c r="H779" s="73" t="s">
        <v>227</v>
      </c>
      <c r="I779" s="209">
        <v>0.34</v>
      </c>
      <c r="J779" s="304">
        <f t="shared" si="24"/>
        <v>0</v>
      </c>
      <c r="K779" s="219" t="s">
        <v>888</v>
      </c>
      <c r="L779" s="218">
        <f>IF(K779="nio",0,IF(K779&gt;0,K779*I779/M779,0))*VLOOKUP(B779,'2-Kosten per locatie'!$A$14:$C$22,3,FALSE)</f>
        <v>0</v>
      </c>
      <c r="M779" s="305">
        <f>IF(K779="nio",0,IF(K779&gt;0,VLOOKUP(G779,'3-Productie normen'!A:J,VLOOKUP(K779,'3-Productie normen'!$B$40:$C$42,2,FALSE),FALSE)))</f>
        <v>0</v>
      </c>
      <c r="N779" s="306" t="str">
        <f>VLOOKUP(G779,'3-Productie normen'!A:J,8,FALSE)</f>
        <v>nvt</v>
      </c>
      <c r="O779" s="453"/>
      <c r="Q779" s="307">
        <f t="shared" si="25"/>
        <v>0</v>
      </c>
    </row>
    <row r="780" spans="1:17" ht="14.1" customHeight="1">
      <c r="A780" s="62">
        <v>780</v>
      </c>
      <c r="B780" s="271" t="s">
        <v>1120</v>
      </c>
      <c r="C780" s="271" t="s">
        <v>224</v>
      </c>
      <c r="D780" s="429" t="s">
        <v>1111</v>
      </c>
      <c r="E780" s="216">
        <v>2</v>
      </c>
      <c r="F780" s="73" t="s">
        <v>231</v>
      </c>
      <c r="G780" s="73" t="s">
        <v>232</v>
      </c>
      <c r="H780" s="73" t="s">
        <v>227</v>
      </c>
      <c r="I780" s="209">
        <v>10.64</v>
      </c>
      <c r="J780" s="304">
        <f t="shared" si="24"/>
        <v>205</v>
      </c>
      <c r="K780" s="219">
        <v>205</v>
      </c>
      <c r="L780" s="218" t="e">
        <f>IF(K780="nio",0,IF(K780&gt;0,K780*I780/M780,0))*VLOOKUP(B780,'2-Kosten per locatie'!$A$14:$C$22,3,FALSE)</f>
        <v>#DIV/0!</v>
      </c>
      <c r="M780" s="305">
        <f>IF(K780="nio",0,IF(K780&gt;0,VLOOKUP(G780,'3-Productie normen'!A:J,VLOOKUP(K780,'3-Productie normen'!$B$40:$C$42,2,FALSE),FALSE)))</f>
        <v>0</v>
      </c>
      <c r="N780" s="306" t="str">
        <f>VLOOKUP(G780,'3-Productie normen'!A:J,8,FALSE)</f>
        <v>V</v>
      </c>
      <c r="O780" s="453"/>
      <c r="Q780" s="307">
        <f t="shared" si="25"/>
        <v>2181.2000000000003</v>
      </c>
    </row>
    <row r="781" spans="1:17" ht="14.1" customHeight="1">
      <c r="A781" s="62">
        <v>781</v>
      </c>
      <c r="B781" s="271" t="s">
        <v>1120</v>
      </c>
      <c r="C781" s="271" t="s">
        <v>224</v>
      </c>
      <c r="D781" s="429" t="s">
        <v>1111</v>
      </c>
      <c r="E781" s="216">
        <v>3</v>
      </c>
      <c r="F781" s="73" t="s">
        <v>430</v>
      </c>
      <c r="G781" s="73" t="s">
        <v>37</v>
      </c>
      <c r="H781" s="73" t="s">
        <v>237</v>
      </c>
      <c r="I781" s="209">
        <v>1.62</v>
      </c>
      <c r="J781" s="304">
        <f t="shared" si="24"/>
        <v>205</v>
      </c>
      <c r="K781" s="219">
        <v>205</v>
      </c>
      <c r="L781" s="218" t="e">
        <f>IF(K781="nio",0,IF(K781&gt;0,K781*I781/M781,0))*VLOOKUP(B781,'2-Kosten per locatie'!$A$14:$C$22,3,FALSE)</f>
        <v>#DIV/0!</v>
      </c>
      <c r="M781" s="305">
        <f>IF(K781="nio",0,IF(K781&gt;0,VLOOKUP(G781,'3-Productie normen'!A:J,VLOOKUP(K781,'3-Productie normen'!$B$40:$C$42,2,FALSE),FALSE)))</f>
        <v>0</v>
      </c>
      <c r="N781" s="306" t="str">
        <f>VLOOKUP(G781,'3-Productie normen'!A:J,8,FALSE)</f>
        <v>S</v>
      </c>
      <c r="O781" s="453"/>
      <c r="Q781" s="307">
        <f t="shared" si="25"/>
        <v>332.1</v>
      </c>
    </row>
    <row r="782" spans="1:17" ht="14.1" customHeight="1">
      <c r="A782" s="62">
        <v>782</v>
      </c>
      <c r="B782" s="271" t="s">
        <v>1120</v>
      </c>
      <c r="C782" s="271" t="s">
        <v>224</v>
      </c>
      <c r="D782" s="429" t="s">
        <v>1111</v>
      </c>
      <c r="E782" s="216">
        <v>4</v>
      </c>
      <c r="F782" s="73" t="s">
        <v>882</v>
      </c>
      <c r="G782" s="73" t="s">
        <v>236</v>
      </c>
      <c r="H782" s="73" t="s">
        <v>227</v>
      </c>
      <c r="I782" s="209">
        <v>0.6</v>
      </c>
      <c r="J782" s="304">
        <f t="shared" si="24"/>
        <v>0</v>
      </c>
      <c r="K782" s="219" t="s">
        <v>888</v>
      </c>
      <c r="L782" s="218">
        <f>IF(K782="nio",0,IF(K782&gt;0,K782*I782/M782,0))*VLOOKUP(B782,'2-Kosten per locatie'!$A$14:$C$22,3,FALSE)</f>
        <v>0</v>
      </c>
      <c r="M782" s="305">
        <f>IF(K782="nio",0,IF(K782&gt;0,VLOOKUP(G782,'3-Productie normen'!A:J,VLOOKUP(K782,'3-Productie normen'!$B$40:$C$42,2,FALSE),FALSE)))</f>
        <v>0</v>
      </c>
      <c r="N782" s="306" t="str">
        <f>VLOOKUP(G782,'3-Productie normen'!A:J,8,FALSE)</f>
        <v>nvt</v>
      </c>
      <c r="O782" s="453"/>
      <c r="Q782" s="307">
        <f t="shared" si="25"/>
        <v>0</v>
      </c>
    </row>
    <row r="783" spans="1:17" ht="14.1" customHeight="1">
      <c r="A783" s="62">
        <v>783</v>
      </c>
      <c r="B783" s="271" t="s">
        <v>1120</v>
      </c>
      <c r="C783" s="271" t="s">
        <v>224</v>
      </c>
      <c r="D783" s="429" t="s">
        <v>1111</v>
      </c>
      <c r="E783" s="216">
        <v>5</v>
      </c>
      <c r="F783" s="73" t="s">
        <v>437</v>
      </c>
      <c r="G783" s="73" t="s">
        <v>37</v>
      </c>
      <c r="H783" s="73" t="s">
        <v>237</v>
      </c>
      <c r="I783" s="209">
        <v>2.66</v>
      </c>
      <c r="J783" s="304">
        <f t="shared" si="24"/>
        <v>205</v>
      </c>
      <c r="K783" s="219">
        <v>205</v>
      </c>
      <c r="L783" s="218" t="e">
        <f>IF(K783="nio",0,IF(K783&gt;0,K783*I783/M783,0))*VLOOKUP(B783,'2-Kosten per locatie'!$A$14:$C$22,3,FALSE)</f>
        <v>#DIV/0!</v>
      </c>
      <c r="M783" s="305">
        <f>IF(K783="nio",0,IF(K783&gt;0,VLOOKUP(G783,'3-Productie normen'!A:J,VLOOKUP(K783,'3-Productie normen'!$B$40:$C$42,2,FALSE),FALSE)))</f>
        <v>0</v>
      </c>
      <c r="N783" s="306" t="str">
        <f>VLOOKUP(G783,'3-Productie normen'!A:J,8,FALSE)</f>
        <v>S</v>
      </c>
      <c r="O783" s="453"/>
      <c r="Q783" s="307">
        <f t="shared" si="25"/>
        <v>545.30000000000007</v>
      </c>
    </row>
    <row r="784" spans="1:17" ht="14.1" customHeight="1">
      <c r="A784" s="62">
        <v>784</v>
      </c>
      <c r="B784" s="271" t="s">
        <v>1120</v>
      </c>
      <c r="C784" s="271" t="s">
        <v>224</v>
      </c>
      <c r="D784" s="429" t="s">
        <v>1111</v>
      </c>
      <c r="E784" s="216">
        <v>6</v>
      </c>
      <c r="F784" s="73" t="s">
        <v>310</v>
      </c>
      <c r="G784" s="73" t="s">
        <v>35</v>
      </c>
      <c r="H784" s="73" t="s">
        <v>227</v>
      </c>
      <c r="I784" s="209">
        <v>9.73</v>
      </c>
      <c r="J784" s="304">
        <f t="shared" si="24"/>
        <v>123</v>
      </c>
      <c r="K784" s="219">
        <v>123</v>
      </c>
      <c r="L784" s="218" t="e">
        <f>IF(K784="nio",0,IF(K784&gt;0,K784*I784/M784,0))*VLOOKUP(B784,'2-Kosten per locatie'!$A$14:$C$22,3,FALSE)</f>
        <v>#DIV/0!</v>
      </c>
      <c r="M784" s="305">
        <f>IF(K784="nio",0,IF(K784&gt;0,VLOOKUP(G784,'3-Productie normen'!A:J,VLOOKUP(K784,'3-Productie normen'!$B$40:$C$42,2,FALSE),FALSE)))</f>
        <v>0</v>
      </c>
      <c r="N784" s="306" t="str">
        <f>VLOOKUP(G784,'3-Productie normen'!A:J,8,FALSE)</f>
        <v>B</v>
      </c>
      <c r="O784" s="453"/>
      <c r="Q784" s="307">
        <f t="shared" si="25"/>
        <v>1196.79</v>
      </c>
    </row>
    <row r="785" spans="1:17" ht="14.1" customHeight="1">
      <c r="A785" s="62">
        <v>785</v>
      </c>
      <c r="B785" s="271" t="s">
        <v>1120</v>
      </c>
      <c r="C785" s="271" t="s">
        <v>224</v>
      </c>
      <c r="D785" s="429" t="s">
        <v>1111</v>
      </c>
      <c r="E785" s="216" t="s">
        <v>247</v>
      </c>
      <c r="F785" s="73" t="s">
        <v>882</v>
      </c>
      <c r="G785" s="73" t="s">
        <v>236</v>
      </c>
      <c r="H785" s="73" t="s">
        <v>227</v>
      </c>
      <c r="I785" s="209">
        <v>0.46</v>
      </c>
      <c r="J785" s="304">
        <f t="shared" si="24"/>
        <v>0</v>
      </c>
      <c r="K785" s="219" t="s">
        <v>888</v>
      </c>
      <c r="L785" s="218">
        <f>IF(K785="nio",0,IF(K785&gt;0,K785*I785/M785,0))*VLOOKUP(B785,'2-Kosten per locatie'!$A$14:$C$22,3,FALSE)</f>
        <v>0</v>
      </c>
      <c r="M785" s="305">
        <f>IF(K785="nio",0,IF(K785&gt;0,VLOOKUP(G785,'3-Productie normen'!A:J,VLOOKUP(K785,'3-Productie normen'!$B$40:$C$42,2,FALSE),FALSE)))</f>
        <v>0</v>
      </c>
      <c r="N785" s="306" t="str">
        <f>VLOOKUP(G785,'3-Productie normen'!A:J,8,FALSE)</f>
        <v>nvt</v>
      </c>
      <c r="O785" s="453"/>
      <c r="Q785" s="307">
        <f t="shared" si="25"/>
        <v>0</v>
      </c>
    </row>
    <row r="786" spans="1:17" ht="14.1" customHeight="1">
      <c r="A786" s="62">
        <v>786</v>
      </c>
      <c r="B786" s="271" t="s">
        <v>1120</v>
      </c>
      <c r="C786" s="271" t="s">
        <v>224</v>
      </c>
      <c r="D786" s="429" t="s">
        <v>1111</v>
      </c>
      <c r="E786" s="216">
        <v>7</v>
      </c>
      <c r="F786" s="73" t="s">
        <v>310</v>
      </c>
      <c r="G786" s="73" t="s">
        <v>35</v>
      </c>
      <c r="H786" s="73" t="s">
        <v>227</v>
      </c>
      <c r="I786" s="209">
        <v>13.53</v>
      </c>
      <c r="J786" s="304">
        <f t="shared" si="24"/>
        <v>123</v>
      </c>
      <c r="K786" s="219">
        <v>123</v>
      </c>
      <c r="L786" s="218" t="e">
        <f>IF(K786="nio",0,IF(K786&gt;0,K786*I786/M786,0))*VLOOKUP(B786,'2-Kosten per locatie'!$A$14:$C$22,3,FALSE)</f>
        <v>#DIV/0!</v>
      </c>
      <c r="M786" s="305">
        <f>IF(K786="nio",0,IF(K786&gt;0,VLOOKUP(G786,'3-Productie normen'!A:J,VLOOKUP(K786,'3-Productie normen'!$B$40:$C$42,2,FALSE),FALSE)))</f>
        <v>0</v>
      </c>
      <c r="N786" s="306" t="str">
        <f>VLOOKUP(G786,'3-Productie normen'!A:J,8,FALSE)</f>
        <v>B</v>
      </c>
      <c r="O786" s="453"/>
      <c r="Q786" s="307">
        <f t="shared" si="25"/>
        <v>1664.1899999999998</v>
      </c>
    </row>
    <row r="787" spans="1:17" ht="14.1" customHeight="1">
      <c r="A787" s="62">
        <v>787</v>
      </c>
      <c r="B787" s="271" t="s">
        <v>1120</v>
      </c>
      <c r="C787" s="271" t="s">
        <v>224</v>
      </c>
      <c r="D787" s="429" t="s">
        <v>1111</v>
      </c>
      <c r="E787" s="216" t="s">
        <v>253</v>
      </c>
      <c r="F787" s="73" t="s">
        <v>882</v>
      </c>
      <c r="G787" s="73" t="s">
        <v>236</v>
      </c>
      <c r="H787" s="73" t="s">
        <v>227</v>
      </c>
      <c r="I787" s="209">
        <v>0.46</v>
      </c>
      <c r="J787" s="304">
        <f t="shared" si="24"/>
        <v>0</v>
      </c>
      <c r="K787" s="219" t="s">
        <v>888</v>
      </c>
      <c r="L787" s="218">
        <f>IF(K787="nio",0,IF(K787&gt;0,K787*I787/M787,0))*VLOOKUP(B787,'2-Kosten per locatie'!$A$14:$C$22,3,FALSE)</f>
        <v>0</v>
      </c>
      <c r="M787" s="305">
        <f>IF(K787="nio",0,IF(K787&gt;0,VLOOKUP(G787,'3-Productie normen'!A:J,VLOOKUP(K787,'3-Productie normen'!$B$40:$C$42,2,FALSE),FALSE)))</f>
        <v>0</v>
      </c>
      <c r="N787" s="306" t="str">
        <f>VLOOKUP(G787,'3-Productie normen'!A:J,8,FALSE)</f>
        <v>nvt</v>
      </c>
      <c r="O787" s="453"/>
      <c r="Q787" s="307">
        <f t="shared" si="25"/>
        <v>0</v>
      </c>
    </row>
    <row r="788" spans="1:17" ht="14.1" customHeight="1">
      <c r="A788" s="62">
        <v>788</v>
      </c>
      <c r="B788" s="271" t="s">
        <v>1120</v>
      </c>
      <c r="C788" s="271" t="s">
        <v>224</v>
      </c>
      <c r="D788" s="429" t="s">
        <v>1111</v>
      </c>
      <c r="E788" s="216" t="s">
        <v>254</v>
      </c>
      <c r="F788" s="73" t="s">
        <v>882</v>
      </c>
      <c r="G788" s="73" t="s">
        <v>236</v>
      </c>
      <c r="H788" s="73" t="s">
        <v>227</v>
      </c>
      <c r="I788" s="209">
        <v>0.46</v>
      </c>
      <c r="J788" s="304">
        <f t="shared" si="24"/>
        <v>0</v>
      </c>
      <c r="K788" s="219" t="s">
        <v>888</v>
      </c>
      <c r="L788" s="218">
        <f>IF(K788="nio",0,IF(K788&gt;0,K788*I788/M788,0))*VLOOKUP(B788,'2-Kosten per locatie'!$A$14:$C$22,3,FALSE)</f>
        <v>0</v>
      </c>
      <c r="M788" s="305">
        <f>IF(K788="nio",0,IF(K788&gt;0,VLOOKUP(G788,'3-Productie normen'!A:J,VLOOKUP(K788,'3-Productie normen'!$B$40:$C$42,2,FALSE),FALSE)))</f>
        <v>0</v>
      </c>
      <c r="N788" s="306" t="str">
        <f>VLOOKUP(G788,'3-Productie normen'!A:J,8,FALSE)</f>
        <v>nvt</v>
      </c>
      <c r="O788" s="453"/>
      <c r="Q788" s="307">
        <f t="shared" si="25"/>
        <v>0</v>
      </c>
    </row>
    <row r="789" spans="1:17" ht="14.1" customHeight="1">
      <c r="A789" s="62">
        <v>789</v>
      </c>
      <c r="B789" s="271" t="s">
        <v>1120</v>
      </c>
      <c r="C789" s="271" t="s">
        <v>224</v>
      </c>
      <c r="D789" s="429" t="s">
        <v>1111</v>
      </c>
      <c r="E789" s="216">
        <v>8</v>
      </c>
      <c r="F789" s="73" t="s">
        <v>883</v>
      </c>
      <c r="G789" s="73" t="s">
        <v>236</v>
      </c>
      <c r="H789" s="73" t="s">
        <v>227</v>
      </c>
      <c r="I789" s="209">
        <v>6.86</v>
      </c>
      <c r="J789" s="304">
        <f t="shared" si="24"/>
        <v>0</v>
      </c>
      <c r="K789" s="219" t="s">
        <v>888</v>
      </c>
      <c r="L789" s="218">
        <f>IF(K789="nio",0,IF(K789&gt;0,K789*I789/M789,0))*VLOOKUP(B789,'2-Kosten per locatie'!$A$14:$C$22,3,FALSE)</f>
        <v>0</v>
      </c>
      <c r="M789" s="305">
        <f>IF(K789="nio",0,IF(K789&gt;0,VLOOKUP(G789,'3-Productie normen'!A:J,VLOOKUP(K789,'3-Productie normen'!$B$40:$C$42,2,FALSE),FALSE)))</f>
        <v>0</v>
      </c>
      <c r="N789" s="306" t="str">
        <f>VLOOKUP(G789,'3-Productie normen'!A:J,8,FALSE)</f>
        <v>nvt</v>
      </c>
      <c r="O789" s="453"/>
      <c r="Q789" s="307">
        <f t="shared" si="25"/>
        <v>0</v>
      </c>
    </row>
    <row r="790" spans="1:17" ht="14.1" customHeight="1">
      <c r="A790" s="62">
        <v>790</v>
      </c>
      <c r="B790" s="271" t="s">
        <v>1120</v>
      </c>
      <c r="C790" s="271" t="s">
        <v>224</v>
      </c>
      <c r="D790" s="429" t="s">
        <v>1111</v>
      </c>
      <c r="E790" s="216">
        <v>9</v>
      </c>
      <c r="F790" s="73" t="s">
        <v>526</v>
      </c>
      <c r="G790" s="73" t="s">
        <v>318</v>
      </c>
      <c r="H790" s="73" t="s">
        <v>227</v>
      </c>
      <c r="I790" s="209">
        <v>6.45</v>
      </c>
      <c r="J790" s="304">
        <f t="shared" si="24"/>
        <v>205</v>
      </c>
      <c r="K790" s="219">
        <v>205</v>
      </c>
      <c r="L790" s="218" t="e">
        <f>IF(K790="nio",0,IF(K790&gt;0,K790*I790/M790,0))*VLOOKUP(B790,'2-Kosten per locatie'!$A$14:$C$22,3,FALSE)</f>
        <v>#DIV/0!</v>
      </c>
      <c r="M790" s="305">
        <f>IF(K790="nio",0,IF(K790&gt;0,VLOOKUP(G790,'3-Productie normen'!A:J,VLOOKUP(K790,'3-Productie normen'!$B$40:$C$42,2,FALSE),FALSE)))</f>
        <v>0</v>
      </c>
      <c r="N790" s="306" t="str">
        <f>VLOOKUP(G790,'3-Productie normen'!A:J,8,FALSE)</f>
        <v>V</v>
      </c>
      <c r="O790" s="453"/>
      <c r="Q790" s="307">
        <f t="shared" si="25"/>
        <v>1322.25</v>
      </c>
    </row>
    <row r="791" spans="1:17" ht="14.1" customHeight="1">
      <c r="A791" s="62">
        <v>791</v>
      </c>
      <c r="B791" s="271" t="s">
        <v>1120</v>
      </c>
      <c r="C791" s="271" t="s">
        <v>224</v>
      </c>
      <c r="D791" s="429" t="s">
        <v>1111</v>
      </c>
      <c r="E791" s="216">
        <v>10</v>
      </c>
      <c r="F791" s="73" t="s">
        <v>884</v>
      </c>
      <c r="G791" s="73" t="s">
        <v>236</v>
      </c>
      <c r="H791" s="73" t="s">
        <v>227</v>
      </c>
      <c r="I791" s="209">
        <v>10.65</v>
      </c>
      <c r="J791" s="304">
        <f t="shared" si="24"/>
        <v>0</v>
      </c>
      <c r="K791" s="219" t="s">
        <v>888</v>
      </c>
      <c r="L791" s="218">
        <f>IF(K791="nio",0,IF(K791&gt;0,K791*I791/M791,0))*VLOOKUP(B791,'2-Kosten per locatie'!$A$14:$C$22,3,FALSE)</f>
        <v>0</v>
      </c>
      <c r="M791" s="305">
        <f>IF(K791="nio",0,IF(K791&gt;0,VLOOKUP(G791,'3-Productie normen'!A:J,VLOOKUP(K791,'3-Productie normen'!$B$40:$C$42,2,FALSE),FALSE)))</f>
        <v>0</v>
      </c>
      <c r="N791" s="306" t="str">
        <f>VLOOKUP(G791,'3-Productie normen'!A:J,8,FALSE)</f>
        <v>nvt</v>
      </c>
      <c r="O791" s="453"/>
      <c r="Q791" s="307">
        <f t="shared" si="25"/>
        <v>0</v>
      </c>
    </row>
    <row r="792" spans="1:17" ht="14.1" customHeight="1">
      <c r="A792" s="62">
        <v>792</v>
      </c>
      <c r="B792" s="271" t="s">
        <v>1120</v>
      </c>
      <c r="C792" s="271" t="s">
        <v>224</v>
      </c>
      <c r="D792" s="429" t="s">
        <v>1111</v>
      </c>
      <c r="E792" s="216">
        <v>11</v>
      </c>
      <c r="F792" s="73" t="s">
        <v>765</v>
      </c>
      <c r="G792" s="271" t="s">
        <v>1114</v>
      </c>
      <c r="H792" s="73" t="s">
        <v>227</v>
      </c>
      <c r="I792" s="209">
        <v>36.299999999999997</v>
      </c>
      <c r="J792" s="304">
        <f t="shared" si="24"/>
        <v>205</v>
      </c>
      <c r="K792" s="219">
        <v>205</v>
      </c>
      <c r="L792" s="218" t="e">
        <f>IF(K792="nio",0,IF(K792&gt;0,K792*I792/M792,0))*VLOOKUP(B792,'2-Kosten per locatie'!$A$14:$C$22,3,FALSE)</f>
        <v>#DIV/0!</v>
      </c>
      <c r="M792" s="305">
        <f>IF(K792="nio",0,IF(K792&gt;0,VLOOKUP(G792,'3-Productie normen'!A:J,VLOOKUP(K792,'3-Productie normen'!$B$40:$C$42,2,FALSE),FALSE)))</f>
        <v>0</v>
      </c>
      <c r="N792" s="306" t="str">
        <f>VLOOKUP(G792,'3-Productie normen'!A:J,8,FALSE)</f>
        <v>L</v>
      </c>
      <c r="O792" s="453"/>
      <c r="Q792" s="307">
        <f t="shared" si="25"/>
        <v>7441.4999999999991</v>
      </c>
    </row>
    <row r="793" spans="1:17" ht="14.1" customHeight="1">
      <c r="A793" s="62">
        <v>793</v>
      </c>
      <c r="B793" s="271" t="s">
        <v>1120</v>
      </c>
      <c r="C793" s="271" t="s">
        <v>224</v>
      </c>
      <c r="D793" s="429" t="s">
        <v>1111</v>
      </c>
      <c r="E793" s="216" t="s">
        <v>269</v>
      </c>
      <c r="F793" s="73" t="s">
        <v>882</v>
      </c>
      <c r="G793" s="73" t="s">
        <v>236</v>
      </c>
      <c r="H793" s="73" t="s">
        <v>227</v>
      </c>
      <c r="I793" s="209">
        <v>0.34</v>
      </c>
      <c r="J793" s="304">
        <f t="shared" si="24"/>
        <v>0</v>
      </c>
      <c r="K793" s="219" t="s">
        <v>888</v>
      </c>
      <c r="L793" s="218">
        <f>IF(K793="nio",0,IF(K793&gt;0,K793*I793/M793,0))*VLOOKUP(B793,'2-Kosten per locatie'!$A$14:$C$22,3,FALSE)</f>
        <v>0</v>
      </c>
      <c r="M793" s="305">
        <f>IF(K793="nio",0,IF(K793&gt;0,VLOOKUP(G793,'3-Productie normen'!A:J,VLOOKUP(K793,'3-Productie normen'!$B$40:$C$42,2,FALSE),FALSE)))</f>
        <v>0</v>
      </c>
      <c r="N793" s="306" t="str">
        <f>VLOOKUP(G793,'3-Productie normen'!A:J,8,FALSE)</f>
        <v>nvt</v>
      </c>
      <c r="O793" s="453"/>
      <c r="Q793" s="307">
        <f t="shared" si="25"/>
        <v>0</v>
      </c>
    </row>
    <row r="794" spans="1:17" ht="14.1" customHeight="1">
      <c r="A794" s="62">
        <v>794</v>
      </c>
      <c r="B794" s="271" t="s">
        <v>894</v>
      </c>
      <c r="C794" s="271" t="s">
        <v>963</v>
      </c>
      <c r="D794" s="429" t="s">
        <v>1111</v>
      </c>
      <c r="E794" s="216">
        <v>80</v>
      </c>
      <c r="F794" s="73" t="s">
        <v>937</v>
      </c>
      <c r="G794" s="73" t="s">
        <v>232</v>
      </c>
      <c r="H794" s="73" t="s">
        <v>227</v>
      </c>
      <c r="I794" s="209">
        <v>155</v>
      </c>
      <c r="J794" s="304">
        <f t="shared" si="24"/>
        <v>205</v>
      </c>
      <c r="K794" s="219">
        <v>205</v>
      </c>
      <c r="L794" s="218" t="e">
        <f>IF(K794="nio",0,IF(K794&gt;0,K794*I794/M794,0))*VLOOKUP(B794,'2-Kosten per locatie'!$A$14:$C$22,3,FALSE)</f>
        <v>#DIV/0!</v>
      </c>
      <c r="M794" s="305">
        <f>IF(K794="nio",0,IF(K794&gt;0,VLOOKUP(G794,'3-Productie normen'!A:J,VLOOKUP(K794,'3-Productie normen'!$B$40:$C$42,2,FALSE),FALSE)))</f>
        <v>0</v>
      </c>
      <c r="N794" s="306" t="str">
        <f>VLOOKUP(G794,'3-Productie normen'!A:J,8,FALSE)</f>
        <v>V</v>
      </c>
      <c r="O794" s="453"/>
      <c r="Q794" s="307">
        <f t="shared" si="25"/>
        <v>31775</v>
      </c>
    </row>
    <row r="795" spans="1:17" ht="14.1" customHeight="1">
      <c r="A795" s="62">
        <v>795</v>
      </c>
      <c r="B795" s="271" t="s">
        <v>894</v>
      </c>
      <c r="C795" s="271" t="s">
        <v>963</v>
      </c>
      <c r="D795" s="429" t="s">
        <v>1111</v>
      </c>
      <c r="E795" s="216" t="s">
        <v>895</v>
      </c>
      <c r="F795" s="73" t="s">
        <v>937</v>
      </c>
      <c r="G795" s="73" t="s">
        <v>232</v>
      </c>
      <c r="H795" s="73" t="s">
        <v>964</v>
      </c>
      <c r="I795" s="209">
        <v>12</v>
      </c>
      <c r="J795" s="304">
        <f t="shared" si="24"/>
        <v>205</v>
      </c>
      <c r="K795" s="219">
        <v>205</v>
      </c>
      <c r="L795" s="218" t="e">
        <f>IF(K795="nio",0,IF(K795&gt;0,K795*I795/M795,0))*VLOOKUP(B795,'2-Kosten per locatie'!$A$14:$C$22,3,FALSE)</f>
        <v>#DIV/0!</v>
      </c>
      <c r="M795" s="305">
        <f>IF(K795="nio",0,IF(K795&gt;0,VLOOKUP(G795,'3-Productie normen'!A:J,VLOOKUP(K795,'3-Productie normen'!$B$40:$C$42,2,FALSE),FALSE)))</f>
        <v>0</v>
      </c>
      <c r="N795" s="306" t="str">
        <f>VLOOKUP(G795,'3-Productie normen'!A:J,8,FALSE)</f>
        <v>V</v>
      </c>
      <c r="O795" s="453"/>
      <c r="Q795" s="307">
        <f t="shared" si="25"/>
        <v>2460</v>
      </c>
    </row>
    <row r="796" spans="1:17" ht="14.1" customHeight="1">
      <c r="A796" s="62">
        <v>796</v>
      </c>
      <c r="B796" s="271" t="s">
        <v>894</v>
      </c>
      <c r="C796" s="271" t="s">
        <v>963</v>
      </c>
      <c r="D796" s="429" t="s">
        <v>1111</v>
      </c>
      <c r="E796" s="216">
        <v>54</v>
      </c>
      <c r="F796" s="73" t="s">
        <v>938</v>
      </c>
      <c r="G796" s="73" t="s">
        <v>35</v>
      </c>
      <c r="H796" s="73" t="s">
        <v>227</v>
      </c>
      <c r="I796" s="209">
        <v>31</v>
      </c>
      <c r="J796" s="304">
        <f t="shared" si="24"/>
        <v>123</v>
      </c>
      <c r="K796" s="219">
        <v>123</v>
      </c>
      <c r="L796" s="218" t="e">
        <f>IF(K796="nio",0,IF(K796&gt;0,K796*I796/M796,0))*VLOOKUP(B796,'2-Kosten per locatie'!$A$14:$C$22,3,FALSE)</f>
        <v>#DIV/0!</v>
      </c>
      <c r="M796" s="305">
        <f>IF(K796="nio",0,IF(K796&gt;0,VLOOKUP(G796,'3-Productie normen'!A:J,VLOOKUP(K796,'3-Productie normen'!$B$40:$C$42,2,FALSE),FALSE)))</f>
        <v>0</v>
      </c>
      <c r="N796" s="306" t="str">
        <f>VLOOKUP(G796,'3-Productie normen'!A:J,8,FALSE)</f>
        <v>B</v>
      </c>
      <c r="O796" s="453"/>
      <c r="Q796" s="307">
        <f t="shared" si="25"/>
        <v>3813</v>
      </c>
    </row>
    <row r="797" spans="1:17" ht="14.1" customHeight="1">
      <c r="A797" s="62">
        <v>797</v>
      </c>
      <c r="B797" s="271" t="s">
        <v>894</v>
      </c>
      <c r="C797" s="271" t="s">
        <v>963</v>
      </c>
      <c r="D797" s="429" t="s">
        <v>1111</v>
      </c>
      <c r="E797" s="216">
        <v>31</v>
      </c>
      <c r="F797" s="73" t="s">
        <v>914</v>
      </c>
      <c r="G797" s="73" t="s">
        <v>232</v>
      </c>
      <c r="H797" s="73" t="s">
        <v>375</v>
      </c>
      <c r="I797" s="209">
        <v>50</v>
      </c>
      <c r="J797" s="304">
        <f t="shared" si="24"/>
        <v>205</v>
      </c>
      <c r="K797" s="219">
        <v>205</v>
      </c>
      <c r="L797" s="218" t="e">
        <f>IF(K797="nio",0,IF(K797&gt;0,K797*I797/M797,0))*VLOOKUP(B797,'2-Kosten per locatie'!$A$14:$C$22,3,FALSE)</f>
        <v>#DIV/0!</v>
      </c>
      <c r="M797" s="305">
        <f>IF(K797="nio",0,IF(K797&gt;0,VLOOKUP(G797,'3-Productie normen'!A:J,VLOOKUP(K797,'3-Productie normen'!$B$40:$C$42,2,FALSE),FALSE)))</f>
        <v>0</v>
      </c>
      <c r="N797" s="306" t="str">
        <f>VLOOKUP(G797,'3-Productie normen'!A:J,8,FALSE)</f>
        <v>V</v>
      </c>
      <c r="O797" s="453"/>
      <c r="Q797" s="307">
        <f t="shared" si="25"/>
        <v>10250</v>
      </c>
    </row>
    <row r="798" spans="1:17" ht="14.1" customHeight="1">
      <c r="A798" s="62">
        <v>798</v>
      </c>
      <c r="B798" s="271" t="s">
        <v>894</v>
      </c>
      <c r="C798" s="271" t="s">
        <v>963</v>
      </c>
      <c r="D798" s="429" t="s">
        <v>1111</v>
      </c>
      <c r="E798" s="216" t="s">
        <v>896</v>
      </c>
      <c r="F798" s="73" t="s">
        <v>897</v>
      </c>
      <c r="G798" s="73" t="s">
        <v>421</v>
      </c>
      <c r="H798" s="73" t="s">
        <v>965</v>
      </c>
      <c r="I798" s="209">
        <v>27</v>
      </c>
      <c r="J798" s="304">
        <f t="shared" si="24"/>
        <v>205</v>
      </c>
      <c r="K798" s="219">
        <v>205</v>
      </c>
      <c r="L798" s="218" t="e">
        <f>IF(K798="nio",0,IF(K798&gt;0,K798*I798/M798,0))*VLOOKUP(B798,'2-Kosten per locatie'!$A$14:$C$22,3,FALSE)</f>
        <v>#DIV/0!</v>
      </c>
      <c r="M798" s="305">
        <f>IF(K798="nio",0,IF(K798&gt;0,VLOOKUP(G798,'3-Productie normen'!A:J,VLOOKUP(K798,'3-Productie normen'!$B$40:$C$42,2,FALSE),FALSE)))</f>
        <v>0</v>
      </c>
      <c r="N798" s="306" t="str">
        <f>VLOOKUP(G798,'3-Productie normen'!A:J,8,FALSE)</f>
        <v>V</v>
      </c>
      <c r="O798" s="453"/>
      <c r="Q798" s="307">
        <f t="shared" si="25"/>
        <v>5535</v>
      </c>
    </row>
    <row r="799" spans="1:17" ht="14.1" customHeight="1">
      <c r="A799" s="62">
        <v>799</v>
      </c>
      <c r="B799" s="271" t="s">
        <v>894</v>
      </c>
      <c r="C799" s="271" t="s">
        <v>963</v>
      </c>
      <c r="D799" s="429" t="s">
        <v>1111</v>
      </c>
      <c r="E799" s="216">
        <v>17</v>
      </c>
      <c r="F799" s="73" t="s">
        <v>939</v>
      </c>
      <c r="G799" s="73" t="s">
        <v>1071</v>
      </c>
      <c r="H799" s="73" t="s">
        <v>375</v>
      </c>
      <c r="I799" s="209">
        <v>468</v>
      </c>
      <c r="J799" s="304">
        <f t="shared" si="24"/>
        <v>205</v>
      </c>
      <c r="K799" s="219">
        <v>205</v>
      </c>
      <c r="L799" s="218" t="e">
        <f>IF(K799="nio",0,IF(K799&gt;0,K799*I799/M799,0))*VLOOKUP(B799,'2-Kosten per locatie'!$A$14:$C$22,3,FALSE)</f>
        <v>#DIV/0!</v>
      </c>
      <c r="M799" s="305">
        <f>IF(K799="nio",0,IF(K799&gt;0,VLOOKUP(G799,'3-Productie normen'!A:J,VLOOKUP(K799,'3-Productie normen'!$B$40:$C$42,2,FALSE),FALSE)))</f>
        <v>0</v>
      </c>
      <c r="N799" s="306" t="str">
        <f>VLOOKUP(G799,'3-Productie normen'!A:J,8,FALSE)</f>
        <v>V</v>
      </c>
      <c r="O799" s="453"/>
      <c r="Q799" s="307">
        <f t="shared" si="25"/>
        <v>95940</v>
      </c>
    </row>
    <row r="800" spans="1:17" ht="14.1" customHeight="1">
      <c r="A800" s="62">
        <v>800</v>
      </c>
      <c r="B800" s="271" t="s">
        <v>894</v>
      </c>
      <c r="C800" s="271" t="s">
        <v>963</v>
      </c>
      <c r="D800" s="429" t="s">
        <v>1111</v>
      </c>
      <c r="E800" s="216" t="s">
        <v>898</v>
      </c>
      <c r="F800" s="73" t="s">
        <v>899</v>
      </c>
      <c r="G800" s="289" t="s">
        <v>333</v>
      </c>
      <c r="H800" s="73" t="s">
        <v>375</v>
      </c>
      <c r="I800" s="209">
        <v>13</v>
      </c>
      <c r="J800" s="304">
        <f t="shared" si="24"/>
        <v>205</v>
      </c>
      <c r="K800" s="219">
        <v>205</v>
      </c>
      <c r="L800" s="218" t="e">
        <f>IF(K800="nio",0,IF(K800&gt;0,K800*I800/M800,0))*VLOOKUP(B800,'2-Kosten per locatie'!$A$14:$C$22,3,FALSE)</f>
        <v>#DIV/0!</v>
      </c>
      <c r="M800" s="305">
        <f>IF(K800="nio",0,IF(K800&gt;0,VLOOKUP(G800,'3-Productie normen'!A:J,VLOOKUP(K800,'3-Productie normen'!$B$40:$C$42,2,FALSE),FALSE)))</f>
        <v>0</v>
      </c>
      <c r="N800" s="306" t="str">
        <f>VLOOKUP(G800,'3-Productie normen'!A:J,8,FALSE)</f>
        <v>V</v>
      </c>
      <c r="O800" s="453"/>
      <c r="Q800" s="307">
        <f t="shared" si="25"/>
        <v>2665</v>
      </c>
    </row>
    <row r="801" spans="1:17" ht="14.1" customHeight="1">
      <c r="A801" s="62">
        <v>801</v>
      </c>
      <c r="B801" s="271" t="s">
        <v>894</v>
      </c>
      <c r="C801" s="271" t="s">
        <v>963</v>
      </c>
      <c r="D801" s="429" t="s">
        <v>1111</v>
      </c>
      <c r="E801" s="216">
        <v>35</v>
      </c>
      <c r="F801" s="73" t="s">
        <v>940</v>
      </c>
      <c r="G801" s="73" t="s">
        <v>232</v>
      </c>
      <c r="H801" s="73" t="s">
        <v>227</v>
      </c>
      <c r="I801" s="209">
        <v>132</v>
      </c>
      <c r="J801" s="304">
        <f t="shared" si="24"/>
        <v>205</v>
      </c>
      <c r="K801" s="219">
        <v>205</v>
      </c>
      <c r="L801" s="218" t="e">
        <f>IF(K801="nio",0,IF(K801&gt;0,K801*I801/M801,0))*VLOOKUP(B801,'2-Kosten per locatie'!$A$14:$C$22,3,FALSE)</f>
        <v>#DIV/0!</v>
      </c>
      <c r="M801" s="305">
        <f>IF(K801="nio",0,IF(K801&gt;0,VLOOKUP(G801,'3-Productie normen'!A:J,VLOOKUP(K801,'3-Productie normen'!$B$40:$C$42,2,FALSE),FALSE)))</f>
        <v>0</v>
      </c>
      <c r="N801" s="306" t="str">
        <f>VLOOKUP(G801,'3-Productie normen'!A:J,8,FALSE)</f>
        <v>V</v>
      </c>
      <c r="O801" s="453"/>
      <c r="Q801" s="307">
        <f t="shared" si="25"/>
        <v>27060</v>
      </c>
    </row>
    <row r="802" spans="1:17" ht="14.1" customHeight="1">
      <c r="A802" s="62">
        <v>802</v>
      </c>
      <c r="B802" s="271" t="s">
        <v>894</v>
      </c>
      <c r="C802" s="271" t="s">
        <v>963</v>
      </c>
      <c r="D802" s="429" t="s">
        <v>1111</v>
      </c>
      <c r="E802" s="216" t="s">
        <v>900</v>
      </c>
      <c r="F802" s="73" t="s">
        <v>940</v>
      </c>
      <c r="G802" s="73" t="s">
        <v>232</v>
      </c>
      <c r="H802" s="73" t="s">
        <v>964</v>
      </c>
      <c r="I802" s="209">
        <v>8</v>
      </c>
      <c r="J802" s="304">
        <f t="shared" si="24"/>
        <v>205</v>
      </c>
      <c r="K802" s="219">
        <v>205</v>
      </c>
      <c r="L802" s="218" t="e">
        <f>IF(K802="nio",0,IF(K802&gt;0,K802*I802/M802,0))*VLOOKUP(B802,'2-Kosten per locatie'!$A$14:$C$22,3,FALSE)</f>
        <v>#DIV/0!</v>
      </c>
      <c r="M802" s="305">
        <f>IF(K802="nio",0,IF(K802&gt;0,VLOOKUP(G802,'3-Productie normen'!A:J,VLOOKUP(K802,'3-Productie normen'!$B$40:$C$42,2,FALSE),FALSE)))</f>
        <v>0</v>
      </c>
      <c r="N802" s="306" t="str">
        <f>VLOOKUP(G802,'3-Productie normen'!A:J,8,FALSE)</f>
        <v>V</v>
      </c>
      <c r="O802" s="453"/>
      <c r="Q802" s="307">
        <f t="shared" si="25"/>
        <v>1640</v>
      </c>
    </row>
    <row r="803" spans="1:17" ht="14.1" customHeight="1">
      <c r="A803" s="62">
        <v>803</v>
      </c>
      <c r="B803" s="271" t="s">
        <v>894</v>
      </c>
      <c r="C803" s="271" t="s">
        <v>963</v>
      </c>
      <c r="D803" s="429" t="s">
        <v>1111</v>
      </c>
      <c r="E803" s="216">
        <v>37</v>
      </c>
      <c r="F803" s="73" t="s">
        <v>941</v>
      </c>
      <c r="G803" s="73" t="s">
        <v>263</v>
      </c>
      <c r="H803" s="73" t="s">
        <v>375</v>
      </c>
      <c r="I803" s="209">
        <v>2</v>
      </c>
      <c r="J803" s="304">
        <f t="shared" si="24"/>
        <v>205</v>
      </c>
      <c r="K803" s="219">
        <v>205</v>
      </c>
      <c r="L803" s="218" t="e">
        <f>IF(K803="nio",0,IF(K803&gt;0,K803*I803/M803,0))*VLOOKUP(B803,'2-Kosten per locatie'!$A$14:$C$22,3,FALSE)</f>
        <v>#DIV/0!</v>
      </c>
      <c r="M803" s="305">
        <f>IF(K803="nio",0,IF(K803&gt;0,VLOOKUP(G803,'3-Productie normen'!A:J,VLOOKUP(K803,'3-Productie normen'!$B$40:$C$42,2,FALSE),FALSE)))</f>
        <v>0</v>
      </c>
      <c r="N803" s="306" t="str">
        <f>VLOOKUP(G803,'3-Productie normen'!A:J,8,FALSE)</f>
        <v>V</v>
      </c>
      <c r="O803" s="453"/>
      <c r="Q803" s="307">
        <f t="shared" si="25"/>
        <v>410</v>
      </c>
    </row>
    <row r="804" spans="1:17" ht="14.1" customHeight="1">
      <c r="A804" s="62">
        <v>804</v>
      </c>
      <c r="B804" s="271" t="s">
        <v>894</v>
      </c>
      <c r="C804" s="271" t="s">
        <v>963</v>
      </c>
      <c r="D804" s="429" t="s">
        <v>1111</v>
      </c>
      <c r="E804" s="216">
        <v>38</v>
      </c>
      <c r="F804" s="73" t="s">
        <v>925</v>
      </c>
      <c r="G804" s="73" t="s">
        <v>232</v>
      </c>
      <c r="H804" s="73" t="s">
        <v>227</v>
      </c>
      <c r="I804" s="209">
        <v>10</v>
      </c>
      <c r="J804" s="304">
        <f t="shared" si="24"/>
        <v>205</v>
      </c>
      <c r="K804" s="219">
        <v>205</v>
      </c>
      <c r="L804" s="218" t="e">
        <f>IF(K804="nio",0,IF(K804&gt;0,K804*I804/M804,0))*VLOOKUP(B804,'2-Kosten per locatie'!$A$14:$C$22,3,FALSE)</f>
        <v>#DIV/0!</v>
      </c>
      <c r="M804" s="305">
        <f>IF(K804="nio",0,IF(K804&gt;0,VLOOKUP(G804,'3-Productie normen'!A:J,VLOOKUP(K804,'3-Productie normen'!$B$40:$C$42,2,FALSE),FALSE)))</f>
        <v>0</v>
      </c>
      <c r="N804" s="306" t="str">
        <f>VLOOKUP(G804,'3-Productie normen'!A:J,8,FALSE)</f>
        <v>V</v>
      </c>
      <c r="O804" s="453"/>
      <c r="Q804" s="307">
        <f t="shared" si="25"/>
        <v>2050</v>
      </c>
    </row>
    <row r="805" spans="1:17" ht="14.1" customHeight="1">
      <c r="A805" s="62">
        <v>805</v>
      </c>
      <c r="B805" s="271" t="s">
        <v>894</v>
      </c>
      <c r="C805" s="271" t="s">
        <v>963</v>
      </c>
      <c r="D805" s="429" t="s">
        <v>1111</v>
      </c>
      <c r="E805" s="216">
        <v>14</v>
      </c>
      <c r="F805" s="73" t="s">
        <v>942</v>
      </c>
      <c r="G805" s="73" t="s">
        <v>35</v>
      </c>
      <c r="H805" s="73" t="s">
        <v>375</v>
      </c>
      <c r="I805" s="209">
        <v>45</v>
      </c>
      <c r="J805" s="304">
        <f t="shared" si="24"/>
        <v>123</v>
      </c>
      <c r="K805" s="219">
        <v>123</v>
      </c>
      <c r="L805" s="218" t="e">
        <f>IF(K805="nio",0,IF(K805&gt;0,K805*I805/M805,0))*VLOOKUP(B805,'2-Kosten per locatie'!$A$14:$C$22,3,FALSE)</f>
        <v>#DIV/0!</v>
      </c>
      <c r="M805" s="305">
        <f>IF(K805="nio",0,IF(K805&gt;0,VLOOKUP(G805,'3-Productie normen'!A:J,VLOOKUP(K805,'3-Productie normen'!$B$40:$C$42,2,FALSE),FALSE)))</f>
        <v>0</v>
      </c>
      <c r="N805" s="306" t="str">
        <f>VLOOKUP(G805,'3-Productie normen'!A:J,8,FALSE)</f>
        <v>B</v>
      </c>
      <c r="O805" s="453"/>
      <c r="Q805" s="307">
        <f t="shared" si="25"/>
        <v>5535</v>
      </c>
    </row>
    <row r="806" spans="1:17" ht="14.1" customHeight="1">
      <c r="A806" s="62">
        <v>806</v>
      </c>
      <c r="B806" s="271" t="s">
        <v>894</v>
      </c>
      <c r="C806" s="271" t="s">
        <v>963</v>
      </c>
      <c r="D806" s="429" t="s">
        <v>1111</v>
      </c>
      <c r="E806" s="216">
        <v>15</v>
      </c>
      <c r="F806" s="73" t="s">
        <v>901</v>
      </c>
      <c r="G806" s="73" t="s">
        <v>35</v>
      </c>
      <c r="H806" s="73" t="s">
        <v>966</v>
      </c>
      <c r="I806" s="209">
        <v>24</v>
      </c>
      <c r="J806" s="304">
        <f t="shared" si="24"/>
        <v>123</v>
      </c>
      <c r="K806" s="219">
        <v>123</v>
      </c>
      <c r="L806" s="218" t="e">
        <f>IF(K806="nio",0,IF(K806&gt;0,K806*I806/M806,0))*VLOOKUP(B806,'2-Kosten per locatie'!$A$14:$C$22,3,FALSE)</f>
        <v>#DIV/0!</v>
      </c>
      <c r="M806" s="305">
        <f>IF(K806="nio",0,IF(K806&gt;0,VLOOKUP(G806,'3-Productie normen'!A:J,VLOOKUP(K806,'3-Productie normen'!$B$40:$C$42,2,FALSE),FALSE)))</f>
        <v>0</v>
      </c>
      <c r="N806" s="306" t="str">
        <f>VLOOKUP(G806,'3-Productie normen'!A:J,8,FALSE)</f>
        <v>B</v>
      </c>
      <c r="O806" s="453"/>
      <c r="Q806" s="307">
        <f t="shared" si="25"/>
        <v>2952</v>
      </c>
    </row>
    <row r="807" spans="1:17" ht="14.1" customHeight="1">
      <c r="A807" s="62">
        <v>807</v>
      </c>
      <c r="B807" s="271" t="s">
        <v>894</v>
      </c>
      <c r="C807" s="271" t="s">
        <v>963</v>
      </c>
      <c r="D807" s="429" t="s">
        <v>1111</v>
      </c>
      <c r="E807" s="216">
        <v>16</v>
      </c>
      <c r="F807" s="73" t="s">
        <v>943</v>
      </c>
      <c r="G807" s="73" t="s">
        <v>1114</v>
      </c>
      <c r="H807" s="73" t="s">
        <v>375</v>
      </c>
      <c r="I807" s="209">
        <v>109</v>
      </c>
      <c r="J807" s="304">
        <f t="shared" si="24"/>
        <v>205</v>
      </c>
      <c r="K807" s="219">
        <v>205</v>
      </c>
      <c r="L807" s="218" t="e">
        <f>IF(K807="nio",0,IF(K807&gt;0,K807*I807/M807,0))*VLOOKUP(B807,'2-Kosten per locatie'!$A$14:$C$22,3,FALSE)</f>
        <v>#DIV/0!</v>
      </c>
      <c r="M807" s="305">
        <f>IF(K807="nio",0,IF(K807&gt;0,VLOOKUP(G807,'3-Productie normen'!A:J,VLOOKUP(K807,'3-Productie normen'!$B$40:$C$42,2,FALSE),FALSE)))</f>
        <v>0</v>
      </c>
      <c r="N807" s="306" t="str">
        <f>VLOOKUP(G807,'3-Productie normen'!A:J,8,FALSE)</f>
        <v>L</v>
      </c>
      <c r="O807" s="453"/>
      <c r="Q807" s="307">
        <f t="shared" si="25"/>
        <v>22345</v>
      </c>
    </row>
    <row r="808" spans="1:17" ht="14.1" customHeight="1">
      <c r="A808" s="62">
        <v>808</v>
      </c>
      <c r="B808" s="271" t="s">
        <v>894</v>
      </c>
      <c r="C808" s="271" t="s">
        <v>963</v>
      </c>
      <c r="D808" s="429" t="s">
        <v>1111</v>
      </c>
      <c r="E808" s="216">
        <v>39</v>
      </c>
      <c r="F808" s="73" t="s">
        <v>944</v>
      </c>
      <c r="G808" s="285" t="s">
        <v>37</v>
      </c>
      <c r="H808" s="73" t="s">
        <v>967</v>
      </c>
      <c r="I808" s="209">
        <v>14</v>
      </c>
      <c r="J808" s="304">
        <f t="shared" si="24"/>
        <v>205</v>
      </c>
      <c r="K808" s="219">
        <v>205</v>
      </c>
      <c r="L808" s="218" t="e">
        <f>IF(K808="nio",0,IF(K808&gt;0,K808*I808/M808,0))*VLOOKUP(B808,'2-Kosten per locatie'!$A$14:$C$22,3,FALSE)</f>
        <v>#DIV/0!</v>
      </c>
      <c r="M808" s="305">
        <f>IF(K808="nio",0,IF(K808&gt;0,VLOOKUP(G808,'3-Productie normen'!A:J,VLOOKUP(K808,'3-Productie normen'!$B$40:$C$42,2,FALSE),FALSE)))</f>
        <v>0</v>
      </c>
      <c r="N808" s="306" t="str">
        <f>VLOOKUP(G808,'3-Productie normen'!A:J,8,FALSE)</f>
        <v>S</v>
      </c>
      <c r="O808" s="453"/>
      <c r="Q808" s="307">
        <f t="shared" si="25"/>
        <v>2870</v>
      </c>
    </row>
    <row r="809" spans="1:17" ht="14.1" customHeight="1">
      <c r="A809" s="62">
        <v>809</v>
      </c>
      <c r="B809" s="271" t="s">
        <v>894</v>
      </c>
      <c r="C809" s="271" t="s">
        <v>963</v>
      </c>
      <c r="D809" s="429" t="s">
        <v>1111</v>
      </c>
      <c r="E809" s="216">
        <v>41</v>
      </c>
      <c r="F809" s="73" t="s">
        <v>944</v>
      </c>
      <c r="G809" s="285" t="s">
        <v>37</v>
      </c>
      <c r="H809" s="73" t="s">
        <v>967</v>
      </c>
      <c r="I809" s="209">
        <v>22</v>
      </c>
      <c r="J809" s="304">
        <f t="shared" si="24"/>
        <v>205</v>
      </c>
      <c r="K809" s="219">
        <v>205</v>
      </c>
      <c r="L809" s="218" t="e">
        <f>IF(K809="nio",0,IF(K809&gt;0,K809*I809/M809,0))*VLOOKUP(B809,'2-Kosten per locatie'!$A$14:$C$22,3,FALSE)</f>
        <v>#DIV/0!</v>
      </c>
      <c r="M809" s="305">
        <f>IF(K809="nio",0,IF(K809&gt;0,VLOOKUP(G809,'3-Productie normen'!A:J,VLOOKUP(K809,'3-Productie normen'!$B$40:$C$42,2,FALSE),FALSE)))</f>
        <v>0</v>
      </c>
      <c r="N809" s="306" t="str">
        <f>VLOOKUP(G809,'3-Productie normen'!A:J,8,FALSE)</f>
        <v>S</v>
      </c>
      <c r="O809" s="453"/>
      <c r="Q809" s="307">
        <f t="shared" si="25"/>
        <v>4510</v>
      </c>
    </row>
    <row r="810" spans="1:17" ht="14.1" customHeight="1">
      <c r="A810" s="62">
        <v>810</v>
      </c>
      <c r="B810" s="271" t="s">
        <v>894</v>
      </c>
      <c r="C810" s="271" t="s">
        <v>963</v>
      </c>
      <c r="D810" s="429" t="s">
        <v>1111</v>
      </c>
      <c r="E810" s="216">
        <v>42</v>
      </c>
      <c r="F810" s="73" t="s">
        <v>925</v>
      </c>
      <c r="G810" s="73" t="s">
        <v>232</v>
      </c>
      <c r="H810" s="73" t="s">
        <v>227</v>
      </c>
      <c r="I810" s="209">
        <v>34</v>
      </c>
      <c r="J810" s="304">
        <f t="shared" si="24"/>
        <v>205</v>
      </c>
      <c r="K810" s="219">
        <v>205</v>
      </c>
      <c r="L810" s="218" t="e">
        <f>IF(K810="nio",0,IF(K810&gt;0,K810*I810/M810,0))*VLOOKUP(B810,'2-Kosten per locatie'!$A$14:$C$22,3,FALSE)</f>
        <v>#DIV/0!</v>
      </c>
      <c r="M810" s="305">
        <f>IF(K810="nio",0,IF(K810&gt;0,VLOOKUP(G810,'3-Productie normen'!A:J,VLOOKUP(K810,'3-Productie normen'!$B$40:$C$42,2,FALSE),FALSE)))</f>
        <v>0</v>
      </c>
      <c r="N810" s="306" t="str">
        <f>VLOOKUP(G810,'3-Productie normen'!A:J,8,FALSE)</f>
        <v>V</v>
      </c>
      <c r="O810" s="453"/>
      <c r="Q810" s="307">
        <f t="shared" si="25"/>
        <v>6970</v>
      </c>
    </row>
    <row r="811" spans="1:17" ht="14.1" customHeight="1">
      <c r="A811" s="62">
        <v>811</v>
      </c>
      <c r="B811" s="271" t="s">
        <v>894</v>
      </c>
      <c r="C811" s="271" t="s">
        <v>963</v>
      </c>
      <c r="D811" s="429" t="s">
        <v>1111</v>
      </c>
      <c r="E811" s="216">
        <v>11</v>
      </c>
      <c r="F811" s="73" t="s">
        <v>1112</v>
      </c>
      <c r="G811" s="73" t="s">
        <v>1113</v>
      </c>
      <c r="H811" s="73" t="s">
        <v>968</v>
      </c>
      <c r="I811" s="209">
        <v>111</v>
      </c>
      <c r="J811" s="304">
        <f t="shared" si="24"/>
        <v>205</v>
      </c>
      <c r="K811" s="219">
        <v>205</v>
      </c>
      <c r="L811" s="218" t="e">
        <f>IF(K811="nio",0,IF(K811&gt;0,K811*I811/M811,0))*VLOOKUP(B811,'2-Kosten per locatie'!$A$14:$C$22,3,FALSE)</f>
        <v>#DIV/0!</v>
      </c>
      <c r="M811" s="305">
        <f>IF(K811="nio",0,IF(K811&gt;0,VLOOKUP(G811,'3-Productie normen'!A:J,VLOOKUP(K811,'3-Productie normen'!$B$40:$C$42,2,FALSE),FALSE)))</f>
        <v>0</v>
      </c>
      <c r="N811" s="306" t="str">
        <f>VLOOKUP(G811,'3-Productie normen'!A:J,8,FALSE)</f>
        <v>L</v>
      </c>
      <c r="O811" s="453"/>
      <c r="Q811" s="307">
        <f t="shared" si="25"/>
        <v>22755</v>
      </c>
    </row>
    <row r="812" spans="1:17" ht="14.1" customHeight="1">
      <c r="A812" s="62">
        <v>812</v>
      </c>
      <c r="B812" s="271" t="s">
        <v>894</v>
      </c>
      <c r="C812" s="271" t="s">
        <v>963</v>
      </c>
      <c r="D812" s="429" t="s">
        <v>1111</v>
      </c>
      <c r="E812" s="216">
        <v>10</v>
      </c>
      <c r="F812" s="73" t="s">
        <v>946</v>
      </c>
      <c r="G812" s="73" t="s">
        <v>1114</v>
      </c>
      <c r="H812" s="73" t="s">
        <v>375</v>
      </c>
      <c r="I812" s="209">
        <v>103</v>
      </c>
      <c r="J812" s="304">
        <f t="shared" si="24"/>
        <v>205</v>
      </c>
      <c r="K812" s="219">
        <v>205</v>
      </c>
      <c r="L812" s="218" t="e">
        <f>IF(K812="nio",0,IF(K812&gt;0,K812*I812/M812,0))*VLOOKUP(B812,'2-Kosten per locatie'!$A$14:$C$22,3,FALSE)</f>
        <v>#DIV/0!</v>
      </c>
      <c r="M812" s="305">
        <f>IF(K812="nio",0,IF(K812&gt;0,VLOOKUP(G812,'3-Productie normen'!A:J,VLOOKUP(K812,'3-Productie normen'!$B$40:$C$42,2,FALSE),FALSE)))</f>
        <v>0</v>
      </c>
      <c r="N812" s="306" t="str">
        <f>VLOOKUP(G812,'3-Productie normen'!A:J,8,FALSE)</f>
        <v>L</v>
      </c>
      <c r="O812" s="453"/>
      <c r="Q812" s="307">
        <f t="shared" si="25"/>
        <v>21115</v>
      </c>
    </row>
    <row r="813" spans="1:17" ht="14.1" customHeight="1">
      <c r="A813" s="62">
        <v>813</v>
      </c>
      <c r="B813" s="271" t="s">
        <v>894</v>
      </c>
      <c r="C813" s="271" t="s">
        <v>963</v>
      </c>
      <c r="D813" s="429" t="s">
        <v>1111</v>
      </c>
      <c r="E813" s="216">
        <v>43</v>
      </c>
      <c r="F813" s="73" t="s">
        <v>902</v>
      </c>
      <c r="G813" s="73" t="s">
        <v>232</v>
      </c>
      <c r="H813" s="73" t="s">
        <v>375</v>
      </c>
      <c r="I813" s="209">
        <v>21</v>
      </c>
      <c r="J813" s="304">
        <f t="shared" si="24"/>
        <v>205</v>
      </c>
      <c r="K813" s="219">
        <v>205</v>
      </c>
      <c r="L813" s="218" t="e">
        <f>IF(K813="nio",0,IF(K813&gt;0,K813*I813/M813,0))*VLOOKUP(B813,'2-Kosten per locatie'!$A$14:$C$22,3,FALSE)</f>
        <v>#DIV/0!</v>
      </c>
      <c r="M813" s="305">
        <f>IF(K813="nio",0,IF(K813&gt;0,VLOOKUP(G813,'3-Productie normen'!A:J,VLOOKUP(K813,'3-Productie normen'!$B$40:$C$42,2,FALSE),FALSE)))</f>
        <v>0</v>
      </c>
      <c r="N813" s="306" t="str">
        <f>VLOOKUP(G813,'3-Productie normen'!A:J,8,FALSE)</f>
        <v>V</v>
      </c>
      <c r="O813" s="453"/>
      <c r="Q813" s="307">
        <f t="shared" si="25"/>
        <v>4305</v>
      </c>
    </row>
    <row r="814" spans="1:17" ht="14.1" customHeight="1">
      <c r="A814" s="62">
        <v>814</v>
      </c>
      <c r="B814" s="271" t="s">
        <v>894</v>
      </c>
      <c r="C814" s="271" t="s">
        <v>963</v>
      </c>
      <c r="D814" s="429" t="s">
        <v>1111</v>
      </c>
      <c r="E814" s="216" t="s">
        <v>903</v>
      </c>
      <c r="F814" s="73" t="s">
        <v>897</v>
      </c>
      <c r="G814" s="73" t="s">
        <v>421</v>
      </c>
      <c r="H814" s="73" t="s">
        <v>227</v>
      </c>
      <c r="I814" s="209">
        <v>6</v>
      </c>
      <c r="J814" s="304">
        <f t="shared" si="24"/>
        <v>205</v>
      </c>
      <c r="K814" s="219">
        <v>205</v>
      </c>
      <c r="L814" s="218" t="e">
        <f>IF(K814="nio",0,IF(K814&gt;0,K814*I814/M814,0))*VLOOKUP(B814,'2-Kosten per locatie'!$A$14:$C$22,3,FALSE)</f>
        <v>#DIV/0!</v>
      </c>
      <c r="M814" s="305">
        <f>IF(K814="nio",0,IF(K814&gt;0,VLOOKUP(G814,'3-Productie normen'!A:J,VLOOKUP(K814,'3-Productie normen'!$B$40:$C$42,2,FALSE),FALSE)))</f>
        <v>0</v>
      </c>
      <c r="N814" s="306" t="str">
        <f>VLOOKUP(G814,'3-Productie normen'!A:J,8,FALSE)</f>
        <v>V</v>
      </c>
      <c r="O814" s="453"/>
      <c r="Q814" s="307">
        <f t="shared" si="25"/>
        <v>1230</v>
      </c>
    </row>
    <row r="815" spans="1:17" ht="14.1" customHeight="1">
      <c r="A815" s="62">
        <v>815</v>
      </c>
      <c r="B815" s="271" t="s">
        <v>894</v>
      </c>
      <c r="C815" s="271" t="s">
        <v>963</v>
      </c>
      <c r="D815" s="429" t="s">
        <v>1111</v>
      </c>
      <c r="E815" s="216">
        <v>8</v>
      </c>
      <c r="F815" s="73" t="s">
        <v>901</v>
      </c>
      <c r="G815" s="73" t="s">
        <v>35</v>
      </c>
      <c r="H815" s="73" t="s">
        <v>966</v>
      </c>
      <c r="I815" s="209">
        <v>20</v>
      </c>
      <c r="J815" s="304">
        <f t="shared" si="24"/>
        <v>123</v>
      </c>
      <c r="K815" s="219">
        <v>123</v>
      </c>
      <c r="L815" s="218" t="e">
        <f>IF(K815="nio",0,IF(K815&gt;0,K815*I815/M815,0))*VLOOKUP(B815,'2-Kosten per locatie'!$A$14:$C$22,3,FALSE)</f>
        <v>#DIV/0!</v>
      </c>
      <c r="M815" s="305">
        <f>IF(K815="nio",0,IF(K815&gt;0,VLOOKUP(G815,'3-Productie normen'!A:J,VLOOKUP(K815,'3-Productie normen'!$B$40:$C$42,2,FALSE),FALSE)))</f>
        <v>0</v>
      </c>
      <c r="N815" s="306" t="str">
        <f>VLOOKUP(G815,'3-Productie normen'!A:J,8,FALSE)</f>
        <v>B</v>
      </c>
      <c r="O815" s="453"/>
      <c r="Q815" s="307">
        <f t="shared" si="25"/>
        <v>2460</v>
      </c>
    </row>
    <row r="816" spans="1:17" ht="14.1" customHeight="1">
      <c r="A816" s="62">
        <v>816</v>
      </c>
      <c r="B816" s="271" t="s">
        <v>894</v>
      </c>
      <c r="C816" s="271" t="s">
        <v>963</v>
      </c>
      <c r="D816" s="429" t="s">
        <v>1111</v>
      </c>
      <c r="E816" s="216">
        <v>7</v>
      </c>
      <c r="F816" s="73" t="s">
        <v>923</v>
      </c>
      <c r="G816" s="271" t="s">
        <v>1114</v>
      </c>
      <c r="H816" s="73" t="s">
        <v>375</v>
      </c>
      <c r="I816" s="209">
        <v>48</v>
      </c>
      <c r="J816" s="304">
        <f t="shared" si="24"/>
        <v>205</v>
      </c>
      <c r="K816" s="219">
        <v>205</v>
      </c>
      <c r="L816" s="218" t="e">
        <f>IF(K816="nio",0,IF(K816&gt;0,K816*I816/M816,0))*VLOOKUP(B816,'2-Kosten per locatie'!$A$14:$C$22,3,FALSE)</f>
        <v>#DIV/0!</v>
      </c>
      <c r="M816" s="305">
        <f>IF(K816="nio",0,IF(K816&gt;0,VLOOKUP(G816,'3-Productie normen'!A:J,VLOOKUP(K816,'3-Productie normen'!$B$40:$C$42,2,FALSE),FALSE)))</f>
        <v>0</v>
      </c>
      <c r="N816" s="306" t="str">
        <f>VLOOKUP(G816,'3-Productie normen'!A:J,8,FALSE)</f>
        <v>L</v>
      </c>
      <c r="O816" s="453"/>
      <c r="Q816" s="307">
        <f t="shared" si="25"/>
        <v>9840</v>
      </c>
    </row>
    <row r="817" spans="1:17" ht="14.1" customHeight="1">
      <c r="A817" s="62">
        <v>817</v>
      </c>
      <c r="B817" s="271" t="s">
        <v>894</v>
      </c>
      <c r="C817" s="271" t="s">
        <v>963</v>
      </c>
      <c r="D817" s="429" t="s">
        <v>1111</v>
      </c>
      <c r="E817" s="216">
        <v>6</v>
      </c>
      <c r="F817" s="73" t="s">
        <v>923</v>
      </c>
      <c r="G817" s="271" t="s">
        <v>1114</v>
      </c>
      <c r="H817" s="73" t="s">
        <v>375</v>
      </c>
      <c r="I817" s="209">
        <v>55</v>
      </c>
      <c r="J817" s="304">
        <f t="shared" si="24"/>
        <v>205</v>
      </c>
      <c r="K817" s="219">
        <v>205</v>
      </c>
      <c r="L817" s="218" t="e">
        <f>IF(K817="nio",0,IF(K817&gt;0,K817*I817/M817,0))*VLOOKUP(B817,'2-Kosten per locatie'!$A$14:$C$22,3,FALSE)</f>
        <v>#DIV/0!</v>
      </c>
      <c r="M817" s="305">
        <f>IF(K817="nio",0,IF(K817&gt;0,VLOOKUP(G817,'3-Productie normen'!A:J,VLOOKUP(K817,'3-Productie normen'!$B$40:$C$42,2,FALSE),FALSE)))</f>
        <v>0</v>
      </c>
      <c r="N817" s="306" t="str">
        <f>VLOOKUP(G817,'3-Productie normen'!A:J,8,FALSE)</f>
        <v>L</v>
      </c>
      <c r="O817" s="453"/>
      <c r="Q817" s="307">
        <f t="shared" si="25"/>
        <v>11275</v>
      </c>
    </row>
    <row r="818" spans="1:17" ht="14.1" customHeight="1">
      <c r="A818" s="62">
        <v>818</v>
      </c>
      <c r="B818" s="271" t="s">
        <v>894</v>
      </c>
      <c r="C818" s="271" t="s">
        <v>963</v>
      </c>
      <c r="D818" s="429" t="s">
        <v>1111</v>
      </c>
      <c r="E818" s="216">
        <v>81</v>
      </c>
      <c r="F818" s="73" t="s">
        <v>914</v>
      </c>
      <c r="G818" s="73" t="s">
        <v>232</v>
      </c>
      <c r="H818" s="73" t="s">
        <v>227</v>
      </c>
      <c r="I818" s="209">
        <v>50</v>
      </c>
      <c r="J818" s="304">
        <f t="shared" si="24"/>
        <v>205</v>
      </c>
      <c r="K818" s="219">
        <v>205</v>
      </c>
      <c r="L818" s="218" t="e">
        <f>IF(K818="nio",0,IF(K818&gt;0,K818*I818/M818,0))*VLOOKUP(B818,'2-Kosten per locatie'!$A$14:$C$22,3,FALSE)</f>
        <v>#DIV/0!</v>
      </c>
      <c r="M818" s="305">
        <f>IF(K818="nio",0,IF(K818&gt;0,VLOOKUP(G818,'3-Productie normen'!A:J,VLOOKUP(K818,'3-Productie normen'!$B$40:$C$42,2,FALSE),FALSE)))</f>
        <v>0</v>
      </c>
      <c r="N818" s="306" t="str">
        <f>VLOOKUP(G818,'3-Productie normen'!A:J,8,FALSE)</f>
        <v>V</v>
      </c>
      <c r="O818" s="453"/>
      <c r="Q818" s="307">
        <f t="shared" si="25"/>
        <v>10250</v>
      </c>
    </row>
    <row r="819" spans="1:17" ht="14.1" customHeight="1">
      <c r="A819" s="62">
        <v>819</v>
      </c>
      <c r="B819" s="271" t="s">
        <v>894</v>
      </c>
      <c r="C819" s="271" t="s">
        <v>963</v>
      </c>
      <c r="D819" s="429" t="s">
        <v>1111</v>
      </c>
      <c r="E819" s="216" t="s">
        <v>904</v>
      </c>
      <c r="F819" s="73" t="s">
        <v>947</v>
      </c>
      <c r="G819" s="73" t="s">
        <v>393</v>
      </c>
      <c r="H819" s="73" t="s">
        <v>964</v>
      </c>
      <c r="I819" s="209">
        <v>12</v>
      </c>
      <c r="J819" s="304">
        <f t="shared" si="24"/>
        <v>205</v>
      </c>
      <c r="K819" s="219">
        <v>205</v>
      </c>
      <c r="L819" s="218" t="e">
        <f>IF(K819="nio",0,IF(K819&gt;0,K819*I819/M819,0))*VLOOKUP(B819,'2-Kosten per locatie'!$A$14:$C$22,3,FALSE)</f>
        <v>#DIV/0!</v>
      </c>
      <c r="M819" s="305">
        <f>IF(K819="nio",0,IF(K819&gt;0,VLOOKUP(G819,'3-Productie normen'!A:J,VLOOKUP(K819,'3-Productie normen'!$B$40:$C$42,2,FALSE),FALSE)))</f>
        <v>0</v>
      </c>
      <c r="N819" s="306" t="str">
        <f>VLOOKUP(G819,'3-Productie normen'!A:J,8,FALSE)</f>
        <v>V</v>
      </c>
      <c r="O819" s="453"/>
      <c r="Q819" s="307">
        <f t="shared" si="25"/>
        <v>2460</v>
      </c>
    </row>
    <row r="820" spans="1:17" ht="14.1" customHeight="1">
      <c r="A820" s="62">
        <v>820</v>
      </c>
      <c r="B820" s="271" t="s">
        <v>894</v>
      </c>
      <c r="C820" s="271" t="s">
        <v>963</v>
      </c>
      <c r="D820" s="429" t="s">
        <v>1111</v>
      </c>
      <c r="E820" s="216" t="s">
        <v>905</v>
      </c>
      <c r="F820" s="73" t="s">
        <v>897</v>
      </c>
      <c r="G820" s="73" t="s">
        <v>421</v>
      </c>
      <c r="H820" s="73" t="s">
        <v>965</v>
      </c>
      <c r="I820" s="209">
        <v>27</v>
      </c>
      <c r="J820" s="304">
        <f t="shared" si="24"/>
        <v>205</v>
      </c>
      <c r="K820" s="219">
        <v>205</v>
      </c>
      <c r="L820" s="218" t="e">
        <f>IF(K820="nio",0,IF(K820&gt;0,K820*I820/M820,0))*VLOOKUP(B820,'2-Kosten per locatie'!$A$14:$C$22,3,FALSE)</f>
        <v>#DIV/0!</v>
      </c>
      <c r="M820" s="305">
        <f>IF(K820="nio",0,IF(K820&gt;0,VLOOKUP(G820,'3-Productie normen'!A:J,VLOOKUP(K820,'3-Productie normen'!$B$40:$C$42,2,FALSE),FALSE)))</f>
        <v>0</v>
      </c>
      <c r="N820" s="306" t="str">
        <f>VLOOKUP(G820,'3-Productie normen'!A:J,8,FALSE)</f>
        <v>V</v>
      </c>
      <c r="O820" s="453"/>
      <c r="Q820" s="307">
        <f t="shared" si="25"/>
        <v>5535</v>
      </c>
    </row>
    <row r="821" spans="1:17" ht="14.1" customHeight="1">
      <c r="A821" s="62">
        <v>821</v>
      </c>
      <c r="B821" s="271" t="s">
        <v>894</v>
      </c>
      <c r="C821" s="271" t="s">
        <v>963</v>
      </c>
      <c r="D821" s="429" t="s">
        <v>1111</v>
      </c>
      <c r="E821" s="216">
        <v>67</v>
      </c>
      <c r="F821" s="73" t="s">
        <v>939</v>
      </c>
      <c r="G821" s="73" t="s">
        <v>1071</v>
      </c>
      <c r="H821" s="73" t="s">
        <v>375</v>
      </c>
      <c r="I821" s="209">
        <v>465</v>
      </c>
      <c r="J821" s="304">
        <f t="shared" si="24"/>
        <v>205</v>
      </c>
      <c r="K821" s="219">
        <v>205</v>
      </c>
      <c r="L821" s="218" t="e">
        <f>IF(K821="nio",0,IF(K821&gt;0,K821*I821/M821,0))*VLOOKUP(B821,'2-Kosten per locatie'!$A$14:$C$22,3,FALSE)</f>
        <v>#DIV/0!</v>
      </c>
      <c r="M821" s="305">
        <f>IF(K821="nio",0,IF(K821&gt;0,VLOOKUP(G821,'3-Productie normen'!A:J,VLOOKUP(K821,'3-Productie normen'!$B$40:$C$42,2,FALSE),FALSE)))</f>
        <v>0</v>
      </c>
      <c r="N821" s="306" t="str">
        <f>VLOOKUP(G821,'3-Productie normen'!A:J,8,FALSE)</f>
        <v>V</v>
      </c>
      <c r="O821" s="453"/>
      <c r="Q821" s="307">
        <f t="shared" si="25"/>
        <v>95325</v>
      </c>
    </row>
    <row r="822" spans="1:17" ht="14.1" customHeight="1">
      <c r="A822" s="62">
        <v>822</v>
      </c>
      <c r="B822" s="271" t="s">
        <v>894</v>
      </c>
      <c r="C822" s="271" t="s">
        <v>963</v>
      </c>
      <c r="D822" s="429" t="s">
        <v>1111</v>
      </c>
      <c r="E822" s="216">
        <v>85</v>
      </c>
      <c r="F822" s="73" t="s">
        <v>940</v>
      </c>
      <c r="G822" s="73" t="s">
        <v>232</v>
      </c>
      <c r="H822" s="73" t="s">
        <v>227</v>
      </c>
      <c r="I822" s="209">
        <v>125</v>
      </c>
      <c r="J822" s="304">
        <f t="shared" si="24"/>
        <v>205</v>
      </c>
      <c r="K822" s="219">
        <v>205</v>
      </c>
      <c r="L822" s="218" t="e">
        <f>IF(K822="nio",0,IF(K822&gt;0,K822*I822/M822,0))*VLOOKUP(B822,'2-Kosten per locatie'!$A$14:$C$22,3,FALSE)</f>
        <v>#DIV/0!</v>
      </c>
      <c r="M822" s="305">
        <f>IF(K822="nio",0,IF(K822&gt;0,VLOOKUP(G822,'3-Productie normen'!A:J,VLOOKUP(K822,'3-Productie normen'!$B$40:$C$42,2,FALSE),FALSE)))</f>
        <v>0</v>
      </c>
      <c r="N822" s="306" t="str">
        <f>VLOOKUP(G822,'3-Productie normen'!A:J,8,FALSE)</f>
        <v>V</v>
      </c>
      <c r="O822" s="453"/>
      <c r="Q822" s="307">
        <f t="shared" si="25"/>
        <v>25625</v>
      </c>
    </row>
    <row r="823" spans="1:17" ht="14.1" customHeight="1">
      <c r="A823" s="62">
        <v>823</v>
      </c>
      <c r="B823" s="271" t="s">
        <v>894</v>
      </c>
      <c r="C823" s="271" t="s">
        <v>963</v>
      </c>
      <c r="D823" s="429" t="s">
        <v>1111</v>
      </c>
      <c r="E823" s="216" t="s">
        <v>906</v>
      </c>
      <c r="F823" s="73" t="s">
        <v>940</v>
      </c>
      <c r="G823" s="73" t="s">
        <v>232</v>
      </c>
      <c r="H823" s="73" t="s">
        <v>969</v>
      </c>
      <c r="I823" s="209">
        <v>8</v>
      </c>
      <c r="J823" s="304">
        <f t="shared" si="24"/>
        <v>205</v>
      </c>
      <c r="K823" s="219">
        <v>205</v>
      </c>
      <c r="L823" s="218" t="e">
        <f>IF(K823="nio",0,IF(K823&gt;0,K823*I823/M823,0))*VLOOKUP(B823,'2-Kosten per locatie'!$A$14:$C$22,3,FALSE)</f>
        <v>#DIV/0!</v>
      </c>
      <c r="M823" s="305">
        <f>IF(K823="nio",0,IF(K823&gt;0,VLOOKUP(G823,'3-Productie normen'!A:J,VLOOKUP(K823,'3-Productie normen'!$B$40:$C$42,2,FALSE),FALSE)))</f>
        <v>0</v>
      </c>
      <c r="N823" s="306" t="str">
        <f>VLOOKUP(G823,'3-Productie normen'!A:J,8,FALSE)</f>
        <v>V</v>
      </c>
      <c r="O823" s="453"/>
      <c r="Q823" s="307">
        <f t="shared" si="25"/>
        <v>1640</v>
      </c>
    </row>
    <row r="824" spans="1:17" ht="14.1" customHeight="1">
      <c r="A824" s="62">
        <v>824</v>
      </c>
      <c r="B824" s="271" t="s">
        <v>894</v>
      </c>
      <c r="C824" s="271" t="s">
        <v>963</v>
      </c>
      <c r="D824" s="429" t="s">
        <v>1111</v>
      </c>
      <c r="E824" s="216">
        <v>88</v>
      </c>
      <c r="F824" s="73" t="s">
        <v>925</v>
      </c>
      <c r="G824" s="73" t="s">
        <v>232</v>
      </c>
      <c r="H824" s="73" t="s">
        <v>227</v>
      </c>
      <c r="I824" s="209">
        <v>21</v>
      </c>
      <c r="J824" s="304">
        <f t="shared" si="24"/>
        <v>205</v>
      </c>
      <c r="K824" s="219">
        <v>205</v>
      </c>
      <c r="L824" s="218" t="e">
        <f>IF(K824="nio",0,IF(K824&gt;0,K824*I824/M824,0))*VLOOKUP(B824,'2-Kosten per locatie'!$A$14:$C$22,3,FALSE)</f>
        <v>#DIV/0!</v>
      </c>
      <c r="M824" s="305">
        <f>IF(K824="nio",0,IF(K824&gt;0,VLOOKUP(G824,'3-Productie normen'!A:J,VLOOKUP(K824,'3-Productie normen'!$B$40:$C$42,2,FALSE),FALSE)))</f>
        <v>0</v>
      </c>
      <c r="N824" s="306" t="str">
        <f>VLOOKUP(G824,'3-Productie normen'!A:J,8,FALSE)</f>
        <v>V</v>
      </c>
      <c r="O824" s="453"/>
      <c r="Q824" s="307">
        <f t="shared" si="25"/>
        <v>4305</v>
      </c>
    </row>
    <row r="825" spans="1:17" ht="14.1" customHeight="1">
      <c r="A825" s="62">
        <v>825</v>
      </c>
      <c r="B825" s="271" t="s">
        <v>894</v>
      </c>
      <c r="C825" s="271" t="s">
        <v>963</v>
      </c>
      <c r="D825" s="429" t="s">
        <v>1111</v>
      </c>
      <c r="E825" s="216">
        <v>66</v>
      </c>
      <c r="F825" s="73" t="s">
        <v>943</v>
      </c>
      <c r="G825" s="73" t="s">
        <v>1114</v>
      </c>
      <c r="H825" s="73" t="s">
        <v>375</v>
      </c>
      <c r="I825" s="209">
        <v>102</v>
      </c>
      <c r="J825" s="304">
        <f t="shared" si="24"/>
        <v>205</v>
      </c>
      <c r="K825" s="219">
        <v>205</v>
      </c>
      <c r="L825" s="218" t="e">
        <f>IF(K825="nio",0,IF(K825&gt;0,K825*I825/M825,0))*VLOOKUP(B825,'2-Kosten per locatie'!$A$14:$C$22,3,FALSE)</f>
        <v>#DIV/0!</v>
      </c>
      <c r="M825" s="305">
        <f>IF(K825="nio",0,IF(K825&gt;0,VLOOKUP(G825,'3-Productie normen'!A:J,VLOOKUP(K825,'3-Productie normen'!$B$40:$C$42,2,FALSE),FALSE)))</f>
        <v>0</v>
      </c>
      <c r="N825" s="306" t="str">
        <f>VLOOKUP(G825,'3-Productie normen'!A:J,8,FALSE)</f>
        <v>L</v>
      </c>
      <c r="O825" s="453"/>
      <c r="Q825" s="307">
        <f t="shared" si="25"/>
        <v>20910</v>
      </c>
    </row>
    <row r="826" spans="1:17" ht="14.1" customHeight="1">
      <c r="A826" s="62">
        <v>826</v>
      </c>
      <c r="B826" s="271" t="s">
        <v>894</v>
      </c>
      <c r="C826" s="271" t="s">
        <v>963</v>
      </c>
      <c r="D826" s="429" t="s">
        <v>1111</v>
      </c>
      <c r="E826" s="216" t="s">
        <v>907</v>
      </c>
      <c r="F826" s="73" t="s">
        <v>948</v>
      </c>
      <c r="G826" s="73" t="s">
        <v>1114</v>
      </c>
      <c r="H826" s="73" t="s">
        <v>375</v>
      </c>
      <c r="I826" s="209">
        <v>11</v>
      </c>
      <c r="J826" s="304">
        <f t="shared" si="24"/>
        <v>205</v>
      </c>
      <c r="K826" s="219">
        <v>205</v>
      </c>
      <c r="L826" s="218" t="e">
        <f>IF(K826="nio",0,IF(K826&gt;0,K826*I826/M826,0))*VLOOKUP(B826,'2-Kosten per locatie'!$A$14:$C$22,3,FALSE)</f>
        <v>#DIV/0!</v>
      </c>
      <c r="M826" s="305">
        <f>IF(K826="nio",0,IF(K826&gt;0,VLOOKUP(G826,'3-Productie normen'!A:J,VLOOKUP(K826,'3-Productie normen'!$B$40:$C$42,2,FALSE),FALSE)))</f>
        <v>0</v>
      </c>
      <c r="N826" s="306" t="str">
        <f>VLOOKUP(G826,'3-Productie normen'!A:J,8,FALSE)</f>
        <v>L</v>
      </c>
      <c r="O826" s="453"/>
      <c r="Q826" s="307">
        <f t="shared" si="25"/>
        <v>2255</v>
      </c>
    </row>
    <row r="827" spans="1:17" ht="14.1" customHeight="1">
      <c r="A827" s="62">
        <v>827</v>
      </c>
      <c r="B827" s="271" t="s">
        <v>894</v>
      </c>
      <c r="C827" s="271" t="s">
        <v>963</v>
      </c>
      <c r="D827" s="429" t="s">
        <v>1111</v>
      </c>
      <c r="E827" s="216" t="s">
        <v>908</v>
      </c>
      <c r="F827" s="73" t="s">
        <v>948</v>
      </c>
      <c r="G827" s="73" t="s">
        <v>1114</v>
      </c>
      <c r="H827" s="73" t="s">
        <v>375</v>
      </c>
      <c r="I827" s="209">
        <v>10</v>
      </c>
      <c r="J827" s="304">
        <f t="shared" si="24"/>
        <v>205</v>
      </c>
      <c r="K827" s="219">
        <v>205</v>
      </c>
      <c r="L827" s="218" t="e">
        <f>IF(K827="nio",0,IF(K827&gt;0,K827*I827/M827,0))*VLOOKUP(B827,'2-Kosten per locatie'!$A$14:$C$22,3,FALSE)</f>
        <v>#DIV/0!</v>
      </c>
      <c r="M827" s="305">
        <f>IF(K827="nio",0,IF(K827&gt;0,VLOOKUP(G827,'3-Productie normen'!A:J,VLOOKUP(K827,'3-Productie normen'!$B$40:$C$42,2,FALSE),FALSE)))</f>
        <v>0</v>
      </c>
      <c r="N827" s="306" t="str">
        <f>VLOOKUP(G827,'3-Productie normen'!A:J,8,FALSE)</f>
        <v>L</v>
      </c>
      <c r="O827" s="453"/>
      <c r="Q827" s="307">
        <f t="shared" si="25"/>
        <v>2050</v>
      </c>
    </row>
    <row r="828" spans="1:17" ht="14.1" customHeight="1">
      <c r="A828" s="62">
        <v>828</v>
      </c>
      <c r="B828" s="271" t="s">
        <v>894</v>
      </c>
      <c r="C828" s="271" t="s">
        <v>963</v>
      </c>
      <c r="D828" s="429" t="s">
        <v>1111</v>
      </c>
      <c r="E828" s="216" t="s">
        <v>909</v>
      </c>
      <c r="F828" s="73" t="s">
        <v>948</v>
      </c>
      <c r="G828" s="73" t="s">
        <v>1114</v>
      </c>
      <c r="H828" s="73" t="s">
        <v>375</v>
      </c>
      <c r="I828" s="209">
        <v>10</v>
      </c>
      <c r="J828" s="304">
        <f t="shared" si="24"/>
        <v>205</v>
      </c>
      <c r="K828" s="219">
        <v>205</v>
      </c>
      <c r="L828" s="218" t="e">
        <f>IF(K828="nio",0,IF(K828&gt;0,K828*I828/M828,0))*VLOOKUP(B828,'2-Kosten per locatie'!$A$14:$C$22,3,FALSE)</f>
        <v>#DIV/0!</v>
      </c>
      <c r="M828" s="305">
        <f>IF(K828="nio",0,IF(K828&gt;0,VLOOKUP(G828,'3-Productie normen'!A:J,VLOOKUP(K828,'3-Productie normen'!$B$40:$C$42,2,FALSE),FALSE)))</f>
        <v>0</v>
      </c>
      <c r="N828" s="306" t="str">
        <f>VLOOKUP(G828,'3-Productie normen'!A:J,8,FALSE)</f>
        <v>L</v>
      </c>
      <c r="O828" s="453"/>
      <c r="Q828" s="307">
        <f t="shared" si="25"/>
        <v>2050</v>
      </c>
    </row>
    <row r="829" spans="1:17" ht="14.1" customHeight="1">
      <c r="A829" s="62">
        <v>829</v>
      </c>
      <c r="B829" s="271" t="s">
        <v>894</v>
      </c>
      <c r="C829" s="271" t="s">
        <v>963</v>
      </c>
      <c r="D829" s="429" t="s">
        <v>1111</v>
      </c>
      <c r="E829" s="216">
        <v>65</v>
      </c>
      <c r="F829" s="73" t="s">
        <v>901</v>
      </c>
      <c r="G829" s="73" t="s">
        <v>35</v>
      </c>
      <c r="H829" s="73" t="s">
        <v>375</v>
      </c>
      <c r="I829" s="209">
        <v>19</v>
      </c>
      <c r="J829" s="304">
        <f t="shared" si="24"/>
        <v>123</v>
      </c>
      <c r="K829" s="219">
        <v>123</v>
      </c>
      <c r="L829" s="218" t="e">
        <f>IF(K829="nio",0,IF(K829&gt;0,K829*I829/M829,0))*VLOOKUP(B829,'2-Kosten per locatie'!$A$14:$C$22,3,FALSE)</f>
        <v>#DIV/0!</v>
      </c>
      <c r="M829" s="305">
        <f>IF(K829="nio",0,IF(K829&gt;0,VLOOKUP(G829,'3-Productie normen'!A:J,VLOOKUP(K829,'3-Productie normen'!$B$40:$C$42,2,FALSE),FALSE)))</f>
        <v>0</v>
      </c>
      <c r="N829" s="306" t="str">
        <f>VLOOKUP(G829,'3-Productie normen'!A:J,8,FALSE)</f>
        <v>B</v>
      </c>
      <c r="O829" s="453"/>
      <c r="Q829" s="307">
        <f t="shared" si="25"/>
        <v>2337</v>
      </c>
    </row>
    <row r="830" spans="1:17" ht="14.1" customHeight="1">
      <c r="A830" s="62">
        <v>830</v>
      </c>
      <c r="B830" s="271" t="s">
        <v>894</v>
      </c>
      <c r="C830" s="271" t="s">
        <v>963</v>
      </c>
      <c r="D830" s="429" t="s">
        <v>1111</v>
      </c>
      <c r="E830" s="216">
        <v>64</v>
      </c>
      <c r="F830" s="73" t="s">
        <v>901</v>
      </c>
      <c r="G830" s="73" t="s">
        <v>35</v>
      </c>
      <c r="H830" s="73" t="s">
        <v>375</v>
      </c>
      <c r="I830" s="209">
        <v>21</v>
      </c>
      <c r="J830" s="304">
        <f t="shared" si="24"/>
        <v>123</v>
      </c>
      <c r="K830" s="219">
        <v>123</v>
      </c>
      <c r="L830" s="218" t="e">
        <f>IF(K830="nio",0,IF(K830&gt;0,K830*I830/M830,0))*VLOOKUP(B830,'2-Kosten per locatie'!$A$14:$C$22,3,FALSE)</f>
        <v>#DIV/0!</v>
      </c>
      <c r="M830" s="305">
        <f>IF(K830="nio",0,IF(K830&gt;0,VLOOKUP(G830,'3-Productie normen'!A:J,VLOOKUP(K830,'3-Productie normen'!$B$40:$C$42,2,FALSE),FALSE)))</f>
        <v>0</v>
      </c>
      <c r="N830" s="306" t="str">
        <f>VLOOKUP(G830,'3-Productie normen'!A:J,8,FALSE)</f>
        <v>B</v>
      </c>
      <c r="O830" s="453"/>
      <c r="Q830" s="307">
        <f t="shared" si="25"/>
        <v>2583</v>
      </c>
    </row>
    <row r="831" spans="1:17" ht="14.1" customHeight="1">
      <c r="A831" s="62">
        <v>831</v>
      </c>
      <c r="B831" s="271" t="s">
        <v>894</v>
      </c>
      <c r="C831" s="271" t="s">
        <v>963</v>
      </c>
      <c r="D831" s="429" t="s">
        <v>1111</v>
      </c>
      <c r="E831" s="216">
        <v>89</v>
      </c>
      <c r="F831" s="73" t="s">
        <v>944</v>
      </c>
      <c r="G831" s="285" t="s">
        <v>37</v>
      </c>
      <c r="H831" s="73" t="s">
        <v>967</v>
      </c>
      <c r="I831" s="209">
        <v>14</v>
      </c>
      <c r="J831" s="304">
        <f t="shared" si="24"/>
        <v>205</v>
      </c>
      <c r="K831" s="219">
        <v>205</v>
      </c>
      <c r="L831" s="218" t="e">
        <f>IF(K831="nio",0,IF(K831&gt;0,K831*I831/M831,0))*VLOOKUP(B831,'2-Kosten per locatie'!$A$14:$C$22,3,FALSE)</f>
        <v>#DIV/0!</v>
      </c>
      <c r="M831" s="305">
        <f>IF(K831="nio",0,IF(K831&gt;0,VLOOKUP(G831,'3-Productie normen'!A:J,VLOOKUP(K831,'3-Productie normen'!$B$40:$C$42,2,FALSE),FALSE)))</f>
        <v>0</v>
      </c>
      <c r="N831" s="306" t="str">
        <f>VLOOKUP(G831,'3-Productie normen'!A:J,8,FALSE)</f>
        <v>S</v>
      </c>
      <c r="O831" s="453"/>
      <c r="Q831" s="307">
        <f t="shared" si="25"/>
        <v>2870</v>
      </c>
    </row>
    <row r="832" spans="1:17" ht="14.1" customHeight="1">
      <c r="A832" s="62">
        <v>832</v>
      </c>
      <c r="B832" s="271" t="s">
        <v>894</v>
      </c>
      <c r="C832" s="271" t="s">
        <v>963</v>
      </c>
      <c r="D832" s="429" t="s">
        <v>1111</v>
      </c>
      <c r="E832" s="216">
        <v>91</v>
      </c>
      <c r="F832" s="73" t="s">
        <v>944</v>
      </c>
      <c r="G832" s="285" t="s">
        <v>37</v>
      </c>
      <c r="H832" s="73" t="s">
        <v>967</v>
      </c>
      <c r="I832" s="209">
        <v>15</v>
      </c>
      <c r="J832" s="304">
        <f t="shared" si="24"/>
        <v>205</v>
      </c>
      <c r="K832" s="219">
        <v>205</v>
      </c>
      <c r="L832" s="218" t="e">
        <f>IF(K832="nio",0,IF(K832&gt;0,K832*I832/M832,0))*VLOOKUP(B832,'2-Kosten per locatie'!$A$14:$C$22,3,FALSE)</f>
        <v>#DIV/0!</v>
      </c>
      <c r="M832" s="305">
        <f>IF(K832="nio",0,IF(K832&gt;0,VLOOKUP(G832,'3-Productie normen'!A:J,VLOOKUP(K832,'3-Productie normen'!$B$40:$C$42,2,FALSE),FALSE)))</f>
        <v>0</v>
      </c>
      <c r="N832" s="306" t="str">
        <f>VLOOKUP(G832,'3-Productie normen'!A:J,8,FALSE)</f>
        <v>S</v>
      </c>
      <c r="O832" s="453"/>
      <c r="Q832" s="307">
        <f t="shared" si="25"/>
        <v>3075</v>
      </c>
    </row>
    <row r="833" spans="1:17" ht="14.1" customHeight="1">
      <c r="A833" s="62">
        <v>833</v>
      </c>
      <c r="B833" s="271" t="s">
        <v>894</v>
      </c>
      <c r="C833" s="271" t="s">
        <v>963</v>
      </c>
      <c r="D833" s="429" t="s">
        <v>1111</v>
      </c>
      <c r="E833" s="216">
        <v>92</v>
      </c>
      <c r="F833" s="73" t="s">
        <v>925</v>
      </c>
      <c r="G833" s="73" t="s">
        <v>232</v>
      </c>
      <c r="H833" s="73" t="s">
        <v>227</v>
      </c>
      <c r="I833" s="209">
        <v>40</v>
      </c>
      <c r="J833" s="304">
        <f t="shared" si="24"/>
        <v>205</v>
      </c>
      <c r="K833" s="219">
        <v>205</v>
      </c>
      <c r="L833" s="218" t="e">
        <f>IF(K833="nio",0,IF(K833&gt;0,K833*I833/M833,0))*VLOOKUP(B833,'2-Kosten per locatie'!$A$14:$C$22,3,FALSE)</f>
        <v>#DIV/0!</v>
      </c>
      <c r="M833" s="305">
        <f>IF(K833="nio",0,IF(K833&gt;0,VLOOKUP(G833,'3-Productie normen'!A:J,VLOOKUP(K833,'3-Productie normen'!$B$40:$C$42,2,FALSE),FALSE)))</f>
        <v>0</v>
      </c>
      <c r="N833" s="306" t="str">
        <f>VLOOKUP(G833,'3-Productie normen'!A:J,8,FALSE)</f>
        <v>V</v>
      </c>
      <c r="O833" s="453"/>
      <c r="Q833" s="307">
        <f t="shared" si="25"/>
        <v>8200</v>
      </c>
    </row>
    <row r="834" spans="1:17" ht="14.1" customHeight="1">
      <c r="A834" s="62">
        <v>834</v>
      </c>
      <c r="B834" s="271" t="s">
        <v>894</v>
      </c>
      <c r="C834" s="271" t="s">
        <v>963</v>
      </c>
      <c r="D834" s="429" t="s">
        <v>1111</v>
      </c>
      <c r="E834" s="216" t="s">
        <v>910</v>
      </c>
      <c r="F834" s="73" t="s">
        <v>902</v>
      </c>
      <c r="G834" s="73" t="s">
        <v>232</v>
      </c>
      <c r="H834" s="73" t="s">
        <v>227</v>
      </c>
      <c r="I834" s="209">
        <v>21</v>
      </c>
      <c r="J834" s="304">
        <f t="shared" si="24"/>
        <v>205</v>
      </c>
      <c r="K834" s="219">
        <v>205</v>
      </c>
      <c r="L834" s="218" t="e">
        <f>IF(K834="nio",0,IF(K834&gt;0,K834*I834/M834,0))*VLOOKUP(B834,'2-Kosten per locatie'!$A$14:$C$22,3,FALSE)</f>
        <v>#DIV/0!</v>
      </c>
      <c r="M834" s="305">
        <f>IF(K834="nio",0,IF(K834&gt;0,VLOOKUP(G834,'3-Productie normen'!A:J,VLOOKUP(K834,'3-Productie normen'!$B$40:$C$42,2,FALSE),FALSE)))</f>
        <v>0</v>
      </c>
      <c r="N834" s="306" t="str">
        <f>VLOOKUP(G834,'3-Productie normen'!A:J,8,FALSE)</f>
        <v>V</v>
      </c>
      <c r="O834" s="453"/>
      <c r="Q834" s="307">
        <f t="shared" si="25"/>
        <v>4305</v>
      </c>
    </row>
    <row r="835" spans="1:17" ht="14.1" customHeight="1">
      <c r="A835" s="62">
        <v>835</v>
      </c>
      <c r="B835" s="271" t="s">
        <v>894</v>
      </c>
      <c r="C835" s="271" t="s">
        <v>963</v>
      </c>
      <c r="D835" s="429" t="s">
        <v>1111</v>
      </c>
      <c r="E835" s="216" t="s">
        <v>911</v>
      </c>
      <c r="F835" s="73" t="s">
        <v>897</v>
      </c>
      <c r="G835" s="73" t="s">
        <v>421</v>
      </c>
      <c r="H835" s="73" t="s">
        <v>970</v>
      </c>
      <c r="I835" s="209">
        <v>6</v>
      </c>
      <c r="J835" s="304">
        <f t="shared" si="24"/>
        <v>205</v>
      </c>
      <c r="K835" s="219">
        <v>205</v>
      </c>
      <c r="L835" s="218" t="e">
        <f>IF(K835="nio",0,IF(K835&gt;0,K835*I835/M835,0))*VLOOKUP(B835,'2-Kosten per locatie'!$A$14:$C$22,3,FALSE)</f>
        <v>#DIV/0!</v>
      </c>
      <c r="M835" s="305">
        <f>IF(K835="nio",0,IF(K835&gt;0,VLOOKUP(G835,'3-Productie normen'!A:J,VLOOKUP(K835,'3-Productie normen'!$B$40:$C$42,2,FALSE),FALSE)))</f>
        <v>0</v>
      </c>
      <c r="N835" s="306" t="str">
        <f>VLOOKUP(G835,'3-Productie normen'!A:J,8,FALSE)</f>
        <v>V</v>
      </c>
      <c r="O835" s="453"/>
      <c r="Q835" s="307">
        <f t="shared" si="25"/>
        <v>1230</v>
      </c>
    </row>
    <row r="836" spans="1:17" ht="14.1" customHeight="1">
      <c r="A836" s="62">
        <v>836</v>
      </c>
      <c r="B836" s="271" t="s">
        <v>894</v>
      </c>
      <c r="C836" s="271" t="s">
        <v>963</v>
      </c>
      <c r="D836" s="429" t="s">
        <v>1111</v>
      </c>
      <c r="E836" s="216">
        <v>55</v>
      </c>
      <c r="F836" s="73" t="s">
        <v>923</v>
      </c>
      <c r="G836" s="271" t="s">
        <v>1114</v>
      </c>
      <c r="H836" s="73" t="s">
        <v>375</v>
      </c>
      <c r="I836" s="209">
        <v>24</v>
      </c>
      <c r="J836" s="304">
        <f t="shared" si="24"/>
        <v>205</v>
      </c>
      <c r="K836" s="219">
        <v>205</v>
      </c>
      <c r="L836" s="218" t="e">
        <f>IF(K836="nio",0,IF(K836&gt;0,K836*I836/M836,0))*VLOOKUP(B836,'2-Kosten per locatie'!$A$14:$C$22,3,FALSE)</f>
        <v>#DIV/0!</v>
      </c>
      <c r="M836" s="305">
        <f>IF(K836="nio",0,IF(K836&gt;0,VLOOKUP(G836,'3-Productie normen'!A:J,VLOOKUP(K836,'3-Productie normen'!$B$40:$C$42,2,FALSE),FALSE)))</f>
        <v>0</v>
      </c>
      <c r="N836" s="306" t="str">
        <f>VLOOKUP(G836,'3-Productie normen'!A:J,8,FALSE)</f>
        <v>L</v>
      </c>
      <c r="O836" s="453"/>
      <c r="Q836" s="307">
        <f t="shared" si="25"/>
        <v>4920</v>
      </c>
    </row>
    <row r="837" spans="1:17" ht="14.1" customHeight="1">
      <c r="A837" s="62">
        <v>837</v>
      </c>
      <c r="B837" s="271" t="s">
        <v>894</v>
      </c>
      <c r="C837" s="271" t="s">
        <v>963</v>
      </c>
      <c r="D837" s="429" t="s">
        <v>1111</v>
      </c>
      <c r="E837" s="216">
        <v>61</v>
      </c>
      <c r="F837" s="73" t="s">
        <v>945</v>
      </c>
      <c r="G837" s="73" t="s">
        <v>1113</v>
      </c>
      <c r="H837" s="73" t="s">
        <v>968</v>
      </c>
      <c r="I837" s="209">
        <v>94</v>
      </c>
      <c r="J837" s="304">
        <f t="shared" si="24"/>
        <v>205</v>
      </c>
      <c r="K837" s="219">
        <v>205</v>
      </c>
      <c r="L837" s="218" t="e">
        <f>IF(K837="nio",0,IF(K837&gt;0,K837*I837/M837,0))*VLOOKUP(B837,'2-Kosten per locatie'!$A$14:$C$22,3,FALSE)</f>
        <v>#DIV/0!</v>
      </c>
      <c r="M837" s="305">
        <f>IF(K837="nio",0,IF(K837&gt;0,VLOOKUP(G837,'3-Productie normen'!A:J,VLOOKUP(K837,'3-Productie normen'!$B$40:$C$42,2,FALSE),FALSE)))</f>
        <v>0</v>
      </c>
      <c r="N837" s="306" t="str">
        <f>VLOOKUP(G837,'3-Productie normen'!A:J,8,FALSE)</f>
        <v>L</v>
      </c>
      <c r="O837" s="453"/>
      <c r="Q837" s="307">
        <f t="shared" si="25"/>
        <v>19270</v>
      </c>
    </row>
    <row r="838" spans="1:17" ht="14.1" customHeight="1">
      <c r="A838" s="62">
        <v>838</v>
      </c>
      <c r="B838" s="271" t="s">
        <v>894</v>
      </c>
      <c r="C838" s="271" t="s">
        <v>963</v>
      </c>
      <c r="D838" s="429" t="s">
        <v>1111</v>
      </c>
      <c r="E838" s="216">
        <v>56</v>
      </c>
      <c r="F838" s="73" t="s">
        <v>923</v>
      </c>
      <c r="G838" s="271" t="s">
        <v>1114</v>
      </c>
      <c r="H838" s="73" t="s">
        <v>375</v>
      </c>
      <c r="I838" s="209">
        <v>62</v>
      </c>
      <c r="J838" s="304">
        <f t="shared" si="24"/>
        <v>205</v>
      </c>
      <c r="K838" s="219">
        <v>205</v>
      </c>
      <c r="L838" s="218" t="e">
        <f>IF(K838="nio",0,IF(K838&gt;0,K838*I838/M838,0))*VLOOKUP(B838,'2-Kosten per locatie'!$A$14:$C$22,3,FALSE)</f>
        <v>#DIV/0!</v>
      </c>
      <c r="M838" s="305">
        <f>IF(K838="nio",0,IF(K838&gt;0,VLOOKUP(G838,'3-Productie normen'!A:J,VLOOKUP(K838,'3-Productie normen'!$B$40:$C$42,2,FALSE),FALSE)))</f>
        <v>0</v>
      </c>
      <c r="N838" s="306" t="str">
        <f>VLOOKUP(G838,'3-Productie normen'!A:J,8,FALSE)</f>
        <v>L</v>
      </c>
      <c r="O838" s="453"/>
      <c r="Q838" s="307">
        <f t="shared" si="25"/>
        <v>12710</v>
      </c>
    </row>
    <row r="839" spans="1:17" ht="14.1" customHeight="1">
      <c r="A839" s="62">
        <v>839</v>
      </c>
      <c r="B839" s="271" t="s">
        <v>894</v>
      </c>
      <c r="C839" s="271" t="s">
        <v>963</v>
      </c>
      <c r="D839" s="429" t="s">
        <v>1111</v>
      </c>
      <c r="E839" s="216">
        <v>60</v>
      </c>
      <c r="F839" s="73" t="s">
        <v>923</v>
      </c>
      <c r="G839" s="271" t="s">
        <v>1114</v>
      </c>
      <c r="H839" s="73" t="s">
        <v>375</v>
      </c>
      <c r="I839" s="209">
        <v>107</v>
      </c>
      <c r="J839" s="304">
        <f t="shared" si="24"/>
        <v>205</v>
      </c>
      <c r="K839" s="219">
        <v>205</v>
      </c>
      <c r="L839" s="218" t="e">
        <f>IF(K839="nio",0,IF(K839&gt;0,K839*I839/M839,0))*VLOOKUP(B839,'2-Kosten per locatie'!$A$14:$C$22,3,FALSE)</f>
        <v>#DIV/0!</v>
      </c>
      <c r="M839" s="305">
        <f>IF(K839="nio",0,IF(K839&gt;0,VLOOKUP(G839,'3-Productie normen'!A:J,VLOOKUP(K839,'3-Productie normen'!$B$40:$C$42,2,FALSE),FALSE)))</f>
        <v>0</v>
      </c>
      <c r="N839" s="306" t="str">
        <f>VLOOKUP(G839,'3-Productie normen'!A:J,8,FALSE)</f>
        <v>L</v>
      </c>
      <c r="O839" s="453"/>
      <c r="Q839" s="307">
        <f t="shared" si="25"/>
        <v>21935</v>
      </c>
    </row>
    <row r="840" spans="1:17" ht="14.1" customHeight="1">
      <c r="A840" s="62">
        <v>840</v>
      </c>
      <c r="B840" s="271" t="s">
        <v>894</v>
      </c>
      <c r="C840" s="271" t="s">
        <v>963</v>
      </c>
      <c r="D840" s="429" t="s">
        <v>1111</v>
      </c>
      <c r="E840" s="216">
        <v>57</v>
      </c>
      <c r="F840" s="73" t="s">
        <v>901</v>
      </c>
      <c r="G840" s="73" t="s">
        <v>35</v>
      </c>
      <c r="H840" s="73" t="s">
        <v>966</v>
      </c>
      <c r="I840" s="209">
        <v>24</v>
      </c>
      <c r="J840" s="304">
        <f t="shared" si="24"/>
        <v>123</v>
      </c>
      <c r="K840" s="219">
        <v>123</v>
      </c>
      <c r="L840" s="218" t="e">
        <f>IF(K840="nio",0,IF(K840&gt;0,K840*I840/M840,0))*VLOOKUP(B840,'2-Kosten per locatie'!$A$14:$C$22,3,FALSE)</f>
        <v>#DIV/0!</v>
      </c>
      <c r="M840" s="305">
        <f>IF(K840="nio",0,IF(K840&gt;0,VLOOKUP(G840,'3-Productie normen'!A:J,VLOOKUP(K840,'3-Productie normen'!$B$40:$C$42,2,FALSE),FALSE)))</f>
        <v>0</v>
      </c>
      <c r="N840" s="306" t="str">
        <f>VLOOKUP(G840,'3-Productie normen'!A:J,8,FALSE)</f>
        <v>B</v>
      </c>
      <c r="O840" s="453"/>
      <c r="Q840" s="307">
        <f t="shared" si="25"/>
        <v>2952</v>
      </c>
    </row>
    <row r="841" spans="1:17" ht="14.1" customHeight="1">
      <c r="A841" s="62">
        <v>841</v>
      </c>
      <c r="B841" s="271" t="s">
        <v>894</v>
      </c>
      <c r="C841" s="271" t="s">
        <v>963</v>
      </c>
      <c r="D841" s="429" t="s">
        <v>1111</v>
      </c>
      <c r="E841" s="216">
        <v>58</v>
      </c>
      <c r="F841" s="73" t="s">
        <v>901</v>
      </c>
      <c r="G841" s="73" t="s">
        <v>35</v>
      </c>
      <c r="H841" s="73" t="s">
        <v>375</v>
      </c>
      <c r="I841" s="209">
        <v>24</v>
      </c>
      <c r="J841" s="304">
        <f t="shared" si="24"/>
        <v>123</v>
      </c>
      <c r="K841" s="219">
        <v>123</v>
      </c>
      <c r="L841" s="218" t="e">
        <f>IF(K841="nio",0,IF(K841&gt;0,K841*I841/M841,0))*VLOOKUP(B841,'2-Kosten per locatie'!$A$14:$C$22,3,FALSE)</f>
        <v>#DIV/0!</v>
      </c>
      <c r="M841" s="305">
        <f>IF(K841="nio",0,IF(K841&gt;0,VLOOKUP(G841,'3-Productie normen'!A:J,VLOOKUP(K841,'3-Productie normen'!$B$40:$C$42,2,FALSE),FALSE)))</f>
        <v>0</v>
      </c>
      <c r="N841" s="306" t="str">
        <f>VLOOKUP(G841,'3-Productie normen'!A:J,8,FALSE)</f>
        <v>B</v>
      </c>
      <c r="O841" s="453"/>
      <c r="Q841" s="307">
        <f t="shared" si="25"/>
        <v>2952</v>
      </c>
    </row>
    <row r="842" spans="1:17" ht="14.1" customHeight="1">
      <c r="A842" s="62">
        <v>842</v>
      </c>
      <c r="B842" s="271" t="s">
        <v>894</v>
      </c>
      <c r="C842" s="271" t="s">
        <v>963</v>
      </c>
      <c r="D842" s="430" t="s">
        <v>1108</v>
      </c>
      <c r="E842" s="216">
        <v>193</v>
      </c>
      <c r="F842" s="73" t="s">
        <v>902</v>
      </c>
      <c r="G842" s="73" t="s">
        <v>232</v>
      </c>
      <c r="H842" s="73" t="s">
        <v>375</v>
      </c>
      <c r="I842" s="209">
        <v>21</v>
      </c>
      <c r="J842" s="304">
        <f t="shared" ref="J842:J905" si="26">SUM(K842:K842)</f>
        <v>205</v>
      </c>
      <c r="K842" s="219">
        <v>205</v>
      </c>
      <c r="L842" s="218" t="e">
        <f>IF(K842="nio",0,IF(K842&gt;0,K842*I842/M842,0))*VLOOKUP(B842,'2-Kosten per locatie'!$A$14:$C$22,3,FALSE)</f>
        <v>#DIV/0!</v>
      </c>
      <c r="M842" s="305">
        <f>IF(K842="nio",0,IF(K842&gt;0,VLOOKUP(G842,'3-Productie normen'!A:J,VLOOKUP(K842,'3-Productie normen'!$B$40:$C$42,2,FALSE),FALSE)))</f>
        <v>0</v>
      </c>
      <c r="N842" s="306" t="str">
        <f>VLOOKUP(G842,'3-Productie normen'!A:J,8,FALSE)</f>
        <v>V</v>
      </c>
      <c r="O842" s="453"/>
      <c r="Q842" s="307">
        <f t="shared" ref="Q842:Q869" si="27">J842*I842</f>
        <v>4305</v>
      </c>
    </row>
    <row r="843" spans="1:17" ht="14.1" customHeight="1">
      <c r="A843" s="62">
        <v>843</v>
      </c>
      <c r="B843" s="271" t="s">
        <v>894</v>
      </c>
      <c r="C843" s="271" t="s">
        <v>963</v>
      </c>
      <c r="D843" s="430" t="s">
        <v>1108</v>
      </c>
      <c r="E843" s="216" t="s">
        <v>912</v>
      </c>
      <c r="F843" s="73" t="s">
        <v>897</v>
      </c>
      <c r="G843" s="73" t="s">
        <v>421</v>
      </c>
      <c r="H843" s="73" t="s">
        <v>970</v>
      </c>
      <c r="I843" s="209">
        <v>6</v>
      </c>
      <c r="J843" s="304">
        <f t="shared" si="26"/>
        <v>205</v>
      </c>
      <c r="K843" s="219">
        <v>205</v>
      </c>
      <c r="L843" s="218" t="e">
        <f>IF(K843="nio",0,IF(K843&gt;0,K843*I843/M843,0))*VLOOKUP(B843,'2-Kosten per locatie'!$A$14:$C$22,3,FALSE)</f>
        <v>#DIV/0!</v>
      </c>
      <c r="M843" s="305">
        <f>IF(K843="nio",0,IF(K843&gt;0,VLOOKUP(G843,'3-Productie normen'!A:J,VLOOKUP(K843,'3-Productie normen'!$B$40:$C$42,2,FALSE),FALSE)))</f>
        <v>0</v>
      </c>
      <c r="N843" s="306" t="str">
        <f>VLOOKUP(G843,'3-Productie normen'!A:J,8,FALSE)</f>
        <v>V</v>
      </c>
      <c r="O843" s="453"/>
      <c r="Q843" s="307">
        <f t="shared" si="27"/>
        <v>1230</v>
      </c>
    </row>
    <row r="844" spans="1:17" ht="14.1" customHeight="1">
      <c r="A844" s="62">
        <v>844</v>
      </c>
      <c r="B844" s="271" t="s">
        <v>894</v>
      </c>
      <c r="C844" s="271" t="s">
        <v>963</v>
      </c>
      <c r="D844" s="430" t="s">
        <v>1108</v>
      </c>
      <c r="E844" s="216">
        <v>158</v>
      </c>
      <c r="F844" s="73" t="s">
        <v>923</v>
      </c>
      <c r="G844" s="271" t="s">
        <v>1114</v>
      </c>
      <c r="H844" s="73" t="s">
        <v>375</v>
      </c>
      <c r="I844" s="209">
        <v>34</v>
      </c>
      <c r="J844" s="304">
        <f t="shared" si="26"/>
        <v>205</v>
      </c>
      <c r="K844" s="219">
        <v>205</v>
      </c>
      <c r="L844" s="218" t="e">
        <f>IF(K844="nio",0,IF(K844&gt;0,K844*I844/M844,0))*VLOOKUP(B844,'2-Kosten per locatie'!$A$14:$C$22,3,FALSE)</f>
        <v>#DIV/0!</v>
      </c>
      <c r="M844" s="305">
        <f>IF(K844="nio",0,IF(K844&gt;0,VLOOKUP(G844,'3-Productie normen'!A:J,VLOOKUP(K844,'3-Productie normen'!$B$40:$C$42,2,FALSE),FALSE)))</f>
        <v>0</v>
      </c>
      <c r="N844" s="306" t="str">
        <f>VLOOKUP(G844,'3-Productie normen'!A:J,8,FALSE)</f>
        <v>L</v>
      </c>
      <c r="O844" s="453"/>
      <c r="Q844" s="307">
        <f t="shared" si="27"/>
        <v>6970</v>
      </c>
    </row>
    <row r="845" spans="1:17" ht="14.1" customHeight="1">
      <c r="A845" s="62">
        <v>845</v>
      </c>
      <c r="B845" s="271" t="s">
        <v>894</v>
      </c>
      <c r="C845" s="271" t="s">
        <v>963</v>
      </c>
      <c r="D845" s="430" t="s">
        <v>1108</v>
      </c>
      <c r="E845" s="216" t="s">
        <v>913</v>
      </c>
      <c r="F845" s="73" t="s">
        <v>949</v>
      </c>
      <c r="G845" s="73" t="s">
        <v>1114</v>
      </c>
      <c r="H845" s="73" t="s">
        <v>375</v>
      </c>
      <c r="I845" s="209">
        <v>30</v>
      </c>
      <c r="J845" s="304">
        <f t="shared" si="26"/>
        <v>205</v>
      </c>
      <c r="K845" s="219">
        <v>205</v>
      </c>
      <c r="L845" s="218" t="e">
        <f>IF(K845="nio",0,IF(K845&gt;0,K845*I845/M845,0))*VLOOKUP(B845,'2-Kosten per locatie'!$A$14:$C$22,3,FALSE)</f>
        <v>#DIV/0!</v>
      </c>
      <c r="M845" s="305">
        <f>IF(K845="nio",0,IF(K845&gt;0,VLOOKUP(G845,'3-Productie normen'!A:J,VLOOKUP(K845,'3-Productie normen'!$B$40:$C$42,2,FALSE),FALSE)))</f>
        <v>0</v>
      </c>
      <c r="N845" s="306" t="str">
        <f>VLOOKUP(G845,'3-Productie normen'!A:J,8,FALSE)</f>
        <v>L</v>
      </c>
      <c r="O845" s="453"/>
      <c r="Q845" s="307">
        <f t="shared" si="27"/>
        <v>6150</v>
      </c>
    </row>
    <row r="846" spans="1:17" ht="14.1" customHeight="1">
      <c r="A846" s="62">
        <v>846</v>
      </c>
      <c r="B846" s="271" t="s">
        <v>894</v>
      </c>
      <c r="C846" s="271" t="s">
        <v>963</v>
      </c>
      <c r="D846" s="430" t="s">
        <v>1108</v>
      </c>
      <c r="E846" s="216">
        <v>159</v>
      </c>
      <c r="F846" s="73" t="s">
        <v>950</v>
      </c>
      <c r="G846" s="73" t="s">
        <v>35</v>
      </c>
      <c r="H846" s="73" t="s">
        <v>375</v>
      </c>
      <c r="I846" s="209">
        <v>15</v>
      </c>
      <c r="J846" s="304">
        <f t="shared" si="26"/>
        <v>123</v>
      </c>
      <c r="K846" s="219">
        <v>123</v>
      </c>
      <c r="L846" s="218" t="e">
        <f>IF(K846="nio",0,IF(K846&gt;0,K846*I846/M846,0))*VLOOKUP(B846,'2-Kosten per locatie'!$A$14:$C$22,3,FALSE)</f>
        <v>#DIV/0!</v>
      </c>
      <c r="M846" s="305">
        <f>IF(K846="nio",0,IF(K846&gt;0,VLOOKUP(G846,'3-Productie normen'!A:J,VLOOKUP(K846,'3-Productie normen'!$B$40:$C$42,2,FALSE),FALSE)))</f>
        <v>0</v>
      </c>
      <c r="N846" s="306" t="str">
        <f>VLOOKUP(G846,'3-Productie normen'!A:J,8,FALSE)</f>
        <v>B</v>
      </c>
      <c r="O846" s="453"/>
      <c r="Q846" s="307">
        <f t="shared" si="27"/>
        <v>1845</v>
      </c>
    </row>
    <row r="847" spans="1:17" ht="14.1" customHeight="1">
      <c r="A847" s="62">
        <v>847</v>
      </c>
      <c r="B847" s="271" t="s">
        <v>894</v>
      </c>
      <c r="C847" s="271" t="s">
        <v>963</v>
      </c>
      <c r="D847" s="430" t="s">
        <v>1108</v>
      </c>
      <c r="E847" s="216">
        <v>192</v>
      </c>
      <c r="F847" s="73" t="s">
        <v>925</v>
      </c>
      <c r="G847" s="73" t="s">
        <v>232</v>
      </c>
      <c r="H847" s="73" t="s">
        <v>375</v>
      </c>
      <c r="I847" s="209">
        <v>128</v>
      </c>
      <c r="J847" s="304">
        <f t="shared" si="26"/>
        <v>205</v>
      </c>
      <c r="K847" s="219">
        <v>205</v>
      </c>
      <c r="L847" s="218" t="e">
        <f>IF(K847="nio",0,IF(K847&gt;0,K847*I847/M847,0))*VLOOKUP(B847,'2-Kosten per locatie'!$A$14:$C$22,3,FALSE)</f>
        <v>#DIV/0!</v>
      </c>
      <c r="M847" s="305">
        <f>IF(K847="nio",0,IF(K847&gt;0,VLOOKUP(G847,'3-Productie normen'!A:J,VLOOKUP(K847,'3-Productie normen'!$B$40:$C$42,2,FALSE),FALSE)))</f>
        <v>0</v>
      </c>
      <c r="N847" s="306" t="str">
        <f>VLOOKUP(G847,'3-Productie normen'!A:J,8,FALSE)</f>
        <v>V</v>
      </c>
      <c r="O847" s="453"/>
      <c r="Q847" s="307">
        <f t="shared" si="27"/>
        <v>26240</v>
      </c>
    </row>
    <row r="848" spans="1:17" ht="14.1" customHeight="1">
      <c r="A848" s="62">
        <v>848</v>
      </c>
      <c r="B848" s="271" t="s">
        <v>894</v>
      </c>
      <c r="C848" s="271" t="s">
        <v>963</v>
      </c>
      <c r="D848" s="430" t="s">
        <v>1108</v>
      </c>
      <c r="E848" s="216">
        <v>160</v>
      </c>
      <c r="F848" s="73" t="s">
        <v>923</v>
      </c>
      <c r="G848" s="271" t="s">
        <v>1114</v>
      </c>
      <c r="H848" s="73" t="s">
        <v>375</v>
      </c>
      <c r="I848" s="209">
        <v>48</v>
      </c>
      <c r="J848" s="304">
        <f t="shared" si="26"/>
        <v>205</v>
      </c>
      <c r="K848" s="219">
        <v>205</v>
      </c>
      <c r="L848" s="218" t="e">
        <f>IF(K848="nio",0,IF(K848&gt;0,K848*I848/M848,0))*VLOOKUP(B848,'2-Kosten per locatie'!$A$14:$C$22,3,FALSE)</f>
        <v>#DIV/0!</v>
      </c>
      <c r="M848" s="305">
        <f>IF(K848="nio",0,IF(K848&gt;0,VLOOKUP(G848,'3-Productie normen'!A:J,VLOOKUP(K848,'3-Productie normen'!$B$40:$C$42,2,FALSE),FALSE)))</f>
        <v>0</v>
      </c>
      <c r="N848" s="306" t="str">
        <f>VLOOKUP(G848,'3-Productie normen'!A:J,8,FALSE)</f>
        <v>L</v>
      </c>
      <c r="O848" s="453"/>
      <c r="Q848" s="307">
        <f t="shared" si="27"/>
        <v>9840</v>
      </c>
    </row>
    <row r="849" spans="1:17" ht="14.1" customHeight="1">
      <c r="A849" s="62">
        <v>849</v>
      </c>
      <c r="B849" s="271" t="s">
        <v>894</v>
      </c>
      <c r="C849" s="271" t="s">
        <v>963</v>
      </c>
      <c r="D849" s="430" t="s">
        <v>1108</v>
      </c>
      <c r="E849" s="216">
        <v>157</v>
      </c>
      <c r="F849" s="73" t="s">
        <v>923</v>
      </c>
      <c r="G849" s="271" t="s">
        <v>1114</v>
      </c>
      <c r="H849" s="73" t="s">
        <v>375</v>
      </c>
      <c r="I849" s="209">
        <v>48</v>
      </c>
      <c r="J849" s="304">
        <f t="shared" si="26"/>
        <v>205</v>
      </c>
      <c r="K849" s="219">
        <v>205</v>
      </c>
      <c r="L849" s="218" t="e">
        <f>IF(K849="nio",0,IF(K849&gt;0,K849*I849/M849,0))*VLOOKUP(B849,'2-Kosten per locatie'!$A$14:$C$22,3,FALSE)</f>
        <v>#DIV/0!</v>
      </c>
      <c r="M849" s="305">
        <f>IF(K849="nio",0,IF(K849&gt;0,VLOOKUP(G849,'3-Productie normen'!A:J,VLOOKUP(K849,'3-Productie normen'!$B$40:$C$42,2,FALSE),FALSE)))</f>
        <v>0</v>
      </c>
      <c r="N849" s="306" t="str">
        <f>VLOOKUP(G849,'3-Productie normen'!A:J,8,FALSE)</f>
        <v>L</v>
      </c>
      <c r="O849" s="453"/>
      <c r="Q849" s="307">
        <f t="shared" si="27"/>
        <v>9840</v>
      </c>
    </row>
    <row r="850" spans="1:17" ht="14.1" customHeight="1">
      <c r="A850" s="62">
        <v>850</v>
      </c>
      <c r="B850" s="271" t="s">
        <v>894</v>
      </c>
      <c r="C850" s="271" t="s">
        <v>963</v>
      </c>
      <c r="D850" s="430" t="s">
        <v>1108</v>
      </c>
      <c r="E850" s="216">
        <v>161</v>
      </c>
      <c r="F850" s="73" t="s">
        <v>923</v>
      </c>
      <c r="G850" s="271" t="s">
        <v>1114</v>
      </c>
      <c r="H850" s="73" t="s">
        <v>375</v>
      </c>
      <c r="I850" s="209">
        <v>49</v>
      </c>
      <c r="J850" s="304">
        <f t="shared" si="26"/>
        <v>205</v>
      </c>
      <c r="K850" s="219">
        <v>205</v>
      </c>
      <c r="L850" s="218" t="e">
        <f>IF(K850="nio",0,IF(K850&gt;0,K850*I850/M850,0))*VLOOKUP(B850,'2-Kosten per locatie'!$A$14:$C$22,3,FALSE)</f>
        <v>#DIV/0!</v>
      </c>
      <c r="M850" s="305">
        <f>IF(K850="nio",0,IF(K850&gt;0,VLOOKUP(G850,'3-Productie normen'!A:J,VLOOKUP(K850,'3-Productie normen'!$B$40:$C$42,2,FALSE),FALSE)))</f>
        <v>0</v>
      </c>
      <c r="N850" s="306" t="str">
        <f>VLOOKUP(G850,'3-Productie normen'!A:J,8,FALSE)</f>
        <v>L</v>
      </c>
      <c r="O850" s="453"/>
      <c r="Q850" s="307">
        <f t="shared" si="27"/>
        <v>10045</v>
      </c>
    </row>
    <row r="851" spans="1:17" ht="14.1" customHeight="1">
      <c r="A851" s="62">
        <v>851</v>
      </c>
      <c r="B851" s="271" t="s">
        <v>894</v>
      </c>
      <c r="C851" s="271" t="s">
        <v>963</v>
      </c>
      <c r="D851" s="430" t="s">
        <v>1108</v>
      </c>
      <c r="E851" s="216">
        <v>156</v>
      </c>
      <c r="F851" s="73" t="s">
        <v>923</v>
      </c>
      <c r="G851" s="271" t="s">
        <v>1114</v>
      </c>
      <c r="H851" s="73" t="s">
        <v>375</v>
      </c>
      <c r="I851" s="209">
        <v>49</v>
      </c>
      <c r="J851" s="304">
        <f t="shared" si="26"/>
        <v>205</v>
      </c>
      <c r="K851" s="219">
        <v>205</v>
      </c>
      <c r="L851" s="218" t="e">
        <f>IF(K851="nio",0,IF(K851&gt;0,K851*I851/M851,0))*VLOOKUP(B851,'2-Kosten per locatie'!$A$14:$C$22,3,FALSE)</f>
        <v>#DIV/0!</v>
      </c>
      <c r="M851" s="305">
        <f>IF(K851="nio",0,IF(K851&gt;0,VLOOKUP(G851,'3-Productie normen'!A:J,VLOOKUP(K851,'3-Productie normen'!$B$40:$C$42,2,FALSE),FALSE)))</f>
        <v>0</v>
      </c>
      <c r="N851" s="306" t="str">
        <f>VLOOKUP(G851,'3-Productie normen'!A:J,8,FALSE)</f>
        <v>L</v>
      </c>
      <c r="O851" s="453"/>
      <c r="Q851" s="307">
        <f t="shared" si="27"/>
        <v>10045</v>
      </c>
    </row>
    <row r="852" spans="1:17" ht="14.1" customHeight="1">
      <c r="A852" s="62">
        <v>852</v>
      </c>
      <c r="B852" s="271" t="s">
        <v>894</v>
      </c>
      <c r="C852" s="271" t="s">
        <v>963</v>
      </c>
      <c r="D852" s="430" t="s">
        <v>1108</v>
      </c>
      <c r="E852" s="216">
        <v>162</v>
      </c>
      <c r="F852" s="73" t="s">
        <v>923</v>
      </c>
      <c r="G852" s="271" t="s">
        <v>1114</v>
      </c>
      <c r="H852" s="73" t="s">
        <v>375</v>
      </c>
      <c r="I852" s="209">
        <v>49</v>
      </c>
      <c r="J852" s="304">
        <f t="shared" si="26"/>
        <v>205</v>
      </c>
      <c r="K852" s="219">
        <v>205</v>
      </c>
      <c r="L852" s="218" t="e">
        <f>IF(K852="nio",0,IF(K852&gt;0,K852*I852/M852,0))*VLOOKUP(B852,'2-Kosten per locatie'!$A$14:$C$22,3,FALSE)</f>
        <v>#DIV/0!</v>
      </c>
      <c r="M852" s="305">
        <f>IF(K852="nio",0,IF(K852&gt;0,VLOOKUP(G852,'3-Productie normen'!A:J,VLOOKUP(K852,'3-Productie normen'!$B$40:$C$42,2,FALSE),FALSE)))</f>
        <v>0</v>
      </c>
      <c r="N852" s="306" t="str">
        <f>VLOOKUP(G852,'3-Productie normen'!A:J,8,FALSE)</f>
        <v>L</v>
      </c>
      <c r="O852" s="453"/>
      <c r="Q852" s="307">
        <f t="shared" si="27"/>
        <v>10045</v>
      </c>
    </row>
    <row r="853" spans="1:17" ht="14.1" customHeight="1">
      <c r="A853" s="62">
        <v>853</v>
      </c>
      <c r="B853" s="271" t="s">
        <v>894</v>
      </c>
      <c r="C853" s="271" t="s">
        <v>963</v>
      </c>
      <c r="D853" s="430" t="s">
        <v>1108</v>
      </c>
      <c r="E853" s="216">
        <v>155</v>
      </c>
      <c r="F853" s="73" t="s">
        <v>923</v>
      </c>
      <c r="G853" s="271" t="s">
        <v>1114</v>
      </c>
      <c r="H853" s="73" t="s">
        <v>375</v>
      </c>
      <c r="I853" s="209">
        <v>49</v>
      </c>
      <c r="J853" s="304">
        <f t="shared" si="26"/>
        <v>205</v>
      </c>
      <c r="K853" s="219">
        <v>205</v>
      </c>
      <c r="L853" s="218" t="e">
        <f>IF(K853="nio",0,IF(K853&gt;0,K853*I853/M853,0))*VLOOKUP(B853,'2-Kosten per locatie'!$A$14:$C$22,3,FALSE)</f>
        <v>#DIV/0!</v>
      </c>
      <c r="M853" s="305">
        <f>IF(K853="nio",0,IF(K853&gt;0,VLOOKUP(G853,'3-Productie normen'!A:J,VLOOKUP(K853,'3-Productie normen'!$B$40:$C$42,2,FALSE),FALSE)))</f>
        <v>0</v>
      </c>
      <c r="N853" s="306" t="str">
        <f>VLOOKUP(G853,'3-Productie normen'!A:J,8,FALSE)</f>
        <v>L</v>
      </c>
      <c r="O853" s="453"/>
      <c r="Q853" s="307">
        <f t="shared" si="27"/>
        <v>10045</v>
      </c>
    </row>
    <row r="854" spans="1:17" ht="14.1" customHeight="1">
      <c r="A854" s="62">
        <v>854</v>
      </c>
      <c r="B854" s="271" t="s">
        <v>894</v>
      </c>
      <c r="C854" s="271" t="s">
        <v>963</v>
      </c>
      <c r="D854" s="430" t="s">
        <v>1108</v>
      </c>
      <c r="E854" s="216">
        <v>191</v>
      </c>
      <c r="F854" s="73" t="s">
        <v>944</v>
      </c>
      <c r="G854" s="285" t="s">
        <v>37</v>
      </c>
      <c r="H854" s="73" t="s">
        <v>967</v>
      </c>
      <c r="I854" s="209">
        <v>15</v>
      </c>
      <c r="J854" s="304">
        <f t="shared" si="26"/>
        <v>205</v>
      </c>
      <c r="K854" s="219">
        <v>205</v>
      </c>
      <c r="L854" s="218" t="e">
        <f>IF(K854="nio",0,IF(K854&gt;0,K854*I854/M854,0))*VLOOKUP(B854,'2-Kosten per locatie'!$A$14:$C$22,3,FALSE)</f>
        <v>#DIV/0!</v>
      </c>
      <c r="M854" s="305">
        <f>IF(K854="nio",0,IF(K854&gt;0,VLOOKUP(G854,'3-Productie normen'!A:J,VLOOKUP(K854,'3-Productie normen'!$B$40:$C$42,2,FALSE),FALSE)))</f>
        <v>0</v>
      </c>
      <c r="N854" s="306" t="str">
        <f>VLOOKUP(G854,'3-Productie normen'!A:J,8,FALSE)</f>
        <v>S</v>
      </c>
      <c r="O854" s="453"/>
      <c r="Q854" s="307">
        <f t="shared" si="27"/>
        <v>3075</v>
      </c>
    </row>
    <row r="855" spans="1:17" ht="14.1" customHeight="1">
      <c r="A855" s="62">
        <v>855</v>
      </c>
      <c r="B855" s="271" t="s">
        <v>894</v>
      </c>
      <c r="C855" s="271" t="s">
        <v>963</v>
      </c>
      <c r="D855" s="430" t="s">
        <v>1108</v>
      </c>
      <c r="E855" s="216">
        <v>192</v>
      </c>
      <c r="F855" s="73" t="s">
        <v>944</v>
      </c>
      <c r="G855" s="285" t="s">
        <v>37</v>
      </c>
      <c r="H855" s="73" t="s">
        <v>967</v>
      </c>
      <c r="I855" s="209">
        <v>15</v>
      </c>
      <c r="J855" s="304">
        <f t="shared" si="26"/>
        <v>205</v>
      </c>
      <c r="K855" s="219">
        <v>205</v>
      </c>
      <c r="L855" s="218" t="e">
        <f>IF(K855="nio",0,IF(K855&gt;0,K855*I855/M855,0))*VLOOKUP(B855,'2-Kosten per locatie'!$A$14:$C$22,3,FALSE)</f>
        <v>#DIV/0!</v>
      </c>
      <c r="M855" s="305">
        <f>IF(K855="nio",0,IF(K855&gt;0,VLOOKUP(G855,'3-Productie normen'!A:J,VLOOKUP(K855,'3-Productie normen'!$B$40:$C$42,2,FALSE),FALSE)))</f>
        <v>0</v>
      </c>
      <c r="N855" s="306" t="str">
        <f>VLOOKUP(G855,'3-Productie normen'!A:J,8,FALSE)</f>
        <v>S</v>
      </c>
      <c r="O855" s="453"/>
      <c r="Q855" s="307">
        <f t="shared" si="27"/>
        <v>3075</v>
      </c>
    </row>
    <row r="856" spans="1:17" ht="14.1" customHeight="1">
      <c r="A856" s="62">
        <v>856</v>
      </c>
      <c r="B856" s="271" t="s">
        <v>894</v>
      </c>
      <c r="C856" s="271" t="s">
        <v>963</v>
      </c>
      <c r="D856" s="430" t="s">
        <v>1108</v>
      </c>
      <c r="E856" s="216">
        <v>163</v>
      </c>
      <c r="F856" s="73" t="s">
        <v>923</v>
      </c>
      <c r="G856" s="271" t="s">
        <v>1114</v>
      </c>
      <c r="H856" s="73" t="s">
        <v>375</v>
      </c>
      <c r="I856" s="209">
        <v>49</v>
      </c>
      <c r="J856" s="304">
        <f t="shared" si="26"/>
        <v>205</v>
      </c>
      <c r="K856" s="219">
        <v>205</v>
      </c>
      <c r="L856" s="218" t="e">
        <f>IF(K856="nio",0,IF(K856&gt;0,K856*I856/M856,0))*VLOOKUP(B856,'2-Kosten per locatie'!$A$14:$C$22,3,FALSE)</f>
        <v>#DIV/0!</v>
      </c>
      <c r="M856" s="305">
        <f>IF(K856="nio",0,IF(K856&gt;0,VLOOKUP(G856,'3-Productie normen'!A:J,VLOOKUP(K856,'3-Productie normen'!$B$40:$C$42,2,FALSE),FALSE)))</f>
        <v>0</v>
      </c>
      <c r="N856" s="306" t="str">
        <f>VLOOKUP(G856,'3-Productie normen'!A:J,8,FALSE)</f>
        <v>L</v>
      </c>
      <c r="O856" s="453"/>
      <c r="Q856" s="307">
        <f t="shared" si="27"/>
        <v>10045</v>
      </c>
    </row>
    <row r="857" spans="1:17" ht="14.1" customHeight="1">
      <c r="A857" s="62">
        <v>857</v>
      </c>
      <c r="B857" s="271" t="s">
        <v>894</v>
      </c>
      <c r="C857" s="271" t="s">
        <v>963</v>
      </c>
      <c r="D857" s="430" t="s">
        <v>1108</v>
      </c>
      <c r="E857" s="216">
        <v>154</v>
      </c>
      <c r="F857" s="73" t="s">
        <v>901</v>
      </c>
      <c r="G857" s="73" t="s">
        <v>35</v>
      </c>
      <c r="H857" s="73" t="s">
        <v>375</v>
      </c>
      <c r="I857" s="209">
        <v>25</v>
      </c>
      <c r="J857" s="304">
        <f t="shared" si="26"/>
        <v>123</v>
      </c>
      <c r="K857" s="219">
        <v>123</v>
      </c>
      <c r="L857" s="218" t="e">
        <f>IF(K857="nio",0,IF(K857&gt;0,K857*I857/M857,0))*VLOOKUP(B857,'2-Kosten per locatie'!$A$14:$C$22,3,FALSE)</f>
        <v>#DIV/0!</v>
      </c>
      <c r="M857" s="305">
        <f>IF(K857="nio",0,IF(K857&gt;0,VLOOKUP(G857,'3-Productie normen'!A:J,VLOOKUP(K857,'3-Productie normen'!$B$40:$C$42,2,FALSE),FALSE)))</f>
        <v>0</v>
      </c>
      <c r="N857" s="306" t="str">
        <f>VLOOKUP(G857,'3-Productie normen'!A:J,8,FALSE)</f>
        <v>B</v>
      </c>
      <c r="O857" s="453"/>
      <c r="Q857" s="307">
        <f t="shared" si="27"/>
        <v>3075</v>
      </c>
    </row>
    <row r="858" spans="1:17" ht="14.1" customHeight="1">
      <c r="A858" s="62">
        <v>858</v>
      </c>
      <c r="B858" s="271" t="s">
        <v>894</v>
      </c>
      <c r="C858" s="271" t="s">
        <v>963</v>
      </c>
      <c r="D858" s="430" t="s">
        <v>1108</v>
      </c>
      <c r="E858" s="216">
        <v>153</v>
      </c>
      <c r="F858" s="73" t="s">
        <v>951</v>
      </c>
      <c r="G858" s="73" t="s">
        <v>35</v>
      </c>
      <c r="H858" s="73" t="s">
        <v>375</v>
      </c>
      <c r="I858" s="209">
        <v>38</v>
      </c>
      <c r="J858" s="304">
        <f t="shared" si="26"/>
        <v>123</v>
      </c>
      <c r="K858" s="219">
        <v>123</v>
      </c>
      <c r="L858" s="218" t="e">
        <f>IF(K858="nio",0,IF(K858&gt;0,K858*I858/M858,0))*VLOOKUP(B858,'2-Kosten per locatie'!$A$14:$C$22,3,FALSE)</f>
        <v>#DIV/0!</v>
      </c>
      <c r="M858" s="305">
        <f>IF(K858="nio",0,IF(K858&gt;0,VLOOKUP(G858,'3-Productie normen'!A:J,VLOOKUP(K858,'3-Productie normen'!$B$40:$C$42,2,FALSE),FALSE)))</f>
        <v>0</v>
      </c>
      <c r="N858" s="306" t="str">
        <f>VLOOKUP(G858,'3-Productie normen'!A:J,8,FALSE)</f>
        <v>B</v>
      </c>
      <c r="O858" s="453"/>
      <c r="Q858" s="307">
        <f t="shared" si="27"/>
        <v>4674</v>
      </c>
    </row>
    <row r="859" spans="1:17" ht="14.1" customHeight="1">
      <c r="A859" s="62">
        <v>859</v>
      </c>
      <c r="B859" s="271" t="s">
        <v>894</v>
      </c>
      <c r="C859" s="271" t="s">
        <v>963</v>
      </c>
      <c r="D859" s="430" t="s">
        <v>1108</v>
      </c>
      <c r="E859" s="216">
        <v>164</v>
      </c>
      <c r="F859" s="73" t="s">
        <v>923</v>
      </c>
      <c r="G859" s="271" t="s">
        <v>1114</v>
      </c>
      <c r="H859" s="73" t="s">
        <v>375</v>
      </c>
      <c r="I859" s="209">
        <v>49</v>
      </c>
      <c r="J859" s="304">
        <f t="shared" si="26"/>
        <v>205</v>
      </c>
      <c r="K859" s="219">
        <v>205</v>
      </c>
      <c r="L859" s="218" t="e">
        <f>IF(K859="nio",0,IF(K859&gt;0,K859*I859/M859,0))*VLOOKUP(B859,'2-Kosten per locatie'!$A$14:$C$22,3,FALSE)</f>
        <v>#DIV/0!</v>
      </c>
      <c r="M859" s="305">
        <f>IF(K859="nio",0,IF(K859&gt;0,VLOOKUP(G859,'3-Productie normen'!A:J,VLOOKUP(K859,'3-Productie normen'!$B$40:$C$42,2,FALSE),FALSE)))</f>
        <v>0</v>
      </c>
      <c r="N859" s="306" t="str">
        <f>VLOOKUP(G859,'3-Productie normen'!A:J,8,FALSE)</f>
        <v>L</v>
      </c>
      <c r="O859" s="453"/>
      <c r="Q859" s="307">
        <f t="shared" si="27"/>
        <v>10045</v>
      </c>
    </row>
    <row r="860" spans="1:17" ht="14.1" customHeight="1">
      <c r="A860" s="62">
        <v>860</v>
      </c>
      <c r="B860" s="271" t="s">
        <v>894</v>
      </c>
      <c r="C860" s="271" t="s">
        <v>963</v>
      </c>
      <c r="D860" s="430" t="s">
        <v>1108</v>
      </c>
      <c r="E860" s="216">
        <v>165</v>
      </c>
      <c r="F860" s="73" t="s">
        <v>923</v>
      </c>
      <c r="G860" s="271" t="s">
        <v>1114</v>
      </c>
      <c r="H860" s="73" t="s">
        <v>375</v>
      </c>
      <c r="I860" s="209">
        <v>47</v>
      </c>
      <c r="J860" s="304">
        <f t="shared" si="26"/>
        <v>205</v>
      </c>
      <c r="K860" s="219">
        <v>205</v>
      </c>
      <c r="L860" s="218" t="e">
        <f>IF(K860="nio",0,IF(K860&gt;0,K860*I860/M860,0))*VLOOKUP(B860,'2-Kosten per locatie'!$A$14:$C$22,3,FALSE)</f>
        <v>#DIV/0!</v>
      </c>
      <c r="M860" s="305">
        <f>IF(K860="nio",0,IF(K860&gt;0,VLOOKUP(G860,'3-Productie normen'!A:J,VLOOKUP(K860,'3-Productie normen'!$B$40:$C$42,2,FALSE),FALSE)))</f>
        <v>0</v>
      </c>
      <c r="N860" s="306" t="str">
        <f>VLOOKUP(G860,'3-Productie normen'!A:J,8,FALSE)</f>
        <v>L</v>
      </c>
      <c r="O860" s="453"/>
      <c r="Q860" s="307">
        <f t="shared" si="27"/>
        <v>9635</v>
      </c>
    </row>
    <row r="861" spans="1:17" ht="14.1" customHeight="1">
      <c r="A861" s="62">
        <v>861</v>
      </c>
      <c r="B861" s="271" t="s">
        <v>894</v>
      </c>
      <c r="C861" s="271" t="s">
        <v>963</v>
      </c>
      <c r="D861" s="430" t="s">
        <v>1108</v>
      </c>
      <c r="E861" s="216">
        <v>170</v>
      </c>
      <c r="F861" s="73" t="s">
        <v>952</v>
      </c>
      <c r="G861" s="73" t="s">
        <v>244</v>
      </c>
      <c r="H861" s="73" t="s">
        <v>375</v>
      </c>
      <c r="I861" s="209">
        <v>77</v>
      </c>
      <c r="J861" s="304">
        <f t="shared" si="26"/>
        <v>205</v>
      </c>
      <c r="K861" s="219">
        <v>205</v>
      </c>
      <c r="L861" s="218" t="e">
        <f>IF(K861="nio",0,IF(K861&gt;0,K861*I861/M861,0))*VLOOKUP(B861,'2-Kosten per locatie'!$A$14:$C$22,3,FALSE)</f>
        <v>#DIV/0!</v>
      </c>
      <c r="M861" s="305">
        <f>IF(K861="nio",0,IF(K861&gt;0,VLOOKUP(G861,'3-Productie normen'!A:J,VLOOKUP(K861,'3-Productie normen'!$B$40:$C$42,2,FALSE),FALSE)))</f>
        <v>0</v>
      </c>
      <c r="N861" s="306" t="str">
        <f>VLOOKUP(G861,'3-Productie normen'!A:J,8,FALSE)</f>
        <v>V</v>
      </c>
      <c r="O861" s="453"/>
      <c r="Q861" s="307">
        <f t="shared" si="27"/>
        <v>15785</v>
      </c>
    </row>
    <row r="862" spans="1:17" ht="14.1" customHeight="1">
      <c r="A862" s="62">
        <v>862</v>
      </c>
      <c r="B862" s="271" t="s">
        <v>894</v>
      </c>
      <c r="C862" s="271" t="s">
        <v>963</v>
      </c>
      <c r="D862" s="430" t="s">
        <v>1108</v>
      </c>
      <c r="E862" s="216">
        <v>188</v>
      </c>
      <c r="F862" s="73" t="s">
        <v>925</v>
      </c>
      <c r="G862" s="73" t="s">
        <v>232</v>
      </c>
      <c r="H862" s="73" t="s">
        <v>375</v>
      </c>
      <c r="I862" s="209">
        <v>62</v>
      </c>
      <c r="J862" s="304">
        <f t="shared" si="26"/>
        <v>205</v>
      </c>
      <c r="K862" s="219">
        <v>205</v>
      </c>
      <c r="L862" s="218" t="e">
        <f>IF(K862="nio",0,IF(K862&gt;0,K862*I862/M862,0))*VLOOKUP(B862,'2-Kosten per locatie'!$A$14:$C$22,3,FALSE)</f>
        <v>#DIV/0!</v>
      </c>
      <c r="M862" s="305">
        <f>IF(K862="nio",0,IF(K862&gt;0,VLOOKUP(G862,'3-Productie normen'!A:J,VLOOKUP(K862,'3-Productie normen'!$B$40:$C$42,2,FALSE),FALSE)))</f>
        <v>0</v>
      </c>
      <c r="N862" s="306" t="str">
        <f>VLOOKUP(G862,'3-Productie normen'!A:J,8,FALSE)</f>
        <v>V</v>
      </c>
      <c r="O862" s="453"/>
      <c r="Q862" s="307">
        <f t="shared" si="27"/>
        <v>12710</v>
      </c>
    </row>
    <row r="863" spans="1:17" ht="14.1" customHeight="1">
      <c r="A863" s="62">
        <v>863</v>
      </c>
      <c r="B863" s="271" t="s">
        <v>894</v>
      </c>
      <c r="C863" s="271" t="s">
        <v>963</v>
      </c>
      <c r="D863" s="430" t="s">
        <v>1108</v>
      </c>
      <c r="E863" s="216">
        <v>166</v>
      </c>
      <c r="F863" s="73" t="s">
        <v>923</v>
      </c>
      <c r="G863" s="271" t="s">
        <v>1114</v>
      </c>
      <c r="H863" s="73" t="s">
        <v>375</v>
      </c>
      <c r="I863" s="209">
        <v>49</v>
      </c>
      <c r="J863" s="304">
        <f t="shared" si="26"/>
        <v>205</v>
      </c>
      <c r="K863" s="219">
        <v>205</v>
      </c>
      <c r="L863" s="218" t="e">
        <f>IF(K863="nio",0,IF(K863&gt;0,K863*I863/M863,0))*VLOOKUP(B863,'2-Kosten per locatie'!$A$14:$C$22,3,FALSE)</f>
        <v>#DIV/0!</v>
      </c>
      <c r="M863" s="305">
        <f>IF(K863="nio",0,IF(K863&gt;0,VLOOKUP(G863,'3-Productie normen'!A:J,VLOOKUP(K863,'3-Productie normen'!$B$40:$C$42,2,FALSE),FALSE)))</f>
        <v>0</v>
      </c>
      <c r="N863" s="306" t="str">
        <f>VLOOKUP(G863,'3-Productie normen'!A:J,8,FALSE)</f>
        <v>L</v>
      </c>
      <c r="O863" s="453"/>
      <c r="Q863" s="307">
        <f t="shared" si="27"/>
        <v>10045</v>
      </c>
    </row>
    <row r="864" spans="1:17" ht="14.1" customHeight="1">
      <c r="A864" s="62">
        <v>864</v>
      </c>
      <c r="B864" s="271" t="s">
        <v>894</v>
      </c>
      <c r="C864" s="271" t="s">
        <v>963</v>
      </c>
      <c r="D864" s="430" t="s">
        <v>1108</v>
      </c>
      <c r="E864" s="216">
        <v>167</v>
      </c>
      <c r="F864" s="73" t="s">
        <v>923</v>
      </c>
      <c r="G864" s="271" t="s">
        <v>1114</v>
      </c>
      <c r="H864" s="73" t="s">
        <v>375</v>
      </c>
      <c r="I864" s="209">
        <v>49</v>
      </c>
      <c r="J864" s="304">
        <f t="shared" si="26"/>
        <v>205</v>
      </c>
      <c r="K864" s="219">
        <v>205</v>
      </c>
      <c r="L864" s="218" t="e">
        <f>IF(K864="nio",0,IF(K864&gt;0,K864*I864/M864,0))*VLOOKUP(B864,'2-Kosten per locatie'!$A$14:$C$22,3,FALSE)</f>
        <v>#DIV/0!</v>
      </c>
      <c r="M864" s="305">
        <f>IF(K864="nio",0,IF(K864&gt;0,VLOOKUP(G864,'3-Productie normen'!A:J,VLOOKUP(K864,'3-Productie normen'!$B$40:$C$42,2,FALSE),FALSE)))</f>
        <v>0</v>
      </c>
      <c r="N864" s="306" t="str">
        <f>VLOOKUP(G864,'3-Productie normen'!A:J,8,FALSE)</f>
        <v>L</v>
      </c>
      <c r="O864" s="453"/>
      <c r="Q864" s="307">
        <f t="shared" si="27"/>
        <v>10045</v>
      </c>
    </row>
    <row r="865" spans="1:17" ht="14.1" customHeight="1">
      <c r="A865" s="62">
        <v>865</v>
      </c>
      <c r="B865" s="271" t="s">
        <v>894</v>
      </c>
      <c r="C865" s="271" t="s">
        <v>963</v>
      </c>
      <c r="D865" s="430" t="s">
        <v>1108</v>
      </c>
      <c r="E865" s="216">
        <v>168</v>
      </c>
      <c r="F865" s="73" t="s">
        <v>923</v>
      </c>
      <c r="G865" s="271" t="s">
        <v>1114</v>
      </c>
      <c r="H865" s="73" t="s">
        <v>375</v>
      </c>
      <c r="I865" s="209">
        <v>49</v>
      </c>
      <c r="J865" s="304">
        <f t="shared" si="26"/>
        <v>205</v>
      </c>
      <c r="K865" s="219">
        <v>205</v>
      </c>
      <c r="L865" s="218" t="e">
        <f>IF(K865="nio",0,IF(K865&gt;0,K865*I865/M865,0))*VLOOKUP(B865,'2-Kosten per locatie'!$A$14:$C$22,3,FALSE)</f>
        <v>#DIV/0!</v>
      </c>
      <c r="M865" s="305">
        <f>IF(K865="nio",0,IF(K865&gt;0,VLOOKUP(G865,'3-Productie normen'!A:J,VLOOKUP(K865,'3-Productie normen'!$B$40:$C$42,2,FALSE),FALSE)))</f>
        <v>0</v>
      </c>
      <c r="N865" s="306" t="str">
        <f>VLOOKUP(G865,'3-Productie normen'!A:J,8,FALSE)</f>
        <v>L</v>
      </c>
      <c r="O865" s="453"/>
      <c r="Q865" s="307">
        <f t="shared" si="27"/>
        <v>10045</v>
      </c>
    </row>
    <row r="866" spans="1:17" ht="14.1" customHeight="1">
      <c r="A866" s="62">
        <v>866</v>
      </c>
      <c r="B866" s="271" t="s">
        <v>894</v>
      </c>
      <c r="C866" s="271" t="s">
        <v>963</v>
      </c>
      <c r="D866" s="430" t="s">
        <v>1108</v>
      </c>
      <c r="E866" s="216">
        <v>181</v>
      </c>
      <c r="F866" s="73" t="s">
        <v>914</v>
      </c>
      <c r="G866" s="73" t="s">
        <v>232</v>
      </c>
      <c r="H866" s="73" t="s">
        <v>375</v>
      </c>
      <c r="I866" s="209">
        <v>49</v>
      </c>
      <c r="J866" s="304">
        <f t="shared" si="26"/>
        <v>205</v>
      </c>
      <c r="K866" s="219">
        <v>205</v>
      </c>
      <c r="L866" s="218" t="e">
        <f>IF(K866="nio",0,IF(K866&gt;0,K866*I866/M866,0))*VLOOKUP(B866,'2-Kosten per locatie'!$A$14:$C$22,3,FALSE)</f>
        <v>#DIV/0!</v>
      </c>
      <c r="M866" s="305">
        <f>IF(K866="nio",0,IF(K866&gt;0,VLOOKUP(G866,'3-Productie normen'!A:J,VLOOKUP(K866,'3-Productie normen'!$B$40:$C$42,2,FALSE),FALSE)))</f>
        <v>0</v>
      </c>
      <c r="N866" s="306" t="str">
        <f>VLOOKUP(G866,'3-Productie normen'!A:J,8,FALSE)</f>
        <v>V</v>
      </c>
      <c r="O866" s="453"/>
      <c r="Q866" s="307">
        <f t="shared" si="27"/>
        <v>10045</v>
      </c>
    </row>
    <row r="867" spans="1:17" ht="14.1" customHeight="1">
      <c r="A867" s="62">
        <v>867</v>
      </c>
      <c r="B867" s="271" t="s">
        <v>894</v>
      </c>
      <c r="C867" s="271" t="s">
        <v>963</v>
      </c>
      <c r="D867" s="430" t="s">
        <v>1108</v>
      </c>
      <c r="E867" s="216" t="s">
        <v>915</v>
      </c>
      <c r="F867" s="73" t="s">
        <v>897</v>
      </c>
      <c r="G867" s="73" t="s">
        <v>421</v>
      </c>
      <c r="H867" s="73" t="s">
        <v>965</v>
      </c>
      <c r="I867" s="209">
        <v>27</v>
      </c>
      <c r="J867" s="304">
        <f t="shared" si="26"/>
        <v>205</v>
      </c>
      <c r="K867" s="219">
        <v>205</v>
      </c>
      <c r="L867" s="218" t="e">
        <f>IF(K867="nio",0,IF(K867&gt;0,K867*I867/M867,0))*VLOOKUP(B867,'2-Kosten per locatie'!$A$14:$C$22,3,FALSE)</f>
        <v>#DIV/0!</v>
      </c>
      <c r="M867" s="305">
        <f>IF(K867="nio",0,IF(K867&gt;0,VLOOKUP(G867,'3-Productie normen'!A:J,VLOOKUP(K867,'3-Productie normen'!$B$40:$C$42,2,FALSE),FALSE)))</f>
        <v>0</v>
      </c>
      <c r="N867" s="306" t="str">
        <f>VLOOKUP(G867,'3-Productie normen'!A:J,8,FALSE)</f>
        <v>V</v>
      </c>
      <c r="O867" s="453"/>
      <c r="Q867" s="307">
        <f t="shared" si="27"/>
        <v>5535</v>
      </c>
    </row>
    <row r="868" spans="1:17" ht="14.1" customHeight="1">
      <c r="A868" s="62">
        <v>868</v>
      </c>
      <c r="B868" s="271" t="s">
        <v>894</v>
      </c>
      <c r="C868" s="271" t="s">
        <v>963</v>
      </c>
      <c r="D868" s="430" t="s">
        <v>1108</v>
      </c>
      <c r="E868" s="216">
        <v>180</v>
      </c>
      <c r="F868" s="73" t="s">
        <v>925</v>
      </c>
      <c r="G868" s="73" t="s">
        <v>232</v>
      </c>
      <c r="H868" s="73" t="s">
        <v>375</v>
      </c>
      <c r="I868" s="209">
        <v>49</v>
      </c>
      <c r="J868" s="304">
        <f t="shared" si="26"/>
        <v>205</v>
      </c>
      <c r="K868" s="219">
        <v>205</v>
      </c>
      <c r="L868" s="218" t="e">
        <f>IF(K868="nio",0,IF(K868&gt;0,K868*I868/M868,0))*VLOOKUP(B868,'2-Kosten per locatie'!$A$14:$C$22,3,FALSE)</f>
        <v>#DIV/0!</v>
      </c>
      <c r="M868" s="305">
        <f>IF(K868="nio",0,IF(K868&gt;0,VLOOKUP(G868,'3-Productie normen'!A:J,VLOOKUP(K868,'3-Productie normen'!$B$40:$C$42,2,FALSE),FALSE)))</f>
        <v>0</v>
      </c>
      <c r="N868" s="306" t="str">
        <f>VLOOKUP(G868,'3-Productie normen'!A:J,8,FALSE)</f>
        <v>V</v>
      </c>
      <c r="O868" s="453"/>
      <c r="Q868" s="307">
        <f t="shared" si="27"/>
        <v>10045</v>
      </c>
    </row>
    <row r="869" spans="1:17" ht="14.1" customHeight="1">
      <c r="A869" s="62">
        <v>869</v>
      </c>
      <c r="B869" s="271" t="s">
        <v>894</v>
      </c>
      <c r="C869" s="271" t="s">
        <v>963</v>
      </c>
      <c r="D869" s="430" t="s">
        <v>1108</v>
      </c>
      <c r="E869" s="216">
        <v>151</v>
      </c>
      <c r="F869" s="73" t="s">
        <v>901</v>
      </c>
      <c r="G869" s="73" t="s">
        <v>35</v>
      </c>
      <c r="H869" s="73" t="s">
        <v>966</v>
      </c>
      <c r="I869" s="209">
        <v>32</v>
      </c>
      <c r="J869" s="304">
        <f t="shared" si="26"/>
        <v>123</v>
      </c>
      <c r="K869" s="219">
        <v>123</v>
      </c>
      <c r="L869" s="218" t="e">
        <f>IF(K869="nio",0,IF(K869&gt;0,K869*I869/M869,0))*VLOOKUP(B869,'2-Kosten per locatie'!$A$14:$C$22,3,FALSE)</f>
        <v>#DIV/0!</v>
      </c>
      <c r="M869" s="305">
        <f>IF(K869="nio",0,IF(K869&gt;0,VLOOKUP(G869,'3-Productie normen'!A:J,VLOOKUP(K869,'3-Productie normen'!$B$40:$C$42,2,FALSE),FALSE)))</f>
        <v>0</v>
      </c>
      <c r="N869" s="306" t="str">
        <f>VLOOKUP(G869,'3-Productie normen'!A:J,8,FALSE)</f>
        <v>B</v>
      </c>
      <c r="O869" s="453"/>
      <c r="Q869" s="307">
        <f t="shared" si="27"/>
        <v>3936</v>
      </c>
    </row>
    <row r="870" spans="1:17" ht="14.1" customHeight="1">
      <c r="A870" s="62">
        <v>870</v>
      </c>
      <c r="B870" s="271" t="s">
        <v>894</v>
      </c>
      <c r="C870" s="271" t="s">
        <v>963</v>
      </c>
      <c r="D870" s="430" t="s">
        <v>1108</v>
      </c>
      <c r="E870" s="216">
        <v>169</v>
      </c>
      <c r="F870" s="73" t="s">
        <v>953</v>
      </c>
      <c r="G870" s="73" t="s">
        <v>244</v>
      </c>
      <c r="H870" s="73" t="s">
        <v>375</v>
      </c>
      <c r="I870" s="209">
        <v>124</v>
      </c>
      <c r="J870" s="304">
        <f t="shared" si="26"/>
        <v>205</v>
      </c>
      <c r="K870" s="219">
        <v>205</v>
      </c>
      <c r="L870" s="218" t="e">
        <f>IF(K870="nio",0,IF(K870&gt;0,K870*I870/M870,0))*VLOOKUP(B870,'2-Kosten per locatie'!$A$14:$C$22,3,FALSE)</f>
        <v>#DIV/0!</v>
      </c>
      <c r="M870" s="305">
        <f>IF(K870="nio",0,IF(K870&gt;0,VLOOKUP(G870,'3-Productie normen'!A:J,VLOOKUP(K870,'3-Productie normen'!$B$40:$C$42,2,FALSE),FALSE)))</f>
        <v>0</v>
      </c>
      <c r="N870" s="306" t="str">
        <f>VLOOKUP(G870,'3-Productie normen'!A:J,8,FALSE)</f>
        <v>V</v>
      </c>
      <c r="O870" s="453"/>
      <c r="Q870" s="307">
        <f t="shared" ref="Q870:Q933" si="28">J870*I870</f>
        <v>25420</v>
      </c>
    </row>
    <row r="871" spans="1:17" ht="14.1" customHeight="1">
      <c r="A871" s="62">
        <v>871</v>
      </c>
      <c r="B871" s="271" t="s">
        <v>894</v>
      </c>
      <c r="C871" s="271" t="s">
        <v>963</v>
      </c>
      <c r="D871" s="430" t="s">
        <v>1108</v>
      </c>
      <c r="E871" s="216" t="s">
        <v>916</v>
      </c>
      <c r="F871" s="73" t="s">
        <v>953</v>
      </c>
      <c r="G871" s="73" t="s">
        <v>244</v>
      </c>
      <c r="H871" s="73" t="s">
        <v>227</v>
      </c>
      <c r="I871" s="209">
        <v>30</v>
      </c>
      <c r="J871" s="304">
        <f t="shared" si="26"/>
        <v>205</v>
      </c>
      <c r="K871" s="219">
        <v>205</v>
      </c>
      <c r="L871" s="218" t="e">
        <f>IF(K871="nio",0,IF(K871&gt;0,K871*I871/M871,0))*VLOOKUP(B871,'2-Kosten per locatie'!$A$14:$C$22,3,FALSE)</f>
        <v>#DIV/0!</v>
      </c>
      <c r="M871" s="305">
        <f>IF(K871="nio",0,IF(K871&gt;0,VLOOKUP(G871,'3-Productie normen'!A:J,VLOOKUP(K871,'3-Productie normen'!$B$40:$C$42,2,FALSE),FALSE)))</f>
        <v>0</v>
      </c>
      <c r="N871" s="306" t="str">
        <f>VLOOKUP(G871,'3-Productie normen'!A:J,8,FALSE)</f>
        <v>V</v>
      </c>
      <c r="O871" s="453"/>
      <c r="Q871" s="307">
        <f t="shared" si="28"/>
        <v>6150</v>
      </c>
    </row>
    <row r="872" spans="1:17" ht="14.1" customHeight="1">
      <c r="A872" s="62">
        <v>872</v>
      </c>
      <c r="B872" s="271" t="s">
        <v>894</v>
      </c>
      <c r="C872" s="271" t="s">
        <v>963</v>
      </c>
      <c r="D872" s="430" t="s">
        <v>1108</v>
      </c>
      <c r="E872" s="216">
        <v>101</v>
      </c>
      <c r="F872" s="73" t="s">
        <v>901</v>
      </c>
      <c r="G872" s="73" t="s">
        <v>35</v>
      </c>
      <c r="H872" s="73" t="s">
        <v>966</v>
      </c>
      <c r="I872" s="209">
        <v>49</v>
      </c>
      <c r="J872" s="304">
        <f t="shared" si="26"/>
        <v>123</v>
      </c>
      <c r="K872" s="219">
        <v>123</v>
      </c>
      <c r="L872" s="218" t="e">
        <f>IF(K872="nio",0,IF(K872&gt;0,K872*I872/M872,0))*VLOOKUP(B872,'2-Kosten per locatie'!$A$14:$C$22,3,FALSE)</f>
        <v>#DIV/0!</v>
      </c>
      <c r="M872" s="305">
        <f>IF(K872="nio",0,IF(K872&gt;0,VLOOKUP(G872,'3-Productie normen'!A:J,VLOOKUP(K872,'3-Productie normen'!$B$40:$C$42,2,FALSE),FALSE)))</f>
        <v>0</v>
      </c>
      <c r="N872" s="306" t="str">
        <f>VLOOKUP(G872,'3-Productie normen'!A:J,8,FALSE)</f>
        <v>B</v>
      </c>
      <c r="O872" s="453"/>
      <c r="Q872" s="307">
        <f t="shared" si="28"/>
        <v>6027</v>
      </c>
    </row>
    <row r="873" spans="1:17" ht="14.1" customHeight="1">
      <c r="A873" s="62">
        <v>873</v>
      </c>
      <c r="B873" s="271" t="s">
        <v>894</v>
      </c>
      <c r="C873" s="271" t="s">
        <v>963</v>
      </c>
      <c r="D873" s="430" t="s">
        <v>1108</v>
      </c>
      <c r="E873" s="216" t="s">
        <v>917</v>
      </c>
      <c r="F873" s="73" t="s">
        <v>954</v>
      </c>
      <c r="G873" s="73" t="s">
        <v>35</v>
      </c>
      <c r="H873" s="73" t="s">
        <v>375</v>
      </c>
      <c r="I873" s="209">
        <v>17</v>
      </c>
      <c r="J873" s="304">
        <f t="shared" si="26"/>
        <v>123</v>
      </c>
      <c r="K873" s="219">
        <v>123</v>
      </c>
      <c r="L873" s="218" t="e">
        <f>IF(K873="nio",0,IF(K873&gt;0,K873*I873/M873,0))*VLOOKUP(B873,'2-Kosten per locatie'!$A$14:$C$22,3,FALSE)</f>
        <v>#DIV/0!</v>
      </c>
      <c r="M873" s="305">
        <f>IF(K873="nio",0,IF(K873&gt;0,VLOOKUP(G873,'3-Productie normen'!A:J,VLOOKUP(K873,'3-Productie normen'!$B$40:$C$42,2,FALSE),FALSE)))</f>
        <v>0</v>
      </c>
      <c r="N873" s="306" t="str">
        <f>VLOOKUP(G873,'3-Productie normen'!A:J,8,FALSE)</f>
        <v>B</v>
      </c>
      <c r="O873" s="453"/>
      <c r="Q873" s="307">
        <f t="shared" si="28"/>
        <v>2091</v>
      </c>
    </row>
    <row r="874" spans="1:17" ht="14.1" customHeight="1">
      <c r="A874" s="62">
        <v>874</v>
      </c>
      <c r="B874" s="271" t="s">
        <v>894</v>
      </c>
      <c r="C874" s="271" t="s">
        <v>963</v>
      </c>
      <c r="D874" s="430" t="s">
        <v>1108</v>
      </c>
      <c r="E874" s="216">
        <v>102</v>
      </c>
      <c r="F874" s="73" t="s">
        <v>901</v>
      </c>
      <c r="G874" s="73" t="s">
        <v>35</v>
      </c>
      <c r="H874" s="73" t="s">
        <v>966</v>
      </c>
      <c r="I874" s="209">
        <v>33</v>
      </c>
      <c r="J874" s="304">
        <f t="shared" si="26"/>
        <v>123</v>
      </c>
      <c r="K874" s="219">
        <v>123</v>
      </c>
      <c r="L874" s="218" t="e">
        <f>IF(K874="nio",0,IF(K874&gt;0,K874*I874/M874,0))*VLOOKUP(B874,'2-Kosten per locatie'!$A$14:$C$22,3,FALSE)</f>
        <v>#DIV/0!</v>
      </c>
      <c r="M874" s="305">
        <f>IF(K874="nio",0,IF(K874&gt;0,VLOOKUP(G874,'3-Productie normen'!A:J,VLOOKUP(K874,'3-Productie normen'!$B$40:$C$42,2,FALSE),FALSE)))</f>
        <v>0</v>
      </c>
      <c r="N874" s="306" t="str">
        <f>VLOOKUP(G874,'3-Productie normen'!A:J,8,FALSE)</f>
        <v>B</v>
      </c>
      <c r="O874" s="453"/>
      <c r="Q874" s="307">
        <f t="shared" si="28"/>
        <v>4059</v>
      </c>
    </row>
    <row r="875" spans="1:17" ht="14.1" customHeight="1">
      <c r="A875" s="62">
        <v>875</v>
      </c>
      <c r="B875" s="271" t="s">
        <v>894</v>
      </c>
      <c r="C875" s="271" t="s">
        <v>963</v>
      </c>
      <c r="D875" s="430" t="s">
        <v>1108</v>
      </c>
      <c r="E875" s="216">
        <v>132</v>
      </c>
      <c r="F875" s="73" t="s">
        <v>955</v>
      </c>
      <c r="G875" s="73" t="s">
        <v>37</v>
      </c>
      <c r="H875" s="73" t="s">
        <v>967</v>
      </c>
      <c r="I875" s="209">
        <v>7</v>
      </c>
      <c r="J875" s="304">
        <f t="shared" si="26"/>
        <v>205</v>
      </c>
      <c r="K875" s="219">
        <v>205</v>
      </c>
      <c r="L875" s="218" t="e">
        <f>IF(K875="nio",0,IF(K875&gt;0,K875*I875/M875,0))*VLOOKUP(B875,'2-Kosten per locatie'!$A$14:$C$22,3,FALSE)</f>
        <v>#DIV/0!</v>
      </c>
      <c r="M875" s="305">
        <f>IF(K875="nio",0,IF(K875&gt;0,VLOOKUP(G875,'3-Productie normen'!A:J,VLOOKUP(K875,'3-Productie normen'!$B$40:$C$42,2,FALSE),FALSE)))</f>
        <v>0</v>
      </c>
      <c r="N875" s="306" t="str">
        <f>VLOOKUP(G875,'3-Productie normen'!A:J,8,FALSE)</f>
        <v>S</v>
      </c>
      <c r="O875" s="453"/>
      <c r="Q875" s="307">
        <f t="shared" si="28"/>
        <v>1435</v>
      </c>
    </row>
    <row r="876" spans="1:17" ht="14.1" customHeight="1">
      <c r="A876" s="62">
        <v>876</v>
      </c>
      <c r="B876" s="271" t="s">
        <v>894</v>
      </c>
      <c r="C876" s="271" t="s">
        <v>963</v>
      </c>
      <c r="D876" s="430" t="s">
        <v>1108</v>
      </c>
      <c r="E876" s="216">
        <v>134</v>
      </c>
      <c r="F876" s="73" t="s">
        <v>944</v>
      </c>
      <c r="G876" s="285" t="s">
        <v>37</v>
      </c>
      <c r="H876" s="73" t="s">
        <v>967</v>
      </c>
      <c r="I876" s="209">
        <v>8</v>
      </c>
      <c r="J876" s="304">
        <f t="shared" si="26"/>
        <v>205</v>
      </c>
      <c r="K876" s="219">
        <v>205</v>
      </c>
      <c r="L876" s="218" t="e">
        <f>IF(K876="nio",0,IF(K876&gt;0,K876*I876/M876,0))*VLOOKUP(B876,'2-Kosten per locatie'!$A$14:$C$22,3,FALSE)</f>
        <v>#DIV/0!</v>
      </c>
      <c r="M876" s="305">
        <f>IF(K876="nio",0,IF(K876&gt;0,VLOOKUP(G876,'3-Productie normen'!A:J,VLOOKUP(K876,'3-Productie normen'!$B$40:$C$42,2,FALSE),FALSE)))</f>
        <v>0</v>
      </c>
      <c r="N876" s="306" t="str">
        <f>VLOOKUP(G876,'3-Productie normen'!A:J,8,FALSE)</f>
        <v>S</v>
      </c>
      <c r="O876" s="453"/>
      <c r="Q876" s="307">
        <f t="shared" si="28"/>
        <v>1640</v>
      </c>
    </row>
    <row r="877" spans="1:17" ht="14.1" customHeight="1">
      <c r="A877" s="62">
        <v>877</v>
      </c>
      <c r="B877" s="271" t="s">
        <v>894</v>
      </c>
      <c r="C877" s="271" t="s">
        <v>963</v>
      </c>
      <c r="D877" s="430" t="s">
        <v>1108</v>
      </c>
      <c r="E877" s="216">
        <v>135</v>
      </c>
      <c r="F877" s="73" t="s">
        <v>944</v>
      </c>
      <c r="G877" s="285" t="s">
        <v>37</v>
      </c>
      <c r="H877" s="73" t="s">
        <v>967</v>
      </c>
      <c r="I877" s="209">
        <v>8</v>
      </c>
      <c r="J877" s="304">
        <f t="shared" si="26"/>
        <v>205</v>
      </c>
      <c r="K877" s="219">
        <v>205</v>
      </c>
      <c r="L877" s="218" t="e">
        <f>IF(K877="nio",0,IF(K877&gt;0,K877*I877/M877,0))*VLOOKUP(B877,'2-Kosten per locatie'!$A$14:$C$22,3,FALSE)</f>
        <v>#DIV/0!</v>
      </c>
      <c r="M877" s="305">
        <f>IF(K877="nio",0,IF(K877&gt;0,VLOOKUP(G877,'3-Productie normen'!A:J,VLOOKUP(K877,'3-Productie normen'!$B$40:$C$42,2,FALSE),FALSE)))</f>
        <v>0</v>
      </c>
      <c r="N877" s="306" t="str">
        <f>VLOOKUP(G877,'3-Productie normen'!A:J,8,FALSE)</f>
        <v>S</v>
      </c>
      <c r="O877" s="453"/>
      <c r="Q877" s="307">
        <f t="shared" si="28"/>
        <v>1640</v>
      </c>
    </row>
    <row r="878" spans="1:17" ht="14.1" customHeight="1">
      <c r="A878" s="62">
        <v>878</v>
      </c>
      <c r="B878" s="271" t="s">
        <v>894</v>
      </c>
      <c r="C878" s="271" t="s">
        <v>963</v>
      </c>
      <c r="D878" s="430" t="s">
        <v>1108</v>
      </c>
      <c r="E878" s="216">
        <v>133</v>
      </c>
      <c r="F878" s="73" t="s">
        <v>956</v>
      </c>
      <c r="G878" s="73" t="s">
        <v>232</v>
      </c>
      <c r="H878" s="73" t="s">
        <v>375</v>
      </c>
      <c r="I878" s="209">
        <v>11</v>
      </c>
      <c r="J878" s="304">
        <f t="shared" si="26"/>
        <v>205</v>
      </c>
      <c r="K878" s="219">
        <v>205</v>
      </c>
      <c r="L878" s="218" t="e">
        <f>IF(K878="nio",0,IF(K878&gt;0,K878*I878/M878,0))*VLOOKUP(B878,'2-Kosten per locatie'!$A$14:$C$22,3,FALSE)</f>
        <v>#DIV/0!</v>
      </c>
      <c r="M878" s="305">
        <f>IF(K878="nio",0,IF(K878&gt;0,VLOOKUP(G878,'3-Productie normen'!A:J,VLOOKUP(K878,'3-Productie normen'!$B$40:$C$42,2,FALSE),FALSE)))</f>
        <v>0</v>
      </c>
      <c r="N878" s="306" t="str">
        <f>VLOOKUP(G878,'3-Productie normen'!A:J,8,FALSE)</f>
        <v>V</v>
      </c>
      <c r="O878" s="453"/>
      <c r="Q878" s="307">
        <f t="shared" si="28"/>
        <v>2255</v>
      </c>
    </row>
    <row r="879" spans="1:17" ht="14.1" customHeight="1">
      <c r="A879" s="62">
        <v>879</v>
      </c>
      <c r="B879" s="271" t="s">
        <v>894</v>
      </c>
      <c r="C879" s="271" t="s">
        <v>963</v>
      </c>
      <c r="D879" s="430" t="s">
        <v>1108</v>
      </c>
      <c r="E879" s="216">
        <v>138</v>
      </c>
      <c r="F879" s="73" t="s">
        <v>925</v>
      </c>
      <c r="G879" s="73" t="s">
        <v>232</v>
      </c>
      <c r="H879" s="73" t="s">
        <v>375</v>
      </c>
      <c r="I879" s="209">
        <v>72</v>
      </c>
      <c r="J879" s="304">
        <f t="shared" si="26"/>
        <v>205</v>
      </c>
      <c r="K879" s="219">
        <v>205</v>
      </c>
      <c r="L879" s="218" t="e">
        <f>IF(K879="nio",0,IF(K879&gt;0,K879*I879/M879,0))*VLOOKUP(B879,'2-Kosten per locatie'!$A$14:$C$22,3,FALSE)</f>
        <v>#DIV/0!</v>
      </c>
      <c r="M879" s="305">
        <f>IF(K879="nio",0,IF(K879&gt;0,VLOOKUP(G879,'3-Productie normen'!A:J,VLOOKUP(K879,'3-Productie normen'!$B$40:$C$42,2,FALSE),FALSE)))</f>
        <v>0</v>
      </c>
      <c r="N879" s="306" t="str">
        <f>VLOOKUP(G879,'3-Productie normen'!A:J,8,FALSE)</f>
        <v>V</v>
      </c>
      <c r="O879" s="453"/>
      <c r="Q879" s="307">
        <f t="shared" si="28"/>
        <v>14760</v>
      </c>
    </row>
    <row r="880" spans="1:17" ht="14.1" customHeight="1">
      <c r="A880" s="62">
        <v>880</v>
      </c>
      <c r="B880" s="271" t="s">
        <v>894</v>
      </c>
      <c r="C880" s="271" t="s">
        <v>963</v>
      </c>
      <c r="D880" s="430" t="s">
        <v>1108</v>
      </c>
      <c r="E880" s="216">
        <v>118</v>
      </c>
      <c r="F880" s="73" t="s">
        <v>923</v>
      </c>
      <c r="G880" s="271" t="s">
        <v>1114</v>
      </c>
      <c r="H880" s="73" t="s">
        <v>375</v>
      </c>
      <c r="I880" s="209">
        <v>47</v>
      </c>
      <c r="J880" s="304">
        <f t="shared" si="26"/>
        <v>205</v>
      </c>
      <c r="K880" s="219">
        <v>205</v>
      </c>
      <c r="L880" s="218" t="e">
        <f>IF(K880="nio",0,IF(K880&gt;0,K880*I880/M880,0))*VLOOKUP(B880,'2-Kosten per locatie'!$A$14:$C$22,3,FALSE)</f>
        <v>#DIV/0!</v>
      </c>
      <c r="M880" s="305">
        <f>IF(K880="nio",0,IF(K880&gt;0,VLOOKUP(G880,'3-Productie normen'!A:J,VLOOKUP(K880,'3-Productie normen'!$B$40:$C$42,2,FALSE),FALSE)))</f>
        <v>0</v>
      </c>
      <c r="N880" s="306" t="str">
        <f>VLOOKUP(G880,'3-Productie normen'!A:J,8,FALSE)</f>
        <v>L</v>
      </c>
      <c r="O880" s="453"/>
      <c r="Q880" s="307">
        <f t="shared" si="28"/>
        <v>9635</v>
      </c>
    </row>
    <row r="881" spans="1:17" ht="14.1" customHeight="1">
      <c r="A881" s="62">
        <v>881</v>
      </c>
      <c r="B881" s="271" t="s">
        <v>894</v>
      </c>
      <c r="C881" s="271" t="s">
        <v>963</v>
      </c>
      <c r="D881" s="430" t="s">
        <v>1108</v>
      </c>
      <c r="E881" s="216">
        <v>117</v>
      </c>
      <c r="F881" s="73" t="s">
        <v>923</v>
      </c>
      <c r="G881" s="271" t="s">
        <v>1114</v>
      </c>
      <c r="H881" s="73" t="s">
        <v>375</v>
      </c>
      <c r="I881" s="209">
        <v>49</v>
      </c>
      <c r="J881" s="304">
        <f t="shared" si="26"/>
        <v>205</v>
      </c>
      <c r="K881" s="219">
        <v>205</v>
      </c>
      <c r="L881" s="218" t="e">
        <f>IF(K881="nio",0,IF(K881&gt;0,K881*I881/M881,0))*VLOOKUP(B881,'2-Kosten per locatie'!$A$14:$C$22,3,FALSE)</f>
        <v>#DIV/0!</v>
      </c>
      <c r="M881" s="305">
        <f>IF(K881="nio",0,IF(K881&gt;0,VLOOKUP(G881,'3-Productie normen'!A:J,VLOOKUP(K881,'3-Productie normen'!$B$40:$C$42,2,FALSE),FALSE)))</f>
        <v>0</v>
      </c>
      <c r="N881" s="306" t="str">
        <f>VLOOKUP(G881,'3-Productie normen'!A:J,8,FALSE)</f>
        <v>L</v>
      </c>
      <c r="O881" s="453"/>
      <c r="Q881" s="307">
        <f t="shared" si="28"/>
        <v>10045</v>
      </c>
    </row>
    <row r="882" spans="1:17" ht="14.1" customHeight="1">
      <c r="A882" s="62">
        <v>882</v>
      </c>
      <c r="B882" s="271" t="s">
        <v>894</v>
      </c>
      <c r="C882" s="271" t="s">
        <v>963</v>
      </c>
      <c r="D882" s="430" t="s">
        <v>1108</v>
      </c>
      <c r="E882" s="216">
        <v>116</v>
      </c>
      <c r="F882" s="73" t="s">
        <v>923</v>
      </c>
      <c r="G882" s="271" t="s">
        <v>1114</v>
      </c>
      <c r="H882" s="73" t="s">
        <v>375</v>
      </c>
      <c r="I882" s="209">
        <v>47</v>
      </c>
      <c r="J882" s="304">
        <f t="shared" si="26"/>
        <v>205</v>
      </c>
      <c r="K882" s="219">
        <v>205</v>
      </c>
      <c r="L882" s="218" t="e">
        <f>IF(K882="nio",0,IF(K882&gt;0,K882*I882/M882,0))*VLOOKUP(B882,'2-Kosten per locatie'!$A$14:$C$22,3,FALSE)</f>
        <v>#DIV/0!</v>
      </c>
      <c r="M882" s="305">
        <f>IF(K882="nio",0,IF(K882&gt;0,VLOOKUP(G882,'3-Productie normen'!A:J,VLOOKUP(K882,'3-Productie normen'!$B$40:$C$42,2,FALSE),FALSE)))</f>
        <v>0</v>
      </c>
      <c r="N882" s="306" t="str">
        <f>VLOOKUP(G882,'3-Productie normen'!A:J,8,FALSE)</f>
        <v>L</v>
      </c>
      <c r="O882" s="453"/>
      <c r="Q882" s="307">
        <f t="shared" si="28"/>
        <v>9635</v>
      </c>
    </row>
    <row r="883" spans="1:17" ht="14.1" customHeight="1">
      <c r="A883" s="62">
        <v>883</v>
      </c>
      <c r="B883" s="271" t="s">
        <v>894</v>
      </c>
      <c r="C883" s="271" t="s">
        <v>963</v>
      </c>
      <c r="D883" s="430" t="s">
        <v>1108</v>
      </c>
      <c r="E883" s="216" t="s">
        <v>918</v>
      </c>
      <c r="F883" s="73" t="s">
        <v>901</v>
      </c>
      <c r="G883" s="73" t="s">
        <v>35</v>
      </c>
      <c r="H883" s="73" t="s">
        <v>375</v>
      </c>
      <c r="I883" s="209">
        <v>23</v>
      </c>
      <c r="J883" s="304">
        <f t="shared" si="26"/>
        <v>123</v>
      </c>
      <c r="K883" s="219">
        <v>123</v>
      </c>
      <c r="L883" s="218" t="e">
        <f>IF(K883="nio",0,IF(K883&gt;0,K883*I883/M883,0))*VLOOKUP(B883,'2-Kosten per locatie'!$A$14:$C$22,3,FALSE)</f>
        <v>#DIV/0!</v>
      </c>
      <c r="M883" s="305">
        <f>IF(K883="nio",0,IF(K883&gt;0,VLOOKUP(G883,'3-Productie normen'!A:J,VLOOKUP(K883,'3-Productie normen'!$B$40:$C$42,2,FALSE),FALSE)))</f>
        <v>0</v>
      </c>
      <c r="N883" s="306" t="str">
        <f>VLOOKUP(G883,'3-Productie normen'!A:J,8,FALSE)</f>
        <v>B</v>
      </c>
      <c r="O883" s="453"/>
      <c r="Q883" s="307">
        <f t="shared" si="28"/>
        <v>2829</v>
      </c>
    </row>
    <row r="884" spans="1:17" ht="14.1" customHeight="1">
      <c r="A884" s="62">
        <v>884</v>
      </c>
      <c r="B884" s="271" t="s">
        <v>894</v>
      </c>
      <c r="C884" s="271" t="s">
        <v>963</v>
      </c>
      <c r="D884" s="430" t="s">
        <v>1108</v>
      </c>
      <c r="E884" s="216">
        <v>120</v>
      </c>
      <c r="F884" s="73" t="s">
        <v>949</v>
      </c>
      <c r="G884" s="73" t="s">
        <v>1114</v>
      </c>
      <c r="H884" s="73" t="s">
        <v>375</v>
      </c>
      <c r="I884" s="209">
        <v>38</v>
      </c>
      <c r="J884" s="304">
        <f t="shared" si="26"/>
        <v>205</v>
      </c>
      <c r="K884" s="219">
        <v>205</v>
      </c>
      <c r="L884" s="218" t="e">
        <f>IF(K884="nio",0,IF(K884&gt;0,K884*I884/M884,0))*VLOOKUP(B884,'2-Kosten per locatie'!$A$14:$C$22,3,FALSE)</f>
        <v>#DIV/0!</v>
      </c>
      <c r="M884" s="305">
        <f>IF(K884="nio",0,IF(K884&gt;0,VLOOKUP(G884,'3-Productie normen'!A:J,VLOOKUP(K884,'3-Productie normen'!$B$40:$C$42,2,FALSE),FALSE)))</f>
        <v>0</v>
      </c>
      <c r="N884" s="306" t="str">
        <f>VLOOKUP(G884,'3-Productie normen'!A:J,8,FALSE)</f>
        <v>L</v>
      </c>
      <c r="O884" s="453"/>
      <c r="Q884" s="307">
        <f t="shared" si="28"/>
        <v>7790</v>
      </c>
    </row>
    <row r="885" spans="1:17" ht="14.1" customHeight="1">
      <c r="A885" s="62">
        <v>885</v>
      </c>
      <c r="B885" s="271" t="s">
        <v>894</v>
      </c>
      <c r="C885" s="271" t="s">
        <v>963</v>
      </c>
      <c r="D885" s="430" t="s">
        <v>1108</v>
      </c>
      <c r="E885" s="216">
        <v>121</v>
      </c>
      <c r="F885" s="73" t="s">
        <v>901</v>
      </c>
      <c r="G885" s="73" t="s">
        <v>35</v>
      </c>
      <c r="H885" s="73" t="s">
        <v>375</v>
      </c>
      <c r="I885" s="209">
        <v>12</v>
      </c>
      <c r="J885" s="304">
        <f t="shared" si="26"/>
        <v>123</v>
      </c>
      <c r="K885" s="219">
        <v>123</v>
      </c>
      <c r="L885" s="218" t="e">
        <f>IF(K885="nio",0,IF(K885&gt;0,K885*I885/M885,0))*VLOOKUP(B885,'2-Kosten per locatie'!$A$14:$C$22,3,FALSE)</f>
        <v>#DIV/0!</v>
      </c>
      <c r="M885" s="305">
        <f>IF(K885="nio",0,IF(K885&gt;0,VLOOKUP(G885,'3-Productie normen'!A:J,VLOOKUP(K885,'3-Productie normen'!$B$40:$C$42,2,FALSE),FALSE)))</f>
        <v>0</v>
      </c>
      <c r="N885" s="306" t="str">
        <f>VLOOKUP(G885,'3-Productie normen'!A:J,8,FALSE)</f>
        <v>B</v>
      </c>
      <c r="O885" s="453"/>
      <c r="Q885" s="307">
        <f t="shared" si="28"/>
        <v>1476</v>
      </c>
    </row>
    <row r="886" spans="1:17" ht="14.1" customHeight="1">
      <c r="A886" s="62">
        <v>886</v>
      </c>
      <c r="B886" s="271" t="s">
        <v>894</v>
      </c>
      <c r="C886" s="271" t="s">
        <v>963</v>
      </c>
      <c r="D886" s="430" t="s">
        <v>1108</v>
      </c>
      <c r="E886" s="216">
        <v>122</v>
      </c>
      <c r="F886" s="73" t="s">
        <v>901</v>
      </c>
      <c r="G886" s="73" t="s">
        <v>35</v>
      </c>
      <c r="H886" s="73" t="s">
        <v>375</v>
      </c>
      <c r="I886" s="209">
        <v>16</v>
      </c>
      <c r="J886" s="304">
        <f t="shared" si="26"/>
        <v>123</v>
      </c>
      <c r="K886" s="219">
        <v>123</v>
      </c>
      <c r="L886" s="218" t="e">
        <f>IF(K886="nio",0,IF(K886&gt;0,K886*I886/M886,0))*VLOOKUP(B886,'2-Kosten per locatie'!$A$14:$C$22,3,FALSE)</f>
        <v>#DIV/0!</v>
      </c>
      <c r="M886" s="305">
        <f>IF(K886="nio",0,IF(K886&gt;0,VLOOKUP(G886,'3-Productie normen'!A:J,VLOOKUP(K886,'3-Productie normen'!$B$40:$C$42,2,FALSE),FALSE)))</f>
        <v>0</v>
      </c>
      <c r="N886" s="306" t="str">
        <f>VLOOKUP(G886,'3-Productie normen'!A:J,8,FALSE)</f>
        <v>B</v>
      </c>
      <c r="O886" s="453"/>
      <c r="Q886" s="307">
        <f t="shared" si="28"/>
        <v>1968</v>
      </c>
    </row>
    <row r="887" spans="1:17" ht="14.1" customHeight="1">
      <c r="A887" s="62">
        <v>887</v>
      </c>
      <c r="B887" s="271" t="s">
        <v>894</v>
      </c>
      <c r="C887" s="271" t="s">
        <v>963</v>
      </c>
      <c r="D887" s="430" t="s">
        <v>1108</v>
      </c>
      <c r="E887" s="216">
        <v>115</v>
      </c>
      <c r="F887" s="73" t="s">
        <v>923</v>
      </c>
      <c r="G887" s="271" t="s">
        <v>1114</v>
      </c>
      <c r="H887" s="73" t="s">
        <v>375</v>
      </c>
      <c r="I887" s="209">
        <v>56</v>
      </c>
      <c r="J887" s="304">
        <f t="shared" si="26"/>
        <v>205</v>
      </c>
      <c r="K887" s="219">
        <v>205</v>
      </c>
      <c r="L887" s="218" t="e">
        <f>IF(K887="nio",0,IF(K887&gt;0,K887*I887/M887,0))*VLOOKUP(B887,'2-Kosten per locatie'!$A$14:$C$22,3,FALSE)</f>
        <v>#DIV/0!</v>
      </c>
      <c r="M887" s="305">
        <f>IF(K887="nio",0,IF(K887&gt;0,VLOOKUP(G887,'3-Productie normen'!A:J,VLOOKUP(K887,'3-Productie normen'!$B$40:$C$42,2,FALSE),FALSE)))</f>
        <v>0</v>
      </c>
      <c r="N887" s="306" t="str">
        <f>VLOOKUP(G887,'3-Productie normen'!A:J,8,FALSE)</f>
        <v>L</v>
      </c>
      <c r="O887" s="453"/>
      <c r="Q887" s="307">
        <f t="shared" si="28"/>
        <v>11480</v>
      </c>
    </row>
    <row r="888" spans="1:17" ht="14.1" customHeight="1">
      <c r="A888" s="62">
        <v>888</v>
      </c>
      <c r="B888" s="271" t="s">
        <v>894</v>
      </c>
      <c r="C888" s="271" t="s">
        <v>963</v>
      </c>
      <c r="D888" s="430" t="s">
        <v>1108</v>
      </c>
      <c r="E888" s="216">
        <v>114</v>
      </c>
      <c r="F888" s="73" t="s">
        <v>923</v>
      </c>
      <c r="G888" s="271" t="s">
        <v>1114</v>
      </c>
      <c r="H888" s="73" t="s">
        <v>375</v>
      </c>
      <c r="I888" s="209">
        <v>57</v>
      </c>
      <c r="J888" s="304">
        <f t="shared" si="26"/>
        <v>205</v>
      </c>
      <c r="K888" s="219">
        <v>205</v>
      </c>
      <c r="L888" s="218" t="e">
        <f>IF(K888="nio",0,IF(K888&gt;0,K888*I888/M888,0))*VLOOKUP(B888,'2-Kosten per locatie'!$A$14:$C$22,3,FALSE)</f>
        <v>#DIV/0!</v>
      </c>
      <c r="M888" s="305">
        <f>IF(K888="nio",0,IF(K888&gt;0,VLOOKUP(G888,'3-Productie normen'!A:J,VLOOKUP(K888,'3-Productie normen'!$B$40:$C$42,2,FALSE),FALSE)))</f>
        <v>0</v>
      </c>
      <c r="N888" s="306" t="str">
        <f>VLOOKUP(G888,'3-Productie normen'!A:J,8,FALSE)</f>
        <v>L</v>
      </c>
      <c r="O888" s="453"/>
      <c r="Q888" s="307">
        <f t="shared" si="28"/>
        <v>11685</v>
      </c>
    </row>
    <row r="889" spans="1:17" ht="14.1" customHeight="1">
      <c r="A889" s="62">
        <v>889</v>
      </c>
      <c r="B889" s="271" t="s">
        <v>894</v>
      </c>
      <c r="C889" s="271" t="s">
        <v>963</v>
      </c>
      <c r="D889" s="430" t="s">
        <v>1108</v>
      </c>
      <c r="E889" s="216">
        <v>139</v>
      </c>
      <c r="F889" s="73" t="s">
        <v>944</v>
      </c>
      <c r="G889" s="285" t="s">
        <v>37</v>
      </c>
      <c r="H889" s="73" t="s">
        <v>967</v>
      </c>
      <c r="I889" s="209">
        <v>15</v>
      </c>
      <c r="J889" s="304">
        <f t="shared" si="26"/>
        <v>205</v>
      </c>
      <c r="K889" s="219">
        <v>205</v>
      </c>
      <c r="L889" s="218" t="e">
        <f>IF(K889="nio",0,IF(K889&gt;0,K889*I889/M889,0))*VLOOKUP(B889,'2-Kosten per locatie'!$A$14:$C$22,3,FALSE)</f>
        <v>#DIV/0!</v>
      </c>
      <c r="M889" s="305">
        <f>IF(K889="nio",0,IF(K889&gt;0,VLOOKUP(G889,'3-Productie normen'!A:J,VLOOKUP(K889,'3-Productie normen'!$B$40:$C$42,2,FALSE),FALSE)))</f>
        <v>0</v>
      </c>
      <c r="N889" s="306" t="str">
        <f>VLOOKUP(G889,'3-Productie normen'!A:J,8,FALSE)</f>
        <v>S</v>
      </c>
      <c r="O889" s="453"/>
      <c r="Q889" s="307">
        <f t="shared" si="28"/>
        <v>3075</v>
      </c>
    </row>
    <row r="890" spans="1:17" ht="14.1" customHeight="1">
      <c r="A890" s="62">
        <v>890</v>
      </c>
      <c r="B890" s="271" t="s">
        <v>894</v>
      </c>
      <c r="C890" s="271" t="s">
        <v>963</v>
      </c>
      <c r="D890" s="430" t="s">
        <v>1108</v>
      </c>
      <c r="E890" s="216">
        <v>113</v>
      </c>
      <c r="F890" s="73" t="s">
        <v>901</v>
      </c>
      <c r="G890" s="73" t="s">
        <v>35</v>
      </c>
      <c r="H890" s="73" t="s">
        <v>966</v>
      </c>
      <c r="I890" s="209">
        <v>28</v>
      </c>
      <c r="J890" s="304">
        <f t="shared" si="26"/>
        <v>123</v>
      </c>
      <c r="K890" s="219">
        <v>123</v>
      </c>
      <c r="L890" s="218" t="e">
        <f>IF(K890="nio",0,IF(K890&gt;0,K890*I890/M890,0))*VLOOKUP(B890,'2-Kosten per locatie'!$A$14:$C$22,3,FALSE)</f>
        <v>#DIV/0!</v>
      </c>
      <c r="M890" s="305">
        <f>IF(K890="nio",0,IF(K890&gt;0,VLOOKUP(G890,'3-Productie normen'!A:J,VLOOKUP(K890,'3-Productie normen'!$B$40:$C$42,2,FALSE),FALSE)))</f>
        <v>0</v>
      </c>
      <c r="N890" s="306" t="str">
        <f>VLOOKUP(G890,'3-Productie normen'!A:J,8,FALSE)</f>
        <v>B</v>
      </c>
      <c r="O890" s="453"/>
      <c r="Q890" s="307">
        <f t="shared" si="28"/>
        <v>3444</v>
      </c>
    </row>
    <row r="891" spans="1:17" ht="14.1" customHeight="1">
      <c r="A891" s="62">
        <v>891</v>
      </c>
      <c r="B891" s="271" t="s">
        <v>894</v>
      </c>
      <c r="C891" s="271" t="s">
        <v>963</v>
      </c>
      <c r="D891" s="430" t="s">
        <v>1108</v>
      </c>
      <c r="E891" s="216">
        <v>142</v>
      </c>
      <c r="F891" s="73" t="s">
        <v>925</v>
      </c>
      <c r="G891" s="73" t="s">
        <v>232</v>
      </c>
      <c r="H891" s="73" t="s">
        <v>375</v>
      </c>
      <c r="I891" s="209">
        <v>130</v>
      </c>
      <c r="J891" s="304">
        <f t="shared" si="26"/>
        <v>205</v>
      </c>
      <c r="K891" s="219">
        <v>205</v>
      </c>
      <c r="L891" s="218" t="e">
        <f>IF(K891="nio",0,IF(K891&gt;0,K891*I891/M891,0))*VLOOKUP(B891,'2-Kosten per locatie'!$A$14:$C$22,3,FALSE)</f>
        <v>#DIV/0!</v>
      </c>
      <c r="M891" s="305">
        <f>IF(K891="nio",0,IF(K891&gt;0,VLOOKUP(G891,'3-Productie normen'!A:J,VLOOKUP(K891,'3-Productie normen'!$B$40:$C$42,2,FALSE),FALSE)))</f>
        <v>0</v>
      </c>
      <c r="N891" s="306" t="str">
        <f>VLOOKUP(G891,'3-Productie normen'!A:J,8,FALSE)</f>
        <v>V</v>
      </c>
      <c r="O891" s="453"/>
      <c r="Q891" s="307">
        <f t="shared" si="28"/>
        <v>26650</v>
      </c>
    </row>
    <row r="892" spans="1:17" ht="14.1" customHeight="1">
      <c r="A892" s="62">
        <v>892</v>
      </c>
      <c r="B892" s="271" t="s">
        <v>894</v>
      </c>
      <c r="C892" s="271" t="s">
        <v>963</v>
      </c>
      <c r="D892" s="430" t="s">
        <v>1108</v>
      </c>
      <c r="E892" s="216">
        <v>143</v>
      </c>
      <c r="F892" s="73" t="s">
        <v>902</v>
      </c>
      <c r="G892" s="73" t="s">
        <v>232</v>
      </c>
      <c r="H892" s="73" t="s">
        <v>375</v>
      </c>
      <c r="I892" s="209">
        <v>21</v>
      </c>
      <c r="J892" s="304">
        <f t="shared" si="26"/>
        <v>205</v>
      </c>
      <c r="K892" s="219">
        <v>205</v>
      </c>
      <c r="L892" s="218" t="e">
        <f>IF(K892="nio",0,IF(K892&gt;0,K892*I892/M892,0))*VLOOKUP(B892,'2-Kosten per locatie'!$A$14:$C$22,3,FALSE)</f>
        <v>#DIV/0!</v>
      </c>
      <c r="M892" s="305">
        <f>IF(K892="nio",0,IF(K892&gt;0,VLOOKUP(G892,'3-Productie normen'!A:J,VLOOKUP(K892,'3-Productie normen'!$B$40:$C$42,2,FALSE),FALSE)))</f>
        <v>0</v>
      </c>
      <c r="N892" s="306" t="str">
        <f>VLOOKUP(G892,'3-Productie normen'!A:J,8,FALSE)</f>
        <v>V</v>
      </c>
      <c r="O892" s="453"/>
      <c r="Q892" s="307">
        <f t="shared" si="28"/>
        <v>4305</v>
      </c>
    </row>
    <row r="893" spans="1:17" ht="14.1" customHeight="1">
      <c r="A893" s="62">
        <v>893</v>
      </c>
      <c r="B893" s="271" t="s">
        <v>894</v>
      </c>
      <c r="C893" s="271" t="s">
        <v>963</v>
      </c>
      <c r="D893" s="430" t="s">
        <v>1108</v>
      </c>
      <c r="E893" s="216" t="s">
        <v>919</v>
      </c>
      <c r="F893" s="73" t="s">
        <v>897</v>
      </c>
      <c r="G893" s="73" t="s">
        <v>421</v>
      </c>
      <c r="H893" s="73" t="s">
        <v>970</v>
      </c>
      <c r="I893" s="209">
        <v>6</v>
      </c>
      <c r="J893" s="304">
        <f t="shared" si="26"/>
        <v>205</v>
      </c>
      <c r="K893" s="219">
        <v>205</v>
      </c>
      <c r="L893" s="218" t="e">
        <f>IF(K893="nio",0,IF(K893&gt;0,K893*I893/M893,0))*VLOOKUP(B893,'2-Kosten per locatie'!$A$14:$C$22,3,FALSE)</f>
        <v>#DIV/0!</v>
      </c>
      <c r="M893" s="305">
        <f>IF(K893="nio",0,IF(K893&gt;0,VLOOKUP(G893,'3-Productie normen'!A:J,VLOOKUP(K893,'3-Productie normen'!$B$40:$C$42,2,FALSE),FALSE)))</f>
        <v>0</v>
      </c>
      <c r="N893" s="306" t="str">
        <f>VLOOKUP(G893,'3-Productie normen'!A:J,8,FALSE)</f>
        <v>V</v>
      </c>
      <c r="O893" s="453"/>
      <c r="Q893" s="307">
        <f t="shared" si="28"/>
        <v>1230</v>
      </c>
    </row>
    <row r="894" spans="1:17" ht="14.1" customHeight="1">
      <c r="A894" s="62">
        <v>894</v>
      </c>
      <c r="B894" s="271" t="s">
        <v>894</v>
      </c>
      <c r="C894" s="271" t="s">
        <v>963</v>
      </c>
      <c r="D894" s="430" t="s">
        <v>1108</v>
      </c>
      <c r="E894" s="216">
        <v>112</v>
      </c>
      <c r="F894" s="73" t="s">
        <v>923</v>
      </c>
      <c r="G894" s="271" t="s">
        <v>1114</v>
      </c>
      <c r="H894" s="73" t="s">
        <v>375</v>
      </c>
      <c r="I894" s="209">
        <v>57</v>
      </c>
      <c r="J894" s="304">
        <f t="shared" si="26"/>
        <v>205</v>
      </c>
      <c r="K894" s="219">
        <v>205</v>
      </c>
      <c r="L894" s="218" t="e">
        <f>IF(K894="nio",0,IF(K894&gt;0,K894*I894/M894,0))*VLOOKUP(B894,'2-Kosten per locatie'!$A$14:$C$22,3,FALSE)</f>
        <v>#DIV/0!</v>
      </c>
      <c r="M894" s="305">
        <f>IF(K894="nio",0,IF(K894&gt;0,VLOOKUP(G894,'3-Productie normen'!A:J,VLOOKUP(K894,'3-Productie normen'!$B$40:$C$42,2,FALSE),FALSE)))</f>
        <v>0</v>
      </c>
      <c r="N894" s="306" t="str">
        <f>VLOOKUP(G894,'3-Productie normen'!A:J,8,FALSE)</f>
        <v>L</v>
      </c>
      <c r="O894" s="453"/>
      <c r="Q894" s="307">
        <f t="shared" si="28"/>
        <v>11685</v>
      </c>
    </row>
    <row r="895" spans="1:17" ht="14.1" customHeight="1">
      <c r="A895" s="62">
        <v>895</v>
      </c>
      <c r="B895" s="271" t="s">
        <v>894</v>
      </c>
      <c r="C895" s="271" t="s">
        <v>963</v>
      </c>
      <c r="D895" s="430" t="s">
        <v>1108</v>
      </c>
      <c r="E895" s="216">
        <v>111</v>
      </c>
      <c r="F895" s="73" t="s">
        <v>923</v>
      </c>
      <c r="G895" s="271" t="s">
        <v>1114</v>
      </c>
      <c r="H895" s="73" t="s">
        <v>375</v>
      </c>
      <c r="I895" s="209">
        <v>57</v>
      </c>
      <c r="J895" s="304">
        <f t="shared" si="26"/>
        <v>205</v>
      </c>
      <c r="K895" s="219">
        <v>205</v>
      </c>
      <c r="L895" s="218" t="e">
        <f>IF(K895="nio",0,IF(K895&gt;0,K895*I895/M895,0))*VLOOKUP(B895,'2-Kosten per locatie'!$A$14:$C$22,3,FALSE)</f>
        <v>#DIV/0!</v>
      </c>
      <c r="M895" s="305">
        <f>IF(K895="nio",0,IF(K895&gt;0,VLOOKUP(G895,'3-Productie normen'!A:J,VLOOKUP(K895,'3-Productie normen'!$B$40:$C$42,2,FALSE),FALSE)))</f>
        <v>0</v>
      </c>
      <c r="N895" s="306" t="str">
        <f>VLOOKUP(G895,'3-Productie normen'!A:J,8,FALSE)</f>
        <v>L</v>
      </c>
      <c r="O895" s="453"/>
      <c r="Q895" s="307">
        <f t="shared" si="28"/>
        <v>11685</v>
      </c>
    </row>
    <row r="896" spans="1:17" ht="14.1" customHeight="1">
      <c r="A896" s="62">
        <v>896</v>
      </c>
      <c r="B896" s="271" t="s">
        <v>894</v>
      </c>
      <c r="C896" s="271" t="s">
        <v>963</v>
      </c>
      <c r="D896" s="430" t="s">
        <v>1108</v>
      </c>
      <c r="E896" s="216">
        <v>110</v>
      </c>
      <c r="F896" s="73" t="s">
        <v>923</v>
      </c>
      <c r="G896" s="271" t="s">
        <v>1114</v>
      </c>
      <c r="H896" s="73" t="s">
        <v>375</v>
      </c>
      <c r="I896" s="209">
        <v>57</v>
      </c>
      <c r="J896" s="304">
        <f t="shared" si="26"/>
        <v>205</v>
      </c>
      <c r="K896" s="219">
        <v>205</v>
      </c>
      <c r="L896" s="218" t="e">
        <f>IF(K896="nio",0,IF(K896&gt;0,K896*I896/M896,0))*VLOOKUP(B896,'2-Kosten per locatie'!$A$14:$C$22,3,FALSE)</f>
        <v>#DIV/0!</v>
      </c>
      <c r="M896" s="305">
        <f>IF(K896="nio",0,IF(K896&gt;0,VLOOKUP(G896,'3-Productie normen'!A:J,VLOOKUP(K896,'3-Productie normen'!$B$40:$C$42,2,FALSE),FALSE)))</f>
        <v>0</v>
      </c>
      <c r="N896" s="306" t="str">
        <f>VLOOKUP(G896,'3-Productie normen'!A:J,8,FALSE)</f>
        <v>L</v>
      </c>
      <c r="O896" s="453"/>
      <c r="Q896" s="307">
        <f t="shared" si="28"/>
        <v>11685</v>
      </c>
    </row>
    <row r="897" spans="1:17" ht="14.1" customHeight="1">
      <c r="A897" s="62">
        <v>897</v>
      </c>
      <c r="B897" s="271" t="s">
        <v>894</v>
      </c>
      <c r="C897" s="271" t="s">
        <v>963</v>
      </c>
      <c r="D897" s="430" t="s">
        <v>1108</v>
      </c>
      <c r="E897" s="216">
        <v>109</v>
      </c>
      <c r="F897" s="73" t="s">
        <v>949</v>
      </c>
      <c r="G897" s="73" t="s">
        <v>1114</v>
      </c>
      <c r="H897" s="73" t="s">
        <v>375</v>
      </c>
      <c r="I897" s="209">
        <v>54</v>
      </c>
      <c r="J897" s="304">
        <f t="shared" si="26"/>
        <v>205</v>
      </c>
      <c r="K897" s="219">
        <v>205</v>
      </c>
      <c r="L897" s="218" t="e">
        <f>IF(K897="nio",0,IF(K897&gt;0,K897*I897/M897,0))*VLOOKUP(B897,'2-Kosten per locatie'!$A$14:$C$22,3,FALSE)</f>
        <v>#DIV/0!</v>
      </c>
      <c r="M897" s="305">
        <f>IF(K897="nio",0,IF(K897&gt;0,VLOOKUP(G897,'3-Productie normen'!A:J,VLOOKUP(K897,'3-Productie normen'!$B$40:$C$42,2,FALSE),FALSE)))</f>
        <v>0</v>
      </c>
      <c r="N897" s="306" t="str">
        <f>VLOOKUP(G897,'3-Productie normen'!A:J,8,FALSE)</f>
        <v>L</v>
      </c>
      <c r="O897" s="453"/>
      <c r="Q897" s="307">
        <f t="shared" si="28"/>
        <v>11070</v>
      </c>
    </row>
    <row r="898" spans="1:17" ht="14.1" customHeight="1">
      <c r="A898" s="62">
        <v>898</v>
      </c>
      <c r="B898" s="271" t="s">
        <v>894</v>
      </c>
      <c r="C898" s="271" t="s">
        <v>963</v>
      </c>
      <c r="D898" s="430" t="s">
        <v>1108</v>
      </c>
      <c r="E898" s="216">
        <v>108</v>
      </c>
      <c r="F898" s="73" t="s">
        <v>923</v>
      </c>
      <c r="G898" s="271" t="s">
        <v>1114</v>
      </c>
      <c r="H898" s="73" t="s">
        <v>375</v>
      </c>
      <c r="I898" s="209">
        <v>55</v>
      </c>
      <c r="J898" s="304">
        <f t="shared" si="26"/>
        <v>205</v>
      </c>
      <c r="K898" s="219">
        <v>205</v>
      </c>
      <c r="L898" s="218" t="e">
        <f>IF(K898="nio",0,IF(K898&gt;0,K898*I898/M898,0))*VLOOKUP(B898,'2-Kosten per locatie'!$A$14:$C$22,3,FALSE)</f>
        <v>#DIV/0!</v>
      </c>
      <c r="M898" s="305">
        <f>IF(K898="nio",0,IF(K898&gt;0,VLOOKUP(G898,'3-Productie normen'!A:J,VLOOKUP(K898,'3-Productie normen'!$B$40:$C$42,2,FALSE),FALSE)))</f>
        <v>0</v>
      </c>
      <c r="N898" s="306" t="str">
        <f>VLOOKUP(G898,'3-Productie normen'!A:J,8,FALSE)</f>
        <v>L</v>
      </c>
      <c r="O898" s="453"/>
      <c r="Q898" s="307">
        <f t="shared" si="28"/>
        <v>11275</v>
      </c>
    </row>
    <row r="899" spans="1:17" ht="14.1" customHeight="1">
      <c r="A899" s="62">
        <v>899</v>
      </c>
      <c r="B899" s="271" t="s">
        <v>894</v>
      </c>
      <c r="C899" s="271" t="s">
        <v>963</v>
      </c>
      <c r="D899" s="430" t="s">
        <v>1108</v>
      </c>
      <c r="E899" s="216">
        <v>107</v>
      </c>
      <c r="F899" s="73" t="s">
        <v>923</v>
      </c>
      <c r="G899" s="271" t="s">
        <v>1114</v>
      </c>
      <c r="H899" s="73" t="s">
        <v>375</v>
      </c>
      <c r="I899" s="209">
        <v>48</v>
      </c>
      <c r="J899" s="304">
        <f t="shared" si="26"/>
        <v>205</v>
      </c>
      <c r="K899" s="219">
        <v>205</v>
      </c>
      <c r="L899" s="218" t="e">
        <f>IF(K899="nio",0,IF(K899&gt;0,K899*I899/M899,0))*VLOOKUP(B899,'2-Kosten per locatie'!$A$14:$C$22,3,FALSE)</f>
        <v>#DIV/0!</v>
      </c>
      <c r="M899" s="305">
        <f>IF(K899="nio",0,IF(K899&gt;0,VLOOKUP(G899,'3-Productie normen'!A:J,VLOOKUP(K899,'3-Productie normen'!$B$40:$C$42,2,FALSE),FALSE)))</f>
        <v>0</v>
      </c>
      <c r="N899" s="306" t="str">
        <f>VLOOKUP(G899,'3-Productie normen'!A:J,8,FALSE)</f>
        <v>L</v>
      </c>
      <c r="O899" s="453"/>
      <c r="Q899" s="307">
        <f t="shared" si="28"/>
        <v>9840</v>
      </c>
    </row>
    <row r="900" spans="1:17" ht="14.1" customHeight="1">
      <c r="A900" s="62">
        <v>900</v>
      </c>
      <c r="B900" s="271" t="s">
        <v>894</v>
      </c>
      <c r="C900" s="271" t="s">
        <v>963</v>
      </c>
      <c r="D900" s="430" t="s">
        <v>1108</v>
      </c>
      <c r="E900" s="216">
        <v>106</v>
      </c>
      <c r="F900" s="73" t="s">
        <v>923</v>
      </c>
      <c r="G900" s="271" t="s">
        <v>1114</v>
      </c>
      <c r="H900" s="73" t="s">
        <v>375</v>
      </c>
      <c r="I900" s="209">
        <v>48</v>
      </c>
      <c r="J900" s="304">
        <f t="shared" si="26"/>
        <v>205</v>
      </c>
      <c r="K900" s="219">
        <v>205</v>
      </c>
      <c r="L900" s="218" t="e">
        <f>IF(K900="nio",0,IF(K900&gt;0,K900*I900/M900,0))*VLOOKUP(B900,'2-Kosten per locatie'!$A$14:$C$22,3,FALSE)</f>
        <v>#DIV/0!</v>
      </c>
      <c r="M900" s="305">
        <f>IF(K900="nio",0,IF(K900&gt;0,VLOOKUP(G900,'3-Productie normen'!A:J,VLOOKUP(K900,'3-Productie normen'!$B$40:$C$42,2,FALSE),FALSE)))</f>
        <v>0</v>
      </c>
      <c r="N900" s="306" t="str">
        <f>VLOOKUP(G900,'3-Productie normen'!A:J,8,FALSE)</f>
        <v>L</v>
      </c>
      <c r="O900" s="453"/>
      <c r="Q900" s="307">
        <f t="shared" si="28"/>
        <v>9840</v>
      </c>
    </row>
    <row r="901" spans="1:17" ht="14.1" customHeight="1">
      <c r="A901" s="62">
        <v>901</v>
      </c>
      <c r="B901" s="271" t="s">
        <v>894</v>
      </c>
      <c r="C901" s="271" t="s">
        <v>963</v>
      </c>
      <c r="D901" s="430" t="s">
        <v>1108</v>
      </c>
      <c r="E901" s="216">
        <v>141</v>
      </c>
      <c r="F901" s="73" t="s">
        <v>944</v>
      </c>
      <c r="G901" s="285" t="s">
        <v>37</v>
      </c>
      <c r="H901" s="73" t="s">
        <v>967</v>
      </c>
      <c r="I901" s="209">
        <v>15</v>
      </c>
      <c r="J901" s="304">
        <f t="shared" si="26"/>
        <v>205</v>
      </c>
      <c r="K901" s="219">
        <v>205</v>
      </c>
      <c r="L901" s="218" t="e">
        <f>IF(K901="nio",0,IF(K901&gt;0,K901*I901/M901,0))*VLOOKUP(B901,'2-Kosten per locatie'!$A$14:$C$22,3,FALSE)</f>
        <v>#DIV/0!</v>
      </c>
      <c r="M901" s="305">
        <f>IF(K901="nio",0,IF(K901&gt;0,VLOOKUP(G901,'3-Productie normen'!A:J,VLOOKUP(K901,'3-Productie normen'!$B$40:$C$42,2,FALSE),FALSE)))</f>
        <v>0</v>
      </c>
      <c r="N901" s="306" t="str">
        <f>VLOOKUP(G901,'3-Productie normen'!A:J,8,FALSE)</f>
        <v>S</v>
      </c>
      <c r="O901" s="453"/>
      <c r="Q901" s="307">
        <f t="shared" si="28"/>
        <v>3075</v>
      </c>
    </row>
    <row r="902" spans="1:17" ht="14.1" customHeight="1">
      <c r="A902" s="62">
        <v>902</v>
      </c>
      <c r="B902" s="271" t="s">
        <v>894</v>
      </c>
      <c r="C902" s="271" t="s">
        <v>963</v>
      </c>
      <c r="D902" s="430" t="s">
        <v>1108</v>
      </c>
      <c r="E902" s="216">
        <v>103</v>
      </c>
      <c r="F902" s="73" t="s">
        <v>901</v>
      </c>
      <c r="G902" s="73" t="s">
        <v>35</v>
      </c>
      <c r="H902" s="73" t="s">
        <v>375</v>
      </c>
      <c r="I902" s="209">
        <v>8</v>
      </c>
      <c r="J902" s="304">
        <f t="shared" si="26"/>
        <v>123</v>
      </c>
      <c r="K902" s="219">
        <v>123</v>
      </c>
      <c r="L902" s="218" t="e">
        <f>IF(K902="nio",0,IF(K902&gt;0,K902*I902/M902,0))*VLOOKUP(B902,'2-Kosten per locatie'!$A$14:$C$22,3,FALSE)</f>
        <v>#DIV/0!</v>
      </c>
      <c r="M902" s="305">
        <f>IF(K902="nio",0,IF(K902&gt;0,VLOOKUP(G902,'3-Productie normen'!A:J,VLOOKUP(K902,'3-Productie normen'!$B$40:$C$42,2,FALSE),FALSE)))</f>
        <v>0</v>
      </c>
      <c r="N902" s="306" t="str">
        <f>VLOOKUP(G902,'3-Productie normen'!A:J,8,FALSE)</f>
        <v>B</v>
      </c>
      <c r="O902" s="453"/>
      <c r="Q902" s="307">
        <f t="shared" si="28"/>
        <v>984</v>
      </c>
    </row>
    <row r="903" spans="1:17" ht="14.1" customHeight="1">
      <c r="A903" s="62">
        <v>903</v>
      </c>
      <c r="B903" s="271" t="s">
        <v>894</v>
      </c>
      <c r="C903" s="271" t="s">
        <v>963</v>
      </c>
      <c r="D903" s="430" t="s">
        <v>1108</v>
      </c>
      <c r="E903" s="216">
        <v>105</v>
      </c>
      <c r="F903" s="73" t="s">
        <v>923</v>
      </c>
      <c r="G903" s="271" t="s">
        <v>1114</v>
      </c>
      <c r="H903" s="73" t="s">
        <v>375</v>
      </c>
      <c r="I903" s="209">
        <v>58</v>
      </c>
      <c r="J903" s="304">
        <f t="shared" si="26"/>
        <v>205</v>
      </c>
      <c r="K903" s="219">
        <v>205</v>
      </c>
      <c r="L903" s="218" t="e">
        <f>IF(K903="nio",0,IF(K903&gt;0,K903*I903/M903,0))*VLOOKUP(B903,'2-Kosten per locatie'!$A$14:$C$22,3,FALSE)</f>
        <v>#DIV/0!</v>
      </c>
      <c r="M903" s="305">
        <f>IF(K903="nio",0,IF(K903&gt;0,VLOOKUP(G903,'3-Productie normen'!A:J,VLOOKUP(K903,'3-Productie normen'!$B$40:$C$42,2,FALSE),FALSE)))</f>
        <v>0</v>
      </c>
      <c r="N903" s="306" t="str">
        <f>VLOOKUP(G903,'3-Productie normen'!A:J,8,FALSE)</f>
        <v>L</v>
      </c>
      <c r="O903" s="453"/>
      <c r="Q903" s="307">
        <f t="shared" si="28"/>
        <v>11890</v>
      </c>
    </row>
    <row r="904" spans="1:17" ht="14.1" customHeight="1">
      <c r="A904" s="62">
        <v>904</v>
      </c>
      <c r="B904" s="271" t="s">
        <v>894</v>
      </c>
      <c r="C904" s="271" t="s">
        <v>963</v>
      </c>
      <c r="D904" s="430" t="s">
        <v>1108</v>
      </c>
      <c r="E904" s="216">
        <v>131</v>
      </c>
      <c r="F904" s="73" t="s">
        <v>914</v>
      </c>
      <c r="G904" s="73" t="s">
        <v>232</v>
      </c>
      <c r="H904" s="73" t="s">
        <v>375</v>
      </c>
      <c r="I904" s="209">
        <v>50</v>
      </c>
      <c r="J904" s="304">
        <f t="shared" si="26"/>
        <v>205</v>
      </c>
      <c r="K904" s="219">
        <v>205</v>
      </c>
      <c r="L904" s="218" t="e">
        <f>IF(K904="nio",0,IF(K904&gt;0,K904*I904/M904,0))*VLOOKUP(B904,'2-Kosten per locatie'!$A$14:$C$22,3,FALSE)</f>
        <v>#DIV/0!</v>
      </c>
      <c r="M904" s="305">
        <f>IF(K904="nio",0,IF(K904&gt;0,VLOOKUP(G904,'3-Productie normen'!A:J,VLOOKUP(K904,'3-Productie normen'!$B$40:$C$42,2,FALSE),FALSE)))</f>
        <v>0</v>
      </c>
      <c r="N904" s="306" t="str">
        <f>VLOOKUP(G904,'3-Productie normen'!A:J,8,FALSE)</f>
        <v>V</v>
      </c>
      <c r="O904" s="453"/>
      <c r="Q904" s="307">
        <f t="shared" si="28"/>
        <v>10250</v>
      </c>
    </row>
    <row r="905" spans="1:17" ht="14.1" customHeight="1">
      <c r="A905" s="62">
        <v>905</v>
      </c>
      <c r="B905" s="271" t="s">
        <v>894</v>
      </c>
      <c r="C905" s="271" t="s">
        <v>963</v>
      </c>
      <c r="D905" s="430" t="s">
        <v>1108</v>
      </c>
      <c r="E905" s="216" t="s">
        <v>920</v>
      </c>
      <c r="F905" s="73" t="s">
        <v>897</v>
      </c>
      <c r="G905" s="73" t="s">
        <v>421</v>
      </c>
      <c r="H905" s="73" t="s">
        <v>965</v>
      </c>
      <c r="I905" s="209">
        <v>27</v>
      </c>
      <c r="J905" s="304">
        <f t="shared" si="26"/>
        <v>205</v>
      </c>
      <c r="K905" s="219">
        <v>205</v>
      </c>
      <c r="L905" s="218" t="e">
        <f>IF(K905="nio",0,IF(K905&gt;0,K905*I905/M905,0))*VLOOKUP(B905,'2-Kosten per locatie'!$A$14:$C$22,3,FALSE)</f>
        <v>#DIV/0!</v>
      </c>
      <c r="M905" s="305">
        <f>IF(K905="nio",0,IF(K905&gt;0,VLOOKUP(G905,'3-Productie normen'!A:J,VLOOKUP(K905,'3-Productie normen'!$B$40:$C$42,2,FALSE),FALSE)))</f>
        <v>0</v>
      </c>
      <c r="N905" s="306" t="str">
        <f>VLOOKUP(G905,'3-Productie normen'!A:J,8,FALSE)</f>
        <v>V</v>
      </c>
      <c r="O905" s="453"/>
      <c r="Q905" s="307">
        <f t="shared" si="28"/>
        <v>5535</v>
      </c>
    </row>
    <row r="906" spans="1:17" ht="14.1" customHeight="1">
      <c r="A906" s="62">
        <v>906</v>
      </c>
      <c r="B906" s="271" t="s">
        <v>894</v>
      </c>
      <c r="C906" s="271" t="s">
        <v>963</v>
      </c>
      <c r="D906" s="429" t="s">
        <v>1109</v>
      </c>
      <c r="E906" s="216">
        <v>231</v>
      </c>
      <c r="F906" s="73" t="s">
        <v>914</v>
      </c>
      <c r="G906" s="73" t="s">
        <v>232</v>
      </c>
      <c r="H906" s="73" t="s">
        <v>375</v>
      </c>
      <c r="I906" s="209">
        <v>59</v>
      </c>
      <c r="J906" s="304">
        <f t="shared" ref="J906:J969" si="29">SUM(K906:K906)</f>
        <v>205</v>
      </c>
      <c r="K906" s="219">
        <v>205</v>
      </c>
      <c r="L906" s="218" t="e">
        <f>IF(K906="nio",0,IF(K906&gt;0,K906*I906/M906,0))*VLOOKUP(B906,'2-Kosten per locatie'!$A$14:$C$22,3,FALSE)</f>
        <v>#DIV/0!</v>
      </c>
      <c r="M906" s="305">
        <f>IF(K906="nio",0,IF(K906&gt;0,VLOOKUP(G906,'3-Productie normen'!A:J,VLOOKUP(K906,'3-Productie normen'!$B$40:$C$42,2,FALSE),FALSE)))</f>
        <v>0</v>
      </c>
      <c r="N906" s="306" t="str">
        <f>VLOOKUP(G906,'3-Productie normen'!A:J,8,FALSE)</f>
        <v>V</v>
      </c>
      <c r="O906" s="453"/>
      <c r="Q906" s="307">
        <f t="shared" si="28"/>
        <v>12095</v>
      </c>
    </row>
    <row r="907" spans="1:17" ht="14.1" customHeight="1">
      <c r="A907" s="62">
        <v>907</v>
      </c>
      <c r="B907" s="271" t="s">
        <v>894</v>
      </c>
      <c r="C907" s="271" t="s">
        <v>963</v>
      </c>
      <c r="D907" s="429" t="s">
        <v>1109</v>
      </c>
      <c r="E907" s="216" t="s">
        <v>921</v>
      </c>
      <c r="F907" s="73" t="s">
        <v>897</v>
      </c>
      <c r="G907" s="73" t="s">
        <v>421</v>
      </c>
      <c r="H907" s="73" t="s">
        <v>965</v>
      </c>
      <c r="I907" s="209">
        <v>27</v>
      </c>
      <c r="J907" s="304">
        <f t="shared" si="29"/>
        <v>205</v>
      </c>
      <c r="K907" s="219">
        <v>205</v>
      </c>
      <c r="L907" s="218" t="e">
        <f>IF(K907="nio",0,IF(K907&gt;0,K907*I907/M907,0))*VLOOKUP(B907,'2-Kosten per locatie'!$A$14:$C$22,3,FALSE)</f>
        <v>#DIV/0!</v>
      </c>
      <c r="M907" s="305">
        <f>IF(K907="nio",0,IF(K907&gt;0,VLOOKUP(G907,'3-Productie normen'!A:J,VLOOKUP(K907,'3-Productie normen'!$B$40:$C$42,2,FALSE),FALSE)))</f>
        <v>0</v>
      </c>
      <c r="N907" s="306" t="str">
        <f>VLOOKUP(G907,'3-Productie normen'!A:J,8,FALSE)</f>
        <v>V</v>
      </c>
      <c r="O907" s="453"/>
      <c r="Q907" s="307">
        <f t="shared" si="28"/>
        <v>5535</v>
      </c>
    </row>
    <row r="908" spans="1:17" ht="14.1" customHeight="1">
      <c r="A908" s="62">
        <v>908</v>
      </c>
      <c r="B908" s="271" t="s">
        <v>894</v>
      </c>
      <c r="C908" s="271" t="s">
        <v>963</v>
      </c>
      <c r="D908" s="429" t="s">
        <v>1109</v>
      </c>
      <c r="E908" s="216">
        <v>205</v>
      </c>
      <c r="F908" s="73" t="s">
        <v>923</v>
      </c>
      <c r="G908" s="271" t="s">
        <v>1114</v>
      </c>
      <c r="H908" s="73" t="s">
        <v>375</v>
      </c>
      <c r="I908" s="209">
        <v>56</v>
      </c>
      <c r="J908" s="304">
        <f t="shared" si="29"/>
        <v>205</v>
      </c>
      <c r="K908" s="219">
        <v>205</v>
      </c>
      <c r="L908" s="218" t="e">
        <f>IF(K908="nio",0,IF(K908&gt;0,K908*I908/M908,0))*VLOOKUP(B908,'2-Kosten per locatie'!$A$14:$C$22,3,FALSE)</f>
        <v>#DIV/0!</v>
      </c>
      <c r="M908" s="305">
        <f>IF(K908="nio",0,IF(K908&gt;0,VLOOKUP(G908,'3-Productie normen'!A:J,VLOOKUP(K908,'3-Productie normen'!$B$40:$C$42,2,FALSE),FALSE)))</f>
        <v>0</v>
      </c>
      <c r="N908" s="306" t="str">
        <f>VLOOKUP(G908,'3-Productie normen'!A:J,8,FALSE)</f>
        <v>L</v>
      </c>
      <c r="O908" s="453"/>
      <c r="Q908" s="307">
        <f t="shared" si="28"/>
        <v>11480</v>
      </c>
    </row>
    <row r="909" spans="1:17" ht="14.1" customHeight="1">
      <c r="A909" s="62">
        <v>909</v>
      </c>
      <c r="B909" s="271" t="s">
        <v>894</v>
      </c>
      <c r="C909" s="271" t="s">
        <v>963</v>
      </c>
      <c r="D909" s="429" t="s">
        <v>1109</v>
      </c>
      <c r="E909" s="216">
        <v>242</v>
      </c>
      <c r="F909" s="73" t="s">
        <v>925</v>
      </c>
      <c r="G909" s="73" t="s">
        <v>232</v>
      </c>
      <c r="H909" s="73" t="s">
        <v>375</v>
      </c>
      <c r="I909" s="209">
        <v>127</v>
      </c>
      <c r="J909" s="304">
        <f t="shared" si="29"/>
        <v>205</v>
      </c>
      <c r="K909" s="219">
        <v>205</v>
      </c>
      <c r="L909" s="218" t="e">
        <f>IF(K909="nio",0,IF(K909&gt;0,K909*I909/M909,0))*VLOOKUP(B909,'2-Kosten per locatie'!$A$14:$C$22,3,FALSE)</f>
        <v>#DIV/0!</v>
      </c>
      <c r="M909" s="305">
        <f>IF(K909="nio",0,IF(K909&gt;0,VLOOKUP(G909,'3-Productie normen'!A:J,VLOOKUP(K909,'3-Productie normen'!$B$40:$C$42,2,FALSE),FALSE)))</f>
        <v>0</v>
      </c>
      <c r="N909" s="306" t="str">
        <f>VLOOKUP(G909,'3-Productie normen'!A:J,8,FALSE)</f>
        <v>V</v>
      </c>
      <c r="O909" s="453"/>
      <c r="Q909" s="307">
        <f t="shared" si="28"/>
        <v>26035</v>
      </c>
    </row>
    <row r="910" spans="1:17" ht="14.1" customHeight="1">
      <c r="A910" s="62">
        <v>910</v>
      </c>
      <c r="B910" s="271" t="s">
        <v>894</v>
      </c>
      <c r="C910" s="271" t="s">
        <v>963</v>
      </c>
      <c r="D910" s="429" t="s">
        <v>1109</v>
      </c>
      <c r="E910" s="216">
        <v>241</v>
      </c>
      <c r="F910" s="73" t="s">
        <v>944</v>
      </c>
      <c r="G910" s="285" t="s">
        <v>37</v>
      </c>
      <c r="H910" s="73" t="s">
        <v>967</v>
      </c>
      <c r="I910" s="209">
        <v>15</v>
      </c>
      <c r="J910" s="304">
        <f t="shared" si="29"/>
        <v>205</v>
      </c>
      <c r="K910" s="219">
        <v>205</v>
      </c>
      <c r="L910" s="218" t="e">
        <f>IF(K910="nio",0,IF(K910&gt;0,K910*I910/M910,0))*VLOOKUP(B910,'2-Kosten per locatie'!$A$14:$C$22,3,FALSE)</f>
        <v>#DIV/0!</v>
      </c>
      <c r="M910" s="305">
        <f>IF(K910="nio",0,IF(K910&gt;0,VLOOKUP(G910,'3-Productie normen'!A:J,VLOOKUP(K910,'3-Productie normen'!$B$40:$C$42,2,FALSE),FALSE)))</f>
        <v>0</v>
      </c>
      <c r="N910" s="306" t="str">
        <f>VLOOKUP(G910,'3-Productie normen'!A:J,8,FALSE)</f>
        <v>S</v>
      </c>
      <c r="O910" s="453"/>
      <c r="Q910" s="307">
        <f t="shared" si="28"/>
        <v>3075</v>
      </c>
    </row>
    <row r="911" spans="1:17" ht="14.1" customHeight="1">
      <c r="A911" s="62">
        <v>911</v>
      </c>
      <c r="B911" s="271" t="s">
        <v>894</v>
      </c>
      <c r="C911" s="271" t="s">
        <v>963</v>
      </c>
      <c r="D911" s="429" t="s">
        <v>1109</v>
      </c>
      <c r="E911" s="216">
        <v>206</v>
      </c>
      <c r="F911" s="73" t="s">
        <v>923</v>
      </c>
      <c r="G911" s="271" t="s">
        <v>1114</v>
      </c>
      <c r="H911" s="73" t="s">
        <v>375</v>
      </c>
      <c r="I911" s="209">
        <v>48</v>
      </c>
      <c r="J911" s="304">
        <f t="shared" si="29"/>
        <v>205</v>
      </c>
      <c r="K911" s="219">
        <v>205</v>
      </c>
      <c r="L911" s="218" t="e">
        <f>IF(K911="nio",0,IF(K911&gt;0,K911*I911/M911,0))*VLOOKUP(B911,'2-Kosten per locatie'!$A$14:$C$22,3,FALSE)</f>
        <v>#DIV/0!</v>
      </c>
      <c r="M911" s="305">
        <f>IF(K911="nio",0,IF(K911&gt;0,VLOOKUP(G911,'3-Productie normen'!A:J,VLOOKUP(K911,'3-Productie normen'!$B$40:$C$42,2,FALSE),FALSE)))</f>
        <v>0</v>
      </c>
      <c r="N911" s="306" t="str">
        <f>VLOOKUP(G911,'3-Productie normen'!A:J,8,FALSE)</f>
        <v>L</v>
      </c>
      <c r="O911" s="453"/>
      <c r="Q911" s="307">
        <f t="shared" si="28"/>
        <v>9840</v>
      </c>
    </row>
    <row r="912" spans="1:17" ht="14.1" customHeight="1">
      <c r="A912" s="62">
        <v>912</v>
      </c>
      <c r="B912" s="271" t="s">
        <v>894</v>
      </c>
      <c r="C912" s="271" t="s">
        <v>963</v>
      </c>
      <c r="D912" s="429" t="s">
        <v>1109</v>
      </c>
      <c r="E912" s="216">
        <v>207</v>
      </c>
      <c r="F912" s="73" t="s">
        <v>923</v>
      </c>
      <c r="G912" s="271" t="s">
        <v>1114</v>
      </c>
      <c r="H912" s="73" t="s">
        <v>375</v>
      </c>
      <c r="I912" s="209">
        <v>48</v>
      </c>
      <c r="J912" s="304">
        <f t="shared" si="29"/>
        <v>205</v>
      </c>
      <c r="K912" s="219">
        <v>205</v>
      </c>
      <c r="L912" s="218" t="e">
        <f>IF(K912="nio",0,IF(K912&gt;0,K912*I912/M912,0))*VLOOKUP(B912,'2-Kosten per locatie'!$A$14:$C$22,3,FALSE)</f>
        <v>#DIV/0!</v>
      </c>
      <c r="M912" s="305">
        <f>IF(K912="nio",0,IF(K912&gt;0,VLOOKUP(G912,'3-Productie normen'!A:J,VLOOKUP(K912,'3-Productie normen'!$B$40:$C$42,2,FALSE),FALSE)))</f>
        <v>0</v>
      </c>
      <c r="N912" s="306" t="str">
        <f>VLOOKUP(G912,'3-Productie normen'!A:J,8,FALSE)</f>
        <v>L</v>
      </c>
      <c r="O912" s="453"/>
      <c r="Q912" s="307">
        <f t="shared" si="28"/>
        <v>9840</v>
      </c>
    </row>
    <row r="913" spans="1:17" ht="14.1" customHeight="1">
      <c r="A913" s="62">
        <v>913</v>
      </c>
      <c r="B913" s="271" t="s">
        <v>894</v>
      </c>
      <c r="C913" s="271" t="s">
        <v>963</v>
      </c>
      <c r="D913" s="429" t="s">
        <v>1109</v>
      </c>
      <c r="E913" s="216">
        <v>208</v>
      </c>
      <c r="F913" s="73" t="s">
        <v>923</v>
      </c>
      <c r="G913" s="271" t="s">
        <v>1114</v>
      </c>
      <c r="H913" s="73" t="s">
        <v>375</v>
      </c>
      <c r="I913" s="209">
        <v>55</v>
      </c>
      <c r="J913" s="304">
        <f t="shared" si="29"/>
        <v>205</v>
      </c>
      <c r="K913" s="219">
        <v>205</v>
      </c>
      <c r="L913" s="218" t="e">
        <f>IF(K913="nio",0,IF(K913&gt;0,K913*I913/M913,0))*VLOOKUP(B913,'2-Kosten per locatie'!$A$14:$C$22,3,FALSE)</f>
        <v>#DIV/0!</v>
      </c>
      <c r="M913" s="305">
        <f>IF(K913="nio",0,IF(K913&gt;0,VLOOKUP(G913,'3-Productie normen'!A:J,VLOOKUP(K913,'3-Productie normen'!$B$40:$C$42,2,FALSE),FALSE)))</f>
        <v>0</v>
      </c>
      <c r="N913" s="306" t="str">
        <f>VLOOKUP(G913,'3-Productie normen'!A:J,8,FALSE)</f>
        <v>L</v>
      </c>
      <c r="O913" s="453"/>
      <c r="Q913" s="307">
        <f t="shared" si="28"/>
        <v>11275</v>
      </c>
    </row>
    <row r="914" spans="1:17" ht="14.1" customHeight="1">
      <c r="A914" s="62">
        <v>914</v>
      </c>
      <c r="B914" s="271" t="s">
        <v>894</v>
      </c>
      <c r="C914" s="271" t="s">
        <v>963</v>
      </c>
      <c r="D914" s="429" t="s">
        <v>1109</v>
      </c>
      <c r="E914" s="216">
        <v>243</v>
      </c>
      <c r="F914" s="73" t="s">
        <v>902</v>
      </c>
      <c r="G914" s="73" t="s">
        <v>232</v>
      </c>
      <c r="H914" s="73" t="s">
        <v>375</v>
      </c>
      <c r="I914" s="209">
        <v>21</v>
      </c>
      <c r="J914" s="304">
        <f t="shared" si="29"/>
        <v>205</v>
      </c>
      <c r="K914" s="219">
        <v>205</v>
      </c>
      <c r="L914" s="218" t="e">
        <f>IF(K914="nio",0,IF(K914&gt;0,K914*I914/M914,0))*VLOOKUP(B914,'2-Kosten per locatie'!$A$14:$C$22,3,FALSE)</f>
        <v>#DIV/0!</v>
      </c>
      <c r="M914" s="305">
        <f>IF(K914="nio",0,IF(K914&gt;0,VLOOKUP(G914,'3-Productie normen'!A:J,VLOOKUP(K914,'3-Productie normen'!$B$40:$C$42,2,FALSE),FALSE)))</f>
        <v>0</v>
      </c>
      <c r="N914" s="306" t="str">
        <f>VLOOKUP(G914,'3-Productie normen'!A:J,8,FALSE)</f>
        <v>V</v>
      </c>
      <c r="O914" s="453"/>
      <c r="Q914" s="307">
        <f t="shared" si="28"/>
        <v>4305</v>
      </c>
    </row>
    <row r="915" spans="1:17" ht="14.1" customHeight="1">
      <c r="A915" s="62">
        <v>915</v>
      </c>
      <c r="B915" s="271" t="s">
        <v>894</v>
      </c>
      <c r="C915" s="271" t="s">
        <v>963</v>
      </c>
      <c r="D915" s="429" t="s">
        <v>1109</v>
      </c>
      <c r="E915" s="216">
        <v>210</v>
      </c>
      <c r="F915" s="73" t="s">
        <v>923</v>
      </c>
      <c r="G915" s="271" t="s">
        <v>1114</v>
      </c>
      <c r="H915" s="73" t="s">
        <v>375</v>
      </c>
      <c r="I915" s="209">
        <v>57</v>
      </c>
      <c r="J915" s="304">
        <f t="shared" si="29"/>
        <v>205</v>
      </c>
      <c r="K915" s="219">
        <v>205</v>
      </c>
      <c r="L915" s="218" t="e">
        <f>IF(K915="nio",0,IF(K915&gt;0,K915*I915/M915,0))*VLOOKUP(B915,'2-Kosten per locatie'!$A$14:$C$22,3,FALSE)</f>
        <v>#DIV/0!</v>
      </c>
      <c r="M915" s="305">
        <f>IF(K915="nio",0,IF(K915&gt;0,VLOOKUP(G915,'3-Productie normen'!A:J,VLOOKUP(K915,'3-Productie normen'!$B$40:$C$42,2,FALSE),FALSE)))</f>
        <v>0</v>
      </c>
      <c r="N915" s="306" t="str">
        <f>VLOOKUP(G915,'3-Productie normen'!A:J,8,FALSE)</f>
        <v>L</v>
      </c>
      <c r="O915" s="453"/>
      <c r="Q915" s="307">
        <f t="shared" si="28"/>
        <v>11685</v>
      </c>
    </row>
    <row r="916" spans="1:17" ht="14.1" customHeight="1">
      <c r="A916" s="62">
        <v>916</v>
      </c>
      <c r="B916" s="271" t="s">
        <v>894</v>
      </c>
      <c r="C916" s="271" t="s">
        <v>963</v>
      </c>
      <c r="D916" s="429" t="s">
        <v>1109</v>
      </c>
      <c r="E916" s="216">
        <v>209</v>
      </c>
      <c r="F916" s="73" t="s">
        <v>949</v>
      </c>
      <c r="G916" s="73" t="s">
        <v>1114</v>
      </c>
      <c r="H916" s="73" t="s">
        <v>375</v>
      </c>
      <c r="I916" s="209">
        <v>46</v>
      </c>
      <c r="J916" s="304">
        <f t="shared" si="29"/>
        <v>205</v>
      </c>
      <c r="K916" s="219">
        <v>205</v>
      </c>
      <c r="L916" s="218" t="e">
        <f>IF(K916="nio",0,IF(K916&gt;0,K916*I916/M916,0))*VLOOKUP(B916,'2-Kosten per locatie'!$A$14:$C$22,3,FALSE)</f>
        <v>#DIV/0!</v>
      </c>
      <c r="M916" s="305">
        <f>IF(K916="nio",0,IF(K916&gt;0,VLOOKUP(G916,'3-Productie normen'!A:J,VLOOKUP(K916,'3-Productie normen'!$B$40:$C$42,2,FALSE),FALSE)))</f>
        <v>0</v>
      </c>
      <c r="N916" s="306" t="str">
        <f>VLOOKUP(G916,'3-Productie normen'!A:J,8,FALSE)</f>
        <v>L</v>
      </c>
      <c r="O916" s="453"/>
      <c r="Q916" s="307">
        <f t="shared" si="28"/>
        <v>9430</v>
      </c>
    </row>
    <row r="917" spans="1:17" ht="14.1" customHeight="1">
      <c r="A917" s="62">
        <v>917</v>
      </c>
      <c r="B917" s="271" t="s">
        <v>894</v>
      </c>
      <c r="C917" s="271" t="s">
        <v>963</v>
      </c>
      <c r="D917" s="429" t="s">
        <v>1109</v>
      </c>
      <c r="E917" s="216">
        <v>211</v>
      </c>
      <c r="F917" s="73" t="s">
        <v>923</v>
      </c>
      <c r="G917" s="271" t="s">
        <v>1114</v>
      </c>
      <c r="H917" s="73" t="s">
        <v>375</v>
      </c>
      <c r="I917" s="209">
        <v>57</v>
      </c>
      <c r="J917" s="304">
        <f t="shared" si="29"/>
        <v>205</v>
      </c>
      <c r="K917" s="219">
        <v>205</v>
      </c>
      <c r="L917" s="218" t="e">
        <f>IF(K917="nio",0,IF(K917&gt;0,K917*I917/M917,0))*VLOOKUP(B917,'2-Kosten per locatie'!$A$14:$C$22,3,FALSE)</f>
        <v>#DIV/0!</v>
      </c>
      <c r="M917" s="305">
        <f>IF(K917="nio",0,IF(K917&gt;0,VLOOKUP(G917,'3-Productie normen'!A:J,VLOOKUP(K917,'3-Productie normen'!$B$40:$C$42,2,FALSE),FALSE)))</f>
        <v>0</v>
      </c>
      <c r="N917" s="306" t="str">
        <f>VLOOKUP(G917,'3-Productie normen'!A:J,8,FALSE)</f>
        <v>L</v>
      </c>
      <c r="O917" s="453"/>
      <c r="Q917" s="307">
        <f t="shared" si="28"/>
        <v>11685</v>
      </c>
    </row>
    <row r="918" spans="1:17" ht="14.1" customHeight="1">
      <c r="A918" s="62">
        <v>918</v>
      </c>
      <c r="B918" s="271" t="s">
        <v>894</v>
      </c>
      <c r="C918" s="271" t="s">
        <v>963</v>
      </c>
      <c r="D918" s="429" t="s">
        <v>1109</v>
      </c>
      <c r="E918" s="216">
        <v>212</v>
      </c>
      <c r="F918" s="73" t="s">
        <v>923</v>
      </c>
      <c r="G918" s="271" t="s">
        <v>1114</v>
      </c>
      <c r="H918" s="73" t="s">
        <v>375</v>
      </c>
      <c r="I918" s="209">
        <v>57</v>
      </c>
      <c r="J918" s="304">
        <f t="shared" si="29"/>
        <v>205</v>
      </c>
      <c r="K918" s="219">
        <v>205</v>
      </c>
      <c r="L918" s="218" t="e">
        <f>IF(K918="nio",0,IF(K918&gt;0,K918*I918/M918,0))*VLOOKUP(B918,'2-Kosten per locatie'!$A$14:$C$22,3,FALSE)</f>
        <v>#DIV/0!</v>
      </c>
      <c r="M918" s="305">
        <f>IF(K918="nio",0,IF(K918&gt;0,VLOOKUP(G918,'3-Productie normen'!A:J,VLOOKUP(K918,'3-Productie normen'!$B$40:$C$42,2,FALSE),FALSE)))</f>
        <v>0</v>
      </c>
      <c r="N918" s="306" t="str">
        <f>VLOOKUP(G918,'3-Productie normen'!A:J,8,FALSE)</f>
        <v>L</v>
      </c>
      <c r="O918" s="453"/>
      <c r="Q918" s="307">
        <f t="shared" si="28"/>
        <v>11685</v>
      </c>
    </row>
    <row r="919" spans="1:17" ht="14.1" customHeight="1">
      <c r="A919" s="62">
        <v>919</v>
      </c>
      <c r="B919" s="271" t="s">
        <v>894</v>
      </c>
      <c r="C919" s="271" t="s">
        <v>963</v>
      </c>
      <c r="D919" s="429" t="s">
        <v>1109</v>
      </c>
      <c r="E919" s="216">
        <v>239</v>
      </c>
      <c r="F919" s="73" t="s">
        <v>944</v>
      </c>
      <c r="G919" s="285" t="s">
        <v>37</v>
      </c>
      <c r="H919" s="73" t="s">
        <v>967</v>
      </c>
      <c r="I919" s="209">
        <v>15</v>
      </c>
      <c r="J919" s="304">
        <f t="shared" si="29"/>
        <v>205</v>
      </c>
      <c r="K919" s="219">
        <v>205</v>
      </c>
      <c r="L919" s="218" t="e">
        <f>IF(K919="nio",0,IF(K919&gt;0,K919*I919/M919,0))*VLOOKUP(B919,'2-Kosten per locatie'!$A$14:$C$22,3,FALSE)</f>
        <v>#DIV/0!</v>
      </c>
      <c r="M919" s="305">
        <f>IF(K919="nio",0,IF(K919&gt;0,VLOOKUP(G919,'3-Productie normen'!A:J,VLOOKUP(K919,'3-Productie normen'!$B$40:$C$42,2,FALSE),FALSE)))</f>
        <v>0</v>
      </c>
      <c r="N919" s="306" t="str">
        <f>VLOOKUP(G919,'3-Productie normen'!A:J,8,FALSE)</f>
        <v>S</v>
      </c>
      <c r="O919" s="453"/>
      <c r="Q919" s="307">
        <f t="shared" si="28"/>
        <v>3075</v>
      </c>
    </row>
    <row r="920" spans="1:17" ht="14.1" customHeight="1">
      <c r="A920" s="62">
        <v>920</v>
      </c>
      <c r="B920" s="271" t="s">
        <v>894</v>
      </c>
      <c r="C920" s="271" t="s">
        <v>963</v>
      </c>
      <c r="D920" s="429" t="s">
        <v>1109</v>
      </c>
      <c r="E920" s="216">
        <v>213</v>
      </c>
      <c r="F920" s="73" t="s">
        <v>923</v>
      </c>
      <c r="G920" s="271" t="s">
        <v>1114</v>
      </c>
      <c r="H920" s="73" t="s">
        <v>375</v>
      </c>
      <c r="I920" s="209">
        <v>57</v>
      </c>
      <c r="J920" s="304">
        <f t="shared" si="29"/>
        <v>205</v>
      </c>
      <c r="K920" s="219">
        <v>205</v>
      </c>
      <c r="L920" s="218" t="e">
        <f>IF(K920="nio",0,IF(K920&gt;0,K920*I920/M920,0))*VLOOKUP(B920,'2-Kosten per locatie'!$A$14:$C$22,3,FALSE)</f>
        <v>#DIV/0!</v>
      </c>
      <c r="M920" s="305">
        <f>IF(K920="nio",0,IF(K920&gt;0,VLOOKUP(G920,'3-Productie normen'!A:J,VLOOKUP(K920,'3-Productie normen'!$B$40:$C$42,2,FALSE),FALSE)))</f>
        <v>0</v>
      </c>
      <c r="N920" s="306" t="str">
        <f>VLOOKUP(G920,'3-Productie normen'!A:J,8,FALSE)</f>
        <v>L</v>
      </c>
      <c r="O920" s="453"/>
      <c r="Q920" s="307">
        <f t="shared" si="28"/>
        <v>11685</v>
      </c>
    </row>
    <row r="921" spans="1:17" ht="14.1" customHeight="1">
      <c r="A921" s="62">
        <v>921</v>
      </c>
      <c r="B921" s="271" t="s">
        <v>894</v>
      </c>
      <c r="C921" s="271" t="s">
        <v>963</v>
      </c>
      <c r="D921" s="429" t="s">
        <v>1109</v>
      </c>
      <c r="E921" s="216">
        <v>214</v>
      </c>
      <c r="F921" s="73" t="s">
        <v>923</v>
      </c>
      <c r="G921" s="271" t="s">
        <v>1114</v>
      </c>
      <c r="H921" s="73" t="s">
        <v>375</v>
      </c>
      <c r="I921" s="209">
        <v>48</v>
      </c>
      <c r="J921" s="304">
        <f t="shared" si="29"/>
        <v>205</v>
      </c>
      <c r="K921" s="219">
        <v>205</v>
      </c>
      <c r="L921" s="218" t="e">
        <f>IF(K921="nio",0,IF(K921&gt;0,K921*I921/M921,0))*VLOOKUP(B921,'2-Kosten per locatie'!$A$14:$C$22,3,FALSE)</f>
        <v>#DIV/0!</v>
      </c>
      <c r="M921" s="305">
        <f>IF(K921="nio",0,IF(K921&gt;0,VLOOKUP(G921,'3-Productie normen'!A:J,VLOOKUP(K921,'3-Productie normen'!$B$40:$C$42,2,FALSE),FALSE)))</f>
        <v>0</v>
      </c>
      <c r="N921" s="306" t="str">
        <f>VLOOKUP(G921,'3-Productie normen'!A:J,8,FALSE)</f>
        <v>L</v>
      </c>
      <c r="O921" s="453"/>
      <c r="Q921" s="307">
        <f t="shared" si="28"/>
        <v>9840</v>
      </c>
    </row>
    <row r="922" spans="1:17" ht="14.1" customHeight="1">
      <c r="A922" s="62">
        <v>922</v>
      </c>
      <c r="B922" s="271" t="s">
        <v>894</v>
      </c>
      <c r="C922" s="271" t="s">
        <v>963</v>
      </c>
      <c r="D922" s="429" t="s">
        <v>1109</v>
      </c>
      <c r="E922" s="216">
        <v>215</v>
      </c>
      <c r="F922" s="73" t="s">
        <v>923</v>
      </c>
      <c r="G922" s="271" t="s">
        <v>1114</v>
      </c>
      <c r="H922" s="73" t="s">
        <v>375</v>
      </c>
      <c r="I922" s="209">
        <v>54</v>
      </c>
      <c r="J922" s="304">
        <f t="shared" si="29"/>
        <v>205</v>
      </c>
      <c r="K922" s="219">
        <v>205</v>
      </c>
      <c r="L922" s="218" t="e">
        <f>IF(K922="nio",0,IF(K922&gt;0,K922*I922/M922,0))*VLOOKUP(B922,'2-Kosten per locatie'!$A$14:$C$22,3,FALSE)</f>
        <v>#DIV/0!</v>
      </c>
      <c r="M922" s="305">
        <f>IF(K922="nio",0,IF(K922&gt;0,VLOOKUP(G922,'3-Productie normen'!A:J,VLOOKUP(K922,'3-Productie normen'!$B$40:$C$42,2,FALSE),FALSE)))</f>
        <v>0</v>
      </c>
      <c r="N922" s="306" t="str">
        <f>VLOOKUP(G922,'3-Productie normen'!A:J,8,FALSE)</f>
        <v>L</v>
      </c>
      <c r="O922" s="453"/>
      <c r="Q922" s="307">
        <f t="shared" si="28"/>
        <v>11070</v>
      </c>
    </row>
    <row r="923" spans="1:17" ht="14.1" customHeight="1">
      <c r="A923" s="62">
        <v>923</v>
      </c>
      <c r="B923" s="271" t="s">
        <v>894</v>
      </c>
      <c r="C923" s="271" t="s">
        <v>963</v>
      </c>
      <c r="D923" s="429" t="s">
        <v>1109</v>
      </c>
      <c r="E923" s="216">
        <v>216</v>
      </c>
      <c r="F923" s="73" t="s">
        <v>923</v>
      </c>
      <c r="G923" s="271" t="s">
        <v>1114</v>
      </c>
      <c r="H923" s="73" t="s">
        <v>375</v>
      </c>
      <c r="I923" s="209">
        <v>56</v>
      </c>
      <c r="J923" s="304">
        <f t="shared" si="29"/>
        <v>205</v>
      </c>
      <c r="K923" s="219">
        <v>205</v>
      </c>
      <c r="L923" s="218" t="e">
        <f>IF(K923="nio",0,IF(K923&gt;0,K923*I923/M923,0))*VLOOKUP(B923,'2-Kosten per locatie'!$A$14:$C$22,3,FALSE)</f>
        <v>#DIV/0!</v>
      </c>
      <c r="M923" s="305">
        <f>IF(K923="nio",0,IF(K923&gt;0,VLOOKUP(G923,'3-Productie normen'!A:J,VLOOKUP(K923,'3-Productie normen'!$B$40:$C$42,2,FALSE),FALSE)))</f>
        <v>0</v>
      </c>
      <c r="N923" s="306" t="str">
        <f>VLOOKUP(G923,'3-Productie normen'!A:J,8,FALSE)</f>
        <v>L</v>
      </c>
      <c r="O923" s="453"/>
      <c r="Q923" s="307">
        <f t="shared" si="28"/>
        <v>11480</v>
      </c>
    </row>
    <row r="924" spans="1:17" ht="14.1" customHeight="1">
      <c r="A924" s="62">
        <v>924</v>
      </c>
      <c r="B924" s="271" t="s">
        <v>894</v>
      </c>
      <c r="C924" s="271" t="s">
        <v>963</v>
      </c>
      <c r="D924" s="429" t="s">
        <v>1109</v>
      </c>
      <c r="E924" s="216" t="s">
        <v>922</v>
      </c>
      <c r="F924" s="73" t="s">
        <v>901</v>
      </c>
      <c r="G924" s="73" t="s">
        <v>236</v>
      </c>
      <c r="H924" s="73" t="s">
        <v>198</v>
      </c>
      <c r="I924" s="209">
        <v>0</v>
      </c>
      <c r="J924" s="304">
        <f t="shared" si="29"/>
        <v>0</v>
      </c>
      <c r="K924" s="219" t="s">
        <v>888</v>
      </c>
      <c r="L924" s="218">
        <f>IF(K924="nio",0,IF(K924&gt;0,K924*I924/M924,0))*VLOOKUP(B924,'2-Kosten per locatie'!$A$14:$C$22,3,FALSE)</f>
        <v>0</v>
      </c>
      <c r="M924" s="305">
        <f>IF(K924="nio",0,IF(K924&gt;0,VLOOKUP(G924,'3-Productie normen'!A:J,VLOOKUP(K924,'3-Productie normen'!$B$40:$C$42,2,FALSE),FALSE)))</f>
        <v>0</v>
      </c>
      <c r="N924" s="306" t="str">
        <f>VLOOKUP(G924,'3-Productie normen'!A:J,8,FALSE)</f>
        <v>nvt</v>
      </c>
      <c r="O924" s="453"/>
      <c r="Q924" s="307">
        <f t="shared" si="28"/>
        <v>0</v>
      </c>
    </row>
    <row r="925" spans="1:17" ht="14.1" customHeight="1">
      <c r="A925" s="62">
        <v>925</v>
      </c>
      <c r="B925" s="271" t="s">
        <v>894</v>
      </c>
      <c r="C925" s="271" t="s">
        <v>963</v>
      </c>
      <c r="D925" s="429" t="s">
        <v>1109</v>
      </c>
      <c r="E925" s="216">
        <v>224</v>
      </c>
      <c r="F925" s="73" t="s">
        <v>957</v>
      </c>
      <c r="G925" s="73" t="s">
        <v>236</v>
      </c>
      <c r="H925" s="73" t="s">
        <v>375</v>
      </c>
      <c r="I925" s="209">
        <v>16</v>
      </c>
      <c r="J925" s="304">
        <f t="shared" si="29"/>
        <v>0</v>
      </c>
      <c r="K925" s="219" t="s">
        <v>888</v>
      </c>
      <c r="L925" s="218">
        <f>IF(K925="nio",0,IF(K925&gt;0,K925*I925/M925,0))*VLOOKUP(B925,'2-Kosten per locatie'!$A$14:$C$22,3,FALSE)</f>
        <v>0</v>
      </c>
      <c r="M925" s="305">
        <f>IF(K925="nio",0,IF(K925&gt;0,VLOOKUP(G925,'3-Productie normen'!A:J,VLOOKUP(K925,'3-Productie normen'!$B$40:$C$42,2,FALSE),FALSE)))</f>
        <v>0</v>
      </c>
      <c r="N925" s="306" t="str">
        <f>VLOOKUP(G925,'3-Productie normen'!A:J,8,FALSE)</f>
        <v>nvt</v>
      </c>
      <c r="O925" s="453"/>
      <c r="Q925" s="307">
        <f t="shared" si="28"/>
        <v>0</v>
      </c>
    </row>
    <row r="926" spans="1:17" ht="14.1" customHeight="1">
      <c r="A926" s="62">
        <v>926</v>
      </c>
      <c r="B926" s="271" t="s">
        <v>894</v>
      </c>
      <c r="C926" s="271" t="s">
        <v>963</v>
      </c>
      <c r="D926" s="429" t="s">
        <v>1109</v>
      </c>
      <c r="E926" s="216">
        <v>238</v>
      </c>
      <c r="F926" s="73" t="s">
        <v>925</v>
      </c>
      <c r="G926" s="73" t="s">
        <v>232</v>
      </c>
      <c r="H926" s="73" t="s">
        <v>375</v>
      </c>
      <c r="I926" s="209">
        <v>79</v>
      </c>
      <c r="J926" s="304">
        <f t="shared" si="29"/>
        <v>205</v>
      </c>
      <c r="K926" s="219">
        <v>205</v>
      </c>
      <c r="L926" s="218" t="e">
        <f>IF(K926="nio",0,IF(K926&gt;0,K926*I926/M926,0))*VLOOKUP(B926,'2-Kosten per locatie'!$A$14:$C$22,3,FALSE)</f>
        <v>#DIV/0!</v>
      </c>
      <c r="M926" s="305">
        <f>IF(K926="nio",0,IF(K926&gt;0,VLOOKUP(G926,'3-Productie normen'!A:J,VLOOKUP(K926,'3-Productie normen'!$B$40:$C$42,2,FALSE),FALSE)))</f>
        <v>0</v>
      </c>
      <c r="N926" s="306" t="str">
        <f>VLOOKUP(G926,'3-Productie normen'!A:J,8,FALSE)</f>
        <v>V</v>
      </c>
      <c r="O926" s="453"/>
      <c r="Q926" s="307">
        <f t="shared" si="28"/>
        <v>16195</v>
      </c>
    </row>
    <row r="927" spans="1:17" ht="14.1" customHeight="1">
      <c r="A927" s="62">
        <v>927</v>
      </c>
      <c r="B927" s="271" t="s">
        <v>894</v>
      </c>
      <c r="C927" s="271" t="s">
        <v>963</v>
      </c>
      <c r="D927" s="429" t="s">
        <v>1109</v>
      </c>
      <c r="E927" s="216">
        <v>232</v>
      </c>
      <c r="F927" s="73" t="s">
        <v>958</v>
      </c>
      <c r="G927" s="285" t="s">
        <v>37</v>
      </c>
      <c r="H927" s="73" t="s">
        <v>967</v>
      </c>
      <c r="I927" s="209">
        <v>8</v>
      </c>
      <c r="J927" s="304">
        <f t="shared" si="29"/>
        <v>205</v>
      </c>
      <c r="K927" s="219">
        <v>205</v>
      </c>
      <c r="L927" s="218" t="e">
        <f>IF(K927="nio",0,IF(K927&gt;0,K927*I927/M927,0))*VLOOKUP(B927,'2-Kosten per locatie'!$A$14:$C$22,3,FALSE)</f>
        <v>#DIV/0!</v>
      </c>
      <c r="M927" s="305">
        <f>IF(K927="nio",0,IF(K927&gt;0,VLOOKUP(G927,'3-Productie normen'!A:J,VLOOKUP(K927,'3-Productie normen'!$B$40:$C$42,2,FALSE),FALSE)))</f>
        <v>0</v>
      </c>
      <c r="N927" s="306" t="str">
        <f>VLOOKUP(G927,'3-Productie normen'!A:J,8,FALSE)</f>
        <v>S</v>
      </c>
      <c r="O927" s="453"/>
      <c r="Q927" s="307">
        <f t="shared" si="28"/>
        <v>1640</v>
      </c>
    </row>
    <row r="928" spans="1:17" ht="14.1" customHeight="1">
      <c r="A928" s="62">
        <v>928</v>
      </c>
      <c r="B928" s="271" t="s">
        <v>894</v>
      </c>
      <c r="C928" s="271" t="s">
        <v>963</v>
      </c>
      <c r="D928" s="429" t="s">
        <v>1109</v>
      </c>
      <c r="E928" s="216">
        <v>217</v>
      </c>
      <c r="F928" s="73" t="s">
        <v>923</v>
      </c>
      <c r="G928" s="271" t="s">
        <v>1114</v>
      </c>
      <c r="H928" s="73" t="s">
        <v>375</v>
      </c>
      <c r="I928" s="209">
        <v>50</v>
      </c>
      <c r="J928" s="304">
        <f t="shared" si="29"/>
        <v>205</v>
      </c>
      <c r="K928" s="219">
        <v>205</v>
      </c>
      <c r="L928" s="218" t="e">
        <f>IF(K928="nio",0,IF(K928&gt;0,K928*I928/M928,0))*VLOOKUP(B928,'2-Kosten per locatie'!$A$14:$C$22,3,FALSE)</f>
        <v>#DIV/0!</v>
      </c>
      <c r="M928" s="305">
        <f>IF(K928="nio",0,IF(K928&gt;0,VLOOKUP(G928,'3-Productie normen'!A:J,VLOOKUP(K928,'3-Productie normen'!$B$40:$C$42,2,FALSE),FALSE)))</f>
        <v>0</v>
      </c>
      <c r="N928" s="306" t="str">
        <f>VLOOKUP(G928,'3-Productie normen'!A:J,8,FALSE)</f>
        <v>L</v>
      </c>
      <c r="O928" s="453"/>
      <c r="Q928" s="307">
        <f t="shared" si="28"/>
        <v>10250</v>
      </c>
    </row>
    <row r="929" spans="1:17" ht="14.1" customHeight="1">
      <c r="A929" s="62">
        <v>929</v>
      </c>
      <c r="B929" s="271" t="s">
        <v>894</v>
      </c>
      <c r="C929" s="271" t="s">
        <v>963</v>
      </c>
      <c r="D929" s="429" t="s">
        <v>1109</v>
      </c>
      <c r="E929" s="216">
        <v>218</v>
      </c>
      <c r="F929" s="73" t="s">
        <v>901</v>
      </c>
      <c r="G929" s="73" t="s">
        <v>35</v>
      </c>
      <c r="H929" s="73" t="s">
        <v>966</v>
      </c>
      <c r="I929" s="209">
        <v>16</v>
      </c>
      <c r="J929" s="304">
        <f t="shared" si="29"/>
        <v>123</v>
      </c>
      <c r="K929" s="219">
        <v>123</v>
      </c>
      <c r="L929" s="218" t="e">
        <f>IF(K929="nio",0,IF(K929&gt;0,K929*I929/M929,0))*VLOOKUP(B929,'2-Kosten per locatie'!$A$14:$C$22,3,FALSE)</f>
        <v>#DIV/0!</v>
      </c>
      <c r="M929" s="305">
        <f>IF(K929="nio",0,IF(K929&gt;0,VLOOKUP(G929,'3-Productie normen'!A:J,VLOOKUP(K929,'3-Productie normen'!$B$40:$C$42,2,FALSE),FALSE)))</f>
        <v>0</v>
      </c>
      <c r="N929" s="306" t="str">
        <f>VLOOKUP(G929,'3-Productie normen'!A:J,8,FALSE)</f>
        <v>B</v>
      </c>
      <c r="O929" s="453"/>
      <c r="Q929" s="307">
        <f t="shared" si="28"/>
        <v>1968</v>
      </c>
    </row>
    <row r="930" spans="1:17" ht="14.1" customHeight="1">
      <c r="A930" s="62">
        <v>930</v>
      </c>
      <c r="B930" s="271" t="s">
        <v>894</v>
      </c>
      <c r="C930" s="271" t="s">
        <v>963</v>
      </c>
      <c r="D930" s="429" t="s">
        <v>1109</v>
      </c>
      <c r="E930" s="216">
        <v>219</v>
      </c>
      <c r="F930" s="73" t="s">
        <v>901</v>
      </c>
      <c r="G930" s="73" t="s">
        <v>35</v>
      </c>
      <c r="H930" s="73" t="s">
        <v>966</v>
      </c>
      <c r="I930" s="209">
        <v>16</v>
      </c>
      <c r="J930" s="304">
        <f t="shared" si="29"/>
        <v>123</v>
      </c>
      <c r="K930" s="219">
        <v>123</v>
      </c>
      <c r="L930" s="218" t="e">
        <f>IF(K930="nio",0,IF(K930&gt;0,K930*I930/M930,0))*VLOOKUP(B930,'2-Kosten per locatie'!$A$14:$C$22,3,FALSE)</f>
        <v>#DIV/0!</v>
      </c>
      <c r="M930" s="305">
        <f>IF(K930="nio",0,IF(K930&gt;0,VLOOKUP(G930,'3-Productie normen'!A:J,VLOOKUP(K930,'3-Productie normen'!$B$40:$C$42,2,FALSE),FALSE)))</f>
        <v>0</v>
      </c>
      <c r="N930" s="306" t="str">
        <f>VLOOKUP(G930,'3-Productie normen'!A:J,8,FALSE)</f>
        <v>B</v>
      </c>
      <c r="O930" s="453"/>
      <c r="Q930" s="307">
        <f t="shared" si="28"/>
        <v>1968</v>
      </c>
    </row>
    <row r="931" spans="1:17" ht="14.1" customHeight="1">
      <c r="A931" s="62">
        <v>931</v>
      </c>
      <c r="B931" s="271" t="s">
        <v>894</v>
      </c>
      <c r="C931" s="271" t="s">
        <v>963</v>
      </c>
      <c r="D931" s="429" t="s">
        <v>1109</v>
      </c>
      <c r="E931" s="216">
        <v>220</v>
      </c>
      <c r="F931" s="73" t="s">
        <v>901</v>
      </c>
      <c r="G931" s="73" t="s">
        <v>35</v>
      </c>
      <c r="H931" s="73" t="s">
        <v>966</v>
      </c>
      <c r="I931" s="209">
        <v>17</v>
      </c>
      <c r="J931" s="304">
        <f t="shared" si="29"/>
        <v>123</v>
      </c>
      <c r="K931" s="219">
        <v>123</v>
      </c>
      <c r="L931" s="218" t="e">
        <f>IF(K931="nio",0,IF(K931&gt;0,K931*I931/M931,0))*VLOOKUP(B931,'2-Kosten per locatie'!$A$14:$C$22,3,FALSE)</f>
        <v>#DIV/0!</v>
      </c>
      <c r="M931" s="305">
        <f>IF(K931="nio",0,IF(K931&gt;0,VLOOKUP(G931,'3-Productie normen'!A:J,VLOOKUP(K931,'3-Productie normen'!$B$40:$C$42,2,FALSE),FALSE)))</f>
        <v>0</v>
      </c>
      <c r="N931" s="306" t="str">
        <f>VLOOKUP(G931,'3-Productie normen'!A:J,8,FALSE)</f>
        <v>B</v>
      </c>
      <c r="O931" s="453"/>
      <c r="Q931" s="307">
        <f t="shared" si="28"/>
        <v>2091</v>
      </c>
    </row>
    <row r="932" spans="1:17" ht="14.1" customHeight="1">
      <c r="A932" s="62">
        <v>932</v>
      </c>
      <c r="B932" s="271" t="s">
        <v>894</v>
      </c>
      <c r="C932" s="271" t="s">
        <v>963</v>
      </c>
      <c r="D932" s="429" t="s">
        <v>1109</v>
      </c>
      <c r="E932" s="216">
        <v>221</v>
      </c>
      <c r="F932" s="73" t="s">
        <v>901</v>
      </c>
      <c r="G932" s="73" t="s">
        <v>35</v>
      </c>
      <c r="H932" s="73" t="s">
        <v>966</v>
      </c>
      <c r="I932" s="209">
        <v>17</v>
      </c>
      <c r="J932" s="304">
        <f t="shared" si="29"/>
        <v>123</v>
      </c>
      <c r="K932" s="219">
        <v>123</v>
      </c>
      <c r="L932" s="218" t="e">
        <f>IF(K932="nio",0,IF(K932&gt;0,K932*I932/M932,0))*VLOOKUP(B932,'2-Kosten per locatie'!$A$14:$C$22,3,FALSE)</f>
        <v>#DIV/0!</v>
      </c>
      <c r="M932" s="305">
        <f>IF(K932="nio",0,IF(K932&gt;0,VLOOKUP(G932,'3-Productie normen'!A:J,VLOOKUP(K932,'3-Productie normen'!$B$40:$C$42,2,FALSE),FALSE)))</f>
        <v>0</v>
      </c>
      <c r="N932" s="306" t="str">
        <f>VLOOKUP(G932,'3-Productie normen'!A:J,8,FALSE)</f>
        <v>B</v>
      </c>
      <c r="O932" s="453"/>
      <c r="Q932" s="307">
        <f t="shared" si="28"/>
        <v>2091</v>
      </c>
    </row>
    <row r="933" spans="1:17" ht="14.1" customHeight="1">
      <c r="A933" s="62">
        <v>933</v>
      </c>
      <c r="B933" s="271" t="s">
        <v>894</v>
      </c>
      <c r="C933" s="271" t="s">
        <v>963</v>
      </c>
      <c r="D933" s="429" t="s">
        <v>1109</v>
      </c>
      <c r="E933" s="216">
        <v>222</v>
      </c>
      <c r="F933" s="73" t="s">
        <v>923</v>
      </c>
      <c r="G933" s="271" t="s">
        <v>1114</v>
      </c>
      <c r="H933" s="73" t="s">
        <v>966</v>
      </c>
      <c r="I933" s="209">
        <v>17</v>
      </c>
      <c r="J933" s="304">
        <f t="shared" si="29"/>
        <v>205</v>
      </c>
      <c r="K933" s="219">
        <v>205</v>
      </c>
      <c r="L933" s="218" t="e">
        <f>IF(K933="nio",0,IF(K933&gt;0,K933*I933/M933,0))*VLOOKUP(B933,'2-Kosten per locatie'!$A$14:$C$22,3,FALSE)</f>
        <v>#DIV/0!</v>
      </c>
      <c r="M933" s="305">
        <f>IF(K933="nio",0,IF(K933&gt;0,VLOOKUP(G933,'3-Productie normen'!A:J,VLOOKUP(K933,'3-Productie normen'!$B$40:$C$42,2,FALSE),FALSE)))</f>
        <v>0</v>
      </c>
      <c r="N933" s="306" t="str">
        <f>VLOOKUP(G933,'3-Productie normen'!A:J,8,FALSE)</f>
        <v>L</v>
      </c>
      <c r="O933" s="453"/>
      <c r="Q933" s="307">
        <f t="shared" si="28"/>
        <v>3485</v>
      </c>
    </row>
    <row r="934" spans="1:17" ht="14.1" customHeight="1">
      <c r="A934" s="62">
        <v>934</v>
      </c>
      <c r="B934" s="271" t="s">
        <v>894</v>
      </c>
      <c r="C934" s="271" t="s">
        <v>963</v>
      </c>
      <c r="D934" s="429" t="s">
        <v>1109</v>
      </c>
      <c r="E934" s="216">
        <v>223</v>
      </c>
      <c r="F934" s="73" t="s">
        <v>924</v>
      </c>
      <c r="G934" s="73" t="s">
        <v>35</v>
      </c>
      <c r="H934" s="73" t="s">
        <v>966</v>
      </c>
      <c r="I934" s="209">
        <v>17</v>
      </c>
      <c r="J934" s="304">
        <f t="shared" si="29"/>
        <v>123</v>
      </c>
      <c r="K934" s="219">
        <v>123</v>
      </c>
      <c r="L934" s="218" t="e">
        <f>IF(K934="nio",0,IF(K934&gt;0,K934*I934/M934,0))*VLOOKUP(B934,'2-Kosten per locatie'!$A$14:$C$22,3,FALSE)</f>
        <v>#DIV/0!</v>
      </c>
      <c r="M934" s="305">
        <f>IF(K934="nio",0,IF(K934&gt;0,VLOOKUP(G934,'3-Productie normen'!A:J,VLOOKUP(K934,'3-Productie normen'!$B$40:$C$42,2,FALSE),FALSE)))</f>
        <v>0</v>
      </c>
      <c r="N934" s="306" t="str">
        <f>VLOOKUP(G934,'3-Productie normen'!A:J,8,FALSE)</f>
        <v>B</v>
      </c>
      <c r="O934" s="453"/>
      <c r="Q934" s="307">
        <f t="shared" ref="Q934:Q997" si="30">J934*I934</f>
        <v>2091</v>
      </c>
    </row>
    <row r="935" spans="1:17" ht="14.1" customHeight="1">
      <c r="A935" s="62">
        <v>935</v>
      </c>
      <c r="B935" s="271" t="s">
        <v>894</v>
      </c>
      <c r="C935" s="271" t="s">
        <v>963</v>
      </c>
      <c r="D935" s="429" t="s">
        <v>1109</v>
      </c>
      <c r="E935" s="216">
        <v>224</v>
      </c>
      <c r="F935" s="73" t="s">
        <v>924</v>
      </c>
      <c r="G935" s="73" t="s">
        <v>35</v>
      </c>
      <c r="H935" s="73" t="s">
        <v>966</v>
      </c>
      <c r="I935" s="209">
        <v>17</v>
      </c>
      <c r="J935" s="304">
        <f t="shared" si="29"/>
        <v>123</v>
      </c>
      <c r="K935" s="219">
        <v>123</v>
      </c>
      <c r="L935" s="218" t="e">
        <f>IF(K935="nio",0,IF(K935&gt;0,K935*I935/M935,0))*VLOOKUP(B935,'2-Kosten per locatie'!$A$14:$C$22,3,FALSE)</f>
        <v>#DIV/0!</v>
      </c>
      <c r="M935" s="305">
        <f>IF(K935="nio",0,IF(K935&gt;0,VLOOKUP(G935,'3-Productie normen'!A:J,VLOOKUP(K935,'3-Productie normen'!$B$40:$C$42,2,FALSE),FALSE)))</f>
        <v>0</v>
      </c>
      <c r="N935" s="306" t="str">
        <f>VLOOKUP(G935,'3-Productie normen'!A:J,8,FALSE)</f>
        <v>B</v>
      </c>
      <c r="O935" s="453"/>
      <c r="Q935" s="307">
        <f t="shared" si="30"/>
        <v>2091</v>
      </c>
    </row>
    <row r="936" spans="1:17" ht="14.1" customHeight="1">
      <c r="A936" s="62">
        <v>936</v>
      </c>
      <c r="B936" s="271" t="s">
        <v>894</v>
      </c>
      <c r="C936" s="271" t="s">
        <v>963</v>
      </c>
      <c r="D936" s="429" t="s">
        <v>1109</v>
      </c>
      <c r="E936" s="216">
        <v>225</v>
      </c>
      <c r="F936" s="73" t="s">
        <v>924</v>
      </c>
      <c r="G936" s="73" t="s">
        <v>35</v>
      </c>
      <c r="H936" s="73" t="s">
        <v>966</v>
      </c>
      <c r="I936" s="209">
        <v>17</v>
      </c>
      <c r="J936" s="304">
        <f t="shared" si="29"/>
        <v>123</v>
      </c>
      <c r="K936" s="219">
        <v>123</v>
      </c>
      <c r="L936" s="218" t="e">
        <f>IF(K936="nio",0,IF(K936&gt;0,K936*I936/M936,0))*VLOOKUP(B936,'2-Kosten per locatie'!$A$14:$C$22,3,FALSE)</f>
        <v>#DIV/0!</v>
      </c>
      <c r="M936" s="305">
        <f>IF(K936="nio",0,IF(K936&gt;0,VLOOKUP(G936,'3-Productie normen'!A:J,VLOOKUP(K936,'3-Productie normen'!$B$40:$C$42,2,FALSE),FALSE)))</f>
        <v>0</v>
      </c>
      <c r="N936" s="306" t="str">
        <f>VLOOKUP(G936,'3-Productie normen'!A:J,8,FALSE)</f>
        <v>B</v>
      </c>
      <c r="O936" s="453"/>
      <c r="Q936" s="307">
        <f t="shared" si="30"/>
        <v>2091</v>
      </c>
    </row>
    <row r="937" spans="1:17" ht="14.1" customHeight="1">
      <c r="A937" s="62">
        <v>937</v>
      </c>
      <c r="B937" s="271" t="s">
        <v>894</v>
      </c>
      <c r="C937" s="271" t="s">
        <v>963</v>
      </c>
      <c r="D937" s="429" t="s">
        <v>1109</v>
      </c>
      <c r="E937" s="216">
        <v>245</v>
      </c>
      <c r="F937" s="73" t="s">
        <v>925</v>
      </c>
      <c r="G937" s="73" t="s">
        <v>232</v>
      </c>
      <c r="H937" s="73" t="s">
        <v>375</v>
      </c>
      <c r="I937" s="209">
        <v>17</v>
      </c>
      <c r="J937" s="304">
        <f t="shared" si="29"/>
        <v>205</v>
      </c>
      <c r="K937" s="219">
        <v>205</v>
      </c>
      <c r="L937" s="218" t="e">
        <f>IF(K937="nio",0,IF(K937&gt;0,K937*I937/M937,0))*VLOOKUP(B937,'2-Kosten per locatie'!$A$14:$C$22,3,FALSE)</f>
        <v>#DIV/0!</v>
      </c>
      <c r="M937" s="305">
        <f>IF(K937="nio",0,IF(K937&gt;0,VLOOKUP(G937,'3-Productie normen'!A:J,VLOOKUP(K937,'3-Productie normen'!$B$40:$C$42,2,FALSE),FALSE)))</f>
        <v>0</v>
      </c>
      <c r="N937" s="306" t="str">
        <f>VLOOKUP(G937,'3-Productie normen'!A:J,8,FALSE)</f>
        <v>V</v>
      </c>
      <c r="O937" s="453"/>
      <c r="Q937" s="307">
        <f t="shared" si="30"/>
        <v>3485</v>
      </c>
    </row>
    <row r="938" spans="1:17" ht="14.1" customHeight="1">
      <c r="A938" s="62">
        <v>938</v>
      </c>
      <c r="B938" s="271" t="s">
        <v>894</v>
      </c>
      <c r="C938" s="271" t="s">
        <v>963</v>
      </c>
      <c r="D938" s="429" t="s">
        <v>1109</v>
      </c>
      <c r="E938" s="216">
        <v>203</v>
      </c>
      <c r="F938" s="73" t="s">
        <v>923</v>
      </c>
      <c r="G938" s="271" t="s">
        <v>1114</v>
      </c>
      <c r="H938" s="73" t="s">
        <v>375</v>
      </c>
      <c r="I938" s="209">
        <v>64</v>
      </c>
      <c r="J938" s="304">
        <f t="shared" si="29"/>
        <v>205</v>
      </c>
      <c r="K938" s="219">
        <v>205</v>
      </c>
      <c r="L938" s="218" t="e">
        <f>IF(K938="nio",0,IF(K938&gt;0,K938*I938/M938,0))*VLOOKUP(B938,'2-Kosten per locatie'!$A$14:$C$22,3,FALSE)</f>
        <v>#DIV/0!</v>
      </c>
      <c r="M938" s="305">
        <f>IF(K938="nio",0,IF(K938&gt;0,VLOOKUP(G938,'3-Productie normen'!A:J,VLOOKUP(K938,'3-Productie normen'!$B$40:$C$42,2,FALSE),FALSE)))</f>
        <v>0</v>
      </c>
      <c r="N938" s="306" t="str">
        <f>VLOOKUP(G938,'3-Productie normen'!A:J,8,FALSE)</f>
        <v>L</v>
      </c>
      <c r="O938" s="453"/>
      <c r="Q938" s="307">
        <f t="shared" si="30"/>
        <v>13120</v>
      </c>
    </row>
    <row r="939" spans="1:17" ht="14.1" customHeight="1">
      <c r="A939" s="62">
        <v>939</v>
      </c>
      <c r="B939" s="271" t="s">
        <v>894</v>
      </c>
      <c r="C939" s="271" t="s">
        <v>963</v>
      </c>
      <c r="D939" s="429" t="s">
        <v>1109</v>
      </c>
      <c r="E939" s="216">
        <v>270</v>
      </c>
      <c r="F939" s="73" t="s">
        <v>959</v>
      </c>
      <c r="G939" s="73" t="s">
        <v>35</v>
      </c>
      <c r="H939" s="73" t="s">
        <v>375</v>
      </c>
      <c r="I939" s="209">
        <v>273</v>
      </c>
      <c r="J939" s="304">
        <f t="shared" si="29"/>
        <v>123</v>
      </c>
      <c r="K939" s="219">
        <v>123</v>
      </c>
      <c r="L939" s="218" t="e">
        <f>IF(K939="nio",0,IF(K939&gt;0,K939*I939/M939,0))*VLOOKUP(B939,'2-Kosten per locatie'!$A$14:$C$22,3,FALSE)</f>
        <v>#DIV/0!</v>
      </c>
      <c r="M939" s="305">
        <f>IF(K939="nio",0,IF(K939&gt;0,VLOOKUP(G939,'3-Productie normen'!A:J,VLOOKUP(K939,'3-Productie normen'!$B$40:$C$42,2,FALSE),FALSE)))</f>
        <v>0</v>
      </c>
      <c r="N939" s="306" t="str">
        <f>VLOOKUP(G939,'3-Productie normen'!A:J,8,FALSE)</f>
        <v>B</v>
      </c>
      <c r="O939" s="453"/>
      <c r="Q939" s="307">
        <f t="shared" si="30"/>
        <v>33579</v>
      </c>
    </row>
    <row r="940" spans="1:17" ht="14.1" customHeight="1">
      <c r="A940" s="62">
        <v>940</v>
      </c>
      <c r="B940" s="271" t="s">
        <v>894</v>
      </c>
      <c r="C940" s="271" t="s">
        <v>963</v>
      </c>
      <c r="D940" s="429" t="s">
        <v>1109</v>
      </c>
      <c r="E940" s="216">
        <v>252</v>
      </c>
      <c r="F940" s="73" t="s">
        <v>923</v>
      </c>
      <c r="G940" s="271" t="s">
        <v>1114</v>
      </c>
      <c r="H940" s="73" t="s">
        <v>375</v>
      </c>
      <c r="I940" s="209">
        <v>48</v>
      </c>
      <c r="J940" s="304">
        <f t="shared" si="29"/>
        <v>205</v>
      </c>
      <c r="K940" s="219">
        <v>205</v>
      </c>
      <c r="L940" s="218" t="e">
        <f>IF(K940="nio",0,IF(K940&gt;0,K940*I940/M940,0))*VLOOKUP(B940,'2-Kosten per locatie'!$A$14:$C$22,3,FALSE)</f>
        <v>#DIV/0!</v>
      </c>
      <c r="M940" s="305">
        <f>IF(K940="nio",0,IF(K940&gt;0,VLOOKUP(G940,'3-Productie normen'!A:J,VLOOKUP(K940,'3-Productie normen'!$B$40:$C$42,2,FALSE),FALSE)))</f>
        <v>0</v>
      </c>
      <c r="N940" s="306" t="str">
        <f>VLOOKUP(G940,'3-Productie normen'!A:J,8,FALSE)</f>
        <v>L</v>
      </c>
      <c r="O940" s="453"/>
      <c r="Q940" s="307">
        <f t="shared" si="30"/>
        <v>9840</v>
      </c>
    </row>
    <row r="941" spans="1:17" ht="14.1" customHeight="1">
      <c r="A941" s="62">
        <v>941</v>
      </c>
      <c r="B941" s="271" t="s">
        <v>894</v>
      </c>
      <c r="C941" s="271" t="s">
        <v>963</v>
      </c>
      <c r="D941" s="429" t="s">
        <v>1109</v>
      </c>
      <c r="E941" s="216">
        <v>268</v>
      </c>
      <c r="F941" s="73" t="s">
        <v>901</v>
      </c>
      <c r="G941" s="73" t="s">
        <v>236</v>
      </c>
      <c r="H941" s="73" t="s">
        <v>966</v>
      </c>
      <c r="I941" s="209">
        <v>0</v>
      </c>
      <c r="J941" s="304">
        <f t="shared" si="29"/>
        <v>0</v>
      </c>
      <c r="K941" s="219" t="s">
        <v>888</v>
      </c>
      <c r="L941" s="218">
        <f>IF(K941="nio",0,IF(K941&gt;0,K941*I941/M941,0))*VLOOKUP(B941,'2-Kosten per locatie'!$A$14:$C$22,3,FALSE)</f>
        <v>0</v>
      </c>
      <c r="M941" s="305">
        <f>IF(K941="nio",0,IF(K941&gt;0,VLOOKUP(G941,'3-Productie normen'!A:J,VLOOKUP(K941,'3-Productie normen'!$B$40:$C$42,2,FALSE),FALSE)))</f>
        <v>0</v>
      </c>
      <c r="N941" s="306" t="str">
        <f>VLOOKUP(G941,'3-Productie normen'!A:J,8,FALSE)</f>
        <v>nvt</v>
      </c>
      <c r="O941" s="453"/>
      <c r="Q941" s="307">
        <f t="shared" si="30"/>
        <v>0</v>
      </c>
    </row>
    <row r="942" spans="1:17" ht="14.1" customHeight="1">
      <c r="A942" s="62">
        <v>942</v>
      </c>
      <c r="B942" s="271" t="s">
        <v>894</v>
      </c>
      <c r="C942" s="271" t="s">
        <v>963</v>
      </c>
      <c r="D942" s="429" t="s">
        <v>1109</v>
      </c>
      <c r="E942" s="216">
        <v>267</v>
      </c>
      <c r="F942" s="73" t="s">
        <v>901</v>
      </c>
      <c r="G942" s="73" t="s">
        <v>35</v>
      </c>
      <c r="H942" s="73" t="s">
        <v>966</v>
      </c>
      <c r="I942" s="209">
        <v>18</v>
      </c>
      <c r="J942" s="304">
        <f t="shared" si="29"/>
        <v>123</v>
      </c>
      <c r="K942" s="219">
        <v>123</v>
      </c>
      <c r="L942" s="218" t="e">
        <f>IF(K942="nio",0,IF(K942&gt;0,K942*I942/M942,0))*VLOOKUP(B942,'2-Kosten per locatie'!$A$14:$C$22,3,FALSE)</f>
        <v>#DIV/0!</v>
      </c>
      <c r="M942" s="305">
        <f>IF(K942="nio",0,IF(K942&gt;0,VLOOKUP(G942,'3-Productie normen'!A:J,VLOOKUP(K942,'3-Productie normen'!$B$40:$C$42,2,FALSE),FALSE)))</f>
        <v>0</v>
      </c>
      <c r="N942" s="306" t="str">
        <f>VLOOKUP(G942,'3-Productie normen'!A:J,8,FALSE)</f>
        <v>B</v>
      </c>
      <c r="O942" s="453"/>
      <c r="Q942" s="307">
        <f t="shared" si="30"/>
        <v>2214</v>
      </c>
    </row>
    <row r="943" spans="1:17" ht="14.1" customHeight="1">
      <c r="A943" s="62">
        <v>943</v>
      </c>
      <c r="B943" s="271" t="s">
        <v>894</v>
      </c>
      <c r="C943" s="271" t="s">
        <v>963</v>
      </c>
      <c r="D943" s="429" t="s">
        <v>1109</v>
      </c>
      <c r="E943" s="216">
        <v>266</v>
      </c>
      <c r="F943" s="73" t="s">
        <v>901</v>
      </c>
      <c r="G943" s="73" t="s">
        <v>35</v>
      </c>
      <c r="H943" s="73" t="s">
        <v>966</v>
      </c>
      <c r="I943" s="209">
        <v>18</v>
      </c>
      <c r="J943" s="304">
        <f t="shared" si="29"/>
        <v>123</v>
      </c>
      <c r="K943" s="219">
        <v>123</v>
      </c>
      <c r="L943" s="218" t="e">
        <f>IF(K943="nio",0,IF(K943&gt;0,K943*I943/M943,0))*VLOOKUP(B943,'2-Kosten per locatie'!$A$14:$C$22,3,FALSE)</f>
        <v>#DIV/0!</v>
      </c>
      <c r="M943" s="305">
        <f>IF(K943="nio",0,IF(K943&gt;0,VLOOKUP(G943,'3-Productie normen'!A:J,VLOOKUP(K943,'3-Productie normen'!$B$40:$C$42,2,FALSE),FALSE)))</f>
        <v>0</v>
      </c>
      <c r="N943" s="306" t="str">
        <f>VLOOKUP(G943,'3-Productie normen'!A:J,8,FALSE)</f>
        <v>B</v>
      </c>
      <c r="O943" s="453"/>
      <c r="Q943" s="307">
        <f t="shared" si="30"/>
        <v>2214</v>
      </c>
    </row>
    <row r="944" spans="1:17" ht="14.1" customHeight="1">
      <c r="A944" s="62">
        <v>944</v>
      </c>
      <c r="B944" s="271" t="s">
        <v>894</v>
      </c>
      <c r="C944" s="271" t="s">
        <v>963</v>
      </c>
      <c r="D944" s="429" t="s">
        <v>1109</v>
      </c>
      <c r="E944" s="216">
        <v>288</v>
      </c>
      <c r="F944" s="73" t="s">
        <v>925</v>
      </c>
      <c r="G944" s="73" t="s">
        <v>232</v>
      </c>
      <c r="H944" s="73" t="s">
        <v>375</v>
      </c>
      <c r="I944" s="209">
        <v>23</v>
      </c>
      <c r="J944" s="304">
        <f t="shared" si="29"/>
        <v>205</v>
      </c>
      <c r="K944" s="219">
        <v>205</v>
      </c>
      <c r="L944" s="218" t="e">
        <f>IF(K944="nio",0,IF(K944&gt;0,K944*I944/M944,0))*VLOOKUP(B944,'2-Kosten per locatie'!$A$14:$C$22,3,FALSE)</f>
        <v>#DIV/0!</v>
      </c>
      <c r="M944" s="305">
        <f>IF(K944="nio",0,IF(K944&gt;0,VLOOKUP(G944,'3-Productie normen'!A:J,VLOOKUP(K944,'3-Productie normen'!$B$40:$C$42,2,FALSE),FALSE)))</f>
        <v>0</v>
      </c>
      <c r="N944" s="306" t="str">
        <f>VLOOKUP(G944,'3-Productie normen'!A:J,8,FALSE)</f>
        <v>V</v>
      </c>
      <c r="O944" s="453"/>
      <c r="Q944" s="307">
        <f t="shared" si="30"/>
        <v>4715</v>
      </c>
    </row>
    <row r="945" spans="1:17" ht="14.1" customHeight="1">
      <c r="A945" s="62">
        <v>945</v>
      </c>
      <c r="B945" s="271" t="s">
        <v>894</v>
      </c>
      <c r="C945" s="271" t="s">
        <v>963</v>
      </c>
      <c r="D945" s="429" t="s">
        <v>1109</v>
      </c>
      <c r="E945" s="216">
        <v>289</v>
      </c>
      <c r="F945" s="73" t="s">
        <v>944</v>
      </c>
      <c r="G945" s="285" t="s">
        <v>37</v>
      </c>
      <c r="H945" s="73" t="s">
        <v>967</v>
      </c>
      <c r="I945" s="209">
        <v>15</v>
      </c>
      <c r="J945" s="304">
        <f t="shared" si="29"/>
        <v>205</v>
      </c>
      <c r="K945" s="219">
        <v>205</v>
      </c>
      <c r="L945" s="218" t="e">
        <f>IF(K945="nio",0,IF(K945&gt;0,K945*I945/M945,0))*VLOOKUP(B945,'2-Kosten per locatie'!$A$14:$C$22,3,FALSE)</f>
        <v>#DIV/0!</v>
      </c>
      <c r="M945" s="305">
        <f>IF(K945="nio",0,IF(K945&gt;0,VLOOKUP(G945,'3-Productie normen'!A:J,VLOOKUP(K945,'3-Productie normen'!$B$40:$C$42,2,FALSE),FALSE)))</f>
        <v>0</v>
      </c>
      <c r="N945" s="306" t="str">
        <f>VLOOKUP(G945,'3-Productie normen'!A:J,8,FALSE)</f>
        <v>S</v>
      </c>
      <c r="O945" s="453"/>
      <c r="Q945" s="307">
        <f t="shared" si="30"/>
        <v>3075</v>
      </c>
    </row>
    <row r="946" spans="1:17" ht="14.1" customHeight="1">
      <c r="A946" s="62">
        <v>946</v>
      </c>
      <c r="B946" s="271" t="s">
        <v>894</v>
      </c>
      <c r="C946" s="271" t="s">
        <v>963</v>
      </c>
      <c r="D946" s="429" t="s">
        <v>1109</v>
      </c>
      <c r="E946" s="216">
        <v>265</v>
      </c>
      <c r="F946" s="73" t="s">
        <v>923</v>
      </c>
      <c r="G946" s="271" t="s">
        <v>1114</v>
      </c>
      <c r="H946" s="73" t="s">
        <v>375</v>
      </c>
      <c r="I946" s="209">
        <v>70</v>
      </c>
      <c r="J946" s="304">
        <f t="shared" si="29"/>
        <v>205</v>
      </c>
      <c r="K946" s="219">
        <v>205</v>
      </c>
      <c r="L946" s="218" t="e">
        <f>IF(K946="nio",0,IF(K946&gt;0,K946*I946/M946,0))*VLOOKUP(B946,'2-Kosten per locatie'!$A$14:$C$22,3,FALSE)</f>
        <v>#DIV/0!</v>
      </c>
      <c r="M946" s="305">
        <f>IF(K946="nio",0,IF(K946&gt;0,VLOOKUP(G946,'3-Productie normen'!A:J,VLOOKUP(K946,'3-Productie normen'!$B$40:$C$42,2,FALSE),FALSE)))</f>
        <v>0</v>
      </c>
      <c r="N946" s="306" t="str">
        <f>VLOOKUP(G946,'3-Productie normen'!A:J,8,FALSE)</f>
        <v>L</v>
      </c>
      <c r="O946" s="453"/>
      <c r="Q946" s="307">
        <f t="shared" si="30"/>
        <v>14350</v>
      </c>
    </row>
    <row r="947" spans="1:17" ht="14.1" customHeight="1">
      <c r="A947" s="62">
        <v>947</v>
      </c>
      <c r="B947" s="271" t="s">
        <v>894</v>
      </c>
      <c r="C947" s="271" t="s">
        <v>963</v>
      </c>
      <c r="D947" s="429" t="s">
        <v>1109</v>
      </c>
      <c r="E947" s="216">
        <v>264</v>
      </c>
      <c r="F947" s="73" t="s">
        <v>923</v>
      </c>
      <c r="G947" s="271" t="s">
        <v>1114</v>
      </c>
      <c r="H947" s="73" t="s">
        <v>375</v>
      </c>
      <c r="I947" s="209">
        <v>49</v>
      </c>
      <c r="J947" s="304">
        <f t="shared" si="29"/>
        <v>205</v>
      </c>
      <c r="K947" s="219">
        <v>205</v>
      </c>
      <c r="L947" s="218" t="e">
        <f>IF(K947="nio",0,IF(K947&gt;0,K947*I947/M947,0))*VLOOKUP(B947,'2-Kosten per locatie'!$A$14:$C$22,3,FALSE)</f>
        <v>#DIV/0!</v>
      </c>
      <c r="M947" s="305">
        <f>IF(K947="nio",0,IF(K947&gt;0,VLOOKUP(G947,'3-Productie normen'!A:J,VLOOKUP(K947,'3-Productie normen'!$B$40:$C$42,2,FALSE),FALSE)))</f>
        <v>0</v>
      </c>
      <c r="N947" s="306" t="str">
        <f>VLOOKUP(G947,'3-Productie normen'!A:J,8,FALSE)</f>
        <v>L</v>
      </c>
      <c r="O947" s="453"/>
      <c r="Q947" s="307">
        <f t="shared" si="30"/>
        <v>10045</v>
      </c>
    </row>
    <row r="948" spans="1:17" ht="14.1" customHeight="1">
      <c r="A948" s="62">
        <v>948</v>
      </c>
      <c r="B948" s="271" t="s">
        <v>894</v>
      </c>
      <c r="C948" s="271" t="s">
        <v>963</v>
      </c>
      <c r="D948" s="429" t="s">
        <v>1109</v>
      </c>
      <c r="E948" s="216">
        <v>263</v>
      </c>
      <c r="F948" s="73" t="s">
        <v>923</v>
      </c>
      <c r="G948" s="271" t="s">
        <v>1114</v>
      </c>
      <c r="H948" s="73" t="s">
        <v>375</v>
      </c>
      <c r="I948" s="209">
        <v>49</v>
      </c>
      <c r="J948" s="304">
        <f t="shared" si="29"/>
        <v>205</v>
      </c>
      <c r="K948" s="219">
        <v>205</v>
      </c>
      <c r="L948" s="218" t="e">
        <f>IF(K948="nio",0,IF(K948&gt;0,K948*I948/M948,0))*VLOOKUP(B948,'2-Kosten per locatie'!$A$14:$C$22,3,FALSE)</f>
        <v>#DIV/0!</v>
      </c>
      <c r="M948" s="305">
        <f>IF(K948="nio",0,IF(K948&gt;0,VLOOKUP(G948,'3-Productie normen'!A:J,VLOOKUP(K948,'3-Productie normen'!$B$40:$C$42,2,FALSE),FALSE)))</f>
        <v>0</v>
      </c>
      <c r="N948" s="306" t="str">
        <f>VLOOKUP(G948,'3-Productie normen'!A:J,8,FALSE)</f>
        <v>L</v>
      </c>
      <c r="O948" s="453"/>
      <c r="Q948" s="307">
        <f t="shared" si="30"/>
        <v>10045</v>
      </c>
    </row>
    <row r="949" spans="1:17" ht="14.1" customHeight="1">
      <c r="A949" s="62">
        <v>949</v>
      </c>
      <c r="B949" s="271" t="s">
        <v>894</v>
      </c>
      <c r="C949" s="271" t="s">
        <v>963</v>
      </c>
      <c r="D949" s="429" t="s">
        <v>1109</v>
      </c>
      <c r="E949" s="216">
        <v>262</v>
      </c>
      <c r="F949" s="73" t="s">
        <v>923</v>
      </c>
      <c r="G949" s="271" t="s">
        <v>1114</v>
      </c>
      <c r="H949" s="73" t="s">
        <v>375</v>
      </c>
      <c r="I949" s="209">
        <v>49</v>
      </c>
      <c r="J949" s="304">
        <f t="shared" si="29"/>
        <v>205</v>
      </c>
      <c r="K949" s="219">
        <v>205</v>
      </c>
      <c r="L949" s="218" t="e">
        <f>IF(K949="nio",0,IF(K949&gt;0,K949*I949/M949,0))*VLOOKUP(B949,'2-Kosten per locatie'!$A$14:$C$22,3,FALSE)</f>
        <v>#DIV/0!</v>
      </c>
      <c r="M949" s="305">
        <f>IF(K949="nio",0,IF(K949&gt;0,VLOOKUP(G949,'3-Productie normen'!A:J,VLOOKUP(K949,'3-Productie normen'!$B$40:$C$42,2,FALSE),FALSE)))</f>
        <v>0</v>
      </c>
      <c r="N949" s="306" t="str">
        <f>VLOOKUP(G949,'3-Productie normen'!A:J,8,FALSE)</f>
        <v>L</v>
      </c>
      <c r="O949" s="453"/>
      <c r="Q949" s="307">
        <f t="shared" si="30"/>
        <v>10045</v>
      </c>
    </row>
    <row r="950" spans="1:17" ht="14.1" customHeight="1">
      <c r="A950" s="62">
        <v>950</v>
      </c>
      <c r="B950" s="271" t="s">
        <v>894</v>
      </c>
      <c r="C950" s="271" t="s">
        <v>963</v>
      </c>
      <c r="D950" s="429" t="s">
        <v>1109</v>
      </c>
      <c r="E950" s="216">
        <v>261</v>
      </c>
      <c r="F950" s="73" t="s">
        <v>923</v>
      </c>
      <c r="G950" s="271" t="s">
        <v>1114</v>
      </c>
      <c r="H950" s="73" t="s">
        <v>375</v>
      </c>
      <c r="I950" s="209">
        <v>49</v>
      </c>
      <c r="J950" s="304">
        <f t="shared" si="29"/>
        <v>205</v>
      </c>
      <c r="K950" s="219">
        <v>205</v>
      </c>
      <c r="L950" s="218" t="e">
        <f>IF(K950="nio",0,IF(K950&gt;0,K950*I950/M950,0))*VLOOKUP(B950,'2-Kosten per locatie'!$A$14:$C$22,3,FALSE)</f>
        <v>#DIV/0!</v>
      </c>
      <c r="M950" s="305">
        <f>IF(K950="nio",0,IF(K950&gt;0,VLOOKUP(G950,'3-Productie normen'!A:J,VLOOKUP(K950,'3-Productie normen'!$B$40:$C$42,2,FALSE),FALSE)))</f>
        <v>0</v>
      </c>
      <c r="N950" s="306" t="str">
        <f>VLOOKUP(G950,'3-Productie normen'!A:J,8,FALSE)</f>
        <v>L</v>
      </c>
      <c r="O950" s="453"/>
      <c r="Q950" s="307">
        <f t="shared" si="30"/>
        <v>10045</v>
      </c>
    </row>
    <row r="951" spans="1:17" ht="14.1" customHeight="1">
      <c r="A951" s="62">
        <v>951</v>
      </c>
      <c r="B951" s="271" t="s">
        <v>894</v>
      </c>
      <c r="C951" s="271" t="s">
        <v>963</v>
      </c>
      <c r="D951" s="429" t="s">
        <v>1109</v>
      </c>
      <c r="E951" s="216">
        <v>260</v>
      </c>
      <c r="F951" s="73" t="s">
        <v>923</v>
      </c>
      <c r="G951" s="271" t="s">
        <v>1114</v>
      </c>
      <c r="H951" s="73" t="s">
        <v>375</v>
      </c>
      <c r="I951" s="209">
        <v>48</v>
      </c>
      <c r="J951" s="304">
        <f t="shared" si="29"/>
        <v>205</v>
      </c>
      <c r="K951" s="219">
        <v>205</v>
      </c>
      <c r="L951" s="218" t="e">
        <f>IF(K951="nio",0,IF(K951&gt;0,K951*I951/M951,0))*VLOOKUP(B951,'2-Kosten per locatie'!$A$14:$C$22,3,FALSE)</f>
        <v>#DIV/0!</v>
      </c>
      <c r="M951" s="305">
        <f>IF(K951="nio",0,IF(K951&gt;0,VLOOKUP(G951,'3-Productie normen'!A:J,VLOOKUP(K951,'3-Productie normen'!$B$40:$C$42,2,FALSE),FALSE)))</f>
        <v>0</v>
      </c>
      <c r="N951" s="306" t="str">
        <f>VLOOKUP(G951,'3-Productie normen'!A:J,8,FALSE)</f>
        <v>L</v>
      </c>
      <c r="O951" s="453"/>
      <c r="Q951" s="307">
        <f t="shared" si="30"/>
        <v>9840</v>
      </c>
    </row>
    <row r="952" spans="1:17" ht="14.1" customHeight="1">
      <c r="A952" s="62">
        <v>952</v>
      </c>
      <c r="B952" s="271" t="s">
        <v>894</v>
      </c>
      <c r="C952" s="271" t="s">
        <v>963</v>
      </c>
      <c r="D952" s="429" t="s">
        <v>1109</v>
      </c>
      <c r="E952" s="216">
        <v>293</v>
      </c>
      <c r="F952" s="73" t="s">
        <v>902</v>
      </c>
      <c r="G952" s="73" t="s">
        <v>232</v>
      </c>
      <c r="H952" s="73" t="s">
        <v>375</v>
      </c>
      <c r="I952" s="209">
        <v>21</v>
      </c>
      <c r="J952" s="304">
        <f t="shared" si="29"/>
        <v>205</v>
      </c>
      <c r="K952" s="219">
        <v>205</v>
      </c>
      <c r="L952" s="218" t="e">
        <f>IF(K952="nio",0,IF(K952&gt;0,K952*I952/M952,0))*VLOOKUP(B952,'2-Kosten per locatie'!$A$14:$C$22,3,FALSE)</f>
        <v>#DIV/0!</v>
      </c>
      <c r="M952" s="305">
        <f>IF(K952="nio",0,IF(K952&gt;0,VLOOKUP(G952,'3-Productie normen'!A:J,VLOOKUP(K952,'3-Productie normen'!$B$40:$C$42,2,FALSE),FALSE)))</f>
        <v>0</v>
      </c>
      <c r="N952" s="306" t="str">
        <f>VLOOKUP(G952,'3-Productie normen'!A:J,8,FALSE)</f>
        <v>V</v>
      </c>
      <c r="O952" s="453"/>
      <c r="Q952" s="307">
        <f t="shared" si="30"/>
        <v>4305</v>
      </c>
    </row>
    <row r="953" spans="1:17" ht="14.1" customHeight="1">
      <c r="A953" s="62">
        <v>953</v>
      </c>
      <c r="B953" s="271" t="s">
        <v>894</v>
      </c>
      <c r="C953" s="271" t="s">
        <v>963</v>
      </c>
      <c r="D953" s="429" t="s">
        <v>1109</v>
      </c>
      <c r="E953" s="216">
        <v>257</v>
      </c>
      <c r="F953" s="73" t="s">
        <v>923</v>
      </c>
      <c r="G953" s="271" t="s">
        <v>1114</v>
      </c>
      <c r="H953" s="73" t="s">
        <v>375</v>
      </c>
      <c r="I953" s="209">
        <v>48</v>
      </c>
      <c r="J953" s="304">
        <f t="shared" si="29"/>
        <v>205</v>
      </c>
      <c r="K953" s="219">
        <v>205</v>
      </c>
      <c r="L953" s="218" t="e">
        <f>IF(K953="nio",0,IF(K953&gt;0,K953*I953/M953,0))*VLOOKUP(B953,'2-Kosten per locatie'!$A$14:$C$22,3,FALSE)</f>
        <v>#DIV/0!</v>
      </c>
      <c r="M953" s="305">
        <f>IF(K953="nio",0,IF(K953&gt;0,VLOOKUP(G953,'3-Productie normen'!A:J,VLOOKUP(K953,'3-Productie normen'!$B$40:$C$42,2,FALSE),FALSE)))</f>
        <v>0</v>
      </c>
      <c r="N953" s="306" t="str">
        <f>VLOOKUP(G953,'3-Productie normen'!A:J,8,FALSE)</f>
        <v>L</v>
      </c>
      <c r="O953" s="453"/>
      <c r="Q953" s="307">
        <f t="shared" si="30"/>
        <v>9840</v>
      </c>
    </row>
    <row r="954" spans="1:17" ht="14.1" customHeight="1">
      <c r="A954" s="62">
        <v>954</v>
      </c>
      <c r="B954" s="271" t="s">
        <v>894</v>
      </c>
      <c r="C954" s="271" t="s">
        <v>963</v>
      </c>
      <c r="D954" s="429" t="s">
        <v>1109</v>
      </c>
      <c r="E954" s="216">
        <v>256</v>
      </c>
      <c r="F954" s="73" t="s">
        <v>923</v>
      </c>
      <c r="G954" s="271" t="s">
        <v>1114</v>
      </c>
      <c r="H954" s="73" t="s">
        <v>375</v>
      </c>
      <c r="I954" s="209">
        <v>49</v>
      </c>
      <c r="J954" s="304">
        <f t="shared" si="29"/>
        <v>205</v>
      </c>
      <c r="K954" s="219">
        <v>205</v>
      </c>
      <c r="L954" s="218" t="e">
        <f>IF(K954="nio",0,IF(K954&gt;0,K954*I954/M954,0))*VLOOKUP(B954,'2-Kosten per locatie'!$A$14:$C$22,3,FALSE)</f>
        <v>#DIV/0!</v>
      </c>
      <c r="M954" s="305">
        <f>IF(K954="nio",0,IF(K954&gt;0,VLOOKUP(G954,'3-Productie normen'!A:J,VLOOKUP(K954,'3-Productie normen'!$B$40:$C$42,2,FALSE),FALSE)))</f>
        <v>0</v>
      </c>
      <c r="N954" s="306" t="str">
        <f>VLOOKUP(G954,'3-Productie normen'!A:J,8,FALSE)</f>
        <v>L</v>
      </c>
      <c r="O954" s="453"/>
      <c r="Q954" s="307">
        <f t="shared" si="30"/>
        <v>10045</v>
      </c>
    </row>
    <row r="955" spans="1:17" ht="14.1" customHeight="1">
      <c r="A955" s="62">
        <v>955</v>
      </c>
      <c r="B955" s="271" t="s">
        <v>894</v>
      </c>
      <c r="C955" s="271" t="s">
        <v>963</v>
      </c>
      <c r="D955" s="429" t="s">
        <v>1109</v>
      </c>
      <c r="E955" s="216">
        <v>258</v>
      </c>
      <c r="F955" s="73" t="s">
        <v>949</v>
      </c>
      <c r="G955" s="73" t="s">
        <v>1114</v>
      </c>
      <c r="H955" s="73" t="s">
        <v>375</v>
      </c>
      <c r="I955" s="209">
        <v>70</v>
      </c>
      <c r="J955" s="304">
        <f t="shared" si="29"/>
        <v>205</v>
      </c>
      <c r="K955" s="219">
        <v>205</v>
      </c>
      <c r="L955" s="218" t="e">
        <f>IF(K955="nio",0,IF(K955&gt;0,K955*I955/M955,0))*VLOOKUP(B955,'2-Kosten per locatie'!$A$14:$C$22,3,FALSE)</f>
        <v>#DIV/0!</v>
      </c>
      <c r="M955" s="305">
        <f>IF(K955="nio",0,IF(K955&gt;0,VLOOKUP(G955,'3-Productie normen'!A:J,VLOOKUP(K955,'3-Productie normen'!$B$40:$C$42,2,FALSE),FALSE)))</f>
        <v>0</v>
      </c>
      <c r="N955" s="306" t="str">
        <f>VLOOKUP(G955,'3-Productie normen'!A:J,8,FALSE)</f>
        <v>L</v>
      </c>
      <c r="O955" s="453"/>
      <c r="Q955" s="307">
        <f t="shared" si="30"/>
        <v>14350</v>
      </c>
    </row>
    <row r="956" spans="1:17" ht="14.1" customHeight="1">
      <c r="A956" s="62">
        <v>956</v>
      </c>
      <c r="B956" s="271" t="s">
        <v>894</v>
      </c>
      <c r="C956" s="271" t="s">
        <v>963</v>
      </c>
      <c r="D956" s="429" t="s">
        <v>1109</v>
      </c>
      <c r="E956" s="216" t="s">
        <v>926</v>
      </c>
      <c r="F956" s="73" t="s">
        <v>901</v>
      </c>
      <c r="G956" s="73" t="s">
        <v>35</v>
      </c>
      <c r="H956" s="73" t="s">
        <v>375</v>
      </c>
      <c r="I956" s="209">
        <v>8</v>
      </c>
      <c r="J956" s="304">
        <f t="shared" si="29"/>
        <v>123</v>
      </c>
      <c r="K956" s="219">
        <v>123</v>
      </c>
      <c r="L956" s="218" t="e">
        <f>IF(K956="nio",0,IF(K956&gt;0,K956*I956/M956,0))*VLOOKUP(B956,'2-Kosten per locatie'!$A$14:$C$22,3,FALSE)</f>
        <v>#DIV/0!</v>
      </c>
      <c r="M956" s="305">
        <f>IF(K956="nio",0,IF(K956&gt;0,VLOOKUP(G956,'3-Productie normen'!A:J,VLOOKUP(K956,'3-Productie normen'!$B$40:$C$42,2,FALSE),FALSE)))</f>
        <v>0</v>
      </c>
      <c r="N956" s="306" t="str">
        <f>VLOOKUP(G956,'3-Productie normen'!A:J,8,FALSE)</f>
        <v>B</v>
      </c>
      <c r="O956" s="453"/>
      <c r="Q956" s="307">
        <f t="shared" si="30"/>
        <v>984</v>
      </c>
    </row>
    <row r="957" spans="1:17" ht="14.1" customHeight="1">
      <c r="A957" s="62">
        <v>957</v>
      </c>
      <c r="B957" s="271" t="s">
        <v>894</v>
      </c>
      <c r="C957" s="271" t="s">
        <v>963</v>
      </c>
      <c r="D957" s="429" t="s">
        <v>1109</v>
      </c>
      <c r="E957" s="216">
        <v>292</v>
      </c>
      <c r="F957" s="73" t="s">
        <v>925</v>
      </c>
      <c r="G957" s="73" t="s">
        <v>232</v>
      </c>
      <c r="H957" s="73" t="s">
        <v>375</v>
      </c>
      <c r="I957" s="209">
        <v>137</v>
      </c>
      <c r="J957" s="304">
        <f t="shared" si="29"/>
        <v>205</v>
      </c>
      <c r="K957" s="219">
        <v>205</v>
      </c>
      <c r="L957" s="218" t="e">
        <f>IF(K957="nio",0,IF(K957&gt;0,K957*I957/M957,0))*VLOOKUP(B957,'2-Kosten per locatie'!$A$14:$C$22,3,FALSE)</f>
        <v>#DIV/0!</v>
      </c>
      <c r="M957" s="305">
        <f>IF(K957="nio",0,IF(K957&gt;0,VLOOKUP(G957,'3-Productie normen'!A:J,VLOOKUP(K957,'3-Productie normen'!$B$40:$C$42,2,FALSE),FALSE)))</f>
        <v>0</v>
      </c>
      <c r="N957" s="306" t="str">
        <f>VLOOKUP(G957,'3-Productie normen'!A:J,8,FALSE)</f>
        <v>V</v>
      </c>
      <c r="O957" s="453"/>
      <c r="Q957" s="307">
        <f t="shared" si="30"/>
        <v>28085</v>
      </c>
    </row>
    <row r="958" spans="1:17" ht="14.1" customHeight="1">
      <c r="A958" s="62">
        <v>958</v>
      </c>
      <c r="B958" s="271" t="s">
        <v>894</v>
      </c>
      <c r="C958" s="271" t="s">
        <v>963</v>
      </c>
      <c r="D958" s="429" t="s">
        <v>1109</v>
      </c>
      <c r="E958" s="216">
        <v>255</v>
      </c>
      <c r="F958" s="73" t="s">
        <v>923</v>
      </c>
      <c r="G958" s="271" t="s">
        <v>1114</v>
      </c>
      <c r="H958" s="73" t="s">
        <v>375</v>
      </c>
      <c r="I958" s="209">
        <v>49</v>
      </c>
      <c r="J958" s="304">
        <f t="shared" si="29"/>
        <v>205</v>
      </c>
      <c r="K958" s="219">
        <v>205</v>
      </c>
      <c r="L958" s="218" t="e">
        <f>IF(K958="nio",0,IF(K958&gt;0,K958*I958/M958,0))*VLOOKUP(B958,'2-Kosten per locatie'!$A$14:$C$22,3,FALSE)</f>
        <v>#DIV/0!</v>
      </c>
      <c r="M958" s="305">
        <f>IF(K958="nio",0,IF(K958&gt;0,VLOOKUP(G958,'3-Productie normen'!A:J,VLOOKUP(K958,'3-Productie normen'!$B$40:$C$42,2,FALSE),FALSE)))</f>
        <v>0</v>
      </c>
      <c r="N958" s="306" t="str">
        <f>VLOOKUP(G958,'3-Productie normen'!A:J,8,FALSE)</f>
        <v>L</v>
      </c>
      <c r="O958" s="453"/>
      <c r="Q958" s="307">
        <f t="shared" si="30"/>
        <v>10045</v>
      </c>
    </row>
    <row r="959" spans="1:17" ht="14.1" customHeight="1">
      <c r="A959" s="62">
        <v>959</v>
      </c>
      <c r="B959" s="271" t="s">
        <v>894</v>
      </c>
      <c r="C959" s="271" t="s">
        <v>963</v>
      </c>
      <c r="D959" s="429" t="s">
        <v>1109</v>
      </c>
      <c r="E959" s="216">
        <v>291</v>
      </c>
      <c r="F959" s="73" t="s">
        <v>944</v>
      </c>
      <c r="G959" s="285" t="s">
        <v>37</v>
      </c>
      <c r="H959" s="73" t="s">
        <v>967</v>
      </c>
      <c r="I959" s="209">
        <v>15</v>
      </c>
      <c r="J959" s="304">
        <f t="shared" si="29"/>
        <v>205</v>
      </c>
      <c r="K959" s="219">
        <v>205</v>
      </c>
      <c r="L959" s="218" t="e">
        <f>IF(K959="nio",0,IF(K959&gt;0,K959*I959/M959,0))*VLOOKUP(B959,'2-Kosten per locatie'!$A$14:$C$22,3,FALSE)</f>
        <v>#DIV/0!</v>
      </c>
      <c r="M959" s="305">
        <f>IF(K959="nio",0,IF(K959&gt;0,VLOOKUP(G959,'3-Productie normen'!A:J,VLOOKUP(K959,'3-Productie normen'!$B$40:$C$42,2,FALSE),FALSE)))</f>
        <v>0</v>
      </c>
      <c r="N959" s="306" t="str">
        <f>VLOOKUP(G959,'3-Productie normen'!A:J,8,FALSE)</f>
        <v>S</v>
      </c>
      <c r="O959" s="453"/>
      <c r="Q959" s="307">
        <f t="shared" si="30"/>
        <v>3075</v>
      </c>
    </row>
    <row r="960" spans="1:17" ht="14.1" customHeight="1">
      <c r="A960" s="62">
        <v>960</v>
      </c>
      <c r="B960" s="271" t="s">
        <v>894</v>
      </c>
      <c r="C960" s="271" t="s">
        <v>963</v>
      </c>
      <c r="D960" s="429" t="s">
        <v>1109</v>
      </c>
      <c r="E960" s="216">
        <v>254</v>
      </c>
      <c r="F960" s="73" t="s">
        <v>923</v>
      </c>
      <c r="G960" s="271" t="s">
        <v>1114</v>
      </c>
      <c r="H960" s="73" t="s">
        <v>971</v>
      </c>
      <c r="I960" s="209">
        <v>19</v>
      </c>
      <c r="J960" s="304">
        <f t="shared" si="29"/>
        <v>205</v>
      </c>
      <c r="K960" s="219">
        <v>205</v>
      </c>
      <c r="L960" s="218" t="e">
        <f>IF(K960="nio",0,IF(K960&gt;0,K960*I960/M960,0))*VLOOKUP(B960,'2-Kosten per locatie'!$A$14:$C$22,3,FALSE)</f>
        <v>#DIV/0!</v>
      </c>
      <c r="M960" s="305">
        <f>IF(K960="nio",0,IF(K960&gt;0,VLOOKUP(G960,'3-Productie normen'!A:J,VLOOKUP(K960,'3-Productie normen'!$B$40:$C$42,2,FALSE),FALSE)))</f>
        <v>0</v>
      </c>
      <c r="N960" s="306" t="str">
        <f>VLOOKUP(G960,'3-Productie normen'!A:J,8,FALSE)</f>
        <v>L</v>
      </c>
      <c r="O960" s="453"/>
      <c r="Q960" s="307">
        <f t="shared" si="30"/>
        <v>3895</v>
      </c>
    </row>
    <row r="961" spans="1:17" ht="14.1" customHeight="1">
      <c r="A961" s="62">
        <v>961</v>
      </c>
      <c r="B961" s="271" t="s">
        <v>894</v>
      </c>
      <c r="C961" s="271" t="s">
        <v>963</v>
      </c>
      <c r="D961" s="429" t="s">
        <v>1109</v>
      </c>
      <c r="E961" s="216">
        <v>253</v>
      </c>
      <c r="F961" s="73" t="s">
        <v>951</v>
      </c>
      <c r="G961" s="73" t="s">
        <v>236</v>
      </c>
      <c r="H961" s="73" t="s">
        <v>375</v>
      </c>
      <c r="I961" s="209">
        <v>0</v>
      </c>
      <c r="J961" s="304">
        <f t="shared" si="29"/>
        <v>0</v>
      </c>
      <c r="K961" s="219" t="s">
        <v>888</v>
      </c>
      <c r="L961" s="218">
        <f>IF(K961="nio",0,IF(K961&gt;0,K961*I961/M961,0))*VLOOKUP(B961,'2-Kosten per locatie'!$A$14:$C$22,3,FALSE)</f>
        <v>0</v>
      </c>
      <c r="M961" s="305">
        <f>IF(K961="nio",0,IF(K961&gt;0,VLOOKUP(G961,'3-Productie normen'!A:J,VLOOKUP(K961,'3-Productie normen'!$B$40:$C$42,2,FALSE),FALSE)))</f>
        <v>0</v>
      </c>
      <c r="N961" s="306" t="str">
        <f>VLOOKUP(G961,'3-Productie normen'!A:J,8,FALSE)</f>
        <v>nvt</v>
      </c>
      <c r="O961" s="453"/>
      <c r="Q961" s="307">
        <f t="shared" si="30"/>
        <v>0</v>
      </c>
    </row>
    <row r="962" spans="1:17" ht="14.1" customHeight="1">
      <c r="A962" s="62">
        <v>962</v>
      </c>
      <c r="B962" s="271" t="s">
        <v>894</v>
      </c>
      <c r="C962" s="271" t="s">
        <v>963</v>
      </c>
      <c r="D962" s="429" t="s">
        <v>1109</v>
      </c>
      <c r="E962" s="216">
        <v>281</v>
      </c>
      <c r="F962" s="73" t="s">
        <v>914</v>
      </c>
      <c r="G962" s="73" t="s">
        <v>232</v>
      </c>
      <c r="H962" s="73" t="s">
        <v>375</v>
      </c>
      <c r="I962" s="209">
        <v>63</v>
      </c>
      <c r="J962" s="304">
        <f t="shared" si="29"/>
        <v>205</v>
      </c>
      <c r="K962" s="219">
        <v>205</v>
      </c>
      <c r="L962" s="218" t="e">
        <f>IF(K962="nio",0,IF(K962&gt;0,K962*I962/M962,0))*VLOOKUP(B962,'2-Kosten per locatie'!$A$14:$C$22,3,FALSE)</f>
        <v>#DIV/0!</v>
      </c>
      <c r="M962" s="305">
        <f>IF(K962="nio",0,IF(K962&gt;0,VLOOKUP(G962,'3-Productie normen'!A:J,VLOOKUP(K962,'3-Productie normen'!$B$40:$C$42,2,FALSE),FALSE)))</f>
        <v>0</v>
      </c>
      <c r="N962" s="306" t="str">
        <f>VLOOKUP(G962,'3-Productie normen'!A:J,8,FALSE)</f>
        <v>V</v>
      </c>
      <c r="O962" s="453"/>
      <c r="Q962" s="307">
        <f t="shared" si="30"/>
        <v>12915</v>
      </c>
    </row>
    <row r="963" spans="1:17" ht="14.1" customHeight="1">
      <c r="A963" s="62">
        <v>963</v>
      </c>
      <c r="B963" s="271" t="s">
        <v>894</v>
      </c>
      <c r="C963" s="271" t="s">
        <v>963</v>
      </c>
      <c r="D963" s="429" t="s">
        <v>1109</v>
      </c>
      <c r="E963" s="216" t="s">
        <v>927</v>
      </c>
      <c r="F963" s="73" t="s">
        <v>897</v>
      </c>
      <c r="G963" s="73" t="s">
        <v>421</v>
      </c>
      <c r="H963" s="73" t="s">
        <v>965</v>
      </c>
      <c r="I963" s="209">
        <v>27</v>
      </c>
      <c r="J963" s="304">
        <f t="shared" si="29"/>
        <v>205</v>
      </c>
      <c r="K963" s="219">
        <v>205</v>
      </c>
      <c r="L963" s="218" t="e">
        <f>IF(K963="nio",0,IF(K963&gt;0,K963*I963/M963,0))*VLOOKUP(B963,'2-Kosten per locatie'!$A$14:$C$22,3,FALSE)</f>
        <v>#DIV/0!</v>
      </c>
      <c r="M963" s="305">
        <f>IF(K963="nio",0,IF(K963&gt;0,VLOOKUP(G963,'3-Productie normen'!A:J,VLOOKUP(K963,'3-Productie normen'!$B$40:$C$42,2,FALSE),FALSE)))</f>
        <v>0</v>
      </c>
      <c r="N963" s="306" t="str">
        <f>VLOOKUP(G963,'3-Productie normen'!A:J,8,FALSE)</f>
        <v>V</v>
      </c>
      <c r="O963" s="453"/>
      <c r="Q963" s="307">
        <f t="shared" si="30"/>
        <v>5535</v>
      </c>
    </row>
    <row r="964" spans="1:17" ht="14.1" customHeight="1">
      <c r="A964" s="62">
        <v>964</v>
      </c>
      <c r="B964" s="271" t="s">
        <v>894</v>
      </c>
      <c r="C964" s="271" t="s">
        <v>963</v>
      </c>
      <c r="D964" s="429" t="s">
        <v>1109</v>
      </c>
      <c r="E964" s="216">
        <v>269</v>
      </c>
      <c r="F964" s="73" t="s">
        <v>901</v>
      </c>
      <c r="G964" s="73" t="s">
        <v>35</v>
      </c>
      <c r="H964" s="73" t="s">
        <v>198</v>
      </c>
      <c r="I964" s="209">
        <v>18</v>
      </c>
      <c r="J964" s="304">
        <f t="shared" si="29"/>
        <v>123</v>
      </c>
      <c r="K964" s="219">
        <v>123</v>
      </c>
      <c r="L964" s="218" t="e">
        <f>IF(K964="nio",0,IF(K964&gt;0,K964*I964/M964,0))*VLOOKUP(B964,'2-Kosten per locatie'!$A$14:$C$22,3,FALSE)</f>
        <v>#DIV/0!</v>
      </c>
      <c r="M964" s="305">
        <f>IF(K964="nio",0,IF(K964&gt;0,VLOOKUP(G964,'3-Productie normen'!A:J,VLOOKUP(K964,'3-Productie normen'!$B$40:$C$42,2,FALSE),FALSE)))</f>
        <v>0</v>
      </c>
      <c r="N964" s="306" t="str">
        <f>VLOOKUP(G964,'3-Productie normen'!A:J,8,FALSE)</f>
        <v>B</v>
      </c>
      <c r="O964" s="453"/>
      <c r="Q964" s="307">
        <f t="shared" si="30"/>
        <v>2214</v>
      </c>
    </row>
    <row r="965" spans="1:17" ht="14.1" customHeight="1">
      <c r="A965" s="62">
        <v>965</v>
      </c>
      <c r="B965" s="271" t="s">
        <v>894</v>
      </c>
      <c r="C965" s="271" t="s">
        <v>963</v>
      </c>
      <c r="D965" s="429" t="s">
        <v>1109</v>
      </c>
      <c r="E965" s="216" t="s">
        <v>928</v>
      </c>
      <c r="F965" s="73" t="s">
        <v>949</v>
      </c>
      <c r="G965" s="73" t="s">
        <v>1114</v>
      </c>
      <c r="H965" s="73" t="s">
        <v>375</v>
      </c>
      <c r="I965" s="209">
        <v>38</v>
      </c>
      <c r="J965" s="304">
        <f t="shared" si="29"/>
        <v>205</v>
      </c>
      <c r="K965" s="219">
        <v>205</v>
      </c>
      <c r="L965" s="218" t="e">
        <f>IF(K965="nio",0,IF(K965&gt;0,K965*I965/M965,0))*VLOOKUP(B965,'2-Kosten per locatie'!$A$14:$C$22,3,FALSE)</f>
        <v>#DIV/0!</v>
      </c>
      <c r="M965" s="305">
        <f>IF(K965="nio",0,IF(K965&gt;0,VLOOKUP(G965,'3-Productie normen'!A:J,VLOOKUP(K965,'3-Productie normen'!$B$40:$C$42,2,FALSE),FALSE)))</f>
        <v>0</v>
      </c>
      <c r="N965" s="306" t="str">
        <f>VLOOKUP(G965,'3-Productie normen'!A:J,8,FALSE)</f>
        <v>L</v>
      </c>
      <c r="O965" s="453"/>
      <c r="Q965" s="307">
        <f t="shared" si="30"/>
        <v>7790</v>
      </c>
    </row>
    <row r="966" spans="1:17" ht="14.1" customHeight="1">
      <c r="A966" s="62">
        <v>966</v>
      </c>
      <c r="B966" s="271" t="s">
        <v>894</v>
      </c>
      <c r="C966" s="271" t="s">
        <v>963</v>
      </c>
      <c r="D966" s="430" t="s">
        <v>1110</v>
      </c>
      <c r="E966" s="216">
        <v>381</v>
      </c>
      <c r="F966" s="73" t="s">
        <v>914</v>
      </c>
      <c r="G966" s="73" t="s">
        <v>232</v>
      </c>
      <c r="H966" s="73" t="s">
        <v>375</v>
      </c>
      <c r="I966" s="209">
        <v>60</v>
      </c>
      <c r="J966" s="304">
        <f t="shared" si="29"/>
        <v>205</v>
      </c>
      <c r="K966" s="219">
        <v>205</v>
      </c>
      <c r="L966" s="218" t="e">
        <f>IF(K966="nio",0,IF(K966&gt;0,K966*I966/M966,0))*VLOOKUP(B966,'2-Kosten per locatie'!$A$14:$C$22,3,FALSE)</f>
        <v>#DIV/0!</v>
      </c>
      <c r="M966" s="305">
        <f>IF(K966="nio",0,IF(K966&gt;0,VLOOKUP(G966,'3-Productie normen'!A:J,VLOOKUP(K966,'3-Productie normen'!$B$40:$C$42,2,FALSE),FALSE)))</f>
        <v>0</v>
      </c>
      <c r="N966" s="306" t="str">
        <f>VLOOKUP(G966,'3-Productie normen'!A:J,8,FALSE)</f>
        <v>V</v>
      </c>
      <c r="O966" s="453"/>
      <c r="Q966" s="307">
        <f t="shared" si="30"/>
        <v>12300</v>
      </c>
    </row>
    <row r="967" spans="1:17" ht="14.1" customHeight="1">
      <c r="A967" s="62">
        <v>967</v>
      </c>
      <c r="B967" s="271" t="s">
        <v>894</v>
      </c>
      <c r="C967" s="271" t="s">
        <v>963</v>
      </c>
      <c r="D967" s="430" t="s">
        <v>1110</v>
      </c>
      <c r="E967" s="216">
        <v>354</v>
      </c>
      <c r="F967" s="73" t="s">
        <v>924</v>
      </c>
      <c r="G967" s="73" t="s">
        <v>35</v>
      </c>
      <c r="H967" s="73" t="s">
        <v>966</v>
      </c>
      <c r="I967" s="209">
        <v>38</v>
      </c>
      <c r="J967" s="304">
        <f t="shared" si="29"/>
        <v>123</v>
      </c>
      <c r="K967" s="219">
        <v>123</v>
      </c>
      <c r="L967" s="218" t="e">
        <f>IF(K967="nio",0,IF(K967&gt;0,K967*I967/M967,0))*VLOOKUP(B967,'2-Kosten per locatie'!$A$14:$C$22,3,FALSE)</f>
        <v>#DIV/0!</v>
      </c>
      <c r="M967" s="305">
        <f>IF(K967="nio",0,IF(K967&gt;0,VLOOKUP(G967,'3-Productie normen'!A:J,VLOOKUP(K967,'3-Productie normen'!$B$40:$C$42,2,FALSE),FALSE)))</f>
        <v>0</v>
      </c>
      <c r="N967" s="306" t="str">
        <f>VLOOKUP(G967,'3-Productie normen'!A:J,8,FALSE)</f>
        <v>B</v>
      </c>
      <c r="O967" s="453"/>
      <c r="Q967" s="307">
        <f t="shared" si="30"/>
        <v>4674</v>
      </c>
    </row>
    <row r="968" spans="1:17" ht="14.1" customHeight="1">
      <c r="A968" s="62">
        <v>968</v>
      </c>
      <c r="B968" s="271" t="s">
        <v>894</v>
      </c>
      <c r="C968" s="271" t="s">
        <v>963</v>
      </c>
      <c r="D968" s="430" t="s">
        <v>1110</v>
      </c>
      <c r="E968" s="216">
        <v>393</v>
      </c>
      <c r="F968" s="73" t="s">
        <v>925</v>
      </c>
      <c r="G968" s="73" t="s">
        <v>232</v>
      </c>
      <c r="H968" s="73" t="s">
        <v>375</v>
      </c>
      <c r="I968" s="209">
        <v>80</v>
      </c>
      <c r="J968" s="304">
        <f t="shared" si="29"/>
        <v>205</v>
      </c>
      <c r="K968" s="219">
        <v>205</v>
      </c>
      <c r="L968" s="218" t="e">
        <f>IF(K968="nio",0,IF(K968&gt;0,K968*I968/M968,0))*VLOOKUP(B968,'2-Kosten per locatie'!$A$14:$C$22,3,FALSE)</f>
        <v>#DIV/0!</v>
      </c>
      <c r="M968" s="305">
        <f>IF(K968="nio",0,IF(K968&gt;0,VLOOKUP(G968,'3-Productie normen'!A:J,VLOOKUP(K968,'3-Productie normen'!$B$40:$C$42,2,FALSE),FALSE)))</f>
        <v>0</v>
      </c>
      <c r="N968" s="306" t="str">
        <f>VLOOKUP(G968,'3-Productie normen'!A:J,8,FALSE)</f>
        <v>V</v>
      </c>
      <c r="O968" s="453"/>
      <c r="Q968" s="307">
        <f t="shared" si="30"/>
        <v>16400</v>
      </c>
    </row>
    <row r="969" spans="1:17" ht="14.1" customHeight="1">
      <c r="A969" s="62">
        <v>969</v>
      </c>
      <c r="B969" s="271" t="s">
        <v>894</v>
      </c>
      <c r="C969" s="271" t="s">
        <v>963</v>
      </c>
      <c r="D969" s="430" t="s">
        <v>1110</v>
      </c>
      <c r="E969" s="216">
        <v>355</v>
      </c>
      <c r="F969" s="73" t="s">
        <v>901</v>
      </c>
      <c r="G969" s="73" t="s">
        <v>35</v>
      </c>
      <c r="H969" s="73" t="s">
        <v>966</v>
      </c>
      <c r="I969" s="209">
        <v>16</v>
      </c>
      <c r="J969" s="304">
        <f t="shared" si="29"/>
        <v>123</v>
      </c>
      <c r="K969" s="219">
        <v>123</v>
      </c>
      <c r="L969" s="218" t="e">
        <f>IF(K969="nio",0,IF(K969&gt;0,K969*I969/M969,0))*VLOOKUP(B969,'2-Kosten per locatie'!$A$14:$C$22,3,FALSE)</f>
        <v>#DIV/0!</v>
      </c>
      <c r="M969" s="305">
        <f>IF(K969="nio",0,IF(K969&gt;0,VLOOKUP(G969,'3-Productie normen'!A:J,VLOOKUP(K969,'3-Productie normen'!$B$40:$C$42,2,FALSE),FALSE)))</f>
        <v>0</v>
      </c>
      <c r="N969" s="306" t="str">
        <f>VLOOKUP(G969,'3-Productie normen'!A:J,8,FALSE)</f>
        <v>B</v>
      </c>
      <c r="O969" s="453"/>
      <c r="Q969" s="307">
        <f t="shared" si="30"/>
        <v>1968</v>
      </c>
    </row>
    <row r="970" spans="1:17" ht="14.1" customHeight="1">
      <c r="A970" s="62">
        <v>970</v>
      </c>
      <c r="B970" s="271" t="s">
        <v>894</v>
      </c>
      <c r="C970" s="271" t="s">
        <v>963</v>
      </c>
      <c r="D970" s="430" t="s">
        <v>1110</v>
      </c>
      <c r="E970" s="216">
        <v>356</v>
      </c>
      <c r="F970" s="73" t="s">
        <v>901</v>
      </c>
      <c r="G970" s="73" t="s">
        <v>35</v>
      </c>
      <c r="H970" s="73" t="s">
        <v>966</v>
      </c>
      <c r="I970" s="209">
        <v>18</v>
      </c>
      <c r="J970" s="304">
        <f t="shared" ref="J970:J1033" si="31">SUM(K970:K970)</f>
        <v>123</v>
      </c>
      <c r="K970" s="219">
        <v>123</v>
      </c>
      <c r="L970" s="218" t="e">
        <f>IF(K970="nio",0,IF(K970&gt;0,K970*I970/M970,0))*VLOOKUP(B970,'2-Kosten per locatie'!$A$14:$C$22,3,FALSE)</f>
        <v>#DIV/0!</v>
      </c>
      <c r="M970" s="305">
        <f>IF(K970="nio",0,IF(K970&gt;0,VLOOKUP(G970,'3-Productie normen'!A:J,VLOOKUP(K970,'3-Productie normen'!$B$40:$C$42,2,FALSE),FALSE)))</f>
        <v>0</v>
      </c>
      <c r="N970" s="306" t="str">
        <f>VLOOKUP(G970,'3-Productie normen'!A:J,8,FALSE)</f>
        <v>B</v>
      </c>
      <c r="O970" s="453"/>
      <c r="Q970" s="307">
        <f t="shared" si="30"/>
        <v>2214</v>
      </c>
    </row>
    <row r="971" spans="1:17" ht="14.1" customHeight="1">
      <c r="A971" s="62">
        <v>971</v>
      </c>
      <c r="B971" s="271" t="s">
        <v>894</v>
      </c>
      <c r="C971" s="271" t="s">
        <v>963</v>
      </c>
      <c r="D971" s="430" t="s">
        <v>1110</v>
      </c>
      <c r="E971" s="216">
        <v>357</v>
      </c>
      <c r="F971" s="73" t="s">
        <v>901</v>
      </c>
      <c r="G971" s="73" t="s">
        <v>35</v>
      </c>
      <c r="H971" s="73" t="s">
        <v>966</v>
      </c>
      <c r="I971" s="209">
        <v>41</v>
      </c>
      <c r="J971" s="304">
        <f t="shared" si="31"/>
        <v>123</v>
      </c>
      <c r="K971" s="219">
        <v>123</v>
      </c>
      <c r="L971" s="218" t="e">
        <f>IF(K971="nio",0,IF(K971&gt;0,K971*I971/M971,0))*VLOOKUP(B971,'2-Kosten per locatie'!$A$14:$C$22,3,FALSE)</f>
        <v>#DIV/0!</v>
      </c>
      <c r="M971" s="305">
        <f>IF(K971="nio",0,IF(K971&gt;0,VLOOKUP(G971,'3-Productie normen'!A:J,VLOOKUP(K971,'3-Productie normen'!$B$40:$C$42,2,FALSE),FALSE)))</f>
        <v>0</v>
      </c>
      <c r="N971" s="306" t="str">
        <f>VLOOKUP(G971,'3-Productie normen'!A:J,8,FALSE)</f>
        <v>B</v>
      </c>
      <c r="O971" s="453"/>
      <c r="Q971" s="307">
        <f t="shared" si="30"/>
        <v>5043</v>
      </c>
    </row>
    <row r="972" spans="1:17" ht="14.1" customHeight="1">
      <c r="A972" s="62">
        <v>972</v>
      </c>
      <c r="B972" s="271" t="s">
        <v>894</v>
      </c>
      <c r="C972" s="271" t="s">
        <v>963</v>
      </c>
      <c r="D972" s="430" t="s">
        <v>1110</v>
      </c>
      <c r="E972" s="216">
        <v>358</v>
      </c>
      <c r="F972" s="73" t="s">
        <v>901</v>
      </c>
      <c r="G972" s="73" t="s">
        <v>35</v>
      </c>
      <c r="H972" s="73" t="s">
        <v>966</v>
      </c>
      <c r="I972" s="209">
        <v>20</v>
      </c>
      <c r="J972" s="304">
        <f t="shared" si="31"/>
        <v>123</v>
      </c>
      <c r="K972" s="219">
        <v>123</v>
      </c>
      <c r="L972" s="218" t="e">
        <f>IF(K972="nio",0,IF(K972&gt;0,K972*I972/M972,0))*VLOOKUP(B972,'2-Kosten per locatie'!$A$14:$C$22,3,FALSE)</f>
        <v>#DIV/0!</v>
      </c>
      <c r="M972" s="305">
        <f>IF(K972="nio",0,IF(K972&gt;0,VLOOKUP(G972,'3-Productie normen'!A:J,VLOOKUP(K972,'3-Productie normen'!$B$40:$C$42,2,FALSE),FALSE)))</f>
        <v>0</v>
      </c>
      <c r="N972" s="306" t="str">
        <f>VLOOKUP(G972,'3-Productie normen'!A:J,8,FALSE)</f>
        <v>B</v>
      </c>
      <c r="O972" s="453"/>
      <c r="Q972" s="307">
        <f t="shared" si="30"/>
        <v>2460</v>
      </c>
    </row>
    <row r="973" spans="1:17" ht="14.1" customHeight="1">
      <c r="A973" s="62">
        <v>973</v>
      </c>
      <c r="B973" s="271" t="s">
        <v>894</v>
      </c>
      <c r="C973" s="271" t="s">
        <v>963</v>
      </c>
      <c r="D973" s="430" t="s">
        <v>1110</v>
      </c>
      <c r="E973" s="216">
        <v>359</v>
      </c>
      <c r="F973" s="73" t="s">
        <v>901</v>
      </c>
      <c r="G973" s="73" t="s">
        <v>35</v>
      </c>
      <c r="H973" s="73" t="s">
        <v>966</v>
      </c>
      <c r="I973" s="209">
        <v>12</v>
      </c>
      <c r="J973" s="304">
        <f t="shared" si="31"/>
        <v>123</v>
      </c>
      <c r="K973" s="219">
        <v>123</v>
      </c>
      <c r="L973" s="218" t="e">
        <f>IF(K973="nio",0,IF(K973&gt;0,K973*I973/M973,0))*VLOOKUP(B973,'2-Kosten per locatie'!$A$14:$C$22,3,FALSE)</f>
        <v>#DIV/0!</v>
      </c>
      <c r="M973" s="305">
        <f>IF(K973="nio",0,IF(K973&gt;0,VLOOKUP(G973,'3-Productie normen'!A:J,VLOOKUP(K973,'3-Productie normen'!$B$40:$C$42,2,FALSE),FALSE)))</f>
        <v>0</v>
      </c>
      <c r="N973" s="306" t="str">
        <f>VLOOKUP(G973,'3-Productie normen'!A:J,8,FALSE)</f>
        <v>B</v>
      </c>
      <c r="O973" s="453"/>
      <c r="Q973" s="307">
        <f t="shared" si="30"/>
        <v>1476</v>
      </c>
    </row>
    <row r="974" spans="1:17" ht="14.1" customHeight="1">
      <c r="A974" s="62">
        <v>974</v>
      </c>
      <c r="B974" s="271" t="s">
        <v>894</v>
      </c>
      <c r="C974" s="271" t="s">
        <v>963</v>
      </c>
      <c r="D974" s="430" t="s">
        <v>1110</v>
      </c>
      <c r="E974" s="216">
        <v>360</v>
      </c>
      <c r="F974" s="73" t="s">
        <v>901</v>
      </c>
      <c r="G974" s="73" t="s">
        <v>35</v>
      </c>
      <c r="H974" s="73" t="s">
        <v>966</v>
      </c>
      <c r="I974" s="209">
        <v>29</v>
      </c>
      <c r="J974" s="304">
        <f t="shared" si="31"/>
        <v>123</v>
      </c>
      <c r="K974" s="219">
        <v>123</v>
      </c>
      <c r="L974" s="218" t="e">
        <f>IF(K974="nio",0,IF(K974&gt;0,K974*I974/M974,0))*VLOOKUP(B974,'2-Kosten per locatie'!$A$14:$C$22,3,FALSE)</f>
        <v>#DIV/0!</v>
      </c>
      <c r="M974" s="305">
        <f>IF(K974="nio",0,IF(K974&gt;0,VLOOKUP(G974,'3-Productie normen'!A:J,VLOOKUP(K974,'3-Productie normen'!$B$40:$C$42,2,FALSE),FALSE)))</f>
        <v>0</v>
      </c>
      <c r="N974" s="306" t="str">
        <f>VLOOKUP(G974,'3-Productie normen'!A:J,8,FALSE)</f>
        <v>B</v>
      </c>
      <c r="O974" s="453"/>
      <c r="Q974" s="307">
        <f t="shared" si="30"/>
        <v>3567</v>
      </c>
    </row>
    <row r="975" spans="1:17" ht="14.1" customHeight="1">
      <c r="A975" s="62">
        <v>975</v>
      </c>
      <c r="B975" s="271" t="s">
        <v>894</v>
      </c>
      <c r="C975" s="271" t="s">
        <v>963</v>
      </c>
      <c r="D975" s="430" t="s">
        <v>1110</v>
      </c>
      <c r="E975" s="216">
        <v>361</v>
      </c>
      <c r="F975" s="73" t="s">
        <v>901</v>
      </c>
      <c r="G975" s="73" t="s">
        <v>35</v>
      </c>
      <c r="H975" s="73" t="s">
        <v>966</v>
      </c>
      <c r="I975" s="209">
        <v>18</v>
      </c>
      <c r="J975" s="304">
        <f t="shared" si="31"/>
        <v>123</v>
      </c>
      <c r="K975" s="219">
        <v>123</v>
      </c>
      <c r="L975" s="218" t="e">
        <f>IF(K975="nio",0,IF(K975&gt;0,K975*I975/M975,0))*VLOOKUP(B975,'2-Kosten per locatie'!$A$14:$C$22,3,FALSE)</f>
        <v>#DIV/0!</v>
      </c>
      <c r="M975" s="305">
        <f>IF(K975="nio",0,IF(K975&gt;0,VLOOKUP(G975,'3-Productie normen'!A:J,VLOOKUP(K975,'3-Productie normen'!$B$40:$C$42,2,FALSE),FALSE)))</f>
        <v>0</v>
      </c>
      <c r="N975" s="306" t="str">
        <f>VLOOKUP(G975,'3-Productie normen'!A:J,8,FALSE)</f>
        <v>B</v>
      </c>
      <c r="O975" s="453"/>
      <c r="Q975" s="307">
        <f t="shared" si="30"/>
        <v>2214</v>
      </c>
    </row>
    <row r="976" spans="1:17" ht="14.1" customHeight="1">
      <c r="A976" s="62">
        <v>976</v>
      </c>
      <c r="B976" s="271" t="s">
        <v>894</v>
      </c>
      <c r="C976" s="271" t="s">
        <v>963</v>
      </c>
      <c r="D976" s="430" t="s">
        <v>1110</v>
      </c>
      <c r="E976" s="216">
        <v>362</v>
      </c>
      <c r="F976" s="73" t="s">
        <v>901</v>
      </c>
      <c r="G976" s="73" t="s">
        <v>35</v>
      </c>
      <c r="H976" s="73" t="s">
        <v>966</v>
      </c>
      <c r="I976" s="209">
        <v>24</v>
      </c>
      <c r="J976" s="304">
        <f t="shared" si="31"/>
        <v>123</v>
      </c>
      <c r="K976" s="219">
        <v>123</v>
      </c>
      <c r="L976" s="218" t="e">
        <f>IF(K976="nio",0,IF(K976&gt;0,K976*I976/M976,0))*VLOOKUP(B976,'2-Kosten per locatie'!$A$14:$C$22,3,FALSE)</f>
        <v>#DIV/0!</v>
      </c>
      <c r="M976" s="305">
        <f>IF(K976="nio",0,IF(K976&gt;0,VLOOKUP(G976,'3-Productie normen'!A:J,VLOOKUP(K976,'3-Productie normen'!$B$40:$C$42,2,FALSE),FALSE)))</f>
        <v>0</v>
      </c>
      <c r="N976" s="306" t="str">
        <f>VLOOKUP(G976,'3-Productie normen'!A:J,8,FALSE)</f>
        <v>B</v>
      </c>
      <c r="O976" s="453"/>
      <c r="Q976" s="307">
        <f t="shared" si="30"/>
        <v>2952</v>
      </c>
    </row>
    <row r="977" spans="1:17" ht="14.1" customHeight="1">
      <c r="A977" s="62">
        <v>977</v>
      </c>
      <c r="B977" s="271" t="s">
        <v>894</v>
      </c>
      <c r="C977" s="271" t="s">
        <v>963</v>
      </c>
      <c r="D977" s="430" t="s">
        <v>1110</v>
      </c>
      <c r="E977" s="216" t="s">
        <v>929</v>
      </c>
      <c r="F977" s="73" t="s">
        <v>901</v>
      </c>
      <c r="G977" s="73" t="s">
        <v>35</v>
      </c>
      <c r="H977" s="73" t="s">
        <v>198</v>
      </c>
      <c r="I977" s="209">
        <v>19</v>
      </c>
      <c r="J977" s="304">
        <f t="shared" si="31"/>
        <v>123</v>
      </c>
      <c r="K977" s="219">
        <v>123</v>
      </c>
      <c r="L977" s="218" t="e">
        <f>IF(K977="nio",0,IF(K977&gt;0,K977*I977/M977,0))*VLOOKUP(B977,'2-Kosten per locatie'!$A$14:$C$22,3,FALSE)</f>
        <v>#DIV/0!</v>
      </c>
      <c r="M977" s="305">
        <f>IF(K977="nio",0,IF(K977&gt;0,VLOOKUP(G977,'3-Productie normen'!A:J,VLOOKUP(K977,'3-Productie normen'!$B$40:$C$42,2,FALSE),FALSE)))</f>
        <v>0</v>
      </c>
      <c r="N977" s="306" t="str">
        <f>VLOOKUP(G977,'3-Productie normen'!A:J,8,FALSE)</f>
        <v>B</v>
      </c>
      <c r="O977" s="453"/>
      <c r="Q977" s="307">
        <f t="shared" si="30"/>
        <v>2337</v>
      </c>
    </row>
    <row r="978" spans="1:17" ht="14.1" customHeight="1">
      <c r="A978" s="62">
        <v>978</v>
      </c>
      <c r="B978" s="271" t="s">
        <v>894</v>
      </c>
      <c r="C978" s="271" t="s">
        <v>963</v>
      </c>
      <c r="D978" s="430" t="s">
        <v>1110</v>
      </c>
      <c r="E978" s="216" t="s">
        <v>930</v>
      </c>
      <c r="F978" s="73" t="s">
        <v>901</v>
      </c>
      <c r="G978" s="73" t="s">
        <v>35</v>
      </c>
      <c r="H978" s="73" t="s">
        <v>198</v>
      </c>
      <c r="I978" s="209">
        <v>19</v>
      </c>
      <c r="J978" s="304">
        <f t="shared" si="31"/>
        <v>123</v>
      </c>
      <c r="K978" s="219">
        <v>123</v>
      </c>
      <c r="L978" s="218" t="e">
        <f>IF(K978="nio",0,IF(K978&gt;0,K978*I978/M978,0))*VLOOKUP(B978,'2-Kosten per locatie'!$A$14:$C$22,3,FALSE)</f>
        <v>#DIV/0!</v>
      </c>
      <c r="M978" s="305">
        <f>IF(K978="nio",0,IF(K978&gt;0,VLOOKUP(G978,'3-Productie normen'!A:J,VLOOKUP(K978,'3-Productie normen'!$B$40:$C$42,2,FALSE),FALSE)))</f>
        <v>0</v>
      </c>
      <c r="N978" s="306" t="str">
        <f>VLOOKUP(G978,'3-Productie normen'!A:J,8,FALSE)</f>
        <v>B</v>
      </c>
      <c r="O978" s="453"/>
      <c r="Q978" s="307">
        <f t="shared" si="30"/>
        <v>2337</v>
      </c>
    </row>
    <row r="979" spans="1:17" ht="14.1" customHeight="1">
      <c r="A979" s="62">
        <v>979</v>
      </c>
      <c r="B979" s="271" t="s">
        <v>894</v>
      </c>
      <c r="C979" s="271" t="s">
        <v>963</v>
      </c>
      <c r="D979" s="430" t="s">
        <v>1110</v>
      </c>
      <c r="E979" s="216" t="s">
        <v>931</v>
      </c>
      <c r="F979" s="73" t="s">
        <v>901</v>
      </c>
      <c r="G979" s="73" t="s">
        <v>35</v>
      </c>
      <c r="H979" s="73" t="s">
        <v>198</v>
      </c>
      <c r="I979" s="209">
        <v>19</v>
      </c>
      <c r="J979" s="304">
        <f t="shared" si="31"/>
        <v>123</v>
      </c>
      <c r="K979" s="219">
        <v>123</v>
      </c>
      <c r="L979" s="218" t="e">
        <f>IF(K979="nio",0,IF(K979&gt;0,K979*I979/M979,0))*VLOOKUP(B979,'2-Kosten per locatie'!$A$14:$C$22,3,FALSE)</f>
        <v>#DIV/0!</v>
      </c>
      <c r="M979" s="305">
        <f>IF(K979="nio",0,IF(K979&gt;0,VLOOKUP(G979,'3-Productie normen'!A:J,VLOOKUP(K979,'3-Productie normen'!$B$40:$C$42,2,FALSE),FALSE)))</f>
        <v>0</v>
      </c>
      <c r="N979" s="306" t="str">
        <f>VLOOKUP(G979,'3-Productie normen'!A:J,8,FALSE)</f>
        <v>B</v>
      </c>
      <c r="O979" s="453"/>
      <c r="Q979" s="307">
        <f t="shared" si="30"/>
        <v>2337</v>
      </c>
    </row>
    <row r="980" spans="1:17" ht="14.1" customHeight="1">
      <c r="A980" s="62">
        <v>980</v>
      </c>
      <c r="B980" s="271" t="s">
        <v>894</v>
      </c>
      <c r="C980" s="271" t="s">
        <v>963</v>
      </c>
      <c r="D980" s="430" t="s">
        <v>1110</v>
      </c>
      <c r="E980" s="216">
        <v>392</v>
      </c>
      <c r="F980" s="73" t="s">
        <v>944</v>
      </c>
      <c r="G980" s="285" t="s">
        <v>37</v>
      </c>
      <c r="H980" s="73" t="s">
        <v>967</v>
      </c>
      <c r="I980" s="209">
        <v>8</v>
      </c>
      <c r="J980" s="304">
        <f t="shared" si="31"/>
        <v>205</v>
      </c>
      <c r="K980" s="219">
        <v>205</v>
      </c>
      <c r="L980" s="218" t="e">
        <f>IF(K980="nio",0,IF(K980&gt;0,K980*I980/M980,0))*VLOOKUP(B980,'2-Kosten per locatie'!$A$14:$C$22,3,FALSE)</f>
        <v>#DIV/0!</v>
      </c>
      <c r="M980" s="305">
        <f>IF(K980="nio",0,IF(K980&gt;0,VLOOKUP(G980,'3-Productie normen'!A:J,VLOOKUP(K980,'3-Productie normen'!$B$40:$C$42,2,FALSE),FALSE)))</f>
        <v>0</v>
      </c>
      <c r="N980" s="306" t="str">
        <f>VLOOKUP(G980,'3-Productie normen'!A:J,8,FALSE)</f>
        <v>S</v>
      </c>
      <c r="O980" s="453"/>
      <c r="Q980" s="307">
        <f t="shared" si="30"/>
        <v>1640</v>
      </c>
    </row>
    <row r="981" spans="1:17" ht="14.1" customHeight="1">
      <c r="A981" s="62">
        <v>981</v>
      </c>
      <c r="B981" s="271" t="s">
        <v>894</v>
      </c>
      <c r="C981" s="271" t="s">
        <v>963</v>
      </c>
      <c r="D981" s="430" t="s">
        <v>1110</v>
      </c>
      <c r="E981" s="216">
        <v>391</v>
      </c>
      <c r="F981" s="73" t="s">
        <v>944</v>
      </c>
      <c r="G981" s="285" t="s">
        <v>37</v>
      </c>
      <c r="H981" s="73" t="s">
        <v>967</v>
      </c>
      <c r="I981" s="209">
        <v>15</v>
      </c>
      <c r="J981" s="304">
        <f t="shared" si="31"/>
        <v>205</v>
      </c>
      <c r="K981" s="219">
        <v>205</v>
      </c>
      <c r="L981" s="218" t="e">
        <f>IF(K981="nio",0,IF(K981&gt;0,K981*I981/M981,0))*VLOOKUP(B981,'2-Kosten per locatie'!$A$14:$C$22,3,FALSE)</f>
        <v>#DIV/0!</v>
      </c>
      <c r="M981" s="305">
        <f>IF(K981="nio",0,IF(K981&gt;0,VLOOKUP(G981,'3-Productie normen'!A:J,VLOOKUP(K981,'3-Productie normen'!$B$40:$C$42,2,FALSE),FALSE)))</f>
        <v>0</v>
      </c>
      <c r="N981" s="306" t="str">
        <f>VLOOKUP(G981,'3-Productie normen'!A:J,8,FALSE)</f>
        <v>S</v>
      </c>
      <c r="O981" s="453"/>
      <c r="Q981" s="307">
        <f t="shared" si="30"/>
        <v>3075</v>
      </c>
    </row>
    <row r="982" spans="1:17" ht="14.1" customHeight="1">
      <c r="A982" s="62">
        <v>982</v>
      </c>
      <c r="B982" s="271" t="s">
        <v>894</v>
      </c>
      <c r="C982" s="271" t="s">
        <v>963</v>
      </c>
      <c r="D982" s="430" t="s">
        <v>1110</v>
      </c>
      <c r="E982" s="216">
        <v>389</v>
      </c>
      <c r="F982" s="73" t="s">
        <v>944</v>
      </c>
      <c r="G982" s="285" t="s">
        <v>37</v>
      </c>
      <c r="H982" s="73" t="s">
        <v>967</v>
      </c>
      <c r="I982" s="209">
        <v>15</v>
      </c>
      <c r="J982" s="304">
        <f t="shared" si="31"/>
        <v>205</v>
      </c>
      <c r="K982" s="219">
        <v>205</v>
      </c>
      <c r="L982" s="218" t="e">
        <f>IF(K982="nio",0,IF(K982&gt;0,K982*I982/M982,0))*VLOOKUP(B982,'2-Kosten per locatie'!$A$14:$C$22,3,FALSE)</f>
        <v>#DIV/0!</v>
      </c>
      <c r="M982" s="305">
        <f>IF(K982="nio",0,IF(K982&gt;0,VLOOKUP(G982,'3-Productie normen'!A:J,VLOOKUP(K982,'3-Productie normen'!$B$40:$C$42,2,FALSE),FALSE)))</f>
        <v>0</v>
      </c>
      <c r="N982" s="306" t="str">
        <f>VLOOKUP(G982,'3-Productie normen'!A:J,8,FALSE)</f>
        <v>S</v>
      </c>
      <c r="O982" s="453"/>
      <c r="Q982" s="307">
        <f t="shared" si="30"/>
        <v>3075</v>
      </c>
    </row>
    <row r="983" spans="1:17" ht="14.1" customHeight="1">
      <c r="A983" s="62">
        <v>983</v>
      </c>
      <c r="B983" s="271" t="s">
        <v>894</v>
      </c>
      <c r="C983" s="271" t="s">
        <v>963</v>
      </c>
      <c r="D983" s="430" t="s">
        <v>1110</v>
      </c>
      <c r="E983" s="216">
        <v>388</v>
      </c>
      <c r="F983" s="73" t="s">
        <v>925</v>
      </c>
      <c r="G983" s="73" t="s">
        <v>232</v>
      </c>
      <c r="H983" s="73" t="s">
        <v>375</v>
      </c>
      <c r="I983" s="209">
        <v>129</v>
      </c>
      <c r="J983" s="304">
        <f t="shared" si="31"/>
        <v>205</v>
      </c>
      <c r="K983" s="219">
        <v>205</v>
      </c>
      <c r="L983" s="218" t="e">
        <f>IF(K983="nio",0,IF(K983&gt;0,K983*I983/M983,0))*VLOOKUP(B983,'2-Kosten per locatie'!$A$14:$C$22,3,FALSE)</f>
        <v>#DIV/0!</v>
      </c>
      <c r="M983" s="305">
        <f>IF(K983="nio",0,IF(K983&gt;0,VLOOKUP(G983,'3-Productie normen'!A:J,VLOOKUP(K983,'3-Productie normen'!$B$40:$C$42,2,FALSE),FALSE)))</f>
        <v>0</v>
      </c>
      <c r="N983" s="306" t="str">
        <f>VLOOKUP(G983,'3-Productie normen'!A:J,8,FALSE)</f>
        <v>V</v>
      </c>
      <c r="O983" s="453"/>
      <c r="Q983" s="307">
        <f t="shared" si="30"/>
        <v>26445</v>
      </c>
    </row>
    <row r="984" spans="1:17" ht="14.1" customHeight="1">
      <c r="A984" s="62">
        <v>984</v>
      </c>
      <c r="B984" s="271" t="s">
        <v>894</v>
      </c>
      <c r="C984" s="271" t="s">
        <v>963</v>
      </c>
      <c r="D984" s="430" t="s">
        <v>1110</v>
      </c>
      <c r="E984" s="216">
        <v>364</v>
      </c>
      <c r="F984" s="73" t="s">
        <v>923</v>
      </c>
      <c r="G984" s="271" t="s">
        <v>1114</v>
      </c>
      <c r="H984" s="73" t="s">
        <v>375</v>
      </c>
      <c r="I984" s="209">
        <v>78</v>
      </c>
      <c r="J984" s="304">
        <f t="shared" si="31"/>
        <v>205</v>
      </c>
      <c r="K984" s="219">
        <v>205</v>
      </c>
      <c r="L984" s="218" t="e">
        <f>IF(K984="nio",0,IF(K984&gt;0,K984*I984/M984,0))*VLOOKUP(B984,'2-Kosten per locatie'!$A$14:$C$22,3,FALSE)</f>
        <v>#DIV/0!</v>
      </c>
      <c r="M984" s="305">
        <f>IF(K984="nio",0,IF(K984&gt;0,VLOOKUP(G984,'3-Productie normen'!A:J,VLOOKUP(K984,'3-Productie normen'!$B$40:$C$42,2,FALSE),FALSE)))</f>
        <v>0</v>
      </c>
      <c r="N984" s="306" t="str">
        <f>VLOOKUP(G984,'3-Productie normen'!A:J,8,FALSE)</f>
        <v>L</v>
      </c>
      <c r="O984" s="453"/>
      <c r="Q984" s="307">
        <f t="shared" si="30"/>
        <v>15990</v>
      </c>
    </row>
    <row r="985" spans="1:17" ht="14.1" customHeight="1">
      <c r="A985" s="62">
        <v>985</v>
      </c>
      <c r="B985" s="271" t="s">
        <v>894</v>
      </c>
      <c r="C985" s="271" t="s">
        <v>963</v>
      </c>
      <c r="D985" s="430" t="s">
        <v>1110</v>
      </c>
      <c r="E985" s="216">
        <v>365</v>
      </c>
      <c r="F985" s="73" t="s">
        <v>923</v>
      </c>
      <c r="G985" s="271" t="s">
        <v>1114</v>
      </c>
      <c r="H985" s="73" t="s">
        <v>375</v>
      </c>
      <c r="I985" s="209">
        <v>74</v>
      </c>
      <c r="J985" s="304">
        <f t="shared" si="31"/>
        <v>205</v>
      </c>
      <c r="K985" s="219">
        <v>205</v>
      </c>
      <c r="L985" s="218" t="e">
        <f>IF(K985="nio",0,IF(K985&gt;0,K985*I985/M985,0))*VLOOKUP(B985,'2-Kosten per locatie'!$A$14:$C$22,3,FALSE)</f>
        <v>#DIV/0!</v>
      </c>
      <c r="M985" s="305">
        <f>IF(K985="nio",0,IF(K985&gt;0,VLOOKUP(G985,'3-Productie normen'!A:J,VLOOKUP(K985,'3-Productie normen'!$B$40:$C$42,2,FALSE),FALSE)))</f>
        <v>0</v>
      </c>
      <c r="N985" s="306" t="str">
        <f>VLOOKUP(G985,'3-Productie normen'!A:J,8,FALSE)</f>
        <v>L</v>
      </c>
      <c r="O985" s="453"/>
      <c r="Q985" s="307">
        <f t="shared" si="30"/>
        <v>15170</v>
      </c>
    </row>
    <row r="986" spans="1:17" ht="14.1" customHeight="1">
      <c r="A986" s="62">
        <v>986</v>
      </c>
      <c r="B986" s="271" t="s">
        <v>894</v>
      </c>
      <c r="C986" s="271" t="s">
        <v>963</v>
      </c>
      <c r="D986" s="430" t="s">
        <v>1110</v>
      </c>
      <c r="E986" s="216">
        <v>366</v>
      </c>
      <c r="F986" s="73" t="s">
        <v>923</v>
      </c>
      <c r="G986" s="271" t="s">
        <v>1114</v>
      </c>
      <c r="H986" s="73" t="s">
        <v>375</v>
      </c>
      <c r="I986" s="209">
        <v>75</v>
      </c>
      <c r="J986" s="304">
        <f t="shared" si="31"/>
        <v>205</v>
      </c>
      <c r="K986" s="219">
        <v>205</v>
      </c>
      <c r="L986" s="218" t="e">
        <f>IF(K986="nio",0,IF(K986&gt;0,K986*I986/M986,0))*VLOOKUP(B986,'2-Kosten per locatie'!$A$14:$C$22,3,FALSE)</f>
        <v>#DIV/0!</v>
      </c>
      <c r="M986" s="305">
        <f>IF(K986="nio",0,IF(K986&gt;0,VLOOKUP(G986,'3-Productie normen'!A:J,VLOOKUP(K986,'3-Productie normen'!$B$40:$C$42,2,FALSE),FALSE)))</f>
        <v>0</v>
      </c>
      <c r="N986" s="306" t="str">
        <f>VLOOKUP(G986,'3-Productie normen'!A:J,8,FALSE)</f>
        <v>L</v>
      </c>
      <c r="O986" s="453"/>
      <c r="Q986" s="307">
        <f t="shared" si="30"/>
        <v>15375</v>
      </c>
    </row>
    <row r="987" spans="1:17" ht="14.1" customHeight="1">
      <c r="A987" s="62">
        <v>987</v>
      </c>
      <c r="B987" s="271" t="s">
        <v>894</v>
      </c>
      <c r="C987" s="271" t="s">
        <v>963</v>
      </c>
      <c r="D987" s="430" t="s">
        <v>1110</v>
      </c>
      <c r="E987" s="216">
        <v>367</v>
      </c>
      <c r="F987" s="73" t="s">
        <v>923</v>
      </c>
      <c r="G987" s="271" t="s">
        <v>1114</v>
      </c>
      <c r="H987" s="73" t="s">
        <v>375</v>
      </c>
      <c r="I987" s="209">
        <v>91</v>
      </c>
      <c r="J987" s="304">
        <f t="shared" si="31"/>
        <v>205</v>
      </c>
      <c r="K987" s="219">
        <v>205</v>
      </c>
      <c r="L987" s="218" t="e">
        <f>IF(K987="nio",0,IF(K987&gt;0,K987*I987/M987,0))*VLOOKUP(B987,'2-Kosten per locatie'!$A$14:$C$22,3,FALSE)</f>
        <v>#DIV/0!</v>
      </c>
      <c r="M987" s="305">
        <f>IF(K987="nio",0,IF(K987&gt;0,VLOOKUP(G987,'3-Productie normen'!A:J,VLOOKUP(K987,'3-Productie normen'!$B$40:$C$42,2,FALSE),FALSE)))</f>
        <v>0</v>
      </c>
      <c r="N987" s="306" t="str">
        <f>VLOOKUP(G987,'3-Productie normen'!A:J,8,FALSE)</f>
        <v>L</v>
      </c>
      <c r="O987" s="453"/>
      <c r="Q987" s="307">
        <f t="shared" si="30"/>
        <v>18655</v>
      </c>
    </row>
    <row r="988" spans="1:17" ht="14.1" customHeight="1">
      <c r="A988" s="62">
        <v>988</v>
      </c>
      <c r="B988" s="271" t="s">
        <v>894</v>
      </c>
      <c r="C988" s="271" t="s">
        <v>963</v>
      </c>
      <c r="D988" s="430" t="s">
        <v>1110</v>
      </c>
      <c r="E988" s="216">
        <v>353</v>
      </c>
      <c r="F988" s="73" t="s">
        <v>960</v>
      </c>
      <c r="G988" s="73" t="s">
        <v>1113</v>
      </c>
      <c r="H988" s="73" t="s">
        <v>375</v>
      </c>
      <c r="I988" s="209">
        <v>111</v>
      </c>
      <c r="J988" s="304">
        <f t="shared" si="31"/>
        <v>205</v>
      </c>
      <c r="K988" s="219">
        <v>205</v>
      </c>
      <c r="L988" s="218" t="e">
        <f>IF(K988="nio",0,IF(K988&gt;0,K988*I988/M988,0))*VLOOKUP(B988,'2-Kosten per locatie'!$A$14:$C$22,3,FALSE)</f>
        <v>#DIV/0!</v>
      </c>
      <c r="M988" s="305">
        <f>IF(K988="nio",0,IF(K988&gt;0,VLOOKUP(G988,'3-Productie normen'!A:J,VLOOKUP(K988,'3-Productie normen'!$B$40:$C$42,2,FALSE),FALSE)))</f>
        <v>0</v>
      </c>
      <c r="N988" s="306" t="str">
        <f>VLOOKUP(G988,'3-Productie normen'!A:J,8,FALSE)</f>
        <v>L</v>
      </c>
      <c r="O988" s="453"/>
      <c r="Q988" s="307">
        <f t="shared" si="30"/>
        <v>22755</v>
      </c>
    </row>
    <row r="989" spans="1:17" ht="14.1" customHeight="1">
      <c r="A989" s="62">
        <v>989</v>
      </c>
      <c r="B989" s="271" t="s">
        <v>894</v>
      </c>
      <c r="C989" s="271" t="s">
        <v>963</v>
      </c>
      <c r="D989" s="430" t="s">
        <v>1110</v>
      </c>
      <c r="E989" s="216" t="s">
        <v>932</v>
      </c>
      <c r="F989" s="73" t="s">
        <v>961</v>
      </c>
      <c r="G989" s="73" t="s">
        <v>236</v>
      </c>
      <c r="H989" s="73" t="s">
        <v>375</v>
      </c>
      <c r="I989" s="209">
        <v>15</v>
      </c>
      <c r="J989" s="304">
        <f t="shared" si="31"/>
        <v>0</v>
      </c>
      <c r="K989" s="219" t="s">
        <v>888</v>
      </c>
      <c r="L989" s="218">
        <f>IF(K989="nio",0,IF(K989&gt;0,K989*I989/M989,0))*VLOOKUP(B989,'2-Kosten per locatie'!$A$14:$C$22,3,FALSE)</f>
        <v>0</v>
      </c>
      <c r="M989" s="305">
        <f>IF(K989="nio",0,IF(K989&gt;0,VLOOKUP(G989,'3-Productie normen'!A:J,VLOOKUP(K989,'3-Productie normen'!$B$40:$C$42,2,FALSE),FALSE)))</f>
        <v>0</v>
      </c>
      <c r="N989" s="306" t="str">
        <f>VLOOKUP(G989,'3-Productie normen'!A:J,8,FALSE)</f>
        <v>nvt</v>
      </c>
      <c r="O989" s="453"/>
      <c r="Q989" s="307">
        <f t="shared" si="30"/>
        <v>0</v>
      </c>
    </row>
    <row r="990" spans="1:17" ht="14.1" customHeight="1">
      <c r="A990" s="62">
        <v>990</v>
      </c>
      <c r="B990" s="271" t="s">
        <v>894</v>
      </c>
      <c r="C990" s="271" t="s">
        <v>963</v>
      </c>
      <c r="D990" s="430" t="s">
        <v>1110</v>
      </c>
      <c r="E990" s="216" t="s">
        <v>933</v>
      </c>
      <c r="F990" s="73" t="s">
        <v>961</v>
      </c>
      <c r="G990" s="73" t="s">
        <v>236</v>
      </c>
      <c r="H990" s="73" t="s">
        <v>375</v>
      </c>
      <c r="I990" s="209">
        <v>15</v>
      </c>
      <c r="J990" s="304">
        <f t="shared" si="31"/>
        <v>0</v>
      </c>
      <c r="K990" s="219" t="s">
        <v>888</v>
      </c>
      <c r="L990" s="218">
        <f>IF(K990="nio",0,IF(K990&gt;0,K990*I990/M990,0))*VLOOKUP(B990,'2-Kosten per locatie'!$A$14:$C$22,3,FALSE)</f>
        <v>0</v>
      </c>
      <c r="M990" s="305">
        <f>IF(K990="nio",0,IF(K990&gt;0,VLOOKUP(G990,'3-Productie normen'!A:J,VLOOKUP(K990,'3-Productie normen'!$B$40:$C$42,2,FALSE),FALSE)))</f>
        <v>0</v>
      </c>
      <c r="N990" s="306" t="str">
        <f>VLOOKUP(G990,'3-Productie normen'!A:J,8,FALSE)</f>
        <v>nvt</v>
      </c>
      <c r="O990" s="453"/>
      <c r="Q990" s="307">
        <f t="shared" si="30"/>
        <v>0</v>
      </c>
    </row>
    <row r="991" spans="1:17" ht="14.1" customHeight="1">
      <c r="A991" s="62">
        <v>991</v>
      </c>
      <c r="B991" s="271" t="s">
        <v>894</v>
      </c>
      <c r="C991" s="271" t="s">
        <v>963</v>
      </c>
      <c r="D991" s="430" t="s">
        <v>1110</v>
      </c>
      <c r="E991" s="216" t="s">
        <v>934</v>
      </c>
      <c r="F991" s="73" t="s">
        <v>901</v>
      </c>
      <c r="G991" s="73" t="s">
        <v>35</v>
      </c>
      <c r="H991" s="73" t="s">
        <v>375</v>
      </c>
      <c r="I991" s="209">
        <v>4</v>
      </c>
      <c r="J991" s="304">
        <f t="shared" si="31"/>
        <v>123</v>
      </c>
      <c r="K991" s="219">
        <v>123</v>
      </c>
      <c r="L991" s="218" t="e">
        <f>IF(K991="nio",0,IF(K991&gt;0,K991*I991/M991,0))*VLOOKUP(B991,'2-Kosten per locatie'!$A$14:$C$22,3,FALSE)</f>
        <v>#DIV/0!</v>
      </c>
      <c r="M991" s="305">
        <f>IF(K991="nio",0,IF(K991&gt;0,VLOOKUP(G991,'3-Productie normen'!A:J,VLOOKUP(K991,'3-Productie normen'!$B$40:$C$42,2,FALSE),FALSE)))</f>
        <v>0</v>
      </c>
      <c r="N991" s="306" t="str">
        <f>VLOOKUP(G991,'3-Productie normen'!A:J,8,FALSE)</f>
        <v>B</v>
      </c>
      <c r="O991" s="453"/>
      <c r="Q991" s="307">
        <f t="shared" si="30"/>
        <v>492</v>
      </c>
    </row>
    <row r="992" spans="1:17" ht="14.1" customHeight="1">
      <c r="A992" s="62">
        <v>992</v>
      </c>
      <c r="B992" s="271" t="s">
        <v>894</v>
      </c>
      <c r="C992" s="271" t="s">
        <v>963</v>
      </c>
      <c r="D992" s="430" t="s">
        <v>1110</v>
      </c>
      <c r="E992" s="216" t="s">
        <v>935</v>
      </c>
      <c r="F992" s="73" t="s">
        <v>901</v>
      </c>
      <c r="G992" s="73" t="s">
        <v>35</v>
      </c>
      <c r="H992" s="73" t="s">
        <v>375</v>
      </c>
      <c r="I992" s="209">
        <v>4</v>
      </c>
      <c r="J992" s="304">
        <f t="shared" si="31"/>
        <v>123</v>
      </c>
      <c r="K992" s="219">
        <v>123</v>
      </c>
      <c r="L992" s="218" t="e">
        <f>IF(K992="nio",0,IF(K992&gt;0,K992*I992/M992,0))*VLOOKUP(B992,'2-Kosten per locatie'!$A$14:$C$22,3,FALSE)</f>
        <v>#DIV/0!</v>
      </c>
      <c r="M992" s="305">
        <f>IF(K992="nio",0,IF(K992&gt;0,VLOOKUP(G992,'3-Productie normen'!A:J,VLOOKUP(K992,'3-Productie normen'!$B$40:$C$42,2,FALSE),FALSE)))</f>
        <v>0</v>
      </c>
      <c r="N992" s="306" t="str">
        <f>VLOOKUP(G992,'3-Productie normen'!A:J,8,FALSE)</f>
        <v>B</v>
      </c>
      <c r="O992" s="453"/>
      <c r="Q992" s="307">
        <f t="shared" si="30"/>
        <v>492</v>
      </c>
    </row>
    <row r="993" spans="1:17" ht="14.1" customHeight="1">
      <c r="A993" s="62">
        <v>993</v>
      </c>
      <c r="B993" s="271" t="s">
        <v>894</v>
      </c>
      <c r="C993" s="271" t="s">
        <v>963</v>
      </c>
      <c r="D993" s="430" t="s">
        <v>1110</v>
      </c>
      <c r="E993" s="216" t="s">
        <v>936</v>
      </c>
      <c r="F993" s="73" t="s">
        <v>901</v>
      </c>
      <c r="G993" s="73" t="s">
        <v>35</v>
      </c>
      <c r="H993" s="73" t="s">
        <v>375</v>
      </c>
      <c r="I993" s="209">
        <v>4</v>
      </c>
      <c r="J993" s="304">
        <f t="shared" si="31"/>
        <v>123</v>
      </c>
      <c r="K993" s="219">
        <v>123</v>
      </c>
      <c r="L993" s="218" t="e">
        <f>IF(K993="nio",0,IF(K993&gt;0,K993*I993/M993,0))*VLOOKUP(B993,'2-Kosten per locatie'!$A$14:$C$22,3,FALSE)</f>
        <v>#DIV/0!</v>
      </c>
      <c r="M993" s="305">
        <f>IF(K993="nio",0,IF(K993&gt;0,VLOOKUP(G993,'3-Productie normen'!A:J,VLOOKUP(K993,'3-Productie normen'!$B$40:$C$42,2,FALSE),FALSE)))</f>
        <v>0</v>
      </c>
      <c r="N993" s="306" t="str">
        <f>VLOOKUP(G993,'3-Productie normen'!A:J,8,FALSE)</f>
        <v>B</v>
      </c>
      <c r="O993" s="453"/>
      <c r="Q993" s="307">
        <f t="shared" si="30"/>
        <v>492</v>
      </c>
    </row>
    <row r="994" spans="1:17" ht="14.1" customHeight="1">
      <c r="A994" s="62">
        <v>994</v>
      </c>
      <c r="B994" s="271" t="s">
        <v>894</v>
      </c>
      <c r="C994" s="271" t="s">
        <v>963</v>
      </c>
      <c r="D994" s="430" t="s">
        <v>1110</v>
      </c>
      <c r="E994" s="216">
        <v>316</v>
      </c>
      <c r="F994" s="73" t="s">
        <v>923</v>
      </c>
      <c r="G994" s="271" t="s">
        <v>1114</v>
      </c>
      <c r="H994" s="73" t="s">
        <v>375</v>
      </c>
      <c r="I994" s="209">
        <v>92</v>
      </c>
      <c r="J994" s="304">
        <f t="shared" si="31"/>
        <v>205</v>
      </c>
      <c r="K994" s="219">
        <v>205</v>
      </c>
      <c r="L994" s="218" t="e">
        <f>IF(K994="nio",0,IF(K994&gt;0,K994*I994/M994,0))*VLOOKUP(B994,'2-Kosten per locatie'!$A$14:$C$22,3,FALSE)</f>
        <v>#DIV/0!</v>
      </c>
      <c r="M994" s="305">
        <f>IF(K994="nio",0,IF(K994&gt;0,VLOOKUP(G994,'3-Productie normen'!A:J,VLOOKUP(K994,'3-Productie normen'!$B$40:$C$42,2,FALSE),FALSE)))</f>
        <v>0</v>
      </c>
      <c r="N994" s="306" t="str">
        <f>VLOOKUP(G994,'3-Productie normen'!A:J,8,FALSE)</f>
        <v>L</v>
      </c>
      <c r="O994" s="453"/>
      <c r="Q994" s="307">
        <f t="shared" si="30"/>
        <v>18860</v>
      </c>
    </row>
    <row r="995" spans="1:17" ht="14.1" customHeight="1">
      <c r="A995" s="62">
        <v>995</v>
      </c>
      <c r="B995" s="271" t="s">
        <v>894</v>
      </c>
      <c r="C995" s="271" t="s">
        <v>963</v>
      </c>
      <c r="D995" s="430" t="s">
        <v>1110</v>
      </c>
      <c r="E995" s="216">
        <v>338</v>
      </c>
      <c r="F995" s="73" t="s">
        <v>925</v>
      </c>
      <c r="G995" s="73" t="s">
        <v>232</v>
      </c>
      <c r="H995" s="73" t="s">
        <v>375</v>
      </c>
      <c r="I995" s="209">
        <v>60</v>
      </c>
      <c r="J995" s="304">
        <f t="shared" si="31"/>
        <v>205</v>
      </c>
      <c r="K995" s="219">
        <v>205</v>
      </c>
      <c r="L995" s="218" t="e">
        <f>IF(K995="nio",0,IF(K995&gt;0,K995*I995/M995,0))*VLOOKUP(B995,'2-Kosten per locatie'!$A$14:$C$22,3,FALSE)</f>
        <v>#DIV/0!</v>
      </c>
      <c r="M995" s="305">
        <f>IF(K995="nio",0,IF(K995&gt;0,VLOOKUP(G995,'3-Productie normen'!A:J,VLOOKUP(K995,'3-Productie normen'!$B$40:$C$42,2,FALSE),FALSE)))</f>
        <v>0</v>
      </c>
      <c r="N995" s="306" t="str">
        <f>VLOOKUP(G995,'3-Productie normen'!A:J,8,FALSE)</f>
        <v>V</v>
      </c>
      <c r="O995" s="453"/>
      <c r="Q995" s="307">
        <f t="shared" si="30"/>
        <v>12300</v>
      </c>
    </row>
    <row r="996" spans="1:17" ht="14.1" customHeight="1">
      <c r="A996" s="62">
        <v>996</v>
      </c>
      <c r="B996" s="271" t="s">
        <v>894</v>
      </c>
      <c r="C996" s="271" t="s">
        <v>963</v>
      </c>
      <c r="D996" s="430" t="s">
        <v>1110</v>
      </c>
      <c r="E996" s="216">
        <v>315</v>
      </c>
      <c r="F996" s="73" t="s">
        <v>961</v>
      </c>
      <c r="G996" s="73" t="s">
        <v>236</v>
      </c>
      <c r="H996" s="73" t="s">
        <v>968</v>
      </c>
      <c r="I996" s="209">
        <v>18</v>
      </c>
      <c r="J996" s="304">
        <f t="shared" si="31"/>
        <v>0</v>
      </c>
      <c r="K996" s="219" t="s">
        <v>888</v>
      </c>
      <c r="L996" s="218">
        <f>IF(K996="nio",0,IF(K996&gt;0,K996*I996/M996,0))*VLOOKUP(B996,'2-Kosten per locatie'!$A$14:$C$22,3,FALSE)</f>
        <v>0</v>
      </c>
      <c r="M996" s="305">
        <f>IF(K996="nio",0,IF(K996&gt;0,VLOOKUP(G996,'3-Productie normen'!A:J,VLOOKUP(K996,'3-Productie normen'!$B$40:$C$42,2,FALSE),FALSE)))</f>
        <v>0</v>
      </c>
      <c r="N996" s="306" t="str">
        <f>VLOOKUP(G996,'3-Productie normen'!A:J,8,FALSE)</f>
        <v>nvt</v>
      </c>
      <c r="O996" s="453"/>
      <c r="Q996" s="307">
        <f t="shared" si="30"/>
        <v>0</v>
      </c>
    </row>
    <row r="997" spans="1:17" ht="14.1" customHeight="1">
      <c r="A997" s="62">
        <v>997</v>
      </c>
      <c r="B997" s="271" t="s">
        <v>894</v>
      </c>
      <c r="C997" s="271" t="s">
        <v>963</v>
      </c>
      <c r="D997" s="430" t="s">
        <v>1110</v>
      </c>
      <c r="E997" s="216">
        <v>314</v>
      </c>
      <c r="F997" s="73" t="s">
        <v>923</v>
      </c>
      <c r="G997" s="271" t="s">
        <v>1114</v>
      </c>
      <c r="H997" s="73" t="s">
        <v>968</v>
      </c>
      <c r="I997" s="209">
        <v>75</v>
      </c>
      <c r="J997" s="304">
        <f t="shared" si="31"/>
        <v>205</v>
      </c>
      <c r="K997" s="219">
        <v>205</v>
      </c>
      <c r="L997" s="218" t="e">
        <f>IF(K997="nio",0,IF(K997&gt;0,K997*I997/M997,0))*VLOOKUP(B997,'2-Kosten per locatie'!$A$14:$C$22,3,FALSE)</f>
        <v>#DIV/0!</v>
      </c>
      <c r="M997" s="305">
        <f>IF(K997="nio",0,IF(K997&gt;0,VLOOKUP(G997,'3-Productie normen'!A:J,VLOOKUP(K997,'3-Productie normen'!$B$40:$C$42,2,FALSE),FALSE)))</f>
        <v>0</v>
      </c>
      <c r="N997" s="306" t="str">
        <f>VLOOKUP(G997,'3-Productie normen'!A:J,8,FALSE)</f>
        <v>L</v>
      </c>
      <c r="O997" s="453"/>
      <c r="Q997" s="307">
        <f t="shared" si="30"/>
        <v>15375</v>
      </c>
    </row>
    <row r="998" spans="1:17" ht="14.1" customHeight="1">
      <c r="A998" s="62">
        <v>998</v>
      </c>
      <c r="B998" s="271" t="s">
        <v>894</v>
      </c>
      <c r="C998" s="271" t="s">
        <v>963</v>
      </c>
      <c r="D998" s="430" t="s">
        <v>1110</v>
      </c>
      <c r="E998" s="216">
        <v>313</v>
      </c>
      <c r="F998" s="73" t="s">
        <v>961</v>
      </c>
      <c r="G998" s="73" t="s">
        <v>236</v>
      </c>
      <c r="H998" s="73" t="s">
        <v>968</v>
      </c>
      <c r="I998" s="209">
        <v>18</v>
      </c>
      <c r="J998" s="304">
        <f t="shared" si="31"/>
        <v>0</v>
      </c>
      <c r="K998" s="219" t="s">
        <v>888</v>
      </c>
      <c r="L998" s="218">
        <f>IF(K998="nio",0,IF(K998&gt;0,K998*I998/M998,0))*VLOOKUP(B998,'2-Kosten per locatie'!$A$14:$C$22,3,FALSE)</f>
        <v>0</v>
      </c>
      <c r="M998" s="305">
        <f>IF(K998="nio",0,IF(K998&gt;0,VLOOKUP(G998,'3-Productie normen'!A:J,VLOOKUP(K998,'3-Productie normen'!$B$40:$C$42,2,FALSE),FALSE)))</f>
        <v>0</v>
      </c>
      <c r="N998" s="306" t="str">
        <f>VLOOKUP(G998,'3-Productie normen'!A:J,8,FALSE)</f>
        <v>nvt</v>
      </c>
      <c r="O998" s="453"/>
      <c r="Q998" s="307">
        <f t="shared" ref="Q998:Q1061" si="32">J998*I998</f>
        <v>0</v>
      </c>
    </row>
    <row r="999" spans="1:17" ht="14.1" customHeight="1">
      <c r="A999" s="62">
        <v>999</v>
      </c>
      <c r="B999" s="271" t="s">
        <v>894</v>
      </c>
      <c r="C999" s="271" t="s">
        <v>963</v>
      </c>
      <c r="D999" s="430" t="s">
        <v>1110</v>
      </c>
      <c r="E999" s="216">
        <v>342</v>
      </c>
      <c r="F999" s="73" t="s">
        <v>925</v>
      </c>
      <c r="G999" s="73" t="s">
        <v>232</v>
      </c>
      <c r="H999" s="73" t="s">
        <v>375</v>
      </c>
      <c r="I999" s="209">
        <v>75</v>
      </c>
      <c r="J999" s="304">
        <f t="shared" si="31"/>
        <v>205</v>
      </c>
      <c r="K999" s="219">
        <v>205</v>
      </c>
      <c r="L999" s="218" t="e">
        <f>IF(K999="nio",0,IF(K999&gt;0,K999*I999/M999,0))*VLOOKUP(B999,'2-Kosten per locatie'!$A$14:$C$22,3,FALSE)</f>
        <v>#DIV/0!</v>
      </c>
      <c r="M999" s="305">
        <f>IF(K999="nio",0,IF(K999&gt;0,VLOOKUP(G999,'3-Productie normen'!A:J,VLOOKUP(K999,'3-Productie normen'!$B$40:$C$42,2,FALSE),FALSE)))</f>
        <v>0</v>
      </c>
      <c r="N999" s="306" t="str">
        <f>VLOOKUP(G999,'3-Productie normen'!A:J,8,FALSE)</f>
        <v>V</v>
      </c>
      <c r="O999" s="453"/>
      <c r="Q999" s="307">
        <f t="shared" si="32"/>
        <v>15375</v>
      </c>
    </row>
    <row r="1000" spans="1:17" ht="14.1" customHeight="1">
      <c r="A1000" s="62">
        <v>1000</v>
      </c>
      <c r="B1000" s="271" t="s">
        <v>894</v>
      </c>
      <c r="C1000" s="271" t="s">
        <v>963</v>
      </c>
      <c r="D1000" s="430" t="s">
        <v>1110</v>
      </c>
      <c r="E1000" s="216">
        <v>311</v>
      </c>
      <c r="F1000" s="73" t="s">
        <v>923</v>
      </c>
      <c r="G1000" s="271" t="s">
        <v>1114</v>
      </c>
      <c r="H1000" s="73" t="s">
        <v>375</v>
      </c>
      <c r="I1000" s="209">
        <v>55</v>
      </c>
      <c r="J1000" s="304">
        <f t="shared" si="31"/>
        <v>205</v>
      </c>
      <c r="K1000" s="219">
        <v>205</v>
      </c>
      <c r="L1000" s="218" t="e">
        <f>IF(K1000="nio",0,IF(K1000&gt;0,K1000*I1000/M1000,0))*VLOOKUP(B1000,'2-Kosten per locatie'!$A$14:$C$22,3,FALSE)</f>
        <v>#DIV/0!</v>
      </c>
      <c r="M1000" s="305">
        <f>IF(K1000="nio",0,IF(K1000&gt;0,VLOOKUP(G1000,'3-Productie normen'!A:J,VLOOKUP(K1000,'3-Productie normen'!$B$40:$C$42,2,FALSE),FALSE)))</f>
        <v>0</v>
      </c>
      <c r="N1000" s="306" t="str">
        <f>VLOOKUP(G1000,'3-Productie normen'!A:J,8,FALSE)</f>
        <v>L</v>
      </c>
      <c r="O1000" s="453"/>
      <c r="Q1000" s="307">
        <f t="shared" si="32"/>
        <v>11275</v>
      </c>
    </row>
    <row r="1001" spans="1:17" ht="14.1" customHeight="1">
      <c r="A1001" s="62">
        <v>1001</v>
      </c>
      <c r="B1001" s="271" t="s">
        <v>894</v>
      </c>
      <c r="C1001" s="271" t="s">
        <v>963</v>
      </c>
      <c r="D1001" s="430" t="s">
        <v>1110</v>
      </c>
      <c r="E1001" s="216">
        <v>339</v>
      </c>
      <c r="F1001" s="73" t="s">
        <v>944</v>
      </c>
      <c r="G1001" s="285" t="s">
        <v>37</v>
      </c>
      <c r="H1001" s="73" t="s">
        <v>967</v>
      </c>
      <c r="I1001" s="209">
        <v>15</v>
      </c>
      <c r="J1001" s="304">
        <f t="shared" si="31"/>
        <v>205</v>
      </c>
      <c r="K1001" s="219">
        <v>205</v>
      </c>
      <c r="L1001" s="218" t="e">
        <f>IF(K1001="nio",0,IF(K1001&gt;0,K1001*I1001/M1001,0))*VLOOKUP(B1001,'2-Kosten per locatie'!$A$14:$C$22,3,FALSE)</f>
        <v>#DIV/0!</v>
      </c>
      <c r="M1001" s="305">
        <f>IF(K1001="nio",0,IF(K1001&gt;0,VLOOKUP(G1001,'3-Productie normen'!A:J,VLOOKUP(K1001,'3-Productie normen'!$B$40:$C$42,2,FALSE),FALSE)))</f>
        <v>0</v>
      </c>
      <c r="N1001" s="306" t="str">
        <f>VLOOKUP(G1001,'3-Productie normen'!A:J,8,FALSE)</f>
        <v>S</v>
      </c>
      <c r="O1001" s="453"/>
      <c r="Q1001" s="307">
        <f t="shared" si="32"/>
        <v>3075</v>
      </c>
    </row>
    <row r="1002" spans="1:17" ht="14.1" customHeight="1">
      <c r="A1002" s="62">
        <v>1002</v>
      </c>
      <c r="B1002" s="271" t="s">
        <v>894</v>
      </c>
      <c r="C1002" s="271" t="s">
        <v>963</v>
      </c>
      <c r="D1002" s="430" t="s">
        <v>1110</v>
      </c>
      <c r="E1002" s="216">
        <v>310</v>
      </c>
      <c r="F1002" s="73" t="s">
        <v>923</v>
      </c>
      <c r="G1002" s="271" t="s">
        <v>1114</v>
      </c>
      <c r="H1002" s="73" t="s">
        <v>375</v>
      </c>
      <c r="I1002" s="209">
        <v>45</v>
      </c>
      <c r="J1002" s="304">
        <f t="shared" si="31"/>
        <v>205</v>
      </c>
      <c r="K1002" s="219">
        <v>205</v>
      </c>
      <c r="L1002" s="218" t="e">
        <f>IF(K1002="nio",0,IF(K1002&gt;0,K1002*I1002/M1002,0))*VLOOKUP(B1002,'2-Kosten per locatie'!$A$14:$C$22,3,FALSE)</f>
        <v>#DIV/0!</v>
      </c>
      <c r="M1002" s="305">
        <f>IF(K1002="nio",0,IF(K1002&gt;0,VLOOKUP(G1002,'3-Productie normen'!A:J,VLOOKUP(K1002,'3-Productie normen'!$B$40:$C$42,2,FALSE),FALSE)))</f>
        <v>0</v>
      </c>
      <c r="N1002" s="306" t="str">
        <f>VLOOKUP(G1002,'3-Productie normen'!A:J,8,FALSE)</f>
        <v>L</v>
      </c>
      <c r="O1002" s="453"/>
      <c r="Q1002" s="307">
        <f t="shared" si="32"/>
        <v>9225</v>
      </c>
    </row>
    <row r="1003" spans="1:17" ht="14.1" customHeight="1">
      <c r="A1003" s="62">
        <v>1003</v>
      </c>
      <c r="B1003" s="271" t="s">
        <v>894</v>
      </c>
      <c r="C1003" s="271" t="s">
        <v>963</v>
      </c>
      <c r="D1003" s="430" t="s">
        <v>1110</v>
      </c>
      <c r="E1003" s="216">
        <v>308</v>
      </c>
      <c r="F1003" s="73" t="s">
        <v>923</v>
      </c>
      <c r="G1003" s="271" t="s">
        <v>1114</v>
      </c>
      <c r="H1003" s="73" t="s">
        <v>375</v>
      </c>
      <c r="I1003" s="209">
        <v>45</v>
      </c>
      <c r="J1003" s="304">
        <f t="shared" si="31"/>
        <v>205</v>
      </c>
      <c r="K1003" s="219">
        <v>205</v>
      </c>
      <c r="L1003" s="218" t="e">
        <f>IF(K1003="nio",0,IF(K1003&gt;0,K1003*I1003/M1003,0))*VLOOKUP(B1003,'2-Kosten per locatie'!$A$14:$C$22,3,FALSE)</f>
        <v>#DIV/0!</v>
      </c>
      <c r="M1003" s="305">
        <f>IF(K1003="nio",0,IF(K1003&gt;0,VLOOKUP(G1003,'3-Productie normen'!A:J,VLOOKUP(K1003,'3-Productie normen'!$B$40:$C$42,2,FALSE),FALSE)))</f>
        <v>0</v>
      </c>
      <c r="N1003" s="306" t="str">
        <f>VLOOKUP(G1003,'3-Productie normen'!A:J,8,FALSE)</f>
        <v>L</v>
      </c>
      <c r="O1003" s="453"/>
      <c r="Q1003" s="307">
        <f t="shared" si="32"/>
        <v>9225</v>
      </c>
    </row>
    <row r="1004" spans="1:17" ht="14.1" customHeight="1">
      <c r="A1004" s="62">
        <v>1004</v>
      </c>
      <c r="B1004" s="271" t="s">
        <v>894</v>
      </c>
      <c r="C1004" s="271" t="s">
        <v>963</v>
      </c>
      <c r="D1004" s="430" t="s">
        <v>1110</v>
      </c>
      <c r="E1004" s="216">
        <v>341</v>
      </c>
      <c r="F1004" s="73" t="s">
        <v>944</v>
      </c>
      <c r="G1004" s="285" t="s">
        <v>37</v>
      </c>
      <c r="H1004" s="73" t="s">
        <v>967</v>
      </c>
      <c r="I1004" s="209">
        <v>15</v>
      </c>
      <c r="J1004" s="304">
        <f t="shared" si="31"/>
        <v>205</v>
      </c>
      <c r="K1004" s="219">
        <v>205</v>
      </c>
      <c r="L1004" s="218" t="e">
        <f>IF(K1004="nio",0,IF(K1004&gt;0,K1004*I1004/M1004,0))*VLOOKUP(B1004,'2-Kosten per locatie'!$A$14:$C$22,3,FALSE)</f>
        <v>#DIV/0!</v>
      </c>
      <c r="M1004" s="305">
        <f>IF(K1004="nio",0,IF(K1004&gt;0,VLOOKUP(G1004,'3-Productie normen'!A:J,VLOOKUP(K1004,'3-Productie normen'!$B$40:$C$42,2,FALSE),FALSE)))</f>
        <v>0</v>
      </c>
      <c r="N1004" s="306" t="str">
        <f>VLOOKUP(G1004,'3-Productie normen'!A:J,8,FALSE)</f>
        <v>S</v>
      </c>
      <c r="O1004" s="453"/>
      <c r="Q1004" s="307">
        <f t="shared" si="32"/>
        <v>3075</v>
      </c>
    </row>
    <row r="1005" spans="1:17" ht="14.1" customHeight="1">
      <c r="A1005" s="62">
        <v>1005</v>
      </c>
      <c r="B1005" s="271" t="s">
        <v>894</v>
      </c>
      <c r="C1005" s="271" t="s">
        <v>963</v>
      </c>
      <c r="D1005" s="430" t="s">
        <v>1110</v>
      </c>
      <c r="E1005" s="216">
        <v>309</v>
      </c>
      <c r="F1005" s="73" t="s">
        <v>901</v>
      </c>
      <c r="G1005" s="73" t="s">
        <v>35</v>
      </c>
      <c r="H1005" s="73" t="s">
        <v>375</v>
      </c>
      <c r="I1005" s="209">
        <v>14</v>
      </c>
      <c r="J1005" s="304">
        <f t="shared" si="31"/>
        <v>123</v>
      </c>
      <c r="K1005" s="219">
        <v>123</v>
      </c>
      <c r="L1005" s="218" t="e">
        <f>IF(K1005="nio",0,IF(K1005&gt;0,K1005*I1005/M1005,0))*VLOOKUP(B1005,'2-Kosten per locatie'!$A$14:$C$22,3,FALSE)</f>
        <v>#DIV/0!</v>
      </c>
      <c r="M1005" s="305">
        <f>IF(K1005="nio",0,IF(K1005&gt;0,VLOOKUP(G1005,'3-Productie normen'!A:J,VLOOKUP(K1005,'3-Productie normen'!$B$40:$C$42,2,FALSE),FALSE)))</f>
        <v>0</v>
      </c>
      <c r="N1005" s="306" t="str">
        <f>VLOOKUP(G1005,'3-Productie normen'!A:J,8,FALSE)</f>
        <v>B</v>
      </c>
      <c r="O1005" s="453"/>
      <c r="Q1005" s="307">
        <f t="shared" si="32"/>
        <v>1722</v>
      </c>
    </row>
    <row r="1006" spans="1:17" ht="14.1" customHeight="1">
      <c r="A1006" s="62">
        <v>1006</v>
      </c>
      <c r="B1006" s="271" t="s">
        <v>894</v>
      </c>
      <c r="C1006" s="271" t="s">
        <v>963</v>
      </c>
      <c r="D1006" s="430" t="s">
        <v>1110</v>
      </c>
      <c r="E1006" s="216">
        <v>331</v>
      </c>
      <c r="F1006" s="73" t="s">
        <v>914</v>
      </c>
      <c r="G1006" s="73" t="s">
        <v>232</v>
      </c>
      <c r="H1006" s="73" t="s">
        <v>375</v>
      </c>
      <c r="I1006" s="209">
        <v>57</v>
      </c>
      <c r="J1006" s="304">
        <f t="shared" si="31"/>
        <v>205</v>
      </c>
      <c r="K1006" s="219">
        <v>205</v>
      </c>
      <c r="L1006" s="218" t="e">
        <f>IF(K1006="nio",0,IF(K1006&gt;0,K1006*I1006/M1006,0))*VLOOKUP(B1006,'2-Kosten per locatie'!$A$14:$C$22,3,FALSE)</f>
        <v>#DIV/0!</v>
      </c>
      <c r="M1006" s="305">
        <f>IF(K1006="nio",0,IF(K1006&gt;0,VLOOKUP(G1006,'3-Productie normen'!A:J,VLOOKUP(K1006,'3-Productie normen'!$B$40:$C$42,2,FALSE),FALSE)))</f>
        <v>0</v>
      </c>
      <c r="N1006" s="306" t="str">
        <f>VLOOKUP(G1006,'3-Productie normen'!A:J,8,FALSE)</f>
        <v>V</v>
      </c>
      <c r="O1006" s="453"/>
      <c r="Q1006" s="307">
        <f t="shared" si="32"/>
        <v>11685</v>
      </c>
    </row>
    <row r="1007" spans="1:17" ht="14.1" customHeight="1">
      <c r="A1007" s="62">
        <v>1007</v>
      </c>
      <c r="B1007" s="271" t="s">
        <v>894</v>
      </c>
      <c r="C1007" s="271" t="s">
        <v>963</v>
      </c>
      <c r="D1007" s="430" t="s">
        <v>1110</v>
      </c>
      <c r="E1007" s="216" t="s">
        <v>337</v>
      </c>
      <c r="F1007" s="73" t="s">
        <v>962</v>
      </c>
      <c r="G1007" s="73" t="s">
        <v>232</v>
      </c>
      <c r="H1007" s="73" t="s">
        <v>375</v>
      </c>
      <c r="I1007" s="209">
        <v>60</v>
      </c>
      <c r="J1007" s="304">
        <f t="shared" si="31"/>
        <v>205</v>
      </c>
      <c r="K1007" s="219">
        <v>205</v>
      </c>
      <c r="L1007" s="218" t="e">
        <f>IF(K1007="nio",0,IF(K1007&gt;0,K1007*I1007/M1007,0))*VLOOKUP(B1007,'2-Kosten per locatie'!$A$14:$C$22,3,FALSE)</f>
        <v>#DIV/0!</v>
      </c>
      <c r="M1007" s="305">
        <f>IF(K1007="nio",0,IF(K1007&gt;0,VLOOKUP(G1007,'3-Productie normen'!A:J,VLOOKUP(K1007,'3-Productie normen'!$B$40:$C$42,2,FALSE),FALSE)))</f>
        <v>0</v>
      </c>
      <c r="N1007" s="306" t="str">
        <f>VLOOKUP(G1007,'3-Productie normen'!A:J,8,FALSE)</f>
        <v>V</v>
      </c>
      <c r="O1007" s="453"/>
      <c r="Q1007" s="307">
        <f t="shared" si="32"/>
        <v>12300</v>
      </c>
    </row>
    <row r="1008" spans="1:17" ht="14.1" customHeight="1">
      <c r="A1008" s="62">
        <v>1008</v>
      </c>
      <c r="B1008" s="271" t="s">
        <v>894</v>
      </c>
      <c r="C1008" s="271" t="s">
        <v>963</v>
      </c>
      <c r="D1008" s="430" t="s">
        <v>1110</v>
      </c>
      <c r="E1008" s="216">
        <v>306</v>
      </c>
      <c r="F1008" s="73" t="s">
        <v>923</v>
      </c>
      <c r="G1008" s="271" t="s">
        <v>1114</v>
      </c>
      <c r="H1008" s="73" t="s">
        <v>375</v>
      </c>
      <c r="I1008" s="209">
        <v>55</v>
      </c>
      <c r="J1008" s="304">
        <f t="shared" si="31"/>
        <v>205</v>
      </c>
      <c r="K1008" s="219">
        <v>205</v>
      </c>
      <c r="L1008" s="218" t="e">
        <f>IF(K1008="nio",0,IF(K1008&gt;0,K1008*I1008/M1008,0))*VLOOKUP(B1008,'2-Kosten per locatie'!$A$14:$C$22,3,FALSE)</f>
        <v>#DIV/0!</v>
      </c>
      <c r="M1008" s="305">
        <f>IF(K1008="nio",0,IF(K1008&gt;0,VLOOKUP(G1008,'3-Productie normen'!A:J,VLOOKUP(K1008,'3-Productie normen'!$B$40:$C$42,2,FALSE),FALSE)))</f>
        <v>0</v>
      </c>
      <c r="N1008" s="306" t="str">
        <f>VLOOKUP(G1008,'3-Productie normen'!A:J,8,FALSE)</f>
        <v>L</v>
      </c>
      <c r="O1008" s="453"/>
      <c r="Q1008" s="307">
        <f t="shared" si="32"/>
        <v>11275</v>
      </c>
    </row>
    <row r="1009" spans="1:17" ht="14.1" customHeight="1">
      <c r="A1009" s="62">
        <v>1009</v>
      </c>
      <c r="B1009" s="271" t="s">
        <v>894</v>
      </c>
      <c r="C1009" s="271" t="s">
        <v>963</v>
      </c>
      <c r="D1009" s="430" t="s">
        <v>1110</v>
      </c>
      <c r="E1009" s="216">
        <v>307</v>
      </c>
      <c r="F1009" s="73" t="s">
        <v>923</v>
      </c>
      <c r="G1009" s="271" t="s">
        <v>1114</v>
      </c>
      <c r="H1009" s="73" t="s">
        <v>375</v>
      </c>
      <c r="I1009" s="209">
        <v>55</v>
      </c>
      <c r="J1009" s="304">
        <f t="shared" si="31"/>
        <v>205</v>
      </c>
      <c r="K1009" s="219">
        <v>205</v>
      </c>
      <c r="L1009" s="218" t="e">
        <f>IF(K1009="nio",0,IF(K1009&gt;0,K1009*I1009/M1009,0))*VLOOKUP(B1009,'2-Kosten per locatie'!$A$14:$C$22,3,FALSE)</f>
        <v>#DIV/0!</v>
      </c>
      <c r="M1009" s="305">
        <f>IF(K1009="nio",0,IF(K1009&gt;0,VLOOKUP(G1009,'3-Productie normen'!A:J,VLOOKUP(K1009,'3-Productie normen'!$B$40:$C$42,2,FALSE),FALSE)))</f>
        <v>0</v>
      </c>
      <c r="N1009" s="306" t="str">
        <f>VLOOKUP(G1009,'3-Productie normen'!A:J,8,FALSE)</f>
        <v>L</v>
      </c>
      <c r="O1009" s="453"/>
      <c r="Q1009" s="307">
        <f t="shared" si="32"/>
        <v>11275</v>
      </c>
    </row>
    <row r="1010" spans="1:17" ht="14.1" customHeight="1">
      <c r="A1010" s="62">
        <v>1010</v>
      </c>
      <c r="B1010" s="271" t="s">
        <v>894</v>
      </c>
      <c r="C1010" s="271" t="s">
        <v>963</v>
      </c>
      <c r="D1010" s="430" t="s">
        <v>1110</v>
      </c>
      <c r="E1010" s="216">
        <v>312</v>
      </c>
      <c r="F1010" s="73" t="s">
        <v>923</v>
      </c>
      <c r="G1010" s="271" t="s">
        <v>1114</v>
      </c>
      <c r="H1010" s="73" t="s">
        <v>375</v>
      </c>
      <c r="I1010" s="209">
        <v>55</v>
      </c>
      <c r="J1010" s="304">
        <f t="shared" si="31"/>
        <v>205</v>
      </c>
      <c r="K1010" s="219">
        <v>205</v>
      </c>
      <c r="L1010" s="218" t="e">
        <f>IF(K1010="nio",0,IF(K1010&gt;0,K1010*I1010/M1010,0))*VLOOKUP(B1010,'2-Kosten per locatie'!$A$14:$C$22,3,FALSE)</f>
        <v>#DIV/0!</v>
      </c>
      <c r="M1010" s="305">
        <f>IF(K1010="nio",0,IF(K1010&gt;0,VLOOKUP(G1010,'3-Productie normen'!A:J,VLOOKUP(K1010,'3-Productie normen'!$B$40:$C$42,2,FALSE),FALSE)))</f>
        <v>0</v>
      </c>
      <c r="N1010" s="306" t="str">
        <f>VLOOKUP(G1010,'3-Productie normen'!A:J,8,FALSE)</f>
        <v>L</v>
      </c>
      <c r="O1010" s="453"/>
      <c r="Q1010" s="307">
        <f t="shared" si="32"/>
        <v>11275</v>
      </c>
    </row>
    <row r="1011" spans="1:17" ht="14.1" customHeight="1">
      <c r="A1011" s="62">
        <v>1011</v>
      </c>
      <c r="B1011" s="271" t="s">
        <v>894</v>
      </c>
      <c r="C1011" s="271" t="s">
        <v>963</v>
      </c>
      <c r="D1011" s="430" t="s">
        <v>1110</v>
      </c>
      <c r="E1011" s="216">
        <v>305</v>
      </c>
      <c r="F1011" s="73" t="s">
        <v>901</v>
      </c>
      <c r="G1011" s="73" t="s">
        <v>35</v>
      </c>
      <c r="H1011" s="73" t="s">
        <v>375</v>
      </c>
      <c r="I1011" s="209">
        <v>20</v>
      </c>
      <c r="J1011" s="304">
        <f t="shared" si="31"/>
        <v>123</v>
      </c>
      <c r="K1011" s="219">
        <v>123</v>
      </c>
      <c r="L1011" s="218" t="e">
        <f>IF(K1011="nio",0,IF(K1011&gt;0,K1011*I1011/M1011,0))*VLOOKUP(B1011,'2-Kosten per locatie'!$A$14:$C$22,3,FALSE)</f>
        <v>#DIV/0!</v>
      </c>
      <c r="M1011" s="305">
        <f>IF(K1011="nio",0,IF(K1011&gt;0,VLOOKUP(G1011,'3-Productie normen'!A:J,VLOOKUP(K1011,'3-Productie normen'!$B$40:$C$42,2,FALSE),FALSE)))</f>
        <v>0</v>
      </c>
      <c r="N1011" s="306" t="str">
        <f>VLOOKUP(G1011,'3-Productie normen'!A:J,8,FALSE)</f>
        <v>B</v>
      </c>
      <c r="O1011" s="453"/>
      <c r="Q1011" s="307">
        <f t="shared" si="32"/>
        <v>2460</v>
      </c>
    </row>
    <row r="1012" spans="1:17" ht="14.1" customHeight="1">
      <c r="A1012" s="62">
        <v>1012</v>
      </c>
      <c r="B1012" s="271" t="s">
        <v>894</v>
      </c>
      <c r="C1012" s="271" t="s">
        <v>963</v>
      </c>
      <c r="D1012" s="430" t="s">
        <v>1110</v>
      </c>
      <c r="E1012" s="216">
        <v>303</v>
      </c>
      <c r="F1012" s="73" t="s">
        <v>954</v>
      </c>
      <c r="G1012" s="73" t="s">
        <v>35</v>
      </c>
      <c r="H1012" s="73" t="s">
        <v>375</v>
      </c>
      <c r="I1012" s="209">
        <v>16</v>
      </c>
      <c r="J1012" s="304">
        <f t="shared" si="31"/>
        <v>123</v>
      </c>
      <c r="K1012" s="219">
        <v>123</v>
      </c>
      <c r="L1012" s="218" t="e">
        <f>IF(K1012="nio",0,IF(K1012&gt;0,K1012*I1012/M1012,0))*VLOOKUP(B1012,'2-Kosten per locatie'!$A$14:$C$22,3,FALSE)</f>
        <v>#DIV/0!</v>
      </c>
      <c r="M1012" s="305">
        <f>IF(K1012="nio",0,IF(K1012&gt;0,VLOOKUP(G1012,'3-Productie normen'!A:J,VLOOKUP(K1012,'3-Productie normen'!$B$40:$C$42,2,FALSE),FALSE)))</f>
        <v>0</v>
      </c>
      <c r="N1012" s="306" t="str">
        <f>VLOOKUP(G1012,'3-Productie normen'!A:J,8,FALSE)</f>
        <v>B</v>
      </c>
      <c r="O1012" s="453"/>
      <c r="Q1012" s="307">
        <f t="shared" si="32"/>
        <v>1968</v>
      </c>
    </row>
    <row r="1013" spans="1:17" ht="14.1" customHeight="1">
      <c r="A1013" s="62">
        <v>1013</v>
      </c>
      <c r="B1013" s="271" t="s">
        <v>894</v>
      </c>
      <c r="C1013" s="271" t="s">
        <v>963</v>
      </c>
      <c r="D1013" s="430" t="s">
        <v>1110</v>
      </c>
      <c r="E1013" s="216">
        <v>304</v>
      </c>
      <c r="F1013" s="73" t="s">
        <v>923</v>
      </c>
      <c r="G1013" s="271" t="s">
        <v>1114</v>
      </c>
      <c r="H1013" s="73" t="s">
        <v>375</v>
      </c>
      <c r="I1013" s="209">
        <v>47</v>
      </c>
      <c r="J1013" s="304">
        <f t="shared" si="31"/>
        <v>205</v>
      </c>
      <c r="K1013" s="219">
        <v>205</v>
      </c>
      <c r="L1013" s="218" t="e">
        <f>IF(K1013="nio",0,IF(K1013&gt;0,K1013*I1013/M1013,0))*VLOOKUP(B1013,'2-Kosten per locatie'!$A$14:$C$22,3,FALSE)</f>
        <v>#DIV/0!</v>
      </c>
      <c r="M1013" s="305">
        <f>IF(K1013="nio",0,IF(K1013&gt;0,VLOOKUP(G1013,'3-Productie normen'!A:J,VLOOKUP(K1013,'3-Productie normen'!$B$40:$C$42,2,FALSE),FALSE)))</f>
        <v>0</v>
      </c>
      <c r="N1013" s="306" t="str">
        <f>VLOOKUP(G1013,'3-Productie normen'!A:J,8,FALSE)</f>
        <v>L</v>
      </c>
      <c r="O1013" s="453"/>
      <c r="Q1013" s="307">
        <f t="shared" si="32"/>
        <v>9635</v>
      </c>
    </row>
    <row r="1014" spans="1:17" ht="14.1" customHeight="1">
      <c r="A1014" s="62">
        <v>1014</v>
      </c>
      <c r="B1014" s="271" t="s">
        <v>894</v>
      </c>
      <c r="C1014" s="271" t="s">
        <v>963</v>
      </c>
      <c r="D1014" s="430" t="s">
        <v>1110</v>
      </c>
      <c r="E1014" s="216">
        <v>317</v>
      </c>
      <c r="F1014" s="73" t="s">
        <v>923</v>
      </c>
      <c r="G1014" s="271" t="s">
        <v>1114</v>
      </c>
      <c r="H1014" s="73" t="s">
        <v>375</v>
      </c>
      <c r="I1014" s="209">
        <v>75</v>
      </c>
      <c r="J1014" s="304">
        <f t="shared" si="31"/>
        <v>205</v>
      </c>
      <c r="K1014" s="219">
        <v>205</v>
      </c>
      <c r="L1014" s="218" t="e">
        <f>IF(K1014="nio",0,IF(K1014&gt;0,K1014*I1014/M1014,0))*VLOOKUP(B1014,'2-Kosten per locatie'!$A$14:$C$22,3,FALSE)</f>
        <v>#DIV/0!</v>
      </c>
      <c r="M1014" s="305">
        <f>IF(K1014="nio",0,IF(K1014&gt;0,VLOOKUP(G1014,'3-Productie normen'!A:J,VLOOKUP(K1014,'3-Productie normen'!$B$40:$C$42,2,FALSE),FALSE)))</f>
        <v>0</v>
      </c>
      <c r="N1014" s="306" t="str">
        <f>VLOOKUP(G1014,'3-Productie normen'!A:J,8,FALSE)</f>
        <v>L</v>
      </c>
      <c r="O1014" s="453"/>
      <c r="Q1014" s="307">
        <f t="shared" si="32"/>
        <v>15375</v>
      </c>
    </row>
    <row r="1015" spans="1:17" ht="14.1" customHeight="1">
      <c r="A1015" s="62">
        <v>1015</v>
      </c>
      <c r="B1015" s="271" t="s">
        <v>894</v>
      </c>
      <c r="C1015" s="271" t="s">
        <v>963</v>
      </c>
      <c r="D1015" s="430" t="s">
        <v>1110</v>
      </c>
      <c r="E1015" s="216">
        <v>318</v>
      </c>
      <c r="F1015" s="73" t="s">
        <v>923</v>
      </c>
      <c r="G1015" s="271" t="s">
        <v>1114</v>
      </c>
      <c r="H1015" s="73" t="s">
        <v>375</v>
      </c>
      <c r="I1015" s="209">
        <v>74</v>
      </c>
      <c r="J1015" s="304">
        <f t="shared" si="31"/>
        <v>205</v>
      </c>
      <c r="K1015" s="219">
        <v>205</v>
      </c>
      <c r="L1015" s="218" t="e">
        <f>IF(K1015="nio",0,IF(K1015&gt;0,K1015*I1015/M1015,0))*VLOOKUP(B1015,'2-Kosten per locatie'!$A$14:$C$22,3,FALSE)</f>
        <v>#DIV/0!</v>
      </c>
      <c r="M1015" s="305">
        <f>IF(K1015="nio",0,IF(K1015&gt;0,VLOOKUP(G1015,'3-Productie normen'!A:J,VLOOKUP(K1015,'3-Productie normen'!$B$40:$C$42,2,FALSE),FALSE)))</f>
        <v>0</v>
      </c>
      <c r="N1015" s="306" t="str">
        <f>VLOOKUP(G1015,'3-Productie normen'!A:J,8,FALSE)</f>
        <v>L</v>
      </c>
      <c r="O1015" s="453"/>
      <c r="Q1015" s="307">
        <f t="shared" si="32"/>
        <v>15170</v>
      </c>
    </row>
    <row r="1016" spans="1:17" ht="14.1" customHeight="1">
      <c r="A1016" s="62">
        <v>1016</v>
      </c>
      <c r="B1016" s="271" t="s">
        <v>894</v>
      </c>
      <c r="C1016" s="271" t="s">
        <v>963</v>
      </c>
      <c r="D1016" s="430" t="s">
        <v>1110</v>
      </c>
      <c r="E1016" s="216">
        <v>319</v>
      </c>
      <c r="F1016" s="73" t="s">
        <v>923</v>
      </c>
      <c r="G1016" s="271" t="s">
        <v>1114</v>
      </c>
      <c r="H1016" s="73" t="s">
        <v>375</v>
      </c>
      <c r="I1016" s="209">
        <v>91</v>
      </c>
      <c r="J1016" s="304">
        <f t="shared" si="31"/>
        <v>205</v>
      </c>
      <c r="K1016" s="219">
        <v>205</v>
      </c>
      <c r="L1016" s="218" t="e">
        <f>IF(K1016="nio",0,IF(K1016&gt;0,K1016*I1016/M1016,0))*VLOOKUP(B1016,'2-Kosten per locatie'!$A$14:$C$22,3,FALSE)</f>
        <v>#DIV/0!</v>
      </c>
      <c r="M1016" s="305">
        <f>IF(K1016="nio",0,IF(K1016&gt;0,VLOOKUP(G1016,'3-Productie normen'!A:J,VLOOKUP(K1016,'3-Productie normen'!$B$40:$C$42,2,FALSE),FALSE)))</f>
        <v>0</v>
      </c>
      <c r="N1016" s="306" t="str">
        <f>VLOOKUP(G1016,'3-Productie normen'!A:J,8,FALSE)</f>
        <v>L</v>
      </c>
      <c r="O1016" s="453"/>
      <c r="Q1016" s="307">
        <f t="shared" si="32"/>
        <v>18655</v>
      </c>
    </row>
    <row r="1017" spans="1:17" ht="14.1" customHeight="1">
      <c r="A1017" s="62">
        <v>1017</v>
      </c>
      <c r="B1017" s="271" t="s">
        <v>893</v>
      </c>
      <c r="C1017" s="271" t="s">
        <v>963</v>
      </c>
      <c r="D1017" s="429" t="s">
        <v>1111</v>
      </c>
      <c r="E1017" s="216">
        <v>80</v>
      </c>
      <c r="F1017" s="73" t="s">
        <v>974</v>
      </c>
      <c r="G1017" s="73" t="s">
        <v>393</v>
      </c>
      <c r="H1017" s="73" t="s">
        <v>964</v>
      </c>
      <c r="I1017" s="209">
        <v>16</v>
      </c>
      <c r="J1017" s="304">
        <f t="shared" si="31"/>
        <v>205</v>
      </c>
      <c r="K1017" s="219">
        <v>205</v>
      </c>
      <c r="L1017" s="218" t="e">
        <f>IF(K1017="nio",0,IF(K1017&gt;0,K1017*I1017/M1017,0))*VLOOKUP(B1017,'2-Kosten per locatie'!$A$14:$C$22,3,FALSE)</f>
        <v>#DIV/0!</v>
      </c>
      <c r="M1017" s="305">
        <f>IF(K1017="nio",0,IF(K1017&gt;0,VLOOKUP(G1017,'3-Productie normen'!A:J,VLOOKUP(K1017,'3-Productie normen'!$B$40:$C$42,2,FALSE),FALSE)))</f>
        <v>0</v>
      </c>
      <c r="N1017" s="306" t="str">
        <f>VLOOKUP(G1017,'3-Productie normen'!A:J,8,FALSE)</f>
        <v>V</v>
      </c>
      <c r="O1017" s="453"/>
      <c r="Q1017" s="307">
        <f t="shared" si="32"/>
        <v>3280</v>
      </c>
    </row>
    <row r="1018" spans="1:17" ht="14.1" customHeight="1">
      <c r="A1018" s="62">
        <v>1018</v>
      </c>
      <c r="B1018" s="271" t="s">
        <v>893</v>
      </c>
      <c r="C1018" s="271" t="s">
        <v>963</v>
      </c>
      <c r="D1018" s="429" t="s">
        <v>1111</v>
      </c>
      <c r="E1018" s="216" t="s">
        <v>234</v>
      </c>
      <c r="F1018" s="73" t="s">
        <v>1069</v>
      </c>
      <c r="G1018" s="73" t="s">
        <v>35</v>
      </c>
      <c r="H1018" s="73" t="s">
        <v>375</v>
      </c>
      <c r="I1018" s="209">
        <v>20</v>
      </c>
      <c r="J1018" s="304">
        <f t="shared" si="31"/>
        <v>123</v>
      </c>
      <c r="K1018" s="219">
        <v>123</v>
      </c>
      <c r="L1018" s="218" t="e">
        <f>IF(K1018="nio",0,IF(K1018&gt;0,K1018*I1018/M1018,0))*VLOOKUP(B1018,'2-Kosten per locatie'!$A$14:$C$22,3,FALSE)</f>
        <v>#DIV/0!</v>
      </c>
      <c r="M1018" s="305">
        <f>IF(K1018="nio",0,IF(K1018&gt;0,VLOOKUP(G1018,'3-Productie normen'!A:J,VLOOKUP(K1018,'3-Productie normen'!$B$40:$C$42,2,FALSE),FALSE)))</f>
        <v>0</v>
      </c>
      <c r="N1018" s="306" t="str">
        <f>VLOOKUP(G1018,'3-Productie normen'!A:J,8,FALSE)</f>
        <v>B</v>
      </c>
      <c r="O1018" s="453"/>
      <c r="Q1018" s="307">
        <f t="shared" si="32"/>
        <v>2460</v>
      </c>
    </row>
    <row r="1019" spans="1:17" ht="14.1" customHeight="1">
      <c r="A1019" s="62">
        <v>1019</v>
      </c>
      <c r="B1019" s="271" t="s">
        <v>893</v>
      </c>
      <c r="C1019" s="271" t="s">
        <v>963</v>
      </c>
      <c r="D1019" s="429" t="s">
        <v>1111</v>
      </c>
      <c r="E1019" s="216">
        <v>94</v>
      </c>
      <c r="F1019" s="73" t="s">
        <v>925</v>
      </c>
      <c r="G1019" s="73" t="s">
        <v>232</v>
      </c>
      <c r="H1019" s="73" t="s">
        <v>375</v>
      </c>
      <c r="I1019" s="209">
        <v>240</v>
      </c>
      <c r="J1019" s="304">
        <f t="shared" si="31"/>
        <v>205</v>
      </c>
      <c r="K1019" s="219">
        <v>205</v>
      </c>
      <c r="L1019" s="218" t="e">
        <f>IF(K1019="nio",0,IF(K1019&gt;0,K1019*I1019/M1019,0))*VLOOKUP(B1019,'2-Kosten per locatie'!$A$14:$C$22,3,FALSE)</f>
        <v>#DIV/0!</v>
      </c>
      <c r="M1019" s="305">
        <f>IF(K1019="nio",0,IF(K1019&gt;0,VLOOKUP(G1019,'3-Productie normen'!A:J,VLOOKUP(K1019,'3-Productie normen'!$B$40:$C$42,2,FALSE),FALSE)))</f>
        <v>0</v>
      </c>
      <c r="N1019" s="306" t="str">
        <f>VLOOKUP(G1019,'3-Productie normen'!A:J,8,FALSE)</f>
        <v>V</v>
      </c>
      <c r="O1019" s="453"/>
      <c r="Q1019" s="307">
        <f t="shared" si="32"/>
        <v>49200</v>
      </c>
    </row>
    <row r="1020" spans="1:17" ht="14.1" customHeight="1">
      <c r="A1020" s="62">
        <v>1020</v>
      </c>
      <c r="B1020" s="271" t="s">
        <v>893</v>
      </c>
      <c r="C1020" s="271" t="s">
        <v>963</v>
      </c>
      <c r="D1020" s="429" t="s">
        <v>1111</v>
      </c>
      <c r="E1020" s="216" t="s">
        <v>972</v>
      </c>
      <c r="F1020" s="73" t="s">
        <v>897</v>
      </c>
      <c r="G1020" s="73" t="s">
        <v>421</v>
      </c>
      <c r="H1020" s="73" t="s">
        <v>970</v>
      </c>
      <c r="I1020" s="209">
        <v>32</v>
      </c>
      <c r="J1020" s="304">
        <f t="shared" si="31"/>
        <v>205</v>
      </c>
      <c r="K1020" s="219">
        <v>205</v>
      </c>
      <c r="L1020" s="218" t="e">
        <f>IF(K1020="nio",0,IF(K1020&gt;0,K1020*I1020/M1020,0))*VLOOKUP(B1020,'2-Kosten per locatie'!$A$14:$C$22,3,FALSE)</f>
        <v>#DIV/0!</v>
      </c>
      <c r="M1020" s="305">
        <f>IF(K1020="nio",0,IF(K1020&gt;0,VLOOKUP(G1020,'3-Productie normen'!A:J,VLOOKUP(K1020,'3-Productie normen'!$B$40:$C$42,2,FALSE),FALSE)))</f>
        <v>0</v>
      </c>
      <c r="N1020" s="306" t="str">
        <f>VLOOKUP(G1020,'3-Productie normen'!A:J,8,FALSE)</f>
        <v>V</v>
      </c>
      <c r="O1020" s="453"/>
      <c r="Q1020" s="307">
        <f t="shared" si="32"/>
        <v>6560</v>
      </c>
    </row>
    <row r="1021" spans="1:17" ht="14.1" customHeight="1">
      <c r="A1021" s="62">
        <v>1021</v>
      </c>
      <c r="B1021" s="271" t="s">
        <v>893</v>
      </c>
      <c r="C1021" s="271" t="s">
        <v>963</v>
      </c>
      <c r="D1021" s="429" t="s">
        <v>1111</v>
      </c>
      <c r="E1021" s="216">
        <v>48</v>
      </c>
      <c r="F1021" s="73" t="s">
        <v>942</v>
      </c>
      <c r="G1021" s="73" t="s">
        <v>35</v>
      </c>
      <c r="H1021" s="73" t="s">
        <v>966</v>
      </c>
      <c r="I1021" s="209">
        <v>20</v>
      </c>
      <c r="J1021" s="304">
        <f t="shared" si="31"/>
        <v>123</v>
      </c>
      <c r="K1021" s="219">
        <v>123</v>
      </c>
      <c r="L1021" s="218" t="e">
        <f>IF(K1021="nio",0,IF(K1021&gt;0,K1021*I1021/M1021,0))*VLOOKUP(B1021,'2-Kosten per locatie'!$A$14:$C$22,3,FALSE)</f>
        <v>#DIV/0!</v>
      </c>
      <c r="M1021" s="305">
        <f>IF(K1021="nio",0,IF(K1021&gt;0,VLOOKUP(G1021,'3-Productie normen'!A:J,VLOOKUP(K1021,'3-Productie normen'!$B$40:$C$42,2,FALSE),FALSE)))</f>
        <v>0</v>
      </c>
      <c r="N1021" s="306" t="str">
        <f>VLOOKUP(G1021,'3-Productie normen'!A:J,8,FALSE)</f>
        <v>B</v>
      </c>
      <c r="O1021" s="453"/>
      <c r="Q1021" s="307">
        <f t="shared" si="32"/>
        <v>2460</v>
      </c>
    </row>
    <row r="1022" spans="1:17" ht="14.1" customHeight="1">
      <c r="A1022" s="62">
        <v>1022</v>
      </c>
      <c r="B1022" s="271" t="s">
        <v>893</v>
      </c>
      <c r="C1022" s="271" t="s">
        <v>963</v>
      </c>
      <c r="D1022" s="429" t="s">
        <v>1111</v>
      </c>
      <c r="E1022" s="216">
        <v>47</v>
      </c>
      <c r="F1022" s="73" t="s">
        <v>925</v>
      </c>
      <c r="G1022" s="73" t="s">
        <v>232</v>
      </c>
      <c r="H1022" s="73" t="s">
        <v>375</v>
      </c>
      <c r="I1022" s="209">
        <v>104</v>
      </c>
      <c r="J1022" s="304">
        <f t="shared" si="31"/>
        <v>205</v>
      </c>
      <c r="K1022" s="219">
        <v>205</v>
      </c>
      <c r="L1022" s="218" t="e">
        <f>IF(K1022="nio",0,IF(K1022&gt;0,K1022*I1022/M1022,0))*VLOOKUP(B1022,'2-Kosten per locatie'!$A$14:$C$22,3,FALSE)</f>
        <v>#DIV/0!</v>
      </c>
      <c r="M1022" s="305">
        <f>IF(K1022="nio",0,IF(K1022&gt;0,VLOOKUP(G1022,'3-Productie normen'!A:J,VLOOKUP(K1022,'3-Productie normen'!$B$40:$C$42,2,FALSE),FALSE)))</f>
        <v>0</v>
      </c>
      <c r="N1022" s="306" t="str">
        <f>VLOOKUP(G1022,'3-Productie normen'!A:J,8,FALSE)</f>
        <v>V</v>
      </c>
      <c r="O1022" s="453"/>
      <c r="Q1022" s="307">
        <f t="shared" si="32"/>
        <v>21320</v>
      </c>
    </row>
    <row r="1023" spans="1:17" ht="14.1" customHeight="1">
      <c r="A1023" s="62">
        <v>1023</v>
      </c>
      <c r="B1023" s="271" t="s">
        <v>893</v>
      </c>
      <c r="C1023" s="271" t="s">
        <v>963</v>
      </c>
      <c r="D1023" s="429" t="s">
        <v>1111</v>
      </c>
      <c r="E1023" s="216">
        <v>46</v>
      </c>
      <c r="F1023" s="73" t="s">
        <v>923</v>
      </c>
      <c r="G1023" s="271" t="s">
        <v>1114</v>
      </c>
      <c r="H1023" s="73" t="s">
        <v>375</v>
      </c>
      <c r="I1023" s="209">
        <v>48</v>
      </c>
      <c r="J1023" s="304">
        <f t="shared" si="31"/>
        <v>205</v>
      </c>
      <c r="K1023" s="219">
        <v>205</v>
      </c>
      <c r="L1023" s="218" t="e">
        <f>IF(K1023="nio",0,IF(K1023&gt;0,K1023*I1023/M1023,0))*VLOOKUP(B1023,'2-Kosten per locatie'!$A$14:$C$22,3,FALSE)</f>
        <v>#DIV/0!</v>
      </c>
      <c r="M1023" s="305">
        <f>IF(K1023="nio",0,IF(K1023&gt;0,VLOOKUP(G1023,'3-Productie normen'!A:J,VLOOKUP(K1023,'3-Productie normen'!$B$40:$C$42,2,FALSE),FALSE)))</f>
        <v>0</v>
      </c>
      <c r="N1023" s="306" t="str">
        <f>VLOOKUP(G1023,'3-Productie normen'!A:J,8,FALSE)</f>
        <v>L</v>
      </c>
      <c r="O1023" s="453"/>
      <c r="Q1023" s="307">
        <f t="shared" si="32"/>
        <v>9840</v>
      </c>
    </row>
    <row r="1024" spans="1:17" ht="14.1" customHeight="1">
      <c r="A1024" s="62">
        <v>1024</v>
      </c>
      <c r="B1024" s="271" t="s">
        <v>893</v>
      </c>
      <c r="C1024" s="271" t="s">
        <v>963</v>
      </c>
      <c r="D1024" s="429" t="s">
        <v>1111</v>
      </c>
      <c r="E1024" s="216">
        <v>45</v>
      </c>
      <c r="F1024" s="73" t="s">
        <v>923</v>
      </c>
      <c r="G1024" s="271" t="s">
        <v>1114</v>
      </c>
      <c r="H1024" s="73" t="s">
        <v>375</v>
      </c>
      <c r="I1024" s="209">
        <v>56</v>
      </c>
      <c r="J1024" s="304">
        <f t="shared" si="31"/>
        <v>205</v>
      </c>
      <c r="K1024" s="219">
        <v>205</v>
      </c>
      <c r="L1024" s="218" t="e">
        <f>IF(K1024="nio",0,IF(K1024&gt;0,K1024*I1024/M1024,0))*VLOOKUP(B1024,'2-Kosten per locatie'!$A$14:$C$22,3,FALSE)</f>
        <v>#DIV/0!</v>
      </c>
      <c r="M1024" s="305">
        <f>IF(K1024="nio",0,IF(K1024&gt;0,VLOOKUP(G1024,'3-Productie normen'!A:J,VLOOKUP(K1024,'3-Productie normen'!$B$40:$C$42,2,FALSE),FALSE)))</f>
        <v>0</v>
      </c>
      <c r="N1024" s="306" t="str">
        <f>VLOOKUP(G1024,'3-Productie normen'!A:J,8,FALSE)</f>
        <v>L</v>
      </c>
      <c r="O1024" s="453"/>
      <c r="Q1024" s="307">
        <f t="shared" si="32"/>
        <v>11480</v>
      </c>
    </row>
    <row r="1025" spans="1:17" ht="14.1" customHeight="1">
      <c r="A1025" s="62">
        <v>1025</v>
      </c>
      <c r="B1025" s="271" t="s">
        <v>893</v>
      </c>
      <c r="C1025" s="271" t="s">
        <v>963</v>
      </c>
      <c r="D1025" s="429" t="s">
        <v>1111</v>
      </c>
      <c r="E1025" s="216">
        <v>44</v>
      </c>
      <c r="F1025" s="73" t="s">
        <v>923</v>
      </c>
      <c r="G1025" s="271" t="s">
        <v>1114</v>
      </c>
      <c r="H1025" s="73" t="s">
        <v>375</v>
      </c>
      <c r="I1025" s="209">
        <v>47</v>
      </c>
      <c r="J1025" s="304">
        <f t="shared" si="31"/>
        <v>205</v>
      </c>
      <c r="K1025" s="219">
        <v>205</v>
      </c>
      <c r="L1025" s="218" t="e">
        <f>IF(K1025="nio",0,IF(K1025&gt;0,K1025*I1025/M1025,0))*VLOOKUP(B1025,'2-Kosten per locatie'!$A$14:$C$22,3,FALSE)</f>
        <v>#DIV/0!</v>
      </c>
      <c r="M1025" s="305">
        <f>IF(K1025="nio",0,IF(K1025&gt;0,VLOOKUP(G1025,'3-Productie normen'!A:J,VLOOKUP(K1025,'3-Productie normen'!$B$40:$C$42,2,FALSE),FALSE)))</f>
        <v>0</v>
      </c>
      <c r="N1025" s="306" t="str">
        <f>VLOOKUP(G1025,'3-Productie normen'!A:J,8,FALSE)</f>
        <v>L</v>
      </c>
      <c r="O1025" s="453"/>
      <c r="Q1025" s="307">
        <f t="shared" si="32"/>
        <v>9635</v>
      </c>
    </row>
    <row r="1026" spans="1:17" ht="14.1" customHeight="1">
      <c r="A1026" s="62">
        <v>1026</v>
      </c>
      <c r="B1026" s="271" t="s">
        <v>893</v>
      </c>
      <c r="C1026" s="271" t="s">
        <v>963</v>
      </c>
      <c r="D1026" s="429" t="s">
        <v>1111</v>
      </c>
      <c r="E1026" s="216">
        <v>43</v>
      </c>
      <c r="F1026" s="73" t="s">
        <v>901</v>
      </c>
      <c r="G1026" s="73" t="s">
        <v>35</v>
      </c>
      <c r="H1026" s="73" t="s">
        <v>966</v>
      </c>
      <c r="I1026" s="209">
        <v>13</v>
      </c>
      <c r="J1026" s="304">
        <f t="shared" si="31"/>
        <v>123</v>
      </c>
      <c r="K1026" s="219">
        <v>123</v>
      </c>
      <c r="L1026" s="218" t="e">
        <f>IF(K1026="nio",0,IF(K1026&gt;0,K1026*I1026/M1026,0))*VLOOKUP(B1026,'2-Kosten per locatie'!$A$14:$C$22,3,FALSE)</f>
        <v>#DIV/0!</v>
      </c>
      <c r="M1026" s="305">
        <f>IF(K1026="nio",0,IF(K1026&gt;0,VLOOKUP(G1026,'3-Productie normen'!A:J,VLOOKUP(K1026,'3-Productie normen'!$B$40:$C$42,2,FALSE),FALSE)))</f>
        <v>0</v>
      </c>
      <c r="N1026" s="306" t="str">
        <f>VLOOKUP(G1026,'3-Productie normen'!A:J,8,FALSE)</f>
        <v>B</v>
      </c>
      <c r="O1026" s="453"/>
      <c r="Q1026" s="307">
        <f t="shared" si="32"/>
        <v>1599</v>
      </c>
    </row>
    <row r="1027" spans="1:17" ht="14.1" customHeight="1">
      <c r="A1027" s="62">
        <v>1027</v>
      </c>
      <c r="B1027" s="271" t="s">
        <v>893</v>
      </c>
      <c r="C1027" s="271" t="s">
        <v>963</v>
      </c>
      <c r="D1027" s="429" t="s">
        <v>1111</v>
      </c>
      <c r="E1027" s="216">
        <v>87</v>
      </c>
      <c r="F1027" s="73" t="s">
        <v>902</v>
      </c>
      <c r="G1027" s="73" t="s">
        <v>232</v>
      </c>
      <c r="H1027" s="73" t="s">
        <v>375</v>
      </c>
      <c r="I1027" s="209">
        <v>6</v>
      </c>
      <c r="J1027" s="304">
        <f t="shared" si="31"/>
        <v>205</v>
      </c>
      <c r="K1027" s="219">
        <v>205</v>
      </c>
      <c r="L1027" s="218" t="e">
        <f>IF(K1027="nio",0,IF(K1027&gt;0,K1027*I1027/M1027,0))*VLOOKUP(B1027,'2-Kosten per locatie'!$A$14:$C$22,3,FALSE)</f>
        <v>#DIV/0!</v>
      </c>
      <c r="M1027" s="305">
        <f>IF(K1027="nio",0,IF(K1027&gt;0,VLOOKUP(G1027,'3-Productie normen'!A:J,VLOOKUP(K1027,'3-Productie normen'!$B$40:$C$42,2,FALSE),FALSE)))</f>
        <v>0</v>
      </c>
      <c r="N1027" s="306" t="str">
        <f>VLOOKUP(G1027,'3-Productie normen'!A:J,8,FALSE)</f>
        <v>V</v>
      </c>
      <c r="O1027" s="453"/>
      <c r="Q1027" s="307">
        <f t="shared" si="32"/>
        <v>1230</v>
      </c>
    </row>
    <row r="1028" spans="1:17" ht="14.1" customHeight="1">
      <c r="A1028" s="62">
        <v>1028</v>
      </c>
      <c r="B1028" s="271" t="s">
        <v>893</v>
      </c>
      <c r="C1028" s="271" t="s">
        <v>963</v>
      </c>
      <c r="D1028" s="429" t="s">
        <v>1111</v>
      </c>
      <c r="E1028" s="216" t="s">
        <v>973</v>
      </c>
      <c r="F1028" s="73" t="s">
        <v>897</v>
      </c>
      <c r="G1028" s="73" t="s">
        <v>421</v>
      </c>
      <c r="H1028" s="73" t="s">
        <v>970</v>
      </c>
      <c r="I1028" s="209">
        <v>8</v>
      </c>
      <c r="J1028" s="304">
        <f t="shared" si="31"/>
        <v>205</v>
      </c>
      <c r="K1028" s="219">
        <v>205</v>
      </c>
      <c r="L1028" s="218" t="e">
        <f>IF(K1028="nio",0,IF(K1028&gt;0,K1028*I1028/M1028,0))*VLOOKUP(B1028,'2-Kosten per locatie'!$A$14:$C$22,3,FALSE)</f>
        <v>#DIV/0!</v>
      </c>
      <c r="M1028" s="305">
        <f>IF(K1028="nio",0,IF(K1028&gt;0,VLOOKUP(G1028,'3-Productie normen'!A:J,VLOOKUP(K1028,'3-Productie normen'!$B$40:$C$42,2,FALSE),FALSE)))</f>
        <v>0</v>
      </c>
      <c r="N1028" s="306" t="str">
        <f>VLOOKUP(G1028,'3-Productie normen'!A:J,8,FALSE)</f>
        <v>V</v>
      </c>
      <c r="O1028" s="453"/>
      <c r="Q1028" s="307">
        <f t="shared" si="32"/>
        <v>1640</v>
      </c>
    </row>
    <row r="1029" spans="1:17" ht="14.1" customHeight="1">
      <c r="A1029" s="62">
        <v>1029</v>
      </c>
      <c r="B1029" s="271" t="s">
        <v>893</v>
      </c>
      <c r="C1029" s="271" t="s">
        <v>963</v>
      </c>
      <c r="D1029" s="429" t="s">
        <v>1111</v>
      </c>
      <c r="E1029" s="216">
        <v>42</v>
      </c>
      <c r="F1029" s="73" t="s">
        <v>923</v>
      </c>
      <c r="G1029" s="271" t="s">
        <v>1114</v>
      </c>
      <c r="H1029" s="73" t="s">
        <v>375</v>
      </c>
      <c r="I1029" s="209">
        <v>50</v>
      </c>
      <c r="J1029" s="304">
        <f t="shared" si="31"/>
        <v>205</v>
      </c>
      <c r="K1029" s="219">
        <v>205</v>
      </c>
      <c r="L1029" s="218" t="e">
        <f>IF(K1029="nio",0,IF(K1029&gt;0,K1029*I1029/M1029,0))*VLOOKUP(B1029,'2-Kosten per locatie'!$A$14:$C$22,3,FALSE)</f>
        <v>#DIV/0!</v>
      </c>
      <c r="M1029" s="305">
        <f>IF(K1029="nio",0,IF(K1029&gt;0,VLOOKUP(G1029,'3-Productie normen'!A:J,VLOOKUP(K1029,'3-Productie normen'!$B$40:$C$42,2,FALSE),FALSE)))</f>
        <v>0</v>
      </c>
      <c r="N1029" s="306" t="str">
        <f>VLOOKUP(G1029,'3-Productie normen'!A:J,8,FALSE)</f>
        <v>L</v>
      </c>
      <c r="O1029" s="453"/>
      <c r="Q1029" s="307">
        <f t="shared" si="32"/>
        <v>10250</v>
      </c>
    </row>
    <row r="1030" spans="1:17" ht="14.1" customHeight="1">
      <c r="A1030" s="62">
        <v>1030</v>
      </c>
      <c r="B1030" s="271" t="s">
        <v>893</v>
      </c>
      <c r="C1030" s="271" t="s">
        <v>963</v>
      </c>
      <c r="D1030" s="429" t="s">
        <v>1111</v>
      </c>
      <c r="E1030" s="216">
        <v>41</v>
      </c>
      <c r="F1030" s="73" t="s">
        <v>923</v>
      </c>
      <c r="G1030" s="271" t="s">
        <v>1114</v>
      </c>
      <c r="H1030" s="73" t="s">
        <v>375</v>
      </c>
      <c r="I1030" s="209">
        <v>49</v>
      </c>
      <c r="J1030" s="304">
        <f t="shared" si="31"/>
        <v>205</v>
      </c>
      <c r="K1030" s="219">
        <v>205</v>
      </c>
      <c r="L1030" s="218" t="e">
        <f>IF(K1030="nio",0,IF(K1030&gt;0,K1030*I1030/M1030,0))*VLOOKUP(B1030,'2-Kosten per locatie'!$A$14:$C$22,3,FALSE)</f>
        <v>#DIV/0!</v>
      </c>
      <c r="M1030" s="305">
        <f>IF(K1030="nio",0,IF(K1030&gt;0,VLOOKUP(G1030,'3-Productie normen'!A:J,VLOOKUP(K1030,'3-Productie normen'!$B$40:$C$42,2,FALSE),FALSE)))</f>
        <v>0</v>
      </c>
      <c r="N1030" s="306" t="str">
        <f>VLOOKUP(G1030,'3-Productie normen'!A:J,8,FALSE)</f>
        <v>L</v>
      </c>
      <c r="O1030" s="453"/>
      <c r="Q1030" s="307">
        <f t="shared" si="32"/>
        <v>10045</v>
      </c>
    </row>
    <row r="1031" spans="1:17" ht="14.1" customHeight="1">
      <c r="A1031" s="62">
        <v>1031</v>
      </c>
      <c r="B1031" s="271" t="s">
        <v>893</v>
      </c>
      <c r="C1031" s="271" t="s">
        <v>963</v>
      </c>
      <c r="D1031" s="429" t="s">
        <v>1111</v>
      </c>
      <c r="E1031" s="216">
        <v>40</v>
      </c>
      <c r="F1031" s="73" t="s">
        <v>923</v>
      </c>
      <c r="G1031" s="271" t="s">
        <v>1114</v>
      </c>
      <c r="H1031" s="73" t="s">
        <v>375</v>
      </c>
      <c r="I1031" s="209">
        <v>56</v>
      </c>
      <c r="J1031" s="304">
        <f t="shared" si="31"/>
        <v>205</v>
      </c>
      <c r="K1031" s="219">
        <v>205</v>
      </c>
      <c r="L1031" s="218" t="e">
        <f>IF(K1031="nio",0,IF(K1031&gt;0,K1031*I1031/M1031,0))*VLOOKUP(B1031,'2-Kosten per locatie'!$A$14:$C$22,3,FALSE)</f>
        <v>#DIV/0!</v>
      </c>
      <c r="M1031" s="305">
        <f>IF(K1031="nio",0,IF(K1031&gt;0,VLOOKUP(G1031,'3-Productie normen'!A:J,VLOOKUP(K1031,'3-Productie normen'!$B$40:$C$42,2,FALSE),FALSE)))</f>
        <v>0</v>
      </c>
      <c r="N1031" s="306" t="str">
        <f>VLOOKUP(G1031,'3-Productie normen'!A:J,8,FALSE)</f>
        <v>L</v>
      </c>
      <c r="O1031" s="453"/>
      <c r="Q1031" s="307">
        <f t="shared" si="32"/>
        <v>11480</v>
      </c>
    </row>
    <row r="1032" spans="1:17" ht="14.1" customHeight="1">
      <c r="A1032" s="62">
        <v>1032</v>
      </c>
      <c r="B1032" s="271" t="s">
        <v>893</v>
      </c>
      <c r="C1032" s="271" t="s">
        <v>963</v>
      </c>
      <c r="D1032" s="429" t="s">
        <v>1111</v>
      </c>
      <c r="E1032" s="216">
        <v>93</v>
      </c>
      <c r="F1032" s="73" t="s">
        <v>944</v>
      </c>
      <c r="G1032" s="285" t="s">
        <v>37</v>
      </c>
      <c r="H1032" s="73" t="s">
        <v>967</v>
      </c>
      <c r="I1032" s="209">
        <v>13</v>
      </c>
      <c r="J1032" s="304">
        <f t="shared" si="31"/>
        <v>205</v>
      </c>
      <c r="K1032" s="219">
        <v>205</v>
      </c>
      <c r="L1032" s="218" t="e">
        <f>IF(K1032="nio",0,IF(K1032&gt;0,K1032*I1032/M1032,0))*VLOOKUP(B1032,'2-Kosten per locatie'!$A$14:$C$22,3,FALSE)</f>
        <v>#DIV/0!</v>
      </c>
      <c r="M1032" s="305">
        <f>IF(K1032="nio",0,IF(K1032&gt;0,VLOOKUP(G1032,'3-Productie normen'!A:J,VLOOKUP(K1032,'3-Productie normen'!$B$40:$C$42,2,FALSE),FALSE)))</f>
        <v>0</v>
      </c>
      <c r="N1032" s="306" t="str">
        <f>VLOOKUP(G1032,'3-Productie normen'!A:J,8,FALSE)</f>
        <v>S</v>
      </c>
      <c r="O1032" s="453"/>
      <c r="Q1032" s="307">
        <f t="shared" si="32"/>
        <v>2665</v>
      </c>
    </row>
    <row r="1033" spans="1:17" ht="14.1" customHeight="1">
      <c r="A1033" s="62">
        <v>1033</v>
      </c>
      <c r="B1033" s="271" t="s">
        <v>893</v>
      </c>
      <c r="C1033" s="271" t="s">
        <v>963</v>
      </c>
      <c r="D1033" s="429" t="s">
        <v>1111</v>
      </c>
      <c r="E1033" s="216">
        <v>92</v>
      </c>
      <c r="F1033" s="73" t="s">
        <v>944</v>
      </c>
      <c r="G1033" s="285" t="s">
        <v>37</v>
      </c>
      <c r="H1033" s="73" t="s">
        <v>967</v>
      </c>
      <c r="I1033" s="209">
        <v>13</v>
      </c>
      <c r="J1033" s="304">
        <f t="shared" si="31"/>
        <v>205</v>
      </c>
      <c r="K1033" s="219">
        <v>205</v>
      </c>
      <c r="L1033" s="218" t="e">
        <f>IF(K1033="nio",0,IF(K1033&gt;0,K1033*I1033/M1033,0))*VLOOKUP(B1033,'2-Kosten per locatie'!$A$14:$C$22,3,FALSE)</f>
        <v>#DIV/0!</v>
      </c>
      <c r="M1033" s="305">
        <f>IF(K1033="nio",0,IF(K1033&gt;0,VLOOKUP(G1033,'3-Productie normen'!A:J,VLOOKUP(K1033,'3-Productie normen'!$B$40:$C$42,2,FALSE),FALSE)))</f>
        <v>0</v>
      </c>
      <c r="N1033" s="306" t="str">
        <f>VLOOKUP(G1033,'3-Productie normen'!A:J,8,FALSE)</f>
        <v>S</v>
      </c>
      <c r="O1033" s="453"/>
      <c r="Q1033" s="307">
        <f t="shared" si="32"/>
        <v>2665</v>
      </c>
    </row>
    <row r="1034" spans="1:17" ht="14.1" customHeight="1">
      <c r="A1034" s="62">
        <v>1034</v>
      </c>
      <c r="B1034" s="271" t="s">
        <v>893</v>
      </c>
      <c r="C1034" s="271" t="s">
        <v>963</v>
      </c>
      <c r="D1034" s="429" t="s">
        <v>1111</v>
      </c>
      <c r="E1034" s="216">
        <v>86</v>
      </c>
      <c r="F1034" s="73" t="s">
        <v>974</v>
      </c>
      <c r="G1034" s="73" t="s">
        <v>393</v>
      </c>
      <c r="H1034" s="73" t="s">
        <v>375</v>
      </c>
      <c r="I1034" s="209">
        <v>12</v>
      </c>
      <c r="J1034" s="304">
        <f t="shared" ref="J1034:J1097" si="33">SUM(K1034:K1034)</f>
        <v>205</v>
      </c>
      <c r="K1034" s="219">
        <v>205</v>
      </c>
      <c r="L1034" s="218" t="e">
        <f>IF(K1034="nio",0,IF(K1034&gt;0,K1034*I1034/M1034,0))*VLOOKUP(B1034,'2-Kosten per locatie'!$A$14:$C$22,3,FALSE)</f>
        <v>#DIV/0!</v>
      </c>
      <c r="M1034" s="305">
        <f>IF(K1034="nio",0,IF(K1034&gt;0,VLOOKUP(G1034,'3-Productie normen'!A:J,VLOOKUP(K1034,'3-Productie normen'!$B$40:$C$42,2,FALSE),FALSE)))</f>
        <v>0</v>
      </c>
      <c r="N1034" s="306" t="str">
        <f>VLOOKUP(G1034,'3-Productie normen'!A:J,8,FALSE)</f>
        <v>V</v>
      </c>
      <c r="O1034" s="453"/>
      <c r="Q1034" s="307">
        <f t="shared" si="32"/>
        <v>2460</v>
      </c>
    </row>
    <row r="1035" spans="1:17" ht="14.1" customHeight="1">
      <c r="A1035" s="62">
        <v>1035</v>
      </c>
      <c r="B1035" s="271" t="s">
        <v>893</v>
      </c>
      <c r="C1035" s="271" t="s">
        <v>963</v>
      </c>
      <c r="D1035" s="429" t="s">
        <v>1111</v>
      </c>
      <c r="E1035" s="216">
        <v>38</v>
      </c>
      <c r="F1035" s="73" t="s">
        <v>901</v>
      </c>
      <c r="G1035" s="73" t="s">
        <v>236</v>
      </c>
      <c r="H1035" s="73" t="s">
        <v>966</v>
      </c>
      <c r="I1035" s="209">
        <v>0</v>
      </c>
      <c r="J1035" s="304">
        <f t="shared" si="33"/>
        <v>0</v>
      </c>
      <c r="K1035" s="219" t="s">
        <v>888</v>
      </c>
      <c r="L1035" s="218">
        <f>IF(K1035="nio",0,IF(K1035&gt;0,K1035*I1035/M1035,0))*VLOOKUP(B1035,'2-Kosten per locatie'!$A$14:$C$22,3,FALSE)</f>
        <v>0</v>
      </c>
      <c r="M1035" s="305">
        <f>IF(K1035="nio",0,IF(K1035&gt;0,VLOOKUP(G1035,'3-Productie normen'!A:J,VLOOKUP(K1035,'3-Productie normen'!$B$40:$C$42,2,FALSE),FALSE)))</f>
        <v>0</v>
      </c>
      <c r="N1035" s="306" t="str">
        <f>VLOOKUP(G1035,'3-Productie normen'!A:J,8,FALSE)</f>
        <v>nvt</v>
      </c>
      <c r="O1035" s="453"/>
      <c r="Q1035" s="307">
        <f t="shared" si="32"/>
        <v>0</v>
      </c>
    </row>
    <row r="1036" spans="1:17" ht="14.1" customHeight="1">
      <c r="A1036" s="62">
        <v>1036</v>
      </c>
      <c r="B1036" s="271" t="s">
        <v>893</v>
      </c>
      <c r="C1036" s="271" t="s">
        <v>963</v>
      </c>
      <c r="D1036" s="429" t="s">
        <v>1111</v>
      </c>
      <c r="E1036" s="216">
        <v>37</v>
      </c>
      <c r="F1036" s="73" t="s">
        <v>901</v>
      </c>
      <c r="G1036" s="73" t="s">
        <v>35</v>
      </c>
      <c r="H1036" s="73" t="s">
        <v>966</v>
      </c>
      <c r="I1036" s="209">
        <v>40</v>
      </c>
      <c r="J1036" s="304">
        <f t="shared" si="33"/>
        <v>123</v>
      </c>
      <c r="K1036" s="219">
        <v>123</v>
      </c>
      <c r="L1036" s="218" t="e">
        <f>IF(K1036="nio",0,IF(K1036&gt;0,K1036*I1036/M1036,0))*VLOOKUP(B1036,'2-Kosten per locatie'!$A$14:$C$22,3,FALSE)</f>
        <v>#DIV/0!</v>
      </c>
      <c r="M1036" s="305">
        <f>IF(K1036="nio",0,IF(K1036&gt;0,VLOOKUP(G1036,'3-Productie normen'!A:J,VLOOKUP(K1036,'3-Productie normen'!$B$40:$C$42,2,FALSE),FALSE)))</f>
        <v>0</v>
      </c>
      <c r="N1036" s="306" t="str">
        <f>VLOOKUP(G1036,'3-Productie normen'!A:J,8,FALSE)</f>
        <v>B</v>
      </c>
      <c r="O1036" s="453"/>
      <c r="Q1036" s="307">
        <f t="shared" si="32"/>
        <v>4920</v>
      </c>
    </row>
    <row r="1037" spans="1:17" ht="14.1" customHeight="1">
      <c r="A1037" s="62">
        <v>1037</v>
      </c>
      <c r="B1037" s="271" t="s">
        <v>893</v>
      </c>
      <c r="C1037" s="271" t="s">
        <v>963</v>
      </c>
      <c r="D1037" s="429" t="s">
        <v>1111</v>
      </c>
      <c r="E1037" s="216" t="s">
        <v>975</v>
      </c>
      <c r="F1037" s="73" t="s">
        <v>939</v>
      </c>
      <c r="G1037" s="73" t="s">
        <v>1071</v>
      </c>
      <c r="H1037" s="73" t="s">
        <v>375</v>
      </c>
      <c r="I1037" s="209">
        <v>90</v>
      </c>
      <c r="J1037" s="304">
        <f t="shared" si="33"/>
        <v>205</v>
      </c>
      <c r="K1037" s="219">
        <v>205</v>
      </c>
      <c r="L1037" s="218" t="e">
        <f>IF(K1037="nio",0,IF(K1037&gt;0,K1037*I1037/M1037,0))*VLOOKUP(B1037,'2-Kosten per locatie'!$A$14:$C$22,3,FALSE)</f>
        <v>#DIV/0!</v>
      </c>
      <c r="M1037" s="305">
        <f>IF(K1037="nio",0,IF(K1037&gt;0,VLOOKUP(G1037,'3-Productie normen'!A:J,VLOOKUP(K1037,'3-Productie normen'!$B$40:$C$42,2,FALSE),FALSE)))</f>
        <v>0</v>
      </c>
      <c r="N1037" s="306" t="str">
        <f>VLOOKUP(G1037,'3-Productie normen'!A:J,8,FALSE)</f>
        <v>V</v>
      </c>
      <c r="O1037" s="453"/>
      <c r="Q1037" s="307">
        <f t="shared" si="32"/>
        <v>18450</v>
      </c>
    </row>
    <row r="1038" spans="1:17" ht="14.1" customHeight="1">
      <c r="A1038" s="62">
        <v>1038</v>
      </c>
      <c r="B1038" s="271" t="s">
        <v>893</v>
      </c>
      <c r="C1038" s="271" t="s">
        <v>963</v>
      </c>
      <c r="D1038" s="429" t="s">
        <v>1111</v>
      </c>
      <c r="E1038" s="216">
        <v>35</v>
      </c>
      <c r="F1038" s="73" t="s">
        <v>939</v>
      </c>
      <c r="G1038" s="73" t="s">
        <v>1071</v>
      </c>
      <c r="H1038" s="73" t="s">
        <v>375</v>
      </c>
      <c r="I1038" s="209">
        <v>182</v>
      </c>
      <c r="J1038" s="304">
        <f t="shared" si="33"/>
        <v>205</v>
      </c>
      <c r="K1038" s="219">
        <v>205</v>
      </c>
      <c r="L1038" s="218" t="e">
        <f>IF(K1038="nio",0,IF(K1038&gt;0,K1038*I1038/M1038,0))*VLOOKUP(B1038,'2-Kosten per locatie'!$A$14:$C$22,3,FALSE)</f>
        <v>#DIV/0!</v>
      </c>
      <c r="M1038" s="305">
        <f>IF(K1038="nio",0,IF(K1038&gt;0,VLOOKUP(G1038,'3-Productie normen'!A:J,VLOOKUP(K1038,'3-Productie normen'!$B$40:$C$42,2,FALSE),FALSE)))</f>
        <v>0</v>
      </c>
      <c r="N1038" s="306" t="str">
        <f>VLOOKUP(G1038,'3-Productie normen'!A:J,8,FALSE)</f>
        <v>V</v>
      </c>
      <c r="O1038" s="453"/>
      <c r="Q1038" s="307">
        <f t="shared" si="32"/>
        <v>37310</v>
      </c>
    </row>
    <row r="1039" spans="1:17" ht="14.1" customHeight="1">
      <c r="A1039" s="62">
        <v>1039</v>
      </c>
      <c r="B1039" s="271" t="s">
        <v>893</v>
      </c>
      <c r="C1039" s="271" t="s">
        <v>963</v>
      </c>
      <c r="D1039" s="429" t="s">
        <v>1111</v>
      </c>
      <c r="E1039" s="216" t="s">
        <v>976</v>
      </c>
      <c r="F1039" s="73" t="s">
        <v>939</v>
      </c>
      <c r="G1039" s="73" t="s">
        <v>1071</v>
      </c>
      <c r="H1039" s="73" t="s">
        <v>375</v>
      </c>
      <c r="I1039" s="209">
        <v>90</v>
      </c>
      <c r="J1039" s="304">
        <f t="shared" si="33"/>
        <v>205</v>
      </c>
      <c r="K1039" s="219">
        <v>205</v>
      </c>
      <c r="L1039" s="218" t="e">
        <f>IF(K1039="nio",0,IF(K1039&gt;0,K1039*I1039/M1039,0))*VLOOKUP(B1039,'2-Kosten per locatie'!$A$14:$C$22,3,FALSE)</f>
        <v>#DIV/0!</v>
      </c>
      <c r="M1039" s="305">
        <f>IF(K1039="nio",0,IF(K1039&gt;0,VLOOKUP(G1039,'3-Productie normen'!A:J,VLOOKUP(K1039,'3-Productie normen'!$B$40:$C$42,2,FALSE),FALSE)))</f>
        <v>0</v>
      </c>
      <c r="N1039" s="306" t="str">
        <f>VLOOKUP(G1039,'3-Productie normen'!A:J,8,FALSE)</f>
        <v>V</v>
      </c>
      <c r="O1039" s="453"/>
      <c r="Q1039" s="307">
        <f t="shared" si="32"/>
        <v>18450</v>
      </c>
    </row>
    <row r="1040" spans="1:17" ht="14.1" customHeight="1">
      <c r="A1040" s="62">
        <v>1040</v>
      </c>
      <c r="B1040" s="271" t="s">
        <v>893</v>
      </c>
      <c r="C1040" s="271" t="s">
        <v>963</v>
      </c>
      <c r="D1040" s="429" t="s">
        <v>1111</v>
      </c>
      <c r="E1040" s="216" t="s">
        <v>977</v>
      </c>
      <c r="F1040" s="73" t="s">
        <v>1070</v>
      </c>
      <c r="G1040" s="73" t="s">
        <v>236</v>
      </c>
      <c r="H1040" s="73" t="s">
        <v>375</v>
      </c>
      <c r="I1040" s="209">
        <v>25</v>
      </c>
      <c r="J1040" s="304">
        <f t="shared" si="33"/>
        <v>0</v>
      </c>
      <c r="K1040" s="219" t="s">
        <v>888</v>
      </c>
      <c r="L1040" s="218">
        <f>IF(K1040="nio",0,IF(K1040&gt;0,K1040*I1040/M1040,0))*VLOOKUP(B1040,'2-Kosten per locatie'!$A$14:$C$22,3,FALSE)</f>
        <v>0</v>
      </c>
      <c r="M1040" s="305">
        <f>IF(K1040="nio",0,IF(K1040&gt;0,VLOOKUP(G1040,'3-Productie normen'!A:J,VLOOKUP(K1040,'3-Productie normen'!$B$40:$C$42,2,FALSE),FALSE)))</f>
        <v>0</v>
      </c>
      <c r="N1040" s="306" t="str">
        <f>VLOOKUP(G1040,'3-Productie normen'!A:J,8,FALSE)</f>
        <v>nvt</v>
      </c>
      <c r="O1040" s="453"/>
      <c r="Q1040" s="307">
        <f t="shared" si="32"/>
        <v>0</v>
      </c>
    </row>
    <row r="1041" spans="1:17" ht="14.1" customHeight="1">
      <c r="A1041" s="62">
        <v>1041</v>
      </c>
      <c r="B1041" s="271" t="s">
        <v>893</v>
      </c>
      <c r="C1041" s="271" t="s">
        <v>963</v>
      </c>
      <c r="D1041" s="429" t="s">
        <v>1111</v>
      </c>
      <c r="E1041" s="216">
        <v>78</v>
      </c>
      <c r="F1041" s="73" t="s">
        <v>974</v>
      </c>
      <c r="G1041" s="73" t="s">
        <v>393</v>
      </c>
      <c r="H1041" s="73" t="s">
        <v>964</v>
      </c>
      <c r="I1041" s="209">
        <v>16</v>
      </c>
      <c r="J1041" s="304">
        <f t="shared" si="33"/>
        <v>205</v>
      </c>
      <c r="K1041" s="219">
        <v>205</v>
      </c>
      <c r="L1041" s="218" t="e">
        <f>IF(K1041="nio",0,IF(K1041&gt;0,K1041*I1041/M1041,0))*VLOOKUP(B1041,'2-Kosten per locatie'!$A$14:$C$22,3,FALSE)</f>
        <v>#DIV/0!</v>
      </c>
      <c r="M1041" s="305">
        <f>IF(K1041="nio",0,IF(K1041&gt;0,VLOOKUP(G1041,'3-Productie normen'!A:J,VLOOKUP(K1041,'3-Productie normen'!$B$40:$C$42,2,FALSE),FALSE)))</f>
        <v>0</v>
      </c>
      <c r="N1041" s="306" t="str">
        <f>VLOOKUP(G1041,'3-Productie normen'!A:J,8,FALSE)</f>
        <v>V</v>
      </c>
      <c r="O1041" s="453"/>
      <c r="Q1041" s="307">
        <f t="shared" si="32"/>
        <v>3280</v>
      </c>
    </row>
    <row r="1042" spans="1:17" ht="14.1" customHeight="1">
      <c r="A1042" s="62">
        <v>1042</v>
      </c>
      <c r="B1042" s="271" t="s">
        <v>893</v>
      </c>
      <c r="C1042" s="271" t="s">
        <v>963</v>
      </c>
      <c r="D1042" s="429" t="s">
        <v>1111</v>
      </c>
      <c r="E1042" s="216">
        <v>2</v>
      </c>
      <c r="F1042" s="73" t="s">
        <v>938</v>
      </c>
      <c r="G1042" s="73" t="s">
        <v>35</v>
      </c>
      <c r="H1042" s="73" t="s">
        <v>375</v>
      </c>
      <c r="I1042" s="209">
        <v>19</v>
      </c>
      <c r="J1042" s="304">
        <f t="shared" si="33"/>
        <v>123</v>
      </c>
      <c r="K1042" s="219">
        <v>123</v>
      </c>
      <c r="L1042" s="218" t="e">
        <f>IF(K1042="nio",0,IF(K1042&gt;0,K1042*I1042/M1042,0))*VLOOKUP(B1042,'2-Kosten per locatie'!$A$14:$C$22,3,FALSE)</f>
        <v>#DIV/0!</v>
      </c>
      <c r="M1042" s="305">
        <f>IF(K1042="nio",0,IF(K1042&gt;0,VLOOKUP(G1042,'3-Productie normen'!A:J,VLOOKUP(K1042,'3-Productie normen'!$B$40:$C$42,2,FALSE),FALSE)))</f>
        <v>0</v>
      </c>
      <c r="N1042" s="306" t="str">
        <f>VLOOKUP(G1042,'3-Productie normen'!A:J,8,FALSE)</f>
        <v>B</v>
      </c>
      <c r="O1042" s="453"/>
      <c r="Q1042" s="307">
        <f t="shared" si="32"/>
        <v>2337</v>
      </c>
    </row>
    <row r="1043" spans="1:17" ht="14.1" customHeight="1">
      <c r="A1043" s="62">
        <v>1043</v>
      </c>
      <c r="B1043" s="271" t="s">
        <v>893</v>
      </c>
      <c r="C1043" s="271" t="s">
        <v>963</v>
      </c>
      <c r="D1043" s="429" t="s">
        <v>1111</v>
      </c>
      <c r="E1043" s="216">
        <v>79</v>
      </c>
      <c r="F1043" s="73" t="s">
        <v>925</v>
      </c>
      <c r="G1043" s="73" t="s">
        <v>232</v>
      </c>
      <c r="H1043" s="73" t="s">
        <v>375</v>
      </c>
      <c r="I1043" s="209">
        <v>27</v>
      </c>
      <c r="J1043" s="304">
        <f t="shared" si="33"/>
        <v>205</v>
      </c>
      <c r="K1043" s="219">
        <v>205</v>
      </c>
      <c r="L1043" s="218" t="e">
        <f>IF(K1043="nio",0,IF(K1043&gt;0,K1043*I1043/M1043,0))*VLOOKUP(B1043,'2-Kosten per locatie'!$A$14:$C$22,3,FALSE)</f>
        <v>#DIV/0!</v>
      </c>
      <c r="M1043" s="305">
        <f>IF(K1043="nio",0,IF(K1043&gt;0,VLOOKUP(G1043,'3-Productie normen'!A:J,VLOOKUP(K1043,'3-Productie normen'!$B$40:$C$42,2,FALSE),FALSE)))</f>
        <v>0</v>
      </c>
      <c r="N1043" s="306" t="str">
        <f>VLOOKUP(G1043,'3-Productie normen'!A:J,8,FALSE)</f>
        <v>V</v>
      </c>
      <c r="O1043" s="453"/>
      <c r="Q1043" s="307">
        <f t="shared" si="32"/>
        <v>5535</v>
      </c>
    </row>
    <row r="1044" spans="1:17" ht="14.1" customHeight="1">
      <c r="A1044" s="62">
        <v>1044</v>
      </c>
      <c r="B1044" s="271" t="s">
        <v>893</v>
      </c>
      <c r="C1044" s="271" t="s">
        <v>963</v>
      </c>
      <c r="D1044" s="429" t="s">
        <v>1111</v>
      </c>
      <c r="E1044" s="216">
        <v>77</v>
      </c>
      <c r="F1044" s="73" t="s">
        <v>925</v>
      </c>
      <c r="G1044" s="73" t="s">
        <v>232</v>
      </c>
      <c r="H1044" s="73" t="s">
        <v>375</v>
      </c>
      <c r="I1044" s="209">
        <v>251</v>
      </c>
      <c r="J1044" s="304">
        <f t="shared" si="33"/>
        <v>205</v>
      </c>
      <c r="K1044" s="219">
        <v>205</v>
      </c>
      <c r="L1044" s="218" t="e">
        <f>IF(K1044="nio",0,IF(K1044&gt;0,K1044*I1044/M1044,0))*VLOOKUP(B1044,'2-Kosten per locatie'!$A$14:$C$22,3,FALSE)</f>
        <v>#DIV/0!</v>
      </c>
      <c r="M1044" s="305">
        <f>IF(K1044="nio",0,IF(K1044&gt;0,VLOOKUP(G1044,'3-Productie normen'!A:J,VLOOKUP(K1044,'3-Productie normen'!$B$40:$C$42,2,FALSE),FALSE)))</f>
        <v>0</v>
      </c>
      <c r="N1044" s="306" t="str">
        <f>VLOOKUP(G1044,'3-Productie normen'!A:J,8,FALSE)</f>
        <v>V</v>
      </c>
      <c r="O1044" s="453"/>
      <c r="Q1044" s="307">
        <f t="shared" si="32"/>
        <v>51455</v>
      </c>
    </row>
    <row r="1045" spans="1:17" ht="14.1" customHeight="1">
      <c r="A1045" s="62">
        <v>1045</v>
      </c>
      <c r="B1045" s="271" t="s">
        <v>893</v>
      </c>
      <c r="C1045" s="271" t="s">
        <v>963</v>
      </c>
      <c r="D1045" s="429" t="s">
        <v>1111</v>
      </c>
      <c r="E1045" s="216" t="s">
        <v>978</v>
      </c>
      <c r="F1045" s="73" t="s">
        <v>897</v>
      </c>
      <c r="G1045" s="73" t="s">
        <v>421</v>
      </c>
      <c r="H1045" s="73" t="s">
        <v>970</v>
      </c>
      <c r="I1045" s="209">
        <v>32</v>
      </c>
      <c r="J1045" s="304">
        <f t="shared" si="33"/>
        <v>205</v>
      </c>
      <c r="K1045" s="219">
        <v>205</v>
      </c>
      <c r="L1045" s="218" t="e">
        <f>IF(K1045="nio",0,IF(K1045&gt;0,K1045*I1045/M1045,0))*VLOOKUP(B1045,'2-Kosten per locatie'!$A$14:$C$22,3,FALSE)</f>
        <v>#DIV/0!</v>
      </c>
      <c r="M1045" s="305">
        <f>IF(K1045="nio",0,IF(K1045&gt;0,VLOOKUP(G1045,'3-Productie normen'!A:J,VLOOKUP(K1045,'3-Productie normen'!$B$40:$C$42,2,FALSE),FALSE)))</f>
        <v>0</v>
      </c>
      <c r="N1045" s="306" t="str">
        <f>VLOOKUP(G1045,'3-Productie normen'!A:J,8,FALSE)</f>
        <v>V</v>
      </c>
      <c r="O1045" s="453"/>
      <c r="Q1045" s="307">
        <f t="shared" si="32"/>
        <v>6560</v>
      </c>
    </row>
    <row r="1046" spans="1:17" ht="14.1" customHeight="1">
      <c r="A1046" s="62">
        <v>1046</v>
      </c>
      <c r="B1046" s="271" t="s">
        <v>893</v>
      </c>
      <c r="C1046" s="271" t="s">
        <v>963</v>
      </c>
      <c r="D1046" s="429" t="s">
        <v>1111</v>
      </c>
      <c r="E1046" s="216">
        <v>70</v>
      </c>
      <c r="F1046" s="73" t="s">
        <v>941</v>
      </c>
      <c r="G1046" s="73" t="s">
        <v>263</v>
      </c>
      <c r="H1046" s="73" t="s">
        <v>375</v>
      </c>
      <c r="I1046" s="209">
        <v>5</v>
      </c>
      <c r="J1046" s="304">
        <f t="shared" si="33"/>
        <v>205</v>
      </c>
      <c r="K1046" s="219">
        <v>205</v>
      </c>
      <c r="L1046" s="218" t="e">
        <f>IF(K1046="nio",0,IF(K1046&gt;0,K1046*I1046/M1046,0))*VLOOKUP(B1046,'2-Kosten per locatie'!$A$14:$C$22,3,FALSE)</f>
        <v>#DIV/0!</v>
      </c>
      <c r="M1046" s="305">
        <f>IF(K1046="nio",0,IF(K1046&gt;0,VLOOKUP(G1046,'3-Productie normen'!A:J,VLOOKUP(K1046,'3-Productie normen'!$B$40:$C$42,2,FALSE),FALSE)))</f>
        <v>0</v>
      </c>
      <c r="N1046" s="306" t="str">
        <f>VLOOKUP(G1046,'3-Productie normen'!A:J,8,FALSE)</f>
        <v>V</v>
      </c>
      <c r="O1046" s="453"/>
      <c r="Q1046" s="307">
        <f t="shared" si="32"/>
        <v>1025</v>
      </c>
    </row>
    <row r="1047" spans="1:17" ht="14.1" customHeight="1">
      <c r="A1047" s="62">
        <v>1047</v>
      </c>
      <c r="B1047" s="271" t="s">
        <v>893</v>
      </c>
      <c r="C1047" s="271" t="s">
        <v>963</v>
      </c>
      <c r="D1047" s="429" t="s">
        <v>1111</v>
      </c>
      <c r="E1047" s="216" t="s">
        <v>979</v>
      </c>
      <c r="F1047" s="73" t="s">
        <v>1071</v>
      </c>
      <c r="G1047" s="73" t="s">
        <v>1071</v>
      </c>
      <c r="H1047" s="73" t="s">
        <v>375</v>
      </c>
      <c r="I1047" s="209">
        <v>80</v>
      </c>
      <c r="J1047" s="304">
        <f t="shared" si="33"/>
        <v>205</v>
      </c>
      <c r="K1047" s="219">
        <v>205</v>
      </c>
      <c r="L1047" s="218" t="e">
        <f>IF(K1047="nio",0,IF(K1047&gt;0,K1047*I1047/M1047,0))*VLOOKUP(B1047,'2-Kosten per locatie'!$A$14:$C$22,3,FALSE)</f>
        <v>#DIV/0!</v>
      </c>
      <c r="M1047" s="305">
        <f>IF(K1047="nio",0,IF(K1047&gt;0,VLOOKUP(G1047,'3-Productie normen'!A:J,VLOOKUP(K1047,'3-Productie normen'!$B$40:$C$42,2,FALSE),FALSE)))</f>
        <v>0</v>
      </c>
      <c r="N1047" s="306" t="str">
        <f>VLOOKUP(G1047,'3-Productie normen'!A:J,8,FALSE)</f>
        <v>V</v>
      </c>
      <c r="O1047" s="453"/>
      <c r="Q1047" s="307">
        <f t="shared" si="32"/>
        <v>16400</v>
      </c>
    </row>
    <row r="1048" spans="1:17" ht="14.1" customHeight="1">
      <c r="A1048" s="62">
        <v>1048</v>
      </c>
      <c r="B1048" s="271" t="s">
        <v>893</v>
      </c>
      <c r="C1048" s="271" t="s">
        <v>963</v>
      </c>
      <c r="D1048" s="429" t="s">
        <v>1111</v>
      </c>
      <c r="E1048" s="216">
        <v>5</v>
      </c>
      <c r="F1048" s="73" t="s">
        <v>939</v>
      </c>
      <c r="G1048" s="73" t="s">
        <v>1071</v>
      </c>
      <c r="H1048" s="73" t="s">
        <v>375</v>
      </c>
      <c r="I1048" s="209">
        <v>182</v>
      </c>
      <c r="J1048" s="304">
        <f t="shared" si="33"/>
        <v>205</v>
      </c>
      <c r="K1048" s="219">
        <v>205</v>
      </c>
      <c r="L1048" s="218" t="e">
        <f>IF(K1048="nio",0,IF(K1048&gt;0,K1048*I1048/M1048,0))*VLOOKUP(B1048,'2-Kosten per locatie'!$A$14:$C$22,3,FALSE)</f>
        <v>#DIV/0!</v>
      </c>
      <c r="M1048" s="305">
        <f>IF(K1048="nio",0,IF(K1048&gt;0,VLOOKUP(G1048,'3-Productie normen'!A:J,VLOOKUP(K1048,'3-Productie normen'!$B$40:$C$42,2,FALSE),FALSE)))</f>
        <v>0</v>
      </c>
      <c r="N1048" s="306" t="str">
        <f>VLOOKUP(G1048,'3-Productie normen'!A:J,8,FALSE)</f>
        <v>V</v>
      </c>
      <c r="O1048" s="453"/>
      <c r="Q1048" s="307">
        <f t="shared" si="32"/>
        <v>37310</v>
      </c>
    </row>
    <row r="1049" spans="1:17" ht="14.1" customHeight="1">
      <c r="A1049" s="62">
        <v>1049</v>
      </c>
      <c r="B1049" s="271" t="s">
        <v>893</v>
      </c>
      <c r="C1049" s="271" t="s">
        <v>963</v>
      </c>
      <c r="D1049" s="429" t="s">
        <v>1111</v>
      </c>
      <c r="E1049" s="216" t="s">
        <v>980</v>
      </c>
      <c r="F1049" s="73" t="s">
        <v>939</v>
      </c>
      <c r="G1049" s="73" t="s">
        <v>1071</v>
      </c>
      <c r="H1049" s="73" t="s">
        <v>375</v>
      </c>
      <c r="I1049" s="209">
        <v>120</v>
      </c>
      <c r="J1049" s="304">
        <f t="shared" si="33"/>
        <v>205</v>
      </c>
      <c r="K1049" s="219">
        <v>205</v>
      </c>
      <c r="L1049" s="218" t="e">
        <f>IF(K1049="nio",0,IF(K1049&gt;0,K1049*I1049/M1049,0))*VLOOKUP(B1049,'2-Kosten per locatie'!$A$14:$C$22,3,FALSE)</f>
        <v>#DIV/0!</v>
      </c>
      <c r="M1049" s="305">
        <f>IF(K1049="nio",0,IF(K1049&gt;0,VLOOKUP(G1049,'3-Productie normen'!A:J,VLOOKUP(K1049,'3-Productie normen'!$B$40:$C$42,2,FALSE),FALSE)))</f>
        <v>0</v>
      </c>
      <c r="N1049" s="306" t="str">
        <f>VLOOKUP(G1049,'3-Productie normen'!A:J,8,FALSE)</f>
        <v>V</v>
      </c>
      <c r="O1049" s="453"/>
      <c r="Q1049" s="307">
        <f t="shared" si="32"/>
        <v>24600</v>
      </c>
    </row>
    <row r="1050" spans="1:17" ht="14.1" customHeight="1">
      <c r="A1050" s="62">
        <v>1050</v>
      </c>
      <c r="B1050" s="271" t="s">
        <v>893</v>
      </c>
      <c r="C1050" s="271" t="s">
        <v>963</v>
      </c>
      <c r="D1050" s="429" t="s">
        <v>1111</v>
      </c>
      <c r="E1050" s="216">
        <v>7</v>
      </c>
      <c r="F1050" s="73" t="s">
        <v>901</v>
      </c>
      <c r="G1050" s="73" t="s">
        <v>35</v>
      </c>
      <c r="H1050" s="73" t="s">
        <v>375</v>
      </c>
      <c r="I1050" s="209">
        <v>20</v>
      </c>
      <c r="J1050" s="304">
        <f t="shared" si="33"/>
        <v>123</v>
      </c>
      <c r="K1050" s="219">
        <v>123</v>
      </c>
      <c r="L1050" s="218" t="e">
        <f>IF(K1050="nio",0,IF(K1050&gt;0,K1050*I1050/M1050,0))*VLOOKUP(B1050,'2-Kosten per locatie'!$A$14:$C$22,3,FALSE)</f>
        <v>#DIV/0!</v>
      </c>
      <c r="M1050" s="305">
        <f>IF(K1050="nio",0,IF(K1050&gt;0,VLOOKUP(G1050,'3-Productie normen'!A:J,VLOOKUP(K1050,'3-Productie normen'!$B$40:$C$42,2,FALSE),FALSE)))</f>
        <v>0</v>
      </c>
      <c r="N1050" s="306" t="str">
        <f>VLOOKUP(G1050,'3-Productie normen'!A:J,8,FALSE)</f>
        <v>B</v>
      </c>
      <c r="O1050" s="453"/>
      <c r="Q1050" s="307">
        <f t="shared" si="32"/>
        <v>2460</v>
      </c>
    </row>
    <row r="1051" spans="1:17" ht="14.1" customHeight="1">
      <c r="A1051" s="62">
        <v>1051</v>
      </c>
      <c r="B1051" s="271" t="s">
        <v>893</v>
      </c>
      <c r="C1051" s="271" t="s">
        <v>963</v>
      </c>
      <c r="D1051" s="429" t="s">
        <v>1111</v>
      </c>
      <c r="E1051" s="216">
        <v>8</v>
      </c>
      <c r="F1051" s="73" t="s">
        <v>901</v>
      </c>
      <c r="G1051" s="73" t="s">
        <v>35</v>
      </c>
      <c r="H1051" s="73" t="s">
        <v>375</v>
      </c>
      <c r="I1051" s="209">
        <v>19</v>
      </c>
      <c r="J1051" s="304">
        <f t="shared" si="33"/>
        <v>123</v>
      </c>
      <c r="K1051" s="219">
        <v>123</v>
      </c>
      <c r="L1051" s="218" t="e">
        <f>IF(K1051="nio",0,IF(K1051&gt;0,K1051*I1051/M1051,0))*VLOOKUP(B1051,'2-Kosten per locatie'!$A$14:$C$22,3,FALSE)</f>
        <v>#DIV/0!</v>
      </c>
      <c r="M1051" s="305">
        <f>IF(K1051="nio",0,IF(K1051&gt;0,VLOOKUP(G1051,'3-Productie normen'!A:J,VLOOKUP(K1051,'3-Productie normen'!$B$40:$C$42,2,FALSE),FALSE)))</f>
        <v>0</v>
      </c>
      <c r="N1051" s="306" t="str">
        <f>VLOOKUP(G1051,'3-Productie normen'!A:J,8,FALSE)</f>
        <v>B</v>
      </c>
      <c r="O1051" s="453"/>
      <c r="Q1051" s="307">
        <f t="shared" si="32"/>
        <v>2337</v>
      </c>
    </row>
    <row r="1052" spans="1:17" ht="14.1" customHeight="1">
      <c r="A1052" s="62">
        <v>1052</v>
      </c>
      <c r="B1052" s="271" t="s">
        <v>893</v>
      </c>
      <c r="C1052" s="271" t="s">
        <v>963</v>
      </c>
      <c r="D1052" s="429" t="s">
        <v>1111</v>
      </c>
      <c r="E1052" s="216">
        <v>9</v>
      </c>
      <c r="F1052" s="73" t="s">
        <v>901</v>
      </c>
      <c r="G1052" s="73" t="s">
        <v>35</v>
      </c>
      <c r="H1052" s="73" t="s">
        <v>198</v>
      </c>
      <c r="I1052" s="209">
        <v>20</v>
      </c>
      <c r="J1052" s="304">
        <f t="shared" si="33"/>
        <v>123</v>
      </c>
      <c r="K1052" s="219">
        <v>123</v>
      </c>
      <c r="L1052" s="218" t="e">
        <f>IF(K1052="nio",0,IF(K1052&gt;0,K1052*I1052/M1052,0))*VLOOKUP(B1052,'2-Kosten per locatie'!$A$14:$C$22,3,FALSE)</f>
        <v>#DIV/0!</v>
      </c>
      <c r="M1052" s="305">
        <f>IF(K1052="nio",0,IF(K1052&gt;0,VLOOKUP(G1052,'3-Productie normen'!A:J,VLOOKUP(K1052,'3-Productie normen'!$B$40:$C$42,2,FALSE),FALSE)))</f>
        <v>0</v>
      </c>
      <c r="N1052" s="306" t="str">
        <f>VLOOKUP(G1052,'3-Productie normen'!A:J,8,FALSE)</f>
        <v>B</v>
      </c>
      <c r="O1052" s="453"/>
      <c r="Q1052" s="307">
        <f t="shared" si="32"/>
        <v>2460</v>
      </c>
    </row>
    <row r="1053" spans="1:17" ht="14.1" customHeight="1">
      <c r="A1053" s="62">
        <v>1053</v>
      </c>
      <c r="B1053" s="271" t="s">
        <v>893</v>
      </c>
      <c r="C1053" s="271" t="s">
        <v>963</v>
      </c>
      <c r="D1053" s="429" t="s">
        <v>1111</v>
      </c>
      <c r="E1053" s="216">
        <v>75</v>
      </c>
      <c r="F1053" s="73" t="s">
        <v>944</v>
      </c>
      <c r="G1053" s="285" t="s">
        <v>37</v>
      </c>
      <c r="H1053" s="73" t="s">
        <v>967</v>
      </c>
      <c r="I1053" s="209">
        <v>13</v>
      </c>
      <c r="J1053" s="304">
        <f t="shared" si="33"/>
        <v>205</v>
      </c>
      <c r="K1053" s="219">
        <v>205</v>
      </c>
      <c r="L1053" s="218" t="e">
        <f>IF(K1053="nio",0,IF(K1053&gt;0,K1053*I1053/M1053,0))*VLOOKUP(B1053,'2-Kosten per locatie'!$A$14:$C$22,3,FALSE)</f>
        <v>#DIV/0!</v>
      </c>
      <c r="M1053" s="305">
        <f>IF(K1053="nio",0,IF(K1053&gt;0,VLOOKUP(G1053,'3-Productie normen'!A:J,VLOOKUP(K1053,'3-Productie normen'!$B$40:$C$42,2,FALSE),FALSE)))</f>
        <v>0</v>
      </c>
      <c r="N1053" s="306" t="str">
        <f>VLOOKUP(G1053,'3-Productie normen'!A:J,8,FALSE)</f>
        <v>S</v>
      </c>
      <c r="O1053" s="453"/>
      <c r="Q1053" s="307">
        <f t="shared" si="32"/>
        <v>2665</v>
      </c>
    </row>
    <row r="1054" spans="1:17" ht="14.1" customHeight="1">
      <c r="A1054" s="62">
        <v>1054</v>
      </c>
      <c r="B1054" s="271" t="s">
        <v>893</v>
      </c>
      <c r="C1054" s="271" t="s">
        <v>963</v>
      </c>
      <c r="D1054" s="429" t="s">
        <v>1111</v>
      </c>
      <c r="E1054" s="216">
        <v>76</v>
      </c>
      <c r="F1054" s="73" t="s">
        <v>944</v>
      </c>
      <c r="G1054" s="285" t="s">
        <v>37</v>
      </c>
      <c r="H1054" s="73" t="s">
        <v>967</v>
      </c>
      <c r="I1054" s="209">
        <v>17</v>
      </c>
      <c r="J1054" s="304">
        <f t="shared" si="33"/>
        <v>205</v>
      </c>
      <c r="K1054" s="219">
        <v>205</v>
      </c>
      <c r="L1054" s="218" t="e">
        <f>IF(K1054="nio",0,IF(K1054&gt;0,K1054*I1054/M1054,0))*VLOOKUP(B1054,'2-Kosten per locatie'!$A$14:$C$22,3,FALSE)</f>
        <v>#DIV/0!</v>
      </c>
      <c r="M1054" s="305">
        <f>IF(K1054="nio",0,IF(K1054&gt;0,VLOOKUP(G1054,'3-Productie normen'!A:J,VLOOKUP(K1054,'3-Productie normen'!$B$40:$C$42,2,FALSE),FALSE)))</f>
        <v>0</v>
      </c>
      <c r="N1054" s="306" t="str">
        <f>VLOOKUP(G1054,'3-Productie normen'!A:J,8,FALSE)</f>
        <v>S</v>
      </c>
      <c r="O1054" s="453"/>
      <c r="Q1054" s="307">
        <f t="shared" si="32"/>
        <v>3485</v>
      </c>
    </row>
    <row r="1055" spans="1:17" ht="14.1" customHeight="1">
      <c r="A1055" s="62">
        <v>1055</v>
      </c>
      <c r="B1055" s="271" t="s">
        <v>893</v>
      </c>
      <c r="C1055" s="271" t="s">
        <v>963</v>
      </c>
      <c r="D1055" s="429" t="s">
        <v>1111</v>
      </c>
      <c r="E1055" s="216">
        <v>17</v>
      </c>
      <c r="F1055" s="73" t="s">
        <v>925</v>
      </c>
      <c r="G1055" s="73" t="s">
        <v>232</v>
      </c>
      <c r="H1055" s="73" t="s">
        <v>375</v>
      </c>
      <c r="I1055" s="209">
        <v>101</v>
      </c>
      <c r="J1055" s="304">
        <f t="shared" si="33"/>
        <v>205</v>
      </c>
      <c r="K1055" s="219">
        <v>205</v>
      </c>
      <c r="L1055" s="218" t="e">
        <f>IF(K1055="nio",0,IF(K1055&gt;0,K1055*I1055/M1055,0))*VLOOKUP(B1055,'2-Kosten per locatie'!$A$14:$C$22,3,FALSE)</f>
        <v>#DIV/0!</v>
      </c>
      <c r="M1055" s="305">
        <f>IF(K1055="nio",0,IF(K1055&gt;0,VLOOKUP(G1055,'3-Productie normen'!A:J,VLOOKUP(K1055,'3-Productie normen'!$B$40:$C$42,2,FALSE),FALSE)))</f>
        <v>0</v>
      </c>
      <c r="N1055" s="306" t="str">
        <f>VLOOKUP(G1055,'3-Productie normen'!A:J,8,FALSE)</f>
        <v>V</v>
      </c>
      <c r="O1055" s="453"/>
      <c r="Q1055" s="307">
        <f t="shared" si="32"/>
        <v>20705</v>
      </c>
    </row>
    <row r="1056" spans="1:17" ht="14.1" customHeight="1">
      <c r="A1056" s="62">
        <v>1056</v>
      </c>
      <c r="B1056" s="271" t="s">
        <v>893</v>
      </c>
      <c r="C1056" s="271" t="s">
        <v>963</v>
      </c>
      <c r="D1056" s="429" t="s">
        <v>1111</v>
      </c>
      <c r="E1056" s="216">
        <v>10</v>
      </c>
      <c r="F1056" s="73" t="s">
        <v>923</v>
      </c>
      <c r="G1056" s="271" t="s">
        <v>1114</v>
      </c>
      <c r="H1056" s="73" t="s">
        <v>375</v>
      </c>
      <c r="I1056" s="209">
        <v>55</v>
      </c>
      <c r="J1056" s="304">
        <f t="shared" si="33"/>
        <v>205</v>
      </c>
      <c r="K1056" s="219">
        <v>205</v>
      </c>
      <c r="L1056" s="218" t="e">
        <f>IF(K1056="nio",0,IF(K1056&gt;0,K1056*I1056/M1056,0))*VLOOKUP(B1056,'2-Kosten per locatie'!$A$14:$C$22,3,FALSE)</f>
        <v>#DIV/0!</v>
      </c>
      <c r="M1056" s="305">
        <f>IF(K1056="nio",0,IF(K1056&gt;0,VLOOKUP(G1056,'3-Productie normen'!A:J,VLOOKUP(K1056,'3-Productie normen'!$B$40:$C$42,2,FALSE),FALSE)))</f>
        <v>0</v>
      </c>
      <c r="N1056" s="306" t="str">
        <f>VLOOKUP(G1056,'3-Productie normen'!A:J,8,FALSE)</f>
        <v>L</v>
      </c>
      <c r="O1056" s="453"/>
      <c r="Q1056" s="307">
        <f t="shared" si="32"/>
        <v>11275</v>
      </c>
    </row>
    <row r="1057" spans="1:17" ht="14.1" customHeight="1">
      <c r="A1057" s="62">
        <v>1057</v>
      </c>
      <c r="B1057" s="271" t="s">
        <v>893</v>
      </c>
      <c r="C1057" s="271" t="s">
        <v>963</v>
      </c>
      <c r="D1057" s="429" t="s">
        <v>1111</v>
      </c>
      <c r="E1057" s="216">
        <v>16</v>
      </c>
      <c r="F1057" s="73" t="s">
        <v>923</v>
      </c>
      <c r="G1057" s="271" t="s">
        <v>1114</v>
      </c>
      <c r="H1057" s="73" t="s">
        <v>375</v>
      </c>
      <c r="I1057" s="209">
        <v>49</v>
      </c>
      <c r="J1057" s="304">
        <f t="shared" si="33"/>
        <v>205</v>
      </c>
      <c r="K1057" s="219">
        <v>205</v>
      </c>
      <c r="L1057" s="218" t="e">
        <f>IF(K1057="nio",0,IF(K1057&gt;0,K1057*I1057/M1057,0))*VLOOKUP(B1057,'2-Kosten per locatie'!$A$14:$C$22,3,FALSE)</f>
        <v>#DIV/0!</v>
      </c>
      <c r="M1057" s="305">
        <f>IF(K1057="nio",0,IF(K1057&gt;0,VLOOKUP(G1057,'3-Productie normen'!A:J,VLOOKUP(K1057,'3-Productie normen'!$B$40:$C$42,2,FALSE),FALSE)))</f>
        <v>0</v>
      </c>
      <c r="N1057" s="306" t="str">
        <f>VLOOKUP(G1057,'3-Productie normen'!A:J,8,FALSE)</f>
        <v>L</v>
      </c>
      <c r="O1057" s="453"/>
      <c r="Q1057" s="307">
        <f t="shared" si="32"/>
        <v>10045</v>
      </c>
    </row>
    <row r="1058" spans="1:17" ht="14.1" customHeight="1">
      <c r="A1058" s="62">
        <v>1058</v>
      </c>
      <c r="B1058" s="271" t="s">
        <v>893</v>
      </c>
      <c r="C1058" s="271" t="s">
        <v>963</v>
      </c>
      <c r="D1058" s="429" t="s">
        <v>1111</v>
      </c>
      <c r="E1058" s="216">
        <v>11</v>
      </c>
      <c r="F1058" s="73" t="s">
        <v>923</v>
      </c>
      <c r="G1058" s="271" t="s">
        <v>1114</v>
      </c>
      <c r="H1058" s="73" t="s">
        <v>375</v>
      </c>
      <c r="I1058" s="209">
        <v>55</v>
      </c>
      <c r="J1058" s="304">
        <f t="shared" si="33"/>
        <v>205</v>
      </c>
      <c r="K1058" s="219">
        <v>205</v>
      </c>
      <c r="L1058" s="218" t="e">
        <f>IF(K1058="nio",0,IF(K1058&gt;0,K1058*I1058/M1058,0))*VLOOKUP(B1058,'2-Kosten per locatie'!$A$14:$C$22,3,FALSE)</f>
        <v>#DIV/0!</v>
      </c>
      <c r="M1058" s="305">
        <f>IF(K1058="nio",0,IF(K1058&gt;0,VLOOKUP(G1058,'3-Productie normen'!A:J,VLOOKUP(K1058,'3-Productie normen'!$B$40:$C$42,2,FALSE),FALSE)))</f>
        <v>0</v>
      </c>
      <c r="N1058" s="306" t="str">
        <f>VLOOKUP(G1058,'3-Productie normen'!A:J,8,FALSE)</f>
        <v>L</v>
      </c>
      <c r="O1058" s="453"/>
      <c r="Q1058" s="307">
        <f t="shared" si="32"/>
        <v>11275</v>
      </c>
    </row>
    <row r="1059" spans="1:17" ht="14.1" customHeight="1">
      <c r="A1059" s="62">
        <v>1059</v>
      </c>
      <c r="B1059" s="271" t="s">
        <v>893</v>
      </c>
      <c r="C1059" s="271" t="s">
        <v>963</v>
      </c>
      <c r="D1059" s="429" t="s">
        <v>1111</v>
      </c>
      <c r="E1059" s="216">
        <v>15</v>
      </c>
      <c r="F1059" s="73" t="s">
        <v>923</v>
      </c>
      <c r="G1059" s="271" t="s">
        <v>1114</v>
      </c>
      <c r="H1059" s="73" t="s">
        <v>375</v>
      </c>
      <c r="I1059" s="209">
        <v>54</v>
      </c>
      <c r="J1059" s="304">
        <f t="shared" si="33"/>
        <v>205</v>
      </c>
      <c r="K1059" s="219">
        <v>205</v>
      </c>
      <c r="L1059" s="218" t="e">
        <f>IF(K1059="nio",0,IF(K1059&gt;0,K1059*I1059/M1059,0))*VLOOKUP(B1059,'2-Kosten per locatie'!$A$14:$C$22,3,FALSE)</f>
        <v>#DIV/0!</v>
      </c>
      <c r="M1059" s="305">
        <f>IF(K1059="nio",0,IF(K1059&gt;0,VLOOKUP(G1059,'3-Productie normen'!A:J,VLOOKUP(K1059,'3-Productie normen'!$B$40:$C$42,2,FALSE),FALSE)))</f>
        <v>0</v>
      </c>
      <c r="N1059" s="306" t="str">
        <f>VLOOKUP(G1059,'3-Productie normen'!A:J,8,FALSE)</f>
        <v>L</v>
      </c>
      <c r="O1059" s="453"/>
      <c r="Q1059" s="307">
        <f t="shared" si="32"/>
        <v>11070</v>
      </c>
    </row>
    <row r="1060" spans="1:17" ht="14.1" customHeight="1">
      <c r="A1060" s="62">
        <v>1060</v>
      </c>
      <c r="B1060" s="271" t="s">
        <v>893</v>
      </c>
      <c r="C1060" s="271" t="s">
        <v>963</v>
      </c>
      <c r="D1060" s="429" t="s">
        <v>1111</v>
      </c>
      <c r="E1060" s="216">
        <v>12</v>
      </c>
      <c r="F1060" s="73" t="s">
        <v>901</v>
      </c>
      <c r="G1060" s="73" t="s">
        <v>35</v>
      </c>
      <c r="H1060" s="73" t="s">
        <v>966</v>
      </c>
      <c r="I1060" s="209">
        <v>24</v>
      </c>
      <c r="J1060" s="304">
        <f t="shared" si="33"/>
        <v>123</v>
      </c>
      <c r="K1060" s="219">
        <v>123</v>
      </c>
      <c r="L1060" s="218" t="e">
        <f>IF(K1060="nio",0,IF(K1060&gt;0,K1060*I1060/M1060,0))*VLOOKUP(B1060,'2-Kosten per locatie'!$A$14:$C$22,3,FALSE)</f>
        <v>#DIV/0!</v>
      </c>
      <c r="M1060" s="305">
        <f>IF(K1060="nio",0,IF(K1060&gt;0,VLOOKUP(G1060,'3-Productie normen'!A:J,VLOOKUP(K1060,'3-Productie normen'!$B$40:$C$42,2,FALSE),FALSE)))</f>
        <v>0</v>
      </c>
      <c r="N1060" s="306" t="str">
        <f>VLOOKUP(G1060,'3-Productie normen'!A:J,8,FALSE)</f>
        <v>B</v>
      </c>
      <c r="O1060" s="453"/>
      <c r="Q1060" s="307">
        <f t="shared" si="32"/>
        <v>2952</v>
      </c>
    </row>
    <row r="1061" spans="1:17" ht="14.1" customHeight="1">
      <c r="A1061" s="62">
        <v>1061</v>
      </c>
      <c r="B1061" s="271" t="s">
        <v>893</v>
      </c>
      <c r="C1061" s="271" t="s">
        <v>963</v>
      </c>
      <c r="D1061" s="429" t="s">
        <v>1111</v>
      </c>
      <c r="E1061" s="216">
        <v>13</v>
      </c>
      <c r="F1061" s="73" t="s">
        <v>923</v>
      </c>
      <c r="G1061" s="271" t="s">
        <v>1114</v>
      </c>
      <c r="H1061" s="73" t="s">
        <v>375</v>
      </c>
      <c r="I1061" s="209">
        <v>55</v>
      </c>
      <c r="J1061" s="304">
        <f t="shared" si="33"/>
        <v>205</v>
      </c>
      <c r="K1061" s="219">
        <v>205</v>
      </c>
      <c r="L1061" s="218" t="e">
        <f>IF(K1061="nio",0,IF(K1061&gt;0,K1061*I1061/M1061,0))*VLOOKUP(B1061,'2-Kosten per locatie'!$A$14:$C$22,3,FALSE)</f>
        <v>#DIV/0!</v>
      </c>
      <c r="M1061" s="305">
        <f>IF(K1061="nio",0,IF(K1061&gt;0,VLOOKUP(G1061,'3-Productie normen'!A:J,VLOOKUP(K1061,'3-Productie normen'!$B$40:$C$42,2,FALSE),FALSE)))</f>
        <v>0</v>
      </c>
      <c r="N1061" s="306" t="str">
        <f>VLOOKUP(G1061,'3-Productie normen'!A:J,8,FALSE)</f>
        <v>L</v>
      </c>
      <c r="O1061" s="453"/>
      <c r="Q1061" s="307">
        <f t="shared" si="32"/>
        <v>11275</v>
      </c>
    </row>
    <row r="1062" spans="1:17" ht="14.1" customHeight="1">
      <c r="A1062" s="62">
        <v>1062</v>
      </c>
      <c r="B1062" s="271" t="s">
        <v>893</v>
      </c>
      <c r="C1062" s="271" t="s">
        <v>963</v>
      </c>
      <c r="D1062" s="429" t="s">
        <v>1111</v>
      </c>
      <c r="E1062" s="216">
        <v>14</v>
      </c>
      <c r="F1062" s="73" t="s">
        <v>923</v>
      </c>
      <c r="G1062" s="271" t="s">
        <v>1114</v>
      </c>
      <c r="H1062" s="73" t="s">
        <v>375</v>
      </c>
      <c r="I1062" s="209">
        <v>54</v>
      </c>
      <c r="J1062" s="304">
        <f t="shared" si="33"/>
        <v>205</v>
      </c>
      <c r="K1062" s="219">
        <v>205</v>
      </c>
      <c r="L1062" s="218" t="e">
        <f>IF(K1062="nio",0,IF(K1062&gt;0,K1062*I1062/M1062,0))*VLOOKUP(B1062,'2-Kosten per locatie'!$A$14:$C$22,3,FALSE)</f>
        <v>#DIV/0!</v>
      </c>
      <c r="M1062" s="305">
        <f>IF(K1062="nio",0,IF(K1062&gt;0,VLOOKUP(G1062,'3-Productie normen'!A:J,VLOOKUP(K1062,'3-Productie normen'!$B$40:$C$42,2,FALSE),FALSE)))</f>
        <v>0</v>
      </c>
      <c r="N1062" s="306" t="str">
        <f>VLOOKUP(G1062,'3-Productie normen'!A:J,8,FALSE)</f>
        <v>L</v>
      </c>
      <c r="O1062" s="453"/>
      <c r="Q1062" s="307">
        <f t="shared" ref="Q1062:Q1125" si="34">J1062*I1062</f>
        <v>11070</v>
      </c>
    </row>
    <row r="1063" spans="1:17" ht="14.1" customHeight="1">
      <c r="A1063" s="62">
        <v>1063</v>
      </c>
      <c r="B1063" s="271" t="s">
        <v>893</v>
      </c>
      <c r="C1063" s="271" t="s">
        <v>963</v>
      </c>
      <c r="D1063" s="429" t="s">
        <v>1111</v>
      </c>
      <c r="E1063" s="216">
        <v>72</v>
      </c>
      <c r="F1063" s="73" t="s">
        <v>902</v>
      </c>
      <c r="G1063" s="73" t="s">
        <v>232</v>
      </c>
      <c r="H1063" s="73" t="s">
        <v>375</v>
      </c>
      <c r="I1063" s="209">
        <v>6</v>
      </c>
      <c r="J1063" s="304">
        <f t="shared" si="33"/>
        <v>205</v>
      </c>
      <c r="K1063" s="219">
        <v>205</v>
      </c>
      <c r="L1063" s="218" t="e">
        <f>IF(K1063="nio",0,IF(K1063&gt;0,K1063*I1063/M1063,0))*VLOOKUP(B1063,'2-Kosten per locatie'!$A$14:$C$22,3,FALSE)</f>
        <v>#DIV/0!</v>
      </c>
      <c r="M1063" s="305">
        <f>IF(K1063="nio",0,IF(K1063&gt;0,VLOOKUP(G1063,'3-Productie normen'!A:J,VLOOKUP(K1063,'3-Productie normen'!$B$40:$C$42,2,FALSE),FALSE)))</f>
        <v>0</v>
      </c>
      <c r="N1063" s="306" t="str">
        <f>VLOOKUP(G1063,'3-Productie normen'!A:J,8,FALSE)</f>
        <v>V</v>
      </c>
      <c r="O1063" s="453"/>
      <c r="Q1063" s="307">
        <f t="shared" si="34"/>
        <v>1230</v>
      </c>
    </row>
    <row r="1064" spans="1:17" ht="14.1" customHeight="1">
      <c r="A1064" s="62">
        <v>1064</v>
      </c>
      <c r="B1064" s="271" t="s">
        <v>893</v>
      </c>
      <c r="C1064" s="271" t="s">
        <v>963</v>
      </c>
      <c r="D1064" s="429" t="s">
        <v>1111</v>
      </c>
      <c r="E1064" s="216">
        <v>72</v>
      </c>
      <c r="F1064" s="73" t="s">
        <v>897</v>
      </c>
      <c r="G1064" s="73" t="s">
        <v>421</v>
      </c>
      <c r="H1064" s="73" t="s">
        <v>970</v>
      </c>
      <c r="I1064" s="209">
        <v>8</v>
      </c>
      <c r="J1064" s="304">
        <f t="shared" si="33"/>
        <v>205</v>
      </c>
      <c r="K1064" s="219">
        <v>205</v>
      </c>
      <c r="L1064" s="218" t="e">
        <f>IF(K1064="nio",0,IF(K1064&gt;0,K1064*I1064/M1064,0))*VLOOKUP(B1064,'2-Kosten per locatie'!$A$14:$C$22,3,FALSE)</f>
        <v>#DIV/0!</v>
      </c>
      <c r="M1064" s="305">
        <f>IF(K1064="nio",0,IF(K1064&gt;0,VLOOKUP(G1064,'3-Productie normen'!A:J,VLOOKUP(K1064,'3-Productie normen'!$B$40:$C$42,2,FALSE),FALSE)))</f>
        <v>0</v>
      </c>
      <c r="N1064" s="306" t="str">
        <f>VLOOKUP(G1064,'3-Productie normen'!A:J,8,FALSE)</f>
        <v>V</v>
      </c>
      <c r="O1064" s="453"/>
      <c r="Q1064" s="307">
        <f t="shared" si="34"/>
        <v>1640</v>
      </c>
    </row>
    <row r="1065" spans="1:17" ht="14.1" customHeight="1">
      <c r="A1065" s="62">
        <v>1065</v>
      </c>
      <c r="B1065" s="271" t="s">
        <v>893</v>
      </c>
      <c r="C1065" s="271" t="s">
        <v>963</v>
      </c>
      <c r="D1065" s="430" t="s">
        <v>1108</v>
      </c>
      <c r="E1065" s="216">
        <v>172</v>
      </c>
      <c r="F1065" s="73" t="s">
        <v>902</v>
      </c>
      <c r="G1065" s="73" t="s">
        <v>232</v>
      </c>
      <c r="H1065" s="73" t="s">
        <v>375</v>
      </c>
      <c r="I1065" s="209">
        <v>6</v>
      </c>
      <c r="J1065" s="304">
        <f t="shared" si="33"/>
        <v>205</v>
      </c>
      <c r="K1065" s="219">
        <v>205</v>
      </c>
      <c r="L1065" s="218" t="e">
        <f>IF(K1065="nio",0,IF(K1065&gt;0,K1065*I1065/M1065,0))*VLOOKUP(B1065,'2-Kosten per locatie'!$A$14:$C$22,3,FALSE)</f>
        <v>#DIV/0!</v>
      </c>
      <c r="M1065" s="305">
        <f>IF(K1065="nio",0,IF(K1065&gt;0,VLOOKUP(G1065,'3-Productie normen'!A:J,VLOOKUP(K1065,'3-Productie normen'!$B$40:$C$42,2,FALSE),FALSE)))</f>
        <v>0</v>
      </c>
      <c r="N1065" s="306" t="str">
        <f>VLOOKUP(G1065,'3-Productie normen'!A:J,8,FALSE)</f>
        <v>V</v>
      </c>
      <c r="O1065" s="453"/>
      <c r="Q1065" s="307">
        <f t="shared" si="34"/>
        <v>1230</v>
      </c>
    </row>
    <row r="1066" spans="1:17" ht="14.1" customHeight="1">
      <c r="A1066" s="62">
        <v>1066</v>
      </c>
      <c r="B1066" s="271" t="s">
        <v>893</v>
      </c>
      <c r="C1066" s="271" t="s">
        <v>963</v>
      </c>
      <c r="D1066" s="430" t="s">
        <v>1108</v>
      </c>
      <c r="E1066" s="216" t="s">
        <v>981</v>
      </c>
      <c r="F1066" s="73" t="s">
        <v>897</v>
      </c>
      <c r="G1066" s="73" t="s">
        <v>421</v>
      </c>
      <c r="H1066" s="73" t="s">
        <v>970</v>
      </c>
      <c r="I1066" s="209">
        <v>8</v>
      </c>
      <c r="J1066" s="304">
        <f t="shared" si="33"/>
        <v>205</v>
      </c>
      <c r="K1066" s="219">
        <v>205</v>
      </c>
      <c r="L1066" s="218" t="e">
        <f>IF(K1066="nio",0,IF(K1066&gt;0,K1066*I1066/M1066,0))*VLOOKUP(B1066,'2-Kosten per locatie'!$A$14:$C$22,3,FALSE)</f>
        <v>#DIV/0!</v>
      </c>
      <c r="M1066" s="305">
        <f>IF(K1066="nio",0,IF(K1066&gt;0,VLOOKUP(G1066,'3-Productie normen'!A:J,VLOOKUP(K1066,'3-Productie normen'!$B$40:$C$42,2,FALSE),FALSE)))</f>
        <v>0</v>
      </c>
      <c r="N1066" s="306" t="str">
        <f>VLOOKUP(G1066,'3-Productie normen'!A:J,8,FALSE)</f>
        <v>V</v>
      </c>
      <c r="O1066" s="453"/>
      <c r="Q1066" s="307">
        <f t="shared" si="34"/>
        <v>1640</v>
      </c>
    </row>
    <row r="1067" spans="1:17" ht="14.1" customHeight="1">
      <c r="A1067" s="62">
        <v>1067</v>
      </c>
      <c r="B1067" s="271" t="s">
        <v>893</v>
      </c>
      <c r="C1067" s="271" t="s">
        <v>963</v>
      </c>
      <c r="D1067" s="430" t="s">
        <v>1108</v>
      </c>
      <c r="E1067" s="216">
        <v>113</v>
      </c>
      <c r="F1067" s="73" t="s">
        <v>923</v>
      </c>
      <c r="G1067" s="271" t="s">
        <v>1114</v>
      </c>
      <c r="H1067" s="73" t="s">
        <v>375</v>
      </c>
      <c r="I1067" s="209">
        <v>55</v>
      </c>
      <c r="J1067" s="304">
        <f t="shared" si="33"/>
        <v>205</v>
      </c>
      <c r="K1067" s="219">
        <v>205</v>
      </c>
      <c r="L1067" s="218" t="e">
        <f>IF(K1067="nio",0,IF(K1067&gt;0,K1067*I1067/M1067,0))*VLOOKUP(B1067,'2-Kosten per locatie'!$A$14:$C$22,3,FALSE)</f>
        <v>#DIV/0!</v>
      </c>
      <c r="M1067" s="305">
        <f>IF(K1067="nio",0,IF(K1067&gt;0,VLOOKUP(G1067,'3-Productie normen'!A:J,VLOOKUP(K1067,'3-Productie normen'!$B$40:$C$42,2,FALSE),FALSE)))</f>
        <v>0</v>
      </c>
      <c r="N1067" s="306" t="str">
        <f>VLOOKUP(G1067,'3-Productie normen'!A:J,8,FALSE)</f>
        <v>L</v>
      </c>
      <c r="O1067" s="453"/>
      <c r="Q1067" s="307">
        <f t="shared" si="34"/>
        <v>11275</v>
      </c>
    </row>
    <row r="1068" spans="1:17" ht="14.1" customHeight="1">
      <c r="A1068" s="62">
        <v>1068</v>
      </c>
      <c r="B1068" s="271" t="s">
        <v>893</v>
      </c>
      <c r="C1068" s="271" t="s">
        <v>963</v>
      </c>
      <c r="D1068" s="430" t="s">
        <v>1108</v>
      </c>
      <c r="E1068" s="216">
        <v>114</v>
      </c>
      <c r="F1068" s="73" t="s">
        <v>923</v>
      </c>
      <c r="G1068" s="271" t="s">
        <v>1114</v>
      </c>
      <c r="H1068" s="73" t="s">
        <v>375</v>
      </c>
      <c r="I1068" s="209">
        <v>54</v>
      </c>
      <c r="J1068" s="304">
        <f t="shared" si="33"/>
        <v>205</v>
      </c>
      <c r="K1068" s="219">
        <v>205</v>
      </c>
      <c r="L1068" s="218" t="e">
        <f>IF(K1068="nio",0,IF(K1068&gt;0,K1068*I1068/M1068,0))*VLOOKUP(B1068,'2-Kosten per locatie'!$A$14:$C$22,3,FALSE)</f>
        <v>#DIV/0!</v>
      </c>
      <c r="M1068" s="305">
        <f>IF(K1068="nio",0,IF(K1068&gt;0,VLOOKUP(G1068,'3-Productie normen'!A:J,VLOOKUP(K1068,'3-Productie normen'!$B$40:$C$42,2,FALSE),FALSE)))</f>
        <v>0</v>
      </c>
      <c r="N1068" s="306" t="str">
        <f>VLOOKUP(G1068,'3-Productie normen'!A:J,8,FALSE)</f>
        <v>L</v>
      </c>
      <c r="O1068" s="453"/>
      <c r="Q1068" s="307">
        <f t="shared" si="34"/>
        <v>11070</v>
      </c>
    </row>
    <row r="1069" spans="1:17" ht="14.1" customHeight="1">
      <c r="A1069" s="62">
        <v>1069</v>
      </c>
      <c r="B1069" s="271" t="s">
        <v>893</v>
      </c>
      <c r="C1069" s="271" t="s">
        <v>963</v>
      </c>
      <c r="D1069" s="430" t="s">
        <v>1108</v>
      </c>
      <c r="E1069" s="216">
        <v>117</v>
      </c>
      <c r="F1069" s="73" t="s">
        <v>925</v>
      </c>
      <c r="G1069" s="73" t="s">
        <v>232</v>
      </c>
      <c r="H1069" s="73" t="s">
        <v>375</v>
      </c>
      <c r="I1069" s="209">
        <v>101</v>
      </c>
      <c r="J1069" s="304">
        <f t="shared" si="33"/>
        <v>205</v>
      </c>
      <c r="K1069" s="219">
        <v>205</v>
      </c>
      <c r="L1069" s="218" t="e">
        <f>IF(K1069="nio",0,IF(K1069&gt;0,K1069*I1069/M1069,0))*VLOOKUP(B1069,'2-Kosten per locatie'!$A$14:$C$22,3,FALSE)</f>
        <v>#DIV/0!</v>
      </c>
      <c r="M1069" s="305">
        <f>IF(K1069="nio",0,IF(K1069&gt;0,VLOOKUP(G1069,'3-Productie normen'!A:J,VLOOKUP(K1069,'3-Productie normen'!$B$40:$C$42,2,FALSE),FALSE)))</f>
        <v>0</v>
      </c>
      <c r="N1069" s="306" t="str">
        <f>VLOOKUP(G1069,'3-Productie normen'!A:J,8,FALSE)</f>
        <v>V</v>
      </c>
      <c r="O1069" s="453"/>
      <c r="Q1069" s="307">
        <f t="shared" si="34"/>
        <v>20705</v>
      </c>
    </row>
    <row r="1070" spans="1:17" ht="14.1" customHeight="1">
      <c r="A1070" s="62">
        <v>1070</v>
      </c>
      <c r="B1070" s="271" t="s">
        <v>893</v>
      </c>
      <c r="C1070" s="271" t="s">
        <v>963</v>
      </c>
      <c r="D1070" s="430" t="s">
        <v>1108</v>
      </c>
      <c r="E1070" s="216">
        <v>112</v>
      </c>
      <c r="F1070" s="73" t="s">
        <v>901</v>
      </c>
      <c r="G1070" s="73" t="s">
        <v>35</v>
      </c>
      <c r="H1070" s="73" t="s">
        <v>966</v>
      </c>
      <c r="I1070" s="209">
        <v>24</v>
      </c>
      <c r="J1070" s="304">
        <f t="shared" si="33"/>
        <v>123</v>
      </c>
      <c r="K1070" s="219">
        <v>123</v>
      </c>
      <c r="L1070" s="218" t="e">
        <f>IF(K1070="nio",0,IF(K1070&gt;0,K1070*I1070/M1070,0))*VLOOKUP(B1070,'2-Kosten per locatie'!$A$14:$C$22,3,FALSE)</f>
        <v>#DIV/0!</v>
      </c>
      <c r="M1070" s="305">
        <f>IF(K1070="nio",0,IF(K1070&gt;0,VLOOKUP(G1070,'3-Productie normen'!A:J,VLOOKUP(K1070,'3-Productie normen'!$B$40:$C$42,2,FALSE),FALSE)))</f>
        <v>0</v>
      </c>
      <c r="N1070" s="306" t="str">
        <f>VLOOKUP(G1070,'3-Productie normen'!A:J,8,FALSE)</f>
        <v>B</v>
      </c>
      <c r="O1070" s="453"/>
      <c r="Q1070" s="307">
        <f t="shared" si="34"/>
        <v>2952</v>
      </c>
    </row>
    <row r="1071" spans="1:17" ht="14.1" customHeight="1">
      <c r="A1071" s="62">
        <v>1071</v>
      </c>
      <c r="B1071" s="271" t="s">
        <v>893</v>
      </c>
      <c r="C1071" s="271" t="s">
        <v>963</v>
      </c>
      <c r="D1071" s="430" t="s">
        <v>1108</v>
      </c>
      <c r="E1071" s="216">
        <v>115</v>
      </c>
      <c r="F1071" s="73" t="s">
        <v>923</v>
      </c>
      <c r="G1071" s="271" t="s">
        <v>1114</v>
      </c>
      <c r="H1071" s="73" t="s">
        <v>375</v>
      </c>
      <c r="I1071" s="209">
        <v>54</v>
      </c>
      <c r="J1071" s="304">
        <f t="shared" si="33"/>
        <v>205</v>
      </c>
      <c r="K1071" s="219">
        <v>205</v>
      </c>
      <c r="L1071" s="218" t="e">
        <f>IF(K1071="nio",0,IF(K1071&gt;0,K1071*I1071/M1071,0))*VLOOKUP(B1071,'2-Kosten per locatie'!$A$14:$C$22,3,FALSE)</f>
        <v>#DIV/0!</v>
      </c>
      <c r="M1071" s="305">
        <f>IF(K1071="nio",0,IF(K1071&gt;0,VLOOKUP(G1071,'3-Productie normen'!A:J,VLOOKUP(K1071,'3-Productie normen'!$B$40:$C$42,2,FALSE),FALSE)))</f>
        <v>0</v>
      </c>
      <c r="N1071" s="306" t="str">
        <f>VLOOKUP(G1071,'3-Productie normen'!A:J,8,FALSE)</f>
        <v>L</v>
      </c>
      <c r="O1071" s="453"/>
      <c r="Q1071" s="307">
        <f t="shared" si="34"/>
        <v>11070</v>
      </c>
    </row>
    <row r="1072" spans="1:17" ht="14.1" customHeight="1">
      <c r="A1072" s="62">
        <v>1072</v>
      </c>
      <c r="B1072" s="271" t="s">
        <v>893</v>
      </c>
      <c r="C1072" s="271" t="s">
        <v>963</v>
      </c>
      <c r="D1072" s="430" t="s">
        <v>1108</v>
      </c>
      <c r="E1072" s="216">
        <v>111</v>
      </c>
      <c r="F1072" s="73" t="s">
        <v>923</v>
      </c>
      <c r="G1072" s="271" t="s">
        <v>1114</v>
      </c>
      <c r="H1072" s="73" t="s">
        <v>375</v>
      </c>
      <c r="I1072" s="209">
        <v>55</v>
      </c>
      <c r="J1072" s="304">
        <f t="shared" si="33"/>
        <v>205</v>
      </c>
      <c r="K1072" s="219">
        <v>205</v>
      </c>
      <c r="L1072" s="218" t="e">
        <f>IF(K1072="nio",0,IF(K1072&gt;0,K1072*I1072/M1072,0))*VLOOKUP(B1072,'2-Kosten per locatie'!$A$14:$C$22,3,FALSE)</f>
        <v>#DIV/0!</v>
      </c>
      <c r="M1072" s="305">
        <f>IF(K1072="nio",0,IF(K1072&gt;0,VLOOKUP(G1072,'3-Productie normen'!A:J,VLOOKUP(K1072,'3-Productie normen'!$B$40:$C$42,2,FALSE),FALSE)))</f>
        <v>0</v>
      </c>
      <c r="N1072" s="306" t="str">
        <f>VLOOKUP(G1072,'3-Productie normen'!A:J,8,FALSE)</f>
        <v>L</v>
      </c>
      <c r="O1072" s="453"/>
      <c r="Q1072" s="307">
        <f t="shared" si="34"/>
        <v>11275</v>
      </c>
    </row>
    <row r="1073" spans="1:17" ht="14.1" customHeight="1">
      <c r="A1073" s="62">
        <v>1073</v>
      </c>
      <c r="B1073" s="271" t="s">
        <v>893</v>
      </c>
      <c r="C1073" s="271" t="s">
        <v>963</v>
      </c>
      <c r="D1073" s="430" t="s">
        <v>1108</v>
      </c>
      <c r="E1073" s="216">
        <v>116</v>
      </c>
      <c r="F1073" s="73" t="s">
        <v>923</v>
      </c>
      <c r="G1073" s="271" t="s">
        <v>1114</v>
      </c>
      <c r="H1073" s="73" t="s">
        <v>375</v>
      </c>
      <c r="I1073" s="209">
        <v>49</v>
      </c>
      <c r="J1073" s="304">
        <f t="shared" si="33"/>
        <v>205</v>
      </c>
      <c r="K1073" s="219">
        <v>205</v>
      </c>
      <c r="L1073" s="218" t="e">
        <f>IF(K1073="nio",0,IF(K1073&gt;0,K1073*I1073/M1073,0))*VLOOKUP(B1073,'2-Kosten per locatie'!$A$14:$C$22,3,FALSE)</f>
        <v>#DIV/0!</v>
      </c>
      <c r="M1073" s="305">
        <f>IF(K1073="nio",0,IF(K1073&gt;0,VLOOKUP(G1073,'3-Productie normen'!A:J,VLOOKUP(K1073,'3-Productie normen'!$B$40:$C$42,2,FALSE),FALSE)))</f>
        <v>0</v>
      </c>
      <c r="N1073" s="306" t="str">
        <f>VLOOKUP(G1073,'3-Productie normen'!A:J,8,FALSE)</f>
        <v>L</v>
      </c>
      <c r="O1073" s="453"/>
      <c r="Q1073" s="307">
        <f t="shared" si="34"/>
        <v>10045</v>
      </c>
    </row>
    <row r="1074" spans="1:17" ht="14.1" customHeight="1">
      <c r="A1074" s="62">
        <v>1074</v>
      </c>
      <c r="B1074" s="271" t="s">
        <v>893</v>
      </c>
      <c r="C1074" s="271" t="s">
        <v>963</v>
      </c>
      <c r="D1074" s="430" t="s">
        <v>1108</v>
      </c>
      <c r="E1074" s="216">
        <v>110</v>
      </c>
      <c r="F1074" s="73" t="s">
        <v>923</v>
      </c>
      <c r="G1074" s="271" t="s">
        <v>1114</v>
      </c>
      <c r="H1074" s="73" t="s">
        <v>375</v>
      </c>
      <c r="I1074" s="209">
        <v>76</v>
      </c>
      <c r="J1074" s="304">
        <f t="shared" si="33"/>
        <v>205</v>
      </c>
      <c r="K1074" s="219">
        <v>205</v>
      </c>
      <c r="L1074" s="218" t="e">
        <f>IF(K1074="nio",0,IF(K1074&gt;0,K1074*I1074/M1074,0))*VLOOKUP(B1074,'2-Kosten per locatie'!$A$14:$C$22,3,FALSE)</f>
        <v>#DIV/0!</v>
      </c>
      <c r="M1074" s="305">
        <f>IF(K1074="nio",0,IF(K1074&gt;0,VLOOKUP(G1074,'3-Productie normen'!A:J,VLOOKUP(K1074,'3-Productie normen'!$B$40:$C$42,2,FALSE),FALSE)))</f>
        <v>0</v>
      </c>
      <c r="N1074" s="306" t="str">
        <f>VLOOKUP(G1074,'3-Productie normen'!A:J,8,FALSE)</f>
        <v>L</v>
      </c>
      <c r="O1074" s="453"/>
      <c r="Q1074" s="307">
        <f t="shared" si="34"/>
        <v>15580</v>
      </c>
    </row>
    <row r="1075" spans="1:17" ht="14.1" customHeight="1">
      <c r="A1075" s="62">
        <v>1075</v>
      </c>
      <c r="B1075" s="271" t="s">
        <v>893</v>
      </c>
      <c r="C1075" s="271" t="s">
        <v>963</v>
      </c>
      <c r="D1075" s="430" t="s">
        <v>1108</v>
      </c>
      <c r="E1075" s="216">
        <v>171</v>
      </c>
      <c r="F1075" s="73" t="s">
        <v>925</v>
      </c>
      <c r="G1075" s="73" t="s">
        <v>232</v>
      </c>
      <c r="H1075" s="73" t="s">
        <v>375</v>
      </c>
      <c r="I1075" s="209">
        <v>44</v>
      </c>
      <c r="J1075" s="304">
        <f t="shared" si="33"/>
        <v>205</v>
      </c>
      <c r="K1075" s="219">
        <v>205</v>
      </c>
      <c r="L1075" s="218" t="e">
        <f>IF(K1075="nio",0,IF(K1075&gt;0,K1075*I1075/M1075,0))*VLOOKUP(B1075,'2-Kosten per locatie'!$A$14:$C$22,3,FALSE)</f>
        <v>#DIV/0!</v>
      </c>
      <c r="M1075" s="305">
        <f>IF(K1075="nio",0,IF(K1075&gt;0,VLOOKUP(G1075,'3-Productie normen'!A:J,VLOOKUP(K1075,'3-Productie normen'!$B$40:$C$42,2,FALSE),FALSE)))</f>
        <v>0</v>
      </c>
      <c r="N1075" s="306" t="str">
        <f>VLOOKUP(G1075,'3-Productie normen'!A:J,8,FALSE)</f>
        <v>V</v>
      </c>
      <c r="O1075" s="453"/>
      <c r="Q1075" s="307">
        <f t="shared" si="34"/>
        <v>9020</v>
      </c>
    </row>
    <row r="1076" spans="1:17" ht="14.1" customHeight="1">
      <c r="A1076" s="62">
        <v>1076</v>
      </c>
      <c r="B1076" s="271" t="s">
        <v>893</v>
      </c>
      <c r="C1076" s="271" t="s">
        <v>963</v>
      </c>
      <c r="D1076" s="430" t="s">
        <v>1108</v>
      </c>
      <c r="E1076" s="216">
        <v>175</v>
      </c>
      <c r="F1076" s="73" t="s">
        <v>944</v>
      </c>
      <c r="G1076" s="285" t="s">
        <v>37</v>
      </c>
      <c r="H1076" s="73" t="s">
        <v>967</v>
      </c>
      <c r="I1076" s="209">
        <v>13</v>
      </c>
      <c r="J1076" s="304">
        <f t="shared" si="33"/>
        <v>205</v>
      </c>
      <c r="K1076" s="219">
        <v>205</v>
      </c>
      <c r="L1076" s="218" t="e">
        <f>IF(K1076="nio",0,IF(K1076&gt;0,K1076*I1076/M1076,0))*VLOOKUP(B1076,'2-Kosten per locatie'!$A$14:$C$22,3,FALSE)</f>
        <v>#DIV/0!</v>
      </c>
      <c r="M1076" s="305">
        <f>IF(K1076="nio",0,IF(K1076&gt;0,VLOOKUP(G1076,'3-Productie normen'!A:J,VLOOKUP(K1076,'3-Productie normen'!$B$40:$C$42,2,FALSE),FALSE)))</f>
        <v>0</v>
      </c>
      <c r="N1076" s="306" t="str">
        <f>VLOOKUP(G1076,'3-Productie normen'!A:J,8,FALSE)</f>
        <v>S</v>
      </c>
      <c r="O1076" s="453"/>
      <c r="Q1076" s="307">
        <f t="shared" si="34"/>
        <v>2665</v>
      </c>
    </row>
    <row r="1077" spans="1:17" ht="14.1" customHeight="1">
      <c r="A1077" s="62">
        <v>1077</v>
      </c>
      <c r="B1077" s="271" t="s">
        <v>893</v>
      </c>
      <c r="C1077" s="271" t="s">
        <v>963</v>
      </c>
      <c r="D1077" s="430" t="s">
        <v>1108</v>
      </c>
      <c r="E1077" s="216">
        <v>176</v>
      </c>
      <c r="F1077" s="73" t="s">
        <v>944</v>
      </c>
      <c r="G1077" s="285" t="s">
        <v>37</v>
      </c>
      <c r="H1077" s="73" t="s">
        <v>967</v>
      </c>
      <c r="I1077" s="209">
        <v>17</v>
      </c>
      <c r="J1077" s="304">
        <f t="shared" si="33"/>
        <v>205</v>
      </c>
      <c r="K1077" s="219">
        <v>205</v>
      </c>
      <c r="L1077" s="218" t="e">
        <f>IF(K1077="nio",0,IF(K1077&gt;0,K1077*I1077/M1077,0))*VLOOKUP(B1077,'2-Kosten per locatie'!$A$14:$C$22,3,FALSE)</f>
        <v>#DIV/0!</v>
      </c>
      <c r="M1077" s="305">
        <f>IF(K1077="nio",0,IF(K1077&gt;0,VLOOKUP(G1077,'3-Productie normen'!A:J,VLOOKUP(K1077,'3-Productie normen'!$B$40:$C$42,2,FALSE),FALSE)))</f>
        <v>0</v>
      </c>
      <c r="N1077" s="306" t="str">
        <f>VLOOKUP(G1077,'3-Productie normen'!A:J,8,FALSE)</f>
        <v>S</v>
      </c>
      <c r="O1077" s="453"/>
      <c r="Q1077" s="307">
        <f t="shared" si="34"/>
        <v>3485</v>
      </c>
    </row>
    <row r="1078" spans="1:17" ht="14.1" customHeight="1">
      <c r="A1078" s="62">
        <v>1078</v>
      </c>
      <c r="B1078" s="271" t="s">
        <v>893</v>
      </c>
      <c r="C1078" s="271" t="s">
        <v>963</v>
      </c>
      <c r="D1078" s="430" t="s">
        <v>1108</v>
      </c>
      <c r="E1078" s="216">
        <v>107</v>
      </c>
      <c r="F1078" s="73" t="s">
        <v>901</v>
      </c>
      <c r="G1078" s="73" t="s">
        <v>35</v>
      </c>
      <c r="H1078" s="73" t="s">
        <v>966</v>
      </c>
      <c r="I1078" s="209">
        <v>19</v>
      </c>
      <c r="J1078" s="304">
        <f t="shared" si="33"/>
        <v>123</v>
      </c>
      <c r="K1078" s="219">
        <v>123</v>
      </c>
      <c r="L1078" s="218" t="e">
        <f>IF(K1078="nio",0,IF(K1078&gt;0,K1078*I1078/M1078,0))*VLOOKUP(B1078,'2-Kosten per locatie'!$A$14:$C$22,3,FALSE)</f>
        <v>#DIV/0!</v>
      </c>
      <c r="M1078" s="305">
        <f>IF(K1078="nio",0,IF(K1078&gt;0,VLOOKUP(G1078,'3-Productie normen'!A:J,VLOOKUP(K1078,'3-Productie normen'!$B$40:$C$42,2,FALSE),FALSE)))</f>
        <v>0</v>
      </c>
      <c r="N1078" s="306" t="str">
        <f>VLOOKUP(G1078,'3-Productie normen'!A:J,8,FALSE)</f>
        <v>B</v>
      </c>
      <c r="O1078" s="453"/>
      <c r="Q1078" s="307">
        <f t="shared" si="34"/>
        <v>2337</v>
      </c>
    </row>
    <row r="1079" spans="1:17" ht="14.1" customHeight="1">
      <c r="A1079" s="62">
        <v>1079</v>
      </c>
      <c r="B1079" s="271" t="s">
        <v>893</v>
      </c>
      <c r="C1079" s="271" t="s">
        <v>963</v>
      </c>
      <c r="D1079" s="430" t="s">
        <v>1108</v>
      </c>
      <c r="E1079" s="216">
        <v>106</v>
      </c>
      <c r="F1079" s="73" t="s">
        <v>901</v>
      </c>
      <c r="G1079" s="73" t="s">
        <v>35</v>
      </c>
      <c r="H1079" s="73" t="s">
        <v>966</v>
      </c>
      <c r="I1079" s="209">
        <v>20</v>
      </c>
      <c r="J1079" s="304">
        <f t="shared" si="33"/>
        <v>123</v>
      </c>
      <c r="K1079" s="219">
        <v>123</v>
      </c>
      <c r="L1079" s="218" t="e">
        <f>IF(K1079="nio",0,IF(K1079&gt;0,K1079*I1079/M1079,0))*VLOOKUP(B1079,'2-Kosten per locatie'!$A$14:$C$22,3,FALSE)</f>
        <v>#DIV/0!</v>
      </c>
      <c r="M1079" s="305">
        <f>IF(K1079="nio",0,IF(K1079&gt;0,VLOOKUP(G1079,'3-Productie normen'!A:J,VLOOKUP(K1079,'3-Productie normen'!$B$40:$C$42,2,FALSE),FALSE)))</f>
        <v>0</v>
      </c>
      <c r="N1079" s="306" t="str">
        <f>VLOOKUP(G1079,'3-Productie normen'!A:J,8,FALSE)</f>
        <v>B</v>
      </c>
      <c r="O1079" s="453"/>
      <c r="Q1079" s="307">
        <f t="shared" si="34"/>
        <v>2460</v>
      </c>
    </row>
    <row r="1080" spans="1:17" ht="14.1" customHeight="1">
      <c r="A1080" s="62">
        <v>1080</v>
      </c>
      <c r="B1080" s="271" t="s">
        <v>893</v>
      </c>
      <c r="C1080" s="271" t="s">
        <v>963</v>
      </c>
      <c r="D1080" s="430" t="s">
        <v>1108</v>
      </c>
      <c r="E1080" s="216">
        <v>105</v>
      </c>
      <c r="F1080" s="73" t="s">
        <v>946</v>
      </c>
      <c r="G1080" s="73" t="s">
        <v>1114</v>
      </c>
      <c r="H1080" s="73" t="s">
        <v>375</v>
      </c>
      <c r="I1080" s="209">
        <v>90</v>
      </c>
      <c r="J1080" s="304">
        <f t="shared" si="33"/>
        <v>205</v>
      </c>
      <c r="K1080" s="219">
        <v>205</v>
      </c>
      <c r="L1080" s="218" t="e">
        <f>IF(K1080="nio",0,IF(K1080&gt;0,K1080*I1080/M1080,0))*VLOOKUP(B1080,'2-Kosten per locatie'!$A$14:$C$22,3,FALSE)</f>
        <v>#DIV/0!</v>
      </c>
      <c r="M1080" s="305">
        <f>IF(K1080="nio",0,IF(K1080&gt;0,VLOOKUP(G1080,'3-Productie normen'!A:J,VLOOKUP(K1080,'3-Productie normen'!$B$40:$C$42,2,FALSE),FALSE)))</f>
        <v>0</v>
      </c>
      <c r="N1080" s="306" t="str">
        <f>VLOOKUP(G1080,'3-Productie normen'!A:J,8,FALSE)</f>
        <v>L</v>
      </c>
      <c r="O1080" s="453"/>
      <c r="Q1080" s="307">
        <f t="shared" si="34"/>
        <v>18450</v>
      </c>
    </row>
    <row r="1081" spans="1:17" ht="14.1" customHeight="1">
      <c r="A1081" s="62">
        <v>1081</v>
      </c>
      <c r="B1081" s="271" t="s">
        <v>893</v>
      </c>
      <c r="C1081" s="271" t="s">
        <v>963</v>
      </c>
      <c r="D1081" s="430" t="s">
        <v>1108</v>
      </c>
      <c r="E1081" s="216" t="s">
        <v>982</v>
      </c>
      <c r="F1081" s="73" t="s">
        <v>961</v>
      </c>
      <c r="G1081" s="73" t="s">
        <v>236</v>
      </c>
      <c r="H1081" s="73" t="s">
        <v>375</v>
      </c>
      <c r="I1081" s="209">
        <v>10</v>
      </c>
      <c r="J1081" s="304">
        <f t="shared" si="33"/>
        <v>0</v>
      </c>
      <c r="K1081" s="219" t="s">
        <v>888</v>
      </c>
      <c r="L1081" s="218">
        <f>IF(K1081="nio",0,IF(K1081&gt;0,K1081*I1081/M1081,0))*VLOOKUP(B1081,'2-Kosten per locatie'!$A$14:$C$22,3,FALSE)</f>
        <v>0</v>
      </c>
      <c r="M1081" s="305">
        <f>IF(K1081="nio",0,IF(K1081&gt;0,VLOOKUP(G1081,'3-Productie normen'!A:J,VLOOKUP(K1081,'3-Productie normen'!$B$40:$C$42,2,FALSE),FALSE)))</f>
        <v>0</v>
      </c>
      <c r="N1081" s="306" t="str">
        <f>VLOOKUP(G1081,'3-Productie normen'!A:J,8,FALSE)</f>
        <v>nvt</v>
      </c>
      <c r="O1081" s="453"/>
      <c r="Q1081" s="307">
        <f t="shared" si="34"/>
        <v>0</v>
      </c>
    </row>
    <row r="1082" spans="1:17" ht="14.1" customHeight="1">
      <c r="A1082" s="62">
        <v>1082</v>
      </c>
      <c r="B1082" s="271" t="s">
        <v>893</v>
      </c>
      <c r="C1082" s="271" t="s">
        <v>963</v>
      </c>
      <c r="D1082" s="430" t="s">
        <v>1108</v>
      </c>
      <c r="E1082" s="216">
        <v>177</v>
      </c>
      <c r="F1082" s="73" t="s">
        <v>925</v>
      </c>
      <c r="G1082" s="73" t="s">
        <v>232</v>
      </c>
      <c r="H1082" s="73" t="s">
        <v>375</v>
      </c>
      <c r="I1082" s="209">
        <v>77</v>
      </c>
      <c r="J1082" s="304">
        <f t="shared" si="33"/>
        <v>205</v>
      </c>
      <c r="K1082" s="219">
        <v>205</v>
      </c>
      <c r="L1082" s="218" t="e">
        <f>IF(K1082="nio",0,IF(K1082&gt;0,K1082*I1082/M1082,0))*VLOOKUP(B1082,'2-Kosten per locatie'!$A$14:$C$22,3,FALSE)</f>
        <v>#DIV/0!</v>
      </c>
      <c r="M1082" s="305">
        <f>IF(K1082="nio",0,IF(K1082&gt;0,VLOOKUP(G1082,'3-Productie normen'!A:J,VLOOKUP(K1082,'3-Productie normen'!$B$40:$C$42,2,FALSE),FALSE)))</f>
        <v>0</v>
      </c>
      <c r="N1082" s="306" t="str">
        <f>VLOOKUP(G1082,'3-Productie normen'!A:J,8,FALSE)</f>
        <v>V</v>
      </c>
      <c r="O1082" s="453"/>
      <c r="Q1082" s="307">
        <f t="shared" si="34"/>
        <v>15785</v>
      </c>
    </row>
    <row r="1083" spans="1:17" ht="14.1" customHeight="1">
      <c r="A1083" s="62">
        <v>1083</v>
      </c>
      <c r="B1083" s="271" t="s">
        <v>893</v>
      </c>
      <c r="C1083" s="271" t="s">
        <v>963</v>
      </c>
      <c r="D1083" s="430" t="s">
        <v>1108</v>
      </c>
      <c r="E1083" s="216" t="s">
        <v>983</v>
      </c>
      <c r="F1083" s="73" t="s">
        <v>897</v>
      </c>
      <c r="G1083" s="73" t="s">
        <v>421</v>
      </c>
      <c r="H1083" s="73" t="s">
        <v>970</v>
      </c>
      <c r="I1083" s="209">
        <v>32</v>
      </c>
      <c r="J1083" s="304">
        <f t="shared" si="33"/>
        <v>205</v>
      </c>
      <c r="K1083" s="219">
        <v>205</v>
      </c>
      <c r="L1083" s="218" t="e">
        <f>IF(K1083="nio",0,IF(K1083&gt;0,K1083*I1083/M1083,0))*VLOOKUP(B1083,'2-Kosten per locatie'!$A$14:$C$22,3,FALSE)</f>
        <v>#DIV/0!</v>
      </c>
      <c r="M1083" s="305">
        <f>IF(K1083="nio",0,IF(K1083&gt;0,VLOOKUP(G1083,'3-Productie normen'!A:J,VLOOKUP(K1083,'3-Productie normen'!$B$40:$C$42,2,FALSE),FALSE)))</f>
        <v>0</v>
      </c>
      <c r="N1083" s="306" t="str">
        <f>VLOOKUP(G1083,'3-Productie normen'!A:J,8,FALSE)</f>
        <v>V</v>
      </c>
      <c r="O1083" s="453"/>
      <c r="Q1083" s="307">
        <f t="shared" si="34"/>
        <v>6560</v>
      </c>
    </row>
    <row r="1084" spans="1:17" ht="14.1" customHeight="1">
      <c r="A1084" s="62">
        <v>1084</v>
      </c>
      <c r="B1084" s="271" t="s">
        <v>893</v>
      </c>
      <c r="C1084" s="271" t="s">
        <v>963</v>
      </c>
      <c r="D1084" s="430" t="s">
        <v>1108</v>
      </c>
      <c r="E1084" s="216">
        <v>104</v>
      </c>
      <c r="F1084" s="73" t="s">
        <v>923</v>
      </c>
      <c r="G1084" s="271" t="s">
        <v>1114</v>
      </c>
      <c r="H1084" s="73" t="s">
        <v>968</v>
      </c>
      <c r="I1084" s="209">
        <v>133</v>
      </c>
      <c r="J1084" s="304">
        <f t="shared" si="33"/>
        <v>205</v>
      </c>
      <c r="K1084" s="219">
        <v>205</v>
      </c>
      <c r="L1084" s="218" t="e">
        <f>IF(K1084="nio",0,IF(K1084&gt;0,K1084*I1084/M1084,0))*VLOOKUP(B1084,'2-Kosten per locatie'!$A$14:$C$22,3,FALSE)</f>
        <v>#DIV/0!</v>
      </c>
      <c r="M1084" s="305">
        <f>IF(K1084="nio",0,IF(K1084&gt;0,VLOOKUP(G1084,'3-Productie normen'!A:J,VLOOKUP(K1084,'3-Productie normen'!$B$40:$C$42,2,FALSE),FALSE)))</f>
        <v>0</v>
      </c>
      <c r="N1084" s="306" t="str">
        <f>VLOOKUP(G1084,'3-Productie normen'!A:J,8,FALSE)</f>
        <v>L</v>
      </c>
      <c r="O1084" s="453"/>
      <c r="Q1084" s="307">
        <f t="shared" si="34"/>
        <v>27265</v>
      </c>
    </row>
    <row r="1085" spans="1:17" ht="14.1" customHeight="1">
      <c r="A1085" s="62">
        <v>1085</v>
      </c>
      <c r="B1085" s="271" t="s">
        <v>893</v>
      </c>
      <c r="C1085" s="271" t="s">
        <v>963</v>
      </c>
      <c r="D1085" s="430" t="s">
        <v>1108</v>
      </c>
      <c r="E1085" s="216">
        <v>103</v>
      </c>
      <c r="F1085" s="73" t="s">
        <v>923</v>
      </c>
      <c r="G1085" s="271" t="s">
        <v>1114</v>
      </c>
      <c r="H1085" s="73" t="s">
        <v>968</v>
      </c>
      <c r="I1085" s="209">
        <v>126</v>
      </c>
      <c r="J1085" s="304">
        <f t="shared" si="33"/>
        <v>205</v>
      </c>
      <c r="K1085" s="219">
        <v>205</v>
      </c>
      <c r="L1085" s="218" t="e">
        <f>IF(K1085="nio",0,IF(K1085&gt;0,K1085*I1085/M1085,0))*VLOOKUP(B1085,'2-Kosten per locatie'!$A$14:$C$22,3,FALSE)</f>
        <v>#DIV/0!</v>
      </c>
      <c r="M1085" s="305">
        <f>IF(K1085="nio",0,IF(K1085&gt;0,VLOOKUP(G1085,'3-Productie normen'!A:J,VLOOKUP(K1085,'3-Productie normen'!$B$40:$C$42,2,FALSE),FALSE)))</f>
        <v>0</v>
      </c>
      <c r="N1085" s="306" t="str">
        <f>VLOOKUP(G1085,'3-Productie normen'!A:J,8,FALSE)</f>
        <v>L</v>
      </c>
      <c r="O1085" s="453"/>
      <c r="Q1085" s="307">
        <f t="shared" si="34"/>
        <v>25830</v>
      </c>
    </row>
    <row r="1086" spans="1:17" ht="14.1" customHeight="1">
      <c r="A1086" s="62">
        <v>1086</v>
      </c>
      <c r="B1086" s="271" t="s">
        <v>893</v>
      </c>
      <c r="C1086" s="271" t="s">
        <v>963</v>
      </c>
      <c r="D1086" s="430" t="s">
        <v>1108</v>
      </c>
      <c r="E1086" s="216">
        <v>179</v>
      </c>
      <c r="F1086" s="73" t="s">
        <v>944</v>
      </c>
      <c r="G1086" s="285" t="s">
        <v>37</v>
      </c>
      <c r="H1086" s="73" t="s">
        <v>967</v>
      </c>
      <c r="I1086" s="209">
        <v>8</v>
      </c>
      <c r="J1086" s="304">
        <f t="shared" si="33"/>
        <v>205</v>
      </c>
      <c r="K1086" s="219">
        <v>205</v>
      </c>
      <c r="L1086" s="218" t="e">
        <f>IF(K1086="nio",0,IF(K1086&gt;0,K1086*I1086/M1086,0))*VLOOKUP(B1086,'2-Kosten per locatie'!$A$14:$C$22,3,FALSE)</f>
        <v>#DIV/0!</v>
      </c>
      <c r="M1086" s="305">
        <f>IF(K1086="nio",0,IF(K1086&gt;0,VLOOKUP(G1086,'3-Productie normen'!A:J,VLOOKUP(K1086,'3-Productie normen'!$B$40:$C$42,2,FALSE),FALSE)))</f>
        <v>0</v>
      </c>
      <c r="N1086" s="306" t="str">
        <f>VLOOKUP(G1086,'3-Productie normen'!A:J,8,FALSE)</f>
        <v>S</v>
      </c>
      <c r="O1086" s="453"/>
      <c r="Q1086" s="307">
        <f t="shared" si="34"/>
        <v>1640</v>
      </c>
    </row>
    <row r="1087" spans="1:17" ht="14.1" customHeight="1">
      <c r="A1087" s="62">
        <v>1087</v>
      </c>
      <c r="B1087" s="271" t="s">
        <v>893</v>
      </c>
      <c r="C1087" s="271" t="s">
        <v>963</v>
      </c>
      <c r="D1087" s="430" t="s">
        <v>1108</v>
      </c>
      <c r="E1087" s="216">
        <v>180</v>
      </c>
      <c r="F1087" s="73" t="s">
        <v>944</v>
      </c>
      <c r="G1087" s="285" t="s">
        <v>37</v>
      </c>
      <c r="H1087" s="73" t="s">
        <v>967</v>
      </c>
      <c r="I1087" s="209">
        <v>11</v>
      </c>
      <c r="J1087" s="304">
        <f t="shared" si="33"/>
        <v>205</v>
      </c>
      <c r="K1087" s="219">
        <v>205</v>
      </c>
      <c r="L1087" s="218" t="e">
        <f>IF(K1087="nio",0,IF(K1087&gt;0,K1087*I1087/M1087,0))*VLOOKUP(B1087,'2-Kosten per locatie'!$A$14:$C$22,3,FALSE)</f>
        <v>#DIV/0!</v>
      </c>
      <c r="M1087" s="305">
        <f>IF(K1087="nio",0,IF(K1087&gt;0,VLOOKUP(G1087,'3-Productie normen'!A:J,VLOOKUP(K1087,'3-Productie normen'!$B$40:$C$42,2,FALSE),FALSE)))</f>
        <v>0</v>
      </c>
      <c r="N1087" s="306" t="str">
        <f>VLOOKUP(G1087,'3-Productie normen'!A:J,8,FALSE)</f>
        <v>S</v>
      </c>
      <c r="O1087" s="453"/>
      <c r="Q1087" s="307">
        <f t="shared" si="34"/>
        <v>2255</v>
      </c>
    </row>
    <row r="1088" spans="1:17" ht="14.1" customHeight="1">
      <c r="A1088" s="62">
        <v>1088</v>
      </c>
      <c r="B1088" s="271" t="s">
        <v>893</v>
      </c>
      <c r="C1088" s="271" t="s">
        <v>963</v>
      </c>
      <c r="D1088" s="430" t="s">
        <v>1108</v>
      </c>
      <c r="E1088" s="216">
        <v>181</v>
      </c>
      <c r="F1088" s="73" t="s">
        <v>1072</v>
      </c>
      <c r="G1088" s="73" t="s">
        <v>37</v>
      </c>
      <c r="H1088" s="73" t="s">
        <v>967</v>
      </c>
      <c r="I1088" s="209">
        <v>6</v>
      </c>
      <c r="J1088" s="304">
        <f t="shared" si="33"/>
        <v>205</v>
      </c>
      <c r="K1088" s="219">
        <v>205</v>
      </c>
      <c r="L1088" s="218" t="e">
        <f>IF(K1088="nio",0,IF(K1088&gt;0,K1088*I1088/M1088,0))*VLOOKUP(B1088,'2-Kosten per locatie'!$A$14:$C$22,3,FALSE)</f>
        <v>#DIV/0!</v>
      </c>
      <c r="M1088" s="305">
        <f>IF(K1088="nio",0,IF(K1088&gt;0,VLOOKUP(G1088,'3-Productie normen'!A:J,VLOOKUP(K1088,'3-Productie normen'!$B$40:$C$42,2,FALSE),FALSE)))</f>
        <v>0</v>
      </c>
      <c r="N1088" s="306" t="str">
        <f>VLOOKUP(G1088,'3-Productie normen'!A:J,8,FALSE)</f>
        <v>S</v>
      </c>
      <c r="O1088" s="453"/>
      <c r="Q1088" s="307">
        <f t="shared" si="34"/>
        <v>1230</v>
      </c>
    </row>
    <row r="1089" spans="1:17" ht="14.1" customHeight="1">
      <c r="A1089" s="62">
        <v>1089</v>
      </c>
      <c r="B1089" s="271" t="s">
        <v>893</v>
      </c>
      <c r="C1089" s="271" t="s">
        <v>963</v>
      </c>
      <c r="D1089" s="430" t="s">
        <v>1108</v>
      </c>
      <c r="E1089" s="216">
        <v>118</v>
      </c>
      <c r="F1089" s="73" t="s">
        <v>956</v>
      </c>
      <c r="G1089" s="73" t="s">
        <v>232</v>
      </c>
      <c r="H1089" s="73" t="s">
        <v>375</v>
      </c>
      <c r="I1089" s="209">
        <v>9</v>
      </c>
      <c r="J1089" s="304">
        <f t="shared" si="33"/>
        <v>205</v>
      </c>
      <c r="K1089" s="219">
        <v>205</v>
      </c>
      <c r="L1089" s="218" t="e">
        <f>IF(K1089="nio",0,IF(K1089&gt;0,K1089*I1089/M1089,0))*VLOOKUP(B1089,'2-Kosten per locatie'!$A$14:$C$22,3,FALSE)</f>
        <v>#DIV/0!</v>
      </c>
      <c r="M1089" s="305">
        <f>IF(K1089="nio",0,IF(K1089&gt;0,VLOOKUP(G1089,'3-Productie normen'!A:J,VLOOKUP(K1089,'3-Productie normen'!$B$40:$C$42,2,FALSE),FALSE)))</f>
        <v>0</v>
      </c>
      <c r="N1089" s="306" t="str">
        <f>VLOOKUP(G1089,'3-Productie normen'!A:J,8,FALSE)</f>
        <v>V</v>
      </c>
      <c r="O1089" s="453"/>
      <c r="Q1089" s="307">
        <f t="shared" si="34"/>
        <v>1845</v>
      </c>
    </row>
    <row r="1090" spans="1:17" ht="14.1" customHeight="1">
      <c r="A1090" s="62">
        <v>1090</v>
      </c>
      <c r="B1090" s="271" t="s">
        <v>893</v>
      </c>
      <c r="C1090" s="271" t="s">
        <v>963</v>
      </c>
      <c r="D1090" s="430" t="s">
        <v>1108</v>
      </c>
      <c r="E1090" s="216">
        <v>182</v>
      </c>
      <c r="F1090" s="73" t="s">
        <v>925</v>
      </c>
      <c r="G1090" s="73" t="s">
        <v>232</v>
      </c>
      <c r="H1090" s="73" t="s">
        <v>375</v>
      </c>
      <c r="I1090" s="209">
        <v>72</v>
      </c>
      <c r="J1090" s="304">
        <f t="shared" si="33"/>
        <v>205</v>
      </c>
      <c r="K1090" s="219">
        <v>205</v>
      </c>
      <c r="L1090" s="218" t="e">
        <f>IF(K1090="nio",0,IF(K1090&gt;0,K1090*I1090/M1090,0))*VLOOKUP(B1090,'2-Kosten per locatie'!$A$14:$C$22,3,FALSE)</f>
        <v>#DIV/0!</v>
      </c>
      <c r="M1090" s="305">
        <f>IF(K1090="nio",0,IF(K1090&gt;0,VLOOKUP(G1090,'3-Productie normen'!A:J,VLOOKUP(K1090,'3-Productie normen'!$B$40:$C$42,2,FALSE),FALSE)))</f>
        <v>0</v>
      </c>
      <c r="N1090" s="306" t="str">
        <f>VLOOKUP(G1090,'3-Productie normen'!A:J,8,FALSE)</f>
        <v>V</v>
      </c>
      <c r="O1090" s="453"/>
      <c r="Q1090" s="307">
        <f t="shared" si="34"/>
        <v>14760</v>
      </c>
    </row>
    <row r="1091" spans="1:17" ht="14.1" customHeight="1">
      <c r="A1091" s="62">
        <v>1091</v>
      </c>
      <c r="B1091" s="271" t="s">
        <v>893</v>
      </c>
      <c r="C1091" s="271" t="s">
        <v>963</v>
      </c>
      <c r="D1091" s="430" t="s">
        <v>1108</v>
      </c>
      <c r="E1091" s="216">
        <v>119</v>
      </c>
      <c r="F1091" s="73" t="s">
        <v>901</v>
      </c>
      <c r="G1091" s="73" t="s">
        <v>35</v>
      </c>
      <c r="H1091" s="73" t="s">
        <v>375</v>
      </c>
      <c r="I1091" s="209">
        <v>15</v>
      </c>
      <c r="J1091" s="304">
        <f t="shared" si="33"/>
        <v>123</v>
      </c>
      <c r="K1091" s="219">
        <v>123</v>
      </c>
      <c r="L1091" s="218" t="e">
        <f>IF(K1091="nio",0,IF(K1091&gt;0,K1091*I1091/M1091,0))*VLOOKUP(B1091,'2-Kosten per locatie'!$A$14:$C$22,3,FALSE)</f>
        <v>#DIV/0!</v>
      </c>
      <c r="M1091" s="305">
        <f>IF(K1091="nio",0,IF(K1091&gt;0,VLOOKUP(G1091,'3-Productie normen'!A:J,VLOOKUP(K1091,'3-Productie normen'!$B$40:$C$42,2,FALSE),FALSE)))</f>
        <v>0</v>
      </c>
      <c r="N1091" s="306" t="str">
        <f>VLOOKUP(G1091,'3-Productie normen'!A:J,8,FALSE)</f>
        <v>B</v>
      </c>
      <c r="O1091" s="453"/>
      <c r="Q1091" s="307">
        <f t="shared" si="34"/>
        <v>1845</v>
      </c>
    </row>
    <row r="1092" spans="1:17" ht="14.1" customHeight="1">
      <c r="A1092" s="62">
        <v>1092</v>
      </c>
      <c r="B1092" s="271" t="s">
        <v>893</v>
      </c>
      <c r="C1092" s="271" t="s">
        <v>963</v>
      </c>
      <c r="D1092" s="430" t="s">
        <v>1108</v>
      </c>
      <c r="E1092" s="216">
        <v>120</v>
      </c>
      <c r="F1092" s="73" t="s">
        <v>901</v>
      </c>
      <c r="G1092" s="73" t="s">
        <v>35</v>
      </c>
      <c r="H1092" s="73" t="s">
        <v>966</v>
      </c>
      <c r="I1092" s="209">
        <v>12</v>
      </c>
      <c r="J1092" s="304">
        <f t="shared" si="33"/>
        <v>123</v>
      </c>
      <c r="K1092" s="219">
        <v>123</v>
      </c>
      <c r="L1092" s="218" t="e">
        <f>IF(K1092="nio",0,IF(K1092&gt;0,K1092*I1092/M1092,0))*VLOOKUP(B1092,'2-Kosten per locatie'!$A$14:$C$22,3,FALSE)</f>
        <v>#DIV/0!</v>
      </c>
      <c r="M1092" s="305">
        <f>IF(K1092="nio",0,IF(K1092&gt;0,VLOOKUP(G1092,'3-Productie normen'!A:J,VLOOKUP(K1092,'3-Productie normen'!$B$40:$C$42,2,FALSE),FALSE)))</f>
        <v>0</v>
      </c>
      <c r="N1092" s="306" t="str">
        <f>VLOOKUP(G1092,'3-Productie normen'!A:J,8,FALSE)</f>
        <v>B</v>
      </c>
      <c r="O1092" s="453"/>
      <c r="Q1092" s="307">
        <f t="shared" si="34"/>
        <v>1476</v>
      </c>
    </row>
    <row r="1093" spans="1:17" ht="14.1" customHeight="1">
      <c r="A1093" s="62">
        <v>1093</v>
      </c>
      <c r="B1093" s="271" t="s">
        <v>893</v>
      </c>
      <c r="C1093" s="271" t="s">
        <v>963</v>
      </c>
      <c r="D1093" s="430" t="s">
        <v>1108</v>
      </c>
      <c r="E1093" s="216">
        <v>102</v>
      </c>
      <c r="F1093" s="73" t="s">
        <v>952</v>
      </c>
      <c r="G1093" s="73" t="s">
        <v>244</v>
      </c>
      <c r="H1093" s="73" t="s">
        <v>375</v>
      </c>
      <c r="I1093" s="209">
        <v>156</v>
      </c>
      <c r="J1093" s="304">
        <f t="shared" si="33"/>
        <v>205</v>
      </c>
      <c r="K1093" s="219">
        <v>205</v>
      </c>
      <c r="L1093" s="218" t="e">
        <f>IF(K1093="nio",0,IF(K1093&gt;0,K1093*I1093/M1093,0))*VLOOKUP(B1093,'2-Kosten per locatie'!$A$14:$C$22,3,FALSE)</f>
        <v>#DIV/0!</v>
      </c>
      <c r="M1093" s="305">
        <f>IF(K1093="nio",0,IF(K1093&gt;0,VLOOKUP(G1093,'3-Productie normen'!A:J,VLOOKUP(K1093,'3-Productie normen'!$B$40:$C$42,2,FALSE),FALSE)))</f>
        <v>0</v>
      </c>
      <c r="N1093" s="306" t="str">
        <f>VLOOKUP(G1093,'3-Productie normen'!A:J,8,FALSE)</f>
        <v>V</v>
      </c>
      <c r="O1093" s="453"/>
      <c r="Q1093" s="307">
        <f t="shared" si="34"/>
        <v>31980</v>
      </c>
    </row>
    <row r="1094" spans="1:17" ht="14.1" customHeight="1">
      <c r="A1094" s="62">
        <v>1094</v>
      </c>
      <c r="B1094" s="271" t="s">
        <v>893</v>
      </c>
      <c r="C1094" s="271" t="s">
        <v>963</v>
      </c>
      <c r="D1094" s="430" t="s">
        <v>1108</v>
      </c>
      <c r="E1094" s="216">
        <v>101</v>
      </c>
      <c r="F1094" s="73" t="s">
        <v>943</v>
      </c>
      <c r="G1094" s="73" t="s">
        <v>1114</v>
      </c>
      <c r="H1094" s="73" t="s">
        <v>375</v>
      </c>
      <c r="I1094" s="209">
        <v>88</v>
      </c>
      <c r="J1094" s="304">
        <f t="shared" si="33"/>
        <v>205</v>
      </c>
      <c r="K1094" s="219">
        <v>205</v>
      </c>
      <c r="L1094" s="218" t="e">
        <f>IF(K1094="nio",0,IF(K1094&gt;0,K1094*I1094/M1094,0))*VLOOKUP(B1094,'2-Kosten per locatie'!$A$14:$C$22,3,FALSE)</f>
        <v>#DIV/0!</v>
      </c>
      <c r="M1094" s="305">
        <f>IF(K1094="nio",0,IF(K1094&gt;0,VLOOKUP(G1094,'3-Productie normen'!A:J,VLOOKUP(K1094,'3-Productie normen'!$B$40:$C$42,2,FALSE),FALSE)))</f>
        <v>0</v>
      </c>
      <c r="N1094" s="306" t="str">
        <f>VLOOKUP(G1094,'3-Productie normen'!A:J,8,FALSE)</f>
        <v>L</v>
      </c>
      <c r="O1094" s="453"/>
      <c r="Q1094" s="307">
        <f t="shared" si="34"/>
        <v>18040</v>
      </c>
    </row>
    <row r="1095" spans="1:17" ht="14.1" customHeight="1">
      <c r="A1095" s="62">
        <v>1095</v>
      </c>
      <c r="B1095" s="271" t="s">
        <v>893</v>
      </c>
      <c r="C1095" s="271" t="s">
        <v>963</v>
      </c>
      <c r="D1095" s="430" t="s">
        <v>1108</v>
      </c>
      <c r="E1095" s="216" t="s">
        <v>984</v>
      </c>
      <c r="F1095" s="73" t="s">
        <v>1073</v>
      </c>
      <c r="G1095" s="73" t="s">
        <v>1114</v>
      </c>
      <c r="H1095" s="73" t="s">
        <v>375</v>
      </c>
      <c r="I1095" s="209">
        <v>13</v>
      </c>
      <c r="J1095" s="304">
        <f t="shared" si="33"/>
        <v>205</v>
      </c>
      <c r="K1095" s="219">
        <v>205</v>
      </c>
      <c r="L1095" s="218" t="e">
        <f>IF(K1095="nio",0,IF(K1095&gt;0,K1095*I1095/M1095,0))*VLOOKUP(B1095,'2-Kosten per locatie'!$A$14:$C$22,3,FALSE)</f>
        <v>#DIV/0!</v>
      </c>
      <c r="M1095" s="305">
        <f>IF(K1095="nio",0,IF(K1095&gt;0,VLOOKUP(G1095,'3-Productie normen'!A:J,VLOOKUP(K1095,'3-Productie normen'!$B$40:$C$42,2,FALSE),FALSE)))</f>
        <v>0</v>
      </c>
      <c r="N1095" s="306" t="str">
        <f>VLOOKUP(G1095,'3-Productie normen'!A:J,8,FALSE)</f>
        <v>L</v>
      </c>
      <c r="O1095" s="453"/>
      <c r="Q1095" s="307">
        <f t="shared" si="34"/>
        <v>2665</v>
      </c>
    </row>
    <row r="1096" spans="1:17" ht="14.1" customHeight="1">
      <c r="A1096" s="62">
        <v>1096</v>
      </c>
      <c r="B1096" s="271" t="s">
        <v>893</v>
      </c>
      <c r="C1096" s="271" t="s">
        <v>963</v>
      </c>
      <c r="D1096" s="430" t="s">
        <v>1108</v>
      </c>
      <c r="E1096" s="216">
        <v>130</v>
      </c>
      <c r="F1096" s="73" t="s">
        <v>943</v>
      </c>
      <c r="G1096" s="73" t="s">
        <v>1114</v>
      </c>
      <c r="H1096" s="73" t="s">
        <v>375</v>
      </c>
      <c r="I1096" s="209">
        <v>100</v>
      </c>
      <c r="J1096" s="304">
        <f t="shared" si="33"/>
        <v>205</v>
      </c>
      <c r="K1096" s="219">
        <v>205</v>
      </c>
      <c r="L1096" s="218" t="e">
        <f>IF(K1096="nio",0,IF(K1096&gt;0,K1096*I1096/M1096,0))*VLOOKUP(B1096,'2-Kosten per locatie'!$A$14:$C$22,3,FALSE)</f>
        <v>#DIV/0!</v>
      </c>
      <c r="M1096" s="305">
        <f>IF(K1096="nio",0,IF(K1096&gt;0,VLOOKUP(G1096,'3-Productie normen'!A:J,VLOOKUP(K1096,'3-Productie normen'!$B$40:$C$42,2,FALSE),FALSE)))</f>
        <v>0</v>
      </c>
      <c r="N1096" s="306" t="str">
        <f>VLOOKUP(G1096,'3-Productie normen'!A:J,8,FALSE)</f>
        <v>L</v>
      </c>
      <c r="O1096" s="453"/>
      <c r="Q1096" s="307">
        <f t="shared" si="34"/>
        <v>20500</v>
      </c>
    </row>
    <row r="1097" spans="1:17" ht="14.1" customHeight="1">
      <c r="A1097" s="62">
        <v>1097</v>
      </c>
      <c r="B1097" s="271" t="s">
        <v>893</v>
      </c>
      <c r="C1097" s="271" t="s">
        <v>963</v>
      </c>
      <c r="D1097" s="430" t="s">
        <v>1108</v>
      </c>
      <c r="E1097" s="216" t="s">
        <v>985</v>
      </c>
      <c r="F1097" s="73" t="s">
        <v>1073</v>
      </c>
      <c r="G1097" s="73" t="s">
        <v>1114</v>
      </c>
      <c r="H1097" s="73" t="s">
        <v>375</v>
      </c>
      <c r="I1097" s="209">
        <v>9</v>
      </c>
      <c r="J1097" s="304">
        <f t="shared" si="33"/>
        <v>205</v>
      </c>
      <c r="K1097" s="219">
        <v>205</v>
      </c>
      <c r="L1097" s="218" t="e">
        <f>IF(K1097="nio",0,IF(K1097&gt;0,K1097*I1097/M1097,0))*VLOOKUP(B1097,'2-Kosten per locatie'!$A$14:$C$22,3,FALSE)</f>
        <v>#DIV/0!</v>
      </c>
      <c r="M1097" s="305">
        <f>IF(K1097="nio",0,IF(K1097&gt;0,VLOOKUP(G1097,'3-Productie normen'!A:J,VLOOKUP(K1097,'3-Productie normen'!$B$40:$C$42,2,FALSE),FALSE)))</f>
        <v>0</v>
      </c>
      <c r="N1097" s="306" t="str">
        <f>VLOOKUP(G1097,'3-Productie normen'!A:J,8,FALSE)</f>
        <v>L</v>
      </c>
      <c r="O1097" s="453"/>
      <c r="Q1097" s="307">
        <f t="shared" si="34"/>
        <v>1845</v>
      </c>
    </row>
    <row r="1098" spans="1:17" ht="14.1" customHeight="1">
      <c r="A1098" s="62">
        <v>1098</v>
      </c>
      <c r="B1098" s="271" t="s">
        <v>893</v>
      </c>
      <c r="C1098" s="271" t="s">
        <v>963</v>
      </c>
      <c r="D1098" s="430" t="s">
        <v>1108</v>
      </c>
      <c r="E1098" s="216" t="s">
        <v>986</v>
      </c>
      <c r="F1098" s="73" t="s">
        <v>923</v>
      </c>
      <c r="G1098" s="271" t="s">
        <v>1114</v>
      </c>
      <c r="H1098" s="73" t="s">
        <v>375</v>
      </c>
      <c r="I1098" s="209">
        <v>9</v>
      </c>
      <c r="J1098" s="304">
        <f t="shared" ref="J1098:J1161" si="35">SUM(K1098:K1098)</f>
        <v>205</v>
      </c>
      <c r="K1098" s="219">
        <v>205</v>
      </c>
      <c r="L1098" s="218" t="e">
        <f>IF(K1098="nio",0,IF(K1098&gt;0,K1098*I1098/M1098,0))*VLOOKUP(B1098,'2-Kosten per locatie'!$A$14:$C$22,3,FALSE)</f>
        <v>#DIV/0!</v>
      </c>
      <c r="M1098" s="305">
        <f>IF(K1098="nio",0,IF(K1098&gt;0,VLOOKUP(G1098,'3-Productie normen'!A:J,VLOOKUP(K1098,'3-Productie normen'!$B$40:$C$42,2,FALSE),FALSE)))</f>
        <v>0</v>
      </c>
      <c r="N1098" s="306" t="str">
        <f>VLOOKUP(G1098,'3-Productie normen'!A:J,8,FALSE)</f>
        <v>L</v>
      </c>
      <c r="O1098" s="453"/>
      <c r="Q1098" s="307">
        <f t="shared" si="34"/>
        <v>1845</v>
      </c>
    </row>
    <row r="1099" spans="1:17" ht="14.1" customHeight="1">
      <c r="A1099" s="62">
        <v>1099</v>
      </c>
      <c r="B1099" s="271" t="s">
        <v>893</v>
      </c>
      <c r="C1099" s="271" t="s">
        <v>963</v>
      </c>
      <c r="D1099" s="430" t="s">
        <v>1108</v>
      </c>
      <c r="E1099" s="216">
        <v>194</v>
      </c>
      <c r="F1099" s="73" t="s">
        <v>925</v>
      </c>
      <c r="G1099" s="73" t="s">
        <v>232</v>
      </c>
      <c r="H1099" s="73" t="s">
        <v>375</v>
      </c>
      <c r="I1099" s="209">
        <v>89</v>
      </c>
      <c r="J1099" s="304">
        <f t="shared" si="35"/>
        <v>205</v>
      </c>
      <c r="K1099" s="219">
        <v>205</v>
      </c>
      <c r="L1099" s="218" t="e">
        <f>IF(K1099="nio",0,IF(K1099&gt;0,K1099*I1099/M1099,0))*VLOOKUP(B1099,'2-Kosten per locatie'!$A$14:$C$22,3,FALSE)</f>
        <v>#DIV/0!</v>
      </c>
      <c r="M1099" s="305">
        <f>IF(K1099="nio",0,IF(K1099&gt;0,VLOOKUP(G1099,'3-Productie normen'!A:J,VLOOKUP(K1099,'3-Productie normen'!$B$40:$C$42,2,FALSE),FALSE)))</f>
        <v>0</v>
      </c>
      <c r="N1099" s="306" t="str">
        <f>VLOOKUP(G1099,'3-Productie normen'!A:J,8,FALSE)</f>
        <v>V</v>
      </c>
      <c r="O1099" s="453"/>
      <c r="Q1099" s="307">
        <f t="shared" si="34"/>
        <v>18245</v>
      </c>
    </row>
    <row r="1100" spans="1:17" ht="14.1" customHeight="1">
      <c r="A1100" s="62">
        <v>1100</v>
      </c>
      <c r="B1100" s="271" t="s">
        <v>893</v>
      </c>
      <c r="C1100" s="271" t="s">
        <v>963</v>
      </c>
      <c r="D1100" s="430" t="s">
        <v>1108</v>
      </c>
      <c r="E1100" s="216" t="s">
        <v>987</v>
      </c>
      <c r="F1100" s="73" t="s">
        <v>897</v>
      </c>
      <c r="G1100" s="73" t="s">
        <v>421</v>
      </c>
      <c r="H1100" s="73" t="s">
        <v>970</v>
      </c>
      <c r="I1100" s="209">
        <v>32</v>
      </c>
      <c r="J1100" s="304">
        <f t="shared" si="35"/>
        <v>205</v>
      </c>
      <c r="K1100" s="219">
        <v>205</v>
      </c>
      <c r="L1100" s="218" t="e">
        <f>IF(K1100="nio",0,IF(K1100&gt;0,K1100*I1100/M1100,0))*VLOOKUP(B1100,'2-Kosten per locatie'!$A$14:$C$22,3,FALSE)</f>
        <v>#DIV/0!</v>
      </c>
      <c r="M1100" s="305">
        <f>IF(K1100="nio",0,IF(K1100&gt;0,VLOOKUP(G1100,'3-Productie normen'!A:J,VLOOKUP(K1100,'3-Productie normen'!$B$40:$C$42,2,FALSE),FALSE)))</f>
        <v>0</v>
      </c>
      <c r="N1100" s="306" t="str">
        <f>VLOOKUP(G1100,'3-Productie normen'!A:J,8,FALSE)</f>
        <v>V</v>
      </c>
      <c r="O1100" s="453"/>
      <c r="Q1100" s="307">
        <f t="shared" si="34"/>
        <v>6560</v>
      </c>
    </row>
    <row r="1101" spans="1:17" ht="14.1" customHeight="1">
      <c r="A1101" s="62">
        <v>1101</v>
      </c>
      <c r="B1101" s="271" t="s">
        <v>893</v>
      </c>
      <c r="C1101" s="271" t="s">
        <v>963</v>
      </c>
      <c r="D1101" s="430" t="s">
        <v>1108</v>
      </c>
      <c r="E1101" s="216">
        <v>193</v>
      </c>
      <c r="F1101" s="73" t="s">
        <v>944</v>
      </c>
      <c r="G1101" s="285" t="s">
        <v>37</v>
      </c>
      <c r="H1101" s="73" t="s">
        <v>967</v>
      </c>
      <c r="I1101" s="209">
        <v>12</v>
      </c>
      <c r="J1101" s="304">
        <f t="shared" si="35"/>
        <v>205</v>
      </c>
      <c r="K1101" s="219">
        <v>205</v>
      </c>
      <c r="L1101" s="218" t="e">
        <f>IF(K1101="nio",0,IF(K1101&gt;0,K1101*I1101/M1101,0))*VLOOKUP(B1101,'2-Kosten per locatie'!$A$14:$C$22,3,FALSE)</f>
        <v>#DIV/0!</v>
      </c>
      <c r="M1101" s="305">
        <f>IF(K1101="nio",0,IF(K1101&gt;0,VLOOKUP(G1101,'3-Productie normen'!A:J,VLOOKUP(K1101,'3-Productie normen'!$B$40:$C$42,2,FALSE),FALSE)))</f>
        <v>0</v>
      </c>
      <c r="N1101" s="306" t="str">
        <f>VLOOKUP(G1101,'3-Productie normen'!A:J,8,FALSE)</f>
        <v>S</v>
      </c>
      <c r="O1101" s="453"/>
      <c r="Q1101" s="307">
        <f t="shared" si="34"/>
        <v>2460</v>
      </c>
    </row>
    <row r="1102" spans="1:17" ht="14.1" customHeight="1">
      <c r="A1102" s="62">
        <v>1102</v>
      </c>
      <c r="B1102" s="271" t="s">
        <v>893</v>
      </c>
      <c r="C1102" s="271" t="s">
        <v>963</v>
      </c>
      <c r="D1102" s="430" t="s">
        <v>1108</v>
      </c>
      <c r="E1102" s="216">
        <v>192</v>
      </c>
      <c r="F1102" s="73" t="s">
        <v>944</v>
      </c>
      <c r="G1102" s="285" t="s">
        <v>37</v>
      </c>
      <c r="H1102" s="73" t="s">
        <v>967</v>
      </c>
      <c r="I1102" s="209">
        <v>13</v>
      </c>
      <c r="J1102" s="304">
        <f t="shared" si="35"/>
        <v>205</v>
      </c>
      <c r="K1102" s="219">
        <v>205</v>
      </c>
      <c r="L1102" s="218" t="e">
        <f>IF(K1102="nio",0,IF(K1102&gt;0,K1102*I1102/M1102,0))*VLOOKUP(B1102,'2-Kosten per locatie'!$A$14:$C$22,3,FALSE)</f>
        <v>#DIV/0!</v>
      </c>
      <c r="M1102" s="305">
        <f>IF(K1102="nio",0,IF(K1102&gt;0,VLOOKUP(G1102,'3-Productie normen'!A:J,VLOOKUP(K1102,'3-Productie normen'!$B$40:$C$42,2,FALSE),FALSE)))</f>
        <v>0</v>
      </c>
      <c r="N1102" s="306" t="str">
        <f>VLOOKUP(G1102,'3-Productie normen'!A:J,8,FALSE)</f>
        <v>S</v>
      </c>
      <c r="O1102" s="453"/>
      <c r="Q1102" s="307">
        <f t="shared" si="34"/>
        <v>2665</v>
      </c>
    </row>
    <row r="1103" spans="1:17" ht="14.1" customHeight="1">
      <c r="A1103" s="62">
        <v>1103</v>
      </c>
      <c r="B1103" s="271" t="s">
        <v>893</v>
      </c>
      <c r="C1103" s="271" t="s">
        <v>963</v>
      </c>
      <c r="D1103" s="430" t="s">
        <v>1108</v>
      </c>
      <c r="E1103" s="216">
        <v>132</v>
      </c>
      <c r="F1103" s="73" t="s">
        <v>901</v>
      </c>
      <c r="G1103" s="73" t="s">
        <v>35</v>
      </c>
      <c r="H1103" s="73" t="s">
        <v>966</v>
      </c>
      <c r="I1103" s="209">
        <v>50</v>
      </c>
      <c r="J1103" s="304">
        <f t="shared" si="35"/>
        <v>123</v>
      </c>
      <c r="K1103" s="219">
        <v>123</v>
      </c>
      <c r="L1103" s="218" t="e">
        <f>IF(K1103="nio",0,IF(K1103&gt;0,K1103*I1103/M1103,0))*VLOOKUP(B1103,'2-Kosten per locatie'!$A$14:$C$22,3,FALSE)</f>
        <v>#DIV/0!</v>
      </c>
      <c r="M1103" s="305">
        <f>IF(K1103="nio",0,IF(K1103&gt;0,VLOOKUP(G1103,'3-Productie normen'!A:J,VLOOKUP(K1103,'3-Productie normen'!$B$40:$C$42,2,FALSE),FALSE)))</f>
        <v>0</v>
      </c>
      <c r="N1103" s="306" t="str">
        <f>VLOOKUP(G1103,'3-Productie normen'!A:J,8,FALSE)</f>
        <v>B</v>
      </c>
      <c r="O1103" s="453"/>
      <c r="Q1103" s="307">
        <f t="shared" si="34"/>
        <v>6150</v>
      </c>
    </row>
    <row r="1104" spans="1:17" ht="14.1" customHeight="1">
      <c r="A1104" s="62">
        <v>1104</v>
      </c>
      <c r="B1104" s="271" t="s">
        <v>893</v>
      </c>
      <c r="C1104" s="271" t="s">
        <v>963</v>
      </c>
      <c r="D1104" s="430" t="s">
        <v>1108</v>
      </c>
      <c r="E1104" s="216" t="s">
        <v>988</v>
      </c>
      <c r="F1104" s="73" t="s">
        <v>1074</v>
      </c>
      <c r="G1104" s="73" t="s">
        <v>35</v>
      </c>
      <c r="H1104" s="73" t="s">
        <v>375</v>
      </c>
      <c r="I1104" s="209">
        <v>14</v>
      </c>
      <c r="J1104" s="304">
        <f t="shared" si="35"/>
        <v>123</v>
      </c>
      <c r="K1104" s="219">
        <v>123</v>
      </c>
      <c r="L1104" s="218" t="e">
        <f>IF(K1104="nio",0,IF(K1104&gt;0,K1104*I1104/M1104,0))*VLOOKUP(B1104,'2-Kosten per locatie'!$A$14:$C$22,3,FALSE)</f>
        <v>#DIV/0!</v>
      </c>
      <c r="M1104" s="305">
        <f>IF(K1104="nio",0,IF(K1104&gt;0,VLOOKUP(G1104,'3-Productie normen'!A:J,VLOOKUP(K1104,'3-Productie normen'!$B$40:$C$42,2,FALSE),FALSE)))</f>
        <v>0</v>
      </c>
      <c r="N1104" s="306" t="str">
        <f>VLOOKUP(G1104,'3-Productie normen'!A:J,8,FALSE)</f>
        <v>B</v>
      </c>
      <c r="O1104" s="453"/>
      <c r="Q1104" s="307">
        <f t="shared" si="34"/>
        <v>1722</v>
      </c>
    </row>
    <row r="1105" spans="1:17" ht="14.1" customHeight="1">
      <c r="A1105" s="62">
        <v>1105</v>
      </c>
      <c r="B1105" s="271" t="s">
        <v>893</v>
      </c>
      <c r="C1105" s="271" t="s">
        <v>963</v>
      </c>
      <c r="D1105" s="430" t="s">
        <v>1108</v>
      </c>
      <c r="E1105" s="216">
        <v>186</v>
      </c>
      <c r="F1105" s="73" t="s">
        <v>925</v>
      </c>
      <c r="G1105" s="73" t="s">
        <v>232</v>
      </c>
      <c r="H1105" s="73" t="s">
        <v>375</v>
      </c>
      <c r="I1105" s="209">
        <v>59</v>
      </c>
      <c r="J1105" s="304">
        <f t="shared" si="35"/>
        <v>205</v>
      </c>
      <c r="K1105" s="219">
        <v>205</v>
      </c>
      <c r="L1105" s="218" t="e">
        <f>IF(K1105="nio",0,IF(K1105&gt;0,K1105*I1105/M1105,0))*VLOOKUP(B1105,'2-Kosten per locatie'!$A$14:$C$22,3,FALSE)</f>
        <v>#DIV/0!</v>
      </c>
      <c r="M1105" s="305">
        <f>IF(K1105="nio",0,IF(K1105&gt;0,VLOOKUP(G1105,'3-Productie normen'!A:J,VLOOKUP(K1105,'3-Productie normen'!$B$40:$C$42,2,FALSE),FALSE)))</f>
        <v>0</v>
      </c>
      <c r="N1105" s="306" t="str">
        <f>VLOOKUP(G1105,'3-Productie normen'!A:J,8,FALSE)</f>
        <v>V</v>
      </c>
      <c r="O1105" s="453"/>
      <c r="Q1105" s="307">
        <f t="shared" si="34"/>
        <v>12095</v>
      </c>
    </row>
    <row r="1106" spans="1:17" ht="14.1" customHeight="1">
      <c r="A1106" s="62">
        <v>1106</v>
      </c>
      <c r="B1106" s="271" t="s">
        <v>893</v>
      </c>
      <c r="C1106" s="271" t="s">
        <v>963</v>
      </c>
      <c r="D1106" s="430" t="s">
        <v>1108</v>
      </c>
      <c r="E1106" s="216">
        <v>133</v>
      </c>
      <c r="F1106" s="73" t="s">
        <v>901</v>
      </c>
      <c r="G1106" s="73" t="s">
        <v>35</v>
      </c>
      <c r="H1106" s="73" t="s">
        <v>966</v>
      </c>
      <c r="I1106" s="209">
        <v>36</v>
      </c>
      <c r="J1106" s="304">
        <f t="shared" si="35"/>
        <v>123</v>
      </c>
      <c r="K1106" s="219">
        <v>123</v>
      </c>
      <c r="L1106" s="218" t="e">
        <f>IF(K1106="nio",0,IF(K1106&gt;0,K1106*I1106/M1106,0))*VLOOKUP(B1106,'2-Kosten per locatie'!$A$14:$C$22,3,FALSE)</f>
        <v>#DIV/0!</v>
      </c>
      <c r="M1106" s="305">
        <f>IF(K1106="nio",0,IF(K1106&gt;0,VLOOKUP(G1106,'3-Productie normen'!A:J,VLOOKUP(K1106,'3-Productie normen'!$B$40:$C$42,2,FALSE),FALSE)))</f>
        <v>0</v>
      </c>
      <c r="N1106" s="306" t="str">
        <f>VLOOKUP(G1106,'3-Productie normen'!A:J,8,FALSE)</f>
        <v>B</v>
      </c>
      <c r="O1106" s="453"/>
      <c r="Q1106" s="307">
        <f t="shared" si="34"/>
        <v>4428</v>
      </c>
    </row>
    <row r="1107" spans="1:17" ht="14.1" customHeight="1">
      <c r="A1107" s="62">
        <v>1107</v>
      </c>
      <c r="B1107" s="271" t="s">
        <v>893</v>
      </c>
      <c r="C1107" s="271" t="s">
        <v>963</v>
      </c>
      <c r="D1107" s="430" t="s">
        <v>1108</v>
      </c>
      <c r="E1107" s="216">
        <v>134</v>
      </c>
      <c r="F1107" s="73" t="s">
        <v>901</v>
      </c>
      <c r="G1107" s="73" t="s">
        <v>35</v>
      </c>
      <c r="H1107" s="73" t="s">
        <v>966</v>
      </c>
      <c r="I1107" s="209">
        <v>28</v>
      </c>
      <c r="J1107" s="304">
        <f t="shared" si="35"/>
        <v>123</v>
      </c>
      <c r="K1107" s="219">
        <v>123</v>
      </c>
      <c r="L1107" s="218" t="e">
        <f>IF(K1107="nio",0,IF(K1107&gt;0,K1107*I1107/M1107,0))*VLOOKUP(B1107,'2-Kosten per locatie'!$A$14:$C$22,3,FALSE)</f>
        <v>#DIV/0!</v>
      </c>
      <c r="M1107" s="305">
        <f>IF(K1107="nio",0,IF(K1107&gt;0,VLOOKUP(G1107,'3-Productie normen'!A:J,VLOOKUP(K1107,'3-Productie normen'!$B$40:$C$42,2,FALSE),FALSE)))</f>
        <v>0</v>
      </c>
      <c r="N1107" s="306" t="str">
        <f>VLOOKUP(G1107,'3-Productie normen'!A:J,8,FALSE)</f>
        <v>B</v>
      </c>
      <c r="O1107" s="453"/>
      <c r="Q1107" s="307">
        <f t="shared" si="34"/>
        <v>3444</v>
      </c>
    </row>
    <row r="1108" spans="1:17" ht="14.1" customHeight="1">
      <c r="A1108" s="62">
        <v>1108</v>
      </c>
      <c r="B1108" s="271" t="s">
        <v>893</v>
      </c>
      <c r="C1108" s="271" t="s">
        <v>963</v>
      </c>
      <c r="D1108" s="430" t="s">
        <v>1108</v>
      </c>
      <c r="E1108" s="216">
        <v>135</v>
      </c>
      <c r="F1108" s="73" t="s">
        <v>901</v>
      </c>
      <c r="G1108" s="73" t="s">
        <v>35</v>
      </c>
      <c r="H1108" s="73" t="s">
        <v>375</v>
      </c>
      <c r="I1108" s="209">
        <v>21</v>
      </c>
      <c r="J1108" s="304">
        <f t="shared" si="35"/>
        <v>123</v>
      </c>
      <c r="K1108" s="219">
        <v>123</v>
      </c>
      <c r="L1108" s="218" t="e">
        <f>IF(K1108="nio",0,IF(K1108&gt;0,K1108*I1108/M1108,0))*VLOOKUP(B1108,'2-Kosten per locatie'!$A$14:$C$22,3,FALSE)</f>
        <v>#DIV/0!</v>
      </c>
      <c r="M1108" s="305">
        <f>IF(K1108="nio",0,IF(K1108&gt;0,VLOOKUP(G1108,'3-Productie normen'!A:J,VLOOKUP(K1108,'3-Productie normen'!$B$40:$C$42,2,FALSE),FALSE)))</f>
        <v>0</v>
      </c>
      <c r="N1108" s="306" t="str">
        <f>VLOOKUP(G1108,'3-Productie normen'!A:J,8,FALSE)</f>
        <v>B</v>
      </c>
      <c r="O1108" s="453"/>
      <c r="Q1108" s="307">
        <f t="shared" si="34"/>
        <v>2583</v>
      </c>
    </row>
    <row r="1109" spans="1:17" ht="14.1" customHeight="1">
      <c r="A1109" s="62">
        <v>1109</v>
      </c>
      <c r="B1109" s="271" t="s">
        <v>893</v>
      </c>
      <c r="C1109" s="271" t="s">
        <v>963</v>
      </c>
      <c r="D1109" s="430" t="s">
        <v>1108</v>
      </c>
      <c r="E1109" s="216">
        <v>136</v>
      </c>
      <c r="F1109" s="73" t="s">
        <v>901</v>
      </c>
      <c r="G1109" s="73" t="s">
        <v>35</v>
      </c>
      <c r="H1109" s="73" t="s">
        <v>966</v>
      </c>
      <c r="I1109" s="209">
        <v>20</v>
      </c>
      <c r="J1109" s="304">
        <f t="shared" si="35"/>
        <v>123</v>
      </c>
      <c r="K1109" s="219">
        <v>123</v>
      </c>
      <c r="L1109" s="218" t="e">
        <f>IF(K1109="nio",0,IF(K1109&gt;0,K1109*I1109/M1109,0))*VLOOKUP(B1109,'2-Kosten per locatie'!$A$14:$C$22,3,FALSE)</f>
        <v>#DIV/0!</v>
      </c>
      <c r="M1109" s="305">
        <f>IF(K1109="nio",0,IF(K1109&gt;0,VLOOKUP(G1109,'3-Productie normen'!A:J,VLOOKUP(K1109,'3-Productie normen'!$B$40:$C$42,2,FALSE),FALSE)))</f>
        <v>0</v>
      </c>
      <c r="N1109" s="306" t="str">
        <f>VLOOKUP(G1109,'3-Productie normen'!A:J,8,FALSE)</f>
        <v>B</v>
      </c>
      <c r="O1109" s="453"/>
      <c r="Q1109" s="307">
        <f t="shared" si="34"/>
        <v>2460</v>
      </c>
    </row>
    <row r="1110" spans="1:17" ht="14.1" customHeight="1">
      <c r="A1110" s="62">
        <v>1110</v>
      </c>
      <c r="B1110" s="271" t="s">
        <v>893</v>
      </c>
      <c r="C1110" s="271" t="s">
        <v>963</v>
      </c>
      <c r="D1110" s="430" t="s">
        <v>1108</v>
      </c>
      <c r="E1110" s="216">
        <v>137</v>
      </c>
      <c r="F1110" s="73" t="s">
        <v>901</v>
      </c>
      <c r="G1110" s="73" t="s">
        <v>35</v>
      </c>
      <c r="H1110" s="73" t="s">
        <v>966</v>
      </c>
      <c r="I1110" s="209">
        <v>20</v>
      </c>
      <c r="J1110" s="304">
        <f t="shared" si="35"/>
        <v>123</v>
      </c>
      <c r="K1110" s="219">
        <v>123</v>
      </c>
      <c r="L1110" s="218" t="e">
        <f>IF(K1110="nio",0,IF(K1110&gt;0,K1110*I1110/M1110,0))*VLOOKUP(B1110,'2-Kosten per locatie'!$A$14:$C$22,3,FALSE)</f>
        <v>#DIV/0!</v>
      </c>
      <c r="M1110" s="305">
        <f>IF(K1110="nio",0,IF(K1110&gt;0,VLOOKUP(G1110,'3-Productie normen'!A:J,VLOOKUP(K1110,'3-Productie normen'!$B$40:$C$42,2,FALSE),FALSE)))</f>
        <v>0</v>
      </c>
      <c r="N1110" s="306" t="str">
        <f>VLOOKUP(G1110,'3-Productie normen'!A:J,8,FALSE)</f>
        <v>B</v>
      </c>
      <c r="O1110" s="453"/>
      <c r="Q1110" s="307">
        <f t="shared" si="34"/>
        <v>2460</v>
      </c>
    </row>
    <row r="1111" spans="1:17" ht="14.1" customHeight="1">
      <c r="A1111" s="62">
        <v>1111</v>
      </c>
      <c r="B1111" s="271" t="s">
        <v>893</v>
      </c>
      <c r="C1111" s="271" t="s">
        <v>963</v>
      </c>
      <c r="D1111" s="430" t="s">
        <v>1108</v>
      </c>
      <c r="E1111" s="216">
        <v>139</v>
      </c>
      <c r="F1111" s="73" t="s">
        <v>989</v>
      </c>
      <c r="G1111" s="73" t="s">
        <v>35</v>
      </c>
      <c r="H1111" s="73" t="s">
        <v>966</v>
      </c>
      <c r="I1111" s="209">
        <v>18</v>
      </c>
      <c r="J1111" s="304">
        <f t="shared" si="35"/>
        <v>123</v>
      </c>
      <c r="K1111" s="219">
        <v>123</v>
      </c>
      <c r="L1111" s="218" t="e">
        <f>IF(K1111="nio",0,IF(K1111&gt;0,K1111*I1111/M1111,0))*VLOOKUP(B1111,'2-Kosten per locatie'!$A$14:$C$22,3,FALSE)</f>
        <v>#DIV/0!</v>
      </c>
      <c r="M1111" s="305">
        <f>IF(K1111="nio",0,IF(K1111&gt;0,VLOOKUP(G1111,'3-Productie normen'!A:J,VLOOKUP(K1111,'3-Productie normen'!$B$40:$C$42,2,FALSE),FALSE)))</f>
        <v>0</v>
      </c>
      <c r="N1111" s="306" t="str">
        <f>VLOOKUP(G1111,'3-Productie normen'!A:J,8,FALSE)</f>
        <v>B</v>
      </c>
      <c r="O1111" s="453"/>
      <c r="Q1111" s="307">
        <f t="shared" si="34"/>
        <v>2214</v>
      </c>
    </row>
    <row r="1112" spans="1:17" ht="14.1" customHeight="1">
      <c r="A1112" s="62">
        <v>1112</v>
      </c>
      <c r="B1112" s="271" t="s">
        <v>893</v>
      </c>
      <c r="C1112" s="271" t="s">
        <v>963</v>
      </c>
      <c r="D1112" s="430" t="s">
        <v>1108</v>
      </c>
      <c r="E1112" s="216">
        <v>140</v>
      </c>
      <c r="F1112" s="73" t="s">
        <v>923</v>
      </c>
      <c r="G1112" s="271" t="s">
        <v>1114</v>
      </c>
      <c r="H1112" s="73" t="s">
        <v>375</v>
      </c>
      <c r="I1112" s="209">
        <v>56</v>
      </c>
      <c r="J1112" s="304">
        <f t="shared" si="35"/>
        <v>205</v>
      </c>
      <c r="K1112" s="219">
        <v>205</v>
      </c>
      <c r="L1112" s="218" t="e">
        <f>IF(K1112="nio",0,IF(K1112&gt;0,K1112*I1112/M1112,0))*VLOOKUP(B1112,'2-Kosten per locatie'!$A$14:$C$22,3,FALSE)</f>
        <v>#DIV/0!</v>
      </c>
      <c r="M1112" s="305">
        <f>IF(K1112="nio",0,IF(K1112&gt;0,VLOOKUP(G1112,'3-Productie normen'!A:J,VLOOKUP(K1112,'3-Productie normen'!$B$40:$C$42,2,FALSE),FALSE)))</f>
        <v>0</v>
      </c>
      <c r="N1112" s="306" t="str">
        <f>VLOOKUP(G1112,'3-Productie normen'!A:J,8,FALSE)</f>
        <v>L</v>
      </c>
      <c r="O1112" s="453"/>
      <c r="Q1112" s="307">
        <f t="shared" si="34"/>
        <v>11480</v>
      </c>
    </row>
    <row r="1113" spans="1:17" ht="14.1" customHeight="1">
      <c r="A1113" s="62">
        <v>1113</v>
      </c>
      <c r="B1113" s="271" t="s">
        <v>893</v>
      </c>
      <c r="C1113" s="271" t="s">
        <v>963</v>
      </c>
      <c r="D1113" s="430" t="s">
        <v>1108</v>
      </c>
      <c r="E1113" s="216">
        <v>141</v>
      </c>
      <c r="F1113" s="73" t="s">
        <v>923</v>
      </c>
      <c r="G1113" s="271" t="s">
        <v>1114</v>
      </c>
      <c r="H1113" s="73" t="s">
        <v>375</v>
      </c>
      <c r="I1113" s="209">
        <v>49</v>
      </c>
      <c r="J1113" s="304">
        <f t="shared" si="35"/>
        <v>205</v>
      </c>
      <c r="K1113" s="219">
        <v>205</v>
      </c>
      <c r="L1113" s="218" t="e">
        <f>IF(K1113="nio",0,IF(K1113&gt;0,K1113*I1113/M1113,0))*VLOOKUP(B1113,'2-Kosten per locatie'!$A$14:$C$22,3,FALSE)</f>
        <v>#DIV/0!</v>
      </c>
      <c r="M1113" s="305">
        <f>IF(K1113="nio",0,IF(K1113&gt;0,VLOOKUP(G1113,'3-Productie normen'!A:J,VLOOKUP(K1113,'3-Productie normen'!$B$40:$C$42,2,FALSE),FALSE)))</f>
        <v>0</v>
      </c>
      <c r="N1113" s="306" t="str">
        <f>VLOOKUP(G1113,'3-Productie normen'!A:J,8,FALSE)</f>
        <v>L</v>
      </c>
      <c r="O1113" s="453"/>
      <c r="Q1113" s="307">
        <f t="shared" si="34"/>
        <v>10045</v>
      </c>
    </row>
    <row r="1114" spans="1:17" ht="14.1" customHeight="1">
      <c r="A1114" s="62">
        <v>1114</v>
      </c>
      <c r="B1114" s="271" t="s">
        <v>893</v>
      </c>
      <c r="C1114" s="271" t="s">
        <v>963</v>
      </c>
      <c r="D1114" s="430" t="s">
        <v>1108</v>
      </c>
      <c r="E1114" s="216">
        <v>147</v>
      </c>
      <c r="F1114" s="73" t="s">
        <v>925</v>
      </c>
      <c r="G1114" s="73" t="s">
        <v>232</v>
      </c>
      <c r="H1114" s="73" t="s">
        <v>375</v>
      </c>
      <c r="I1114" s="209">
        <v>109</v>
      </c>
      <c r="J1114" s="304">
        <f t="shared" si="35"/>
        <v>205</v>
      </c>
      <c r="K1114" s="219">
        <v>205</v>
      </c>
      <c r="L1114" s="218" t="e">
        <f>IF(K1114="nio",0,IF(K1114&gt;0,K1114*I1114/M1114,0))*VLOOKUP(B1114,'2-Kosten per locatie'!$A$14:$C$22,3,FALSE)</f>
        <v>#DIV/0!</v>
      </c>
      <c r="M1114" s="305">
        <f>IF(K1114="nio",0,IF(K1114&gt;0,VLOOKUP(G1114,'3-Productie normen'!A:J,VLOOKUP(K1114,'3-Productie normen'!$B$40:$C$42,2,FALSE),FALSE)))</f>
        <v>0</v>
      </c>
      <c r="N1114" s="306" t="str">
        <f>VLOOKUP(G1114,'3-Productie normen'!A:J,8,FALSE)</f>
        <v>V</v>
      </c>
      <c r="O1114" s="453"/>
      <c r="Q1114" s="307">
        <f t="shared" si="34"/>
        <v>22345</v>
      </c>
    </row>
    <row r="1115" spans="1:17" ht="14.1" customHeight="1">
      <c r="A1115" s="62">
        <v>1115</v>
      </c>
      <c r="B1115" s="271" t="s">
        <v>893</v>
      </c>
      <c r="C1115" s="271" t="s">
        <v>963</v>
      </c>
      <c r="D1115" s="430" t="s">
        <v>1108</v>
      </c>
      <c r="E1115" s="216">
        <v>146</v>
      </c>
      <c r="F1115" s="73" t="s">
        <v>923</v>
      </c>
      <c r="G1115" s="271" t="s">
        <v>1114</v>
      </c>
      <c r="H1115" s="73" t="s">
        <v>375</v>
      </c>
      <c r="I1115" s="209">
        <v>52</v>
      </c>
      <c r="J1115" s="304">
        <f t="shared" si="35"/>
        <v>205</v>
      </c>
      <c r="K1115" s="219">
        <v>205</v>
      </c>
      <c r="L1115" s="218" t="e">
        <f>IF(K1115="nio",0,IF(K1115&gt;0,K1115*I1115/M1115,0))*VLOOKUP(B1115,'2-Kosten per locatie'!$A$14:$C$22,3,FALSE)</f>
        <v>#DIV/0!</v>
      </c>
      <c r="M1115" s="305">
        <f>IF(K1115="nio",0,IF(K1115&gt;0,VLOOKUP(G1115,'3-Productie normen'!A:J,VLOOKUP(K1115,'3-Productie normen'!$B$40:$C$42,2,FALSE),FALSE)))</f>
        <v>0</v>
      </c>
      <c r="N1115" s="306" t="str">
        <f>VLOOKUP(G1115,'3-Productie normen'!A:J,8,FALSE)</f>
        <v>L</v>
      </c>
      <c r="O1115" s="453"/>
      <c r="Q1115" s="307">
        <f t="shared" si="34"/>
        <v>10660</v>
      </c>
    </row>
    <row r="1116" spans="1:17" ht="14.1" customHeight="1">
      <c r="A1116" s="62">
        <v>1116</v>
      </c>
      <c r="B1116" s="271" t="s">
        <v>893</v>
      </c>
      <c r="C1116" s="271" t="s">
        <v>963</v>
      </c>
      <c r="D1116" s="430" t="s">
        <v>1108</v>
      </c>
      <c r="E1116" s="216">
        <v>145</v>
      </c>
      <c r="F1116" s="73" t="s">
        <v>923</v>
      </c>
      <c r="G1116" s="271" t="s">
        <v>1114</v>
      </c>
      <c r="H1116" s="73" t="s">
        <v>375</v>
      </c>
      <c r="I1116" s="209">
        <v>56</v>
      </c>
      <c r="J1116" s="304">
        <f t="shared" si="35"/>
        <v>205</v>
      </c>
      <c r="K1116" s="219">
        <v>205</v>
      </c>
      <c r="L1116" s="218" t="e">
        <f>IF(K1116="nio",0,IF(K1116&gt;0,K1116*I1116/M1116,0))*VLOOKUP(B1116,'2-Kosten per locatie'!$A$14:$C$22,3,FALSE)</f>
        <v>#DIV/0!</v>
      </c>
      <c r="M1116" s="305">
        <f>IF(K1116="nio",0,IF(K1116&gt;0,VLOOKUP(G1116,'3-Productie normen'!A:J,VLOOKUP(K1116,'3-Productie normen'!$B$40:$C$42,2,FALSE),FALSE)))</f>
        <v>0</v>
      </c>
      <c r="N1116" s="306" t="str">
        <f>VLOOKUP(G1116,'3-Productie normen'!A:J,8,FALSE)</f>
        <v>L</v>
      </c>
      <c r="O1116" s="453"/>
      <c r="Q1116" s="307">
        <f t="shared" si="34"/>
        <v>11480</v>
      </c>
    </row>
    <row r="1117" spans="1:17" ht="14.1" customHeight="1">
      <c r="A1117" s="62">
        <v>1117</v>
      </c>
      <c r="B1117" s="271" t="s">
        <v>893</v>
      </c>
      <c r="C1117" s="271" t="s">
        <v>963</v>
      </c>
      <c r="D1117" s="430" t="s">
        <v>1108</v>
      </c>
      <c r="E1117" s="216">
        <v>144</v>
      </c>
      <c r="F1117" s="73" t="s">
        <v>923</v>
      </c>
      <c r="G1117" s="271" t="s">
        <v>1114</v>
      </c>
      <c r="H1117" s="73" t="s">
        <v>375</v>
      </c>
      <c r="I1117" s="209">
        <v>53</v>
      </c>
      <c r="J1117" s="304">
        <f t="shared" si="35"/>
        <v>205</v>
      </c>
      <c r="K1117" s="219">
        <v>205</v>
      </c>
      <c r="L1117" s="218" t="e">
        <f>IF(K1117="nio",0,IF(K1117&gt;0,K1117*I1117/M1117,0))*VLOOKUP(B1117,'2-Kosten per locatie'!$A$14:$C$22,3,FALSE)</f>
        <v>#DIV/0!</v>
      </c>
      <c r="M1117" s="305">
        <f>IF(K1117="nio",0,IF(K1117&gt;0,VLOOKUP(G1117,'3-Productie normen'!A:J,VLOOKUP(K1117,'3-Productie normen'!$B$40:$C$42,2,FALSE),FALSE)))</f>
        <v>0</v>
      </c>
      <c r="N1117" s="306" t="str">
        <f>VLOOKUP(G1117,'3-Productie normen'!A:J,8,FALSE)</f>
        <v>L</v>
      </c>
      <c r="O1117" s="453"/>
      <c r="Q1117" s="307">
        <f t="shared" si="34"/>
        <v>10865</v>
      </c>
    </row>
    <row r="1118" spans="1:17" ht="14.1" customHeight="1">
      <c r="A1118" s="62">
        <v>1118</v>
      </c>
      <c r="B1118" s="271" t="s">
        <v>893</v>
      </c>
      <c r="C1118" s="271" t="s">
        <v>963</v>
      </c>
      <c r="D1118" s="430" t="s">
        <v>1108</v>
      </c>
      <c r="E1118" s="216">
        <v>143</v>
      </c>
      <c r="F1118" s="73" t="s">
        <v>901</v>
      </c>
      <c r="G1118" s="73" t="s">
        <v>35</v>
      </c>
      <c r="H1118" s="73" t="s">
        <v>966</v>
      </c>
      <c r="I1118" s="209">
        <v>21</v>
      </c>
      <c r="J1118" s="304">
        <f t="shared" si="35"/>
        <v>123</v>
      </c>
      <c r="K1118" s="219">
        <v>123</v>
      </c>
      <c r="L1118" s="218" t="e">
        <f>IF(K1118="nio",0,IF(K1118&gt;0,K1118*I1118/M1118,0))*VLOOKUP(B1118,'2-Kosten per locatie'!$A$14:$C$22,3,FALSE)</f>
        <v>#DIV/0!</v>
      </c>
      <c r="M1118" s="305">
        <f>IF(K1118="nio",0,IF(K1118&gt;0,VLOOKUP(G1118,'3-Productie normen'!A:J,VLOOKUP(K1118,'3-Productie normen'!$B$40:$C$42,2,FALSE),FALSE)))</f>
        <v>0</v>
      </c>
      <c r="N1118" s="306" t="str">
        <f>VLOOKUP(G1118,'3-Productie normen'!A:J,8,FALSE)</f>
        <v>B</v>
      </c>
      <c r="O1118" s="453"/>
      <c r="Q1118" s="307">
        <f t="shared" si="34"/>
        <v>2583</v>
      </c>
    </row>
    <row r="1119" spans="1:17" ht="14.1" customHeight="1">
      <c r="A1119" s="62">
        <v>1119</v>
      </c>
      <c r="B1119" s="271" t="s">
        <v>893</v>
      </c>
      <c r="C1119" s="271" t="s">
        <v>963</v>
      </c>
      <c r="D1119" s="430" t="s">
        <v>1108</v>
      </c>
      <c r="E1119" s="216">
        <v>142</v>
      </c>
      <c r="F1119" s="73" t="s">
        <v>923</v>
      </c>
      <c r="G1119" s="271" t="s">
        <v>1114</v>
      </c>
      <c r="H1119" s="73" t="s">
        <v>375</v>
      </c>
      <c r="I1119" s="209">
        <v>50</v>
      </c>
      <c r="J1119" s="304">
        <f t="shared" si="35"/>
        <v>205</v>
      </c>
      <c r="K1119" s="219">
        <v>205</v>
      </c>
      <c r="L1119" s="218" t="e">
        <f>IF(K1119="nio",0,IF(K1119&gt;0,K1119*I1119/M1119,0))*VLOOKUP(B1119,'2-Kosten per locatie'!$A$14:$C$22,3,FALSE)</f>
        <v>#DIV/0!</v>
      </c>
      <c r="M1119" s="305">
        <f>IF(K1119="nio",0,IF(K1119&gt;0,VLOOKUP(G1119,'3-Productie normen'!A:J,VLOOKUP(K1119,'3-Productie normen'!$B$40:$C$42,2,FALSE),FALSE)))</f>
        <v>0</v>
      </c>
      <c r="N1119" s="306" t="str">
        <f>VLOOKUP(G1119,'3-Productie normen'!A:J,8,FALSE)</f>
        <v>L</v>
      </c>
      <c r="O1119" s="453"/>
      <c r="Q1119" s="307">
        <f t="shared" si="34"/>
        <v>10250</v>
      </c>
    </row>
    <row r="1120" spans="1:17" ht="14.1" customHeight="1">
      <c r="A1120" s="62">
        <v>1120</v>
      </c>
      <c r="B1120" s="271" t="s">
        <v>893</v>
      </c>
      <c r="C1120" s="271" t="s">
        <v>963</v>
      </c>
      <c r="D1120" s="430" t="s">
        <v>1108</v>
      </c>
      <c r="E1120" s="216">
        <v>187</v>
      </c>
      <c r="F1120" s="73" t="s">
        <v>902</v>
      </c>
      <c r="G1120" s="73" t="s">
        <v>232</v>
      </c>
      <c r="H1120" s="73" t="s">
        <v>375</v>
      </c>
      <c r="I1120" s="209">
        <v>6</v>
      </c>
      <c r="J1120" s="304">
        <f t="shared" si="35"/>
        <v>205</v>
      </c>
      <c r="K1120" s="219">
        <v>205</v>
      </c>
      <c r="L1120" s="218" t="e">
        <f>IF(K1120="nio",0,IF(K1120&gt;0,K1120*I1120/M1120,0))*VLOOKUP(B1120,'2-Kosten per locatie'!$A$14:$C$22,3,FALSE)</f>
        <v>#DIV/0!</v>
      </c>
      <c r="M1120" s="305">
        <f>IF(K1120="nio",0,IF(K1120&gt;0,VLOOKUP(G1120,'3-Productie normen'!A:J,VLOOKUP(K1120,'3-Productie normen'!$B$40:$C$42,2,FALSE),FALSE)))</f>
        <v>0</v>
      </c>
      <c r="N1120" s="306" t="str">
        <f>VLOOKUP(G1120,'3-Productie normen'!A:J,8,FALSE)</f>
        <v>V</v>
      </c>
      <c r="O1120" s="453"/>
      <c r="Q1120" s="307">
        <f t="shared" si="34"/>
        <v>1230</v>
      </c>
    </row>
    <row r="1121" spans="1:17" ht="14.1" customHeight="1">
      <c r="A1121" s="62">
        <v>1121</v>
      </c>
      <c r="B1121" s="271" t="s">
        <v>893</v>
      </c>
      <c r="C1121" s="271" t="s">
        <v>963</v>
      </c>
      <c r="D1121" s="430" t="s">
        <v>1108</v>
      </c>
      <c r="E1121" s="216" t="s">
        <v>990</v>
      </c>
      <c r="F1121" s="73" t="s">
        <v>897</v>
      </c>
      <c r="G1121" s="73" t="s">
        <v>421</v>
      </c>
      <c r="H1121" s="73" t="s">
        <v>970</v>
      </c>
      <c r="I1121" s="209">
        <v>8</v>
      </c>
      <c r="J1121" s="304">
        <f t="shared" si="35"/>
        <v>205</v>
      </c>
      <c r="K1121" s="219">
        <v>205</v>
      </c>
      <c r="L1121" s="218" t="e">
        <f>IF(K1121="nio",0,IF(K1121&gt;0,K1121*I1121/M1121,0))*VLOOKUP(B1121,'2-Kosten per locatie'!$A$14:$C$22,3,FALSE)</f>
        <v>#DIV/0!</v>
      </c>
      <c r="M1121" s="305">
        <f>IF(K1121="nio",0,IF(K1121&gt;0,VLOOKUP(G1121,'3-Productie normen'!A:J,VLOOKUP(K1121,'3-Productie normen'!$B$40:$C$42,2,FALSE),FALSE)))</f>
        <v>0</v>
      </c>
      <c r="N1121" s="306" t="str">
        <f>VLOOKUP(G1121,'3-Productie normen'!A:J,8,FALSE)</f>
        <v>V</v>
      </c>
      <c r="O1121" s="453"/>
      <c r="Q1121" s="307">
        <f t="shared" si="34"/>
        <v>1640</v>
      </c>
    </row>
    <row r="1122" spans="1:17" ht="14.1" customHeight="1">
      <c r="A1122" s="62">
        <v>1122</v>
      </c>
      <c r="B1122" s="271" t="s">
        <v>893</v>
      </c>
      <c r="C1122" s="271" t="s">
        <v>963</v>
      </c>
      <c r="D1122" s="430" t="s">
        <v>1108</v>
      </c>
      <c r="E1122" s="216" t="s">
        <v>991</v>
      </c>
      <c r="F1122" s="73" t="s">
        <v>425</v>
      </c>
      <c r="G1122" s="73" t="s">
        <v>333</v>
      </c>
      <c r="H1122" s="73" t="s">
        <v>1103</v>
      </c>
      <c r="I1122" s="209">
        <v>77</v>
      </c>
      <c r="J1122" s="304">
        <f t="shared" si="35"/>
        <v>205</v>
      </c>
      <c r="K1122" s="219">
        <v>205</v>
      </c>
      <c r="L1122" s="218" t="e">
        <f>IF(K1122="nio",0,IF(K1122&gt;0,K1122*I1122/M1122,0))*VLOOKUP(B1122,'2-Kosten per locatie'!$A$14:$C$22,3,FALSE)</f>
        <v>#DIV/0!</v>
      </c>
      <c r="M1122" s="305">
        <f>IF(K1122="nio",0,IF(K1122&gt;0,VLOOKUP(G1122,'3-Productie normen'!A:J,VLOOKUP(K1122,'3-Productie normen'!$B$40:$C$42,2,FALSE),FALSE)))</f>
        <v>0</v>
      </c>
      <c r="N1122" s="306" t="str">
        <f>VLOOKUP(G1122,'3-Productie normen'!A:J,8,FALSE)</f>
        <v>V</v>
      </c>
      <c r="O1122" s="453"/>
      <c r="Q1122" s="307">
        <f t="shared" si="34"/>
        <v>15785</v>
      </c>
    </row>
    <row r="1123" spans="1:17" ht="14.1" customHeight="1">
      <c r="A1123" s="62">
        <v>1123</v>
      </c>
      <c r="B1123" s="271" t="s">
        <v>893</v>
      </c>
      <c r="C1123" s="271" t="s">
        <v>963</v>
      </c>
      <c r="D1123" s="430" t="s">
        <v>1108</v>
      </c>
      <c r="E1123" s="216" t="s">
        <v>992</v>
      </c>
      <c r="F1123" s="73" t="s">
        <v>1075</v>
      </c>
      <c r="G1123" s="60" t="s">
        <v>339</v>
      </c>
      <c r="H1123" s="73" t="s">
        <v>375</v>
      </c>
      <c r="I1123" s="209">
        <v>43</v>
      </c>
      <c r="J1123" s="304">
        <f t="shared" si="35"/>
        <v>205</v>
      </c>
      <c r="K1123" s="219">
        <v>205</v>
      </c>
      <c r="L1123" s="218" t="e">
        <f>IF(K1123="nio",0,IF(K1123&gt;0,K1123*I1123/M1123,0))*VLOOKUP(B1123,'2-Kosten per locatie'!$A$14:$C$22,3,FALSE)</f>
        <v>#DIV/0!</v>
      </c>
      <c r="M1123" s="305">
        <f>IF(K1123="nio",0,IF(K1123&gt;0,VLOOKUP(G1123,'3-Productie normen'!A:J,VLOOKUP(K1123,'3-Productie normen'!$B$40:$C$42,2,FALSE),FALSE)))</f>
        <v>0</v>
      </c>
      <c r="N1123" s="306" t="str">
        <f>VLOOKUP(G1123,'3-Productie normen'!A:J,8,FALSE)</f>
        <v>V</v>
      </c>
      <c r="O1123" s="453"/>
      <c r="Q1123" s="307">
        <f t="shared" si="34"/>
        <v>8815</v>
      </c>
    </row>
    <row r="1124" spans="1:17" ht="14.1" customHeight="1">
      <c r="A1124" s="62">
        <v>1124</v>
      </c>
      <c r="B1124" s="271" t="s">
        <v>893</v>
      </c>
      <c r="C1124" s="271" t="s">
        <v>963</v>
      </c>
      <c r="D1124" s="429" t="s">
        <v>1109</v>
      </c>
      <c r="E1124" s="216">
        <v>287</v>
      </c>
      <c r="F1124" s="73" t="s">
        <v>1076</v>
      </c>
      <c r="G1124" s="73" t="s">
        <v>421</v>
      </c>
      <c r="H1124" s="73" t="s">
        <v>375</v>
      </c>
      <c r="I1124" s="209">
        <v>6</v>
      </c>
      <c r="J1124" s="304">
        <f t="shared" si="35"/>
        <v>205</v>
      </c>
      <c r="K1124" s="219">
        <v>205</v>
      </c>
      <c r="L1124" s="218" t="e">
        <f>IF(K1124="nio",0,IF(K1124&gt;0,K1124*I1124/M1124,0))*VLOOKUP(B1124,'2-Kosten per locatie'!$A$14:$C$22,3,FALSE)</f>
        <v>#DIV/0!</v>
      </c>
      <c r="M1124" s="305">
        <f>IF(K1124="nio",0,IF(K1124&gt;0,VLOOKUP(G1124,'3-Productie normen'!A:J,VLOOKUP(K1124,'3-Productie normen'!$B$40:$C$42,2,FALSE),FALSE)))</f>
        <v>0</v>
      </c>
      <c r="N1124" s="306" t="str">
        <f>VLOOKUP(G1124,'3-Productie normen'!A:J,8,FALSE)</f>
        <v>V</v>
      </c>
      <c r="O1124" s="453"/>
      <c r="Q1124" s="307">
        <f t="shared" si="34"/>
        <v>1230</v>
      </c>
    </row>
    <row r="1125" spans="1:17" ht="14.1" customHeight="1">
      <c r="A1125" s="62">
        <v>1125</v>
      </c>
      <c r="B1125" s="271" t="s">
        <v>893</v>
      </c>
      <c r="C1125" s="271" t="s">
        <v>963</v>
      </c>
      <c r="D1125" s="429" t="s">
        <v>1109</v>
      </c>
      <c r="E1125" s="216">
        <v>242</v>
      </c>
      <c r="F1125" s="73" t="s">
        <v>923</v>
      </c>
      <c r="G1125" s="271" t="s">
        <v>1114</v>
      </c>
      <c r="H1125" s="73" t="s">
        <v>1104</v>
      </c>
      <c r="I1125" s="209">
        <v>48</v>
      </c>
      <c r="J1125" s="304">
        <f t="shared" si="35"/>
        <v>205</v>
      </c>
      <c r="K1125" s="219">
        <v>205</v>
      </c>
      <c r="L1125" s="218" t="e">
        <f>IF(K1125="nio",0,IF(K1125&gt;0,K1125*I1125/M1125,0))*VLOOKUP(B1125,'2-Kosten per locatie'!$A$14:$C$22,3,FALSE)</f>
        <v>#DIV/0!</v>
      </c>
      <c r="M1125" s="305">
        <f>IF(K1125="nio",0,IF(K1125&gt;0,VLOOKUP(G1125,'3-Productie normen'!A:J,VLOOKUP(K1125,'3-Productie normen'!$B$40:$C$42,2,FALSE),FALSE)))</f>
        <v>0</v>
      </c>
      <c r="N1125" s="306" t="str">
        <f>VLOOKUP(G1125,'3-Productie normen'!A:J,8,FALSE)</f>
        <v>L</v>
      </c>
      <c r="O1125" s="453"/>
      <c r="Q1125" s="307">
        <f t="shared" si="34"/>
        <v>9840</v>
      </c>
    </row>
    <row r="1126" spans="1:17" ht="14.1" customHeight="1">
      <c r="A1126" s="62">
        <v>1126</v>
      </c>
      <c r="B1126" s="271" t="s">
        <v>893</v>
      </c>
      <c r="C1126" s="271" t="s">
        <v>963</v>
      </c>
      <c r="D1126" s="429" t="s">
        <v>1109</v>
      </c>
      <c r="E1126" s="216">
        <v>247</v>
      </c>
      <c r="F1126" s="73" t="s">
        <v>925</v>
      </c>
      <c r="G1126" s="73" t="s">
        <v>232</v>
      </c>
      <c r="H1126" s="73" t="s">
        <v>375</v>
      </c>
      <c r="I1126" s="209">
        <v>109</v>
      </c>
      <c r="J1126" s="304">
        <f t="shared" si="35"/>
        <v>205</v>
      </c>
      <c r="K1126" s="219">
        <v>205</v>
      </c>
      <c r="L1126" s="218" t="e">
        <f>IF(K1126="nio",0,IF(K1126&gt;0,K1126*I1126/M1126,0))*VLOOKUP(B1126,'2-Kosten per locatie'!$A$14:$C$22,3,FALSE)</f>
        <v>#DIV/0!</v>
      </c>
      <c r="M1126" s="305">
        <f>IF(K1126="nio",0,IF(K1126&gt;0,VLOOKUP(G1126,'3-Productie normen'!A:J,VLOOKUP(K1126,'3-Productie normen'!$B$40:$C$42,2,FALSE),FALSE)))</f>
        <v>0</v>
      </c>
      <c r="N1126" s="306" t="str">
        <f>VLOOKUP(G1126,'3-Productie normen'!A:J,8,FALSE)</f>
        <v>V</v>
      </c>
      <c r="O1126" s="453"/>
      <c r="Q1126" s="307">
        <f t="shared" ref="Q1126:Q1189" si="36">J1126*I1126</f>
        <v>22345</v>
      </c>
    </row>
    <row r="1127" spans="1:17" ht="14.1" customHeight="1">
      <c r="A1127" s="62">
        <v>1127</v>
      </c>
      <c r="B1127" s="271" t="s">
        <v>893</v>
      </c>
      <c r="C1127" s="271" t="s">
        <v>963</v>
      </c>
      <c r="D1127" s="429" t="s">
        <v>1109</v>
      </c>
      <c r="E1127" s="216">
        <v>241</v>
      </c>
      <c r="F1127" s="73" t="s">
        <v>923</v>
      </c>
      <c r="G1127" s="271" t="s">
        <v>1114</v>
      </c>
      <c r="H1127" s="73" t="s">
        <v>375</v>
      </c>
      <c r="I1127" s="209">
        <v>49</v>
      </c>
      <c r="J1127" s="304">
        <f t="shared" si="35"/>
        <v>205</v>
      </c>
      <c r="K1127" s="219">
        <v>205</v>
      </c>
      <c r="L1127" s="218" t="e">
        <f>IF(K1127="nio",0,IF(K1127&gt;0,K1127*I1127/M1127,0))*VLOOKUP(B1127,'2-Kosten per locatie'!$A$14:$C$22,3,FALSE)</f>
        <v>#DIV/0!</v>
      </c>
      <c r="M1127" s="305">
        <f>IF(K1127="nio",0,IF(K1127&gt;0,VLOOKUP(G1127,'3-Productie normen'!A:J,VLOOKUP(K1127,'3-Productie normen'!$B$40:$C$42,2,FALSE),FALSE)))</f>
        <v>0</v>
      </c>
      <c r="N1127" s="306" t="str">
        <f>VLOOKUP(G1127,'3-Productie normen'!A:J,8,FALSE)</f>
        <v>L</v>
      </c>
      <c r="O1127" s="453"/>
      <c r="Q1127" s="307">
        <f t="shared" si="36"/>
        <v>10045</v>
      </c>
    </row>
    <row r="1128" spans="1:17" ht="14.1" customHeight="1">
      <c r="A1128" s="62">
        <v>1128</v>
      </c>
      <c r="B1128" s="271" t="s">
        <v>893</v>
      </c>
      <c r="C1128" s="271" t="s">
        <v>963</v>
      </c>
      <c r="D1128" s="429" t="s">
        <v>1109</v>
      </c>
      <c r="E1128" s="216">
        <v>243</v>
      </c>
      <c r="F1128" s="73" t="s">
        <v>901</v>
      </c>
      <c r="G1128" s="73" t="s">
        <v>35</v>
      </c>
      <c r="H1128" s="73" t="s">
        <v>966</v>
      </c>
      <c r="I1128" s="209">
        <v>21</v>
      </c>
      <c r="J1128" s="304">
        <f t="shared" si="35"/>
        <v>123</v>
      </c>
      <c r="K1128" s="219">
        <v>123</v>
      </c>
      <c r="L1128" s="218" t="e">
        <f>IF(K1128="nio",0,IF(K1128&gt;0,K1128*I1128/M1128,0))*VLOOKUP(B1128,'2-Kosten per locatie'!$A$14:$C$22,3,FALSE)</f>
        <v>#DIV/0!</v>
      </c>
      <c r="M1128" s="305">
        <f>IF(K1128="nio",0,IF(K1128&gt;0,VLOOKUP(G1128,'3-Productie normen'!A:J,VLOOKUP(K1128,'3-Productie normen'!$B$40:$C$42,2,FALSE),FALSE)))</f>
        <v>0</v>
      </c>
      <c r="N1128" s="306" t="str">
        <f>VLOOKUP(G1128,'3-Productie normen'!A:J,8,FALSE)</f>
        <v>B</v>
      </c>
      <c r="O1128" s="453"/>
      <c r="Q1128" s="307">
        <f t="shared" si="36"/>
        <v>2583</v>
      </c>
    </row>
    <row r="1129" spans="1:17" ht="14.1" customHeight="1">
      <c r="A1129" s="62">
        <v>1129</v>
      </c>
      <c r="B1129" s="271" t="s">
        <v>893</v>
      </c>
      <c r="C1129" s="271" t="s">
        <v>963</v>
      </c>
      <c r="D1129" s="429" t="s">
        <v>1109</v>
      </c>
      <c r="E1129" s="216">
        <v>244</v>
      </c>
      <c r="F1129" s="73" t="s">
        <v>923</v>
      </c>
      <c r="G1129" s="271" t="s">
        <v>1114</v>
      </c>
      <c r="H1129" s="73" t="s">
        <v>375</v>
      </c>
      <c r="I1129" s="209">
        <v>53</v>
      </c>
      <c r="J1129" s="304">
        <f t="shared" si="35"/>
        <v>205</v>
      </c>
      <c r="K1129" s="219">
        <v>205</v>
      </c>
      <c r="L1129" s="218" t="e">
        <f>IF(K1129="nio",0,IF(K1129&gt;0,K1129*I1129/M1129,0))*VLOOKUP(B1129,'2-Kosten per locatie'!$A$14:$C$22,3,FALSE)</f>
        <v>#DIV/0!</v>
      </c>
      <c r="M1129" s="305">
        <f>IF(K1129="nio",0,IF(K1129&gt;0,VLOOKUP(G1129,'3-Productie normen'!A:J,VLOOKUP(K1129,'3-Productie normen'!$B$40:$C$42,2,FALSE),FALSE)))</f>
        <v>0</v>
      </c>
      <c r="N1129" s="306" t="str">
        <f>VLOOKUP(G1129,'3-Productie normen'!A:J,8,FALSE)</f>
        <v>L</v>
      </c>
      <c r="O1129" s="453"/>
      <c r="Q1129" s="307">
        <f t="shared" si="36"/>
        <v>10865</v>
      </c>
    </row>
    <row r="1130" spans="1:17" ht="14.1" customHeight="1">
      <c r="A1130" s="62">
        <v>1130</v>
      </c>
      <c r="B1130" s="271" t="s">
        <v>893</v>
      </c>
      <c r="C1130" s="271" t="s">
        <v>963</v>
      </c>
      <c r="D1130" s="429" t="s">
        <v>1109</v>
      </c>
      <c r="E1130" s="216">
        <v>245</v>
      </c>
      <c r="F1130" s="73" t="s">
        <v>923</v>
      </c>
      <c r="G1130" s="271" t="s">
        <v>1114</v>
      </c>
      <c r="H1130" s="73" t="s">
        <v>375</v>
      </c>
      <c r="I1130" s="209">
        <v>56</v>
      </c>
      <c r="J1130" s="304">
        <f t="shared" si="35"/>
        <v>205</v>
      </c>
      <c r="K1130" s="219">
        <v>205</v>
      </c>
      <c r="L1130" s="218" t="e">
        <f>IF(K1130="nio",0,IF(K1130&gt;0,K1130*I1130/M1130,0))*VLOOKUP(B1130,'2-Kosten per locatie'!$A$14:$C$22,3,FALSE)</f>
        <v>#DIV/0!</v>
      </c>
      <c r="M1130" s="305">
        <f>IF(K1130="nio",0,IF(K1130&gt;0,VLOOKUP(G1130,'3-Productie normen'!A:J,VLOOKUP(K1130,'3-Productie normen'!$B$40:$C$42,2,FALSE),FALSE)))</f>
        <v>0</v>
      </c>
      <c r="N1130" s="306" t="str">
        <f>VLOOKUP(G1130,'3-Productie normen'!A:J,8,FALSE)</f>
        <v>L</v>
      </c>
      <c r="O1130" s="453"/>
      <c r="Q1130" s="307">
        <f t="shared" si="36"/>
        <v>11480</v>
      </c>
    </row>
    <row r="1131" spans="1:17" ht="14.1" customHeight="1">
      <c r="A1131" s="62">
        <v>1131</v>
      </c>
      <c r="B1131" s="271" t="s">
        <v>893</v>
      </c>
      <c r="C1131" s="271" t="s">
        <v>963</v>
      </c>
      <c r="D1131" s="429" t="s">
        <v>1109</v>
      </c>
      <c r="E1131" s="216">
        <v>246</v>
      </c>
      <c r="F1131" s="73" t="s">
        <v>923</v>
      </c>
      <c r="G1131" s="271" t="s">
        <v>1114</v>
      </c>
      <c r="H1131" s="73" t="s">
        <v>375</v>
      </c>
      <c r="I1131" s="209">
        <v>52</v>
      </c>
      <c r="J1131" s="304">
        <f t="shared" si="35"/>
        <v>205</v>
      </c>
      <c r="K1131" s="219">
        <v>205</v>
      </c>
      <c r="L1131" s="218" t="e">
        <f>IF(K1131="nio",0,IF(K1131&gt;0,K1131*I1131/M1131,0))*VLOOKUP(B1131,'2-Kosten per locatie'!$A$14:$C$22,3,FALSE)</f>
        <v>#DIV/0!</v>
      </c>
      <c r="M1131" s="305">
        <f>IF(K1131="nio",0,IF(K1131&gt;0,VLOOKUP(G1131,'3-Productie normen'!A:J,VLOOKUP(K1131,'3-Productie normen'!$B$40:$C$42,2,FALSE),FALSE)))</f>
        <v>0</v>
      </c>
      <c r="N1131" s="306" t="str">
        <f>VLOOKUP(G1131,'3-Productie normen'!A:J,8,FALSE)</f>
        <v>L</v>
      </c>
      <c r="O1131" s="453"/>
      <c r="Q1131" s="307">
        <f t="shared" si="36"/>
        <v>10660</v>
      </c>
    </row>
    <row r="1132" spans="1:17" ht="14.1" customHeight="1">
      <c r="A1132" s="62">
        <v>1132</v>
      </c>
      <c r="B1132" s="271" t="s">
        <v>893</v>
      </c>
      <c r="C1132" s="271" t="s">
        <v>963</v>
      </c>
      <c r="D1132" s="429" t="s">
        <v>1109</v>
      </c>
      <c r="E1132" s="216">
        <v>240</v>
      </c>
      <c r="F1132" s="73" t="s">
        <v>923</v>
      </c>
      <c r="G1132" s="271" t="s">
        <v>1114</v>
      </c>
      <c r="H1132" s="73" t="s">
        <v>375</v>
      </c>
      <c r="I1132" s="209">
        <v>55</v>
      </c>
      <c r="J1132" s="304">
        <f t="shared" si="35"/>
        <v>205</v>
      </c>
      <c r="K1132" s="219">
        <v>205</v>
      </c>
      <c r="L1132" s="218" t="e">
        <f>IF(K1132="nio",0,IF(K1132&gt;0,K1132*I1132/M1132,0))*VLOOKUP(B1132,'2-Kosten per locatie'!$A$14:$C$22,3,FALSE)</f>
        <v>#DIV/0!</v>
      </c>
      <c r="M1132" s="305">
        <f>IF(K1132="nio",0,IF(K1132&gt;0,VLOOKUP(G1132,'3-Productie normen'!A:J,VLOOKUP(K1132,'3-Productie normen'!$B$40:$C$42,2,FALSE),FALSE)))</f>
        <v>0</v>
      </c>
      <c r="N1132" s="306" t="str">
        <f>VLOOKUP(G1132,'3-Productie normen'!A:J,8,FALSE)</f>
        <v>L</v>
      </c>
      <c r="O1132" s="453"/>
      <c r="Q1132" s="307">
        <f t="shared" si="36"/>
        <v>11275</v>
      </c>
    </row>
    <row r="1133" spans="1:17" ht="14.1" customHeight="1">
      <c r="A1133" s="62">
        <v>1133</v>
      </c>
      <c r="B1133" s="271" t="s">
        <v>893</v>
      </c>
      <c r="C1133" s="271" t="s">
        <v>963</v>
      </c>
      <c r="D1133" s="429" t="s">
        <v>1109</v>
      </c>
      <c r="E1133" s="216">
        <v>294</v>
      </c>
      <c r="F1133" s="73" t="s">
        <v>925</v>
      </c>
      <c r="G1133" s="73" t="s">
        <v>232</v>
      </c>
      <c r="H1133" s="73" t="s">
        <v>375</v>
      </c>
      <c r="I1133" s="209">
        <v>47</v>
      </c>
      <c r="J1133" s="304">
        <f t="shared" si="35"/>
        <v>205</v>
      </c>
      <c r="K1133" s="219">
        <v>205</v>
      </c>
      <c r="L1133" s="218" t="e">
        <f>IF(K1133="nio",0,IF(K1133&gt;0,K1133*I1133/M1133,0))*VLOOKUP(B1133,'2-Kosten per locatie'!$A$14:$C$22,3,FALSE)</f>
        <v>#DIV/0!</v>
      </c>
      <c r="M1133" s="305">
        <f>IF(K1133="nio",0,IF(K1133&gt;0,VLOOKUP(G1133,'3-Productie normen'!A:J,VLOOKUP(K1133,'3-Productie normen'!$B$40:$C$42,2,FALSE),FALSE)))</f>
        <v>0</v>
      </c>
      <c r="N1133" s="306" t="str">
        <f>VLOOKUP(G1133,'3-Productie normen'!A:J,8,FALSE)</f>
        <v>V</v>
      </c>
      <c r="O1133" s="453"/>
      <c r="Q1133" s="307">
        <f t="shared" si="36"/>
        <v>9635</v>
      </c>
    </row>
    <row r="1134" spans="1:17" ht="14.1" customHeight="1">
      <c r="A1134" s="62">
        <v>1134</v>
      </c>
      <c r="B1134" s="271" t="s">
        <v>893</v>
      </c>
      <c r="C1134" s="271" t="s">
        <v>963</v>
      </c>
      <c r="D1134" s="429" t="s">
        <v>1109</v>
      </c>
      <c r="E1134" s="216" t="s">
        <v>993</v>
      </c>
      <c r="F1134" s="73" t="s">
        <v>924</v>
      </c>
      <c r="G1134" s="73" t="s">
        <v>35</v>
      </c>
      <c r="H1134" s="73" t="s">
        <v>375</v>
      </c>
      <c r="I1134" s="209">
        <v>12</v>
      </c>
      <c r="J1134" s="304">
        <f t="shared" si="35"/>
        <v>123</v>
      </c>
      <c r="K1134" s="219">
        <v>123</v>
      </c>
      <c r="L1134" s="218" t="e">
        <f>IF(K1134="nio",0,IF(K1134&gt;0,K1134*I1134/M1134,0))*VLOOKUP(B1134,'2-Kosten per locatie'!$A$14:$C$22,3,FALSE)</f>
        <v>#DIV/0!</v>
      </c>
      <c r="M1134" s="305">
        <f>IF(K1134="nio",0,IF(K1134&gt;0,VLOOKUP(G1134,'3-Productie normen'!A:J,VLOOKUP(K1134,'3-Productie normen'!$B$40:$C$42,2,FALSE),FALSE)))</f>
        <v>0</v>
      </c>
      <c r="N1134" s="306" t="str">
        <f>VLOOKUP(G1134,'3-Productie normen'!A:J,8,FALSE)</f>
        <v>B</v>
      </c>
      <c r="O1134" s="453"/>
      <c r="Q1134" s="307">
        <f t="shared" si="36"/>
        <v>1476</v>
      </c>
    </row>
    <row r="1135" spans="1:17" ht="14.1" customHeight="1">
      <c r="A1135" s="62">
        <v>1135</v>
      </c>
      <c r="B1135" s="271" t="s">
        <v>893</v>
      </c>
      <c r="C1135" s="271" t="s">
        <v>963</v>
      </c>
      <c r="D1135" s="429" t="s">
        <v>1109</v>
      </c>
      <c r="E1135" s="216">
        <v>238</v>
      </c>
      <c r="F1135" s="73" t="s">
        <v>923</v>
      </c>
      <c r="G1135" s="271" t="s">
        <v>1114</v>
      </c>
      <c r="H1135" s="73" t="s">
        <v>375</v>
      </c>
      <c r="I1135" s="209">
        <v>33</v>
      </c>
      <c r="J1135" s="304">
        <f t="shared" si="35"/>
        <v>205</v>
      </c>
      <c r="K1135" s="219">
        <v>205</v>
      </c>
      <c r="L1135" s="218" t="e">
        <f>IF(K1135="nio",0,IF(K1135&gt;0,K1135*I1135/M1135,0))*VLOOKUP(B1135,'2-Kosten per locatie'!$A$14:$C$22,3,FALSE)</f>
        <v>#DIV/0!</v>
      </c>
      <c r="M1135" s="305">
        <f>IF(K1135="nio",0,IF(K1135&gt;0,VLOOKUP(G1135,'3-Productie normen'!A:J,VLOOKUP(K1135,'3-Productie normen'!$B$40:$C$42,2,FALSE),FALSE)))</f>
        <v>0</v>
      </c>
      <c r="N1135" s="306" t="str">
        <f>VLOOKUP(G1135,'3-Productie normen'!A:J,8,FALSE)</f>
        <v>L</v>
      </c>
      <c r="O1135" s="453"/>
      <c r="Q1135" s="307">
        <f t="shared" si="36"/>
        <v>6765</v>
      </c>
    </row>
    <row r="1136" spans="1:17" ht="14.1" customHeight="1">
      <c r="A1136" s="62">
        <v>1136</v>
      </c>
      <c r="B1136" s="271" t="s">
        <v>893</v>
      </c>
      <c r="C1136" s="271" t="s">
        <v>963</v>
      </c>
      <c r="D1136" s="429" t="s">
        <v>1109</v>
      </c>
      <c r="E1136" s="216">
        <v>293</v>
      </c>
      <c r="F1136" s="73" t="s">
        <v>944</v>
      </c>
      <c r="G1136" s="285" t="s">
        <v>37</v>
      </c>
      <c r="H1136" s="73" t="s">
        <v>967</v>
      </c>
      <c r="I1136" s="209">
        <v>13</v>
      </c>
      <c r="J1136" s="304">
        <f t="shared" si="35"/>
        <v>205</v>
      </c>
      <c r="K1136" s="219">
        <v>205</v>
      </c>
      <c r="L1136" s="218" t="e">
        <f>IF(K1136="nio",0,IF(K1136&gt;0,K1136*I1136/M1136,0))*VLOOKUP(B1136,'2-Kosten per locatie'!$A$14:$C$22,3,FALSE)</f>
        <v>#DIV/0!</v>
      </c>
      <c r="M1136" s="305">
        <f>IF(K1136="nio",0,IF(K1136&gt;0,VLOOKUP(G1136,'3-Productie normen'!A:J,VLOOKUP(K1136,'3-Productie normen'!$B$40:$C$42,2,FALSE),FALSE)))</f>
        <v>0</v>
      </c>
      <c r="N1136" s="306" t="str">
        <f>VLOOKUP(G1136,'3-Productie normen'!A:J,8,FALSE)</f>
        <v>S</v>
      </c>
      <c r="O1136" s="453"/>
      <c r="Q1136" s="307">
        <f t="shared" si="36"/>
        <v>2665</v>
      </c>
    </row>
    <row r="1137" spans="1:17" ht="14.1" customHeight="1">
      <c r="A1137" s="62">
        <v>1137</v>
      </c>
      <c r="B1137" s="271" t="s">
        <v>893</v>
      </c>
      <c r="C1137" s="271" t="s">
        <v>963</v>
      </c>
      <c r="D1137" s="429" t="s">
        <v>1109</v>
      </c>
      <c r="E1137" s="216">
        <v>292</v>
      </c>
      <c r="F1137" s="73" t="s">
        <v>944</v>
      </c>
      <c r="G1137" s="285" t="s">
        <v>37</v>
      </c>
      <c r="H1137" s="73" t="s">
        <v>967</v>
      </c>
      <c r="I1137" s="209">
        <v>13</v>
      </c>
      <c r="J1137" s="304">
        <f t="shared" si="35"/>
        <v>205</v>
      </c>
      <c r="K1137" s="219">
        <v>205</v>
      </c>
      <c r="L1137" s="218" t="e">
        <f>IF(K1137="nio",0,IF(K1137&gt;0,K1137*I1137/M1137,0))*VLOOKUP(B1137,'2-Kosten per locatie'!$A$14:$C$22,3,FALSE)</f>
        <v>#DIV/0!</v>
      </c>
      <c r="M1137" s="305">
        <f>IF(K1137="nio",0,IF(K1137&gt;0,VLOOKUP(G1137,'3-Productie normen'!A:J,VLOOKUP(K1137,'3-Productie normen'!$B$40:$C$42,2,FALSE),FALSE)))</f>
        <v>0</v>
      </c>
      <c r="N1137" s="306" t="str">
        <f>VLOOKUP(G1137,'3-Productie normen'!A:J,8,FALSE)</f>
        <v>S</v>
      </c>
      <c r="O1137" s="453"/>
      <c r="Q1137" s="307">
        <f t="shared" si="36"/>
        <v>2665</v>
      </c>
    </row>
    <row r="1138" spans="1:17" ht="14.1" customHeight="1">
      <c r="A1138" s="62">
        <v>1138</v>
      </c>
      <c r="B1138" s="271" t="s">
        <v>893</v>
      </c>
      <c r="C1138" s="271" t="s">
        <v>963</v>
      </c>
      <c r="D1138" s="429" t="s">
        <v>1109</v>
      </c>
      <c r="E1138" s="216">
        <v>236</v>
      </c>
      <c r="F1138" s="73" t="s">
        <v>901</v>
      </c>
      <c r="G1138" s="73" t="s">
        <v>35</v>
      </c>
      <c r="H1138" s="73" t="s">
        <v>966</v>
      </c>
      <c r="I1138" s="209">
        <v>20</v>
      </c>
      <c r="J1138" s="304">
        <f t="shared" si="35"/>
        <v>123</v>
      </c>
      <c r="K1138" s="219">
        <v>123</v>
      </c>
      <c r="L1138" s="218" t="e">
        <f>IF(K1138="nio",0,IF(K1138&gt;0,K1138*I1138/M1138,0))*VLOOKUP(B1138,'2-Kosten per locatie'!$A$14:$C$22,3,FALSE)</f>
        <v>#DIV/0!</v>
      </c>
      <c r="M1138" s="305">
        <f>IF(K1138="nio",0,IF(K1138&gt;0,VLOOKUP(G1138,'3-Productie normen'!A:J,VLOOKUP(K1138,'3-Productie normen'!$B$40:$C$42,2,FALSE),FALSE)))</f>
        <v>0</v>
      </c>
      <c r="N1138" s="306" t="str">
        <f>VLOOKUP(G1138,'3-Productie normen'!A:J,8,FALSE)</f>
        <v>B</v>
      </c>
      <c r="O1138" s="453"/>
      <c r="Q1138" s="307">
        <f t="shared" si="36"/>
        <v>2460</v>
      </c>
    </row>
    <row r="1139" spans="1:17" ht="14.1" customHeight="1">
      <c r="A1139" s="62">
        <v>1139</v>
      </c>
      <c r="B1139" s="271" t="s">
        <v>893</v>
      </c>
      <c r="C1139" s="271" t="s">
        <v>963</v>
      </c>
      <c r="D1139" s="429" t="s">
        <v>1109</v>
      </c>
      <c r="E1139" s="216">
        <v>288</v>
      </c>
      <c r="F1139" s="73" t="s">
        <v>925</v>
      </c>
      <c r="G1139" s="73" t="s">
        <v>232</v>
      </c>
      <c r="H1139" s="73" t="s">
        <v>375</v>
      </c>
      <c r="I1139" s="209">
        <v>84</v>
      </c>
      <c r="J1139" s="304">
        <f t="shared" si="35"/>
        <v>205</v>
      </c>
      <c r="K1139" s="219">
        <v>205</v>
      </c>
      <c r="L1139" s="218" t="e">
        <f>IF(K1139="nio",0,IF(K1139&gt;0,K1139*I1139/M1139,0))*VLOOKUP(B1139,'2-Kosten per locatie'!$A$14:$C$22,3,FALSE)</f>
        <v>#DIV/0!</v>
      </c>
      <c r="M1139" s="305">
        <f>IF(K1139="nio",0,IF(K1139&gt;0,VLOOKUP(G1139,'3-Productie normen'!A:J,VLOOKUP(K1139,'3-Productie normen'!$B$40:$C$42,2,FALSE),FALSE)))</f>
        <v>0</v>
      </c>
      <c r="N1139" s="306" t="str">
        <f>VLOOKUP(G1139,'3-Productie normen'!A:J,8,FALSE)</f>
        <v>V</v>
      </c>
      <c r="O1139" s="453"/>
      <c r="Q1139" s="307">
        <f t="shared" si="36"/>
        <v>17220</v>
      </c>
    </row>
    <row r="1140" spans="1:17" ht="14.1" customHeight="1">
      <c r="A1140" s="62">
        <v>1140</v>
      </c>
      <c r="B1140" s="271" t="s">
        <v>893</v>
      </c>
      <c r="C1140" s="271" t="s">
        <v>963</v>
      </c>
      <c r="D1140" s="429" t="s">
        <v>1109</v>
      </c>
      <c r="E1140" s="216">
        <v>284</v>
      </c>
      <c r="F1140" s="73" t="s">
        <v>944</v>
      </c>
      <c r="G1140" s="285" t="s">
        <v>37</v>
      </c>
      <c r="H1140" s="73" t="s">
        <v>967</v>
      </c>
      <c r="I1140" s="209">
        <v>7</v>
      </c>
      <c r="J1140" s="304">
        <f t="shared" si="35"/>
        <v>205</v>
      </c>
      <c r="K1140" s="219">
        <v>205</v>
      </c>
      <c r="L1140" s="218" t="e">
        <f>IF(K1140="nio",0,IF(K1140&gt;0,K1140*I1140/M1140,0))*VLOOKUP(B1140,'2-Kosten per locatie'!$A$14:$C$22,3,FALSE)</f>
        <v>#DIV/0!</v>
      </c>
      <c r="M1140" s="305">
        <f>IF(K1140="nio",0,IF(K1140&gt;0,VLOOKUP(G1140,'3-Productie normen'!A:J,VLOOKUP(K1140,'3-Productie normen'!$B$40:$C$42,2,FALSE),FALSE)))</f>
        <v>0</v>
      </c>
      <c r="N1140" s="306" t="str">
        <f>VLOOKUP(G1140,'3-Productie normen'!A:J,8,FALSE)</f>
        <v>S</v>
      </c>
      <c r="O1140" s="453"/>
      <c r="Q1140" s="307">
        <f t="shared" si="36"/>
        <v>1435</v>
      </c>
    </row>
    <row r="1141" spans="1:17" ht="14.1" customHeight="1">
      <c r="A1141" s="62">
        <v>1141</v>
      </c>
      <c r="B1141" s="271" t="s">
        <v>893</v>
      </c>
      <c r="C1141" s="271" t="s">
        <v>963</v>
      </c>
      <c r="D1141" s="429" t="s">
        <v>1109</v>
      </c>
      <c r="E1141" s="216">
        <v>235</v>
      </c>
      <c r="F1141" s="73" t="s">
        <v>923</v>
      </c>
      <c r="G1141" s="271" t="s">
        <v>1114</v>
      </c>
      <c r="H1141" s="73" t="s">
        <v>968</v>
      </c>
      <c r="I1141" s="209">
        <v>121</v>
      </c>
      <c r="J1141" s="304">
        <f t="shared" si="35"/>
        <v>205</v>
      </c>
      <c r="K1141" s="219">
        <v>205</v>
      </c>
      <c r="L1141" s="218" t="e">
        <f>IF(K1141="nio",0,IF(K1141&gt;0,K1141*I1141/M1141,0))*VLOOKUP(B1141,'2-Kosten per locatie'!$A$14:$C$22,3,FALSE)</f>
        <v>#DIV/0!</v>
      </c>
      <c r="M1141" s="305">
        <f>IF(K1141="nio",0,IF(K1141&gt;0,VLOOKUP(G1141,'3-Productie normen'!A:J,VLOOKUP(K1141,'3-Productie normen'!$B$40:$C$42,2,FALSE),FALSE)))</f>
        <v>0</v>
      </c>
      <c r="N1141" s="306" t="str">
        <f>VLOOKUP(G1141,'3-Productie normen'!A:J,8,FALSE)</f>
        <v>L</v>
      </c>
      <c r="O1141" s="453"/>
      <c r="Q1141" s="307">
        <f t="shared" si="36"/>
        <v>24805</v>
      </c>
    </row>
    <row r="1142" spans="1:17" ht="14.1" customHeight="1">
      <c r="A1142" s="62">
        <v>1142</v>
      </c>
      <c r="B1142" s="271" t="s">
        <v>893</v>
      </c>
      <c r="C1142" s="271" t="s">
        <v>963</v>
      </c>
      <c r="D1142" s="429" t="s">
        <v>1109</v>
      </c>
      <c r="E1142" s="216">
        <v>234</v>
      </c>
      <c r="F1142" s="73" t="s">
        <v>923</v>
      </c>
      <c r="G1142" s="271" t="s">
        <v>1114</v>
      </c>
      <c r="H1142" s="73" t="s">
        <v>375</v>
      </c>
      <c r="I1142" s="209">
        <v>83</v>
      </c>
      <c r="J1142" s="304">
        <f t="shared" si="35"/>
        <v>205</v>
      </c>
      <c r="K1142" s="219">
        <v>205</v>
      </c>
      <c r="L1142" s="218" t="e">
        <f>IF(K1142="nio",0,IF(K1142&gt;0,K1142*I1142/M1142,0))*VLOOKUP(B1142,'2-Kosten per locatie'!$A$14:$C$22,3,FALSE)</f>
        <v>#DIV/0!</v>
      </c>
      <c r="M1142" s="305">
        <f>IF(K1142="nio",0,IF(K1142&gt;0,VLOOKUP(G1142,'3-Productie normen'!A:J,VLOOKUP(K1142,'3-Productie normen'!$B$40:$C$42,2,FALSE),FALSE)))</f>
        <v>0</v>
      </c>
      <c r="N1142" s="306" t="str">
        <f>VLOOKUP(G1142,'3-Productie normen'!A:J,8,FALSE)</f>
        <v>L</v>
      </c>
      <c r="O1142" s="453"/>
      <c r="Q1142" s="307">
        <f t="shared" si="36"/>
        <v>17015</v>
      </c>
    </row>
    <row r="1143" spans="1:17" ht="14.1" customHeight="1">
      <c r="A1143" s="62">
        <v>1143</v>
      </c>
      <c r="B1143" s="271" t="s">
        <v>893</v>
      </c>
      <c r="C1143" s="271" t="s">
        <v>963</v>
      </c>
      <c r="D1143" s="429" t="s">
        <v>1109</v>
      </c>
      <c r="E1143" s="216">
        <v>233</v>
      </c>
      <c r="F1143" s="73" t="s">
        <v>923</v>
      </c>
      <c r="G1143" s="271" t="s">
        <v>1114</v>
      </c>
      <c r="H1143" s="73" t="s">
        <v>375</v>
      </c>
      <c r="I1143" s="209">
        <v>83</v>
      </c>
      <c r="J1143" s="304">
        <f t="shared" si="35"/>
        <v>205</v>
      </c>
      <c r="K1143" s="219">
        <v>205</v>
      </c>
      <c r="L1143" s="218" t="e">
        <f>IF(K1143="nio",0,IF(K1143&gt;0,K1143*I1143/M1143,0))*VLOOKUP(B1143,'2-Kosten per locatie'!$A$14:$C$22,3,FALSE)</f>
        <v>#DIV/0!</v>
      </c>
      <c r="M1143" s="305">
        <f>IF(K1143="nio",0,IF(K1143&gt;0,VLOOKUP(G1143,'3-Productie normen'!A:J,VLOOKUP(K1143,'3-Productie normen'!$B$40:$C$42,2,FALSE),FALSE)))</f>
        <v>0</v>
      </c>
      <c r="N1143" s="306" t="str">
        <f>VLOOKUP(G1143,'3-Productie normen'!A:J,8,FALSE)</f>
        <v>L</v>
      </c>
      <c r="O1143" s="453"/>
      <c r="Q1143" s="307">
        <f t="shared" si="36"/>
        <v>17015</v>
      </c>
    </row>
    <row r="1144" spans="1:17" ht="14.1" customHeight="1">
      <c r="A1144" s="62">
        <v>1144</v>
      </c>
      <c r="B1144" s="271" t="s">
        <v>893</v>
      </c>
      <c r="C1144" s="271" t="s">
        <v>963</v>
      </c>
      <c r="D1144" s="429" t="s">
        <v>1109</v>
      </c>
      <c r="E1144" s="216">
        <v>231</v>
      </c>
      <c r="F1144" s="73" t="s">
        <v>923</v>
      </c>
      <c r="G1144" s="271" t="s">
        <v>1114</v>
      </c>
      <c r="H1144" s="73" t="s">
        <v>375</v>
      </c>
      <c r="I1144" s="209">
        <v>22</v>
      </c>
      <c r="J1144" s="304">
        <f t="shared" si="35"/>
        <v>205</v>
      </c>
      <c r="K1144" s="219">
        <v>205</v>
      </c>
      <c r="L1144" s="218" t="e">
        <f>IF(K1144="nio",0,IF(K1144&gt;0,K1144*I1144/M1144,0))*VLOOKUP(B1144,'2-Kosten per locatie'!$A$14:$C$22,3,FALSE)</f>
        <v>#DIV/0!</v>
      </c>
      <c r="M1144" s="305">
        <f>IF(K1144="nio",0,IF(K1144&gt;0,VLOOKUP(G1144,'3-Productie normen'!A:J,VLOOKUP(K1144,'3-Productie normen'!$B$40:$C$42,2,FALSE),FALSE)))</f>
        <v>0</v>
      </c>
      <c r="N1144" s="306" t="str">
        <f>VLOOKUP(G1144,'3-Productie normen'!A:J,8,FALSE)</f>
        <v>L</v>
      </c>
      <c r="O1144" s="453"/>
      <c r="Q1144" s="307">
        <f t="shared" si="36"/>
        <v>4510</v>
      </c>
    </row>
    <row r="1145" spans="1:17" ht="14.1" customHeight="1">
      <c r="A1145" s="62">
        <v>1145</v>
      </c>
      <c r="B1145" s="271" t="s">
        <v>893</v>
      </c>
      <c r="C1145" s="271" t="s">
        <v>963</v>
      </c>
      <c r="D1145" s="429" t="s">
        <v>1109</v>
      </c>
      <c r="E1145" s="216">
        <v>277</v>
      </c>
      <c r="F1145" s="73" t="s">
        <v>925</v>
      </c>
      <c r="G1145" s="73" t="s">
        <v>232</v>
      </c>
      <c r="H1145" s="73" t="s">
        <v>375</v>
      </c>
      <c r="I1145" s="209">
        <v>138</v>
      </c>
      <c r="J1145" s="304">
        <f t="shared" si="35"/>
        <v>205</v>
      </c>
      <c r="K1145" s="219">
        <v>205</v>
      </c>
      <c r="L1145" s="218" t="e">
        <f>IF(K1145="nio",0,IF(K1145&gt;0,K1145*I1145/M1145,0))*VLOOKUP(B1145,'2-Kosten per locatie'!$A$14:$C$22,3,FALSE)</f>
        <v>#DIV/0!</v>
      </c>
      <c r="M1145" s="305">
        <f>IF(K1145="nio",0,IF(K1145&gt;0,VLOOKUP(G1145,'3-Productie normen'!A:J,VLOOKUP(K1145,'3-Productie normen'!$B$40:$C$42,2,FALSE),FALSE)))</f>
        <v>0</v>
      </c>
      <c r="N1145" s="306" t="str">
        <f>VLOOKUP(G1145,'3-Productie normen'!A:J,8,FALSE)</f>
        <v>V</v>
      </c>
      <c r="O1145" s="453"/>
      <c r="Q1145" s="307">
        <f t="shared" si="36"/>
        <v>28290</v>
      </c>
    </row>
    <row r="1146" spans="1:17" ht="14.1" customHeight="1">
      <c r="A1146" s="62">
        <v>1146</v>
      </c>
      <c r="B1146" s="271" t="s">
        <v>893</v>
      </c>
      <c r="C1146" s="271" t="s">
        <v>963</v>
      </c>
      <c r="D1146" s="429" t="s">
        <v>1109</v>
      </c>
      <c r="E1146" s="216">
        <v>223</v>
      </c>
      <c r="F1146" s="73" t="s">
        <v>923</v>
      </c>
      <c r="G1146" s="271" t="s">
        <v>1114</v>
      </c>
      <c r="H1146" s="73" t="s">
        <v>375</v>
      </c>
      <c r="I1146" s="209">
        <v>50</v>
      </c>
      <c r="J1146" s="304">
        <f t="shared" si="35"/>
        <v>205</v>
      </c>
      <c r="K1146" s="219">
        <v>205</v>
      </c>
      <c r="L1146" s="218" t="e">
        <f>IF(K1146="nio",0,IF(K1146&gt;0,K1146*I1146/M1146,0))*VLOOKUP(B1146,'2-Kosten per locatie'!$A$14:$C$22,3,FALSE)</f>
        <v>#DIV/0!</v>
      </c>
      <c r="M1146" s="305">
        <f>IF(K1146="nio",0,IF(K1146&gt;0,VLOOKUP(G1146,'3-Productie normen'!A:J,VLOOKUP(K1146,'3-Productie normen'!$B$40:$C$42,2,FALSE),FALSE)))</f>
        <v>0</v>
      </c>
      <c r="N1146" s="306" t="str">
        <f>VLOOKUP(G1146,'3-Productie normen'!A:J,8,FALSE)</f>
        <v>L</v>
      </c>
      <c r="O1146" s="453"/>
      <c r="Q1146" s="307">
        <f t="shared" si="36"/>
        <v>10250</v>
      </c>
    </row>
    <row r="1147" spans="1:17" ht="14.1" customHeight="1">
      <c r="A1147" s="62">
        <v>1147</v>
      </c>
      <c r="B1147" s="271" t="s">
        <v>893</v>
      </c>
      <c r="C1147" s="271" t="s">
        <v>963</v>
      </c>
      <c r="D1147" s="429" t="s">
        <v>1109</v>
      </c>
      <c r="E1147" s="216">
        <v>201</v>
      </c>
      <c r="F1147" s="73" t="s">
        <v>923</v>
      </c>
      <c r="G1147" s="271" t="s">
        <v>1114</v>
      </c>
      <c r="H1147" s="73" t="s">
        <v>375</v>
      </c>
      <c r="I1147" s="209">
        <v>72</v>
      </c>
      <c r="J1147" s="304">
        <f t="shared" si="35"/>
        <v>205</v>
      </c>
      <c r="K1147" s="219">
        <v>205</v>
      </c>
      <c r="L1147" s="218" t="e">
        <f>IF(K1147="nio",0,IF(K1147&gt;0,K1147*I1147/M1147,0))*VLOOKUP(B1147,'2-Kosten per locatie'!$A$14:$C$22,3,FALSE)</f>
        <v>#DIV/0!</v>
      </c>
      <c r="M1147" s="305">
        <f>IF(K1147="nio",0,IF(K1147&gt;0,VLOOKUP(G1147,'3-Productie normen'!A:J,VLOOKUP(K1147,'3-Productie normen'!$B$40:$C$42,2,FALSE),FALSE)))</f>
        <v>0</v>
      </c>
      <c r="N1147" s="306" t="str">
        <f>VLOOKUP(G1147,'3-Productie normen'!A:J,8,FALSE)</f>
        <v>L</v>
      </c>
      <c r="O1147" s="453"/>
      <c r="Q1147" s="307">
        <f t="shared" si="36"/>
        <v>14760</v>
      </c>
    </row>
    <row r="1148" spans="1:17" ht="14.1" customHeight="1">
      <c r="A1148" s="62">
        <v>1148</v>
      </c>
      <c r="B1148" s="271" t="s">
        <v>893</v>
      </c>
      <c r="C1148" s="271" t="s">
        <v>963</v>
      </c>
      <c r="D1148" s="429" t="s">
        <v>1109</v>
      </c>
      <c r="E1148" s="216">
        <v>202</v>
      </c>
      <c r="F1148" s="73" t="s">
        <v>923</v>
      </c>
      <c r="G1148" s="271" t="s">
        <v>1114</v>
      </c>
      <c r="H1148" s="73" t="s">
        <v>375</v>
      </c>
      <c r="I1148" s="209">
        <v>73</v>
      </c>
      <c r="J1148" s="304">
        <f t="shared" si="35"/>
        <v>205</v>
      </c>
      <c r="K1148" s="219">
        <v>205</v>
      </c>
      <c r="L1148" s="218" t="e">
        <f>IF(K1148="nio",0,IF(K1148&gt;0,K1148*I1148/M1148,0))*VLOOKUP(B1148,'2-Kosten per locatie'!$A$14:$C$22,3,FALSE)</f>
        <v>#DIV/0!</v>
      </c>
      <c r="M1148" s="305">
        <f>IF(K1148="nio",0,IF(K1148&gt;0,VLOOKUP(G1148,'3-Productie normen'!A:J,VLOOKUP(K1148,'3-Productie normen'!$B$40:$C$42,2,FALSE),FALSE)))</f>
        <v>0</v>
      </c>
      <c r="N1148" s="306" t="str">
        <f>VLOOKUP(G1148,'3-Productie normen'!A:J,8,FALSE)</f>
        <v>L</v>
      </c>
      <c r="O1148" s="453"/>
      <c r="Q1148" s="307">
        <f t="shared" si="36"/>
        <v>14965</v>
      </c>
    </row>
    <row r="1149" spans="1:17" ht="14.1" customHeight="1">
      <c r="A1149" s="62">
        <v>1149</v>
      </c>
      <c r="B1149" s="271" t="s">
        <v>893</v>
      </c>
      <c r="C1149" s="271" t="s">
        <v>963</v>
      </c>
      <c r="D1149" s="429" t="s">
        <v>1109</v>
      </c>
      <c r="E1149" s="216">
        <v>221</v>
      </c>
      <c r="F1149" s="73" t="s">
        <v>923</v>
      </c>
      <c r="G1149" s="271" t="s">
        <v>1114</v>
      </c>
      <c r="H1149" s="73" t="s">
        <v>966</v>
      </c>
      <c r="I1149" s="209">
        <v>50</v>
      </c>
      <c r="J1149" s="304">
        <f t="shared" si="35"/>
        <v>205</v>
      </c>
      <c r="K1149" s="219">
        <v>205</v>
      </c>
      <c r="L1149" s="218" t="e">
        <f>IF(K1149="nio",0,IF(K1149&gt;0,K1149*I1149/M1149,0))*VLOOKUP(B1149,'2-Kosten per locatie'!$A$14:$C$22,3,FALSE)</f>
        <v>#DIV/0!</v>
      </c>
      <c r="M1149" s="305">
        <f>IF(K1149="nio",0,IF(K1149&gt;0,VLOOKUP(G1149,'3-Productie normen'!A:J,VLOOKUP(K1149,'3-Productie normen'!$B$40:$C$42,2,FALSE),FALSE)))</f>
        <v>0</v>
      </c>
      <c r="N1149" s="306" t="str">
        <f>VLOOKUP(G1149,'3-Productie normen'!A:J,8,FALSE)</f>
        <v>L</v>
      </c>
      <c r="O1149" s="453"/>
      <c r="Q1149" s="307">
        <f t="shared" si="36"/>
        <v>10250</v>
      </c>
    </row>
    <row r="1150" spans="1:17" ht="14.1" customHeight="1">
      <c r="A1150" s="62">
        <v>1150</v>
      </c>
      <c r="B1150" s="271" t="s">
        <v>893</v>
      </c>
      <c r="C1150" s="271" t="s">
        <v>963</v>
      </c>
      <c r="D1150" s="429" t="s">
        <v>1109</v>
      </c>
      <c r="E1150" s="216">
        <v>203</v>
      </c>
      <c r="F1150" s="73" t="s">
        <v>923</v>
      </c>
      <c r="G1150" s="271" t="s">
        <v>1114</v>
      </c>
      <c r="H1150" s="73" t="s">
        <v>375</v>
      </c>
      <c r="I1150" s="209">
        <v>83</v>
      </c>
      <c r="J1150" s="304">
        <f t="shared" si="35"/>
        <v>205</v>
      </c>
      <c r="K1150" s="219">
        <v>205</v>
      </c>
      <c r="L1150" s="218" t="e">
        <f>IF(K1150="nio",0,IF(K1150&gt;0,K1150*I1150/M1150,0))*VLOOKUP(B1150,'2-Kosten per locatie'!$A$14:$C$22,3,FALSE)</f>
        <v>#DIV/0!</v>
      </c>
      <c r="M1150" s="305">
        <f>IF(K1150="nio",0,IF(K1150&gt;0,VLOOKUP(G1150,'3-Productie normen'!A:J,VLOOKUP(K1150,'3-Productie normen'!$B$40:$C$42,2,FALSE),FALSE)))</f>
        <v>0</v>
      </c>
      <c r="N1150" s="306" t="str">
        <f>VLOOKUP(G1150,'3-Productie normen'!A:J,8,FALSE)</f>
        <v>L</v>
      </c>
      <c r="O1150" s="453"/>
      <c r="Q1150" s="307">
        <f t="shared" si="36"/>
        <v>17015</v>
      </c>
    </row>
    <row r="1151" spans="1:17" ht="14.1" customHeight="1">
      <c r="A1151" s="62">
        <v>1151</v>
      </c>
      <c r="B1151" s="271" t="s">
        <v>893</v>
      </c>
      <c r="C1151" s="271" t="s">
        <v>963</v>
      </c>
      <c r="D1151" s="429" t="s">
        <v>1109</v>
      </c>
      <c r="E1151" s="216">
        <v>204</v>
      </c>
      <c r="F1151" s="73" t="s">
        <v>923</v>
      </c>
      <c r="G1151" s="271" t="s">
        <v>1114</v>
      </c>
      <c r="H1151" s="73" t="s">
        <v>375</v>
      </c>
      <c r="I1151" s="209">
        <v>83</v>
      </c>
      <c r="J1151" s="304">
        <f t="shared" si="35"/>
        <v>205</v>
      </c>
      <c r="K1151" s="219">
        <v>205</v>
      </c>
      <c r="L1151" s="218" t="e">
        <f>IF(K1151="nio",0,IF(K1151&gt;0,K1151*I1151/M1151,0))*VLOOKUP(B1151,'2-Kosten per locatie'!$A$14:$C$22,3,FALSE)</f>
        <v>#DIV/0!</v>
      </c>
      <c r="M1151" s="305">
        <f>IF(K1151="nio",0,IF(K1151&gt;0,VLOOKUP(G1151,'3-Productie normen'!A:J,VLOOKUP(K1151,'3-Productie normen'!$B$40:$C$42,2,FALSE),FALSE)))</f>
        <v>0</v>
      </c>
      <c r="N1151" s="306" t="str">
        <f>VLOOKUP(G1151,'3-Productie normen'!A:J,8,FALSE)</f>
        <v>L</v>
      </c>
      <c r="O1151" s="453"/>
      <c r="Q1151" s="307">
        <f t="shared" si="36"/>
        <v>17015</v>
      </c>
    </row>
    <row r="1152" spans="1:17" ht="14.1" customHeight="1">
      <c r="A1152" s="62">
        <v>1152</v>
      </c>
      <c r="B1152" s="271" t="s">
        <v>893</v>
      </c>
      <c r="C1152" s="271" t="s">
        <v>963</v>
      </c>
      <c r="D1152" s="429" t="s">
        <v>1109</v>
      </c>
      <c r="E1152" s="216">
        <v>205</v>
      </c>
      <c r="F1152" s="73" t="s">
        <v>923</v>
      </c>
      <c r="G1152" s="271" t="s">
        <v>1114</v>
      </c>
      <c r="H1152" s="73" t="s">
        <v>968</v>
      </c>
      <c r="I1152" s="209">
        <v>124</v>
      </c>
      <c r="J1152" s="304">
        <f t="shared" si="35"/>
        <v>205</v>
      </c>
      <c r="K1152" s="219">
        <v>205</v>
      </c>
      <c r="L1152" s="218" t="e">
        <f>IF(K1152="nio",0,IF(K1152&gt;0,K1152*I1152/M1152,0))*VLOOKUP(B1152,'2-Kosten per locatie'!$A$14:$C$22,3,FALSE)</f>
        <v>#DIV/0!</v>
      </c>
      <c r="M1152" s="305">
        <f>IF(K1152="nio",0,IF(K1152&gt;0,VLOOKUP(G1152,'3-Productie normen'!A:J,VLOOKUP(K1152,'3-Productie normen'!$B$40:$C$42,2,FALSE),FALSE)))</f>
        <v>0</v>
      </c>
      <c r="N1152" s="306" t="str">
        <f>VLOOKUP(G1152,'3-Productie normen'!A:J,8,FALSE)</f>
        <v>L</v>
      </c>
      <c r="O1152" s="453"/>
      <c r="Q1152" s="307">
        <f t="shared" si="36"/>
        <v>25420</v>
      </c>
    </row>
    <row r="1153" spans="1:17" ht="14.1" customHeight="1">
      <c r="A1153" s="62">
        <v>1153</v>
      </c>
      <c r="B1153" s="271" t="s">
        <v>893</v>
      </c>
      <c r="C1153" s="271" t="s">
        <v>963</v>
      </c>
      <c r="D1153" s="429" t="s">
        <v>1109</v>
      </c>
      <c r="E1153" s="216">
        <v>279</v>
      </c>
      <c r="F1153" s="73" t="s">
        <v>944</v>
      </c>
      <c r="G1153" s="285" t="s">
        <v>37</v>
      </c>
      <c r="H1153" s="73" t="s">
        <v>967</v>
      </c>
      <c r="I1153" s="209">
        <v>7</v>
      </c>
      <c r="J1153" s="304">
        <f t="shared" si="35"/>
        <v>205</v>
      </c>
      <c r="K1153" s="219">
        <v>205</v>
      </c>
      <c r="L1153" s="218" t="e">
        <f>IF(K1153="nio",0,IF(K1153&gt;0,K1153*I1153/M1153,0))*VLOOKUP(B1153,'2-Kosten per locatie'!$A$14:$C$22,3,FALSE)</f>
        <v>#DIV/0!</v>
      </c>
      <c r="M1153" s="305">
        <f>IF(K1153="nio",0,IF(K1153&gt;0,VLOOKUP(G1153,'3-Productie normen'!A:J,VLOOKUP(K1153,'3-Productie normen'!$B$40:$C$42,2,FALSE),FALSE)))</f>
        <v>0</v>
      </c>
      <c r="N1153" s="306" t="str">
        <f>VLOOKUP(G1153,'3-Productie normen'!A:J,8,FALSE)</f>
        <v>S</v>
      </c>
      <c r="O1153" s="453"/>
      <c r="Q1153" s="307">
        <f t="shared" si="36"/>
        <v>1435</v>
      </c>
    </row>
    <row r="1154" spans="1:17" ht="14.1" customHeight="1">
      <c r="A1154" s="62">
        <v>1154</v>
      </c>
      <c r="B1154" s="271" t="s">
        <v>893</v>
      </c>
      <c r="C1154" s="271" t="s">
        <v>963</v>
      </c>
      <c r="D1154" s="429" t="s">
        <v>1109</v>
      </c>
      <c r="E1154" s="216">
        <v>206</v>
      </c>
      <c r="F1154" s="73" t="s">
        <v>901</v>
      </c>
      <c r="G1154" s="73" t="s">
        <v>35</v>
      </c>
      <c r="H1154" s="73" t="s">
        <v>966</v>
      </c>
      <c r="I1154" s="209">
        <v>21</v>
      </c>
      <c r="J1154" s="304">
        <f t="shared" si="35"/>
        <v>123</v>
      </c>
      <c r="K1154" s="219">
        <v>123</v>
      </c>
      <c r="L1154" s="218" t="e">
        <f>IF(K1154="nio",0,IF(K1154&gt;0,K1154*I1154/M1154,0))*VLOOKUP(B1154,'2-Kosten per locatie'!$A$14:$C$22,3,FALSE)</f>
        <v>#DIV/0!</v>
      </c>
      <c r="M1154" s="305">
        <f>IF(K1154="nio",0,IF(K1154&gt;0,VLOOKUP(G1154,'3-Productie normen'!A:J,VLOOKUP(K1154,'3-Productie normen'!$B$40:$C$42,2,FALSE),FALSE)))</f>
        <v>0</v>
      </c>
      <c r="N1154" s="306" t="str">
        <f>VLOOKUP(G1154,'3-Productie normen'!A:J,8,FALSE)</f>
        <v>B</v>
      </c>
      <c r="O1154" s="453"/>
      <c r="Q1154" s="307">
        <f t="shared" si="36"/>
        <v>2583</v>
      </c>
    </row>
    <row r="1155" spans="1:17" ht="14.1" customHeight="1">
      <c r="A1155" s="62">
        <v>1155</v>
      </c>
      <c r="B1155" s="271" t="s">
        <v>893</v>
      </c>
      <c r="C1155" s="271" t="s">
        <v>963</v>
      </c>
      <c r="D1155" s="429" t="s">
        <v>1109</v>
      </c>
      <c r="E1155" s="216">
        <v>208</v>
      </c>
      <c r="F1155" s="73" t="s">
        <v>901</v>
      </c>
      <c r="G1155" s="73" t="s">
        <v>35</v>
      </c>
      <c r="H1155" s="73" t="s">
        <v>375</v>
      </c>
      <c r="I1155" s="209">
        <v>16</v>
      </c>
      <c r="J1155" s="304">
        <f t="shared" si="35"/>
        <v>123</v>
      </c>
      <c r="K1155" s="219">
        <v>123</v>
      </c>
      <c r="L1155" s="218" t="e">
        <f>IF(K1155="nio",0,IF(K1155&gt;0,K1155*I1155/M1155,0))*VLOOKUP(B1155,'2-Kosten per locatie'!$A$14:$C$22,3,FALSE)</f>
        <v>#DIV/0!</v>
      </c>
      <c r="M1155" s="305">
        <f>IF(K1155="nio",0,IF(K1155&gt;0,VLOOKUP(G1155,'3-Productie normen'!A:J,VLOOKUP(K1155,'3-Productie normen'!$B$40:$C$42,2,FALSE),FALSE)))</f>
        <v>0</v>
      </c>
      <c r="N1155" s="306" t="str">
        <f>VLOOKUP(G1155,'3-Productie normen'!A:J,8,FALSE)</f>
        <v>B</v>
      </c>
      <c r="O1155" s="453"/>
      <c r="Q1155" s="307">
        <f t="shared" si="36"/>
        <v>1968</v>
      </c>
    </row>
    <row r="1156" spans="1:17" ht="14.1" customHeight="1">
      <c r="A1156" s="62">
        <v>1156</v>
      </c>
      <c r="B1156" s="271" t="s">
        <v>893</v>
      </c>
      <c r="C1156" s="271" t="s">
        <v>963</v>
      </c>
      <c r="D1156" s="429" t="s">
        <v>1109</v>
      </c>
      <c r="E1156" s="216">
        <v>207</v>
      </c>
      <c r="F1156" s="73" t="s">
        <v>1077</v>
      </c>
      <c r="G1156" s="73" t="s">
        <v>35</v>
      </c>
      <c r="H1156" s="73" t="s">
        <v>966</v>
      </c>
      <c r="I1156" s="209">
        <v>10</v>
      </c>
      <c r="J1156" s="304">
        <f t="shared" si="35"/>
        <v>123</v>
      </c>
      <c r="K1156" s="219">
        <v>123</v>
      </c>
      <c r="L1156" s="218" t="e">
        <f>IF(K1156="nio",0,IF(K1156&gt;0,K1156*I1156/M1156,0))*VLOOKUP(B1156,'2-Kosten per locatie'!$A$14:$C$22,3,FALSE)</f>
        <v>#DIV/0!</v>
      </c>
      <c r="M1156" s="305">
        <f>IF(K1156="nio",0,IF(K1156&gt;0,VLOOKUP(G1156,'3-Productie normen'!A:J,VLOOKUP(K1156,'3-Productie normen'!$B$40:$C$42,2,FALSE),FALSE)))</f>
        <v>0</v>
      </c>
      <c r="N1156" s="306" t="str">
        <f>VLOOKUP(G1156,'3-Productie normen'!A:J,8,FALSE)</f>
        <v>B</v>
      </c>
      <c r="O1156" s="453"/>
      <c r="Q1156" s="307">
        <f t="shared" si="36"/>
        <v>1230</v>
      </c>
    </row>
    <row r="1157" spans="1:17" ht="14.1" customHeight="1">
      <c r="A1157" s="62">
        <v>1157</v>
      </c>
      <c r="B1157" s="271" t="s">
        <v>893</v>
      </c>
      <c r="C1157" s="271" t="s">
        <v>963</v>
      </c>
      <c r="D1157" s="429" t="s">
        <v>1109</v>
      </c>
      <c r="E1157" s="216">
        <v>271</v>
      </c>
      <c r="F1157" s="73" t="s">
        <v>925</v>
      </c>
      <c r="G1157" s="73" t="s">
        <v>232</v>
      </c>
      <c r="H1157" s="73" t="s">
        <v>375</v>
      </c>
      <c r="I1157" s="209">
        <v>55</v>
      </c>
      <c r="J1157" s="304">
        <f t="shared" si="35"/>
        <v>205</v>
      </c>
      <c r="K1157" s="219">
        <v>205</v>
      </c>
      <c r="L1157" s="218" t="e">
        <f>IF(K1157="nio",0,IF(K1157&gt;0,K1157*I1157/M1157,0))*VLOOKUP(B1157,'2-Kosten per locatie'!$A$14:$C$22,3,FALSE)</f>
        <v>#DIV/0!</v>
      </c>
      <c r="M1157" s="305">
        <f>IF(K1157="nio",0,IF(K1157&gt;0,VLOOKUP(G1157,'3-Productie normen'!A:J,VLOOKUP(K1157,'3-Productie normen'!$B$40:$C$42,2,FALSE),FALSE)))</f>
        <v>0</v>
      </c>
      <c r="N1157" s="306" t="str">
        <f>VLOOKUP(G1157,'3-Productie normen'!A:J,8,FALSE)</f>
        <v>V</v>
      </c>
      <c r="O1157" s="453"/>
      <c r="Q1157" s="307">
        <f t="shared" si="36"/>
        <v>11275</v>
      </c>
    </row>
    <row r="1158" spans="1:17" ht="14.1" customHeight="1">
      <c r="A1158" s="62">
        <v>1158</v>
      </c>
      <c r="B1158" s="271" t="s">
        <v>893</v>
      </c>
      <c r="C1158" s="271" t="s">
        <v>963</v>
      </c>
      <c r="D1158" s="429" t="s">
        <v>1109</v>
      </c>
      <c r="E1158" s="216">
        <v>209</v>
      </c>
      <c r="F1158" s="73" t="s">
        <v>901</v>
      </c>
      <c r="G1158" s="73" t="s">
        <v>35</v>
      </c>
      <c r="H1158" s="73" t="s">
        <v>966</v>
      </c>
      <c r="I1158" s="209">
        <v>20</v>
      </c>
      <c r="J1158" s="304">
        <f t="shared" si="35"/>
        <v>123</v>
      </c>
      <c r="K1158" s="219">
        <v>123</v>
      </c>
      <c r="L1158" s="218" t="e">
        <f>IF(K1158="nio",0,IF(K1158&gt;0,K1158*I1158/M1158,0))*VLOOKUP(B1158,'2-Kosten per locatie'!$A$14:$C$22,3,FALSE)</f>
        <v>#DIV/0!</v>
      </c>
      <c r="M1158" s="305">
        <f>IF(K1158="nio",0,IF(K1158&gt;0,VLOOKUP(G1158,'3-Productie normen'!A:J,VLOOKUP(K1158,'3-Productie normen'!$B$40:$C$42,2,FALSE),FALSE)))</f>
        <v>0</v>
      </c>
      <c r="N1158" s="306" t="str">
        <f>VLOOKUP(G1158,'3-Productie normen'!A:J,8,FALSE)</f>
        <v>B</v>
      </c>
      <c r="O1158" s="453"/>
      <c r="Q1158" s="307">
        <f t="shared" si="36"/>
        <v>2460</v>
      </c>
    </row>
    <row r="1159" spans="1:17" ht="14.1" customHeight="1">
      <c r="A1159" s="62">
        <v>1159</v>
      </c>
      <c r="B1159" s="271" t="s">
        <v>893</v>
      </c>
      <c r="C1159" s="271" t="s">
        <v>963</v>
      </c>
      <c r="D1159" s="429" t="s">
        <v>1109</v>
      </c>
      <c r="E1159" s="216">
        <v>275</v>
      </c>
      <c r="F1159" s="73" t="s">
        <v>944</v>
      </c>
      <c r="G1159" s="285" t="s">
        <v>37</v>
      </c>
      <c r="H1159" s="73" t="s">
        <v>967</v>
      </c>
      <c r="I1159" s="209">
        <v>13</v>
      </c>
      <c r="J1159" s="304">
        <f t="shared" si="35"/>
        <v>205</v>
      </c>
      <c r="K1159" s="219">
        <v>205</v>
      </c>
      <c r="L1159" s="218" t="e">
        <f>IF(K1159="nio",0,IF(K1159&gt;0,K1159*I1159/M1159,0))*VLOOKUP(B1159,'2-Kosten per locatie'!$A$14:$C$22,3,FALSE)</f>
        <v>#DIV/0!</v>
      </c>
      <c r="M1159" s="305">
        <f>IF(K1159="nio",0,IF(K1159&gt;0,VLOOKUP(G1159,'3-Productie normen'!A:J,VLOOKUP(K1159,'3-Productie normen'!$B$40:$C$42,2,FALSE),FALSE)))</f>
        <v>0</v>
      </c>
      <c r="N1159" s="306" t="str">
        <f>VLOOKUP(G1159,'3-Productie normen'!A:J,8,FALSE)</f>
        <v>S</v>
      </c>
      <c r="O1159" s="453"/>
      <c r="Q1159" s="307">
        <f t="shared" si="36"/>
        <v>2665</v>
      </c>
    </row>
    <row r="1160" spans="1:17" ht="14.1" customHeight="1">
      <c r="A1160" s="62">
        <v>1160</v>
      </c>
      <c r="B1160" s="271" t="s">
        <v>893</v>
      </c>
      <c r="C1160" s="271" t="s">
        <v>963</v>
      </c>
      <c r="D1160" s="429" t="s">
        <v>1109</v>
      </c>
      <c r="E1160" s="216">
        <v>276</v>
      </c>
      <c r="F1160" s="73" t="s">
        <v>944</v>
      </c>
      <c r="G1160" s="285" t="s">
        <v>37</v>
      </c>
      <c r="H1160" s="73" t="s">
        <v>967</v>
      </c>
      <c r="I1160" s="209">
        <v>17</v>
      </c>
      <c r="J1160" s="304">
        <f t="shared" si="35"/>
        <v>205</v>
      </c>
      <c r="K1160" s="219">
        <v>205</v>
      </c>
      <c r="L1160" s="218" t="e">
        <f>IF(K1160="nio",0,IF(K1160&gt;0,K1160*I1160/M1160,0))*VLOOKUP(B1160,'2-Kosten per locatie'!$A$14:$C$22,3,FALSE)</f>
        <v>#DIV/0!</v>
      </c>
      <c r="M1160" s="305">
        <f>IF(K1160="nio",0,IF(K1160&gt;0,VLOOKUP(G1160,'3-Productie normen'!A:J,VLOOKUP(K1160,'3-Productie normen'!$B$40:$C$42,2,FALSE),FALSE)))</f>
        <v>0</v>
      </c>
      <c r="N1160" s="306" t="str">
        <f>VLOOKUP(G1160,'3-Productie normen'!A:J,8,FALSE)</f>
        <v>S</v>
      </c>
      <c r="O1160" s="453"/>
      <c r="Q1160" s="307">
        <f t="shared" si="36"/>
        <v>3485</v>
      </c>
    </row>
    <row r="1161" spans="1:17" ht="14.1" customHeight="1">
      <c r="A1161" s="62">
        <v>1161</v>
      </c>
      <c r="B1161" s="271" t="s">
        <v>893</v>
      </c>
      <c r="C1161" s="271" t="s">
        <v>963</v>
      </c>
      <c r="D1161" s="429" t="s">
        <v>1109</v>
      </c>
      <c r="E1161" s="216">
        <v>210</v>
      </c>
      <c r="F1161" s="73" t="s">
        <v>923</v>
      </c>
      <c r="G1161" s="271" t="s">
        <v>1114</v>
      </c>
      <c r="H1161" s="73" t="s">
        <v>375</v>
      </c>
      <c r="I1161" s="209">
        <v>55</v>
      </c>
      <c r="J1161" s="304">
        <f t="shared" si="35"/>
        <v>205</v>
      </c>
      <c r="K1161" s="219">
        <v>205</v>
      </c>
      <c r="L1161" s="218" t="e">
        <f>IF(K1161="nio",0,IF(K1161&gt;0,K1161*I1161/M1161,0))*VLOOKUP(B1161,'2-Kosten per locatie'!$A$14:$C$22,3,FALSE)</f>
        <v>#DIV/0!</v>
      </c>
      <c r="M1161" s="305">
        <f>IF(K1161="nio",0,IF(K1161&gt;0,VLOOKUP(G1161,'3-Productie normen'!A:J,VLOOKUP(K1161,'3-Productie normen'!$B$40:$C$42,2,FALSE),FALSE)))</f>
        <v>0</v>
      </c>
      <c r="N1161" s="306" t="str">
        <f>VLOOKUP(G1161,'3-Productie normen'!A:J,8,FALSE)</f>
        <v>L</v>
      </c>
      <c r="O1161" s="453"/>
      <c r="Q1161" s="307">
        <f t="shared" si="36"/>
        <v>11275</v>
      </c>
    </row>
    <row r="1162" spans="1:17" ht="14.1" customHeight="1">
      <c r="A1162" s="62">
        <v>1162</v>
      </c>
      <c r="B1162" s="271" t="s">
        <v>893</v>
      </c>
      <c r="C1162" s="271" t="s">
        <v>963</v>
      </c>
      <c r="D1162" s="429" t="s">
        <v>1109</v>
      </c>
      <c r="E1162" s="216">
        <v>216</v>
      </c>
      <c r="F1162" s="73" t="s">
        <v>923</v>
      </c>
      <c r="G1162" s="271" t="s">
        <v>1114</v>
      </c>
      <c r="H1162" s="73" t="s">
        <v>375</v>
      </c>
      <c r="I1162" s="209">
        <v>49</v>
      </c>
      <c r="J1162" s="304">
        <f t="shared" ref="J1162:J1225" si="37">SUM(K1162:K1162)</f>
        <v>205</v>
      </c>
      <c r="K1162" s="219">
        <v>205</v>
      </c>
      <c r="L1162" s="218" t="e">
        <f>IF(K1162="nio",0,IF(K1162&gt;0,K1162*I1162/M1162,0))*VLOOKUP(B1162,'2-Kosten per locatie'!$A$14:$C$22,3,FALSE)</f>
        <v>#DIV/0!</v>
      </c>
      <c r="M1162" s="305">
        <f>IF(K1162="nio",0,IF(K1162&gt;0,VLOOKUP(G1162,'3-Productie normen'!A:J,VLOOKUP(K1162,'3-Productie normen'!$B$40:$C$42,2,FALSE),FALSE)))</f>
        <v>0</v>
      </c>
      <c r="N1162" s="306" t="str">
        <f>VLOOKUP(G1162,'3-Productie normen'!A:J,8,FALSE)</f>
        <v>L</v>
      </c>
      <c r="O1162" s="453"/>
      <c r="Q1162" s="307">
        <f t="shared" si="36"/>
        <v>10045</v>
      </c>
    </row>
    <row r="1163" spans="1:17" ht="14.1" customHeight="1">
      <c r="A1163" s="62">
        <v>1163</v>
      </c>
      <c r="B1163" s="271" t="s">
        <v>893</v>
      </c>
      <c r="C1163" s="271" t="s">
        <v>963</v>
      </c>
      <c r="D1163" s="429" t="s">
        <v>1109</v>
      </c>
      <c r="E1163" s="216">
        <v>217</v>
      </c>
      <c r="F1163" s="73" t="s">
        <v>925</v>
      </c>
      <c r="G1163" s="73" t="s">
        <v>232</v>
      </c>
      <c r="H1163" s="73" t="s">
        <v>375</v>
      </c>
      <c r="I1163" s="209">
        <v>101</v>
      </c>
      <c r="J1163" s="304">
        <f t="shared" si="37"/>
        <v>205</v>
      </c>
      <c r="K1163" s="219">
        <v>205</v>
      </c>
      <c r="L1163" s="218" t="e">
        <f>IF(K1163="nio",0,IF(K1163&gt;0,K1163*I1163/M1163,0))*VLOOKUP(B1163,'2-Kosten per locatie'!$A$14:$C$22,3,FALSE)</f>
        <v>#DIV/0!</v>
      </c>
      <c r="M1163" s="305">
        <f>IF(K1163="nio",0,IF(K1163&gt;0,VLOOKUP(G1163,'3-Productie normen'!A:J,VLOOKUP(K1163,'3-Productie normen'!$B$40:$C$42,2,FALSE),FALSE)))</f>
        <v>0</v>
      </c>
      <c r="N1163" s="306" t="str">
        <f>VLOOKUP(G1163,'3-Productie normen'!A:J,8,FALSE)</f>
        <v>V</v>
      </c>
      <c r="O1163" s="453"/>
      <c r="Q1163" s="307">
        <f t="shared" si="36"/>
        <v>20705</v>
      </c>
    </row>
    <row r="1164" spans="1:17" ht="14.1" customHeight="1">
      <c r="A1164" s="62">
        <v>1164</v>
      </c>
      <c r="B1164" s="271" t="s">
        <v>893</v>
      </c>
      <c r="C1164" s="271" t="s">
        <v>963</v>
      </c>
      <c r="D1164" s="429" t="s">
        <v>1109</v>
      </c>
      <c r="E1164" s="216">
        <v>211</v>
      </c>
      <c r="F1164" s="73" t="s">
        <v>923</v>
      </c>
      <c r="G1164" s="271" t="s">
        <v>1114</v>
      </c>
      <c r="H1164" s="73" t="s">
        <v>375</v>
      </c>
      <c r="I1164" s="209">
        <v>55</v>
      </c>
      <c r="J1164" s="304">
        <f t="shared" si="37"/>
        <v>205</v>
      </c>
      <c r="K1164" s="219">
        <v>205</v>
      </c>
      <c r="L1164" s="218" t="e">
        <f>IF(K1164="nio",0,IF(K1164&gt;0,K1164*I1164/M1164,0))*VLOOKUP(B1164,'2-Kosten per locatie'!$A$14:$C$22,3,FALSE)</f>
        <v>#DIV/0!</v>
      </c>
      <c r="M1164" s="305">
        <f>IF(K1164="nio",0,IF(K1164&gt;0,VLOOKUP(G1164,'3-Productie normen'!A:J,VLOOKUP(K1164,'3-Productie normen'!$B$40:$C$42,2,FALSE),FALSE)))</f>
        <v>0</v>
      </c>
      <c r="N1164" s="306" t="str">
        <f>VLOOKUP(G1164,'3-Productie normen'!A:J,8,FALSE)</f>
        <v>L</v>
      </c>
      <c r="O1164" s="453"/>
      <c r="Q1164" s="307">
        <f t="shared" si="36"/>
        <v>11275</v>
      </c>
    </row>
    <row r="1165" spans="1:17" ht="14.1" customHeight="1">
      <c r="A1165" s="62">
        <v>1165</v>
      </c>
      <c r="B1165" s="271" t="s">
        <v>893</v>
      </c>
      <c r="C1165" s="271" t="s">
        <v>963</v>
      </c>
      <c r="D1165" s="429" t="s">
        <v>1109</v>
      </c>
      <c r="E1165" s="216">
        <v>215</v>
      </c>
      <c r="F1165" s="73" t="s">
        <v>923</v>
      </c>
      <c r="G1165" s="271" t="s">
        <v>1114</v>
      </c>
      <c r="H1165" s="73" t="s">
        <v>375</v>
      </c>
      <c r="I1165" s="209">
        <v>54</v>
      </c>
      <c r="J1165" s="304">
        <f t="shared" si="37"/>
        <v>205</v>
      </c>
      <c r="K1165" s="219">
        <v>205</v>
      </c>
      <c r="L1165" s="218" t="e">
        <f>IF(K1165="nio",0,IF(K1165&gt;0,K1165*I1165/M1165,0))*VLOOKUP(B1165,'2-Kosten per locatie'!$A$14:$C$22,3,FALSE)</f>
        <v>#DIV/0!</v>
      </c>
      <c r="M1165" s="305">
        <f>IF(K1165="nio",0,IF(K1165&gt;0,VLOOKUP(G1165,'3-Productie normen'!A:J,VLOOKUP(K1165,'3-Productie normen'!$B$40:$C$42,2,FALSE),FALSE)))</f>
        <v>0</v>
      </c>
      <c r="N1165" s="306" t="str">
        <f>VLOOKUP(G1165,'3-Productie normen'!A:J,8,FALSE)</f>
        <v>L</v>
      </c>
      <c r="O1165" s="453"/>
      <c r="Q1165" s="307">
        <f t="shared" si="36"/>
        <v>11070</v>
      </c>
    </row>
    <row r="1166" spans="1:17" ht="14.1" customHeight="1">
      <c r="A1166" s="62">
        <v>1166</v>
      </c>
      <c r="B1166" s="271" t="s">
        <v>893</v>
      </c>
      <c r="C1166" s="271" t="s">
        <v>963</v>
      </c>
      <c r="D1166" s="429" t="s">
        <v>1109</v>
      </c>
      <c r="E1166" s="216">
        <v>212</v>
      </c>
      <c r="F1166" s="73" t="s">
        <v>1078</v>
      </c>
      <c r="G1166" s="73" t="s">
        <v>35</v>
      </c>
      <c r="H1166" s="73" t="s">
        <v>966</v>
      </c>
      <c r="I1166" s="209">
        <v>24</v>
      </c>
      <c r="J1166" s="304">
        <f t="shared" si="37"/>
        <v>123</v>
      </c>
      <c r="K1166" s="219">
        <v>123</v>
      </c>
      <c r="L1166" s="218" t="e">
        <f>IF(K1166="nio",0,IF(K1166&gt;0,K1166*I1166/M1166,0))*VLOOKUP(B1166,'2-Kosten per locatie'!$A$14:$C$22,3,FALSE)</f>
        <v>#DIV/0!</v>
      </c>
      <c r="M1166" s="305">
        <f>IF(K1166="nio",0,IF(K1166&gt;0,VLOOKUP(G1166,'3-Productie normen'!A:J,VLOOKUP(K1166,'3-Productie normen'!$B$40:$C$42,2,FALSE),FALSE)))</f>
        <v>0</v>
      </c>
      <c r="N1166" s="306" t="str">
        <f>VLOOKUP(G1166,'3-Productie normen'!A:J,8,FALSE)</f>
        <v>B</v>
      </c>
      <c r="O1166" s="453"/>
      <c r="Q1166" s="307">
        <f t="shared" si="36"/>
        <v>2952</v>
      </c>
    </row>
    <row r="1167" spans="1:17" ht="14.1" customHeight="1">
      <c r="A1167" s="62">
        <v>1167</v>
      </c>
      <c r="B1167" s="271" t="s">
        <v>893</v>
      </c>
      <c r="C1167" s="271" t="s">
        <v>963</v>
      </c>
      <c r="D1167" s="429" t="s">
        <v>1109</v>
      </c>
      <c r="E1167" s="216">
        <v>213</v>
      </c>
      <c r="F1167" s="73" t="s">
        <v>923</v>
      </c>
      <c r="G1167" s="271" t="s">
        <v>1114</v>
      </c>
      <c r="H1167" s="73" t="s">
        <v>375</v>
      </c>
      <c r="I1167" s="209">
        <v>55</v>
      </c>
      <c r="J1167" s="304">
        <f t="shared" si="37"/>
        <v>205</v>
      </c>
      <c r="K1167" s="219">
        <v>205</v>
      </c>
      <c r="L1167" s="218" t="e">
        <f>IF(K1167="nio",0,IF(K1167&gt;0,K1167*I1167/M1167,0))*VLOOKUP(B1167,'2-Kosten per locatie'!$A$14:$C$22,3,FALSE)</f>
        <v>#DIV/0!</v>
      </c>
      <c r="M1167" s="305">
        <f>IF(K1167="nio",0,IF(K1167&gt;0,VLOOKUP(G1167,'3-Productie normen'!A:J,VLOOKUP(K1167,'3-Productie normen'!$B$40:$C$42,2,FALSE),FALSE)))</f>
        <v>0</v>
      </c>
      <c r="N1167" s="306" t="str">
        <f>VLOOKUP(G1167,'3-Productie normen'!A:J,8,FALSE)</f>
        <v>L</v>
      </c>
      <c r="O1167" s="453"/>
      <c r="Q1167" s="307">
        <f t="shared" si="36"/>
        <v>11275</v>
      </c>
    </row>
    <row r="1168" spans="1:17" ht="14.1" customHeight="1">
      <c r="A1168" s="62">
        <v>1168</v>
      </c>
      <c r="B1168" s="271" t="s">
        <v>893</v>
      </c>
      <c r="C1168" s="271" t="s">
        <v>963</v>
      </c>
      <c r="D1168" s="429" t="s">
        <v>1109</v>
      </c>
      <c r="E1168" s="216">
        <v>214</v>
      </c>
      <c r="F1168" s="73" t="s">
        <v>923</v>
      </c>
      <c r="G1168" s="271" t="s">
        <v>1114</v>
      </c>
      <c r="H1168" s="73" t="s">
        <v>375</v>
      </c>
      <c r="I1168" s="209">
        <v>54</v>
      </c>
      <c r="J1168" s="304">
        <f t="shared" si="37"/>
        <v>205</v>
      </c>
      <c r="K1168" s="219">
        <v>205</v>
      </c>
      <c r="L1168" s="218" t="e">
        <f>IF(K1168="nio",0,IF(K1168&gt;0,K1168*I1168/M1168,0))*VLOOKUP(B1168,'2-Kosten per locatie'!$A$14:$C$22,3,FALSE)</f>
        <v>#DIV/0!</v>
      </c>
      <c r="M1168" s="305">
        <f>IF(K1168="nio",0,IF(K1168&gt;0,VLOOKUP(G1168,'3-Productie normen'!A:J,VLOOKUP(K1168,'3-Productie normen'!$B$40:$C$42,2,FALSE),FALSE)))</f>
        <v>0</v>
      </c>
      <c r="N1168" s="306" t="str">
        <f>VLOOKUP(G1168,'3-Productie normen'!A:J,8,FALSE)</f>
        <v>L</v>
      </c>
      <c r="O1168" s="453"/>
      <c r="Q1168" s="307">
        <f t="shared" si="36"/>
        <v>11070</v>
      </c>
    </row>
    <row r="1169" spans="1:17" ht="14.1" customHeight="1">
      <c r="A1169" s="62">
        <v>1169</v>
      </c>
      <c r="B1169" s="271" t="s">
        <v>893</v>
      </c>
      <c r="C1169" s="271" t="s">
        <v>963</v>
      </c>
      <c r="D1169" s="429" t="s">
        <v>1109</v>
      </c>
      <c r="E1169" s="216">
        <v>272</v>
      </c>
      <c r="F1169" s="73" t="s">
        <v>902</v>
      </c>
      <c r="G1169" s="73" t="s">
        <v>232</v>
      </c>
      <c r="H1169" s="73" t="s">
        <v>375</v>
      </c>
      <c r="I1169" s="209">
        <v>6</v>
      </c>
      <c r="J1169" s="304">
        <f t="shared" si="37"/>
        <v>205</v>
      </c>
      <c r="K1169" s="219">
        <v>205</v>
      </c>
      <c r="L1169" s="218" t="e">
        <f>IF(K1169="nio",0,IF(K1169&gt;0,K1169*I1169/M1169,0))*VLOOKUP(B1169,'2-Kosten per locatie'!$A$14:$C$22,3,FALSE)</f>
        <v>#DIV/0!</v>
      </c>
      <c r="M1169" s="305">
        <f>IF(K1169="nio",0,IF(K1169&gt;0,VLOOKUP(G1169,'3-Productie normen'!A:J,VLOOKUP(K1169,'3-Productie normen'!$B$40:$C$42,2,FALSE),FALSE)))</f>
        <v>0</v>
      </c>
      <c r="N1169" s="306" t="str">
        <f>VLOOKUP(G1169,'3-Productie normen'!A:J,8,FALSE)</f>
        <v>V</v>
      </c>
      <c r="O1169" s="453"/>
      <c r="Q1169" s="307">
        <f t="shared" si="36"/>
        <v>1230</v>
      </c>
    </row>
    <row r="1170" spans="1:17" ht="14.1" customHeight="1">
      <c r="A1170" s="62">
        <v>1170</v>
      </c>
      <c r="B1170" s="271" t="s">
        <v>893</v>
      </c>
      <c r="C1170" s="271" t="s">
        <v>963</v>
      </c>
      <c r="D1170" s="429" t="s">
        <v>1111</v>
      </c>
      <c r="E1170" s="216" t="s">
        <v>994</v>
      </c>
      <c r="F1170" s="73" t="s">
        <v>1079</v>
      </c>
      <c r="G1170" s="73" t="s">
        <v>37</v>
      </c>
      <c r="H1170" s="73" t="s">
        <v>967</v>
      </c>
      <c r="I1170" s="209">
        <v>2</v>
      </c>
      <c r="J1170" s="304">
        <f t="shared" si="37"/>
        <v>205</v>
      </c>
      <c r="K1170" s="219">
        <v>205</v>
      </c>
      <c r="L1170" s="218" t="e">
        <f>IF(K1170="nio",0,IF(K1170&gt;0,K1170*I1170/M1170,0))*VLOOKUP(B1170,'2-Kosten per locatie'!$A$14:$C$22,3,FALSE)</f>
        <v>#DIV/0!</v>
      </c>
      <c r="M1170" s="305">
        <f>IF(K1170="nio",0,IF(K1170&gt;0,VLOOKUP(G1170,'3-Productie normen'!A:J,VLOOKUP(K1170,'3-Productie normen'!$B$40:$C$42,2,FALSE),FALSE)))</f>
        <v>0</v>
      </c>
      <c r="N1170" s="306" t="str">
        <f>VLOOKUP(G1170,'3-Productie normen'!A:J,8,FALSE)</f>
        <v>S</v>
      </c>
      <c r="O1170" s="453"/>
      <c r="Q1170" s="307">
        <f t="shared" si="36"/>
        <v>410</v>
      </c>
    </row>
    <row r="1171" spans="1:17" ht="14.1" customHeight="1">
      <c r="A1171" s="62">
        <v>1171</v>
      </c>
      <c r="B1171" s="271" t="s">
        <v>893</v>
      </c>
      <c r="C1171" s="271" t="s">
        <v>963</v>
      </c>
      <c r="D1171" s="429" t="s">
        <v>1111</v>
      </c>
      <c r="E1171" s="216" t="s">
        <v>995</v>
      </c>
      <c r="F1171" s="73" t="s">
        <v>1080</v>
      </c>
      <c r="G1171" s="73" t="s">
        <v>421</v>
      </c>
      <c r="H1171" s="73" t="s">
        <v>970</v>
      </c>
      <c r="I1171" s="209">
        <v>29</v>
      </c>
      <c r="J1171" s="304">
        <f t="shared" si="37"/>
        <v>205</v>
      </c>
      <c r="K1171" s="219">
        <v>205</v>
      </c>
      <c r="L1171" s="218" t="e">
        <f>IF(K1171="nio",0,IF(K1171&gt;0,K1171*I1171/M1171,0))*VLOOKUP(B1171,'2-Kosten per locatie'!$A$14:$C$22,3,FALSE)</f>
        <v>#DIV/0!</v>
      </c>
      <c r="M1171" s="305">
        <f>IF(K1171="nio",0,IF(K1171&gt;0,VLOOKUP(G1171,'3-Productie normen'!A:J,VLOOKUP(K1171,'3-Productie normen'!$B$40:$C$42,2,FALSE),FALSE)))</f>
        <v>0</v>
      </c>
      <c r="N1171" s="306" t="str">
        <f>VLOOKUP(G1171,'3-Productie normen'!A:J,8,FALSE)</f>
        <v>V</v>
      </c>
      <c r="O1171" s="453"/>
      <c r="Q1171" s="307">
        <f t="shared" si="36"/>
        <v>5945</v>
      </c>
    </row>
    <row r="1172" spans="1:17" ht="14.1" customHeight="1">
      <c r="A1172" s="62">
        <v>1172</v>
      </c>
      <c r="B1172" s="271" t="s">
        <v>893</v>
      </c>
      <c r="C1172" s="271" t="s">
        <v>963</v>
      </c>
      <c r="D1172" s="429" t="s">
        <v>1111</v>
      </c>
      <c r="E1172" s="216" t="s">
        <v>996</v>
      </c>
      <c r="F1172" s="73" t="s">
        <v>974</v>
      </c>
      <c r="G1172" s="73" t="s">
        <v>393</v>
      </c>
      <c r="H1172" s="73" t="s">
        <v>375</v>
      </c>
      <c r="I1172" s="209">
        <v>28</v>
      </c>
      <c r="J1172" s="304">
        <f t="shared" si="37"/>
        <v>205</v>
      </c>
      <c r="K1172" s="219">
        <v>205</v>
      </c>
      <c r="L1172" s="218" t="e">
        <f>IF(K1172="nio",0,IF(K1172&gt;0,K1172*I1172/M1172,0))*VLOOKUP(B1172,'2-Kosten per locatie'!$A$14:$C$22,3,FALSE)</f>
        <v>#DIV/0!</v>
      </c>
      <c r="M1172" s="305">
        <f>IF(K1172="nio",0,IF(K1172&gt;0,VLOOKUP(G1172,'3-Productie normen'!A:J,VLOOKUP(K1172,'3-Productie normen'!$B$40:$C$42,2,FALSE),FALSE)))</f>
        <v>0</v>
      </c>
      <c r="N1172" s="306" t="str">
        <f>VLOOKUP(G1172,'3-Productie normen'!A:J,8,FALSE)</f>
        <v>V</v>
      </c>
      <c r="O1172" s="453"/>
      <c r="Q1172" s="307">
        <f t="shared" si="36"/>
        <v>5740</v>
      </c>
    </row>
    <row r="1173" spans="1:17" ht="14.1" customHeight="1">
      <c r="A1173" s="62">
        <v>1173</v>
      </c>
      <c r="B1173" s="271" t="s">
        <v>893</v>
      </c>
      <c r="C1173" s="271" t="s">
        <v>963</v>
      </c>
      <c r="D1173" s="429" t="s">
        <v>1111</v>
      </c>
      <c r="E1173" s="216" t="s">
        <v>997</v>
      </c>
      <c r="F1173" s="73" t="s">
        <v>925</v>
      </c>
      <c r="G1173" s="73" t="s">
        <v>232</v>
      </c>
      <c r="H1173" s="73" t="s">
        <v>375</v>
      </c>
      <c r="I1173" s="209">
        <v>84</v>
      </c>
      <c r="J1173" s="304">
        <f t="shared" si="37"/>
        <v>205</v>
      </c>
      <c r="K1173" s="219">
        <v>205</v>
      </c>
      <c r="L1173" s="218" t="e">
        <f>IF(K1173="nio",0,IF(K1173&gt;0,K1173*I1173/M1173,0))*VLOOKUP(B1173,'2-Kosten per locatie'!$A$14:$C$22,3,FALSE)</f>
        <v>#DIV/0!</v>
      </c>
      <c r="M1173" s="305">
        <f>IF(K1173="nio",0,IF(K1173&gt;0,VLOOKUP(G1173,'3-Productie normen'!A:J,VLOOKUP(K1173,'3-Productie normen'!$B$40:$C$42,2,FALSE),FALSE)))</f>
        <v>0</v>
      </c>
      <c r="N1173" s="306" t="str">
        <f>VLOOKUP(G1173,'3-Productie normen'!A:J,8,FALSE)</f>
        <v>V</v>
      </c>
      <c r="O1173" s="453"/>
      <c r="Q1173" s="307">
        <f t="shared" si="36"/>
        <v>17220</v>
      </c>
    </row>
    <row r="1174" spans="1:17" ht="14.1" customHeight="1">
      <c r="A1174" s="62">
        <v>1174</v>
      </c>
      <c r="B1174" s="271" t="s">
        <v>893</v>
      </c>
      <c r="C1174" s="271" t="s">
        <v>963</v>
      </c>
      <c r="D1174" s="429" t="s">
        <v>1111</v>
      </c>
      <c r="E1174" s="216" t="s">
        <v>998</v>
      </c>
      <c r="F1174" s="73" t="s">
        <v>1081</v>
      </c>
      <c r="G1174" s="285" t="s">
        <v>40</v>
      </c>
      <c r="H1174" s="73" t="s">
        <v>967</v>
      </c>
      <c r="I1174" s="209">
        <v>21</v>
      </c>
      <c r="J1174" s="304">
        <f t="shared" si="37"/>
        <v>205</v>
      </c>
      <c r="K1174" s="219">
        <v>205</v>
      </c>
      <c r="L1174" s="218" t="e">
        <f>IF(K1174="nio",0,IF(K1174&gt;0,K1174*I1174/M1174,0))*VLOOKUP(B1174,'2-Kosten per locatie'!$A$14:$C$22,3,FALSE)</f>
        <v>#DIV/0!</v>
      </c>
      <c r="M1174" s="305">
        <f>IF(K1174="nio",0,IF(K1174&gt;0,VLOOKUP(G1174,'3-Productie normen'!A:J,VLOOKUP(K1174,'3-Productie normen'!$B$40:$C$42,2,FALSE),FALSE)))</f>
        <v>0</v>
      </c>
      <c r="N1174" s="306" t="str">
        <f>VLOOKUP(G1174,'3-Productie normen'!A:J,8,FALSE)</f>
        <v>V</v>
      </c>
      <c r="O1174" s="453"/>
      <c r="Q1174" s="307">
        <f t="shared" si="36"/>
        <v>4305</v>
      </c>
    </row>
    <row r="1175" spans="1:17" ht="14.1" customHeight="1">
      <c r="A1175" s="62">
        <v>1175</v>
      </c>
      <c r="B1175" s="271" t="s">
        <v>893</v>
      </c>
      <c r="C1175" s="271" t="s">
        <v>963</v>
      </c>
      <c r="D1175" s="429" t="s">
        <v>1111</v>
      </c>
      <c r="E1175" s="216" t="s">
        <v>998</v>
      </c>
      <c r="F1175" s="73" t="s">
        <v>1082</v>
      </c>
      <c r="G1175" s="285" t="s">
        <v>37</v>
      </c>
      <c r="H1175" s="73" t="s">
        <v>967</v>
      </c>
      <c r="I1175" s="209">
        <v>12</v>
      </c>
      <c r="J1175" s="304">
        <f t="shared" si="37"/>
        <v>205</v>
      </c>
      <c r="K1175" s="219">
        <v>205</v>
      </c>
      <c r="L1175" s="218" t="e">
        <f>IF(K1175="nio",0,IF(K1175&gt;0,K1175*I1175/M1175,0))*VLOOKUP(B1175,'2-Kosten per locatie'!$A$14:$C$22,3,FALSE)</f>
        <v>#DIV/0!</v>
      </c>
      <c r="M1175" s="305">
        <f>IF(K1175="nio",0,IF(K1175&gt;0,VLOOKUP(G1175,'3-Productie normen'!A:J,VLOOKUP(K1175,'3-Productie normen'!$B$40:$C$42,2,FALSE),FALSE)))</f>
        <v>0</v>
      </c>
      <c r="N1175" s="306" t="str">
        <f>VLOOKUP(G1175,'3-Productie normen'!A:J,8,FALSE)</f>
        <v>S</v>
      </c>
      <c r="O1175" s="453"/>
      <c r="Q1175" s="307">
        <f t="shared" si="36"/>
        <v>2460</v>
      </c>
    </row>
    <row r="1176" spans="1:17" ht="14.1" customHeight="1">
      <c r="A1176" s="62">
        <v>1176</v>
      </c>
      <c r="B1176" s="271" t="s">
        <v>893</v>
      </c>
      <c r="C1176" s="271" t="s">
        <v>963</v>
      </c>
      <c r="D1176" s="429" t="s">
        <v>1111</v>
      </c>
      <c r="E1176" s="216" t="s">
        <v>999</v>
      </c>
      <c r="F1176" s="73" t="s">
        <v>958</v>
      </c>
      <c r="G1176" s="285" t="s">
        <v>37</v>
      </c>
      <c r="H1176" s="73" t="s">
        <v>967</v>
      </c>
      <c r="I1176" s="209">
        <v>1</v>
      </c>
      <c r="J1176" s="304">
        <f t="shared" si="37"/>
        <v>205</v>
      </c>
      <c r="K1176" s="219">
        <v>205</v>
      </c>
      <c r="L1176" s="218" t="e">
        <f>IF(K1176="nio",0,IF(K1176&gt;0,K1176*I1176/M1176,0))*VLOOKUP(B1176,'2-Kosten per locatie'!$A$14:$C$22,3,FALSE)</f>
        <v>#DIV/0!</v>
      </c>
      <c r="M1176" s="305">
        <f>IF(K1176="nio",0,IF(K1176&gt;0,VLOOKUP(G1176,'3-Productie normen'!A:J,VLOOKUP(K1176,'3-Productie normen'!$B$40:$C$42,2,FALSE),FALSE)))</f>
        <v>0</v>
      </c>
      <c r="N1176" s="306" t="str">
        <f>VLOOKUP(G1176,'3-Productie normen'!A:J,8,FALSE)</f>
        <v>S</v>
      </c>
      <c r="O1176" s="453"/>
      <c r="Q1176" s="307">
        <f t="shared" si="36"/>
        <v>205</v>
      </c>
    </row>
    <row r="1177" spans="1:17" ht="14.1" customHeight="1">
      <c r="A1177" s="62">
        <v>1177</v>
      </c>
      <c r="B1177" s="271" t="s">
        <v>893</v>
      </c>
      <c r="C1177" s="271" t="s">
        <v>963</v>
      </c>
      <c r="D1177" s="429" t="s">
        <v>1111</v>
      </c>
      <c r="E1177" s="216" t="s">
        <v>1000</v>
      </c>
      <c r="F1177" s="73" t="s">
        <v>958</v>
      </c>
      <c r="G1177" s="285" t="s">
        <v>37</v>
      </c>
      <c r="H1177" s="73" t="s">
        <v>967</v>
      </c>
      <c r="I1177" s="209">
        <v>2</v>
      </c>
      <c r="J1177" s="304">
        <f t="shared" si="37"/>
        <v>205</v>
      </c>
      <c r="K1177" s="219">
        <v>205</v>
      </c>
      <c r="L1177" s="218" t="e">
        <f>IF(K1177="nio",0,IF(K1177&gt;0,K1177*I1177/M1177,0))*VLOOKUP(B1177,'2-Kosten per locatie'!$A$14:$C$22,3,FALSE)</f>
        <v>#DIV/0!</v>
      </c>
      <c r="M1177" s="305">
        <f>IF(K1177="nio",0,IF(K1177&gt;0,VLOOKUP(G1177,'3-Productie normen'!A:J,VLOOKUP(K1177,'3-Productie normen'!$B$40:$C$42,2,FALSE),FALSE)))</f>
        <v>0</v>
      </c>
      <c r="N1177" s="306" t="str">
        <f>VLOOKUP(G1177,'3-Productie normen'!A:J,8,FALSE)</f>
        <v>S</v>
      </c>
      <c r="O1177" s="453"/>
      <c r="Q1177" s="307">
        <f t="shared" si="36"/>
        <v>410</v>
      </c>
    </row>
    <row r="1178" spans="1:17" ht="14.1" customHeight="1">
      <c r="A1178" s="62">
        <v>1178</v>
      </c>
      <c r="B1178" s="271" t="s">
        <v>893</v>
      </c>
      <c r="C1178" s="271" t="s">
        <v>963</v>
      </c>
      <c r="D1178" s="429" t="s">
        <v>1111</v>
      </c>
      <c r="E1178" s="216" t="s">
        <v>1001</v>
      </c>
      <c r="F1178" s="73" t="s">
        <v>1081</v>
      </c>
      <c r="G1178" s="285" t="s">
        <v>40</v>
      </c>
      <c r="H1178" s="73" t="s">
        <v>967</v>
      </c>
      <c r="I1178" s="209">
        <v>23</v>
      </c>
      <c r="J1178" s="304">
        <f t="shared" si="37"/>
        <v>205</v>
      </c>
      <c r="K1178" s="219">
        <v>205</v>
      </c>
      <c r="L1178" s="218" t="e">
        <f>IF(K1178="nio",0,IF(K1178&gt;0,K1178*I1178/M1178,0))*VLOOKUP(B1178,'2-Kosten per locatie'!$A$14:$C$22,3,FALSE)</f>
        <v>#DIV/0!</v>
      </c>
      <c r="M1178" s="305">
        <f>IF(K1178="nio",0,IF(K1178&gt;0,VLOOKUP(G1178,'3-Productie normen'!A:J,VLOOKUP(K1178,'3-Productie normen'!$B$40:$C$42,2,FALSE),FALSE)))</f>
        <v>0</v>
      </c>
      <c r="N1178" s="306" t="str">
        <f>VLOOKUP(G1178,'3-Productie normen'!A:J,8,FALSE)</f>
        <v>V</v>
      </c>
      <c r="O1178" s="453"/>
      <c r="Q1178" s="307">
        <f t="shared" si="36"/>
        <v>4715</v>
      </c>
    </row>
    <row r="1179" spans="1:17" ht="14.1" customHeight="1">
      <c r="A1179" s="62">
        <v>1179</v>
      </c>
      <c r="B1179" s="271" t="s">
        <v>893</v>
      </c>
      <c r="C1179" s="271" t="s">
        <v>963</v>
      </c>
      <c r="D1179" s="429" t="s">
        <v>1111</v>
      </c>
      <c r="E1179" s="216" t="s">
        <v>1001</v>
      </c>
      <c r="F1179" s="73" t="s">
        <v>1082</v>
      </c>
      <c r="G1179" s="285" t="s">
        <v>37</v>
      </c>
      <c r="H1179" s="73" t="s">
        <v>967</v>
      </c>
      <c r="I1179" s="209">
        <v>12</v>
      </c>
      <c r="J1179" s="304">
        <f t="shared" si="37"/>
        <v>205</v>
      </c>
      <c r="K1179" s="219">
        <v>205</v>
      </c>
      <c r="L1179" s="218" t="e">
        <f>IF(K1179="nio",0,IF(K1179&gt;0,K1179*I1179/M1179,0))*VLOOKUP(B1179,'2-Kosten per locatie'!$A$14:$C$22,3,FALSE)</f>
        <v>#DIV/0!</v>
      </c>
      <c r="M1179" s="305">
        <f>IF(K1179="nio",0,IF(K1179&gt;0,VLOOKUP(G1179,'3-Productie normen'!A:J,VLOOKUP(K1179,'3-Productie normen'!$B$40:$C$42,2,FALSE),FALSE)))</f>
        <v>0</v>
      </c>
      <c r="N1179" s="306" t="str">
        <f>VLOOKUP(G1179,'3-Productie normen'!A:J,8,FALSE)</f>
        <v>S</v>
      </c>
      <c r="O1179" s="453"/>
      <c r="Q1179" s="307">
        <f t="shared" si="36"/>
        <v>2460</v>
      </c>
    </row>
    <row r="1180" spans="1:17" ht="14.1" customHeight="1">
      <c r="A1180" s="62">
        <v>1180</v>
      </c>
      <c r="B1180" s="271" t="s">
        <v>893</v>
      </c>
      <c r="C1180" s="271" t="s">
        <v>963</v>
      </c>
      <c r="D1180" s="429" t="s">
        <v>1111</v>
      </c>
      <c r="E1180" s="216" t="s">
        <v>1002</v>
      </c>
      <c r="F1180" s="73" t="s">
        <v>958</v>
      </c>
      <c r="G1180" s="285" t="s">
        <v>37</v>
      </c>
      <c r="H1180" s="73" t="s">
        <v>967</v>
      </c>
      <c r="I1180" s="209">
        <v>2</v>
      </c>
      <c r="J1180" s="304">
        <f t="shared" si="37"/>
        <v>205</v>
      </c>
      <c r="K1180" s="219">
        <v>205</v>
      </c>
      <c r="L1180" s="218" t="e">
        <f>IF(K1180="nio",0,IF(K1180&gt;0,K1180*I1180/M1180,0))*VLOOKUP(B1180,'2-Kosten per locatie'!$A$14:$C$22,3,FALSE)</f>
        <v>#DIV/0!</v>
      </c>
      <c r="M1180" s="305">
        <f>IF(K1180="nio",0,IF(K1180&gt;0,VLOOKUP(G1180,'3-Productie normen'!A:J,VLOOKUP(K1180,'3-Productie normen'!$B$40:$C$42,2,FALSE),FALSE)))</f>
        <v>0</v>
      </c>
      <c r="N1180" s="306" t="str">
        <f>VLOOKUP(G1180,'3-Productie normen'!A:J,8,FALSE)</f>
        <v>S</v>
      </c>
      <c r="O1180" s="453"/>
      <c r="Q1180" s="307">
        <f t="shared" si="36"/>
        <v>410</v>
      </c>
    </row>
    <row r="1181" spans="1:17" ht="14.1" customHeight="1">
      <c r="A1181" s="62">
        <v>1181</v>
      </c>
      <c r="B1181" s="271" t="s">
        <v>893</v>
      </c>
      <c r="C1181" s="271" t="s">
        <v>963</v>
      </c>
      <c r="D1181" s="429" t="s">
        <v>1111</v>
      </c>
      <c r="E1181" s="216" t="s">
        <v>1003</v>
      </c>
      <c r="F1181" s="73" t="s">
        <v>958</v>
      </c>
      <c r="G1181" s="285" t="s">
        <v>37</v>
      </c>
      <c r="H1181" s="73" t="s">
        <v>967</v>
      </c>
      <c r="I1181" s="209">
        <v>2</v>
      </c>
      <c r="J1181" s="304">
        <f t="shared" si="37"/>
        <v>205</v>
      </c>
      <c r="K1181" s="219">
        <v>205</v>
      </c>
      <c r="L1181" s="218" t="e">
        <f>IF(K1181="nio",0,IF(K1181&gt;0,K1181*I1181/M1181,0))*VLOOKUP(B1181,'2-Kosten per locatie'!$A$14:$C$22,3,FALSE)</f>
        <v>#DIV/0!</v>
      </c>
      <c r="M1181" s="305">
        <f>IF(K1181="nio",0,IF(K1181&gt;0,VLOOKUP(G1181,'3-Productie normen'!A:J,VLOOKUP(K1181,'3-Productie normen'!$B$40:$C$42,2,FALSE),FALSE)))</f>
        <v>0</v>
      </c>
      <c r="N1181" s="306" t="str">
        <f>VLOOKUP(G1181,'3-Productie normen'!A:J,8,FALSE)</f>
        <v>S</v>
      </c>
      <c r="O1181" s="453"/>
      <c r="Q1181" s="307">
        <f t="shared" si="36"/>
        <v>410</v>
      </c>
    </row>
    <row r="1182" spans="1:17" ht="14.1" customHeight="1">
      <c r="A1182" s="62">
        <v>1182</v>
      </c>
      <c r="B1182" s="271" t="s">
        <v>893</v>
      </c>
      <c r="C1182" s="271" t="s">
        <v>963</v>
      </c>
      <c r="D1182" s="429" t="s">
        <v>1111</v>
      </c>
      <c r="E1182" s="216" t="s">
        <v>1004</v>
      </c>
      <c r="F1182" s="73" t="s">
        <v>1082</v>
      </c>
      <c r="G1182" s="285" t="s">
        <v>37</v>
      </c>
      <c r="H1182" s="73" t="s">
        <v>967</v>
      </c>
      <c r="I1182" s="209">
        <v>12</v>
      </c>
      <c r="J1182" s="304">
        <f t="shared" si="37"/>
        <v>205</v>
      </c>
      <c r="K1182" s="219">
        <v>205</v>
      </c>
      <c r="L1182" s="218" t="e">
        <f>IF(K1182="nio",0,IF(K1182&gt;0,K1182*I1182/M1182,0))*VLOOKUP(B1182,'2-Kosten per locatie'!$A$14:$C$22,3,FALSE)</f>
        <v>#DIV/0!</v>
      </c>
      <c r="M1182" s="305">
        <f>IF(K1182="nio",0,IF(K1182&gt;0,VLOOKUP(G1182,'3-Productie normen'!A:J,VLOOKUP(K1182,'3-Productie normen'!$B$40:$C$42,2,FALSE),FALSE)))</f>
        <v>0</v>
      </c>
      <c r="N1182" s="306" t="str">
        <f>VLOOKUP(G1182,'3-Productie normen'!A:J,8,FALSE)</f>
        <v>S</v>
      </c>
      <c r="O1182" s="453"/>
      <c r="Q1182" s="307">
        <f t="shared" si="36"/>
        <v>2460</v>
      </c>
    </row>
    <row r="1183" spans="1:17" ht="14.1" customHeight="1">
      <c r="A1183" s="62">
        <v>1183</v>
      </c>
      <c r="B1183" s="271" t="s">
        <v>893</v>
      </c>
      <c r="C1183" s="271" t="s">
        <v>963</v>
      </c>
      <c r="D1183" s="429" t="s">
        <v>1111</v>
      </c>
      <c r="E1183" s="216" t="s">
        <v>1004</v>
      </c>
      <c r="F1183" s="73" t="s">
        <v>1081</v>
      </c>
      <c r="G1183" s="285" t="s">
        <v>40</v>
      </c>
      <c r="H1183" s="73" t="s">
        <v>967</v>
      </c>
      <c r="I1183" s="209">
        <v>25</v>
      </c>
      <c r="J1183" s="304">
        <f t="shared" si="37"/>
        <v>205</v>
      </c>
      <c r="K1183" s="219">
        <v>205</v>
      </c>
      <c r="L1183" s="218" t="e">
        <f>IF(K1183="nio",0,IF(K1183&gt;0,K1183*I1183/M1183,0))*VLOOKUP(B1183,'2-Kosten per locatie'!$A$14:$C$22,3,FALSE)</f>
        <v>#DIV/0!</v>
      </c>
      <c r="M1183" s="305">
        <f>IF(K1183="nio",0,IF(K1183&gt;0,VLOOKUP(G1183,'3-Productie normen'!A:J,VLOOKUP(K1183,'3-Productie normen'!$B$40:$C$42,2,FALSE),FALSE)))</f>
        <v>0</v>
      </c>
      <c r="N1183" s="306" t="str">
        <f>VLOOKUP(G1183,'3-Productie normen'!A:J,8,FALSE)</f>
        <v>V</v>
      </c>
      <c r="O1183" s="453"/>
      <c r="Q1183" s="307">
        <f t="shared" si="36"/>
        <v>5125</v>
      </c>
    </row>
    <row r="1184" spans="1:17" ht="14.1" customHeight="1">
      <c r="A1184" s="62">
        <v>1184</v>
      </c>
      <c r="B1184" s="271" t="s">
        <v>893</v>
      </c>
      <c r="C1184" s="271" t="s">
        <v>963</v>
      </c>
      <c r="D1184" s="429" t="s">
        <v>1111</v>
      </c>
      <c r="E1184" s="216" t="s">
        <v>1005</v>
      </c>
      <c r="F1184" s="73" t="s">
        <v>1081</v>
      </c>
      <c r="G1184" s="285" t="s">
        <v>40</v>
      </c>
      <c r="H1184" s="73" t="s">
        <v>967</v>
      </c>
      <c r="I1184" s="209">
        <v>26</v>
      </c>
      <c r="J1184" s="304">
        <f t="shared" si="37"/>
        <v>205</v>
      </c>
      <c r="K1184" s="219">
        <v>205</v>
      </c>
      <c r="L1184" s="218" t="e">
        <f>IF(K1184="nio",0,IF(K1184&gt;0,K1184*I1184/M1184,0))*VLOOKUP(B1184,'2-Kosten per locatie'!$A$14:$C$22,3,FALSE)</f>
        <v>#DIV/0!</v>
      </c>
      <c r="M1184" s="305">
        <f>IF(K1184="nio",0,IF(K1184&gt;0,VLOOKUP(G1184,'3-Productie normen'!A:J,VLOOKUP(K1184,'3-Productie normen'!$B$40:$C$42,2,FALSE),FALSE)))</f>
        <v>0</v>
      </c>
      <c r="N1184" s="306" t="str">
        <f>VLOOKUP(G1184,'3-Productie normen'!A:J,8,FALSE)</f>
        <v>V</v>
      </c>
      <c r="O1184" s="453"/>
      <c r="Q1184" s="307">
        <f t="shared" si="36"/>
        <v>5330</v>
      </c>
    </row>
    <row r="1185" spans="1:17" ht="14.1" customHeight="1">
      <c r="A1185" s="62">
        <v>1185</v>
      </c>
      <c r="B1185" s="271" t="s">
        <v>893</v>
      </c>
      <c r="C1185" s="271" t="s">
        <v>963</v>
      </c>
      <c r="D1185" s="429" t="s">
        <v>1111</v>
      </c>
      <c r="E1185" s="216" t="s">
        <v>1005</v>
      </c>
      <c r="F1185" s="73" t="s">
        <v>1082</v>
      </c>
      <c r="G1185" s="285" t="s">
        <v>37</v>
      </c>
      <c r="H1185" s="73" t="s">
        <v>967</v>
      </c>
      <c r="I1185" s="209">
        <v>12</v>
      </c>
      <c r="J1185" s="304">
        <f t="shared" si="37"/>
        <v>205</v>
      </c>
      <c r="K1185" s="219">
        <v>205</v>
      </c>
      <c r="L1185" s="218" t="e">
        <f>IF(K1185="nio",0,IF(K1185&gt;0,K1185*I1185/M1185,0))*VLOOKUP(B1185,'2-Kosten per locatie'!$A$14:$C$22,3,FALSE)</f>
        <v>#DIV/0!</v>
      </c>
      <c r="M1185" s="305">
        <f>IF(K1185="nio",0,IF(K1185&gt;0,VLOOKUP(G1185,'3-Productie normen'!A:J,VLOOKUP(K1185,'3-Productie normen'!$B$40:$C$42,2,FALSE),FALSE)))</f>
        <v>0</v>
      </c>
      <c r="N1185" s="306" t="str">
        <f>VLOOKUP(G1185,'3-Productie normen'!A:J,8,FALSE)</f>
        <v>S</v>
      </c>
      <c r="O1185" s="453"/>
      <c r="Q1185" s="307">
        <f t="shared" si="36"/>
        <v>2460</v>
      </c>
    </row>
    <row r="1186" spans="1:17" ht="14.1" customHeight="1">
      <c r="A1186" s="62">
        <v>1186</v>
      </c>
      <c r="B1186" s="271" t="s">
        <v>893</v>
      </c>
      <c r="C1186" s="271" t="s">
        <v>963</v>
      </c>
      <c r="D1186" s="429" t="s">
        <v>1111</v>
      </c>
      <c r="E1186" s="216" t="s">
        <v>1006</v>
      </c>
      <c r="F1186" s="73" t="s">
        <v>958</v>
      </c>
      <c r="G1186" s="285" t="s">
        <v>37</v>
      </c>
      <c r="H1186" s="73" t="s">
        <v>967</v>
      </c>
      <c r="I1186" s="209">
        <v>2</v>
      </c>
      <c r="J1186" s="304">
        <f t="shared" si="37"/>
        <v>205</v>
      </c>
      <c r="K1186" s="219">
        <v>205</v>
      </c>
      <c r="L1186" s="218" t="e">
        <f>IF(K1186="nio",0,IF(K1186&gt;0,K1186*I1186/M1186,0))*VLOOKUP(B1186,'2-Kosten per locatie'!$A$14:$C$22,3,FALSE)</f>
        <v>#DIV/0!</v>
      </c>
      <c r="M1186" s="305">
        <f>IF(K1186="nio",0,IF(K1186&gt;0,VLOOKUP(G1186,'3-Productie normen'!A:J,VLOOKUP(K1186,'3-Productie normen'!$B$40:$C$42,2,FALSE),FALSE)))</f>
        <v>0</v>
      </c>
      <c r="N1186" s="306" t="str">
        <f>VLOOKUP(G1186,'3-Productie normen'!A:J,8,FALSE)</f>
        <v>S</v>
      </c>
      <c r="O1186" s="453"/>
      <c r="Q1186" s="307">
        <f t="shared" si="36"/>
        <v>410</v>
      </c>
    </row>
    <row r="1187" spans="1:17" ht="14.1" customHeight="1">
      <c r="A1187" s="62">
        <v>1187</v>
      </c>
      <c r="B1187" s="271" t="s">
        <v>893</v>
      </c>
      <c r="C1187" s="271" t="s">
        <v>963</v>
      </c>
      <c r="D1187" s="429" t="s">
        <v>1111</v>
      </c>
      <c r="E1187" s="216" t="s">
        <v>1007</v>
      </c>
      <c r="F1187" s="73" t="s">
        <v>955</v>
      </c>
      <c r="G1187" s="73" t="s">
        <v>37</v>
      </c>
      <c r="H1187" s="73" t="s">
        <v>967</v>
      </c>
      <c r="I1187" s="209">
        <v>5</v>
      </c>
      <c r="J1187" s="304">
        <f t="shared" si="37"/>
        <v>205</v>
      </c>
      <c r="K1187" s="219">
        <v>205</v>
      </c>
      <c r="L1187" s="218" t="e">
        <f>IF(K1187="nio",0,IF(K1187&gt;0,K1187*I1187/M1187,0))*VLOOKUP(B1187,'2-Kosten per locatie'!$A$14:$C$22,3,FALSE)</f>
        <v>#DIV/0!</v>
      </c>
      <c r="M1187" s="305">
        <f>IF(K1187="nio",0,IF(K1187&gt;0,VLOOKUP(G1187,'3-Productie normen'!A:J,VLOOKUP(K1187,'3-Productie normen'!$B$40:$C$42,2,FALSE),FALSE)))</f>
        <v>0</v>
      </c>
      <c r="N1187" s="306" t="str">
        <f>VLOOKUP(G1187,'3-Productie normen'!A:J,8,FALSE)</f>
        <v>S</v>
      </c>
      <c r="O1187" s="453"/>
      <c r="Q1187" s="307">
        <f t="shared" si="36"/>
        <v>1025</v>
      </c>
    </row>
    <row r="1188" spans="1:17" ht="14.1" customHeight="1">
      <c r="A1188" s="62">
        <v>1188</v>
      </c>
      <c r="B1188" s="271" t="s">
        <v>893</v>
      </c>
      <c r="C1188" s="271" t="s">
        <v>963</v>
      </c>
      <c r="D1188" s="429" t="s">
        <v>1111</v>
      </c>
      <c r="E1188" s="216" t="s">
        <v>1008</v>
      </c>
      <c r="F1188" s="73" t="s">
        <v>1081</v>
      </c>
      <c r="G1188" s="285" t="s">
        <v>40</v>
      </c>
      <c r="H1188" s="73" t="s">
        <v>967</v>
      </c>
      <c r="I1188" s="209">
        <v>28</v>
      </c>
      <c r="J1188" s="304">
        <f t="shared" si="37"/>
        <v>205</v>
      </c>
      <c r="K1188" s="219">
        <v>205</v>
      </c>
      <c r="L1188" s="218" t="e">
        <f>IF(K1188="nio",0,IF(K1188&gt;0,K1188*I1188/M1188,0))*VLOOKUP(B1188,'2-Kosten per locatie'!$A$14:$C$22,3,FALSE)</f>
        <v>#DIV/0!</v>
      </c>
      <c r="M1188" s="305">
        <f>IF(K1188="nio",0,IF(K1188&gt;0,VLOOKUP(G1188,'3-Productie normen'!A:J,VLOOKUP(K1188,'3-Productie normen'!$B$40:$C$42,2,FALSE),FALSE)))</f>
        <v>0</v>
      </c>
      <c r="N1188" s="306" t="str">
        <f>VLOOKUP(G1188,'3-Productie normen'!A:J,8,FALSE)</f>
        <v>V</v>
      </c>
      <c r="O1188" s="453"/>
      <c r="Q1188" s="307">
        <f t="shared" si="36"/>
        <v>5740</v>
      </c>
    </row>
    <row r="1189" spans="1:17" ht="14.1" customHeight="1">
      <c r="A1189" s="62">
        <v>1189</v>
      </c>
      <c r="B1189" s="271" t="s">
        <v>893</v>
      </c>
      <c r="C1189" s="271" t="s">
        <v>963</v>
      </c>
      <c r="D1189" s="429" t="s">
        <v>1111</v>
      </c>
      <c r="E1189" s="216" t="s">
        <v>1008</v>
      </c>
      <c r="F1189" s="73" t="s">
        <v>1082</v>
      </c>
      <c r="G1189" s="285" t="s">
        <v>37</v>
      </c>
      <c r="H1189" s="73" t="s">
        <v>967</v>
      </c>
      <c r="I1189" s="209">
        <v>12</v>
      </c>
      <c r="J1189" s="304">
        <f t="shared" si="37"/>
        <v>205</v>
      </c>
      <c r="K1189" s="219">
        <v>205</v>
      </c>
      <c r="L1189" s="218" t="e">
        <f>IF(K1189="nio",0,IF(K1189&gt;0,K1189*I1189/M1189,0))*VLOOKUP(B1189,'2-Kosten per locatie'!$A$14:$C$22,3,FALSE)</f>
        <v>#DIV/0!</v>
      </c>
      <c r="M1189" s="305">
        <f>IF(K1189="nio",0,IF(K1189&gt;0,VLOOKUP(G1189,'3-Productie normen'!A:J,VLOOKUP(K1189,'3-Productie normen'!$B$40:$C$42,2,FALSE),FALSE)))</f>
        <v>0</v>
      </c>
      <c r="N1189" s="306" t="str">
        <f>VLOOKUP(G1189,'3-Productie normen'!A:J,8,FALSE)</f>
        <v>S</v>
      </c>
      <c r="O1189" s="453"/>
      <c r="Q1189" s="307">
        <f t="shared" si="36"/>
        <v>2460</v>
      </c>
    </row>
    <row r="1190" spans="1:17" ht="14.1" customHeight="1">
      <c r="A1190" s="62">
        <v>1190</v>
      </c>
      <c r="B1190" s="271" t="s">
        <v>893</v>
      </c>
      <c r="C1190" s="271" t="s">
        <v>963</v>
      </c>
      <c r="D1190" s="429" t="s">
        <v>1111</v>
      </c>
      <c r="E1190" s="216" t="s">
        <v>1009</v>
      </c>
      <c r="F1190" s="73" t="s">
        <v>1083</v>
      </c>
      <c r="G1190" s="285" t="s">
        <v>37</v>
      </c>
      <c r="H1190" s="73" t="s">
        <v>967</v>
      </c>
      <c r="I1190" s="209">
        <v>4</v>
      </c>
      <c r="J1190" s="304">
        <f t="shared" si="37"/>
        <v>205</v>
      </c>
      <c r="K1190" s="219">
        <v>205</v>
      </c>
      <c r="L1190" s="218" t="e">
        <f>IF(K1190="nio",0,IF(K1190&gt;0,K1190*I1190/M1190,0))*VLOOKUP(B1190,'2-Kosten per locatie'!$A$14:$C$22,3,FALSE)</f>
        <v>#DIV/0!</v>
      </c>
      <c r="M1190" s="305">
        <f>IF(K1190="nio",0,IF(K1190&gt;0,VLOOKUP(G1190,'3-Productie normen'!A:J,VLOOKUP(K1190,'3-Productie normen'!$B$40:$C$42,2,FALSE),FALSE)))</f>
        <v>0</v>
      </c>
      <c r="N1190" s="306" t="str">
        <f>VLOOKUP(G1190,'3-Productie normen'!A:J,8,FALSE)</f>
        <v>S</v>
      </c>
      <c r="O1190" s="453"/>
      <c r="Q1190" s="307">
        <f t="shared" ref="Q1190:Q1253" si="38">J1190*I1190</f>
        <v>820</v>
      </c>
    </row>
    <row r="1191" spans="1:17" ht="14.1" customHeight="1">
      <c r="A1191" s="62">
        <v>1191</v>
      </c>
      <c r="B1191" s="271" t="s">
        <v>893</v>
      </c>
      <c r="C1191" s="271" t="s">
        <v>963</v>
      </c>
      <c r="D1191" s="429" t="s">
        <v>1111</v>
      </c>
      <c r="E1191" s="216" t="s">
        <v>1010</v>
      </c>
      <c r="F1191" s="73" t="s">
        <v>901</v>
      </c>
      <c r="G1191" s="73" t="s">
        <v>35</v>
      </c>
      <c r="H1191" s="73" t="s">
        <v>967</v>
      </c>
      <c r="I1191" s="209">
        <v>14</v>
      </c>
      <c r="J1191" s="304">
        <f t="shared" si="37"/>
        <v>123</v>
      </c>
      <c r="K1191" s="219">
        <v>123</v>
      </c>
      <c r="L1191" s="218" t="e">
        <f>IF(K1191="nio",0,IF(K1191&gt;0,K1191*I1191/M1191,0))*VLOOKUP(B1191,'2-Kosten per locatie'!$A$14:$C$22,3,FALSE)</f>
        <v>#DIV/0!</v>
      </c>
      <c r="M1191" s="305">
        <f>IF(K1191="nio",0,IF(K1191&gt;0,VLOOKUP(G1191,'3-Productie normen'!A:J,VLOOKUP(K1191,'3-Productie normen'!$B$40:$C$42,2,FALSE),FALSE)))</f>
        <v>0</v>
      </c>
      <c r="N1191" s="306" t="str">
        <f>VLOOKUP(G1191,'3-Productie normen'!A:J,8,FALSE)</f>
        <v>B</v>
      </c>
      <c r="O1191" s="453"/>
      <c r="Q1191" s="307">
        <f t="shared" si="38"/>
        <v>1722</v>
      </c>
    </row>
    <row r="1192" spans="1:17" ht="14.1" customHeight="1">
      <c r="A1192" s="62">
        <v>1192</v>
      </c>
      <c r="B1192" s="271" t="s">
        <v>893</v>
      </c>
      <c r="C1192" s="271" t="s">
        <v>963</v>
      </c>
      <c r="D1192" s="429" t="s">
        <v>1111</v>
      </c>
      <c r="E1192" s="216" t="s">
        <v>1011</v>
      </c>
      <c r="F1192" s="73" t="s">
        <v>1084</v>
      </c>
      <c r="G1192" s="73" t="s">
        <v>35</v>
      </c>
      <c r="H1192" s="73" t="s">
        <v>967</v>
      </c>
      <c r="I1192" s="209">
        <v>8</v>
      </c>
      <c r="J1192" s="304">
        <f t="shared" si="37"/>
        <v>123</v>
      </c>
      <c r="K1192" s="219">
        <v>123</v>
      </c>
      <c r="L1192" s="218" t="e">
        <f>IF(K1192="nio",0,IF(K1192&gt;0,K1192*I1192/M1192,0))*VLOOKUP(B1192,'2-Kosten per locatie'!$A$14:$C$22,3,FALSE)</f>
        <v>#DIV/0!</v>
      </c>
      <c r="M1192" s="305">
        <f>IF(K1192="nio",0,IF(K1192&gt;0,VLOOKUP(G1192,'3-Productie normen'!A:J,VLOOKUP(K1192,'3-Productie normen'!$B$40:$C$42,2,FALSE),FALSE)))</f>
        <v>0</v>
      </c>
      <c r="N1192" s="306" t="str">
        <f>VLOOKUP(G1192,'3-Productie normen'!A:J,8,FALSE)</f>
        <v>B</v>
      </c>
      <c r="O1192" s="453"/>
      <c r="Q1192" s="307">
        <f t="shared" si="38"/>
        <v>984</v>
      </c>
    </row>
    <row r="1193" spans="1:17" ht="14.1" customHeight="1">
      <c r="A1193" s="62">
        <v>1193</v>
      </c>
      <c r="B1193" s="271" t="s">
        <v>893</v>
      </c>
      <c r="C1193" s="271" t="s">
        <v>963</v>
      </c>
      <c r="D1193" s="429" t="s">
        <v>1111</v>
      </c>
      <c r="E1193" s="216" t="s">
        <v>1012</v>
      </c>
      <c r="F1193" s="73" t="s">
        <v>1081</v>
      </c>
      <c r="G1193" s="285" t="s">
        <v>40</v>
      </c>
      <c r="H1193" s="73" t="s">
        <v>967</v>
      </c>
      <c r="I1193" s="209">
        <v>21</v>
      </c>
      <c r="J1193" s="304">
        <f t="shared" si="37"/>
        <v>205</v>
      </c>
      <c r="K1193" s="219">
        <v>205</v>
      </c>
      <c r="L1193" s="218" t="e">
        <f>IF(K1193="nio",0,IF(K1193&gt;0,K1193*I1193/M1193,0))*VLOOKUP(B1193,'2-Kosten per locatie'!$A$14:$C$22,3,FALSE)</f>
        <v>#DIV/0!</v>
      </c>
      <c r="M1193" s="305">
        <f>IF(K1193="nio",0,IF(K1193&gt;0,VLOOKUP(G1193,'3-Productie normen'!A:J,VLOOKUP(K1193,'3-Productie normen'!$B$40:$C$42,2,FALSE),FALSE)))</f>
        <v>0</v>
      </c>
      <c r="N1193" s="306" t="str">
        <f>VLOOKUP(G1193,'3-Productie normen'!A:J,8,FALSE)</f>
        <v>V</v>
      </c>
      <c r="O1193" s="453"/>
      <c r="Q1193" s="307">
        <f t="shared" si="38"/>
        <v>4305</v>
      </c>
    </row>
    <row r="1194" spans="1:17" ht="14.1" customHeight="1">
      <c r="A1194" s="62">
        <v>1194</v>
      </c>
      <c r="B1194" s="271" t="s">
        <v>893</v>
      </c>
      <c r="C1194" s="271" t="s">
        <v>963</v>
      </c>
      <c r="D1194" s="429" t="s">
        <v>1111</v>
      </c>
      <c r="E1194" s="216" t="s">
        <v>1012</v>
      </c>
      <c r="F1194" s="73" t="s">
        <v>1082</v>
      </c>
      <c r="G1194" s="285" t="s">
        <v>37</v>
      </c>
      <c r="H1194" s="73" t="s">
        <v>967</v>
      </c>
      <c r="I1194" s="209">
        <v>12</v>
      </c>
      <c r="J1194" s="304">
        <f t="shared" si="37"/>
        <v>205</v>
      </c>
      <c r="K1194" s="219">
        <v>205</v>
      </c>
      <c r="L1194" s="218" t="e">
        <f>IF(K1194="nio",0,IF(K1194&gt;0,K1194*I1194/M1194,0))*VLOOKUP(B1194,'2-Kosten per locatie'!$A$14:$C$22,3,FALSE)</f>
        <v>#DIV/0!</v>
      </c>
      <c r="M1194" s="305">
        <f>IF(K1194="nio",0,IF(K1194&gt;0,VLOOKUP(G1194,'3-Productie normen'!A:J,VLOOKUP(K1194,'3-Productie normen'!$B$40:$C$42,2,FALSE),FALSE)))</f>
        <v>0</v>
      </c>
      <c r="N1194" s="306" t="str">
        <f>VLOOKUP(G1194,'3-Productie normen'!A:J,8,FALSE)</f>
        <v>S</v>
      </c>
      <c r="O1194" s="453"/>
      <c r="Q1194" s="307">
        <f t="shared" si="38"/>
        <v>2460</v>
      </c>
    </row>
    <row r="1195" spans="1:17" ht="14.1" customHeight="1">
      <c r="A1195" s="62">
        <v>1195</v>
      </c>
      <c r="B1195" s="271" t="s">
        <v>893</v>
      </c>
      <c r="C1195" s="271" t="s">
        <v>963</v>
      </c>
      <c r="D1195" s="429" t="s">
        <v>1111</v>
      </c>
      <c r="E1195" s="216" t="s">
        <v>1013</v>
      </c>
      <c r="F1195" s="73" t="s">
        <v>1085</v>
      </c>
      <c r="G1195" s="285" t="s">
        <v>299</v>
      </c>
      <c r="H1195" s="73" t="s">
        <v>1105</v>
      </c>
      <c r="I1195" s="209">
        <v>362</v>
      </c>
      <c r="J1195" s="304">
        <f t="shared" si="37"/>
        <v>205</v>
      </c>
      <c r="K1195" s="219">
        <v>205</v>
      </c>
      <c r="L1195" s="218" t="e">
        <f>IF(K1195="nio",0,IF(K1195&gt;0,K1195*I1195/M1195,0))*VLOOKUP(B1195,'2-Kosten per locatie'!$A$14:$C$22,3,FALSE)</f>
        <v>#DIV/0!</v>
      </c>
      <c r="M1195" s="305">
        <f>IF(K1195="nio",0,IF(K1195&gt;0,VLOOKUP(G1195,'3-Productie normen'!A:J,VLOOKUP(K1195,'3-Productie normen'!$B$40:$C$42,2,FALSE),FALSE)))</f>
        <v>0</v>
      </c>
      <c r="N1195" s="306" t="str">
        <f>VLOOKUP(G1195,'3-Productie normen'!A:J,8,FALSE)</f>
        <v>V</v>
      </c>
      <c r="O1195" s="453"/>
      <c r="Q1195" s="307">
        <f t="shared" si="38"/>
        <v>74210</v>
      </c>
    </row>
    <row r="1196" spans="1:17" ht="14.1" customHeight="1">
      <c r="A1196" s="62">
        <v>1196</v>
      </c>
      <c r="B1196" s="271" t="s">
        <v>893</v>
      </c>
      <c r="C1196" s="271" t="s">
        <v>963</v>
      </c>
      <c r="D1196" s="429" t="s">
        <v>1111</v>
      </c>
      <c r="E1196" s="216" t="s">
        <v>1014</v>
      </c>
      <c r="F1196" s="73" t="s">
        <v>1085</v>
      </c>
      <c r="G1196" s="285" t="s">
        <v>299</v>
      </c>
      <c r="H1196" s="73" t="s">
        <v>1105</v>
      </c>
      <c r="I1196" s="209">
        <v>366</v>
      </c>
      <c r="J1196" s="304">
        <f t="shared" si="37"/>
        <v>205</v>
      </c>
      <c r="K1196" s="219">
        <v>205</v>
      </c>
      <c r="L1196" s="218" t="e">
        <f>IF(K1196="nio",0,IF(K1196&gt;0,K1196*I1196/M1196,0))*VLOOKUP(B1196,'2-Kosten per locatie'!$A$14:$C$22,3,FALSE)</f>
        <v>#DIV/0!</v>
      </c>
      <c r="M1196" s="305">
        <f>IF(K1196="nio",0,IF(K1196&gt;0,VLOOKUP(G1196,'3-Productie normen'!A:J,VLOOKUP(K1196,'3-Productie normen'!$B$40:$C$42,2,FALSE),FALSE)))</f>
        <v>0</v>
      </c>
      <c r="N1196" s="306" t="str">
        <f>VLOOKUP(G1196,'3-Productie normen'!A:J,8,FALSE)</f>
        <v>V</v>
      </c>
      <c r="O1196" s="453"/>
      <c r="Q1196" s="307">
        <f t="shared" si="38"/>
        <v>75030</v>
      </c>
    </row>
    <row r="1197" spans="1:17" ht="14.1" customHeight="1">
      <c r="A1197" s="62">
        <v>1197</v>
      </c>
      <c r="B1197" s="271" t="s">
        <v>893</v>
      </c>
      <c r="C1197" s="271" t="s">
        <v>963</v>
      </c>
      <c r="D1197" s="429" t="s">
        <v>1111</v>
      </c>
      <c r="E1197" s="216" t="s">
        <v>1015</v>
      </c>
      <c r="F1197" s="73" t="s">
        <v>1085</v>
      </c>
      <c r="G1197" s="285" t="s">
        <v>299</v>
      </c>
      <c r="H1197" s="73" t="s">
        <v>1105</v>
      </c>
      <c r="I1197" s="209">
        <v>362</v>
      </c>
      <c r="J1197" s="304">
        <f t="shared" si="37"/>
        <v>205</v>
      </c>
      <c r="K1197" s="219">
        <v>205</v>
      </c>
      <c r="L1197" s="218" t="e">
        <f>IF(K1197="nio",0,IF(K1197&gt;0,K1197*I1197/M1197,0))*VLOOKUP(B1197,'2-Kosten per locatie'!$A$14:$C$22,3,FALSE)</f>
        <v>#DIV/0!</v>
      </c>
      <c r="M1197" s="305">
        <f>IF(K1197="nio",0,IF(K1197&gt;0,VLOOKUP(G1197,'3-Productie normen'!A:J,VLOOKUP(K1197,'3-Productie normen'!$B$40:$C$42,2,FALSE),FALSE)))</f>
        <v>0</v>
      </c>
      <c r="N1197" s="306" t="str">
        <f>VLOOKUP(G1197,'3-Productie normen'!A:J,8,FALSE)</f>
        <v>V</v>
      </c>
      <c r="O1197" s="453"/>
      <c r="Q1197" s="307">
        <f t="shared" si="38"/>
        <v>74210</v>
      </c>
    </row>
    <row r="1198" spans="1:17" ht="14.1" customHeight="1">
      <c r="A1198" s="62">
        <v>1198</v>
      </c>
      <c r="B1198" s="271" t="s">
        <v>893</v>
      </c>
      <c r="C1198" s="271" t="s">
        <v>963</v>
      </c>
      <c r="D1198" s="429" t="s">
        <v>1111</v>
      </c>
      <c r="E1198" s="216" t="s">
        <v>1016</v>
      </c>
      <c r="F1198" s="75" t="s">
        <v>1086</v>
      </c>
      <c r="G1198" s="75" t="s">
        <v>236</v>
      </c>
      <c r="H1198" s="73" t="s">
        <v>1105</v>
      </c>
      <c r="I1198" s="209">
        <v>42</v>
      </c>
      <c r="J1198" s="304">
        <f t="shared" si="37"/>
        <v>0</v>
      </c>
      <c r="K1198" s="219" t="s">
        <v>888</v>
      </c>
      <c r="L1198" s="218">
        <f>IF(K1198="nio",0,IF(K1198&gt;0,K1198*I1198/M1198,0))*VLOOKUP(B1198,'2-Kosten per locatie'!$A$14:$C$22,3,FALSE)</f>
        <v>0</v>
      </c>
      <c r="M1198" s="305">
        <f>IF(K1198="nio",0,IF(K1198&gt;0,VLOOKUP(G1198,'3-Productie normen'!A:J,VLOOKUP(K1198,'3-Productie normen'!$B$40:$C$42,2,FALSE),FALSE)))</f>
        <v>0</v>
      </c>
      <c r="N1198" s="306" t="str">
        <f>VLOOKUP(G1198,'3-Productie normen'!A:J,8,FALSE)</f>
        <v>nvt</v>
      </c>
      <c r="O1198" s="453"/>
      <c r="Q1198" s="307">
        <f t="shared" si="38"/>
        <v>0</v>
      </c>
    </row>
    <row r="1199" spans="1:17" ht="14.1" customHeight="1">
      <c r="A1199" s="62">
        <v>1199</v>
      </c>
      <c r="B1199" s="271" t="s">
        <v>893</v>
      </c>
      <c r="C1199" s="271" t="s">
        <v>963</v>
      </c>
      <c r="D1199" s="429" t="s">
        <v>1111</v>
      </c>
      <c r="E1199" s="216" t="s">
        <v>1017</v>
      </c>
      <c r="F1199" s="75" t="s">
        <v>1087</v>
      </c>
      <c r="G1199" s="75" t="s">
        <v>236</v>
      </c>
      <c r="H1199" s="73" t="s">
        <v>1105</v>
      </c>
      <c r="I1199" s="209">
        <v>48</v>
      </c>
      <c r="J1199" s="304">
        <f t="shared" si="37"/>
        <v>0</v>
      </c>
      <c r="K1199" s="219" t="s">
        <v>888</v>
      </c>
      <c r="L1199" s="218">
        <f>IF(K1199="nio",0,IF(K1199&gt;0,K1199*I1199/M1199,0))*VLOOKUP(B1199,'2-Kosten per locatie'!$A$14:$C$22,3,FALSE)</f>
        <v>0</v>
      </c>
      <c r="M1199" s="305">
        <f>IF(K1199="nio",0,IF(K1199&gt;0,VLOOKUP(G1199,'3-Productie normen'!A:J,VLOOKUP(K1199,'3-Productie normen'!$B$40:$C$42,2,FALSE),FALSE)))</f>
        <v>0</v>
      </c>
      <c r="N1199" s="306" t="str">
        <f>VLOOKUP(G1199,'3-Productie normen'!A:J,8,FALSE)</f>
        <v>nvt</v>
      </c>
      <c r="O1199" s="453"/>
      <c r="Q1199" s="307">
        <f t="shared" si="38"/>
        <v>0</v>
      </c>
    </row>
    <row r="1200" spans="1:17" ht="14.1" customHeight="1">
      <c r="A1200" s="62">
        <v>1200</v>
      </c>
      <c r="B1200" s="271" t="s">
        <v>893</v>
      </c>
      <c r="C1200" s="271" t="s">
        <v>963</v>
      </c>
      <c r="D1200" s="429" t="s">
        <v>1111</v>
      </c>
      <c r="E1200" s="216" t="s">
        <v>1018</v>
      </c>
      <c r="F1200" s="75" t="s">
        <v>1088</v>
      </c>
      <c r="G1200" s="75" t="s">
        <v>236</v>
      </c>
      <c r="H1200" s="73" t="s">
        <v>1105</v>
      </c>
      <c r="I1200" s="209">
        <v>42</v>
      </c>
      <c r="J1200" s="304">
        <f t="shared" si="37"/>
        <v>0</v>
      </c>
      <c r="K1200" s="219" t="s">
        <v>888</v>
      </c>
      <c r="L1200" s="218">
        <f>IF(K1200="nio",0,IF(K1200&gt;0,K1200*I1200/M1200,0))*VLOOKUP(B1200,'2-Kosten per locatie'!$A$14:$C$22,3,FALSE)</f>
        <v>0</v>
      </c>
      <c r="M1200" s="305">
        <f>IF(K1200="nio",0,IF(K1200&gt;0,VLOOKUP(G1200,'3-Productie normen'!A:J,VLOOKUP(K1200,'3-Productie normen'!$B$40:$C$42,2,FALSE),FALSE)))</f>
        <v>0</v>
      </c>
      <c r="N1200" s="306" t="str">
        <f>VLOOKUP(G1200,'3-Productie normen'!A:J,8,FALSE)</f>
        <v>nvt</v>
      </c>
      <c r="O1200" s="453"/>
      <c r="Q1200" s="307">
        <f t="shared" si="38"/>
        <v>0</v>
      </c>
    </row>
    <row r="1201" spans="1:17" ht="14.1" customHeight="1">
      <c r="A1201" s="62">
        <v>1201</v>
      </c>
      <c r="B1201" s="271" t="s">
        <v>893</v>
      </c>
      <c r="C1201" s="271" t="s">
        <v>963</v>
      </c>
      <c r="D1201" s="429" t="s">
        <v>1111</v>
      </c>
      <c r="E1201" s="216" t="s">
        <v>331</v>
      </c>
      <c r="F1201" s="73" t="s">
        <v>974</v>
      </c>
      <c r="G1201" s="73" t="s">
        <v>393</v>
      </c>
      <c r="H1201" s="73" t="s">
        <v>375</v>
      </c>
      <c r="I1201" s="209">
        <v>89</v>
      </c>
      <c r="J1201" s="304">
        <f t="shared" si="37"/>
        <v>205</v>
      </c>
      <c r="K1201" s="219">
        <v>205</v>
      </c>
      <c r="L1201" s="218" t="e">
        <f>IF(K1201="nio",0,IF(K1201&gt;0,K1201*I1201/M1201,0))*VLOOKUP(B1201,'2-Kosten per locatie'!$A$14:$C$22,3,FALSE)</f>
        <v>#DIV/0!</v>
      </c>
      <c r="M1201" s="305">
        <f>IF(K1201="nio",0,IF(K1201&gt;0,VLOOKUP(G1201,'3-Productie normen'!A:J,VLOOKUP(K1201,'3-Productie normen'!$B$40:$C$42,2,FALSE),FALSE)))</f>
        <v>0</v>
      </c>
      <c r="N1201" s="306" t="str">
        <f>VLOOKUP(G1201,'3-Productie normen'!A:J,8,FALSE)</f>
        <v>V</v>
      </c>
      <c r="O1201" s="453"/>
      <c r="Q1201" s="307">
        <f t="shared" si="38"/>
        <v>18245</v>
      </c>
    </row>
    <row r="1202" spans="1:17" ht="14.1" customHeight="1">
      <c r="A1202" s="62">
        <v>1202</v>
      </c>
      <c r="B1202" s="271" t="s">
        <v>893</v>
      </c>
      <c r="C1202" s="271" t="s">
        <v>963</v>
      </c>
      <c r="D1202" s="429" t="s">
        <v>1111</v>
      </c>
      <c r="E1202" s="216" t="s">
        <v>1019</v>
      </c>
      <c r="F1202" s="75" t="s">
        <v>319</v>
      </c>
      <c r="G1202" s="75" t="s">
        <v>236</v>
      </c>
      <c r="H1202" s="73" t="s">
        <v>966</v>
      </c>
      <c r="I1202" s="209">
        <v>10</v>
      </c>
      <c r="J1202" s="304">
        <f t="shared" si="37"/>
        <v>0</v>
      </c>
      <c r="K1202" s="219" t="s">
        <v>888</v>
      </c>
      <c r="L1202" s="218">
        <f>IF(K1202="nio",0,IF(K1202&gt;0,K1202*I1202/M1202,0))*VLOOKUP(B1202,'2-Kosten per locatie'!$A$14:$C$22,3,FALSE)</f>
        <v>0</v>
      </c>
      <c r="M1202" s="305">
        <f>IF(K1202="nio",0,IF(K1202&gt;0,VLOOKUP(G1202,'3-Productie normen'!A:J,VLOOKUP(K1202,'3-Productie normen'!$B$40:$C$42,2,FALSE),FALSE)))</f>
        <v>0</v>
      </c>
      <c r="N1202" s="306" t="str">
        <f>VLOOKUP(G1202,'3-Productie normen'!A:J,8,FALSE)</f>
        <v>nvt</v>
      </c>
      <c r="O1202" s="453"/>
      <c r="Q1202" s="307">
        <f t="shared" si="38"/>
        <v>0</v>
      </c>
    </row>
    <row r="1203" spans="1:17" ht="14.1" customHeight="1">
      <c r="A1203" s="62">
        <v>1203</v>
      </c>
      <c r="B1203" s="271" t="s">
        <v>893</v>
      </c>
      <c r="C1203" s="271" t="s">
        <v>963</v>
      </c>
      <c r="D1203" s="429" t="s">
        <v>1111</v>
      </c>
      <c r="E1203" s="216" t="s">
        <v>1020</v>
      </c>
      <c r="F1203" s="73" t="s">
        <v>944</v>
      </c>
      <c r="G1203" s="285" t="s">
        <v>37</v>
      </c>
      <c r="H1203" s="73" t="s">
        <v>967</v>
      </c>
      <c r="I1203" s="209">
        <v>11</v>
      </c>
      <c r="J1203" s="304">
        <f t="shared" si="37"/>
        <v>205</v>
      </c>
      <c r="K1203" s="219">
        <v>205</v>
      </c>
      <c r="L1203" s="218" t="e">
        <f>IF(K1203="nio",0,IF(K1203&gt;0,K1203*I1203/M1203,0))*VLOOKUP(B1203,'2-Kosten per locatie'!$A$14:$C$22,3,FALSE)</f>
        <v>#DIV/0!</v>
      </c>
      <c r="M1203" s="305">
        <f>IF(K1203="nio",0,IF(K1203&gt;0,VLOOKUP(G1203,'3-Productie normen'!A:J,VLOOKUP(K1203,'3-Productie normen'!$B$40:$C$42,2,FALSE),FALSE)))</f>
        <v>0</v>
      </c>
      <c r="N1203" s="306" t="str">
        <f>VLOOKUP(G1203,'3-Productie normen'!A:J,8,FALSE)</f>
        <v>S</v>
      </c>
      <c r="O1203" s="453"/>
      <c r="Q1203" s="307">
        <f t="shared" si="38"/>
        <v>2255</v>
      </c>
    </row>
    <row r="1204" spans="1:17" ht="14.1" customHeight="1">
      <c r="A1204" s="62">
        <v>1204</v>
      </c>
      <c r="B1204" s="271" t="s">
        <v>893</v>
      </c>
      <c r="C1204" s="271" t="s">
        <v>963</v>
      </c>
      <c r="D1204" s="429" t="s">
        <v>1111</v>
      </c>
      <c r="E1204" s="216" t="s">
        <v>334</v>
      </c>
      <c r="F1204" s="73" t="s">
        <v>944</v>
      </c>
      <c r="G1204" s="285" t="s">
        <v>37</v>
      </c>
      <c r="H1204" s="73" t="s">
        <v>967</v>
      </c>
      <c r="I1204" s="209">
        <v>12</v>
      </c>
      <c r="J1204" s="304">
        <f t="shared" si="37"/>
        <v>205</v>
      </c>
      <c r="K1204" s="219">
        <v>205</v>
      </c>
      <c r="L1204" s="218" t="e">
        <f>IF(K1204="nio",0,IF(K1204&gt;0,K1204*I1204/M1204,0))*VLOOKUP(B1204,'2-Kosten per locatie'!$A$14:$C$22,3,FALSE)</f>
        <v>#DIV/0!</v>
      </c>
      <c r="M1204" s="305">
        <f>IF(K1204="nio",0,IF(K1204&gt;0,VLOOKUP(G1204,'3-Productie normen'!A:J,VLOOKUP(K1204,'3-Productie normen'!$B$40:$C$42,2,FALSE),FALSE)))</f>
        <v>0</v>
      </c>
      <c r="N1204" s="306" t="str">
        <f>VLOOKUP(G1204,'3-Productie normen'!A:J,8,FALSE)</f>
        <v>S</v>
      </c>
      <c r="O1204" s="453"/>
      <c r="Q1204" s="307">
        <f t="shared" si="38"/>
        <v>2460</v>
      </c>
    </row>
    <row r="1205" spans="1:17" ht="14.1" customHeight="1">
      <c r="A1205" s="62">
        <v>1205</v>
      </c>
      <c r="B1205" s="271" t="s">
        <v>893</v>
      </c>
      <c r="C1205" s="271" t="s">
        <v>963</v>
      </c>
      <c r="D1205" s="429" t="s">
        <v>1111</v>
      </c>
      <c r="E1205" s="216" t="s">
        <v>1021</v>
      </c>
      <c r="F1205" s="73" t="s">
        <v>1089</v>
      </c>
      <c r="G1205" s="73" t="s">
        <v>1210</v>
      </c>
      <c r="H1205" s="73" t="s">
        <v>967</v>
      </c>
      <c r="I1205" s="209">
        <v>186</v>
      </c>
      <c r="J1205" s="304">
        <f t="shared" si="37"/>
        <v>205</v>
      </c>
      <c r="K1205" s="219">
        <v>205</v>
      </c>
      <c r="L1205" s="218" t="e">
        <f>IF(K1205="nio",0,IF(K1205&gt;0,K1205*I1205/M1205,0))*VLOOKUP(B1205,'2-Kosten per locatie'!$A$14:$C$22,3,FALSE)</f>
        <v>#DIV/0!</v>
      </c>
      <c r="M1205" s="305">
        <f>IF(K1205="nio",0,IF(K1205&gt;0,VLOOKUP(G1205,'3-Productie normen'!A:J,VLOOKUP(K1205,'3-Productie normen'!$B$40:$C$42,2,FALSE),FALSE)))</f>
        <v>0</v>
      </c>
      <c r="N1205" s="306" t="str">
        <f>VLOOKUP(G1205,'3-Productie normen'!A:J,8,FALSE)</f>
        <v>L</v>
      </c>
      <c r="O1205" s="453"/>
      <c r="Q1205" s="307">
        <f t="shared" si="38"/>
        <v>38130</v>
      </c>
    </row>
    <row r="1206" spans="1:17" ht="14.1" customHeight="1">
      <c r="A1206" s="62">
        <v>1206</v>
      </c>
      <c r="B1206" s="271" t="s">
        <v>893</v>
      </c>
      <c r="C1206" s="271" t="s">
        <v>963</v>
      </c>
      <c r="D1206" s="429" t="s">
        <v>1111</v>
      </c>
      <c r="E1206" s="216" t="s">
        <v>1022</v>
      </c>
      <c r="F1206" s="73" t="s">
        <v>923</v>
      </c>
      <c r="G1206" s="271" t="s">
        <v>1114</v>
      </c>
      <c r="H1206" s="73" t="s">
        <v>375</v>
      </c>
      <c r="I1206" s="209">
        <v>57</v>
      </c>
      <c r="J1206" s="304">
        <f t="shared" si="37"/>
        <v>205</v>
      </c>
      <c r="K1206" s="219">
        <v>205</v>
      </c>
      <c r="L1206" s="218" t="e">
        <f>IF(K1206="nio",0,IF(K1206&gt;0,K1206*I1206/M1206,0))*VLOOKUP(B1206,'2-Kosten per locatie'!$A$14:$C$22,3,FALSE)</f>
        <v>#DIV/0!</v>
      </c>
      <c r="M1206" s="305">
        <f>IF(K1206="nio",0,IF(K1206&gt;0,VLOOKUP(G1206,'3-Productie normen'!A:J,VLOOKUP(K1206,'3-Productie normen'!$B$40:$C$42,2,FALSE),FALSE)))</f>
        <v>0</v>
      </c>
      <c r="N1206" s="306" t="str">
        <f>VLOOKUP(G1206,'3-Productie normen'!A:J,8,FALSE)</f>
        <v>L</v>
      </c>
      <c r="O1206" s="453"/>
      <c r="Q1206" s="307">
        <f t="shared" si="38"/>
        <v>11685</v>
      </c>
    </row>
    <row r="1207" spans="1:17" ht="14.1" customHeight="1">
      <c r="A1207" s="62">
        <v>1207</v>
      </c>
      <c r="B1207" s="271" t="s">
        <v>893</v>
      </c>
      <c r="C1207" s="271" t="s">
        <v>963</v>
      </c>
      <c r="D1207" s="429" t="s">
        <v>1111</v>
      </c>
      <c r="E1207" s="216" t="s">
        <v>1023</v>
      </c>
      <c r="F1207" s="73" t="s">
        <v>1090</v>
      </c>
      <c r="G1207" s="73" t="s">
        <v>236</v>
      </c>
      <c r="H1207" s="73" t="s">
        <v>967</v>
      </c>
      <c r="I1207" s="209">
        <v>0</v>
      </c>
      <c r="J1207" s="304">
        <f t="shared" si="37"/>
        <v>0</v>
      </c>
      <c r="K1207" s="219" t="s">
        <v>888</v>
      </c>
      <c r="L1207" s="218">
        <f>IF(K1207="nio",0,IF(K1207&gt;0,K1207*I1207/M1207,0))*VLOOKUP(B1207,'2-Kosten per locatie'!$A$14:$C$22,3,FALSE)</f>
        <v>0</v>
      </c>
      <c r="M1207" s="305">
        <f>IF(K1207="nio",0,IF(K1207&gt;0,VLOOKUP(G1207,'3-Productie normen'!A:J,VLOOKUP(K1207,'3-Productie normen'!$B$40:$C$42,2,FALSE),FALSE)))</f>
        <v>0</v>
      </c>
      <c r="N1207" s="306" t="str">
        <f>VLOOKUP(G1207,'3-Productie normen'!A:J,8,FALSE)</f>
        <v>nvt</v>
      </c>
      <c r="O1207" s="453"/>
      <c r="Q1207" s="307">
        <f t="shared" si="38"/>
        <v>0</v>
      </c>
    </row>
    <row r="1208" spans="1:17" ht="14.1" customHeight="1">
      <c r="A1208" s="62">
        <v>1208</v>
      </c>
      <c r="B1208" s="271" t="s">
        <v>893</v>
      </c>
      <c r="C1208" s="271" t="s">
        <v>963</v>
      </c>
      <c r="D1208" s="429" t="s">
        <v>1111</v>
      </c>
      <c r="E1208" s="216" t="s">
        <v>1024</v>
      </c>
      <c r="F1208" s="73" t="s">
        <v>1091</v>
      </c>
      <c r="G1208" s="73" t="s">
        <v>1210</v>
      </c>
      <c r="H1208" s="73" t="s">
        <v>375</v>
      </c>
      <c r="I1208" s="209">
        <v>64</v>
      </c>
      <c r="J1208" s="304">
        <f t="shared" si="37"/>
        <v>205</v>
      </c>
      <c r="K1208" s="219">
        <v>205</v>
      </c>
      <c r="L1208" s="218" t="e">
        <f>IF(K1208="nio",0,IF(K1208&gt;0,K1208*I1208/M1208,0))*VLOOKUP(B1208,'2-Kosten per locatie'!$A$14:$C$22,3,FALSE)</f>
        <v>#DIV/0!</v>
      </c>
      <c r="M1208" s="305">
        <f>IF(K1208="nio",0,IF(K1208&gt;0,VLOOKUP(G1208,'3-Productie normen'!A:J,VLOOKUP(K1208,'3-Productie normen'!$B$40:$C$42,2,FALSE),FALSE)))</f>
        <v>0</v>
      </c>
      <c r="N1208" s="306" t="str">
        <f>VLOOKUP(G1208,'3-Productie normen'!A:J,8,FALSE)</f>
        <v>L</v>
      </c>
      <c r="O1208" s="453"/>
      <c r="Q1208" s="307">
        <f t="shared" si="38"/>
        <v>13120</v>
      </c>
    </row>
    <row r="1209" spans="1:17" ht="14.1" customHeight="1">
      <c r="A1209" s="62">
        <v>1209</v>
      </c>
      <c r="B1209" s="271" t="s">
        <v>893</v>
      </c>
      <c r="C1209" s="271" t="s">
        <v>963</v>
      </c>
      <c r="D1209" s="429" t="s">
        <v>1111</v>
      </c>
      <c r="E1209" s="216" t="s">
        <v>1025</v>
      </c>
      <c r="F1209" s="73" t="s">
        <v>1092</v>
      </c>
      <c r="G1209" s="60" t="s">
        <v>1210</v>
      </c>
      <c r="H1209" s="73" t="s">
        <v>967</v>
      </c>
      <c r="I1209" s="209">
        <v>384</v>
      </c>
      <c r="J1209" s="304">
        <f t="shared" si="37"/>
        <v>205</v>
      </c>
      <c r="K1209" s="219">
        <v>205</v>
      </c>
      <c r="L1209" s="218" t="e">
        <f>IF(K1209="nio",0,IF(K1209&gt;0,K1209*I1209/M1209,0))*VLOOKUP(B1209,'2-Kosten per locatie'!$A$14:$C$22,3,FALSE)</f>
        <v>#DIV/0!</v>
      </c>
      <c r="M1209" s="305">
        <f>IF(K1209="nio",0,IF(K1209&gt;0,VLOOKUP(G1209,'3-Productie normen'!A:J,VLOOKUP(K1209,'3-Productie normen'!$B$40:$C$42,2,FALSE),FALSE)))</f>
        <v>0</v>
      </c>
      <c r="N1209" s="306" t="str">
        <f>VLOOKUP(G1209,'3-Productie normen'!A:J,8,FALSE)</f>
        <v>L</v>
      </c>
      <c r="O1209" s="453"/>
      <c r="Q1209" s="307">
        <f t="shared" si="38"/>
        <v>78720</v>
      </c>
    </row>
    <row r="1210" spans="1:17" ht="14.1" customHeight="1">
      <c r="A1210" s="62">
        <v>1210</v>
      </c>
      <c r="B1210" s="271" t="s">
        <v>893</v>
      </c>
      <c r="C1210" s="271" t="s">
        <v>963</v>
      </c>
      <c r="D1210" s="429" t="s">
        <v>1111</v>
      </c>
      <c r="E1210" s="216" t="s">
        <v>1026</v>
      </c>
      <c r="F1210" s="73" t="s">
        <v>1093</v>
      </c>
      <c r="G1210" s="73" t="s">
        <v>1210</v>
      </c>
      <c r="H1210" s="73" t="s">
        <v>967</v>
      </c>
      <c r="I1210" s="209">
        <v>140</v>
      </c>
      <c r="J1210" s="304">
        <f t="shared" si="37"/>
        <v>205</v>
      </c>
      <c r="K1210" s="219">
        <v>205</v>
      </c>
      <c r="L1210" s="218" t="e">
        <f>IF(K1210="nio",0,IF(K1210&gt;0,K1210*I1210/M1210,0))*VLOOKUP(B1210,'2-Kosten per locatie'!$A$14:$C$22,3,FALSE)</f>
        <v>#DIV/0!</v>
      </c>
      <c r="M1210" s="305">
        <f>IF(K1210="nio",0,IF(K1210&gt;0,VLOOKUP(G1210,'3-Productie normen'!A:J,VLOOKUP(K1210,'3-Productie normen'!$B$40:$C$42,2,FALSE),FALSE)))</f>
        <v>0</v>
      </c>
      <c r="N1210" s="306" t="str">
        <f>VLOOKUP(G1210,'3-Productie normen'!A:J,8,FALSE)</f>
        <v>L</v>
      </c>
      <c r="O1210" s="453"/>
      <c r="Q1210" s="307">
        <f t="shared" si="38"/>
        <v>28700</v>
      </c>
    </row>
    <row r="1211" spans="1:17" ht="14.1" customHeight="1">
      <c r="A1211" s="62">
        <v>1211</v>
      </c>
      <c r="B1211" s="271" t="s">
        <v>893</v>
      </c>
      <c r="C1211" s="271" t="s">
        <v>963</v>
      </c>
      <c r="D1211" s="429" t="s">
        <v>1111</v>
      </c>
      <c r="E1211" s="216" t="s">
        <v>1027</v>
      </c>
      <c r="F1211" s="73" t="s">
        <v>1094</v>
      </c>
      <c r="G1211" s="73" t="s">
        <v>236</v>
      </c>
      <c r="H1211" s="73" t="s">
        <v>967</v>
      </c>
      <c r="I1211" s="209">
        <v>12</v>
      </c>
      <c r="J1211" s="304">
        <f t="shared" si="37"/>
        <v>0</v>
      </c>
      <c r="K1211" s="219" t="s">
        <v>888</v>
      </c>
      <c r="L1211" s="218">
        <f>IF(K1211="nio",0,IF(K1211&gt;0,K1211*I1211/M1211,0))*VLOOKUP(B1211,'2-Kosten per locatie'!$A$14:$C$22,3,FALSE)</f>
        <v>0</v>
      </c>
      <c r="M1211" s="305">
        <f>IF(K1211="nio",0,IF(K1211&gt;0,VLOOKUP(G1211,'3-Productie normen'!A:J,VLOOKUP(K1211,'3-Productie normen'!$B$40:$C$42,2,FALSE),FALSE)))</f>
        <v>0</v>
      </c>
      <c r="N1211" s="306" t="str">
        <f>VLOOKUP(G1211,'3-Productie normen'!A:J,8,FALSE)</f>
        <v>nvt</v>
      </c>
      <c r="O1211" s="453"/>
      <c r="Q1211" s="307">
        <f t="shared" si="38"/>
        <v>0</v>
      </c>
    </row>
    <row r="1212" spans="1:17" ht="14.1" customHeight="1">
      <c r="A1212" s="62">
        <v>1212</v>
      </c>
      <c r="B1212" s="271" t="s">
        <v>893</v>
      </c>
      <c r="C1212" s="271" t="s">
        <v>963</v>
      </c>
      <c r="D1212" s="429" t="s">
        <v>1111</v>
      </c>
      <c r="E1212" s="216" t="s">
        <v>1028</v>
      </c>
      <c r="F1212" s="73" t="s">
        <v>923</v>
      </c>
      <c r="G1212" s="271" t="s">
        <v>1114</v>
      </c>
      <c r="H1212" s="73" t="s">
        <v>375</v>
      </c>
      <c r="I1212" s="209">
        <v>36</v>
      </c>
      <c r="J1212" s="304">
        <f t="shared" si="37"/>
        <v>205</v>
      </c>
      <c r="K1212" s="219">
        <v>205</v>
      </c>
      <c r="L1212" s="218" t="e">
        <f>IF(K1212="nio",0,IF(K1212&gt;0,K1212*I1212/M1212,0))*VLOOKUP(B1212,'2-Kosten per locatie'!$A$14:$C$22,3,FALSE)</f>
        <v>#DIV/0!</v>
      </c>
      <c r="M1212" s="305">
        <f>IF(K1212="nio",0,IF(K1212&gt;0,VLOOKUP(G1212,'3-Productie normen'!A:J,VLOOKUP(K1212,'3-Productie normen'!$B$40:$C$42,2,FALSE),FALSE)))</f>
        <v>0</v>
      </c>
      <c r="N1212" s="306" t="str">
        <f>VLOOKUP(G1212,'3-Productie normen'!A:J,8,FALSE)</f>
        <v>L</v>
      </c>
      <c r="O1212" s="453"/>
      <c r="Q1212" s="307">
        <f t="shared" si="38"/>
        <v>7380</v>
      </c>
    </row>
    <row r="1213" spans="1:17" ht="14.1" customHeight="1">
      <c r="A1213" s="62">
        <v>1213</v>
      </c>
      <c r="B1213" s="271" t="s">
        <v>893</v>
      </c>
      <c r="C1213" s="271" t="s">
        <v>963</v>
      </c>
      <c r="D1213" s="429" t="s">
        <v>1111</v>
      </c>
      <c r="E1213" s="216" t="s">
        <v>1029</v>
      </c>
      <c r="F1213" s="73" t="s">
        <v>280</v>
      </c>
      <c r="G1213" s="271" t="s">
        <v>1114</v>
      </c>
      <c r="H1213" s="73" t="s">
        <v>375</v>
      </c>
      <c r="I1213" s="209">
        <v>36</v>
      </c>
      <c r="J1213" s="304">
        <f t="shared" si="37"/>
        <v>205</v>
      </c>
      <c r="K1213" s="219">
        <v>205</v>
      </c>
      <c r="L1213" s="218" t="e">
        <f>IF(K1213="nio",0,IF(K1213&gt;0,K1213*I1213/M1213,0))*VLOOKUP(B1213,'2-Kosten per locatie'!$A$14:$C$22,3,FALSE)</f>
        <v>#DIV/0!</v>
      </c>
      <c r="M1213" s="305">
        <f>IF(K1213="nio",0,IF(K1213&gt;0,VLOOKUP(G1213,'3-Productie normen'!A:J,VLOOKUP(K1213,'3-Productie normen'!$B$40:$C$42,2,FALSE),FALSE)))</f>
        <v>0</v>
      </c>
      <c r="N1213" s="306" t="str">
        <f>VLOOKUP(G1213,'3-Productie normen'!A:J,8,FALSE)</f>
        <v>L</v>
      </c>
      <c r="O1213" s="453"/>
      <c r="Q1213" s="307">
        <f t="shared" si="38"/>
        <v>7380</v>
      </c>
    </row>
    <row r="1214" spans="1:17" ht="14.1" customHeight="1">
      <c r="A1214" s="62">
        <v>1214</v>
      </c>
      <c r="B1214" s="271" t="s">
        <v>893</v>
      </c>
      <c r="C1214" s="271" t="s">
        <v>963</v>
      </c>
      <c r="D1214" s="429" t="s">
        <v>1111</v>
      </c>
      <c r="E1214" s="216" t="s">
        <v>1030</v>
      </c>
      <c r="F1214" s="73" t="s">
        <v>1077</v>
      </c>
      <c r="G1214" s="73" t="s">
        <v>236</v>
      </c>
      <c r="H1214" s="73" t="s">
        <v>375</v>
      </c>
      <c r="I1214" s="209">
        <v>0</v>
      </c>
      <c r="J1214" s="304">
        <f t="shared" si="37"/>
        <v>0</v>
      </c>
      <c r="K1214" s="219" t="s">
        <v>888</v>
      </c>
      <c r="L1214" s="218">
        <f>IF(K1214="nio",0,IF(K1214&gt;0,K1214*I1214/M1214,0))*VLOOKUP(B1214,'2-Kosten per locatie'!$A$14:$C$22,3,FALSE)</f>
        <v>0</v>
      </c>
      <c r="M1214" s="305">
        <f>IF(K1214="nio",0,IF(K1214&gt;0,VLOOKUP(G1214,'3-Productie normen'!A:J,VLOOKUP(K1214,'3-Productie normen'!$B$40:$C$42,2,FALSE),FALSE)))</f>
        <v>0</v>
      </c>
      <c r="N1214" s="306" t="str">
        <f>VLOOKUP(G1214,'3-Productie normen'!A:J,8,FALSE)</f>
        <v>nvt</v>
      </c>
      <c r="O1214" s="453"/>
      <c r="Q1214" s="307">
        <f t="shared" si="38"/>
        <v>0</v>
      </c>
    </row>
    <row r="1215" spans="1:17" ht="14.1" customHeight="1">
      <c r="A1215" s="62">
        <v>1215</v>
      </c>
      <c r="B1215" s="271" t="s">
        <v>893</v>
      </c>
      <c r="C1215" s="271" t="s">
        <v>963</v>
      </c>
      <c r="D1215" s="429" t="s">
        <v>1111</v>
      </c>
      <c r="E1215" s="216" t="s">
        <v>1031</v>
      </c>
      <c r="F1215" s="73" t="s">
        <v>923</v>
      </c>
      <c r="G1215" s="73" t="s">
        <v>236</v>
      </c>
      <c r="H1215" s="73" t="s">
        <v>375</v>
      </c>
      <c r="I1215" s="209">
        <v>0</v>
      </c>
      <c r="J1215" s="304">
        <f t="shared" si="37"/>
        <v>0</v>
      </c>
      <c r="K1215" s="219" t="s">
        <v>888</v>
      </c>
      <c r="L1215" s="218">
        <f>IF(K1215="nio",0,IF(K1215&gt;0,K1215*I1215/M1215,0))*VLOOKUP(B1215,'2-Kosten per locatie'!$A$14:$C$22,3,FALSE)</f>
        <v>0</v>
      </c>
      <c r="M1215" s="305">
        <f>IF(K1215="nio",0,IF(K1215&gt;0,VLOOKUP(G1215,'3-Productie normen'!A:J,VLOOKUP(K1215,'3-Productie normen'!$B$40:$C$42,2,FALSE),FALSE)))</f>
        <v>0</v>
      </c>
      <c r="N1215" s="306" t="str">
        <f>VLOOKUP(G1215,'3-Productie normen'!A:J,8,FALSE)</f>
        <v>nvt</v>
      </c>
      <c r="O1215" s="453"/>
      <c r="Q1215" s="307">
        <f t="shared" si="38"/>
        <v>0</v>
      </c>
    </row>
    <row r="1216" spans="1:17" ht="14.1" customHeight="1">
      <c r="A1216" s="62">
        <v>1216</v>
      </c>
      <c r="B1216" s="271" t="s">
        <v>893</v>
      </c>
      <c r="C1216" s="271" t="s">
        <v>963</v>
      </c>
      <c r="D1216" s="429" t="s">
        <v>1111</v>
      </c>
      <c r="E1216" s="216" t="s">
        <v>1032</v>
      </c>
      <c r="F1216" s="73" t="s">
        <v>901</v>
      </c>
      <c r="G1216" s="73" t="s">
        <v>236</v>
      </c>
      <c r="H1216" s="73" t="s">
        <v>375</v>
      </c>
      <c r="I1216" s="209">
        <v>0</v>
      </c>
      <c r="J1216" s="304">
        <f t="shared" si="37"/>
        <v>0</v>
      </c>
      <c r="K1216" s="219" t="s">
        <v>888</v>
      </c>
      <c r="L1216" s="218">
        <f>IF(K1216="nio",0,IF(K1216&gt;0,K1216*I1216/M1216,0))*VLOOKUP(B1216,'2-Kosten per locatie'!$A$14:$C$22,3,FALSE)</f>
        <v>0</v>
      </c>
      <c r="M1216" s="305">
        <f>IF(K1216="nio",0,IF(K1216&gt;0,VLOOKUP(G1216,'3-Productie normen'!A:J,VLOOKUP(K1216,'3-Productie normen'!$B$40:$C$42,2,FALSE),FALSE)))</f>
        <v>0</v>
      </c>
      <c r="N1216" s="306" t="str">
        <f>VLOOKUP(G1216,'3-Productie normen'!A:J,8,FALSE)</f>
        <v>nvt</v>
      </c>
      <c r="O1216" s="453"/>
      <c r="Q1216" s="307">
        <f t="shared" si="38"/>
        <v>0</v>
      </c>
    </row>
    <row r="1217" spans="1:17" ht="14.1" customHeight="1">
      <c r="A1217" s="62">
        <v>1217</v>
      </c>
      <c r="B1217" s="271" t="s">
        <v>893</v>
      </c>
      <c r="C1217" s="271" t="s">
        <v>963</v>
      </c>
      <c r="D1217" s="429" t="s">
        <v>1111</v>
      </c>
      <c r="E1217" s="216" t="s">
        <v>1033</v>
      </c>
      <c r="F1217" s="73" t="s">
        <v>1095</v>
      </c>
      <c r="G1217" s="73" t="s">
        <v>35</v>
      </c>
      <c r="H1217" s="73" t="s">
        <v>233</v>
      </c>
      <c r="I1217" s="209">
        <v>24</v>
      </c>
      <c r="J1217" s="304">
        <f t="shared" si="37"/>
        <v>123</v>
      </c>
      <c r="K1217" s="219">
        <v>123</v>
      </c>
      <c r="L1217" s="218" t="e">
        <f>IF(K1217="nio",0,IF(K1217&gt;0,K1217*I1217/M1217,0))*VLOOKUP(B1217,'2-Kosten per locatie'!$A$14:$C$22,3,FALSE)</f>
        <v>#DIV/0!</v>
      </c>
      <c r="M1217" s="305">
        <f>IF(K1217="nio",0,IF(K1217&gt;0,VLOOKUP(G1217,'3-Productie normen'!A:J,VLOOKUP(K1217,'3-Productie normen'!$B$40:$C$42,2,FALSE),FALSE)))</f>
        <v>0</v>
      </c>
      <c r="N1217" s="306" t="str">
        <f>VLOOKUP(G1217,'3-Productie normen'!A:J,8,FALSE)</f>
        <v>B</v>
      </c>
      <c r="O1217" s="453"/>
      <c r="Q1217" s="307">
        <f t="shared" si="38"/>
        <v>2952</v>
      </c>
    </row>
    <row r="1218" spans="1:17" ht="14.1" customHeight="1">
      <c r="A1218" s="62">
        <v>1218</v>
      </c>
      <c r="B1218" s="271" t="s">
        <v>893</v>
      </c>
      <c r="C1218" s="271" t="s">
        <v>963</v>
      </c>
      <c r="D1218" s="429" t="s">
        <v>1111</v>
      </c>
      <c r="E1218" s="216"/>
      <c r="F1218" s="73" t="s">
        <v>1034</v>
      </c>
      <c r="G1218" s="73" t="s">
        <v>35</v>
      </c>
      <c r="H1218" s="73" t="s">
        <v>233</v>
      </c>
      <c r="I1218" s="209">
        <v>18</v>
      </c>
      <c r="J1218" s="304">
        <f t="shared" si="37"/>
        <v>123</v>
      </c>
      <c r="K1218" s="219">
        <v>123</v>
      </c>
      <c r="L1218" s="218" t="e">
        <f>IF(K1218="nio",0,IF(K1218&gt;0,K1218*I1218/M1218,0))*VLOOKUP(B1218,'2-Kosten per locatie'!$A$14:$C$22,3,FALSE)</f>
        <v>#DIV/0!</v>
      </c>
      <c r="M1218" s="305">
        <f>IF(K1218="nio",0,IF(K1218&gt;0,VLOOKUP(G1218,'3-Productie normen'!A:J,VLOOKUP(K1218,'3-Productie normen'!$B$40:$C$42,2,FALSE),FALSE)))</f>
        <v>0</v>
      </c>
      <c r="N1218" s="306" t="str">
        <f>VLOOKUP(G1218,'3-Productie normen'!A:J,8,FALSE)</f>
        <v>B</v>
      </c>
      <c r="O1218" s="453"/>
      <c r="Q1218" s="307">
        <f t="shared" si="38"/>
        <v>2214</v>
      </c>
    </row>
    <row r="1219" spans="1:17" ht="14.1" customHeight="1">
      <c r="A1219" s="62">
        <v>1219</v>
      </c>
      <c r="B1219" s="271" t="s">
        <v>893</v>
      </c>
      <c r="C1219" s="271" t="s">
        <v>963</v>
      </c>
      <c r="D1219" s="429" t="s">
        <v>1111</v>
      </c>
      <c r="E1219" s="216" t="s">
        <v>1035</v>
      </c>
      <c r="F1219" s="73" t="s">
        <v>280</v>
      </c>
      <c r="G1219" s="271" t="s">
        <v>1114</v>
      </c>
      <c r="H1219" s="73" t="s">
        <v>375</v>
      </c>
      <c r="I1219" s="209">
        <v>38</v>
      </c>
      <c r="J1219" s="304">
        <f t="shared" si="37"/>
        <v>205</v>
      </c>
      <c r="K1219" s="219">
        <v>205</v>
      </c>
      <c r="L1219" s="218" t="e">
        <f>IF(K1219="nio",0,IF(K1219&gt;0,K1219*I1219/M1219,0))*VLOOKUP(B1219,'2-Kosten per locatie'!$A$14:$C$22,3,FALSE)</f>
        <v>#DIV/0!</v>
      </c>
      <c r="M1219" s="305">
        <f>IF(K1219="nio",0,IF(K1219&gt;0,VLOOKUP(G1219,'3-Productie normen'!A:J,VLOOKUP(K1219,'3-Productie normen'!$B$40:$C$42,2,FALSE),FALSE)))</f>
        <v>0</v>
      </c>
      <c r="N1219" s="306" t="str">
        <f>VLOOKUP(G1219,'3-Productie normen'!A:J,8,FALSE)</f>
        <v>L</v>
      </c>
      <c r="O1219" s="453"/>
      <c r="Q1219" s="307">
        <f t="shared" si="38"/>
        <v>7790</v>
      </c>
    </row>
    <row r="1220" spans="1:17" ht="14.1" customHeight="1">
      <c r="A1220" s="62">
        <v>1220</v>
      </c>
      <c r="B1220" s="271" t="s">
        <v>893</v>
      </c>
      <c r="C1220" s="271" t="s">
        <v>963</v>
      </c>
      <c r="D1220" s="429" t="s">
        <v>1111</v>
      </c>
      <c r="E1220" s="216" t="s">
        <v>1036</v>
      </c>
      <c r="F1220" s="73" t="s">
        <v>280</v>
      </c>
      <c r="G1220" s="271" t="s">
        <v>1114</v>
      </c>
      <c r="H1220" s="73" t="s">
        <v>375</v>
      </c>
      <c r="I1220" s="209">
        <v>24</v>
      </c>
      <c r="J1220" s="304">
        <f t="shared" si="37"/>
        <v>205</v>
      </c>
      <c r="K1220" s="219">
        <v>205</v>
      </c>
      <c r="L1220" s="218" t="e">
        <f>IF(K1220="nio",0,IF(K1220&gt;0,K1220*I1220/M1220,0))*VLOOKUP(B1220,'2-Kosten per locatie'!$A$14:$C$22,3,FALSE)</f>
        <v>#DIV/0!</v>
      </c>
      <c r="M1220" s="305">
        <f>IF(K1220="nio",0,IF(K1220&gt;0,VLOOKUP(G1220,'3-Productie normen'!A:J,VLOOKUP(K1220,'3-Productie normen'!$B$40:$C$42,2,FALSE),FALSE)))</f>
        <v>0</v>
      </c>
      <c r="N1220" s="306" t="str">
        <f>VLOOKUP(G1220,'3-Productie normen'!A:J,8,FALSE)</f>
        <v>L</v>
      </c>
      <c r="O1220" s="453"/>
      <c r="Q1220" s="307">
        <f t="shared" si="38"/>
        <v>4920</v>
      </c>
    </row>
    <row r="1221" spans="1:17" ht="14.1" customHeight="1">
      <c r="A1221" s="62">
        <v>1221</v>
      </c>
      <c r="B1221" s="271" t="s">
        <v>893</v>
      </c>
      <c r="C1221" s="271" t="s">
        <v>963</v>
      </c>
      <c r="D1221" s="429" t="s">
        <v>1111</v>
      </c>
      <c r="E1221" s="216" t="s">
        <v>1037</v>
      </c>
      <c r="F1221" s="73" t="s">
        <v>958</v>
      </c>
      <c r="G1221" s="285" t="s">
        <v>37</v>
      </c>
      <c r="H1221" s="73" t="s">
        <v>967</v>
      </c>
      <c r="I1221" s="209">
        <v>2</v>
      </c>
      <c r="J1221" s="304">
        <f t="shared" si="37"/>
        <v>205</v>
      </c>
      <c r="K1221" s="219">
        <v>205</v>
      </c>
      <c r="L1221" s="218" t="e">
        <f>IF(K1221="nio",0,IF(K1221&gt;0,K1221*I1221/M1221,0))*VLOOKUP(B1221,'2-Kosten per locatie'!$A$14:$C$22,3,FALSE)</f>
        <v>#DIV/0!</v>
      </c>
      <c r="M1221" s="305">
        <f>IF(K1221="nio",0,IF(K1221&gt;0,VLOOKUP(G1221,'3-Productie normen'!A:J,VLOOKUP(K1221,'3-Productie normen'!$B$40:$C$42,2,FALSE),FALSE)))</f>
        <v>0</v>
      </c>
      <c r="N1221" s="306" t="str">
        <f>VLOOKUP(G1221,'3-Productie normen'!A:J,8,FALSE)</f>
        <v>S</v>
      </c>
      <c r="O1221" s="453"/>
      <c r="Q1221" s="307">
        <f t="shared" si="38"/>
        <v>410</v>
      </c>
    </row>
    <row r="1222" spans="1:17" ht="14.1" customHeight="1">
      <c r="A1222" s="62">
        <v>1222</v>
      </c>
      <c r="B1222" s="271" t="s">
        <v>893</v>
      </c>
      <c r="C1222" s="271" t="s">
        <v>963</v>
      </c>
      <c r="D1222" s="429" t="s">
        <v>1111</v>
      </c>
      <c r="E1222" s="216" t="s">
        <v>1038</v>
      </c>
      <c r="F1222" s="73" t="s">
        <v>1096</v>
      </c>
      <c r="G1222" s="73" t="s">
        <v>35</v>
      </c>
      <c r="H1222" s="73" t="s">
        <v>375</v>
      </c>
      <c r="I1222" s="209">
        <v>11</v>
      </c>
      <c r="J1222" s="304">
        <f t="shared" si="37"/>
        <v>123</v>
      </c>
      <c r="K1222" s="219">
        <v>123</v>
      </c>
      <c r="L1222" s="218" t="e">
        <f>IF(K1222="nio",0,IF(K1222&gt;0,K1222*I1222/M1222,0))*VLOOKUP(B1222,'2-Kosten per locatie'!$A$14:$C$22,3,FALSE)</f>
        <v>#DIV/0!</v>
      </c>
      <c r="M1222" s="305">
        <f>IF(K1222="nio",0,IF(K1222&gt;0,VLOOKUP(G1222,'3-Productie normen'!A:J,VLOOKUP(K1222,'3-Productie normen'!$B$40:$C$42,2,FALSE),FALSE)))</f>
        <v>0</v>
      </c>
      <c r="N1222" s="306" t="str">
        <f>VLOOKUP(G1222,'3-Productie normen'!A:J,8,FALSE)</f>
        <v>B</v>
      </c>
      <c r="O1222" s="453"/>
      <c r="Q1222" s="307">
        <f t="shared" si="38"/>
        <v>1353</v>
      </c>
    </row>
    <row r="1223" spans="1:17" ht="14.1" customHeight="1">
      <c r="A1223" s="62">
        <v>1223</v>
      </c>
      <c r="B1223" s="271" t="s">
        <v>893</v>
      </c>
      <c r="C1223" s="271" t="s">
        <v>963</v>
      </c>
      <c r="D1223" s="430" t="s">
        <v>1108</v>
      </c>
      <c r="E1223" s="216" t="s">
        <v>1039</v>
      </c>
      <c r="F1223" s="73" t="s">
        <v>925</v>
      </c>
      <c r="G1223" s="73" t="s">
        <v>232</v>
      </c>
      <c r="H1223" s="73" t="s">
        <v>375</v>
      </c>
      <c r="I1223" s="209">
        <v>18</v>
      </c>
      <c r="J1223" s="304">
        <f t="shared" si="37"/>
        <v>205</v>
      </c>
      <c r="K1223" s="219">
        <v>205</v>
      </c>
      <c r="L1223" s="218" t="e">
        <f>IF(K1223="nio",0,IF(K1223&gt;0,K1223*I1223/M1223,0))*VLOOKUP(B1223,'2-Kosten per locatie'!$A$14:$C$22,3,FALSE)</f>
        <v>#DIV/0!</v>
      </c>
      <c r="M1223" s="305">
        <f>IF(K1223="nio",0,IF(K1223&gt;0,VLOOKUP(G1223,'3-Productie normen'!A:J,VLOOKUP(K1223,'3-Productie normen'!$B$40:$C$42,2,FALSE),FALSE)))</f>
        <v>0</v>
      </c>
      <c r="N1223" s="306" t="str">
        <f>VLOOKUP(G1223,'3-Productie normen'!A:J,8,FALSE)</f>
        <v>V</v>
      </c>
      <c r="O1223" s="453"/>
      <c r="Q1223" s="307">
        <f t="shared" si="38"/>
        <v>3690</v>
      </c>
    </row>
    <row r="1224" spans="1:17" ht="14.1" customHeight="1">
      <c r="A1224" s="62">
        <v>1224</v>
      </c>
      <c r="B1224" s="271" t="s">
        <v>893</v>
      </c>
      <c r="C1224" s="271" t="s">
        <v>963</v>
      </c>
      <c r="D1224" s="430" t="s">
        <v>1108</v>
      </c>
      <c r="E1224" s="216" t="s">
        <v>1040</v>
      </c>
      <c r="F1224" s="73" t="s">
        <v>925</v>
      </c>
      <c r="G1224" s="73" t="s">
        <v>232</v>
      </c>
      <c r="H1224" s="73" t="s">
        <v>375</v>
      </c>
      <c r="I1224" s="209">
        <v>29</v>
      </c>
      <c r="J1224" s="304">
        <f t="shared" si="37"/>
        <v>205</v>
      </c>
      <c r="K1224" s="219">
        <v>205</v>
      </c>
      <c r="L1224" s="218" t="e">
        <f>IF(K1224="nio",0,IF(K1224&gt;0,K1224*I1224/M1224,0))*VLOOKUP(B1224,'2-Kosten per locatie'!$A$14:$C$22,3,FALSE)</f>
        <v>#DIV/0!</v>
      </c>
      <c r="M1224" s="305">
        <f>IF(K1224="nio",0,IF(K1224&gt;0,VLOOKUP(G1224,'3-Productie normen'!A:J,VLOOKUP(K1224,'3-Productie normen'!$B$40:$C$42,2,FALSE),FALSE)))</f>
        <v>0</v>
      </c>
      <c r="N1224" s="306" t="str">
        <f>VLOOKUP(G1224,'3-Productie normen'!A:J,8,FALSE)</f>
        <v>V</v>
      </c>
      <c r="O1224" s="453"/>
      <c r="Q1224" s="307">
        <f t="shared" si="38"/>
        <v>5945</v>
      </c>
    </row>
    <row r="1225" spans="1:17" ht="14.1" customHeight="1">
      <c r="A1225" s="62">
        <v>1225</v>
      </c>
      <c r="B1225" s="271" t="s">
        <v>893</v>
      </c>
      <c r="C1225" s="271" t="s">
        <v>963</v>
      </c>
      <c r="D1225" s="430" t="s">
        <v>1108</v>
      </c>
      <c r="E1225" s="216" t="s">
        <v>1041</v>
      </c>
      <c r="F1225" s="73" t="s">
        <v>925</v>
      </c>
      <c r="G1225" s="73" t="s">
        <v>236</v>
      </c>
      <c r="H1225" s="73" t="s">
        <v>375</v>
      </c>
      <c r="I1225" s="209">
        <v>0</v>
      </c>
      <c r="J1225" s="304">
        <f t="shared" si="37"/>
        <v>0</v>
      </c>
      <c r="K1225" s="219" t="s">
        <v>888</v>
      </c>
      <c r="L1225" s="218">
        <f>IF(K1225="nio",0,IF(K1225&gt;0,K1225*I1225/M1225,0))*VLOOKUP(B1225,'2-Kosten per locatie'!$A$14:$C$22,3,FALSE)</f>
        <v>0</v>
      </c>
      <c r="M1225" s="305">
        <f>IF(K1225="nio",0,IF(K1225&gt;0,VLOOKUP(G1225,'3-Productie normen'!A:J,VLOOKUP(K1225,'3-Productie normen'!$B$40:$C$42,2,FALSE),FALSE)))</f>
        <v>0</v>
      </c>
      <c r="N1225" s="306" t="str">
        <f>VLOOKUP(G1225,'3-Productie normen'!A:J,8,FALSE)</f>
        <v>nvt</v>
      </c>
      <c r="O1225" s="453"/>
      <c r="Q1225" s="307">
        <f t="shared" si="38"/>
        <v>0</v>
      </c>
    </row>
    <row r="1226" spans="1:17" ht="14.1" customHeight="1">
      <c r="A1226" s="62">
        <v>1226</v>
      </c>
      <c r="B1226" s="271" t="s">
        <v>893</v>
      </c>
      <c r="C1226" s="271" t="s">
        <v>963</v>
      </c>
      <c r="D1226" s="430" t="s">
        <v>1108</v>
      </c>
      <c r="E1226" s="216" t="s">
        <v>1042</v>
      </c>
      <c r="F1226" s="73" t="s">
        <v>923</v>
      </c>
      <c r="G1226" s="271" t="s">
        <v>1114</v>
      </c>
      <c r="H1226" s="73" t="s">
        <v>375</v>
      </c>
      <c r="I1226" s="209">
        <v>112</v>
      </c>
      <c r="J1226" s="304">
        <f t="shared" ref="J1226:J1264" si="39">SUM(K1226:K1226)</f>
        <v>205</v>
      </c>
      <c r="K1226" s="219">
        <v>205</v>
      </c>
      <c r="L1226" s="218" t="e">
        <f>IF(K1226="nio",0,IF(K1226&gt;0,K1226*I1226/M1226,0))*VLOOKUP(B1226,'2-Kosten per locatie'!$A$14:$C$22,3,FALSE)</f>
        <v>#DIV/0!</v>
      </c>
      <c r="M1226" s="305">
        <f>IF(K1226="nio",0,IF(K1226&gt;0,VLOOKUP(G1226,'3-Productie normen'!A:J,VLOOKUP(K1226,'3-Productie normen'!$B$40:$C$42,2,FALSE),FALSE)))</f>
        <v>0</v>
      </c>
      <c r="N1226" s="306" t="str">
        <f>VLOOKUP(G1226,'3-Productie normen'!A:J,8,FALSE)</f>
        <v>L</v>
      </c>
      <c r="O1226" s="453"/>
      <c r="Q1226" s="307">
        <f t="shared" si="38"/>
        <v>22960</v>
      </c>
    </row>
    <row r="1227" spans="1:17" ht="14.1" customHeight="1">
      <c r="A1227" s="62">
        <v>1227</v>
      </c>
      <c r="B1227" s="271" t="s">
        <v>893</v>
      </c>
      <c r="C1227" s="271" t="s">
        <v>963</v>
      </c>
      <c r="D1227" s="430" t="s">
        <v>1108</v>
      </c>
      <c r="E1227" s="216" t="s">
        <v>1043</v>
      </c>
      <c r="F1227" s="73" t="s">
        <v>923</v>
      </c>
      <c r="G1227" s="271" t="s">
        <v>1114</v>
      </c>
      <c r="H1227" s="73" t="s">
        <v>375</v>
      </c>
      <c r="I1227" s="209">
        <v>102</v>
      </c>
      <c r="J1227" s="304">
        <f t="shared" si="39"/>
        <v>205</v>
      </c>
      <c r="K1227" s="219">
        <v>205</v>
      </c>
      <c r="L1227" s="218" t="e">
        <f>IF(K1227="nio",0,IF(K1227&gt;0,K1227*I1227/M1227,0))*VLOOKUP(B1227,'2-Kosten per locatie'!$A$14:$C$22,3,FALSE)</f>
        <v>#DIV/0!</v>
      </c>
      <c r="M1227" s="305">
        <f>IF(K1227="nio",0,IF(K1227&gt;0,VLOOKUP(G1227,'3-Productie normen'!A:J,VLOOKUP(K1227,'3-Productie normen'!$B$40:$C$42,2,FALSE),FALSE)))</f>
        <v>0</v>
      </c>
      <c r="N1227" s="306" t="str">
        <f>VLOOKUP(G1227,'3-Productie normen'!A:J,8,FALSE)</f>
        <v>L</v>
      </c>
      <c r="O1227" s="453"/>
      <c r="Q1227" s="307">
        <f t="shared" si="38"/>
        <v>20910</v>
      </c>
    </row>
    <row r="1228" spans="1:17" ht="14.1" customHeight="1">
      <c r="A1228" s="62">
        <v>1228</v>
      </c>
      <c r="B1228" s="271" t="s">
        <v>893</v>
      </c>
      <c r="C1228" s="271" t="s">
        <v>963</v>
      </c>
      <c r="D1228" s="430" t="s">
        <v>1108</v>
      </c>
      <c r="E1228" s="216" t="s">
        <v>1044</v>
      </c>
      <c r="F1228" s="73" t="s">
        <v>925</v>
      </c>
      <c r="G1228" s="73" t="s">
        <v>236</v>
      </c>
      <c r="H1228" s="73" t="s">
        <v>375</v>
      </c>
      <c r="I1228" s="209">
        <v>0</v>
      </c>
      <c r="J1228" s="304">
        <f t="shared" si="39"/>
        <v>0</v>
      </c>
      <c r="K1228" s="219" t="s">
        <v>888</v>
      </c>
      <c r="L1228" s="218">
        <f>IF(K1228="nio",0,IF(K1228&gt;0,K1228*I1228/M1228,0))*VLOOKUP(B1228,'2-Kosten per locatie'!$A$14:$C$22,3,FALSE)</f>
        <v>0</v>
      </c>
      <c r="M1228" s="305">
        <f>IF(K1228="nio",0,IF(K1228&gt;0,VLOOKUP(G1228,'3-Productie normen'!A:J,VLOOKUP(K1228,'3-Productie normen'!$B$40:$C$42,2,FALSE),FALSE)))</f>
        <v>0</v>
      </c>
      <c r="N1228" s="306" t="str">
        <f>VLOOKUP(G1228,'3-Productie normen'!A:J,8,FALSE)</f>
        <v>nvt</v>
      </c>
      <c r="O1228" s="453"/>
      <c r="Q1228" s="307">
        <f t="shared" si="38"/>
        <v>0</v>
      </c>
    </row>
    <row r="1229" spans="1:17" ht="14.1" customHeight="1">
      <c r="A1229" s="62">
        <v>1229</v>
      </c>
      <c r="B1229" s="271" t="s">
        <v>893</v>
      </c>
      <c r="C1229" s="271" t="s">
        <v>963</v>
      </c>
      <c r="D1229" s="430" t="s">
        <v>1108</v>
      </c>
      <c r="E1229" s="216" t="s">
        <v>1045</v>
      </c>
      <c r="F1229" s="73" t="s">
        <v>925</v>
      </c>
      <c r="G1229" s="73" t="s">
        <v>232</v>
      </c>
      <c r="H1229" s="73" t="s">
        <v>375</v>
      </c>
      <c r="I1229" s="209">
        <v>34</v>
      </c>
      <c r="J1229" s="304">
        <f t="shared" si="39"/>
        <v>205</v>
      </c>
      <c r="K1229" s="219">
        <v>205</v>
      </c>
      <c r="L1229" s="218" t="e">
        <f>IF(K1229="nio",0,IF(K1229&gt;0,K1229*I1229/M1229,0))*VLOOKUP(B1229,'2-Kosten per locatie'!$A$14:$C$22,3,FALSE)</f>
        <v>#DIV/0!</v>
      </c>
      <c r="M1229" s="305">
        <f>IF(K1229="nio",0,IF(K1229&gt;0,VLOOKUP(G1229,'3-Productie normen'!A:J,VLOOKUP(K1229,'3-Productie normen'!$B$40:$C$42,2,FALSE),FALSE)))</f>
        <v>0</v>
      </c>
      <c r="N1229" s="306" t="str">
        <f>VLOOKUP(G1229,'3-Productie normen'!A:J,8,FALSE)</f>
        <v>V</v>
      </c>
      <c r="O1229" s="453"/>
      <c r="Q1229" s="307">
        <f t="shared" si="38"/>
        <v>6970</v>
      </c>
    </row>
    <row r="1230" spans="1:17" ht="14.1" customHeight="1">
      <c r="A1230" s="62">
        <v>1230</v>
      </c>
      <c r="B1230" s="271" t="s">
        <v>893</v>
      </c>
      <c r="C1230" s="271" t="s">
        <v>963</v>
      </c>
      <c r="D1230" s="430" t="s">
        <v>1108</v>
      </c>
      <c r="E1230" s="216" t="s">
        <v>1046</v>
      </c>
      <c r="F1230" s="73" t="s">
        <v>944</v>
      </c>
      <c r="G1230" s="285" t="s">
        <v>37</v>
      </c>
      <c r="H1230" s="73" t="s">
        <v>967</v>
      </c>
      <c r="I1230" s="209">
        <v>11</v>
      </c>
      <c r="J1230" s="304">
        <f t="shared" si="39"/>
        <v>205</v>
      </c>
      <c r="K1230" s="219">
        <v>205</v>
      </c>
      <c r="L1230" s="218" t="e">
        <f>IF(K1230="nio",0,IF(K1230&gt;0,K1230*I1230/M1230,0))*VLOOKUP(B1230,'2-Kosten per locatie'!$A$14:$C$22,3,FALSE)</f>
        <v>#DIV/0!</v>
      </c>
      <c r="M1230" s="305">
        <f>IF(K1230="nio",0,IF(K1230&gt;0,VLOOKUP(G1230,'3-Productie normen'!A:J,VLOOKUP(K1230,'3-Productie normen'!$B$40:$C$42,2,FALSE),FALSE)))</f>
        <v>0</v>
      </c>
      <c r="N1230" s="306" t="str">
        <f>VLOOKUP(G1230,'3-Productie normen'!A:J,8,FALSE)</f>
        <v>S</v>
      </c>
      <c r="O1230" s="453"/>
      <c r="Q1230" s="307">
        <f t="shared" si="38"/>
        <v>2255</v>
      </c>
    </row>
    <row r="1231" spans="1:17" ht="14.1" customHeight="1">
      <c r="A1231" s="62">
        <v>1231</v>
      </c>
      <c r="B1231" s="271" t="s">
        <v>893</v>
      </c>
      <c r="C1231" s="271" t="s">
        <v>963</v>
      </c>
      <c r="D1231" s="430" t="s">
        <v>1108</v>
      </c>
      <c r="E1231" s="216" t="s">
        <v>1047</v>
      </c>
      <c r="F1231" s="73" t="s">
        <v>944</v>
      </c>
      <c r="G1231" s="285" t="s">
        <v>37</v>
      </c>
      <c r="H1231" s="73" t="s">
        <v>967</v>
      </c>
      <c r="I1231" s="209">
        <v>12</v>
      </c>
      <c r="J1231" s="304">
        <f t="shared" si="39"/>
        <v>205</v>
      </c>
      <c r="K1231" s="219">
        <v>205</v>
      </c>
      <c r="L1231" s="218" t="e">
        <f>IF(K1231="nio",0,IF(K1231&gt;0,K1231*I1231/M1231,0))*VLOOKUP(B1231,'2-Kosten per locatie'!$A$14:$C$22,3,FALSE)</f>
        <v>#DIV/0!</v>
      </c>
      <c r="M1231" s="305">
        <f>IF(K1231="nio",0,IF(K1231&gt;0,VLOOKUP(G1231,'3-Productie normen'!A:J,VLOOKUP(K1231,'3-Productie normen'!$B$40:$C$42,2,FALSE),FALSE)))</f>
        <v>0</v>
      </c>
      <c r="N1231" s="306" t="str">
        <f>VLOOKUP(G1231,'3-Productie normen'!A:J,8,FALSE)</f>
        <v>S</v>
      </c>
      <c r="O1231" s="453"/>
      <c r="Q1231" s="307">
        <f t="shared" si="38"/>
        <v>2460</v>
      </c>
    </row>
    <row r="1232" spans="1:17" ht="14.1" customHeight="1">
      <c r="A1232" s="62">
        <v>1232</v>
      </c>
      <c r="B1232" s="271" t="s">
        <v>893</v>
      </c>
      <c r="C1232" s="271" t="s">
        <v>963</v>
      </c>
      <c r="D1232" s="430" t="s">
        <v>1108</v>
      </c>
      <c r="E1232" s="216" t="s">
        <v>1048</v>
      </c>
      <c r="F1232" s="73" t="s">
        <v>1097</v>
      </c>
      <c r="G1232" s="285" t="s">
        <v>37</v>
      </c>
      <c r="H1232" s="73" t="s">
        <v>967</v>
      </c>
      <c r="I1232" s="209">
        <v>3</v>
      </c>
      <c r="J1232" s="304">
        <f t="shared" si="39"/>
        <v>205</v>
      </c>
      <c r="K1232" s="219">
        <v>205</v>
      </c>
      <c r="L1232" s="218" t="e">
        <f>IF(K1232="nio",0,IF(K1232&gt;0,K1232*I1232/M1232,0))*VLOOKUP(B1232,'2-Kosten per locatie'!$A$14:$C$22,3,FALSE)</f>
        <v>#DIV/0!</v>
      </c>
      <c r="M1232" s="305">
        <f>IF(K1232="nio",0,IF(K1232&gt;0,VLOOKUP(G1232,'3-Productie normen'!A:J,VLOOKUP(K1232,'3-Productie normen'!$B$40:$C$42,2,FALSE),FALSE)))</f>
        <v>0</v>
      </c>
      <c r="N1232" s="306" t="str">
        <f>VLOOKUP(G1232,'3-Productie normen'!A:J,8,FALSE)</f>
        <v>S</v>
      </c>
      <c r="O1232" s="453"/>
      <c r="Q1232" s="307">
        <f t="shared" si="38"/>
        <v>615</v>
      </c>
    </row>
    <row r="1233" spans="1:17" ht="14.1" customHeight="1">
      <c r="A1233" s="62">
        <v>1233</v>
      </c>
      <c r="B1233" s="271" t="s">
        <v>893</v>
      </c>
      <c r="C1233" s="271" t="s">
        <v>963</v>
      </c>
      <c r="D1233" s="430" t="s">
        <v>1108</v>
      </c>
      <c r="E1233" s="216" t="s">
        <v>1049</v>
      </c>
      <c r="F1233" s="73" t="s">
        <v>937</v>
      </c>
      <c r="G1233" s="73" t="s">
        <v>232</v>
      </c>
      <c r="H1233" s="73" t="s">
        <v>375</v>
      </c>
      <c r="I1233" s="209">
        <v>40</v>
      </c>
      <c r="J1233" s="304">
        <f t="shared" si="39"/>
        <v>205</v>
      </c>
      <c r="K1233" s="219">
        <v>205</v>
      </c>
      <c r="L1233" s="218" t="e">
        <f>IF(K1233="nio",0,IF(K1233&gt;0,K1233*I1233/M1233,0))*VLOOKUP(B1233,'2-Kosten per locatie'!$A$14:$C$22,3,FALSE)</f>
        <v>#DIV/0!</v>
      </c>
      <c r="M1233" s="305">
        <f>IF(K1233="nio",0,IF(K1233&gt;0,VLOOKUP(G1233,'3-Productie normen'!A:J,VLOOKUP(K1233,'3-Productie normen'!$B$40:$C$42,2,FALSE),FALSE)))</f>
        <v>0</v>
      </c>
      <c r="N1233" s="306" t="str">
        <f>VLOOKUP(G1233,'3-Productie normen'!A:J,8,FALSE)</f>
        <v>V</v>
      </c>
      <c r="O1233" s="453"/>
      <c r="Q1233" s="307">
        <f t="shared" si="38"/>
        <v>8200</v>
      </c>
    </row>
    <row r="1234" spans="1:17" ht="14.1" customHeight="1">
      <c r="A1234" s="62">
        <v>1234</v>
      </c>
      <c r="B1234" s="271" t="s">
        <v>893</v>
      </c>
      <c r="C1234" s="271" t="s">
        <v>963</v>
      </c>
      <c r="D1234" s="430" t="s">
        <v>1108</v>
      </c>
      <c r="E1234" s="216" t="s">
        <v>1050</v>
      </c>
      <c r="F1234" s="73" t="s">
        <v>937</v>
      </c>
      <c r="G1234" s="73" t="s">
        <v>232</v>
      </c>
      <c r="H1234" s="73" t="s">
        <v>1106</v>
      </c>
      <c r="I1234" s="209">
        <v>34</v>
      </c>
      <c r="J1234" s="304">
        <f t="shared" si="39"/>
        <v>205</v>
      </c>
      <c r="K1234" s="219">
        <v>205</v>
      </c>
      <c r="L1234" s="218" t="e">
        <f>IF(K1234="nio",0,IF(K1234&gt;0,K1234*I1234/M1234,0))*VLOOKUP(B1234,'2-Kosten per locatie'!$A$14:$C$22,3,FALSE)</f>
        <v>#DIV/0!</v>
      </c>
      <c r="M1234" s="305">
        <f>IF(K1234="nio",0,IF(K1234&gt;0,VLOOKUP(G1234,'3-Productie normen'!A:J,VLOOKUP(K1234,'3-Productie normen'!$B$40:$C$42,2,FALSE),FALSE)))</f>
        <v>0</v>
      </c>
      <c r="N1234" s="306" t="str">
        <f>VLOOKUP(G1234,'3-Productie normen'!A:J,8,FALSE)</f>
        <v>V</v>
      </c>
      <c r="O1234" s="453"/>
      <c r="Q1234" s="307">
        <f t="shared" si="38"/>
        <v>6970</v>
      </c>
    </row>
    <row r="1235" spans="1:17" ht="14.1" customHeight="1">
      <c r="A1235" s="62">
        <v>1235</v>
      </c>
      <c r="B1235" s="271" t="s">
        <v>893</v>
      </c>
      <c r="C1235" s="271" t="s">
        <v>963</v>
      </c>
      <c r="D1235" s="430" t="s">
        <v>1108</v>
      </c>
      <c r="E1235" s="216" t="s">
        <v>1051</v>
      </c>
      <c r="F1235" s="73" t="s">
        <v>923</v>
      </c>
      <c r="G1235" s="271" t="s">
        <v>1114</v>
      </c>
      <c r="H1235" s="73" t="s">
        <v>375</v>
      </c>
      <c r="I1235" s="209">
        <v>85</v>
      </c>
      <c r="J1235" s="304">
        <f t="shared" si="39"/>
        <v>205</v>
      </c>
      <c r="K1235" s="219">
        <v>205</v>
      </c>
      <c r="L1235" s="218" t="e">
        <f>IF(K1235="nio",0,IF(K1235&gt;0,K1235*I1235/M1235,0))*VLOOKUP(B1235,'2-Kosten per locatie'!$A$14:$C$22,3,FALSE)</f>
        <v>#DIV/0!</v>
      </c>
      <c r="M1235" s="305">
        <f>IF(K1235="nio",0,IF(K1235&gt;0,VLOOKUP(G1235,'3-Productie normen'!A:J,VLOOKUP(K1235,'3-Productie normen'!$B$40:$C$42,2,FALSE),FALSE)))</f>
        <v>0</v>
      </c>
      <c r="N1235" s="306" t="str">
        <f>VLOOKUP(G1235,'3-Productie normen'!A:J,8,FALSE)</f>
        <v>L</v>
      </c>
      <c r="O1235" s="453"/>
      <c r="Q1235" s="307">
        <f t="shared" si="38"/>
        <v>17425</v>
      </c>
    </row>
    <row r="1236" spans="1:17" ht="14.1" customHeight="1">
      <c r="A1236" s="62">
        <v>1236</v>
      </c>
      <c r="B1236" s="271" t="s">
        <v>893</v>
      </c>
      <c r="C1236" s="271" t="s">
        <v>963</v>
      </c>
      <c r="D1236" s="430" t="s">
        <v>1108</v>
      </c>
      <c r="E1236" s="216" t="s">
        <v>1052</v>
      </c>
      <c r="F1236" s="73" t="s">
        <v>901</v>
      </c>
      <c r="G1236" s="73" t="s">
        <v>236</v>
      </c>
      <c r="H1236" s="73" t="s">
        <v>375</v>
      </c>
      <c r="I1236" s="209">
        <v>0</v>
      </c>
      <c r="J1236" s="304">
        <f t="shared" si="39"/>
        <v>0</v>
      </c>
      <c r="K1236" s="219" t="s">
        <v>888</v>
      </c>
      <c r="L1236" s="218">
        <f>IF(K1236="nio",0,IF(K1236&gt;0,K1236*I1236/M1236,0))*VLOOKUP(B1236,'2-Kosten per locatie'!$A$14:$C$22,3,FALSE)</f>
        <v>0</v>
      </c>
      <c r="M1236" s="305">
        <f>IF(K1236="nio",0,IF(K1236&gt;0,VLOOKUP(G1236,'3-Productie normen'!A:J,VLOOKUP(K1236,'3-Productie normen'!$B$40:$C$42,2,FALSE),FALSE)))</f>
        <v>0</v>
      </c>
      <c r="N1236" s="306" t="str">
        <f>VLOOKUP(G1236,'3-Productie normen'!A:J,8,FALSE)</f>
        <v>nvt</v>
      </c>
      <c r="O1236" s="453"/>
      <c r="Q1236" s="307">
        <f t="shared" si="38"/>
        <v>0</v>
      </c>
    </row>
    <row r="1237" spans="1:17" ht="14.1" customHeight="1">
      <c r="A1237" s="62">
        <v>1237</v>
      </c>
      <c r="B1237" s="271" t="s">
        <v>893</v>
      </c>
      <c r="C1237" s="271" t="s">
        <v>963</v>
      </c>
      <c r="D1237" s="430" t="s">
        <v>1108</v>
      </c>
      <c r="E1237" s="216" t="s">
        <v>1053</v>
      </c>
      <c r="F1237" s="73" t="s">
        <v>925</v>
      </c>
      <c r="G1237" s="73" t="s">
        <v>232</v>
      </c>
      <c r="H1237" s="73" t="s">
        <v>375</v>
      </c>
      <c r="I1237" s="209">
        <v>72</v>
      </c>
      <c r="J1237" s="304">
        <f t="shared" si="39"/>
        <v>205</v>
      </c>
      <c r="K1237" s="219">
        <v>205</v>
      </c>
      <c r="L1237" s="218" t="e">
        <f>IF(K1237="nio",0,IF(K1237&gt;0,K1237*I1237/M1237,0))*VLOOKUP(B1237,'2-Kosten per locatie'!$A$14:$C$22,3,FALSE)</f>
        <v>#DIV/0!</v>
      </c>
      <c r="M1237" s="305">
        <f>IF(K1237="nio",0,IF(K1237&gt;0,VLOOKUP(G1237,'3-Productie normen'!A:J,VLOOKUP(K1237,'3-Productie normen'!$B$40:$C$42,2,FALSE),FALSE)))</f>
        <v>0</v>
      </c>
      <c r="N1237" s="306" t="str">
        <f>VLOOKUP(G1237,'3-Productie normen'!A:J,8,FALSE)</f>
        <v>V</v>
      </c>
      <c r="O1237" s="453"/>
      <c r="Q1237" s="307">
        <f t="shared" si="38"/>
        <v>14760</v>
      </c>
    </row>
    <row r="1238" spans="1:17" ht="14.1" customHeight="1">
      <c r="A1238" s="62">
        <v>1238</v>
      </c>
      <c r="B1238" s="271" t="s">
        <v>893</v>
      </c>
      <c r="C1238" s="271" t="s">
        <v>963</v>
      </c>
      <c r="D1238" s="430" t="s">
        <v>1108</v>
      </c>
      <c r="E1238" s="216" t="s">
        <v>1054</v>
      </c>
      <c r="F1238" s="73" t="s">
        <v>901</v>
      </c>
      <c r="G1238" s="73" t="s">
        <v>35</v>
      </c>
      <c r="H1238" s="73" t="s">
        <v>966</v>
      </c>
      <c r="I1238" s="209">
        <v>24</v>
      </c>
      <c r="J1238" s="304">
        <f t="shared" si="39"/>
        <v>123</v>
      </c>
      <c r="K1238" s="219">
        <v>123</v>
      </c>
      <c r="L1238" s="218" t="e">
        <f>IF(K1238="nio",0,IF(K1238&gt;0,K1238*I1238/M1238,0))*VLOOKUP(B1238,'2-Kosten per locatie'!$A$14:$C$22,3,FALSE)</f>
        <v>#DIV/0!</v>
      </c>
      <c r="M1238" s="305">
        <f>IF(K1238="nio",0,IF(K1238&gt;0,VLOOKUP(G1238,'3-Productie normen'!A:J,VLOOKUP(K1238,'3-Productie normen'!$B$40:$C$42,2,FALSE),FALSE)))</f>
        <v>0</v>
      </c>
      <c r="N1238" s="306" t="str">
        <f>VLOOKUP(G1238,'3-Productie normen'!A:J,8,FALSE)</f>
        <v>B</v>
      </c>
      <c r="O1238" s="453"/>
      <c r="Q1238" s="307">
        <f t="shared" si="38"/>
        <v>2952</v>
      </c>
    </row>
    <row r="1239" spans="1:17" ht="14.1" customHeight="1">
      <c r="A1239" s="62">
        <v>1239</v>
      </c>
      <c r="B1239" s="271" t="s">
        <v>893</v>
      </c>
      <c r="C1239" s="271" t="s">
        <v>963</v>
      </c>
      <c r="D1239" s="430" t="s">
        <v>1108</v>
      </c>
      <c r="E1239" s="216" t="s">
        <v>1055</v>
      </c>
      <c r="F1239" s="73" t="s">
        <v>923</v>
      </c>
      <c r="G1239" s="271" t="s">
        <v>1114</v>
      </c>
      <c r="H1239" s="73" t="s">
        <v>375</v>
      </c>
      <c r="I1239" s="209">
        <v>52</v>
      </c>
      <c r="J1239" s="304">
        <f t="shared" si="39"/>
        <v>205</v>
      </c>
      <c r="K1239" s="219">
        <v>205</v>
      </c>
      <c r="L1239" s="218" t="e">
        <f>IF(K1239="nio",0,IF(K1239&gt;0,K1239*I1239/M1239,0))*VLOOKUP(B1239,'2-Kosten per locatie'!$A$14:$C$22,3,FALSE)</f>
        <v>#DIV/0!</v>
      </c>
      <c r="M1239" s="305">
        <f>IF(K1239="nio",0,IF(K1239&gt;0,VLOOKUP(G1239,'3-Productie normen'!A:J,VLOOKUP(K1239,'3-Productie normen'!$B$40:$C$42,2,FALSE),FALSE)))</f>
        <v>0</v>
      </c>
      <c r="N1239" s="306" t="str">
        <f>VLOOKUP(G1239,'3-Productie normen'!A:J,8,FALSE)</f>
        <v>L</v>
      </c>
      <c r="O1239" s="453"/>
      <c r="Q1239" s="307">
        <f t="shared" si="38"/>
        <v>10660</v>
      </c>
    </row>
    <row r="1240" spans="1:17" ht="14.1" customHeight="1">
      <c r="A1240" s="62">
        <v>1240</v>
      </c>
      <c r="B1240" s="271" t="s">
        <v>893</v>
      </c>
      <c r="C1240" s="271" t="s">
        <v>963</v>
      </c>
      <c r="D1240" s="430" t="s">
        <v>1108</v>
      </c>
      <c r="E1240" s="216" t="s">
        <v>1056</v>
      </c>
      <c r="F1240" s="73" t="s">
        <v>924</v>
      </c>
      <c r="G1240" s="73" t="s">
        <v>35</v>
      </c>
      <c r="H1240" s="73" t="s">
        <v>966</v>
      </c>
      <c r="I1240" s="209">
        <v>16</v>
      </c>
      <c r="J1240" s="304">
        <f t="shared" si="39"/>
        <v>123</v>
      </c>
      <c r="K1240" s="219">
        <v>123</v>
      </c>
      <c r="L1240" s="218" t="e">
        <f>IF(K1240="nio",0,IF(K1240&gt;0,K1240*I1240/M1240,0))*VLOOKUP(B1240,'2-Kosten per locatie'!$A$14:$C$22,3,FALSE)</f>
        <v>#DIV/0!</v>
      </c>
      <c r="M1240" s="305">
        <f>IF(K1240="nio",0,IF(K1240&gt;0,VLOOKUP(G1240,'3-Productie normen'!A:J,VLOOKUP(K1240,'3-Productie normen'!$B$40:$C$42,2,FALSE),FALSE)))</f>
        <v>0</v>
      </c>
      <c r="N1240" s="306" t="str">
        <f>VLOOKUP(G1240,'3-Productie normen'!A:J,8,FALSE)</f>
        <v>B</v>
      </c>
      <c r="O1240" s="453"/>
      <c r="Q1240" s="307">
        <f t="shared" si="38"/>
        <v>1968</v>
      </c>
    </row>
    <row r="1241" spans="1:17" ht="14.1" customHeight="1">
      <c r="A1241" s="62">
        <v>1241</v>
      </c>
      <c r="B1241" s="271" t="s">
        <v>893</v>
      </c>
      <c r="C1241" s="271" t="s">
        <v>963</v>
      </c>
      <c r="D1241" s="430" t="s">
        <v>1108</v>
      </c>
      <c r="E1241" s="216" t="s">
        <v>1057</v>
      </c>
      <c r="F1241" s="73" t="s">
        <v>923</v>
      </c>
      <c r="G1241" s="271" t="s">
        <v>1114</v>
      </c>
      <c r="H1241" s="73" t="s">
        <v>375</v>
      </c>
      <c r="I1241" s="209">
        <v>49</v>
      </c>
      <c r="J1241" s="304">
        <f t="shared" si="39"/>
        <v>205</v>
      </c>
      <c r="K1241" s="219">
        <v>205</v>
      </c>
      <c r="L1241" s="218" t="e">
        <f>IF(K1241="nio",0,IF(K1241&gt;0,K1241*I1241/M1241,0))*VLOOKUP(B1241,'2-Kosten per locatie'!$A$14:$C$22,3,FALSE)</f>
        <v>#DIV/0!</v>
      </c>
      <c r="M1241" s="305">
        <f>IF(K1241="nio",0,IF(K1241&gt;0,VLOOKUP(G1241,'3-Productie normen'!A:J,VLOOKUP(K1241,'3-Productie normen'!$B$40:$C$42,2,FALSE),FALSE)))</f>
        <v>0</v>
      </c>
      <c r="N1241" s="306" t="str">
        <f>VLOOKUP(G1241,'3-Productie normen'!A:J,8,FALSE)</f>
        <v>L</v>
      </c>
      <c r="O1241" s="453"/>
      <c r="Q1241" s="307">
        <f t="shared" si="38"/>
        <v>10045</v>
      </c>
    </row>
    <row r="1242" spans="1:17" ht="14.1" customHeight="1">
      <c r="A1242" s="62">
        <v>1242</v>
      </c>
      <c r="B1242" s="271" t="s">
        <v>893</v>
      </c>
      <c r="C1242" s="271" t="s">
        <v>963</v>
      </c>
      <c r="D1242" s="430" t="s">
        <v>1108</v>
      </c>
      <c r="E1242" s="216" t="s">
        <v>1058</v>
      </c>
      <c r="F1242" s="73" t="s">
        <v>923</v>
      </c>
      <c r="G1242" s="271" t="s">
        <v>1114</v>
      </c>
      <c r="H1242" s="73" t="s">
        <v>375</v>
      </c>
      <c r="I1242" s="209">
        <v>52</v>
      </c>
      <c r="J1242" s="304">
        <f t="shared" si="39"/>
        <v>205</v>
      </c>
      <c r="K1242" s="219">
        <v>205</v>
      </c>
      <c r="L1242" s="218" t="e">
        <f>IF(K1242="nio",0,IF(K1242&gt;0,K1242*I1242/M1242,0))*VLOOKUP(B1242,'2-Kosten per locatie'!$A$14:$C$22,3,FALSE)</f>
        <v>#DIV/0!</v>
      </c>
      <c r="M1242" s="305">
        <f>IF(K1242="nio",0,IF(K1242&gt;0,VLOOKUP(G1242,'3-Productie normen'!A:J,VLOOKUP(K1242,'3-Productie normen'!$B$40:$C$42,2,FALSE),FALSE)))</f>
        <v>0</v>
      </c>
      <c r="N1242" s="306" t="str">
        <f>VLOOKUP(G1242,'3-Productie normen'!A:J,8,FALSE)</f>
        <v>L</v>
      </c>
      <c r="O1242" s="453"/>
      <c r="Q1242" s="307">
        <f t="shared" si="38"/>
        <v>10660</v>
      </c>
    </row>
    <row r="1243" spans="1:17" ht="14.1" customHeight="1">
      <c r="A1243" s="62">
        <v>1243</v>
      </c>
      <c r="B1243" s="271" t="s">
        <v>893</v>
      </c>
      <c r="C1243" s="271" t="s">
        <v>963</v>
      </c>
      <c r="D1243" s="430" t="s">
        <v>1108</v>
      </c>
      <c r="E1243" s="216" t="s">
        <v>1059</v>
      </c>
      <c r="F1243" s="73" t="s">
        <v>923</v>
      </c>
      <c r="G1243" s="271" t="s">
        <v>1114</v>
      </c>
      <c r="H1243" s="73" t="s">
        <v>375</v>
      </c>
      <c r="I1243" s="209">
        <v>52</v>
      </c>
      <c r="J1243" s="304">
        <f t="shared" si="39"/>
        <v>205</v>
      </c>
      <c r="K1243" s="219">
        <v>205</v>
      </c>
      <c r="L1243" s="218" t="e">
        <f>IF(K1243="nio",0,IF(K1243&gt;0,K1243*I1243/M1243,0))*VLOOKUP(B1243,'2-Kosten per locatie'!$A$14:$C$22,3,FALSE)</f>
        <v>#DIV/0!</v>
      </c>
      <c r="M1243" s="305">
        <f>IF(K1243="nio",0,IF(K1243&gt;0,VLOOKUP(G1243,'3-Productie normen'!A:J,VLOOKUP(K1243,'3-Productie normen'!$B$40:$C$42,2,FALSE),FALSE)))</f>
        <v>0</v>
      </c>
      <c r="N1243" s="306" t="str">
        <f>VLOOKUP(G1243,'3-Productie normen'!A:J,8,FALSE)</f>
        <v>L</v>
      </c>
      <c r="O1243" s="453"/>
      <c r="Q1243" s="307">
        <f t="shared" si="38"/>
        <v>10660</v>
      </c>
    </row>
    <row r="1244" spans="1:17" ht="14.1" customHeight="1">
      <c r="A1244" s="62">
        <v>1244</v>
      </c>
      <c r="B1244" s="271" t="s">
        <v>893</v>
      </c>
      <c r="C1244" s="271" t="s">
        <v>963</v>
      </c>
      <c r="D1244" s="430" t="s">
        <v>1108</v>
      </c>
      <c r="E1244" s="216" t="s">
        <v>1060</v>
      </c>
      <c r="F1244" s="73" t="s">
        <v>902</v>
      </c>
      <c r="G1244" s="73" t="s">
        <v>232</v>
      </c>
      <c r="H1244" s="73" t="s">
        <v>1107</v>
      </c>
      <c r="I1244" s="209">
        <v>20</v>
      </c>
      <c r="J1244" s="304">
        <f t="shared" si="39"/>
        <v>205</v>
      </c>
      <c r="K1244" s="219">
        <v>205</v>
      </c>
      <c r="L1244" s="218" t="e">
        <f>IF(K1244="nio",0,IF(K1244&gt;0,K1244*I1244/M1244,0))*VLOOKUP(B1244,'2-Kosten per locatie'!$A$14:$C$22,3,FALSE)</f>
        <v>#DIV/0!</v>
      </c>
      <c r="M1244" s="305">
        <f>IF(K1244="nio",0,IF(K1244&gt;0,VLOOKUP(G1244,'3-Productie normen'!A:J,VLOOKUP(K1244,'3-Productie normen'!$B$40:$C$42,2,FALSE),FALSE)))</f>
        <v>0</v>
      </c>
      <c r="N1244" s="306" t="str">
        <f>VLOOKUP(G1244,'3-Productie normen'!A:J,8,FALSE)</f>
        <v>V</v>
      </c>
      <c r="O1244" s="453"/>
      <c r="Q1244" s="307">
        <f t="shared" si="38"/>
        <v>4100</v>
      </c>
    </row>
    <row r="1245" spans="1:17" ht="14.1" customHeight="1">
      <c r="A1245" s="62">
        <v>1245</v>
      </c>
      <c r="B1245" s="271" t="s">
        <v>893</v>
      </c>
      <c r="C1245" s="271" t="s">
        <v>963</v>
      </c>
      <c r="D1245" s="430" t="s">
        <v>1108</v>
      </c>
      <c r="E1245" s="216" t="s">
        <v>1061</v>
      </c>
      <c r="F1245" s="73" t="s">
        <v>923</v>
      </c>
      <c r="G1245" s="271" t="s">
        <v>1114</v>
      </c>
      <c r="H1245" s="73" t="s">
        <v>375</v>
      </c>
      <c r="I1245" s="209">
        <v>89</v>
      </c>
      <c r="J1245" s="304">
        <f t="shared" si="39"/>
        <v>205</v>
      </c>
      <c r="K1245" s="219">
        <v>205</v>
      </c>
      <c r="L1245" s="218" t="e">
        <f>IF(K1245="nio",0,IF(K1245&gt;0,K1245*I1245/M1245,0))*VLOOKUP(B1245,'2-Kosten per locatie'!$A$14:$C$22,3,FALSE)</f>
        <v>#DIV/0!</v>
      </c>
      <c r="M1245" s="305">
        <f>IF(K1245="nio",0,IF(K1245&gt;0,VLOOKUP(G1245,'3-Productie normen'!A:J,VLOOKUP(K1245,'3-Productie normen'!$B$40:$C$42,2,FALSE),FALSE)))</f>
        <v>0</v>
      </c>
      <c r="N1245" s="306" t="str">
        <f>VLOOKUP(G1245,'3-Productie normen'!A:J,8,FALSE)</f>
        <v>L</v>
      </c>
      <c r="O1245" s="453"/>
      <c r="Q1245" s="307">
        <f t="shared" si="38"/>
        <v>18245</v>
      </c>
    </row>
    <row r="1246" spans="1:17" ht="14.1" customHeight="1">
      <c r="A1246" s="62">
        <v>1246</v>
      </c>
      <c r="B1246" s="271" t="s">
        <v>893</v>
      </c>
      <c r="C1246" s="271" t="s">
        <v>963</v>
      </c>
      <c r="D1246" s="430" t="s">
        <v>1108</v>
      </c>
      <c r="E1246" s="216" t="s">
        <v>1062</v>
      </c>
      <c r="F1246" s="73" t="s">
        <v>923</v>
      </c>
      <c r="G1246" s="271" t="s">
        <v>1114</v>
      </c>
      <c r="H1246" s="73" t="s">
        <v>375</v>
      </c>
      <c r="I1246" s="209">
        <v>23</v>
      </c>
      <c r="J1246" s="304">
        <f t="shared" si="39"/>
        <v>205</v>
      </c>
      <c r="K1246" s="219">
        <v>205</v>
      </c>
      <c r="L1246" s="218" t="e">
        <f>IF(K1246="nio",0,IF(K1246&gt;0,K1246*I1246/M1246,0))*VLOOKUP(B1246,'2-Kosten per locatie'!$A$14:$C$22,3,FALSE)</f>
        <v>#DIV/0!</v>
      </c>
      <c r="M1246" s="305">
        <f>IF(K1246="nio",0,IF(K1246&gt;0,VLOOKUP(G1246,'3-Productie normen'!A:J,VLOOKUP(K1246,'3-Productie normen'!$B$40:$C$42,2,FALSE),FALSE)))</f>
        <v>0</v>
      </c>
      <c r="N1246" s="306" t="str">
        <f>VLOOKUP(G1246,'3-Productie normen'!A:J,8,FALSE)</f>
        <v>L</v>
      </c>
      <c r="O1246" s="453"/>
      <c r="Q1246" s="307">
        <f t="shared" si="38"/>
        <v>4715</v>
      </c>
    </row>
    <row r="1247" spans="1:17" ht="14.1" customHeight="1">
      <c r="A1247" s="62">
        <v>1247</v>
      </c>
      <c r="B1247" s="271" t="s">
        <v>893</v>
      </c>
      <c r="C1247" s="271" t="s">
        <v>963</v>
      </c>
      <c r="D1247" s="430" t="s">
        <v>1108</v>
      </c>
      <c r="E1247" s="216" t="s">
        <v>1063</v>
      </c>
      <c r="F1247" s="73" t="s">
        <v>923</v>
      </c>
      <c r="G1247" s="271" t="s">
        <v>1114</v>
      </c>
      <c r="H1247" s="73" t="s">
        <v>375</v>
      </c>
      <c r="I1247" s="209">
        <v>16</v>
      </c>
      <c r="J1247" s="304">
        <f t="shared" si="39"/>
        <v>205</v>
      </c>
      <c r="K1247" s="219">
        <v>205</v>
      </c>
      <c r="L1247" s="218" t="e">
        <f>IF(K1247="nio",0,IF(K1247&gt;0,K1247*I1247/M1247,0))*VLOOKUP(B1247,'2-Kosten per locatie'!$A$14:$C$22,3,FALSE)</f>
        <v>#DIV/0!</v>
      </c>
      <c r="M1247" s="305">
        <f>IF(K1247="nio",0,IF(K1247&gt;0,VLOOKUP(G1247,'3-Productie normen'!A:J,VLOOKUP(K1247,'3-Productie normen'!$B$40:$C$42,2,FALSE),FALSE)))</f>
        <v>0</v>
      </c>
      <c r="N1247" s="306" t="str">
        <f>VLOOKUP(G1247,'3-Productie normen'!A:J,8,FALSE)</f>
        <v>L</v>
      </c>
      <c r="O1247" s="453"/>
      <c r="Q1247" s="307">
        <f t="shared" si="38"/>
        <v>3280</v>
      </c>
    </row>
    <row r="1248" spans="1:17" ht="14.1" customHeight="1">
      <c r="A1248" s="62">
        <v>1248</v>
      </c>
      <c r="B1248" s="271" t="s">
        <v>893</v>
      </c>
      <c r="C1248" s="271" t="s">
        <v>963</v>
      </c>
      <c r="D1248" s="430" t="s">
        <v>1108</v>
      </c>
      <c r="E1248" s="216" t="s">
        <v>1064</v>
      </c>
      <c r="F1248" s="73" t="s">
        <v>956</v>
      </c>
      <c r="G1248" s="73" t="s">
        <v>232</v>
      </c>
      <c r="H1248" s="73" t="s">
        <v>375</v>
      </c>
      <c r="I1248" s="209">
        <v>8</v>
      </c>
      <c r="J1248" s="304">
        <f t="shared" si="39"/>
        <v>205</v>
      </c>
      <c r="K1248" s="219">
        <v>205</v>
      </c>
      <c r="L1248" s="218" t="e">
        <f>IF(K1248="nio",0,IF(K1248&gt;0,K1248*I1248/M1248,0))*VLOOKUP(B1248,'2-Kosten per locatie'!$A$14:$C$22,3,FALSE)</f>
        <v>#DIV/0!</v>
      </c>
      <c r="M1248" s="305">
        <f>IF(K1248="nio",0,IF(K1248&gt;0,VLOOKUP(G1248,'3-Productie normen'!A:J,VLOOKUP(K1248,'3-Productie normen'!$B$40:$C$42,2,FALSE),FALSE)))</f>
        <v>0</v>
      </c>
      <c r="N1248" s="306" t="str">
        <f>VLOOKUP(G1248,'3-Productie normen'!A:J,8,FALSE)</f>
        <v>V</v>
      </c>
      <c r="O1248" s="453"/>
      <c r="Q1248" s="307">
        <f t="shared" si="38"/>
        <v>1640</v>
      </c>
    </row>
    <row r="1249" spans="1:17" ht="14.1" customHeight="1">
      <c r="A1249" s="62">
        <v>1249</v>
      </c>
      <c r="B1249" s="271" t="s">
        <v>893</v>
      </c>
      <c r="C1249" s="271" t="s">
        <v>963</v>
      </c>
      <c r="D1249" s="430" t="s">
        <v>1108</v>
      </c>
      <c r="E1249" s="216" t="s">
        <v>1065</v>
      </c>
      <c r="F1249" s="73" t="s">
        <v>923</v>
      </c>
      <c r="G1249" s="271" t="s">
        <v>1114</v>
      </c>
      <c r="H1249" s="73" t="s">
        <v>375</v>
      </c>
      <c r="I1249" s="209">
        <v>32</v>
      </c>
      <c r="J1249" s="304">
        <f t="shared" si="39"/>
        <v>205</v>
      </c>
      <c r="K1249" s="219">
        <v>205</v>
      </c>
      <c r="L1249" s="218" t="e">
        <f>IF(K1249="nio",0,IF(K1249&gt;0,K1249*I1249/M1249,0))*VLOOKUP(B1249,'2-Kosten per locatie'!$A$14:$C$22,3,FALSE)</f>
        <v>#DIV/0!</v>
      </c>
      <c r="M1249" s="305">
        <f>IF(K1249="nio",0,IF(K1249&gt;0,VLOOKUP(G1249,'3-Productie normen'!A:J,VLOOKUP(K1249,'3-Productie normen'!$B$40:$C$42,2,FALSE),FALSE)))</f>
        <v>0</v>
      </c>
      <c r="N1249" s="306" t="str">
        <f>VLOOKUP(G1249,'3-Productie normen'!A:J,8,FALSE)</f>
        <v>L</v>
      </c>
      <c r="O1249" s="453"/>
      <c r="Q1249" s="307">
        <f t="shared" si="38"/>
        <v>6560</v>
      </c>
    </row>
    <row r="1250" spans="1:17" ht="14.1" customHeight="1">
      <c r="A1250" s="62">
        <v>1250</v>
      </c>
      <c r="B1250" s="271" t="s">
        <v>893</v>
      </c>
      <c r="C1250" s="271" t="s">
        <v>963</v>
      </c>
      <c r="D1250" s="430" t="s">
        <v>1108</v>
      </c>
      <c r="E1250" s="216" t="s">
        <v>1066</v>
      </c>
      <c r="F1250" s="73" t="s">
        <v>923</v>
      </c>
      <c r="G1250" s="271" t="s">
        <v>1114</v>
      </c>
      <c r="H1250" s="73" t="s">
        <v>375</v>
      </c>
      <c r="I1250" s="209">
        <v>30</v>
      </c>
      <c r="J1250" s="304">
        <f t="shared" si="39"/>
        <v>205</v>
      </c>
      <c r="K1250" s="219">
        <v>205</v>
      </c>
      <c r="L1250" s="218" t="e">
        <f>IF(K1250="nio",0,IF(K1250&gt;0,K1250*I1250/M1250,0))*VLOOKUP(B1250,'2-Kosten per locatie'!$A$14:$C$22,3,FALSE)</f>
        <v>#DIV/0!</v>
      </c>
      <c r="M1250" s="305">
        <f>IF(K1250="nio",0,IF(K1250&gt;0,VLOOKUP(G1250,'3-Productie normen'!A:J,VLOOKUP(K1250,'3-Productie normen'!$B$40:$C$42,2,FALSE),FALSE)))</f>
        <v>0</v>
      </c>
      <c r="N1250" s="306" t="str">
        <f>VLOOKUP(G1250,'3-Productie normen'!A:J,8,FALSE)</f>
        <v>L</v>
      </c>
      <c r="O1250" s="453"/>
      <c r="Q1250" s="307">
        <f t="shared" si="38"/>
        <v>6150</v>
      </c>
    </row>
    <row r="1251" spans="1:17" ht="14.1" customHeight="1">
      <c r="A1251" s="62">
        <v>1251</v>
      </c>
      <c r="B1251" s="271" t="s">
        <v>893</v>
      </c>
      <c r="C1251" s="271" t="s">
        <v>963</v>
      </c>
      <c r="D1251" s="430" t="s">
        <v>1108</v>
      </c>
      <c r="E1251" s="216" t="s">
        <v>1067</v>
      </c>
      <c r="F1251" s="73" t="s">
        <v>923</v>
      </c>
      <c r="G1251" s="271" t="s">
        <v>1114</v>
      </c>
      <c r="H1251" s="73" t="s">
        <v>375</v>
      </c>
      <c r="I1251" s="209">
        <v>22</v>
      </c>
      <c r="J1251" s="304">
        <f t="shared" si="39"/>
        <v>205</v>
      </c>
      <c r="K1251" s="219">
        <v>205</v>
      </c>
      <c r="L1251" s="218" t="e">
        <f>IF(K1251="nio",0,IF(K1251&gt;0,K1251*I1251/M1251,0))*VLOOKUP(B1251,'2-Kosten per locatie'!$A$14:$C$22,3,FALSE)</f>
        <v>#DIV/0!</v>
      </c>
      <c r="M1251" s="305">
        <f>IF(K1251="nio",0,IF(K1251&gt;0,VLOOKUP(G1251,'3-Productie normen'!A:J,VLOOKUP(K1251,'3-Productie normen'!$B$40:$C$42,2,FALSE),FALSE)))</f>
        <v>0</v>
      </c>
      <c r="N1251" s="306" t="str">
        <f>VLOOKUP(G1251,'3-Productie normen'!A:J,8,FALSE)</f>
        <v>L</v>
      </c>
      <c r="O1251" s="453"/>
      <c r="Q1251" s="307">
        <f t="shared" si="38"/>
        <v>4510</v>
      </c>
    </row>
    <row r="1252" spans="1:17" ht="14.1" customHeight="1">
      <c r="A1252" s="62">
        <v>1252</v>
      </c>
      <c r="B1252" s="271" t="s">
        <v>893</v>
      </c>
      <c r="C1252" s="271" t="s">
        <v>963</v>
      </c>
      <c r="D1252" s="430" t="s">
        <v>1108</v>
      </c>
      <c r="E1252" s="216" t="s">
        <v>1068</v>
      </c>
      <c r="F1252" s="73" t="s">
        <v>923</v>
      </c>
      <c r="G1252" s="271" t="s">
        <v>1114</v>
      </c>
      <c r="H1252" s="73" t="s">
        <v>375</v>
      </c>
      <c r="I1252" s="209">
        <v>67</v>
      </c>
      <c r="J1252" s="304">
        <f t="shared" si="39"/>
        <v>205</v>
      </c>
      <c r="K1252" s="219">
        <v>205</v>
      </c>
      <c r="L1252" s="218" t="e">
        <f>IF(K1252="nio",0,IF(K1252&gt;0,K1252*I1252/M1252,0))*VLOOKUP(B1252,'2-Kosten per locatie'!$A$14:$C$22,3,FALSE)</f>
        <v>#DIV/0!</v>
      </c>
      <c r="M1252" s="305">
        <f>IF(K1252="nio",0,IF(K1252&gt;0,VLOOKUP(G1252,'3-Productie normen'!A:J,VLOOKUP(K1252,'3-Productie normen'!$B$40:$C$42,2,FALSE),FALSE)))</f>
        <v>0</v>
      </c>
      <c r="N1252" s="306" t="str">
        <f>VLOOKUP(G1252,'3-Productie normen'!A:J,8,FALSE)</f>
        <v>L</v>
      </c>
      <c r="O1252" s="453"/>
      <c r="Q1252" s="307">
        <f t="shared" si="38"/>
        <v>13735</v>
      </c>
    </row>
    <row r="1253" spans="1:17" ht="14.1" customHeight="1">
      <c r="A1253" s="62">
        <v>1253</v>
      </c>
      <c r="B1253" s="271" t="s">
        <v>893</v>
      </c>
      <c r="C1253" s="271" t="s">
        <v>963</v>
      </c>
      <c r="D1253" s="429" t="s">
        <v>1111</v>
      </c>
      <c r="E1253" s="216">
        <v>1</v>
      </c>
      <c r="F1253" s="73" t="s">
        <v>962</v>
      </c>
      <c r="G1253" s="73" t="s">
        <v>236</v>
      </c>
      <c r="H1253" s="73" t="s">
        <v>372</v>
      </c>
      <c r="I1253" s="209">
        <v>0</v>
      </c>
      <c r="J1253" s="304">
        <f t="shared" si="39"/>
        <v>0</v>
      </c>
      <c r="K1253" s="219" t="s">
        <v>888</v>
      </c>
      <c r="L1253" s="218">
        <f>IF(K1253="nio",0,IF(K1253&gt;0,K1253*I1253/M1253,0))*VLOOKUP(B1253,'2-Kosten per locatie'!$A$14:$C$22,3,FALSE)</f>
        <v>0</v>
      </c>
      <c r="M1253" s="305">
        <f>IF(K1253="nio",0,IF(K1253&gt;0,VLOOKUP(G1253,'3-Productie normen'!A:J,VLOOKUP(K1253,'3-Productie normen'!$B$40:$C$42,2,FALSE),FALSE)))</f>
        <v>0</v>
      </c>
      <c r="N1253" s="306" t="str">
        <f>VLOOKUP(G1253,'3-Productie normen'!A:J,8,FALSE)</f>
        <v>nvt</v>
      </c>
      <c r="O1253" s="453"/>
      <c r="Q1253" s="307">
        <f t="shared" si="38"/>
        <v>0</v>
      </c>
    </row>
    <row r="1254" spans="1:17" ht="14.1" customHeight="1">
      <c r="A1254" s="62">
        <v>1254</v>
      </c>
      <c r="B1254" s="271" t="s">
        <v>893</v>
      </c>
      <c r="C1254" s="271" t="s">
        <v>963</v>
      </c>
      <c r="D1254" s="429" t="s">
        <v>1111</v>
      </c>
      <c r="E1254" s="216">
        <v>2</v>
      </c>
      <c r="F1254" s="73" t="s">
        <v>1098</v>
      </c>
      <c r="G1254" s="73" t="s">
        <v>236</v>
      </c>
      <c r="H1254" s="73" t="s">
        <v>372</v>
      </c>
      <c r="I1254" s="209">
        <v>0</v>
      </c>
      <c r="J1254" s="304">
        <f t="shared" si="39"/>
        <v>0</v>
      </c>
      <c r="K1254" s="219" t="s">
        <v>888</v>
      </c>
      <c r="L1254" s="218">
        <f>IF(K1254="nio",0,IF(K1254&gt;0,K1254*I1254/M1254,0))*VLOOKUP(B1254,'2-Kosten per locatie'!$A$14:$C$22,3,FALSE)</f>
        <v>0</v>
      </c>
      <c r="M1254" s="305">
        <f>IF(K1254="nio",0,IF(K1254&gt;0,VLOOKUP(G1254,'3-Productie normen'!A:J,VLOOKUP(K1254,'3-Productie normen'!$B$40:$C$42,2,FALSE),FALSE)))</f>
        <v>0</v>
      </c>
      <c r="N1254" s="306" t="str">
        <f>VLOOKUP(G1254,'3-Productie normen'!A:J,8,FALSE)</f>
        <v>nvt</v>
      </c>
      <c r="O1254" s="453"/>
      <c r="Q1254" s="307">
        <f t="shared" ref="Q1254:Q1264" si="40">J1254*I1254</f>
        <v>0</v>
      </c>
    </row>
    <row r="1255" spans="1:17" ht="14.1" customHeight="1">
      <c r="A1255" s="62">
        <v>1255</v>
      </c>
      <c r="B1255" s="271" t="s">
        <v>893</v>
      </c>
      <c r="C1255" s="271" t="s">
        <v>963</v>
      </c>
      <c r="D1255" s="429" t="s">
        <v>1111</v>
      </c>
      <c r="E1255" s="216">
        <v>3</v>
      </c>
      <c r="F1255" s="73" t="s">
        <v>1099</v>
      </c>
      <c r="G1255" s="73" t="s">
        <v>236</v>
      </c>
      <c r="H1255" s="73" t="s">
        <v>372</v>
      </c>
      <c r="I1255" s="209">
        <v>0</v>
      </c>
      <c r="J1255" s="304">
        <f t="shared" si="39"/>
        <v>0</v>
      </c>
      <c r="K1255" s="219" t="s">
        <v>888</v>
      </c>
      <c r="L1255" s="218">
        <f>IF(K1255="nio",0,IF(K1255&gt;0,K1255*I1255/M1255,0))*VLOOKUP(B1255,'2-Kosten per locatie'!$A$14:$C$22,3,FALSE)</f>
        <v>0</v>
      </c>
      <c r="M1255" s="305">
        <f>IF(K1255="nio",0,IF(K1255&gt;0,VLOOKUP(G1255,'3-Productie normen'!A:J,VLOOKUP(K1255,'3-Productie normen'!$B$40:$C$42,2,FALSE),FALSE)))</f>
        <v>0</v>
      </c>
      <c r="N1255" s="306" t="str">
        <f>VLOOKUP(G1255,'3-Productie normen'!A:J,8,FALSE)</f>
        <v>nvt</v>
      </c>
      <c r="O1255" s="453"/>
      <c r="Q1255" s="307">
        <f t="shared" si="40"/>
        <v>0</v>
      </c>
    </row>
    <row r="1256" spans="1:17" ht="14.1" customHeight="1">
      <c r="A1256" s="62">
        <v>1256</v>
      </c>
      <c r="B1256" s="271" t="s">
        <v>893</v>
      </c>
      <c r="C1256" s="271" t="s">
        <v>963</v>
      </c>
      <c r="D1256" s="429" t="s">
        <v>1111</v>
      </c>
      <c r="E1256" s="216">
        <v>101</v>
      </c>
      <c r="F1256" s="73" t="s">
        <v>962</v>
      </c>
      <c r="G1256" s="73" t="s">
        <v>236</v>
      </c>
      <c r="H1256" s="73" t="s">
        <v>372</v>
      </c>
      <c r="I1256" s="209">
        <v>0</v>
      </c>
      <c r="J1256" s="304">
        <f t="shared" si="39"/>
        <v>0</v>
      </c>
      <c r="K1256" s="219" t="s">
        <v>888</v>
      </c>
      <c r="L1256" s="218">
        <f>IF(K1256="nio",0,IF(K1256&gt;0,K1256*I1256/M1256,0))*VLOOKUP(B1256,'2-Kosten per locatie'!$A$14:$C$22,3,FALSE)</f>
        <v>0</v>
      </c>
      <c r="M1256" s="305">
        <f>IF(K1256="nio",0,IF(K1256&gt;0,VLOOKUP(G1256,'3-Productie normen'!A:J,VLOOKUP(K1256,'3-Productie normen'!$B$40:$C$42,2,FALSE),FALSE)))</f>
        <v>0</v>
      </c>
      <c r="N1256" s="306" t="str">
        <f>VLOOKUP(G1256,'3-Productie normen'!A:J,8,FALSE)</f>
        <v>nvt</v>
      </c>
      <c r="O1256" s="453"/>
      <c r="Q1256" s="307">
        <f t="shared" si="40"/>
        <v>0</v>
      </c>
    </row>
    <row r="1257" spans="1:17" ht="14.1" customHeight="1">
      <c r="A1257" s="62">
        <v>1257</v>
      </c>
      <c r="B1257" s="271" t="s">
        <v>893</v>
      </c>
      <c r="C1257" s="271" t="s">
        <v>963</v>
      </c>
      <c r="D1257" s="429" t="s">
        <v>1111</v>
      </c>
      <c r="E1257" s="216">
        <v>102</v>
      </c>
      <c r="F1257" s="73" t="s">
        <v>1100</v>
      </c>
      <c r="G1257" s="73" t="s">
        <v>236</v>
      </c>
      <c r="H1257" s="73" t="s">
        <v>372</v>
      </c>
      <c r="I1257" s="209">
        <v>0</v>
      </c>
      <c r="J1257" s="304">
        <f t="shared" si="39"/>
        <v>0</v>
      </c>
      <c r="K1257" s="219" t="s">
        <v>888</v>
      </c>
      <c r="L1257" s="218">
        <f>IF(K1257="nio",0,IF(K1257&gt;0,K1257*I1257/M1257,0))*VLOOKUP(B1257,'2-Kosten per locatie'!$A$14:$C$22,3,FALSE)</f>
        <v>0</v>
      </c>
      <c r="M1257" s="305">
        <f>IF(K1257="nio",0,IF(K1257&gt;0,VLOOKUP(G1257,'3-Productie normen'!A:J,VLOOKUP(K1257,'3-Productie normen'!$B$40:$C$42,2,FALSE),FALSE)))</f>
        <v>0</v>
      </c>
      <c r="N1257" s="306" t="str">
        <f>VLOOKUP(G1257,'3-Productie normen'!A:J,8,FALSE)</f>
        <v>nvt</v>
      </c>
      <c r="O1257" s="453"/>
      <c r="Q1257" s="307">
        <f t="shared" si="40"/>
        <v>0</v>
      </c>
    </row>
    <row r="1258" spans="1:17" ht="14.1" customHeight="1">
      <c r="A1258" s="62">
        <v>1258</v>
      </c>
      <c r="B1258" s="271" t="s">
        <v>893</v>
      </c>
      <c r="C1258" s="271" t="s">
        <v>963</v>
      </c>
      <c r="D1258" s="429" t="s">
        <v>1111</v>
      </c>
      <c r="E1258" s="216">
        <v>103</v>
      </c>
      <c r="F1258" s="73" t="s">
        <v>1101</v>
      </c>
      <c r="G1258" s="73" t="s">
        <v>236</v>
      </c>
      <c r="H1258" s="73" t="s">
        <v>372</v>
      </c>
      <c r="I1258" s="209">
        <v>0</v>
      </c>
      <c r="J1258" s="304">
        <f t="shared" si="39"/>
        <v>0</v>
      </c>
      <c r="K1258" s="219" t="s">
        <v>888</v>
      </c>
      <c r="L1258" s="218">
        <f>IF(K1258="nio",0,IF(K1258&gt;0,K1258*I1258/M1258,0))*VLOOKUP(B1258,'2-Kosten per locatie'!$A$14:$C$22,3,FALSE)</f>
        <v>0</v>
      </c>
      <c r="M1258" s="305">
        <f>IF(K1258="nio",0,IF(K1258&gt;0,VLOOKUP(G1258,'3-Productie normen'!A:J,VLOOKUP(K1258,'3-Productie normen'!$B$40:$C$42,2,FALSE),FALSE)))</f>
        <v>0</v>
      </c>
      <c r="N1258" s="306" t="str">
        <f>VLOOKUP(G1258,'3-Productie normen'!A:J,8,FALSE)</f>
        <v>nvt</v>
      </c>
      <c r="O1258" s="453"/>
      <c r="Q1258" s="307">
        <f t="shared" si="40"/>
        <v>0</v>
      </c>
    </row>
    <row r="1259" spans="1:17" ht="14.1" customHeight="1">
      <c r="A1259" s="62">
        <v>1259</v>
      </c>
      <c r="B1259" s="271" t="s">
        <v>893</v>
      </c>
      <c r="C1259" s="271" t="s">
        <v>963</v>
      </c>
      <c r="D1259" s="429" t="s">
        <v>1111</v>
      </c>
      <c r="E1259" s="216">
        <v>104</v>
      </c>
      <c r="F1259" s="73" t="s">
        <v>1102</v>
      </c>
      <c r="G1259" s="73" t="s">
        <v>236</v>
      </c>
      <c r="H1259" s="73" t="s">
        <v>372</v>
      </c>
      <c r="I1259" s="209">
        <v>0</v>
      </c>
      <c r="J1259" s="304">
        <f t="shared" si="39"/>
        <v>0</v>
      </c>
      <c r="K1259" s="219" t="s">
        <v>888</v>
      </c>
      <c r="L1259" s="218">
        <f>IF(K1259="nio",0,IF(K1259&gt;0,K1259*I1259/M1259,0))*VLOOKUP(B1259,'2-Kosten per locatie'!$A$14:$C$22,3,FALSE)</f>
        <v>0</v>
      </c>
      <c r="M1259" s="305">
        <f>IF(K1259="nio",0,IF(K1259&gt;0,VLOOKUP(G1259,'3-Productie normen'!A:J,VLOOKUP(K1259,'3-Productie normen'!$B$40:$C$42,2,FALSE),FALSE)))</f>
        <v>0</v>
      </c>
      <c r="N1259" s="306" t="str">
        <f>VLOOKUP(G1259,'3-Productie normen'!A:J,8,FALSE)</f>
        <v>nvt</v>
      </c>
      <c r="O1259" s="453"/>
      <c r="Q1259" s="307">
        <f t="shared" si="40"/>
        <v>0</v>
      </c>
    </row>
    <row r="1260" spans="1:17" ht="14.1" customHeight="1">
      <c r="A1260" s="62">
        <v>1260</v>
      </c>
      <c r="B1260" s="271" t="s">
        <v>893</v>
      </c>
      <c r="C1260" s="271" t="s">
        <v>963</v>
      </c>
      <c r="D1260" s="429" t="s">
        <v>1111</v>
      </c>
      <c r="E1260" s="216">
        <v>105</v>
      </c>
      <c r="F1260" s="73" t="s">
        <v>958</v>
      </c>
      <c r="G1260" s="73" t="s">
        <v>236</v>
      </c>
      <c r="H1260" s="73" t="s">
        <v>372</v>
      </c>
      <c r="I1260" s="209">
        <v>0</v>
      </c>
      <c r="J1260" s="304">
        <f t="shared" si="39"/>
        <v>0</v>
      </c>
      <c r="K1260" s="219" t="s">
        <v>888</v>
      </c>
      <c r="L1260" s="218">
        <f>IF(K1260="nio",0,IF(K1260&gt;0,K1260*I1260/M1260,0))*VLOOKUP(B1260,'2-Kosten per locatie'!$A$14:$C$22,3,FALSE)</f>
        <v>0</v>
      </c>
      <c r="M1260" s="305">
        <f>IF(K1260="nio",0,IF(K1260&gt;0,VLOOKUP(G1260,'3-Productie normen'!A:J,VLOOKUP(K1260,'3-Productie normen'!$B$40:$C$42,2,FALSE),FALSE)))</f>
        <v>0</v>
      </c>
      <c r="N1260" s="306" t="str">
        <f>VLOOKUP(G1260,'3-Productie normen'!A:J,8,FALSE)</f>
        <v>nvt</v>
      </c>
      <c r="O1260" s="453"/>
      <c r="Q1260" s="307">
        <f t="shared" si="40"/>
        <v>0</v>
      </c>
    </row>
    <row r="1261" spans="1:17" ht="14.1" customHeight="1">
      <c r="A1261" s="62">
        <v>1261</v>
      </c>
      <c r="B1261" s="271" t="s">
        <v>893</v>
      </c>
      <c r="C1261" s="271" t="s">
        <v>963</v>
      </c>
      <c r="D1261" s="429" t="s">
        <v>1111</v>
      </c>
      <c r="E1261" s="216">
        <v>106</v>
      </c>
      <c r="F1261" s="73" t="s">
        <v>958</v>
      </c>
      <c r="G1261" s="73" t="s">
        <v>236</v>
      </c>
      <c r="H1261" s="73" t="s">
        <v>372</v>
      </c>
      <c r="I1261" s="209">
        <v>0</v>
      </c>
      <c r="J1261" s="304">
        <f t="shared" si="39"/>
        <v>0</v>
      </c>
      <c r="K1261" s="219" t="s">
        <v>888</v>
      </c>
      <c r="L1261" s="218">
        <f>IF(K1261="nio",0,IF(K1261&gt;0,K1261*I1261/M1261,0))*VLOOKUP(B1261,'2-Kosten per locatie'!$A$14:$C$22,3,FALSE)</f>
        <v>0</v>
      </c>
      <c r="M1261" s="305">
        <f>IF(K1261="nio",0,IF(K1261&gt;0,VLOOKUP(G1261,'3-Productie normen'!A:J,VLOOKUP(K1261,'3-Productie normen'!$B$40:$C$42,2,FALSE),FALSE)))</f>
        <v>0</v>
      </c>
      <c r="N1261" s="306" t="str">
        <f>VLOOKUP(G1261,'3-Productie normen'!A:J,8,FALSE)</f>
        <v>nvt</v>
      </c>
      <c r="O1261" s="453"/>
      <c r="Q1261" s="307">
        <f t="shared" si="40"/>
        <v>0</v>
      </c>
    </row>
    <row r="1262" spans="1:17" ht="14.1" customHeight="1">
      <c r="A1262" s="62">
        <v>1262</v>
      </c>
      <c r="B1262" s="271" t="s">
        <v>893</v>
      </c>
      <c r="C1262" s="271" t="s">
        <v>963</v>
      </c>
      <c r="D1262" s="429" t="s">
        <v>1111</v>
      </c>
      <c r="E1262" s="216">
        <v>107</v>
      </c>
      <c r="F1262" s="73" t="s">
        <v>1102</v>
      </c>
      <c r="G1262" s="73" t="s">
        <v>236</v>
      </c>
      <c r="H1262" s="73" t="s">
        <v>372</v>
      </c>
      <c r="I1262" s="209">
        <v>0</v>
      </c>
      <c r="J1262" s="304">
        <f t="shared" si="39"/>
        <v>0</v>
      </c>
      <c r="K1262" s="219" t="s">
        <v>888</v>
      </c>
      <c r="L1262" s="218">
        <f>IF(K1262="nio",0,IF(K1262&gt;0,K1262*I1262/M1262,0))*VLOOKUP(B1262,'2-Kosten per locatie'!$A$14:$C$22,3,FALSE)</f>
        <v>0</v>
      </c>
      <c r="M1262" s="305">
        <f>IF(K1262="nio",0,IF(K1262&gt;0,VLOOKUP(G1262,'3-Productie normen'!A:J,VLOOKUP(K1262,'3-Productie normen'!$B$40:$C$42,2,FALSE),FALSE)))</f>
        <v>0</v>
      </c>
      <c r="N1262" s="306" t="str">
        <f>VLOOKUP(G1262,'3-Productie normen'!A:J,8,FALSE)</f>
        <v>nvt</v>
      </c>
      <c r="O1262" s="453"/>
      <c r="Q1262" s="307">
        <f t="shared" si="40"/>
        <v>0</v>
      </c>
    </row>
    <row r="1263" spans="1:17" ht="14.1" customHeight="1">
      <c r="A1263" s="62">
        <v>1263</v>
      </c>
      <c r="B1263" s="271" t="s">
        <v>893</v>
      </c>
      <c r="C1263" s="271" t="s">
        <v>963</v>
      </c>
      <c r="D1263" s="429" t="s">
        <v>1111</v>
      </c>
      <c r="E1263" s="216">
        <v>108</v>
      </c>
      <c r="F1263" s="73" t="s">
        <v>958</v>
      </c>
      <c r="G1263" s="73" t="s">
        <v>236</v>
      </c>
      <c r="H1263" s="73" t="s">
        <v>372</v>
      </c>
      <c r="I1263" s="209">
        <v>0</v>
      </c>
      <c r="J1263" s="304">
        <f t="shared" si="39"/>
        <v>0</v>
      </c>
      <c r="K1263" s="219" t="s">
        <v>888</v>
      </c>
      <c r="L1263" s="218">
        <f>IF(K1263="nio",0,IF(K1263&gt;0,K1263*I1263/M1263,0))*VLOOKUP(B1263,'2-Kosten per locatie'!$A$14:$C$22,3,FALSE)</f>
        <v>0</v>
      </c>
      <c r="M1263" s="305">
        <f>IF(K1263="nio",0,IF(K1263&gt;0,VLOOKUP(G1263,'3-Productie normen'!A:J,VLOOKUP(K1263,'3-Productie normen'!$B$40:$C$42,2,FALSE),FALSE)))</f>
        <v>0</v>
      </c>
      <c r="N1263" s="306" t="str">
        <f>VLOOKUP(G1263,'3-Productie normen'!A:J,8,FALSE)</f>
        <v>nvt</v>
      </c>
      <c r="O1263" s="453"/>
      <c r="Q1263" s="307">
        <f t="shared" si="40"/>
        <v>0</v>
      </c>
    </row>
    <row r="1264" spans="1:17" ht="14.1" customHeight="1">
      <c r="A1264" s="62">
        <v>1264</v>
      </c>
      <c r="B1264" s="271" t="s">
        <v>893</v>
      </c>
      <c r="C1264" s="271" t="s">
        <v>963</v>
      </c>
      <c r="D1264" s="429" t="s">
        <v>1111</v>
      </c>
      <c r="E1264" s="216">
        <v>109</v>
      </c>
      <c r="F1264" s="73" t="s">
        <v>958</v>
      </c>
      <c r="G1264" s="73" t="s">
        <v>236</v>
      </c>
      <c r="H1264" s="73" t="s">
        <v>372</v>
      </c>
      <c r="I1264" s="209">
        <v>0</v>
      </c>
      <c r="J1264" s="304">
        <f t="shared" si="39"/>
        <v>0</v>
      </c>
      <c r="K1264" s="219" t="s">
        <v>888</v>
      </c>
      <c r="L1264" s="218">
        <f>IF(K1264="nio",0,IF(K1264&gt;0,K1264*I1264/M1264,0))*VLOOKUP(B1264,'2-Kosten per locatie'!$A$14:$C$22,3,FALSE)</f>
        <v>0</v>
      </c>
      <c r="M1264" s="305">
        <f>IF(K1264="nio",0,IF(K1264&gt;0,VLOOKUP(G1264,'3-Productie normen'!A:J,VLOOKUP(K1264,'3-Productie normen'!$B$40:$C$42,2,FALSE),FALSE)))</f>
        <v>0</v>
      </c>
      <c r="N1264" s="306" t="str">
        <f>VLOOKUP(G1264,'3-Productie normen'!A:J,8,FALSE)</f>
        <v>nvt</v>
      </c>
      <c r="O1264" s="453"/>
      <c r="Q1264" s="307">
        <f t="shared" si="40"/>
        <v>0</v>
      </c>
    </row>
  </sheetData>
  <autoFilter ref="B9:Q1264" xr:uid="{00000000-0009-0000-0000-000004000000}"/>
  <phoneticPr fontId="9"/>
  <printOptions horizontalCentered="1" gridLinesSet="0"/>
  <pageMargins left="0.19685039370078741" right="0.19685039370078741" top="0.59055118110236227" bottom="0.78740157480314965" header="0.39370078740157483" footer="0.19685039370078741"/>
  <pageSetup paperSize="9" scale="50" fitToHeight="0" orientation="landscape" r:id="rId1"/>
  <headerFooter alignWithMargins="0">
    <oddFooter>&amp;L&amp;"Verdana,Standaard"&amp;F-&amp;A
Atir b.v. ©&amp;R&amp;"Verdana,Standaard"printversie &amp;D</oddFooter>
  </headerFooter>
  <rowBreaks count="6" manualBreakCount="6">
    <brk id="55" min="1" max="21" man="1"/>
    <brk id="105" min="1" max="21" man="1"/>
    <brk id="165" min="1" max="21" man="1"/>
    <brk id="214" min="1" max="21" man="1"/>
    <brk id="248" min="1" max="21" man="1"/>
    <brk id="281" min="1" max="2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H83"/>
  <sheetViews>
    <sheetView showGridLines="0" showZeros="0" showOutlineSymbols="0" zoomScaleNormal="100" zoomScaleSheetLayoutView="100" workbookViewId="0">
      <pane ySplit="9" topLeftCell="A10" activePane="bottomLeft" state="frozen"/>
      <selection activeCell="B1" sqref="B1"/>
      <selection pane="bottomLeft" activeCell="B61" sqref="B61"/>
    </sheetView>
  </sheetViews>
  <sheetFormatPr defaultColWidth="9.33203125" defaultRowHeight="13.2"/>
  <cols>
    <col min="1" max="1" width="45.5546875" style="49" customWidth="1"/>
    <col min="2" max="2" width="18.33203125" style="49" customWidth="1"/>
    <col min="3" max="3" width="18.44140625" style="49" customWidth="1"/>
    <col min="4" max="4" width="10.6640625" style="2" customWidth="1"/>
    <col min="5" max="5" width="11.109375" style="2" customWidth="1"/>
    <col min="6" max="6" width="2.109375" style="2" customWidth="1"/>
    <col min="7" max="7" width="7.88671875" style="2" customWidth="1"/>
    <col min="8" max="8" width="27" style="2" bestFit="1" customWidth="1"/>
    <col min="9" max="16384" width="9.33203125" style="2"/>
  </cols>
  <sheetData>
    <row r="1" spans="1:8">
      <c r="A1" s="421" t="s">
        <v>4</v>
      </c>
      <c r="B1" s="78"/>
      <c r="C1" s="79"/>
      <c r="D1" s="1"/>
      <c r="E1" s="1"/>
      <c r="F1" s="1"/>
      <c r="G1" s="1"/>
    </row>
    <row r="2" spans="1:8">
      <c r="A2" s="79"/>
      <c r="B2" s="79"/>
      <c r="C2" s="79"/>
      <c r="D2" s="1"/>
      <c r="E2" s="1"/>
      <c r="F2" s="1"/>
      <c r="G2" s="1"/>
    </row>
    <row r="3" spans="1:8" ht="15.6">
      <c r="A3" s="31" t="str">
        <f>'2-Kosten per locatie'!A3</f>
        <v>Naam opdrachtgever</v>
      </c>
      <c r="B3" s="40" t="str">
        <f>'2-Kosten per locatie'!B3</f>
        <v>Pontis onderwijsgroep</v>
      </c>
      <c r="C3" s="79"/>
      <c r="D3" s="1"/>
      <c r="E3" s="23"/>
      <c r="F3" s="1"/>
      <c r="G3" s="1"/>
    </row>
    <row r="4" spans="1:8" ht="15.6">
      <c r="A4" s="31" t="str">
        <f>'2-Kosten per locatie'!A4</f>
        <v>Calculatie onderdeel</v>
      </c>
      <c r="B4" s="40" t="str">
        <f ca="1">MID(CELL("bestandsnaam",$C$9),SEARCH("]",CELL("bestandsnaam",$C$9),1)+1,256)</f>
        <v>5-Premies en opslagen</v>
      </c>
      <c r="C4" s="80"/>
      <c r="D4" s="15"/>
      <c r="E4" s="4"/>
      <c r="F4" s="4"/>
      <c r="G4" s="4"/>
    </row>
    <row r="5" spans="1:8" ht="15.6">
      <c r="A5" s="31" t="str">
        <f>'2-Kosten per locatie'!A5</f>
        <v>Gebouw/plaats</v>
      </c>
      <c r="B5" s="40" t="str">
        <f>'2-Kosten per locatie'!B5</f>
        <v>Schagen en Heerhugowaard</v>
      </c>
      <c r="C5" s="31"/>
      <c r="D5" s="8"/>
      <c r="E5" s="16"/>
      <c r="F5" s="5"/>
      <c r="G5" s="4"/>
    </row>
    <row r="6" spans="1:8" ht="15.6">
      <c r="A6" s="31" t="str">
        <f>'2-Kosten per locatie'!A6</f>
        <v>Referentie nummer</v>
      </c>
      <c r="B6" s="40" t="str">
        <f>'2-Kosten per locatie'!B6</f>
        <v>TN 507699</v>
      </c>
      <c r="C6" s="64"/>
      <c r="D6" s="8"/>
      <c r="E6" s="25"/>
      <c r="F6" s="24"/>
      <c r="G6" s="26"/>
      <c r="H6" s="27"/>
    </row>
    <row r="7" spans="1:8" ht="15.6">
      <c r="A7" s="31" t="str">
        <f>'2-Kosten per locatie'!A7</f>
        <v>Naam dienstverlener</v>
      </c>
      <c r="B7" s="40">
        <f>'2-Kosten per locatie'!B7</f>
        <v>0</v>
      </c>
      <c r="C7" s="64"/>
      <c r="D7" s="8"/>
      <c r="E7" s="16"/>
      <c r="F7" s="5"/>
      <c r="G7" s="4"/>
    </row>
    <row r="8" spans="1:8" ht="15.6">
      <c r="A8" s="31" t="str">
        <f>'2-Kosten per locatie'!A8</f>
        <v>Prijspeil</v>
      </c>
      <c r="B8" s="220">
        <f>'2-Kosten per locatie'!B8</f>
        <v>46023</v>
      </c>
      <c r="C8" s="81"/>
      <c r="D8" s="16"/>
      <c r="E8" s="16"/>
      <c r="F8" s="5"/>
      <c r="G8" s="4"/>
    </row>
    <row r="9" spans="1:8" ht="18.600000000000001">
      <c r="A9" s="174"/>
      <c r="B9" s="81"/>
      <c r="C9" s="81"/>
      <c r="D9" s="16"/>
      <c r="E9" s="16"/>
      <c r="F9" s="5"/>
      <c r="G9" s="4"/>
    </row>
    <row r="10" spans="1:8" ht="21">
      <c r="A10" s="312" t="s">
        <v>63</v>
      </c>
      <c r="B10" s="313"/>
      <c r="C10" s="314"/>
      <c r="D10" s="16"/>
      <c r="E10" s="16"/>
      <c r="F10" s="5"/>
      <c r="G10" s="4"/>
    </row>
    <row r="11" spans="1:8">
      <c r="A11" s="82"/>
      <c r="B11" s="83"/>
      <c r="C11" s="83"/>
      <c r="D11" s="16"/>
      <c r="E11" s="16"/>
      <c r="F11" s="4"/>
      <c r="G11" s="4"/>
    </row>
    <row r="12" spans="1:8">
      <c r="A12" s="315"/>
      <c r="B12" s="308"/>
      <c r="C12" s="316" t="s">
        <v>64</v>
      </c>
      <c r="D12" s="16"/>
      <c r="E12" s="16"/>
      <c r="F12" s="5"/>
      <c r="G12" s="4"/>
    </row>
    <row r="13" spans="1:8">
      <c r="A13" s="84" t="s">
        <v>65</v>
      </c>
      <c r="B13" s="308"/>
      <c r="C13" s="221">
        <v>0</v>
      </c>
      <c r="D13" s="16"/>
      <c r="E13" s="16"/>
      <c r="F13" s="17"/>
      <c r="G13" s="4"/>
    </row>
    <row r="14" spans="1:8">
      <c r="A14" s="84" t="s">
        <v>66</v>
      </c>
      <c r="B14" s="308"/>
      <c r="C14" s="221">
        <v>0</v>
      </c>
      <c r="D14" s="16"/>
      <c r="E14" s="16"/>
      <c r="F14" s="17"/>
      <c r="G14" s="4"/>
    </row>
    <row r="15" spans="1:8">
      <c r="A15" s="84" t="s">
        <v>67</v>
      </c>
      <c r="B15" s="308"/>
      <c r="C15" s="221">
        <v>0</v>
      </c>
      <c r="D15" s="16"/>
      <c r="E15" s="16"/>
      <c r="F15" s="17"/>
      <c r="G15" s="4"/>
    </row>
    <row r="16" spans="1:8">
      <c r="A16" s="317" t="s">
        <v>23</v>
      </c>
      <c r="B16" s="318"/>
      <c r="C16" s="319">
        <f>SUM(C13:C15)</f>
        <v>0</v>
      </c>
      <c r="D16" s="16"/>
      <c r="E16" s="16"/>
      <c r="F16" s="4"/>
    </row>
    <row r="17" spans="1:7">
      <c r="A17" s="317"/>
      <c r="B17" s="318"/>
      <c r="C17" s="319"/>
      <c r="D17" s="16"/>
      <c r="E17" s="16"/>
      <c r="F17" s="4"/>
    </row>
    <row r="18" spans="1:7">
      <c r="A18" s="459" t="s">
        <v>68</v>
      </c>
      <c r="B18" s="460"/>
      <c r="C18" s="221">
        <v>0</v>
      </c>
      <c r="D18" s="16"/>
      <c r="E18" s="16"/>
      <c r="F18" s="4"/>
    </row>
    <row r="19" spans="1:7">
      <c r="A19" s="84" t="s">
        <v>69</v>
      </c>
      <c r="B19" s="85"/>
      <c r="C19" s="221">
        <v>0</v>
      </c>
      <c r="D19" s="16"/>
      <c r="E19" s="16"/>
      <c r="F19" s="4"/>
    </row>
    <row r="20" spans="1:7">
      <c r="A20" s="459" t="s">
        <v>70</v>
      </c>
      <c r="B20" s="460"/>
      <c r="C20" s="221">
        <v>0</v>
      </c>
      <c r="D20" s="16"/>
      <c r="E20" s="16"/>
      <c r="F20" s="4"/>
    </row>
    <row r="21" spans="1:7">
      <c r="A21" s="459" t="s">
        <v>71</v>
      </c>
      <c r="B21" s="460"/>
      <c r="C21" s="320" t="e">
        <f>C34</f>
        <v>#DIV/0!</v>
      </c>
      <c r="D21" s="16"/>
      <c r="E21" s="16"/>
      <c r="F21" s="4"/>
    </row>
    <row r="22" spans="1:7">
      <c r="A22" s="459" t="s">
        <v>72</v>
      </c>
      <c r="B22" s="460"/>
      <c r="C22" s="221">
        <v>0</v>
      </c>
      <c r="D22" s="16"/>
      <c r="E22" s="16"/>
      <c r="F22" s="4"/>
    </row>
    <row r="23" spans="1:7">
      <c r="A23" s="459" t="s">
        <v>73</v>
      </c>
      <c r="B23" s="460"/>
      <c r="C23" s="221">
        <v>0</v>
      </c>
      <c r="D23" s="16"/>
      <c r="E23" s="16"/>
      <c r="F23" s="4"/>
    </row>
    <row r="24" spans="1:7">
      <c r="A24" s="461" t="s">
        <v>74</v>
      </c>
      <c r="B24" s="462"/>
      <c r="C24" s="321" t="e">
        <f>SUM(C16:C23)</f>
        <v>#DIV/0!</v>
      </c>
      <c r="D24" s="16"/>
      <c r="E24" s="16"/>
      <c r="F24" s="4"/>
    </row>
    <row r="25" spans="1:7">
      <c r="A25" s="86"/>
      <c r="B25" s="87"/>
      <c r="C25" s="88"/>
      <c r="D25" s="16"/>
      <c r="E25" s="16"/>
      <c r="F25" s="7"/>
      <c r="G25" s="4"/>
    </row>
    <row r="26" spans="1:7" ht="21">
      <c r="A26" s="312" t="s">
        <v>75</v>
      </c>
      <c r="B26" s="313"/>
      <c r="C26" s="314"/>
      <c r="D26" s="16"/>
      <c r="E26" s="16"/>
      <c r="F26" s="5"/>
      <c r="G26" s="4"/>
    </row>
    <row r="27" spans="1:7">
      <c r="A27" s="82"/>
      <c r="B27" s="83"/>
      <c r="C27" s="83"/>
      <c r="D27" s="16"/>
      <c r="E27" s="16"/>
      <c r="F27" s="4"/>
      <c r="G27" s="4"/>
    </row>
    <row r="28" spans="1:7">
      <c r="A28" s="83"/>
      <c r="B28" s="83"/>
      <c r="C28" s="322" t="s">
        <v>76</v>
      </c>
      <c r="D28" s="16"/>
      <c r="E28" s="16"/>
      <c r="F28" s="4"/>
      <c r="G28" s="4"/>
    </row>
    <row r="29" spans="1:7">
      <c r="A29" s="84" t="s">
        <v>77</v>
      </c>
      <c r="B29" s="308"/>
      <c r="C29" s="323">
        <f>'6-Opbouw uurtarief productie'!E20</f>
        <v>0</v>
      </c>
      <c r="D29" s="16"/>
      <c r="E29" s="16"/>
      <c r="G29" s="4"/>
    </row>
    <row r="30" spans="1:7">
      <c r="A30" s="84" t="s">
        <v>78</v>
      </c>
      <c r="B30" s="89" t="s">
        <v>79</v>
      </c>
      <c r="C30" s="324">
        <v>0</v>
      </c>
      <c r="D30" s="16"/>
      <c r="E30" s="16"/>
      <c r="F30" s="5"/>
      <c r="G30" s="4"/>
    </row>
    <row r="31" spans="1:7">
      <c r="A31" s="84" t="s">
        <v>80</v>
      </c>
      <c r="B31" s="308"/>
      <c r="C31" s="222">
        <f>C29+C30</f>
        <v>0</v>
      </c>
      <c r="D31" s="16"/>
      <c r="E31" s="16"/>
      <c r="F31" s="5"/>
      <c r="G31" s="4"/>
    </row>
    <row r="32" spans="1:7">
      <c r="A32" s="325" t="s">
        <v>81</v>
      </c>
      <c r="B32" s="90"/>
      <c r="C32" s="326">
        <v>0</v>
      </c>
      <c r="E32" s="18"/>
      <c r="F32" s="5"/>
      <c r="G32" s="4"/>
    </row>
    <row r="33" spans="1:7">
      <c r="A33" s="82"/>
      <c r="B33" s="327"/>
      <c r="C33" s="223"/>
      <c r="E33" s="3"/>
      <c r="F33" s="4"/>
      <c r="G33" s="4"/>
    </row>
    <row r="34" spans="1:7">
      <c r="A34" s="328" t="s">
        <v>82</v>
      </c>
      <c r="B34" s="329"/>
      <c r="C34" s="330" t="e">
        <f>(C31/C29)*C32</f>
        <v>#DIV/0!</v>
      </c>
      <c r="E34" s="19"/>
      <c r="F34" s="5"/>
      <c r="G34" s="20"/>
    </row>
    <row r="35" spans="1:7">
      <c r="A35" s="82"/>
      <c r="B35" s="83"/>
      <c r="C35" s="83"/>
      <c r="E35" s="19"/>
      <c r="F35" s="5"/>
      <c r="G35" s="4"/>
    </row>
    <row r="36" spans="1:7" ht="21">
      <c r="A36" s="331" t="s">
        <v>83</v>
      </c>
      <c r="B36" s="332"/>
      <c r="C36" s="333"/>
      <c r="E36" s="19"/>
      <c r="F36" s="5"/>
      <c r="G36" s="4"/>
    </row>
    <row r="37" spans="1:7">
      <c r="A37" s="86"/>
      <c r="B37" s="87"/>
      <c r="C37" s="88"/>
      <c r="E37" s="19"/>
      <c r="F37" s="5"/>
      <c r="G37" s="4"/>
    </row>
    <row r="38" spans="1:7" ht="16.2">
      <c r="A38" s="86"/>
      <c r="B38" s="435" t="s">
        <v>84</v>
      </c>
      <c r="C38" s="88"/>
      <c r="E38" s="19"/>
      <c r="F38" s="5"/>
      <c r="G38" s="4"/>
    </row>
    <row r="39" spans="1:7">
      <c r="A39" s="334" t="s">
        <v>85</v>
      </c>
      <c r="B39" s="335">
        <v>365</v>
      </c>
      <c r="C39" s="88"/>
      <c r="E39" s="19"/>
      <c r="F39" s="5"/>
      <c r="G39" s="9"/>
    </row>
    <row r="40" spans="1:7">
      <c r="A40" s="334" t="s">
        <v>86</v>
      </c>
      <c r="B40" s="335">
        <v>104</v>
      </c>
      <c r="C40" s="88"/>
      <c r="E40" s="19"/>
      <c r="F40" s="5"/>
      <c r="G40" s="9"/>
    </row>
    <row r="41" spans="1:7">
      <c r="A41" s="336" t="s">
        <v>87</v>
      </c>
      <c r="B41" s="337">
        <f>B39-B40</f>
        <v>261</v>
      </c>
      <c r="C41" s="88"/>
      <c r="E41" s="19"/>
      <c r="F41" s="5"/>
      <c r="G41" s="6"/>
    </row>
    <row r="42" spans="1:7">
      <c r="A42" s="338"/>
      <c r="B42" s="339"/>
      <c r="C42" s="88"/>
      <c r="E42" s="19"/>
      <c r="F42" s="5"/>
      <c r="G42" s="6"/>
    </row>
    <row r="43" spans="1:7">
      <c r="A43" s="334" t="s">
        <v>88</v>
      </c>
      <c r="B43" s="340">
        <v>0</v>
      </c>
      <c r="C43" s="88"/>
      <c r="E43" s="19"/>
      <c r="F43" s="5"/>
      <c r="G43" s="6"/>
    </row>
    <row r="44" spans="1:7">
      <c r="A44" s="334" t="s">
        <v>89</v>
      </c>
      <c r="B44" s="340">
        <v>0</v>
      </c>
      <c r="C44" s="88"/>
      <c r="E44" s="19"/>
      <c r="F44" s="5"/>
      <c r="G44" s="6"/>
    </row>
    <row r="45" spans="1:7">
      <c r="A45" s="334" t="s">
        <v>90</v>
      </c>
      <c r="B45" s="340">
        <v>0</v>
      </c>
      <c r="C45" s="88"/>
      <c r="E45" s="19"/>
      <c r="F45" s="5"/>
      <c r="G45" s="6"/>
    </row>
    <row r="46" spans="1:7">
      <c r="A46" s="334" t="s">
        <v>91</v>
      </c>
      <c r="B46" s="340"/>
      <c r="C46" s="88"/>
      <c r="E46" s="19"/>
      <c r="F46" s="5"/>
      <c r="G46" s="6"/>
    </row>
    <row r="47" spans="1:7">
      <c r="A47" s="336" t="s">
        <v>92</v>
      </c>
      <c r="B47" s="337">
        <f>B41-SUM(B43:B46)</f>
        <v>261</v>
      </c>
      <c r="C47" s="88"/>
      <c r="E47" s="19"/>
      <c r="F47" s="5"/>
      <c r="G47" s="6"/>
    </row>
    <row r="48" spans="1:7">
      <c r="A48" s="341"/>
      <c r="B48" s="339"/>
      <c r="C48" s="88"/>
      <c r="E48" s="19"/>
      <c r="F48" s="5"/>
      <c r="G48" s="6"/>
    </row>
    <row r="49" spans="1:7">
      <c r="A49" s="342" t="s">
        <v>93</v>
      </c>
      <c r="B49" s="343">
        <f>IF(B43=0,0,B43/$B$47)</f>
        <v>0</v>
      </c>
      <c r="C49" s="88"/>
      <c r="E49" s="19"/>
      <c r="F49" s="5"/>
      <c r="G49" s="6"/>
    </row>
    <row r="50" spans="1:7">
      <c r="A50" s="342" t="s">
        <v>89</v>
      </c>
      <c r="B50" s="343">
        <f>IF(B44=0,0,B44/$B$47)</f>
        <v>0</v>
      </c>
      <c r="C50" s="88"/>
      <c r="E50" s="19"/>
      <c r="F50" s="5"/>
      <c r="G50" s="6"/>
    </row>
    <row r="51" spans="1:7">
      <c r="A51" s="334" t="s">
        <v>90</v>
      </c>
      <c r="B51" s="343">
        <f>IF(B45=0,0,B45/$B$47)</f>
        <v>0</v>
      </c>
      <c r="C51" s="88"/>
      <c r="E51" s="19"/>
      <c r="F51" s="5"/>
      <c r="G51" s="6"/>
    </row>
    <row r="52" spans="1:7">
      <c r="A52" s="342" t="s">
        <v>91</v>
      </c>
      <c r="B52" s="343">
        <f>IF(B46=0,0,B46/$B$47)</f>
        <v>0</v>
      </c>
      <c r="C52" s="88"/>
      <c r="E52" s="19"/>
      <c r="F52" s="5"/>
      <c r="G52" s="10"/>
    </row>
    <row r="53" spans="1:7">
      <c r="A53" s="336" t="s">
        <v>94</v>
      </c>
      <c r="B53" s="344">
        <f>SUM(B49:B52)</f>
        <v>0</v>
      </c>
      <c r="C53" s="88"/>
      <c r="E53" s="19"/>
      <c r="F53" s="5"/>
      <c r="G53" s="11"/>
    </row>
    <row r="54" spans="1:7">
      <c r="A54" s="91"/>
      <c r="B54" s="91"/>
      <c r="C54" s="91"/>
      <c r="E54" s="19"/>
      <c r="F54" s="5"/>
      <c r="G54" s="1"/>
    </row>
    <row r="55" spans="1:7" ht="31.2" customHeight="1">
      <c r="A55" s="456" t="s">
        <v>95</v>
      </c>
      <c r="B55" s="457"/>
      <c r="C55" s="458"/>
      <c r="E55" s="19"/>
      <c r="F55" s="5"/>
      <c r="G55" s="1"/>
    </row>
    <row r="58" spans="1:7" ht="13.8">
      <c r="A58" s="92"/>
      <c r="B58" s="93"/>
    </row>
    <row r="59" spans="1:7" ht="13.8">
      <c r="A59" s="92"/>
      <c r="B59" s="93"/>
    </row>
    <row r="60" spans="1:7" ht="13.8">
      <c r="A60" s="92"/>
      <c r="B60" s="93"/>
    </row>
    <row r="61" spans="1:7" ht="13.8">
      <c r="A61" s="92"/>
      <c r="B61" s="93"/>
    </row>
    <row r="62" spans="1:7" ht="13.8">
      <c r="A62" s="94"/>
      <c r="B62" s="93"/>
    </row>
    <row r="63" spans="1:7" ht="13.8">
      <c r="A63" s="93"/>
      <c r="B63" s="93"/>
    </row>
    <row r="64" spans="1:7" ht="13.8">
      <c r="A64" s="93"/>
      <c r="B64" s="93"/>
    </row>
    <row r="65" spans="1:3" ht="13.8">
      <c r="A65" s="93"/>
      <c r="B65" s="93"/>
    </row>
    <row r="66" spans="1:3" ht="13.8">
      <c r="A66" s="93"/>
      <c r="B66" s="93"/>
    </row>
    <row r="67" spans="1:3" ht="13.8">
      <c r="A67" s="93"/>
      <c r="B67" s="93"/>
    </row>
    <row r="68" spans="1:3" ht="13.8">
      <c r="A68" s="93"/>
      <c r="B68" s="93"/>
    </row>
    <row r="69" spans="1:3" ht="13.8">
      <c r="A69" s="93"/>
      <c r="B69" s="93"/>
    </row>
    <row r="70" spans="1:3" ht="13.8">
      <c r="A70" s="93"/>
      <c r="B70" s="95"/>
    </row>
    <row r="71" spans="1:3" ht="13.8">
      <c r="A71" s="93"/>
      <c r="B71" s="93"/>
    </row>
    <row r="72" spans="1:3" ht="13.8">
      <c r="B72" s="93"/>
    </row>
    <row r="73" spans="1:3" ht="13.8">
      <c r="A73" s="93"/>
      <c r="B73" s="93"/>
      <c r="C73" s="93"/>
    </row>
    <row r="74" spans="1:3" ht="13.8">
      <c r="A74" s="96"/>
      <c r="B74" s="93"/>
      <c r="C74" s="96"/>
    </row>
    <row r="75" spans="1:3" ht="13.8">
      <c r="A75" s="93"/>
      <c r="B75" s="93"/>
      <c r="C75" s="93"/>
    </row>
    <row r="76" spans="1:3" ht="13.8">
      <c r="A76" s="93"/>
      <c r="B76" s="93"/>
      <c r="C76" s="93"/>
    </row>
    <row r="77" spans="1:3" ht="13.8">
      <c r="A77" s="93"/>
      <c r="B77" s="93"/>
      <c r="C77" s="93"/>
    </row>
    <row r="78" spans="1:3" ht="13.8">
      <c r="A78" s="96"/>
      <c r="B78" s="93"/>
      <c r="C78" s="96"/>
    </row>
    <row r="79" spans="1:3" ht="13.8">
      <c r="A79" s="96"/>
      <c r="B79" s="93"/>
      <c r="C79" s="96"/>
    </row>
    <row r="80" spans="1:3" ht="13.8">
      <c r="A80" s="96"/>
      <c r="B80" s="93"/>
      <c r="C80" s="96"/>
    </row>
    <row r="81" spans="1:2" ht="13.8">
      <c r="A81" s="93"/>
      <c r="B81" s="93"/>
    </row>
    <row r="82" spans="1:2" ht="13.8">
      <c r="A82" s="93"/>
      <c r="B82" s="93"/>
    </row>
    <row r="83" spans="1:2" ht="13.8">
      <c r="A83" s="93"/>
      <c r="B83" s="93"/>
    </row>
  </sheetData>
  <dataConsolidate/>
  <mergeCells count="7">
    <mergeCell ref="A55:C55"/>
    <mergeCell ref="A18:B18"/>
    <mergeCell ref="A24:B24"/>
    <mergeCell ref="A21:B21"/>
    <mergeCell ref="A20:B20"/>
    <mergeCell ref="A23:B23"/>
    <mergeCell ref="A22:B22"/>
  </mergeCells>
  <phoneticPr fontId="9"/>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AF72"/>
  <sheetViews>
    <sheetView showGridLines="0" showZeros="0" showOutlineSymbols="0" zoomScale="90" zoomScaleNormal="90" zoomScalePageLayoutView="50" workbookViewId="0">
      <pane ySplit="10" topLeftCell="A11" activePane="bottomLeft" state="frozen"/>
      <selection activeCell="B1" sqref="B1"/>
      <selection pane="bottomLeft" activeCell="E13" sqref="E13"/>
    </sheetView>
  </sheetViews>
  <sheetFormatPr defaultColWidth="11.44140625" defaultRowHeight="13.2"/>
  <cols>
    <col min="1" max="1" width="35.88671875" style="49" customWidth="1"/>
    <col min="2" max="2" width="21.6640625" style="49" customWidth="1"/>
    <col min="3" max="3" width="19.33203125" style="49" bestFit="1" customWidth="1"/>
    <col min="4" max="4" width="2" style="49" customWidth="1"/>
    <col min="5" max="5" width="14.44140625" style="49" customWidth="1"/>
    <col min="6" max="6" width="12.33203125" style="49" customWidth="1"/>
    <col min="7" max="7" width="6" style="49" customWidth="1"/>
    <col min="8" max="8" width="27.5546875" style="49" customWidth="1"/>
    <col min="9" max="15" width="11.44140625" style="49"/>
    <col min="16" max="16" width="12.5546875" style="49" customWidth="1"/>
    <col min="17" max="17" width="11.44140625" style="49"/>
    <col min="18" max="18" width="13.44140625" style="49" customWidth="1"/>
    <col min="19" max="21" width="11.44140625" style="49"/>
    <col min="22" max="16384" width="11.44140625" style="2"/>
  </cols>
  <sheetData>
    <row r="1" spans="1:32" ht="12.75" customHeight="1">
      <c r="A1" s="421" t="s">
        <v>4</v>
      </c>
      <c r="B1" s="78"/>
      <c r="C1" s="79"/>
      <c r="D1" s="79"/>
      <c r="E1" s="79"/>
      <c r="F1" s="79"/>
      <c r="H1" s="467"/>
      <c r="I1" s="467"/>
      <c r="J1" s="467"/>
      <c r="K1" s="467"/>
      <c r="L1" s="467"/>
      <c r="M1" s="467"/>
      <c r="N1" s="467"/>
      <c r="V1" s="49"/>
      <c r="W1" s="49"/>
      <c r="X1" s="49"/>
    </row>
    <row r="2" spans="1:32">
      <c r="A2" s="79"/>
      <c r="B2" s="97"/>
      <c r="C2" s="98"/>
      <c r="D2" s="97"/>
      <c r="E2" s="99"/>
      <c r="F2" s="100"/>
      <c r="H2" s="467"/>
      <c r="I2" s="467"/>
      <c r="J2" s="467"/>
      <c r="K2" s="467"/>
      <c r="L2" s="467"/>
      <c r="M2" s="467"/>
      <c r="N2" s="467"/>
      <c r="V2" s="49"/>
      <c r="W2" s="49"/>
      <c r="X2" s="49"/>
    </row>
    <row r="3" spans="1:32" ht="14.25" customHeight="1">
      <c r="A3" s="31" t="str">
        <f>'2-Kosten per locatie'!A3</f>
        <v>Naam opdrachtgever</v>
      </c>
      <c r="B3" s="101" t="str">
        <f>'2-Kosten per locatie'!B3</f>
        <v>Pontis onderwijsgroep</v>
      </c>
      <c r="C3" s="102"/>
      <c r="D3" s="97"/>
      <c r="E3" s="103"/>
      <c r="F3" s="104"/>
      <c r="H3" s="467"/>
      <c r="I3" s="467"/>
      <c r="J3" s="467"/>
      <c r="K3" s="467"/>
      <c r="L3" s="467"/>
      <c r="M3" s="467"/>
      <c r="N3" s="467"/>
      <c r="V3" s="49"/>
      <c r="W3" s="49"/>
      <c r="X3" s="49"/>
    </row>
    <row r="4" spans="1:32" ht="15.75" customHeight="1">
      <c r="A4" s="31" t="str">
        <f>'2-Kosten per locatie'!A4</f>
        <v>Calculatie onderdeel</v>
      </c>
      <c r="B4" s="105" t="str">
        <f ca="1">MID(CELL("bestandsnaam",$C$9),SEARCH("]",CELL("bestandsnaam",$C$9),1)+1,256)</f>
        <v>6-Opbouw uurtarief productie</v>
      </c>
      <c r="C4" s="106"/>
      <c r="D4" s="107"/>
      <c r="H4" s="467"/>
      <c r="I4" s="467"/>
      <c r="J4" s="467"/>
      <c r="K4" s="467"/>
      <c r="L4" s="467"/>
      <c r="M4" s="467"/>
      <c r="N4" s="467"/>
      <c r="V4" s="49"/>
      <c r="W4" s="49"/>
      <c r="X4" s="49"/>
    </row>
    <row r="5" spans="1:32" ht="15.6">
      <c r="A5" s="31" t="str">
        <f>'2-Kosten per locatie'!A5</f>
        <v>Gebouw/plaats</v>
      </c>
      <c r="B5" s="101" t="str">
        <f>'2-Kosten per locatie'!B5</f>
        <v>Schagen en Heerhugowaard</v>
      </c>
      <c r="C5" s="106"/>
      <c r="D5" s="107"/>
      <c r="H5" s="467"/>
      <c r="I5" s="467"/>
      <c r="J5" s="467"/>
      <c r="K5" s="467"/>
      <c r="L5" s="467"/>
      <c r="M5" s="467"/>
      <c r="N5" s="467"/>
      <c r="V5" s="49"/>
      <c r="W5" s="49"/>
      <c r="X5" s="49"/>
    </row>
    <row r="6" spans="1:32" ht="15.6">
      <c r="A6" s="31" t="str">
        <f>'2-Kosten per locatie'!A6</f>
        <v>Referentie nummer</v>
      </c>
      <c r="B6" s="101" t="str">
        <f>'2-Kosten per locatie'!B6</f>
        <v>TN 507699</v>
      </c>
      <c r="C6" s="106"/>
      <c r="D6" s="107"/>
      <c r="H6" s="108"/>
      <c r="I6" s="108"/>
      <c r="J6" s="108"/>
      <c r="K6" s="108"/>
      <c r="L6" s="108"/>
      <c r="M6" s="108"/>
      <c r="N6" s="108"/>
      <c r="V6" s="49"/>
      <c r="W6" s="49"/>
      <c r="X6" s="49"/>
    </row>
    <row r="7" spans="1:32" ht="15.6">
      <c r="A7" s="31" t="str">
        <f>'2-Kosten per locatie'!A7</f>
        <v>Naam dienstverlener</v>
      </c>
      <c r="B7" s="101">
        <f>'2-Kosten per locatie'!B7</f>
        <v>0</v>
      </c>
      <c r="C7" s="106"/>
      <c r="D7" s="107"/>
      <c r="H7" s="108"/>
      <c r="I7" s="108"/>
      <c r="J7" s="108"/>
      <c r="K7" s="108"/>
      <c r="L7" s="108"/>
      <c r="M7" s="108"/>
      <c r="N7" s="108"/>
      <c r="V7" s="49"/>
      <c r="W7" s="49"/>
      <c r="X7" s="49"/>
    </row>
    <row r="8" spans="1:32" ht="15.6">
      <c r="A8" s="31" t="str">
        <f>'2-Kosten per locatie'!A8</f>
        <v>Prijspeil</v>
      </c>
      <c r="B8" s="242">
        <f>'2-Kosten per locatie'!B8</f>
        <v>46023</v>
      </c>
      <c r="C8" s="106"/>
      <c r="D8" s="107"/>
      <c r="J8" s="108"/>
      <c r="K8" s="108"/>
      <c r="L8" s="108"/>
      <c r="M8" s="108"/>
      <c r="N8" s="108"/>
      <c r="O8" s="109"/>
      <c r="P8" s="109"/>
      <c r="Q8" s="109"/>
      <c r="R8" s="109"/>
      <c r="S8" s="109"/>
      <c r="T8" s="109"/>
      <c r="U8" s="109"/>
      <c r="V8" s="109"/>
      <c r="W8" s="109"/>
      <c r="X8" s="109"/>
    </row>
    <row r="9" spans="1:32" ht="15.6">
      <c r="A9" s="110"/>
      <c r="B9" s="111"/>
      <c r="C9" s="112"/>
      <c r="D9" s="107"/>
      <c r="E9" s="113"/>
      <c r="F9" s="114"/>
      <c r="V9" s="49"/>
      <c r="W9" s="49"/>
      <c r="X9" s="49"/>
    </row>
    <row r="10" spans="1:32" s="21" customFormat="1" ht="30.75" customHeight="1">
      <c r="A10" s="177" t="s">
        <v>96</v>
      </c>
      <c r="B10" s="345"/>
      <c r="C10" s="346"/>
      <c r="D10" s="175"/>
      <c r="E10" s="465" t="s">
        <v>97</v>
      </c>
      <c r="F10" s="466"/>
      <c r="G10" s="176"/>
      <c r="H10" s="177" t="s">
        <v>98</v>
      </c>
      <c r="I10" s="463" t="s">
        <v>1121</v>
      </c>
      <c r="J10" s="464"/>
      <c r="K10" s="464"/>
      <c r="L10" s="464"/>
      <c r="M10" s="464"/>
      <c r="N10" s="464"/>
      <c r="O10" s="109"/>
      <c r="P10" s="109"/>
      <c r="Q10" s="109"/>
      <c r="R10" s="109"/>
      <c r="S10" s="109"/>
      <c r="T10" s="109"/>
      <c r="U10" s="109"/>
      <c r="V10" s="109"/>
      <c r="W10" s="109"/>
      <c r="X10" s="109"/>
      <c r="Y10" s="2"/>
      <c r="Z10" s="2"/>
      <c r="AA10" s="2"/>
      <c r="AB10" s="2"/>
      <c r="AC10" s="2"/>
      <c r="AD10" s="2"/>
      <c r="AE10" s="2"/>
      <c r="AF10" s="2"/>
    </row>
    <row r="11" spans="1:32" ht="30" customHeight="1">
      <c r="A11" s="122"/>
      <c r="B11" s="347" t="s">
        <v>99</v>
      </c>
      <c r="C11" s="348" t="s">
        <v>99</v>
      </c>
      <c r="D11" s="107"/>
      <c r="E11" s="224"/>
      <c r="F11" s="349"/>
      <c r="H11" s="122"/>
      <c r="I11" s="245">
        <v>1</v>
      </c>
      <c r="J11" s="245">
        <v>2</v>
      </c>
      <c r="K11" s="245">
        <v>3</v>
      </c>
      <c r="L11" s="245">
        <v>4</v>
      </c>
      <c r="M11" s="245">
        <v>5</v>
      </c>
      <c r="N11" s="245">
        <v>6</v>
      </c>
      <c r="O11" s="109"/>
      <c r="P11" s="21"/>
      <c r="Q11" s="21"/>
      <c r="R11" s="21"/>
    </row>
    <row r="12" spans="1:32">
      <c r="A12" s="122" t="s">
        <v>100</v>
      </c>
      <c r="B12" s="350" t="s">
        <v>101</v>
      </c>
      <c r="C12" s="351"/>
      <c r="D12" s="107"/>
      <c r="E12" s="225">
        <f>SUM(I40:N40)</f>
        <v>0</v>
      </c>
      <c r="F12" s="226"/>
      <c r="H12" s="122" t="s">
        <v>102</v>
      </c>
      <c r="I12" s="246"/>
      <c r="J12" s="246"/>
      <c r="K12" s="246"/>
      <c r="L12" s="246"/>
      <c r="M12" s="246"/>
      <c r="N12" s="246"/>
      <c r="O12" s="109"/>
      <c r="P12" s="21"/>
      <c r="Q12" s="21"/>
      <c r="R12" s="21"/>
    </row>
    <row r="13" spans="1:32">
      <c r="A13" s="122" t="s">
        <v>103</v>
      </c>
      <c r="B13" s="350" t="s">
        <v>101</v>
      </c>
      <c r="C13" s="352"/>
      <c r="D13" s="107"/>
      <c r="E13" s="227">
        <v>0</v>
      </c>
      <c r="F13" s="226"/>
      <c r="H13" s="122" t="s">
        <v>104</v>
      </c>
      <c r="I13" s="246"/>
      <c r="J13" s="246"/>
      <c r="K13" s="246"/>
      <c r="L13" s="246"/>
      <c r="M13" s="246"/>
      <c r="N13" s="246"/>
      <c r="O13" s="109"/>
      <c r="P13" s="21"/>
      <c r="Q13" s="21"/>
      <c r="R13" s="21"/>
    </row>
    <row r="14" spans="1:32">
      <c r="A14" s="353" t="s">
        <v>106</v>
      </c>
      <c r="B14" s="354"/>
      <c r="C14" s="355"/>
      <c r="D14" s="119"/>
      <c r="E14" s="228">
        <f>SUM(E12:E13)</f>
        <v>0</v>
      </c>
      <c r="F14" s="226"/>
      <c r="H14" s="122" t="s">
        <v>105</v>
      </c>
      <c r="I14" s="246"/>
      <c r="J14" s="246"/>
      <c r="K14" s="246"/>
      <c r="L14" s="246"/>
      <c r="M14" s="246"/>
      <c r="N14" s="246"/>
      <c r="O14" s="109"/>
      <c r="P14" s="21"/>
      <c r="Q14" s="21"/>
      <c r="R14" s="21"/>
    </row>
    <row r="15" spans="1:32">
      <c r="A15" s="117"/>
      <c r="B15" s="356"/>
      <c r="C15" s="357"/>
      <c r="D15" s="107"/>
      <c r="E15" s="229"/>
      <c r="F15" s="226"/>
      <c r="H15" s="122" t="s">
        <v>107</v>
      </c>
      <c r="I15" s="246"/>
      <c r="J15" s="246"/>
      <c r="K15" s="246"/>
      <c r="L15" s="246"/>
      <c r="M15" s="246"/>
      <c r="N15" s="246"/>
      <c r="O15" s="109"/>
      <c r="P15" s="21"/>
      <c r="Q15" s="21"/>
      <c r="R15" s="21"/>
    </row>
    <row r="16" spans="1:32">
      <c r="A16" s="358" t="s">
        <v>109</v>
      </c>
      <c r="B16" s="350" t="s">
        <v>101</v>
      </c>
      <c r="C16" s="359">
        <v>0</v>
      </c>
      <c r="D16" s="107"/>
      <c r="E16" s="230">
        <f>$C16*E14</f>
        <v>0</v>
      </c>
      <c r="F16" s="226"/>
      <c r="H16" s="122" t="s">
        <v>108</v>
      </c>
      <c r="I16" s="246"/>
      <c r="J16" s="246"/>
      <c r="K16" s="246"/>
      <c r="L16" s="246"/>
      <c r="M16" s="246"/>
      <c r="N16" s="246"/>
      <c r="O16" s="109"/>
      <c r="P16" s="21"/>
      <c r="Q16" s="21"/>
      <c r="R16" s="21"/>
    </row>
    <row r="17" spans="1:32">
      <c r="A17" s="358" t="s">
        <v>111</v>
      </c>
      <c r="B17" s="350" t="s">
        <v>101</v>
      </c>
      <c r="C17" s="359">
        <v>0</v>
      </c>
      <c r="D17" s="107"/>
      <c r="E17" s="231">
        <f>$C17*E14</f>
        <v>0</v>
      </c>
      <c r="F17" s="226"/>
      <c r="H17" s="122" t="s">
        <v>110</v>
      </c>
      <c r="I17" s="246"/>
      <c r="J17" s="246"/>
      <c r="K17" s="246"/>
      <c r="L17" s="246"/>
      <c r="M17" s="246"/>
      <c r="N17" s="246"/>
      <c r="O17" s="109"/>
      <c r="P17" s="21"/>
      <c r="Q17" s="21"/>
      <c r="R17" s="21"/>
    </row>
    <row r="18" spans="1:32">
      <c r="A18" s="353" t="s">
        <v>113</v>
      </c>
      <c r="B18" s="360"/>
      <c r="C18" s="118"/>
      <c r="D18" s="107"/>
      <c r="E18" s="228">
        <f>SUM(E14:E17)</f>
        <v>0</v>
      </c>
      <c r="F18" s="361">
        <f>IF(E18=0,0,E18/E$46)</f>
        <v>0</v>
      </c>
      <c r="H18" s="122" t="s">
        <v>112</v>
      </c>
      <c r="I18" s="246"/>
      <c r="J18" s="246"/>
      <c r="K18" s="246"/>
      <c r="L18" s="246"/>
      <c r="M18" s="246"/>
      <c r="N18" s="246"/>
      <c r="O18" s="109"/>
      <c r="P18" s="21"/>
      <c r="Q18" s="21"/>
      <c r="R18" s="21"/>
    </row>
    <row r="19" spans="1:32">
      <c r="A19" s="117"/>
      <c r="B19" s="356"/>
      <c r="C19" s="357"/>
      <c r="D19" s="107"/>
      <c r="E19" s="229"/>
      <c r="F19" s="226"/>
      <c r="O19" s="109"/>
      <c r="P19" s="21"/>
      <c r="Q19" s="21"/>
      <c r="R19" s="21"/>
    </row>
    <row r="20" spans="1:32" ht="15">
      <c r="A20" s="362" t="s">
        <v>115</v>
      </c>
      <c r="B20" s="363"/>
      <c r="C20" s="357"/>
      <c r="D20" s="120"/>
      <c r="E20" s="232">
        <f>E18*0.96</f>
        <v>0</v>
      </c>
      <c r="F20" s="233"/>
      <c r="G20" s="121"/>
      <c r="H20" s="177" t="s">
        <v>98</v>
      </c>
      <c r="I20" s="468" t="s">
        <v>114</v>
      </c>
      <c r="J20" s="469"/>
      <c r="K20" s="469"/>
      <c r="L20" s="469"/>
      <c r="M20" s="469"/>
      <c r="N20" s="470"/>
      <c r="O20" s="109"/>
      <c r="P20" s="21"/>
      <c r="Q20" s="21"/>
      <c r="R20" s="21"/>
    </row>
    <row r="21" spans="1:32">
      <c r="A21" s="358" t="s">
        <v>116</v>
      </c>
      <c r="B21" s="363"/>
      <c r="C21" s="364" t="s">
        <v>117</v>
      </c>
      <c r="D21" s="107"/>
      <c r="E21" s="230" t="e">
        <f>E20*'5-Premies en opslagen'!$C24</f>
        <v>#DIV/0!</v>
      </c>
      <c r="F21" s="226"/>
      <c r="H21" s="122"/>
      <c r="I21" s="245">
        <v>1</v>
      </c>
      <c r="J21" s="245">
        <v>2</v>
      </c>
      <c r="K21" s="245">
        <v>3</v>
      </c>
      <c r="L21" s="245">
        <v>4</v>
      </c>
      <c r="M21" s="245">
        <v>5</v>
      </c>
      <c r="N21" s="245">
        <v>6</v>
      </c>
      <c r="O21" s="109"/>
      <c r="P21" s="21"/>
      <c r="Q21" s="21"/>
      <c r="R21" s="21"/>
    </row>
    <row r="22" spans="1:32" s="14" customFormat="1">
      <c r="A22" s="353" t="s">
        <v>118</v>
      </c>
      <c r="B22" s="366"/>
      <c r="C22" s="118"/>
      <c r="D22" s="107"/>
      <c r="E22" s="228" t="e">
        <f>E21+E18</f>
        <v>#DIV/0!</v>
      </c>
      <c r="F22" s="361" t="e">
        <f>IF(E22=0,0,E22/E$46)</f>
        <v>#DIV/0!</v>
      </c>
      <c r="G22" s="49"/>
      <c r="H22" s="122" t="s">
        <v>102</v>
      </c>
      <c r="I22" s="365"/>
      <c r="J22" s="365"/>
      <c r="K22" s="365"/>
      <c r="L22" s="365"/>
      <c r="M22" s="365"/>
      <c r="N22" s="365"/>
      <c r="O22" s="109"/>
      <c r="P22" s="21"/>
      <c r="Q22" s="21"/>
      <c r="R22" s="21"/>
      <c r="S22" s="49"/>
      <c r="T22" s="49"/>
      <c r="U22" s="49"/>
      <c r="V22" s="2"/>
      <c r="W22" s="2"/>
      <c r="X22" s="2"/>
      <c r="Y22" s="2"/>
      <c r="Z22" s="2"/>
      <c r="AA22" s="2"/>
      <c r="AB22" s="2"/>
      <c r="AC22" s="2"/>
      <c r="AD22" s="2"/>
      <c r="AE22" s="2"/>
      <c r="AF22" s="2"/>
    </row>
    <row r="23" spans="1:32" ht="14.25" customHeight="1">
      <c r="A23" s="117"/>
      <c r="B23" s="360"/>
      <c r="C23" s="118"/>
      <c r="D23" s="107"/>
      <c r="E23" s="224"/>
      <c r="F23" s="226"/>
      <c r="H23" s="122" t="s">
        <v>104</v>
      </c>
      <c r="I23" s="365"/>
      <c r="J23" s="365"/>
      <c r="K23" s="365"/>
      <c r="L23" s="365"/>
      <c r="M23" s="365"/>
      <c r="N23" s="365"/>
      <c r="O23" s="109"/>
      <c r="P23" s="21"/>
      <c r="Q23" s="21"/>
      <c r="R23" s="21"/>
    </row>
    <row r="24" spans="1:32" ht="12.75" customHeight="1">
      <c r="A24" s="358" t="s">
        <v>119</v>
      </c>
      <c r="B24" s="363"/>
      <c r="C24" s="364" t="s">
        <v>117</v>
      </c>
      <c r="D24" s="107"/>
      <c r="E24" s="230" t="e">
        <f>E22*'5-Premies en opslagen'!$B53</f>
        <v>#DIV/0!</v>
      </c>
      <c r="F24" s="226"/>
      <c r="H24" s="122" t="s">
        <v>105</v>
      </c>
      <c r="I24" s="365"/>
      <c r="J24" s="365"/>
      <c r="K24" s="365"/>
      <c r="L24" s="365"/>
      <c r="M24" s="365"/>
      <c r="N24" s="365"/>
      <c r="O24" s="109"/>
      <c r="P24" s="21"/>
      <c r="Q24" s="21"/>
      <c r="R24" s="21"/>
    </row>
    <row r="25" spans="1:32" ht="12.75" customHeight="1">
      <c r="A25" s="353" t="s">
        <v>120</v>
      </c>
      <c r="B25" s="360"/>
      <c r="C25" s="118"/>
      <c r="D25" s="107"/>
      <c r="E25" s="228" t="e">
        <f>SUM(E22:E24)</f>
        <v>#DIV/0!</v>
      </c>
      <c r="F25" s="361" t="e">
        <f>IF(E25=0,0,E25/E$46)</f>
        <v>#DIV/0!</v>
      </c>
      <c r="H25" s="122" t="s">
        <v>107</v>
      </c>
      <c r="I25" s="365"/>
      <c r="J25" s="365"/>
      <c r="K25" s="365"/>
      <c r="L25" s="365"/>
      <c r="M25" s="365"/>
      <c r="N25" s="365"/>
      <c r="O25" s="109"/>
      <c r="P25" s="21"/>
      <c r="Q25" s="21"/>
      <c r="R25" s="21"/>
    </row>
    <row r="26" spans="1:32">
      <c r="A26" s="117"/>
      <c r="B26" s="360"/>
      <c r="C26" s="118"/>
      <c r="D26" s="107"/>
      <c r="E26" s="224"/>
      <c r="F26" s="226"/>
      <c r="H26" s="122" t="s">
        <v>108</v>
      </c>
      <c r="I26" s="365"/>
      <c r="J26" s="365"/>
      <c r="K26" s="365"/>
      <c r="L26" s="365"/>
      <c r="M26" s="365"/>
      <c r="N26" s="365"/>
      <c r="O26" s="109"/>
      <c r="P26" s="21"/>
      <c r="Q26" s="21"/>
      <c r="R26" s="21"/>
    </row>
    <row r="27" spans="1:32">
      <c r="A27" s="117" t="s">
        <v>121</v>
      </c>
      <c r="B27" s="367"/>
      <c r="C27" s="352" t="s">
        <v>122</v>
      </c>
      <c r="D27" s="107"/>
      <c r="E27" s="227">
        <v>0</v>
      </c>
      <c r="F27" s="226">
        <v>0</v>
      </c>
      <c r="H27" s="122" t="s">
        <v>110</v>
      </c>
      <c r="I27" s="365"/>
      <c r="J27" s="365"/>
      <c r="K27" s="365"/>
      <c r="L27" s="365"/>
      <c r="M27" s="365"/>
      <c r="N27" s="365"/>
      <c r="O27" s="208"/>
    </row>
    <row r="28" spans="1:32">
      <c r="A28" s="117" t="s">
        <v>123</v>
      </c>
      <c r="B28" s="368"/>
      <c r="C28" s="352" t="s">
        <v>122</v>
      </c>
      <c r="D28" s="107"/>
      <c r="E28" s="227">
        <v>0</v>
      </c>
      <c r="F28" s="226">
        <v>0</v>
      </c>
      <c r="H28" s="122" t="s">
        <v>112</v>
      </c>
      <c r="I28" s="365"/>
      <c r="J28" s="365"/>
      <c r="K28" s="365"/>
      <c r="L28" s="365"/>
      <c r="M28" s="365"/>
      <c r="N28" s="365"/>
      <c r="O28" s="208"/>
    </row>
    <row r="29" spans="1:32">
      <c r="A29" s="117"/>
      <c r="B29" s="360"/>
      <c r="C29" s="118" t="s">
        <v>99</v>
      </c>
      <c r="D29" s="107"/>
      <c r="E29" s="224"/>
      <c r="F29" s="226"/>
      <c r="H29" s="123" t="s">
        <v>124</v>
      </c>
      <c r="I29" s="369">
        <f t="shared" ref="I29:N29" si="0">SUM(I22:I28)</f>
        <v>0</v>
      </c>
      <c r="J29" s="369">
        <f t="shared" si="0"/>
        <v>0</v>
      </c>
      <c r="K29" s="369">
        <f t="shared" si="0"/>
        <v>0</v>
      </c>
      <c r="L29" s="369">
        <f t="shared" si="0"/>
        <v>0</v>
      </c>
      <c r="M29" s="369">
        <f t="shared" si="0"/>
        <v>0</v>
      </c>
      <c r="N29" s="369">
        <f t="shared" si="0"/>
        <v>0</v>
      </c>
      <c r="O29" s="370">
        <f>SUM(I29:N29)</f>
        <v>0</v>
      </c>
    </row>
    <row r="30" spans="1:32">
      <c r="A30" s="371"/>
      <c r="B30" s="372"/>
      <c r="C30" s="373" t="s">
        <v>99</v>
      </c>
      <c r="D30" s="107"/>
      <c r="E30" s="227"/>
      <c r="F30" s="226"/>
      <c r="H30" s="121"/>
      <c r="I30" s="121"/>
      <c r="J30" s="121"/>
      <c r="K30" s="121"/>
      <c r="L30" s="121"/>
      <c r="M30" s="121"/>
      <c r="N30" s="121"/>
    </row>
    <row r="31" spans="1:32" ht="12.75" customHeight="1">
      <c r="A31" s="353" t="s">
        <v>127</v>
      </c>
      <c r="B31" s="360"/>
      <c r="C31" s="118"/>
      <c r="D31" s="107"/>
      <c r="E31" s="228" t="e">
        <f>SUM(E25:E30)</f>
        <v>#DIV/0!</v>
      </c>
      <c r="F31" s="361" t="e">
        <f>IF(E31=0,0,E31/E$46)</f>
        <v>#DIV/0!</v>
      </c>
      <c r="H31" s="177" t="s">
        <v>98</v>
      </c>
      <c r="I31" s="463" t="s">
        <v>126</v>
      </c>
      <c r="J31" s="464"/>
      <c r="K31" s="464"/>
      <c r="L31" s="464"/>
      <c r="M31" s="464"/>
      <c r="N31" s="464"/>
    </row>
    <row r="32" spans="1:32" ht="12.75" customHeight="1">
      <c r="A32" s="117"/>
      <c r="B32" s="360"/>
      <c r="C32" s="118"/>
      <c r="D32" s="107"/>
      <c r="E32" s="224"/>
      <c r="F32" s="226"/>
      <c r="H32" s="122"/>
      <c r="I32" s="116">
        <v>1</v>
      </c>
      <c r="J32" s="116">
        <v>2</v>
      </c>
      <c r="K32" s="116">
        <v>3</v>
      </c>
      <c r="L32" s="116">
        <v>4</v>
      </c>
      <c r="M32" s="116">
        <v>5</v>
      </c>
      <c r="N32" s="116">
        <v>6</v>
      </c>
    </row>
    <row r="33" spans="1:16" ht="12.75" customHeight="1">
      <c r="A33" s="117" t="s">
        <v>128</v>
      </c>
      <c r="B33" s="360"/>
      <c r="C33" s="374"/>
      <c r="D33" s="107"/>
      <c r="E33" s="227">
        <v>0</v>
      </c>
      <c r="F33" s="234" t="e">
        <f t="shared" ref="F33:F41" si="1">E33/$E$46</f>
        <v>#DIV/0!</v>
      </c>
      <c r="H33" s="122" t="s">
        <v>102</v>
      </c>
      <c r="I33" s="243">
        <f t="shared" ref="I33:N33" si="2">I22*I12</f>
        <v>0</v>
      </c>
      <c r="J33" s="243">
        <f t="shared" si="2"/>
        <v>0</v>
      </c>
      <c r="K33" s="243">
        <f t="shared" si="2"/>
        <v>0</v>
      </c>
      <c r="L33" s="243">
        <f t="shared" si="2"/>
        <v>0</v>
      </c>
      <c r="M33" s="243">
        <f t="shared" si="2"/>
        <v>0</v>
      </c>
      <c r="N33" s="436">
        <f t="shared" si="2"/>
        <v>0</v>
      </c>
    </row>
    <row r="34" spans="1:16" ht="12.75" customHeight="1">
      <c r="A34" s="117" t="s">
        <v>129</v>
      </c>
      <c r="B34" s="360"/>
      <c r="C34" s="374"/>
      <c r="D34" s="107"/>
      <c r="E34" s="227">
        <v>0</v>
      </c>
      <c r="F34" s="234" t="e">
        <f t="shared" si="1"/>
        <v>#DIV/0!</v>
      </c>
      <c r="H34" s="122" t="s">
        <v>104</v>
      </c>
      <c r="I34" s="243">
        <f t="shared" ref="I34:N34" si="3">I23*I13</f>
        <v>0</v>
      </c>
      <c r="J34" s="243">
        <f t="shared" si="3"/>
        <v>0</v>
      </c>
      <c r="K34" s="243">
        <f t="shared" si="3"/>
        <v>0</v>
      </c>
      <c r="L34" s="243">
        <f t="shared" si="3"/>
        <v>0</v>
      </c>
      <c r="M34" s="243">
        <f t="shared" si="3"/>
        <v>0</v>
      </c>
      <c r="N34" s="436">
        <f t="shared" si="3"/>
        <v>0</v>
      </c>
    </row>
    <row r="35" spans="1:16" ht="12.75" customHeight="1">
      <c r="A35" s="117" t="s">
        <v>130</v>
      </c>
      <c r="B35" s="360"/>
      <c r="C35" s="374"/>
      <c r="D35" s="107"/>
      <c r="E35" s="227">
        <v>0</v>
      </c>
      <c r="F35" s="234" t="e">
        <f t="shared" si="1"/>
        <v>#DIV/0!</v>
      </c>
      <c r="H35" s="122" t="s">
        <v>105</v>
      </c>
      <c r="I35" s="243">
        <f t="shared" ref="I35:N35" si="4">I24*I14</f>
        <v>0</v>
      </c>
      <c r="J35" s="243">
        <f t="shared" si="4"/>
        <v>0</v>
      </c>
      <c r="K35" s="243">
        <f t="shared" si="4"/>
        <v>0</v>
      </c>
      <c r="L35" s="243">
        <f t="shared" si="4"/>
        <v>0</v>
      </c>
      <c r="M35" s="243">
        <f t="shared" si="4"/>
        <v>0</v>
      </c>
      <c r="N35" s="436">
        <f t="shared" si="4"/>
        <v>0</v>
      </c>
      <c r="O35" s="121"/>
    </row>
    <row r="36" spans="1:16" ht="14.25" customHeight="1">
      <c r="A36" s="117" t="s">
        <v>131</v>
      </c>
      <c r="B36" s="360"/>
      <c r="C36" s="375"/>
      <c r="D36" s="107"/>
      <c r="E36" s="227">
        <v>0</v>
      </c>
      <c r="F36" s="234" t="e">
        <f t="shared" si="1"/>
        <v>#DIV/0!</v>
      </c>
      <c r="H36" s="122" t="s">
        <v>107</v>
      </c>
      <c r="I36" s="243">
        <f t="shared" ref="I36:N36" si="5">I25*I15</f>
        <v>0</v>
      </c>
      <c r="J36" s="243">
        <f t="shared" si="5"/>
        <v>0</v>
      </c>
      <c r="K36" s="243">
        <f t="shared" si="5"/>
        <v>0</v>
      </c>
      <c r="L36" s="243">
        <f t="shared" si="5"/>
        <v>0</v>
      </c>
      <c r="M36" s="243">
        <f t="shared" si="5"/>
        <v>0</v>
      </c>
      <c r="N36" s="436">
        <f t="shared" si="5"/>
        <v>0</v>
      </c>
      <c r="O36" s="121"/>
    </row>
    <row r="37" spans="1:16">
      <c r="A37" s="117" t="s">
        <v>132</v>
      </c>
      <c r="B37" s="360"/>
      <c r="C37" s="374"/>
      <c r="D37" s="107"/>
      <c r="E37" s="227">
        <v>0</v>
      </c>
      <c r="F37" s="234" t="e">
        <f t="shared" si="1"/>
        <v>#DIV/0!</v>
      </c>
      <c r="H37" s="122" t="s">
        <v>108</v>
      </c>
      <c r="I37" s="243">
        <f t="shared" ref="I37:N37" si="6">I26*I16</f>
        <v>0</v>
      </c>
      <c r="J37" s="243">
        <f t="shared" si="6"/>
        <v>0</v>
      </c>
      <c r="K37" s="243">
        <f t="shared" si="6"/>
        <v>0</v>
      </c>
      <c r="L37" s="243">
        <f t="shared" si="6"/>
        <v>0</v>
      </c>
      <c r="M37" s="243">
        <f t="shared" si="6"/>
        <v>0</v>
      </c>
      <c r="N37" s="436">
        <f t="shared" si="6"/>
        <v>0</v>
      </c>
      <c r="O37" s="121"/>
    </row>
    <row r="38" spans="1:16">
      <c r="A38" s="117" t="s">
        <v>133</v>
      </c>
      <c r="B38" s="360"/>
      <c r="C38" s="375"/>
      <c r="D38" s="107"/>
      <c r="E38" s="227">
        <v>0</v>
      </c>
      <c r="F38" s="234" t="e">
        <f t="shared" si="1"/>
        <v>#DIV/0!</v>
      </c>
      <c r="H38" s="122" t="s">
        <v>110</v>
      </c>
      <c r="I38" s="243">
        <f t="shared" ref="I38:N38" si="7">I27*I17</f>
        <v>0</v>
      </c>
      <c r="J38" s="243">
        <f t="shared" si="7"/>
        <v>0</v>
      </c>
      <c r="K38" s="243">
        <f t="shared" si="7"/>
        <v>0</v>
      </c>
      <c r="L38" s="243">
        <f t="shared" si="7"/>
        <v>0</v>
      </c>
      <c r="M38" s="243">
        <f t="shared" si="7"/>
        <v>0</v>
      </c>
      <c r="N38" s="436">
        <f t="shared" si="7"/>
        <v>0</v>
      </c>
      <c r="O38" s="121"/>
    </row>
    <row r="39" spans="1:16">
      <c r="A39" s="117" t="s">
        <v>134</v>
      </c>
      <c r="B39" s="360"/>
      <c r="C39" s="352" t="s">
        <v>122</v>
      </c>
      <c r="D39" s="107"/>
      <c r="E39" s="227">
        <v>0</v>
      </c>
      <c r="F39" s="234" t="e">
        <f t="shared" si="1"/>
        <v>#DIV/0!</v>
      </c>
      <c r="H39" s="122" t="s">
        <v>112</v>
      </c>
      <c r="I39" s="243">
        <f t="shared" ref="I39:N39" si="8">I28*I18</f>
        <v>0</v>
      </c>
      <c r="J39" s="243">
        <f t="shared" si="8"/>
        <v>0</v>
      </c>
      <c r="K39" s="243">
        <f t="shared" si="8"/>
        <v>0</v>
      </c>
      <c r="L39" s="243">
        <f t="shared" si="8"/>
        <v>0</v>
      </c>
      <c r="M39" s="243">
        <f t="shared" si="8"/>
        <v>0</v>
      </c>
      <c r="N39" s="436">
        <f t="shared" si="8"/>
        <v>0</v>
      </c>
      <c r="O39" s="121"/>
    </row>
    <row r="40" spans="1:16">
      <c r="A40" s="117" t="s">
        <v>135</v>
      </c>
      <c r="B40" s="360"/>
      <c r="C40" s="352"/>
      <c r="D40" s="107"/>
      <c r="E40" s="227">
        <v>0</v>
      </c>
      <c r="F40" s="234" t="e">
        <f t="shared" si="1"/>
        <v>#DIV/0!</v>
      </c>
      <c r="H40" s="123" t="s">
        <v>124</v>
      </c>
      <c r="I40" s="244">
        <f t="shared" ref="I40:N40" si="9">SUM(I33:I39)</f>
        <v>0</v>
      </c>
      <c r="J40" s="244">
        <f t="shared" si="9"/>
        <v>0</v>
      </c>
      <c r="K40" s="244">
        <f t="shared" si="9"/>
        <v>0</v>
      </c>
      <c r="L40" s="244">
        <f t="shared" si="9"/>
        <v>0</v>
      </c>
      <c r="M40" s="244">
        <f t="shared" si="9"/>
        <v>0</v>
      </c>
      <c r="N40" s="244">
        <f t="shared" si="9"/>
        <v>0</v>
      </c>
      <c r="O40" s="121"/>
    </row>
    <row r="41" spans="1:16">
      <c r="A41" s="371"/>
      <c r="B41" s="372"/>
      <c r="C41" s="376"/>
      <c r="D41" s="107"/>
      <c r="E41" s="227">
        <v>0</v>
      </c>
      <c r="F41" s="226" t="e">
        <f t="shared" si="1"/>
        <v>#DIV/0!</v>
      </c>
      <c r="H41" s="121"/>
      <c r="I41" s="121"/>
      <c r="J41" s="121"/>
      <c r="K41" s="121"/>
      <c r="L41" s="121"/>
      <c r="M41" s="121"/>
      <c r="N41" s="121"/>
      <c r="O41" s="121"/>
    </row>
    <row r="42" spans="1:16">
      <c r="A42" s="353" t="s">
        <v>136</v>
      </c>
      <c r="B42" s="360"/>
      <c r="C42" s="118"/>
      <c r="D42" s="107"/>
      <c r="E42" s="228" t="e">
        <f>SUM(E31:E41)</f>
        <v>#DIV/0!</v>
      </c>
      <c r="F42" s="361" t="e">
        <f>IF(E42=0,0,E42/E$46)</f>
        <v>#DIV/0!</v>
      </c>
      <c r="H42" s="121"/>
      <c r="I42" s="121"/>
      <c r="J42" s="121"/>
      <c r="K42" s="121"/>
      <c r="L42" s="121"/>
      <c r="M42" s="121"/>
      <c r="N42" s="121"/>
      <c r="O42" s="121"/>
    </row>
    <row r="43" spans="1:16" ht="45">
      <c r="A43" s="117"/>
      <c r="B43" s="360"/>
      <c r="C43" s="118"/>
      <c r="D43" s="107"/>
      <c r="E43" s="224"/>
      <c r="F43" s="235"/>
      <c r="H43" s="177" t="s">
        <v>137</v>
      </c>
      <c r="I43" s="345"/>
      <c r="J43" s="346"/>
      <c r="K43" s="178" t="s">
        <v>97</v>
      </c>
      <c r="L43" s="121"/>
      <c r="M43" s="121"/>
      <c r="N43" s="121"/>
    </row>
    <row r="44" spans="1:16">
      <c r="A44" s="117" t="s">
        <v>138</v>
      </c>
      <c r="B44" s="360"/>
      <c r="C44" s="375"/>
      <c r="D44" s="107"/>
      <c r="E44" s="227"/>
      <c r="F44" s="361">
        <f>(IF(E44=0,0,E44/E$46))</f>
        <v>0</v>
      </c>
      <c r="H44" s="122"/>
      <c r="I44" s="347" t="s">
        <v>99</v>
      </c>
      <c r="J44" s="348" t="s">
        <v>99</v>
      </c>
      <c r="K44" s="224"/>
      <c r="L44" s="121"/>
      <c r="M44" s="121"/>
      <c r="N44" s="121"/>
    </row>
    <row r="45" spans="1:16">
      <c r="A45" s="117"/>
      <c r="B45" s="377"/>
      <c r="C45" s="118"/>
      <c r="D45" s="107"/>
      <c r="E45" s="224"/>
      <c r="F45" s="226"/>
      <c r="H45" s="125" t="s">
        <v>106</v>
      </c>
      <c r="I45" s="126"/>
      <c r="J45" s="127"/>
      <c r="K45" s="228">
        <f>E14</f>
        <v>0</v>
      </c>
      <c r="L45" s="121"/>
      <c r="M45" s="121"/>
      <c r="N45" s="121"/>
    </row>
    <row r="46" spans="1:16" ht="30" customHeight="1">
      <c r="A46" s="353" t="s">
        <v>139</v>
      </c>
      <c r="B46" s="378"/>
      <c r="C46" s="379"/>
      <c r="D46" s="107"/>
      <c r="E46" s="236" t="e">
        <f>SUM(E42:E45)</f>
        <v>#DIV/0!</v>
      </c>
      <c r="F46" s="237" t="e">
        <f>SUM(F42:F45)</f>
        <v>#DIV/0!</v>
      </c>
      <c r="H46" s="128" t="s">
        <v>109</v>
      </c>
      <c r="I46" s="129"/>
      <c r="J46" s="130"/>
      <c r="K46" s="230">
        <f>E16</f>
        <v>0</v>
      </c>
      <c r="L46" s="121"/>
      <c r="M46" s="121"/>
      <c r="N46" s="121"/>
    </row>
    <row r="47" spans="1:16">
      <c r="B47" s="124"/>
      <c r="C47" s="380"/>
      <c r="D47" s="107"/>
      <c r="E47" s="208"/>
      <c r="F47" s="238"/>
      <c r="H47" s="358" t="s">
        <v>111</v>
      </c>
      <c r="I47" s="129"/>
      <c r="J47" s="130"/>
      <c r="K47" s="231">
        <f>E17</f>
        <v>0</v>
      </c>
      <c r="L47" s="121"/>
      <c r="M47" s="121"/>
      <c r="N47" s="121"/>
      <c r="O47" s="121"/>
    </row>
    <row r="48" spans="1:16">
      <c r="A48" s="381" t="s">
        <v>140</v>
      </c>
      <c r="B48" s="382"/>
      <c r="C48" s="383"/>
      <c r="D48" s="121"/>
      <c r="E48" s="239" t="e">
        <f>(E$25*1.3)+($E$46-$E$25)</f>
        <v>#DIV/0!</v>
      </c>
      <c r="F48" s="240"/>
      <c r="G48" s="121"/>
      <c r="H48" s="358" t="s">
        <v>116</v>
      </c>
      <c r="I48" s="129"/>
      <c r="J48" s="130"/>
      <c r="K48" s="230" t="e">
        <f>E21</f>
        <v>#DIV/0!</v>
      </c>
      <c r="L48" s="121"/>
      <c r="M48" s="121"/>
      <c r="N48" s="121"/>
      <c r="O48" s="121"/>
      <c r="P48" s="121"/>
    </row>
    <row r="49" spans="1:22">
      <c r="A49" s="121"/>
      <c r="B49" s="131"/>
      <c r="C49" s="132"/>
      <c r="D49" s="121"/>
      <c r="E49" s="241"/>
      <c r="F49" s="241"/>
      <c r="G49" s="121"/>
      <c r="H49" s="358" t="s">
        <v>119</v>
      </c>
      <c r="I49" s="363"/>
      <c r="J49" s="364"/>
      <c r="K49" s="230" t="e">
        <f>E24</f>
        <v>#DIV/0!</v>
      </c>
      <c r="L49" s="121"/>
      <c r="M49" s="121"/>
      <c r="N49" s="121"/>
      <c r="O49" s="121"/>
      <c r="P49" s="121"/>
      <c r="Q49" s="121"/>
      <c r="R49" s="121"/>
      <c r="S49" s="121"/>
      <c r="T49" s="121"/>
      <c r="U49" s="121"/>
      <c r="V49" s="14"/>
    </row>
    <row r="50" spans="1:22" s="14" customFormat="1">
      <c r="A50" s="381" t="s">
        <v>141</v>
      </c>
      <c r="B50" s="382"/>
      <c r="C50" s="383"/>
      <c r="D50" s="121"/>
      <c r="E50" s="239" t="e">
        <f>(E$25*1.5)+($E$46-$E$25)</f>
        <v>#DIV/0!</v>
      </c>
      <c r="F50" s="240"/>
      <c r="G50" s="121"/>
      <c r="H50" s="117" t="s">
        <v>121</v>
      </c>
      <c r="I50" s="367"/>
      <c r="J50" s="352"/>
      <c r="K50" s="225">
        <f>E27</f>
        <v>0</v>
      </c>
      <c r="L50" s="121"/>
      <c r="M50" s="121"/>
      <c r="N50" s="121"/>
      <c r="O50" s="121"/>
      <c r="P50" s="121"/>
      <c r="Q50" s="121"/>
      <c r="R50" s="121"/>
      <c r="S50" s="121"/>
      <c r="T50" s="121"/>
      <c r="U50" s="121"/>
    </row>
    <row r="51" spans="1:22" s="14" customFormat="1">
      <c r="A51" s="121"/>
      <c r="B51" s="131"/>
      <c r="C51" s="132"/>
      <c r="D51" s="121"/>
      <c r="E51" s="241"/>
      <c r="F51" s="241"/>
      <c r="G51" s="121"/>
      <c r="H51" s="117" t="s">
        <v>123</v>
      </c>
      <c r="I51" s="368"/>
      <c r="J51" s="352"/>
      <c r="K51" s="225">
        <f>E28</f>
        <v>0</v>
      </c>
      <c r="L51" s="121"/>
      <c r="M51" s="49"/>
      <c r="N51" s="121"/>
      <c r="O51" s="121"/>
      <c r="P51" s="121"/>
      <c r="Q51" s="121"/>
      <c r="R51" s="121"/>
      <c r="S51" s="121"/>
      <c r="T51" s="121"/>
      <c r="U51" s="121"/>
    </row>
    <row r="52" spans="1:22" s="14" customFormat="1">
      <c r="A52" s="381" t="s">
        <v>142</v>
      </c>
      <c r="B52" s="382"/>
      <c r="C52" s="383"/>
      <c r="D52" s="121"/>
      <c r="E52" s="239" t="e">
        <f>(E$25*2.5)+($E$46-$E$25)</f>
        <v>#DIV/0!</v>
      </c>
      <c r="F52" s="241"/>
      <c r="G52" s="121"/>
      <c r="H52" s="117" t="s">
        <v>125</v>
      </c>
      <c r="I52" s="360"/>
      <c r="J52" s="118" t="s">
        <v>99</v>
      </c>
      <c r="K52" s="225">
        <f>E29</f>
        <v>0</v>
      </c>
      <c r="L52" s="121"/>
      <c r="M52" s="49"/>
      <c r="N52" s="121"/>
      <c r="O52" s="121"/>
      <c r="P52" s="121"/>
      <c r="Q52" s="121"/>
      <c r="R52" s="121"/>
      <c r="S52" s="121"/>
      <c r="T52" s="121"/>
      <c r="U52" s="121"/>
    </row>
    <row r="53" spans="1:22" s="14" customFormat="1">
      <c r="A53" s="121"/>
      <c r="B53" s="131"/>
      <c r="C53" s="133"/>
      <c r="D53" s="121"/>
      <c r="E53" s="121"/>
      <c r="F53" s="134"/>
      <c r="G53" s="121"/>
      <c r="H53" s="117" t="s">
        <v>128</v>
      </c>
      <c r="I53" s="360"/>
      <c r="J53" s="374"/>
      <c r="K53" s="225">
        <f>E33</f>
        <v>0</v>
      </c>
      <c r="L53" s="121"/>
      <c r="M53" s="49"/>
      <c r="N53" s="121"/>
      <c r="O53" s="121"/>
      <c r="P53" s="121"/>
      <c r="Q53" s="121"/>
      <c r="R53" s="121"/>
      <c r="S53" s="121"/>
      <c r="T53" s="121"/>
      <c r="U53" s="121"/>
    </row>
    <row r="54" spans="1:22" s="14" customFormat="1">
      <c r="A54" s="121"/>
      <c r="B54" s="131"/>
      <c r="C54" s="133"/>
      <c r="D54" s="121"/>
      <c r="E54" s="121"/>
      <c r="F54" s="134"/>
      <c r="G54" s="121"/>
      <c r="H54" s="117" t="s">
        <v>129</v>
      </c>
      <c r="I54" s="360"/>
      <c r="J54" s="374"/>
      <c r="K54" s="225">
        <f t="shared" ref="K54:K60" si="10">E34</f>
        <v>0</v>
      </c>
      <c r="L54" s="121"/>
      <c r="M54" s="49"/>
      <c r="N54" s="121"/>
      <c r="O54" s="121"/>
      <c r="P54" s="121"/>
      <c r="Q54" s="121"/>
      <c r="R54" s="121"/>
      <c r="S54" s="121"/>
      <c r="T54" s="121"/>
      <c r="U54" s="121"/>
    </row>
    <row r="55" spans="1:22" s="14" customFormat="1">
      <c r="A55" s="121"/>
      <c r="B55" s="121"/>
      <c r="C55" s="135"/>
      <c r="D55" s="121"/>
      <c r="E55" s="121"/>
      <c r="F55" s="134"/>
      <c r="G55" s="121"/>
      <c r="H55" s="117" t="s">
        <v>130</v>
      </c>
      <c r="I55" s="360"/>
      <c r="J55" s="374"/>
      <c r="K55" s="225">
        <f t="shared" si="10"/>
        <v>0</v>
      </c>
      <c r="L55" s="121"/>
      <c r="M55" s="49"/>
      <c r="N55" s="121"/>
      <c r="O55" s="121"/>
      <c r="P55" s="121"/>
      <c r="Q55" s="121"/>
      <c r="R55" s="121"/>
      <c r="S55" s="121"/>
      <c r="T55" s="121"/>
      <c r="U55" s="121"/>
    </row>
    <row r="56" spans="1:22" s="14" customFormat="1">
      <c r="A56" s="121"/>
      <c r="B56" s="121"/>
      <c r="C56" s="135"/>
      <c r="D56" s="121"/>
      <c r="E56" s="121"/>
      <c r="F56" s="134"/>
      <c r="G56" s="121"/>
      <c r="H56" s="117" t="s">
        <v>131</v>
      </c>
      <c r="I56" s="360"/>
      <c r="J56" s="375"/>
      <c r="K56" s="225">
        <f t="shared" si="10"/>
        <v>0</v>
      </c>
      <c r="L56" s="121"/>
      <c r="M56" s="49"/>
      <c r="N56" s="121"/>
      <c r="O56" s="121"/>
      <c r="P56" s="121"/>
      <c r="Q56" s="121"/>
      <c r="R56" s="121"/>
      <c r="S56" s="121"/>
      <c r="T56" s="121"/>
      <c r="U56" s="121"/>
    </row>
    <row r="57" spans="1:22" s="14" customFormat="1">
      <c r="A57" s="49"/>
      <c r="B57" s="121"/>
      <c r="C57" s="135"/>
      <c r="D57" s="121"/>
      <c r="E57" s="121"/>
      <c r="F57" s="134"/>
      <c r="G57" s="121"/>
      <c r="H57" s="117" t="s">
        <v>132</v>
      </c>
      <c r="I57" s="360"/>
      <c r="J57" s="374"/>
      <c r="K57" s="225">
        <f t="shared" si="10"/>
        <v>0</v>
      </c>
      <c r="L57" s="121"/>
      <c r="M57" s="49"/>
      <c r="N57" s="121"/>
      <c r="O57" s="121"/>
      <c r="P57" s="121"/>
      <c r="Q57" s="121"/>
      <c r="R57" s="121"/>
      <c r="S57" s="121"/>
      <c r="T57" s="121"/>
      <c r="U57" s="121"/>
    </row>
    <row r="58" spans="1:22" s="14" customFormat="1">
      <c r="A58" s="121"/>
      <c r="B58" s="121"/>
      <c r="C58" s="135"/>
      <c r="D58" s="135"/>
      <c r="E58" s="135"/>
      <c r="F58" s="135"/>
      <c r="G58" s="121"/>
      <c r="H58" s="117" t="s">
        <v>133</v>
      </c>
      <c r="I58" s="360"/>
      <c r="J58" s="375"/>
      <c r="K58" s="225">
        <f t="shared" si="10"/>
        <v>0</v>
      </c>
      <c r="L58" s="121"/>
      <c r="M58" s="49"/>
      <c r="N58" s="49"/>
      <c r="O58" s="121"/>
      <c r="P58" s="121"/>
      <c r="Q58" s="121"/>
      <c r="R58" s="121"/>
      <c r="S58" s="121"/>
      <c r="T58" s="121"/>
      <c r="U58" s="121"/>
    </row>
    <row r="59" spans="1:22" s="14" customFormat="1">
      <c r="A59" s="121"/>
      <c r="B59" s="121"/>
      <c r="C59" s="135"/>
      <c r="D59" s="121"/>
      <c r="E59" s="121"/>
      <c r="F59" s="134"/>
      <c r="G59" s="121"/>
      <c r="H59" s="117" t="s">
        <v>134</v>
      </c>
      <c r="I59" s="360"/>
      <c r="J59" s="352"/>
      <c r="K59" s="225">
        <f t="shared" si="10"/>
        <v>0</v>
      </c>
      <c r="L59" s="121"/>
      <c r="M59" s="49"/>
      <c r="N59" s="49"/>
      <c r="O59" s="121"/>
      <c r="P59" s="121"/>
      <c r="Q59" s="121"/>
      <c r="R59" s="121"/>
      <c r="S59" s="121"/>
      <c r="T59" s="121"/>
      <c r="U59" s="121"/>
    </row>
    <row r="60" spans="1:22" s="14" customFormat="1">
      <c r="A60" s="121"/>
      <c r="B60" s="121"/>
      <c r="C60" s="135"/>
      <c r="D60" s="121"/>
      <c r="E60" s="121"/>
      <c r="F60" s="134"/>
      <c r="G60" s="121"/>
      <c r="H60" s="117" t="s">
        <v>135</v>
      </c>
      <c r="I60" s="360"/>
      <c r="J60" s="352"/>
      <c r="K60" s="225">
        <f t="shared" si="10"/>
        <v>0</v>
      </c>
      <c r="L60" s="121"/>
      <c r="M60" s="49"/>
      <c r="N60" s="49"/>
      <c r="O60" s="121"/>
      <c r="P60" s="121"/>
      <c r="Q60" s="121"/>
      <c r="R60" s="121"/>
      <c r="S60" s="121"/>
      <c r="T60" s="121"/>
      <c r="U60" s="121"/>
    </row>
    <row r="61" spans="1:22" s="14" customFormat="1">
      <c r="A61" s="121"/>
      <c r="B61" s="121"/>
      <c r="C61" s="135"/>
      <c r="D61" s="121"/>
      <c r="E61" s="121"/>
      <c r="F61" s="134"/>
      <c r="G61" s="121"/>
      <c r="H61" s="117" t="s">
        <v>138</v>
      </c>
      <c r="I61" s="360"/>
      <c r="J61" s="375"/>
      <c r="K61" s="225">
        <f>E44</f>
        <v>0</v>
      </c>
      <c r="L61" s="121"/>
      <c r="M61" s="49"/>
      <c r="N61" s="49"/>
      <c r="O61" s="121"/>
      <c r="P61" s="121"/>
      <c r="Q61" s="121"/>
      <c r="R61" s="121"/>
      <c r="S61" s="121"/>
      <c r="T61" s="121"/>
      <c r="U61" s="121"/>
    </row>
    <row r="62" spans="1:22" s="14" customFormat="1">
      <c r="A62" s="121"/>
      <c r="B62" s="121"/>
      <c r="C62" s="135"/>
      <c r="D62" s="121"/>
      <c r="E62" s="121"/>
      <c r="F62" s="134"/>
      <c r="G62" s="121"/>
      <c r="H62" s="117"/>
      <c r="I62" s="377"/>
      <c r="J62" s="118"/>
      <c r="K62" s="224"/>
      <c r="L62" s="121"/>
      <c r="M62" s="49"/>
      <c r="N62" s="49"/>
      <c r="O62" s="121"/>
      <c r="P62" s="121"/>
      <c r="Q62" s="121"/>
      <c r="R62" s="121"/>
      <c r="S62" s="121"/>
      <c r="T62" s="121"/>
      <c r="U62" s="121"/>
    </row>
    <row r="63" spans="1:22" s="14" customFormat="1">
      <c r="A63" s="121"/>
      <c r="B63" s="121"/>
      <c r="C63" s="135"/>
      <c r="D63" s="121"/>
      <c r="E63" s="121"/>
      <c r="F63" s="134"/>
      <c r="G63" s="121"/>
      <c r="H63" s="353" t="s">
        <v>139</v>
      </c>
      <c r="I63" s="378"/>
      <c r="J63" s="379"/>
      <c r="K63" s="236" t="e">
        <f>SUM(K45:K62)</f>
        <v>#DIV/0!</v>
      </c>
      <c r="L63" s="121"/>
      <c r="M63" s="49"/>
      <c r="N63" s="49"/>
      <c r="O63" s="121"/>
      <c r="P63" s="121"/>
      <c r="Q63" s="121"/>
      <c r="R63" s="121"/>
      <c r="S63" s="121"/>
      <c r="T63" s="121"/>
      <c r="U63" s="121"/>
    </row>
    <row r="64" spans="1:22" s="14" customFormat="1">
      <c r="A64" s="121"/>
      <c r="B64" s="121"/>
      <c r="C64" s="135"/>
      <c r="D64" s="121"/>
      <c r="E64" s="49"/>
      <c r="F64" s="134"/>
      <c r="G64" s="121"/>
      <c r="H64" s="49"/>
      <c r="I64" s="124"/>
      <c r="J64" s="380"/>
      <c r="K64" s="208"/>
      <c r="L64" s="121"/>
      <c r="M64" s="49"/>
      <c r="N64" s="49"/>
      <c r="O64" s="49"/>
      <c r="P64" s="121"/>
      <c r="Q64" s="121"/>
      <c r="R64" s="121"/>
      <c r="S64" s="121"/>
      <c r="T64" s="121"/>
      <c r="U64" s="121"/>
    </row>
    <row r="65" spans="1:22" s="14" customFormat="1">
      <c r="A65" s="49"/>
      <c r="B65" s="49"/>
      <c r="C65" s="49"/>
      <c r="D65" s="49"/>
      <c r="E65" s="49"/>
      <c r="F65" s="49"/>
      <c r="G65" s="49"/>
      <c r="H65" s="381" t="s">
        <v>140</v>
      </c>
      <c r="I65" s="382"/>
      <c r="J65" s="383"/>
      <c r="K65" s="239" t="e">
        <f>E48</f>
        <v>#DIV/0!</v>
      </c>
      <c r="L65" s="121"/>
      <c r="M65" s="49"/>
      <c r="N65" s="49"/>
      <c r="O65" s="49"/>
      <c r="P65" s="49"/>
      <c r="Q65" s="121"/>
      <c r="R65" s="121"/>
      <c r="S65" s="121"/>
      <c r="T65" s="121"/>
      <c r="U65" s="121"/>
    </row>
    <row r="66" spans="1:22" s="14" customFormat="1">
      <c r="A66" s="49"/>
      <c r="B66" s="49"/>
      <c r="C66" s="49"/>
      <c r="D66" s="49"/>
      <c r="E66" s="49"/>
      <c r="F66" s="49"/>
      <c r="G66" s="49"/>
      <c r="H66" s="121"/>
      <c r="I66" s="131"/>
      <c r="J66" s="132"/>
      <c r="K66" s="241"/>
      <c r="L66" s="121"/>
      <c r="M66" s="49"/>
      <c r="N66" s="49"/>
      <c r="O66" s="49"/>
      <c r="P66" s="49"/>
      <c r="Q66" s="49"/>
      <c r="R66" s="49"/>
      <c r="S66" s="49"/>
      <c r="T66" s="49"/>
      <c r="U66" s="49"/>
      <c r="V66" s="2"/>
    </row>
    <row r="67" spans="1:22">
      <c r="H67" s="381" t="s">
        <v>141</v>
      </c>
      <c r="I67" s="382"/>
      <c r="J67" s="383"/>
      <c r="K67" s="239" t="e">
        <f>E50</f>
        <v>#DIV/0!</v>
      </c>
      <c r="L67" s="121"/>
    </row>
    <row r="68" spans="1:22">
      <c r="H68" s="121"/>
      <c r="I68" s="131"/>
      <c r="J68" s="132"/>
      <c r="K68" s="241"/>
      <c r="L68" s="121"/>
    </row>
    <row r="69" spans="1:22">
      <c r="H69" s="381" t="s">
        <v>142</v>
      </c>
      <c r="I69" s="382"/>
      <c r="J69" s="383"/>
      <c r="K69" s="239" t="e">
        <f>E52</f>
        <v>#DIV/0!</v>
      </c>
      <c r="L69" s="121"/>
    </row>
    <row r="70" spans="1:22">
      <c r="L70" s="121"/>
    </row>
    <row r="71" spans="1:22">
      <c r="L71" s="121"/>
    </row>
    <row r="72" spans="1:22">
      <c r="L72" s="121"/>
    </row>
  </sheetData>
  <dataConsolidate/>
  <mergeCells count="7">
    <mergeCell ref="I31:N31"/>
    <mergeCell ref="E10:F10"/>
    <mergeCell ref="H1:N2"/>
    <mergeCell ref="H3:N3"/>
    <mergeCell ref="H4:N5"/>
    <mergeCell ref="I10:N10"/>
    <mergeCell ref="I20:N20"/>
  </mergeCells>
  <phoneticPr fontId="9"/>
  <conditionalFormatting sqref="O29">
    <cfRule type="cellIs" dxfId="7" priority="1" operator="greaterThan">
      <formula>1</formula>
    </cfRule>
    <cfRule type="cellIs" dxfId="6" priority="2" operator="between">
      <formula>0.999999</formula>
      <formula>0</formula>
    </cfRule>
    <cfRule type="cellIs" dxfId="5" priority="3" operator="equal">
      <formula>1</formula>
    </cfRule>
  </conditionalFormatting>
  <pageMargins left="0.19685039370078741" right="0.19685039370078741" top="0.59055118110236227" bottom="0.78740157480314965" header="0.39370078740157483" footer="0.19685039370078741"/>
  <pageSetup paperSize="9" scale="55"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pageSetUpPr fitToPage="1"/>
  </sheetPr>
  <dimension ref="A1:O76"/>
  <sheetViews>
    <sheetView showGridLines="0" zoomScale="89" zoomScaleNormal="89" zoomScalePageLayoutView="50" workbookViewId="0">
      <pane ySplit="9" topLeftCell="A10" activePane="bottomLeft" state="frozen"/>
      <selection activeCell="B1" sqref="B1"/>
      <selection pane="bottomLeft" activeCell="J34" sqref="J34"/>
    </sheetView>
  </sheetViews>
  <sheetFormatPr defaultColWidth="11.44140625" defaultRowHeight="13.2"/>
  <cols>
    <col min="1" max="1" width="35.88671875" style="49" customWidth="1"/>
    <col min="2" max="2" width="21.33203125" style="49" customWidth="1"/>
    <col min="3" max="3" width="19.33203125" style="49" bestFit="1" customWidth="1"/>
    <col min="4" max="4" width="2" style="49" customWidth="1"/>
    <col min="5" max="5" width="14.44140625" style="49" customWidth="1"/>
    <col min="6" max="6" width="11.6640625" style="49" customWidth="1"/>
    <col min="7" max="7" width="6" style="49" customWidth="1"/>
    <col min="8" max="8" width="27.88671875" style="49" customWidth="1"/>
    <col min="9" max="15" width="11.44140625" style="49"/>
    <col min="16" max="16384" width="11.44140625" style="2"/>
  </cols>
  <sheetData>
    <row r="1" spans="1:15" ht="12.75" customHeight="1">
      <c r="A1" s="421" t="s">
        <v>4</v>
      </c>
      <c r="B1" s="78"/>
      <c r="C1" s="79"/>
      <c r="D1" s="79"/>
      <c r="E1" s="79"/>
      <c r="F1" s="79"/>
      <c r="H1" s="467"/>
      <c r="I1" s="467"/>
      <c r="J1" s="467"/>
      <c r="K1" s="467"/>
      <c r="L1" s="467"/>
      <c r="M1" s="467"/>
      <c r="N1" s="467"/>
    </row>
    <row r="2" spans="1:15">
      <c r="A2" s="79"/>
      <c r="B2" s="97"/>
      <c r="C2" s="98"/>
      <c r="D2" s="97"/>
      <c r="E2" s="99"/>
      <c r="F2" s="100"/>
      <c r="H2" s="467"/>
      <c r="I2" s="467"/>
      <c r="J2" s="467"/>
      <c r="K2" s="467"/>
      <c r="L2" s="467"/>
      <c r="M2" s="467"/>
      <c r="N2" s="467"/>
    </row>
    <row r="3" spans="1:15" ht="14.25" customHeight="1">
      <c r="A3" s="31" t="str">
        <f>'2-Kosten per locatie'!A3</f>
        <v>Naam opdrachtgever</v>
      </c>
      <c r="B3" s="101" t="str">
        <f>'2-Kosten per locatie'!B3</f>
        <v>Pontis onderwijsgroep</v>
      </c>
      <c r="C3" s="102"/>
      <c r="D3" s="97"/>
      <c r="E3" s="103"/>
      <c r="F3" s="104"/>
      <c r="H3" s="467"/>
      <c r="I3" s="467"/>
      <c r="J3" s="467"/>
      <c r="K3" s="467"/>
      <c r="L3" s="467"/>
      <c r="M3" s="467"/>
      <c r="N3" s="467"/>
    </row>
    <row r="4" spans="1:15" ht="15.75" customHeight="1">
      <c r="A4" s="31" t="str">
        <f>'2-Kosten per locatie'!A4</f>
        <v>Calculatie onderdeel</v>
      </c>
      <c r="B4" s="105" t="str">
        <f ca="1">MID(CELL("bestandsnaam",$C$9),SEARCH("]",CELL("bestandsnaam",$C$9),1)+1,256)</f>
        <v>7-Opbouw uurtarief toezicht</v>
      </c>
      <c r="C4" s="106"/>
      <c r="D4" s="107"/>
      <c r="H4" s="467"/>
      <c r="I4" s="467"/>
      <c r="J4" s="467"/>
      <c r="K4" s="467"/>
      <c r="L4" s="467"/>
      <c r="M4" s="467"/>
      <c r="N4" s="467"/>
    </row>
    <row r="5" spans="1:15" ht="15.6">
      <c r="A5" s="31" t="str">
        <f>'2-Kosten per locatie'!A5</f>
        <v>Gebouw/plaats</v>
      </c>
      <c r="B5" s="101" t="str">
        <f>'2-Kosten per locatie'!B5</f>
        <v>Schagen en Heerhugowaard</v>
      </c>
      <c r="C5" s="106"/>
      <c r="D5" s="107"/>
      <c r="H5" s="467"/>
      <c r="I5" s="467"/>
      <c r="J5" s="467"/>
      <c r="K5" s="467"/>
      <c r="L5" s="467"/>
      <c r="M5" s="467"/>
      <c r="N5" s="467"/>
    </row>
    <row r="6" spans="1:15" ht="15.6">
      <c r="A6" s="31" t="str">
        <f>'2-Kosten per locatie'!A6</f>
        <v>Referentie nummer</v>
      </c>
      <c r="B6" s="101" t="str">
        <f>'2-Kosten per locatie'!B6</f>
        <v>TN 507699</v>
      </c>
      <c r="C6" s="106"/>
      <c r="D6" s="107"/>
      <c r="H6" s="108"/>
      <c r="I6" s="108"/>
      <c r="J6" s="108"/>
      <c r="K6" s="108"/>
      <c r="L6" s="108"/>
      <c r="M6" s="108"/>
      <c r="N6" s="108"/>
    </row>
    <row r="7" spans="1:15" ht="15.6">
      <c r="A7" s="31" t="str">
        <f>'2-Kosten per locatie'!A7</f>
        <v>Naam dienstverlener</v>
      </c>
      <c r="B7" s="101">
        <f>'2-Kosten per locatie'!B7</f>
        <v>0</v>
      </c>
      <c r="C7" s="106"/>
      <c r="D7" s="107"/>
      <c r="H7" s="108"/>
      <c r="I7" s="108"/>
      <c r="J7" s="108"/>
      <c r="K7" s="108"/>
      <c r="L7" s="108"/>
      <c r="M7" s="108"/>
      <c r="N7" s="108"/>
    </row>
    <row r="8" spans="1:15" ht="15.6">
      <c r="A8" s="31" t="str">
        <f>'2-Kosten per locatie'!A8</f>
        <v>Prijspeil</v>
      </c>
      <c r="B8" s="242">
        <f>'2-Kosten per locatie'!B8</f>
        <v>46023</v>
      </c>
      <c r="C8" s="106"/>
      <c r="D8" s="107"/>
      <c r="J8" s="108"/>
      <c r="K8" s="108"/>
      <c r="L8" s="108"/>
      <c r="M8" s="108"/>
      <c r="N8" s="108"/>
      <c r="O8" s="109"/>
    </row>
    <row r="9" spans="1:15" ht="15.6">
      <c r="A9" s="110"/>
      <c r="B9" s="111"/>
      <c r="C9" s="112"/>
      <c r="D9" s="107"/>
      <c r="E9" s="113"/>
      <c r="F9" s="114"/>
    </row>
    <row r="10" spans="1:15" s="21" customFormat="1" ht="30.75" customHeight="1">
      <c r="A10" s="384" t="s">
        <v>143</v>
      </c>
      <c r="B10" s="345"/>
      <c r="C10" s="346"/>
      <c r="D10" s="175"/>
      <c r="E10" s="465" t="s">
        <v>144</v>
      </c>
      <c r="F10" s="466"/>
      <c r="G10" s="109"/>
      <c r="H10" s="177" t="s">
        <v>98</v>
      </c>
      <c r="I10" s="463" t="s">
        <v>1121</v>
      </c>
      <c r="J10" s="464"/>
      <c r="K10" s="464"/>
      <c r="L10" s="464"/>
      <c r="M10" s="464"/>
      <c r="N10" s="464"/>
      <c r="O10" s="109"/>
    </row>
    <row r="11" spans="1:15" ht="14.4" customHeight="1">
      <c r="A11" s="122"/>
      <c r="B11" s="347" t="s">
        <v>99</v>
      </c>
      <c r="C11" s="348" t="s">
        <v>99</v>
      </c>
      <c r="D11" s="107"/>
      <c r="E11" s="115"/>
      <c r="F11" s="385"/>
      <c r="H11" s="122"/>
      <c r="I11" s="245">
        <v>1</v>
      </c>
      <c r="J11" s="245">
        <v>2</v>
      </c>
      <c r="K11" s="245">
        <v>3</v>
      </c>
      <c r="L11" s="245">
        <v>4</v>
      </c>
      <c r="M11" s="245">
        <v>5</v>
      </c>
      <c r="N11" s="245">
        <v>6</v>
      </c>
    </row>
    <row r="12" spans="1:15" ht="12.75" customHeight="1">
      <c r="A12" s="122" t="s">
        <v>100</v>
      </c>
      <c r="B12" s="350" t="s">
        <v>101</v>
      </c>
      <c r="C12" s="351"/>
      <c r="D12" s="107"/>
      <c r="E12" s="225">
        <f>SUM(I31:N31)</f>
        <v>0</v>
      </c>
      <c r="F12" s="226"/>
      <c r="H12" s="122" t="s">
        <v>107</v>
      </c>
      <c r="I12" s="246"/>
      <c r="J12" s="246"/>
      <c r="K12" s="246"/>
      <c r="L12" s="246"/>
      <c r="M12" s="246"/>
      <c r="N12" s="246"/>
    </row>
    <row r="13" spans="1:15">
      <c r="A13" s="122" t="s">
        <v>103</v>
      </c>
      <c r="B13" s="350" t="s">
        <v>101</v>
      </c>
      <c r="C13" s="352"/>
      <c r="D13" s="107"/>
      <c r="E13" s="227">
        <v>0</v>
      </c>
      <c r="F13" s="226"/>
      <c r="H13" s="122" t="s">
        <v>108</v>
      </c>
      <c r="I13" s="246"/>
      <c r="J13" s="246"/>
      <c r="K13" s="246"/>
      <c r="L13" s="246"/>
      <c r="M13" s="246"/>
      <c r="N13" s="246"/>
    </row>
    <row r="14" spans="1:15">
      <c r="A14" s="353" t="s">
        <v>106</v>
      </c>
      <c r="B14" s="354"/>
      <c r="C14" s="355"/>
      <c r="D14" s="119"/>
      <c r="E14" s="228">
        <f>SUM(E12:E13)</f>
        <v>0</v>
      </c>
      <c r="F14" s="226"/>
      <c r="H14" s="122" t="s">
        <v>110</v>
      </c>
      <c r="I14" s="246"/>
      <c r="J14" s="246"/>
      <c r="K14" s="246"/>
      <c r="L14" s="246"/>
      <c r="M14" s="246"/>
      <c r="N14" s="246"/>
    </row>
    <row r="15" spans="1:15">
      <c r="A15" s="117"/>
      <c r="B15" s="356"/>
      <c r="C15" s="357"/>
      <c r="D15" s="107"/>
      <c r="E15" s="229"/>
      <c r="F15" s="226"/>
      <c r="H15" s="122" t="s">
        <v>112</v>
      </c>
      <c r="I15" s="246"/>
      <c r="J15" s="246"/>
      <c r="K15" s="246"/>
      <c r="L15" s="246"/>
      <c r="M15" s="246"/>
      <c r="N15" s="246"/>
    </row>
    <row r="16" spans="1:15">
      <c r="A16" s="358" t="s">
        <v>109</v>
      </c>
      <c r="B16" s="350" t="s">
        <v>101</v>
      </c>
      <c r="C16" s="359">
        <v>0</v>
      </c>
      <c r="D16" s="107"/>
      <c r="E16" s="230">
        <f>$C16*E14</f>
        <v>0</v>
      </c>
      <c r="F16" s="226"/>
    </row>
    <row r="17" spans="1:15" ht="14.4" customHeight="1">
      <c r="A17" s="358" t="s">
        <v>111</v>
      </c>
      <c r="B17" s="350" t="s">
        <v>101</v>
      </c>
      <c r="C17" s="359">
        <v>0</v>
      </c>
      <c r="D17" s="107"/>
      <c r="E17" s="231">
        <f>$C17*E14</f>
        <v>0</v>
      </c>
      <c r="F17" s="226"/>
      <c r="H17" s="177" t="s">
        <v>98</v>
      </c>
      <c r="I17" s="468" t="s">
        <v>114</v>
      </c>
      <c r="J17" s="471"/>
      <c r="K17" s="471"/>
      <c r="L17" s="471"/>
      <c r="M17" s="471"/>
      <c r="N17" s="472"/>
    </row>
    <row r="18" spans="1:15" ht="13.2" customHeight="1">
      <c r="A18" s="353" t="s">
        <v>113</v>
      </c>
      <c r="B18" s="360"/>
      <c r="C18" s="118"/>
      <c r="D18" s="107"/>
      <c r="E18" s="228">
        <f>SUM(E14:E17)</f>
        <v>0</v>
      </c>
      <c r="F18" s="361">
        <f>IF(E18=0,0,E18/E$46)</f>
        <v>0</v>
      </c>
      <c r="H18" s="122"/>
      <c r="I18" s="245">
        <v>1</v>
      </c>
      <c r="J18" s="245">
        <v>2</v>
      </c>
      <c r="K18" s="245">
        <v>3</v>
      </c>
      <c r="L18" s="245">
        <v>4</v>
      </c>
      <c r="M18" s="245">
        <v>5</v>
      </c>
      <c r="N18" s="245">
        <v>6</v>
      </c>
      <c r="O18" s="208"/>
    </row>
    <row r="19" spans="1:15">
      <c r="A19" s="117"/>
      <c r="B19" s="356"/>
      <c r="C19" s="357"/>
      <c r="D19" s="107"/>
      <c r="E19" s="229"/>
      <c r="F19" s="226"/>
      <c r="H19" s="122" t="s">
        <v>107</v>
      </c>
      <c r="I19" s="365"/>
      <c r="J19" s="365"/>
      <c r="K19" s="365"/>
      <c r="L19" s="365"/>
      <c r="M19" s="365"/>
      <c r="N19" s="365"/>
      <c r="O19" s="208"/>
    </row>
    <row r="20" spans="1:15">
      <c r="A20" s="362" t="s">
        <v>115</v>
      </c>
      <c r="B20" s="363"/>
      <c r="C20" s="357"/>
      <c r="D20" s="120"/>
      <c r="E20" s="232">
        <f>E18*0.96</f>
        <v>0</v>
      </c>
      <c r="F20" s="233"/>
      <c r="G20" s="121"/>
      <c r="H20" s="122" t="s">
        <v>108</v>
      </c>
      <c r="I20" s="365"/>
      <c r="J20" s="365"/>
      <c r="K20" s="365"/>
      <c r="L20" s="365"/>
      <c r="M20" s="365"/>
      <c r="N20" s="365"/>
      <c r="O20" s="241"/>
    </row>
    <row r="21" spans="1:15">
      <c r="A21" s="358" t="s">
        <v>116</v>
      </c>
      <c r="B21" s="363"/>
      <c r="C21" s="364" t="s">
        <v>117</v>
      </c>
      <c r="D21" s="107"/>
      <c r="E21" s="230" t="e">
        <f>E20*'5-Premies en opslagen'!$C24</f>
        <v>#DIV/0!</v>
      </c>
      <c r="F21" s="226"/>
      <c r="H21" s="122" t="s">
        <v>110</v>
      </c>
      <c r="I21" s="365"/>
      <c r="J21" s="365"/>
      <c r="K21" s="365"/>
      <c r="L21" s="365"/>
      <c r="M21" s="365"/>
      <c r="N21" s="365"/>
      <c r="O21" s="208"/>
    </row>
    <row r="22" spans="1:15" s="14" customFormat="1">
      <c r="A22" s="353" t="s">
        <v>118</v>
      </c>
      <c r="B22" s="366"/>
      <c r="C22" s="118"/>
      <c r="D22" s="107"/>
      <c r="E22" s="228" t="e">
        <f>E21+E18</f>
        <v>#DIV/0!</v>
      </c>
      <c r="F22" s="361" t="e">
        <f>IF(E22=0,0,E22/E$46)</f>
        <v>#DIV/0!</v>
      </c>
      <c r="G22" s="49"/>
      <c r="H22" s="122" t="s">
        <v>112</v>
      </c>
      <c r="I22" s="365"/>
      <c r="J22" s="365"/>
      <c r="K22" s="365"/>
      <c r="L22" s="365"/>
      <c r="M22" s="365"/>
      <c r="N22" s="365"/>
      <c r="O22" s="208"/>
    </row>
    <row r="23" spans="1:15" ht="14.25" customHeight="1">
      <c r="A23" s="117"/>
      <c r="B23" s="360"/>
      <c r="C23" s="118"/>
      <c r="D23" s="107"/>
      <c r="E23" s="224"/>
      <c r="F23" s="226"/>
      <c r="H23" s="123" t="s">
        <v>124</v>
      </c>
      <c r="I23" s="369">
        <f t="shared" ref="I23:N23" si="0">SUM(I19:I22)</f>
        <v>0</v>
      </c>
      <c r="J23" s="369">
        <f t="shared" si="0"/>
        <v>0</v>
      </c>
      <c r="K23" s="369">
        <f t="shared" si="0"/>
        <v>0</v>
      </c>
      <c r="L23" s="369">
        <f t="shared" si="0"/>
        <v>0</v>
      </c>
      <c r="M23" s="369">
        <f t="shared" si="0"/>
        <v>0</v>
      </c>
      <c r="N23" s="369">
        <f t="shared" si="0"/>
        <v>0</v>
      </c>
      <c r="O23" s="370">
        <f>SUM(I23:N23)</f>
        <v>0</v>
      </c>
    </row>
    <row r="24" spans="1:15" ht="12.75" customHeight="1">
      <c r="A24" s="358" t="s">
        <v>119</v>
      </c>
      <c r="B24" s="363"/>
      <c r="C24" s="364" t="s">
        <v>117</v>
      </c>
      <c r="D24" s="107"/>
      <c r="E24" s="230" t="e">
        <f>E22*'5-Premies en opslagen'!$B53</f>
        <v>#DIV/0!</v>
      </c>
      <c r="F24" s="226"/>
    </row>
    <row r="25" spans="1:15" ht="12.75" customHeight="1">
      <c r="A25" s="353" t="s">
        <v>120</v>
      </c>
      <c r="B25" s="360"/>
      <c r="C25" s="118"/>
      <c r="D25" s="107"/>
      <c r="E25" s="228" t="e">
        <f>SUM(E22:E24)</f>
        <v>#DIV/0!</v>
      </c>
      <c r="F25" s="361" t="e">
        <f>IF(E25=0,0,E25/E$46)</f>
        <v>#DIV/0!</v>
      </c>
      <c r="H25" s="177" t="s">
        <v>98</v>
      </c>
      <c r="I25" s="463" t="s">
        <v>126</v>
      </c>
      <c r="J25" s="464"/>
      <c r="K25" s="464"/>
      <c r="L25" s="464"/>
      <c r="M25" s="464"/>
      <c r="N25" s="464"/>
    </row>
    <row r="26" spans="1:15">
      <c r="A26" s="117"/>
      <c r="B26" s="360"/>
      <c r="C26" s="118"/>
      <c r="D26" s="107"/>
      <c r="E26" s="224"/>
      <c r="F26" s="226"/>
      <c r="H26" s="247"/>
      <c r="I26" s="245">
        <v>1</v>
      </c>
      <c r="J26" s="245">
        <v>2</v>
      </c>
      <c r="K26" s="245">
        <v>3</v>
      </c>
      <c r="L26" s="245">
        <v>4</v>
      </c>
      <c r="M26" s="245">
        <v>5</v>
      </c>
      <c r="N26" s="245">
        <v>6</v>
      </c>
    </row>
    <row r="27" spans="1:15" ht="13.2" customHeight="1">
      <c r="A27" s="117" t="s">
        <v>121</v>
      </c>
      <c r="B27" s="367"/>
      <c r="C27" s="352" t="s">
        <v>122</v>
      </c>
      <c r="D27" s="107"/>
      <c r="E27" s="227">
        <v>0</v>
      </c>
      <c r="F27" s="226"/>
      <c r="H27" s="122" t="s">
        <v>107</v>
      </c>
      <c r="I27" s="479">
        <f t="shared" ref="I27:N30" si="1">I19*I12</f>
        <v>0</v>
      </c>
      <c r="J27" s="479">
        <f t="shared" si="1"/>
        <v>0</v>
      </c>
      <c r="K27" s="479">
        <f t="shared" si="1"/>
        <v>0</v>
      </c>
      <c r="L27" s="479">
        <f t="shared" si="1"/>
        <v>0</v>
      </c>
      <c r="M27" s="479">
        <f t="shared" si="1"/>
        <v>0</v>
      </c>
      <c r="N27" s="479">
        <f t="shared" si="1"/>
        <v>0</v>
      </c>
    </row>
    <row r="28" spans="1:15">
      <c r="A28" s="117" t="s">
        <v>123</v>
      </c>
      <c r="B28" s="368"/>
      <c r="C28" s="352" t="s">
        <v>122</v>
      </c>
      <c r="D28" s="107"/>
      <c r="E28" s="227">
        <v>0</v>
      </c>
      <c r="F28" s="226"/>
      <c r="H28" s="122" t="s">
        <v>108</v>
      </c>
      <c r="I28" s="479">
        <f t="shared" si="1"/>
        <v>0</v>
      </c>
      <c r="J28" s="479">
        <f t="shared" si="1"/>
        <v>0</v>
      </c>
      <c r="K28" s="479">
        <f t="shared" si="1"/>
        <v>0</v>
      </c>
      <c r="L28" s="479">
        <f t="shared" si="1"/>
        <v>0</v>
      </c>
      <c r="M28" s="479">
        <f t="shared" si="1"/>
        <v>0</v>
      </c>
      <c r="N28" s="479">
        <f t="shared" si="1"/>
        <v>0</v>
      </c>
    </row>
    <row r="29" spans="1:15">
      <c r="A29" s="117"/>
      <c r="B29" s="360"/>
      <c r="C29" s="118"/>
      <c r="D29" s="107"/>
      <c r="E29" s="224"/>
      <c r="F29" s="226"/>
      <c r="H29" s="122" t="s">
        <v>110</v>
      </c>
      <c r="I29" s="479">
        <f t="shared" si="1"/>
        <v>0</v>
      </c>
      <c r="J29" s="479">
        <f t="shared" si="1"/>
        <v>0</v>
      </c>
      <c r="K29" s="479">
        <f t="shared" si="1"/>
        <v>0</v>
      </c>
      <c r="L29" s="479">
        <f t="shared" si="1"/>
        <v>0</v>
      </c>
      <c r="M29" s="479">
        <f t="shared" si="1"/>
        <v>0</v>
      </c>
      <c r="N29" s="479">
        <f t="shared" si="1"/>
        <v>0</v>
      </c>
    </row>
    <row r="30" spans="1:15">
      <c r="A30" s="371"/>
      <c r="B30" s="372"/>
      <c r="C30" s="373" t="s">
        <v>99</v>
      </c>
      <c r="D30" s="107"/>
      <c r="E30" s="227"/>
      <c r="F30" s="226"/>
      <c r="H30" s="122" t="s">
        <v>112</v>
      </c>
      <c r="I30" s="479">
        <f t="shared" si="1"/>
        <v>0</v>
      </c>
      <c r="J30" s="479">
        <f t="shared" si="1"/>
        <v>0</v>
      </c>
      <c r="K30" s="479">
        <f t="shared" si="1"/>
        <v>0</v>
      </c>
      <c r="L30" s="479">
        <f t="shared" si="1"/>
        <v>0</v>
      </c>
      <c r="M30" s="479">
        <f t="shared" si="1"/>
        <v>0</v>
      </c>
      <c r="N30" s="479">
        <f t="shared" si="1"/>
        <v>0</v>
      </c>
    </row>
    <row r="31" spans="1:15" ht="12.75" customHeight="1">
      <c r="A31" s="353" t="s">
        <v>127</v>
      </c>
      <c r="B31" s="360"/>
      <c r="C31" s="118"/>
      <c r="D31" s="107"/>
      <c r="E31" s="228" t="e">
        <f>SUM(E25:E30)</f>
        <v>#DIV/0!</v>
      </c>
      <c r="F31" s="361" t="e">
        <f>IF(E31=0,0,E31/E$46)</f>
        <v>#DIV/0!</v>
      </c>
      <c r="H31" s="123" t="s">
        <v>124</v>
      </c>
      <c r="I31" s="386">
        <f t="shared" ref="I31:N31" si="2">SUM(I27:I30)</f>
        <v>0</v>
      </c>
      <c r="J31" s="386">
        <f t="shared" si="2"/>
        <v>0</v>
      </c>
      <c r="K31" s="386">
        <f t="shared" si="2"/>
        <v>0</v>
      </c>
      <c r="L31" s="386">
        <f t="shared" si="2"/>
        <v>0</v>
      </c>
      <c r="M31" s="386">
        <f t="shared" si="2"/>
        <v>0</v>
      </c>
      <c r="N31" s="386">
        <f t="shared" si="2"/>
        <v>0</v>
      </c>
    </row>
    <row r="32" spans="1:15" ht="12.75" customHeight="1">
      <c r="A32" s="117"/>
      <c r="B32" s="360"/>
      <c r="C32" s="118"/>
      <c r="D32" s="107"/>
      <c r="E32" s="224"/>
      <c r="F32" s="226"/>
    </row>
    <row r="33" spans="1:15" ht="12.75" customHeight="1">
      <c r="A33" s="117" t="s">
        <v>128</v>
      </c>
      <c r="B33" s="360"/>
      <c r="C33" s="374"/>
      <c r="D33" s="107"/>
      <c r="E33" s="227">
        <v>0</v>
      </c>
      <c r="F33" s="234" t="e">
        <f>E33/$E$46</f>
        <v>#DIV/0!</v>
      </c>
    </row>
    <row r="34" spans="1:15" ht="12.75" customHeight="1">
      <c r="A34" s="117" t="s">
        <v>129</v>
      </c>
      <c r="B34" s="360"/>
      <c r="C34" s="374"/>
      <c r="D34" s="107"/>
      <c r="E34" s="227">
        <v>0</v>
      </c>
      <c r="F34" s="234" t="e">
        <f t="shared" ref="F34:F40" si="3">E34/$E$46</f>
        <v>#DIV/0!</v>
      </c>
    </row>
    <row r="35" spans="1:15" ht="12.75" customHeight="1">
      <c r="A35" s="117" t="s">
        <v>130</v>
      </c>
      <c r="B35" s="360"/>
      <c r="C35" s="374"/>
      <c r="D35" s="107"/>
      <c r="E35" s="227">
        <v>0</v>
      </c>
      <c r="F35" s="234" t="e">
        <f t="shared" si="3"/>
        <v>#DIV/0!</v>
      </c>
    </row>
    <row r="36" spans="1:15" ht="14.25" customHeight="1">
      <c r="A36" s="117" t="s">
        <v>131</v>
      </c>
      <c r="B36" s="360"/>
      <c r="C36" s="375"/>
      <c r="D36" s="107"/>
      <c r="E36" s="227">
        <v>0</v>
      </c>
      <c r="F36" s="234" t="e">
        <f t="shared" si="3"/>
        <v>#DIV/0!</v>
      </c>
    </row>
    <row r="37" spans="1:15">
      <c r="A37" s="117" t="s">
        <v>132</v>
      </c>
      <c r="B37" s="360"/>
      <c r="C37" s="374"/>
      <c r="D37" s="107"/>
      <c r="E37" s="227">
        <v>0</v>
      </c>
      <c r="F37" s="234" t="e">
        <f t="shared" si="3"/>
        <v>#DIV/0!</v>
      </c>
    </row>
    <row r="38" spans="1:15">
      <c r="A38" s="117" t="s">
        <v>133</v>
      </c>
      <c r="B38" s="360"/>
      <c r="C38" s="375"/>
      <c r="D38" s="107"/>
      <c r="E38" s="227">
        <v>0</v>
      </c>
      <c r="F38" s="234" t="e">
        <f t="shared" si="3"/>
        <v>#DIV/0!</v>
      </c>
    </row>
    <row r="39" spans="1:15">
      <c r="A39" s="117" t="s">
        <v>134</v>
      </c>
      <c r="B39" s="360"/>
      <c r="C39" s="352" t="s">
        <v>122</v>
      </c>
      <c r="D39" s="107"/>
      <c r="E39" s="227">
        <v>0</v>
      </c>
      <c r="F39" s="234" t="e">
        <f t="shared" si="3"/>
        <v>#DIV/0!</v>
      </c>
    </row>
    <row r="40" spans="1:15">
      <c r="A40" s="117" t="s">
        <v>135</v>
      </c>
      <c r="B40" s="360"/>
      <c r="C40" s="352"/>
      <c r="D40" s="107"/>
      <c r="E40" s="227">
        <v>0</v>
      </c>
      <c r="F40" s="234" t="e">
        <f t="shared" si="3"/>
        <v>#DIV/0!</v>
      </c>
    </row>
    <row r="41" spans="1:15">
      <c r="A41" s="371"/>
      <c r="B41" s="372"/>
      <c r="C41" s="376"/>
      <c r="D41" s="107"/>
      <c r="E41" s="227">
        <v>0</v>
      </c>
      <c r="F41" s="226"/>
      <c r="H41" s="121"/>
      <c r="I41" s="121"/>
      <c r="J41" s="121"/>
      <c r="K41" s="121"/>
      <c r="L41" s="121"/>
      <c r="M41" s="121"/>
      <c r="N41" s="121"/>
      <c r="O41" s="121"/>
    </row>
    <row r="42" spans="1:15">
      <c r="A42" s="353" t="s">
        <v>136</v>
      </c>
      <c r="B42" s="360"/>
      <c r="C42" s="118"/>
      <c r="D42" s="107"/>
      <c r="E42" s="228" t="e">
        <f>SUM(E31:E41)</f>
        <v>#DIV/0!</v>
      </c>
      <c r="F42" s="361" t="e">
        <f>IF(E42=0,0,E42/E$46)</f>
        <v>#DIV/0!</v>
      </c>
      <c r="H42" s="121"/>
      <c r="I42" s="121"/>
      <c r="J42" s="121"/>
      <c r="K42" s="121"/>
      <c r="L42" s="121"/>
      <c r="M42" s="121"/>
      <c r="N42" s="121"/>
      <c r="O42" s="121"/>
    </row>
    <row r="43" spans="1:15" ht="45">
      <c r="A43" s="117"/>
      <c r="B43" s="360"/>
      <c r="C43" s="118"/>
      <c r="D43" s="107"/>
      <c r="E43" s="224"/>
      <c r="F43" s="235"/>
      <c r="H43" s="384" t="s">
        <v>137</v>
      </c>
      <c r="I43" s="345"/>
      <c r="J43" s="346"/>
      <c r="K43" s="178" t="s">
        <v>97</v>
      </c>
      <c r="L43" s="121"/>
      <c r="M43" s="121"/>
      <c r="N43" s="121"/>
    </row>
    <row r="44" spans="1:15">
      <c r="A44" s="117" t="s">
        <v>138</v>
      </c>
      <c r="B44" s="360"/>
      <c r="C44" s="375"/>
      <c r="D44" s="107"/>
      <c r="E44" s="227"/>
      <c r="F44" s="361">
        <f>(IF(E44=0,0,E44/E$46))</f>
        <v>0</v>
      </c>
      <c r="H44" s="122"/>
      <c r="I44" s="347" t="s">
        <v>99</v>
      </c>
      <c r="J44" s="348" t="s">
        <v>99</v>
      </c>
      <c r="K44" s="224"/>
      <c r="L44" s="121"/>
      <c r="M44" s="121"/>
      <c r="N44" s="121"/>
    </row>
    <row r="45" spans="1:15">
      <c r="A45" s="117"/>
      <c r="B45" s="377"/>
      <c r="C45" s="118"/>
      <c r="D45" s="107"/>
      <c r="E45" s="224"/>
      <c r="F45" s="226"/>
      <c r="H45" s="125" t="s">
        <v>106</v>
      </c>
      <c r="I45" s="126"/>
      <c r="J45" s="127"/>
      <c r="K45" s="228">
        <f>E14</f>
        <v>0</v>
      </c>
      <c r="L45" s="121"/>
      <c r="M45" s="121"/>
      <c r="N45" s="121"/>
    </row>
    <row r="46" spans="1:15">
      <c r="A46" s="353" t="s">
        <v>139</v>
      </c>
      <c r="B46" s="378"/>
      <c r="C46" s="379"/>
      <c r="D46" s="107"/>
      <c r="E46" s="236" t="e">
        <f>SUM(E42:E45)</f>
        <v>#DIV/0!</v>
      </c>
      <c r="F46" s="237" t="e">
        <f>SUM(F42:F45)</f>
        <v>#DIV/0!</v>
      </c>
      <c r="H46" s="128" t="s">
        <v>109</v>
      </c>
      <c r="I46" s="129"/>
      <c r="J46" s="130"/>
      <c r="K46" s="230">
        <f>E16</f>
        <v>0</v>
      </c>
      <c r="L46" s="121"/>
      <c r="M46" s="121"/>
      <c r="N46" s="121"/>
    </row>
    <row r="47" spans="1:15">
      <c r="B47" s="124"/>
      <c r="C47" s="380"/>
      <c r="D47" s="107"/>
      <c r="E47" s="208"/>
      <c r="F47" s="238"/>
      <c r="H47" s="358" t="s">
        <v>111</v>
      </c>
      <c r="I47" s="129"/>
      <c r="J47" s="130"/>
      <c r="K47" s="231">
        <f>E17</f>
        <v>0</v>
      </c>
      <c r="L47" s="121"/>
      <c r="M47" s="121"/>
      <c r="N47" s="121"/>
      <c r="O47" s="121"/>
    </row>
    <row r="48" spans="1:15">
      <c r="A48" s="381" t="s">
        <v>140</v>
      </c>
      <c r="B48" s="382"/>
      <c r="C48" s="383"/>
      <c r="D48" s="121"/>
      <c r="E48" s="239" t="e">
        <f>(E$25*1.3)+($E$46-$E$25)</f>
        <v>#DIV/0!</v>
      </c>
      <c r="F48" s="240"/>
      <c r="G48" s="121"/>
      <c r="H48" s="358" t="s">
        <v>116</v>
      </c>
      <c r="I48" s="129"/>
      <c r="J48" s="130"/>
      <c r="K48" s="230" t="e">
        <f>E21</f>
        <v>#DIV/0!</v>
      </c>
      <c r="L48" s="121"/>
      <c r="M48" s="121"/>
      <c r="N48" s="121"/>
      <c r="O48" s="121"/>
    </row>
    <row r="49" spans="1:15">
      <c r="A49" s="121"/>
      <c r="B49" s="131"/>
      <c r="C49" s="132"/>
      <c r="D49" s="121"/>
      <c r="E49" s="241"/>
      <c r="F49" s="241"/>
      <c r="G49" s="121"/>
      <c r="H49" s="358" t="s">
        <v>119</v>
      </c>
      <c r="I49" s="363"/>
      <c r="J49" s="364"/>
      <c r="K49" s="230" t="e">
        <f>E24</f>
        <v>#DIV/0!</v>
      </c>
      <c r="L49" s="121"/>
      <c r="M49" s="121"/>
      <c r="N49" s="121"/>
      <c r="O49" s="121"/>
    </row>
    <row r="50" spans="1:15" s="14" customFormat="1">
      <c r="A50" s="381" t="s">
        <v>141</v>
      </c>
      <c r="B50" s="382"/>
      <c r="C50" s="383"/>
      <c r="D50" s="121"/>
      <c r="E50" s="239" t="e">
        <f>(E$25*1.5)+($E$46-$E$25)</f>
        <v>#DIV/0!</v>
      </c>
      <c r="F50" s="240"/>
      <c r="G50" s="121"/>
      <c r="H50" s="117" t="s">
        <v>121</v>
      </c>
      <c r="I50" s="367"/>
      <c r="J50" s="352"/>
      <c r="K50" s="225">
        <f>E27</f>
        <v>0</v>
      </c>
      <c r="L50" s="121"/>
      <c r="M50" s="121"/>
      <c r="N50" s="121"/>
      <c r="O50" s="121"/>
    </row>
    <row r="51" spans="1:15" s="14" customFormat="1">
      <c r="A51" s="121"/>
      <c r="B51" s="131"/>
      <c r="C51" s="132"/>
      <c r="D51" s="121"/>
      <c r="E51" s="241"/>
      <c r="F51" s="241"/>
      <c r="G51" s="121"/>
      <c r="H51" s="117" t="s">
        <v>123</v>
      </c>
      <c r="I51" s="368"/>
      <c r="J51" s="352"/>
      <c r="K51" s="225">
        <f>E28</f>
        <v>0</v>
      </c>
      <c r="L51" s="121"/>
      <c r="M51" s="49"/>
      <c r="N51" s="121"/>
      <c r="O51" s="121"/>
    </row>
    <row r="52" spans="1:15" s="14" customFormat="1">
      <c r="A52" s="381" t="s">
        <v>142</v>
      </c>
      <c r="B52" s="382"/>
      <c r="C52" s="383"/>
      <c r="D52" s="121"/>
      <c r="E52" s="239" t="e">
        <f>(E$25*2.5)+($E$46-$E$25)</f>
        <v>#DIV/0!</v>
      </c>
      <c r="F52" s="241"/>
      <c r="G52" s="121"/>
      <c r="H52" s="117" t="s">
        <v>125</v>
      </c>
      <c r="I52" s="360"/>
      <c r="J52" s="118" t="s">
        <v>99</v>
      </c>
      <c r="K52" s="225">
        <f>E29</f>
        <v>0</v>
      </c>
      <c r="L52" s="121"/>
      <c r="M52" s="49"/>
      <c r="N52" s="121"/>
      <c r="O52" s="121"/>
    </row>
    <row r="53" spans="1:15" s="14" customFormat="1">
      <c r="A53" s="121"/>
      <c r="B53" s="131"/>
      <c r="C53" s="133"/>
      <c r="D53" s="121"/>
      <c r="E53" s="121"/>
      <c r="F53" s="134"/>
      <c r="G53" s="121"/>
      <c r="H53" s="117" t="s">
        <v>128</v>
      </c>
      <c r="I53" s="360"/>
      <c r="J53" s="374"/>
      <c r="K53" s="225">
        <f>E33</f>
        <v>0</v>
      </c>
      <c r="L53" s="121"/>
      <c r="M53" s="49"/>
      <c r="N53" s="121"/>
      <c r="O53" s="121"/>
    </row>
    <row r="54" spans="1:15" s="14" customFormat="1">
      <c r="A54" s="121"/>
      <c r="B54" s="131"/>
      <c r="C54" s="133"/>
      <c r="D54" s="121"/>
      <c r="E54" s="121"/>
      <c r="F54" s="134"/>
      <c r="G54" s="121"/>
      <c r="H54" s="117" t="s">
        <v>129</v>
      </c>
      <c r="I54" s="360"/>
      <c r="J54" s="374"/>
      <c r="K54" s="225">
        <f t="shared" ref="K54:K60" si="4">E34</f>
        <v>0</v>
      </c>
      <c r="L54" s="121"/>
      <c r="M54" s="49"/>
      <c r="N54" s="121"/>
      <c r="O54" s="121"/>
    </row>
    <row r="55" spans="1:15" s="14" customFormat="1">
      <c r="A55" s="121"/>
      <c r="B55" s="121"/>
      <c r="C55" s="135"/>
      <c r="D55" s="121"/>
      <c r="E55" s="121"/>
      <c r="F55" s="134"/>
      <c r="G55" s="121"/>
      <c r="H55" s="117" t="s">
        <v>130</v>
      </c>
      <c r="I55" s="360"/>
      <c r="J55" s="374"/>
      <c r="K55" s="225">
        <f t="shared" si="4"/>
        <v>0</v>
      </c>
      <c r="L55" s="121"/>
      <c r="M55" s="49"/>
      <c r="N55" s="121"/>
      <c r="O55" s="121"/>
    </row>
    <row r="56" spans="1:15" s="14" customFormat="1">
      <c r="A56" s="121"/>
      <c r="B56" s="121"/>
      <c r="C56" s="135"/>
      <c r="D56" s="121"/>
      <c r="E56" s="121"/>
      <c r="F56" s="134"/>
      <c r="G56" s="121"/>
      <c r="H56" s="117" t="s">
        <v>131</v>
      </c>
      <c r="I56" s="360"/>
      <c r="J56" s="375"/>
      <c r="K56" s="225">
        <f t="shared" si="4"/>
        <v>0</v>
      </c>
      <c r="L56" s="121"/>
      <c r="M56" s="49"/>
      <c r="N56" s="121"/>
      <c r="O56" s="121"/>
    </row>
    <row r="57" spans="1:15" s="14" customFormat="1">
      <c r="A57" s="49"/>
      <c r="B57" s="121"/>
      <c r="C57" s="135"/>
      <c r="D57" s="121"/>
      <c r="E57" s="121"/>
      <c r="F57" s="134"/>
      <c r="G57" s="121"/>
      <c r="H57" s="117" t="s">
        <v>132</v>
      </c>
      <c r="I57" s="360"/>
      <c r="J57" s="374"/>
      <c r="K57" s="225">
        <f t="shared" si="4"/>
        <v>0</v>
      </c>
      <c r="L57" s="121"/>
      <c r="M57" s="49"/>
      <c r="N57" s="121"/>
      <c r="O57" s="121"/>
    </row>
    <row r="58" spans="1:15" s="14" customFormat="1">
      <c r="A58" s="121"/>
      <c r="B58" s="121"/>
      <c r="C58" s="135"/>
      <c r="D58" s="121"/>
      <c r="E58" s="121"/>
      <c r="F58" s="134"/>
      <c r="G58" s="121"/>
      <c r="H58" s="117" t="s">
        <v>133</v>
      </c>
      <c r="I58" s="360"/>
      <c r="J58" s="375"/>
      <c r="K58" s="225">
        <f t="shared" si="4"/>
        <v>0</v>
      </c>
      <c r="L58" s="121"/>
      <c r="M58" s="49"/>
      <c r="N58" s="49"/>
      <c r="O58" s="121"/>
    </row>
    <row r="59" spans="1:15" s="14" customFormat="1">
      <c r="A59" s="121"/>
      <c r="B59" s="121"/>
      <c r="C59" s="135"/>
      <c r="D59" s="121"/>
      <c r="E59" s="121"/>
      <c r="F59" s="134"/>
      <c r="G59" s="121"/>
      <c r="H59" s="117" t="s">
        <v>134</v>
      </c>
      <c r="I59" s="360"/>
      <c r="J59" s="352"/>
      <c r="K59" s="225">
        <f t="shared" si="4"/>
        <v>0</v>
      </c>
      <c r="L59" s="121"/>
      <c r="M59" s="49"/>
      <c r="N59" s="49"/>
      <c r="O59" s="121"/>
    </row>
    <row r="60" spans="1:15" s="14" customFormat="1">
      <c r="A60" s="121"/>
      <c r="B60" s="121"/>
      <c r="C60" s="135"/>
      <c r="D60" s="121"/>
      <c r="E60" s="121"/>
      <c r="F60" s="134"/>
      <c r="G60" s="121"/>
      <c r="H60" s="117" t="s">
        <v>135</v>
      </c>
      <c r="I60" s="360"/>
      <c r="J60" s="352"/>
      <c r="K60" s="225">
        <f t="shared" si="4"/>
        <v>0</v>
      </c>
      <c r="L60" s="121"/>
      <c r="M60" s="49"/>
      <c r="N60" s="49"/>
      <c r="O60" s="121"/>
    </row>
    <row r="61" spans="1:15" s="14" customFormat="1">
      <c r="A61" s="121"/>
      <c r="B61" s="121"/>
      <c r="C61" s="135"/>
      <c r="D61" s="121"/>
      <c r="E61" s="121"/>
      <c r="F61" s="134"/>
      <c r="G61" s="121"/>
      <c r="H61" s="117" t="s">
        <v>138</v>
      </c>
      <c r="I61" s="360"/>
      <c r="J61" s="375"/>
      <c r="K61" s="225">
        <f>E44</f>
        <v>0</v>
      </c>
      <c r="L61" s="121"/>
      <c r="M61" s="49"/>
      <c r="N61" s="49"/>
      <c r="O61" s="121"/>
    </row>
    <row r="62" spans="1:15" s="14" customFormat="1">
      <c r="A62" s="121"/>
      <c r="B62" s="121"/>
      <c r="C62" s="135"/>
      <c r="D62" s="121"/>
      <c r="E62" s="121"/>
      <c r="F62" s="134"/>
      <c r="G62" s="121"/>
      <c r="H62" s="117"/>
      <c r="I62" s="377"/>
      <c r="J62" s="118"/>
      <c r="K62" s="224"/>
      <c r="L62" s="121"/>
      <c r="M62" s="49"/>
      <c r="N62" s="49"/>
      <c r="O62" s="121"/>
    </row>
    <row r="63" spans="1:15" s="14" customFormat="1">
      <c r="A63" s="121"/>
      <c r="B63" s="121"/>
      <c r="C63" s="135"/>
      <c r="D63" s="121"/>
      <c r="E63" s="121"/>
      <c r="F63" s="134"/>
      <c r="G63" s="121"/>
      <c r="H63" s="353" t="s">
        <v>139</v>
      </c>
      <c r="I63" s="378"/>
      <c r="J63" s="379"/>
      <c r="K63" s="236" t="e">
        <f>SUM(K45:K62)</f>
        <v>#DIV/0!</v>
      </c>
      <c r="L63" s="121"/>
      <c r="M63" s="49"/>
      <c r="N63" s="49"/>
      <c r="O63" s="121"/>
    </row>
    <row r="64" spans="1:15" s="14" customFormat="1">
      <c r="A64" s="121"/>
      <c r="B64" s="121"/>
      <c r="C64" s="135"/>
      <c r="D64" s="121"/>
      <c r="E64" s="49"/>
      <c r="F64" s="134"/>
      <c r="G64" s="121"/>
      <c r="H64" s="49"/>
      <c r="I64" s="124"/>
      <c r="J64" s="380"/>
      <c r="K64" s="208"/>
      <c r="L64" s="121"/>
      <c r="M64" s="49"/>
      <c r="N64" s="49"/>
      <c r="O64" s="49"/>
    </row>
    <row r="65" spans="1:15" s="14" customFormat="1">
      <c r="A65" s="49"/>
      <c r="B65" s="49"/>
      <c r="C65" s="49"/>
      <c r="D65" s="49"/>
      <c r="E65" s="49"/>
      <c r="F65" s="49"/>
      <c r="G65" s="49"/>
      <c r="H65" s="381" t="s">
        <v>140</v>
      </c>
      <c r="I65" s="382"/>
      <c r="J65" s="383"/>
      <c r="K65" s="239" t="e">
        <f>E48</f>
        <v>#DIV/0!</v>
      </c>
      <c r="L65" s="121"/>
      <c r="M65" s="49"/>
      <c r="N65" s="49"/>
      <c r="O65" s="49"/>
    </row>
    <row r="66" spans="1:15">
      <c r="H66" s="121"/>
      <c r="I66" s="131"/>
      <c r="J66" s="132"/>
      <c r="K66" s="241"/>
      <c r="L66" s="121"/>
    </row>
    <row r="67" spans="1:15">
      <c r="H67" s="381" t="s">
        <v>141</v>
      </c>
      <c r="I67" s="382"/>
      <c r="J67" s="383"/>
      <c r="K67" s="239" t="e">
        <f>E50</f>
        <v>#DIV/0!</v>
      </c>
      <c r="L67" s="121"/>
    </row>
    <row r="68" spans="1:15">
      <c r="H68" s="121"/>
      <c r="I68" s="131"/>
      <c r="J68" s="132"/>
      <c r="K68" s="241"/>
      <c r="L68" s="121"/>
    </row>
    <row r="69" spans="1:15">
      <c r="H69" s="381" t="s">
        <v>142</v>
      </c>
      <c r="I69" s="382"/>
      <c r="J69" s="383"/>
      <c r="K69" s="239" t="e">
        <f>E52</f>
        <v>#DIV/0!</v>
      </c>
      <c r="L69" s="121"/>
    </row>
    <row r="70" spans="1:15">
      <c r="L70" s="121"/>
      <c r="O70" s="121"/>
    </row>
    <row r="71" spans="1:15">
      <c r="O71" s="121"/>
    </row>
    <row r="72" spans="1:15">
      <c r="O72" s="121"/>
    </row>
    <row r="73" spans="1:15">
      <c r="O73" s="121"/>
    </row>
    <row r="74" spans="1:15">
      <c r="O74" s="121"/>
    </row>
    <row r="75" spans="1:15">
      <c r="O75" s="121"/>
    </row>
    <row r="76" spans="1:15">
      <c r="O76" s="121"/>
    </row>
  </sheetData>
  <mergeCells count="7">
    <mergeCell ref="I25:N25"/>
    <mergeCell ref="I17:N17"/>
    <mergeCell ref="E10:F10"/>
    <mergeCell ref="I10:N10"/>
    <mergeCell ref="H1:N2"/>
    <mergeCell ref="H3:N3"/>
    <mergeCell ref="H4:N5"/>
  </mergeCells>
  <conditionalFormatting sqref="O23">
    <cfRule type="cellIs" dxfId="4" priority="1" operator="greaterThan">
      <formula>1</formula>
    </cfRule>
    <cfRule type="cellIs" dxfId="3" priority="2" operator="between">
      <formula>0.999999</formula>
      <formula>0</formula>
    </cfRule>
    <cfRule type="cellIs" dxfId="2" priority="3" operator="equal">
      <formula>1</formula>
    </cfRule>
  </conditionalFormatting>
  <pageMargins left="0.7" right="0.7" top="0.75" bottom="0.75" header="0.3" footer="0.3"/>
  <pageSetup paperSize="9" scale="47" fitToHeight="0" orientation="landscape" r:id="rId1"/>
  <headerFooter>
    <oddFooter>&amp;L&amp;F-&amp;A
Atir b.v. ©&amp;Rprintversie &amp;D</oddFooter>
  </headerFooter>
  <colBreaks count="1" manualBreakCount="1">
    <brk id="7" max="61"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pageSetUpPr fitToPage="1"/>
  </sheetPr>
  <dimension ref="A1:K26"/>
  <sheetViews>
    <sheetView showGridLines="0" zoomScaleNormal="100" workbookViewId="0">
      <pane ySplit="10" topLeftCell="A11" activePane="bottomLeft" state="frozen"/>
      <selection activeCell="B1" sqref="B1"/>
      <selection pane="bottomLeft" activeCell="H32" sqref="H32"/>
    </sheetView>
  </sheetViews>
  <sheetFormatPr defaultColWidth="9.109375" defaultRowHeight="13.2"/>
  <cols>
    <col min="1" max="1" width="28.109375" style="49" customWidth="1"/>
    <col min="2" max="2" width="51.6640625" style="49" customWidth="1"/>
    <col min="3" max="3" width="12.88671875" style="49" customWidth="1"/>
    <col min="4" max="4" width="12.6640625" style="49" customWidth="1"/>
    <col min="5" max="5" width="15.33203125" style="49" customWidth="1"/>
    <col min="6" max="6" width="12.88671875" style="49" customWidth="1"/>
    <col min="7" max="7" width="12.33203125" style="49" bestFit="1" customWidth="1"/>
    <col min="8" max="8" width="13.6640625" style="49" bestFit="1" customWidth="1"/>
    <col min="9" max="9" width="19.88671875" style="2" customWidth="1"/>
    <col min="10" max="16384" width="9.109375" style="2"/>
  </cols>
  <sheetData>
    <row r="1" spans="1:9">
      <c r="A1" s="421" t="s">
        <v>4</v>
      </c>
      <c r="I1" s="49"/>
    </row>
    <row r="2" spans="1:9">
      <c r="A2" s="79"/>
      <c r="I2" s="49"/>
    </row>
    <row r="3" spans="1:9" ht="15.6">
      <c r="A3" s="31" t="str">
        <f>'2-Kosten per locatie'!A3</f>
        <v>Naam opdrachtgever</v>
      </c>
      <c r="B3" s="136" t="str">
        <f>'2-Kosten per locatie'!B3</f>
        <v>Pontis onderwijsgroep</v>
      </c>
      <c r="I3" s="49"/>
    </row>
    <row r="4" spans="1:9" ht="15.6">
      <c r="A4" s="31" t="str">
        <f>'2-Kosten per locatie'!A4</f>
        <v>Calculatie onderdeel</v>
      </c>
      <c r="B4" s="40" t="str">
        <f ca="1">MID(CELL("bestandsnaam",$C$9),SEARCH("]",CELL("bestandsnaam",$C$9),1)+1,256)</f>
        <v>8-Additionele kosten</v>
      </c>
      <c r="I4" s="49"/>
    </row>
    <row r="5" spans="1:9" ht="15.6">
      <c r="A5" s="31" t="str">
        <f>'2-Kosten per locatie'!A5</f>
        <v>Gebouw/plaats</v>
      </c>
      <c r="B5" s="136" t="str">
        <f>'2-Kosten per locatie'!B5</f>
        <v>Schagen en Heerhugowaard</v>
      </c>
      <c r="I5" s="49"/>
    </row>
    <row r="6" spans="1:9" ht="15.6">
      <c r="A6" s="31" t="str">
        <f>'2-Kosten per locatie'!A6</f>
        <v>Referentie nummer</v>
      </c>
      <c r="B6" s="136" t="str">
        <f>'2-Kosten per locatie'!B6</f>
        <v>TN 507699</v>
      </c>
      <c r="I6" s="49"/>
    </row>
    <row r="7" spans="1:9" ht="15" customHeight="1">
      <c r="A7" s="31" t="str">
        <f>'2-Kosten per locatie'!A7</f>
        <v>Naam dienstverlener</v>
      </c>
      <c r="B7" s="136">
        <f>'2-Kosten per locatie'!B7</f>
        <v>0</v>
      </c>
      <c r="I7" s="49"/>
    </row>
    <row r="8" spans="1:9" ht="15.6">
      <c r="A8" s="31" t="str">
        <f>'2-Kosten per locatie'!A8</f>
        <v>Prijspeil</v>
      </c>
      <c r="B8" s="249">
        <f>'2-Kosten per locatie'!B8</f>
        <v>46023</v>
      </c>
      <c r="I8" s="49"/>
    </row>
    <row r="10" spans="1:9" ht="37.799999999999997" customHeight="1">
      <c r="A10" s="387" t="s">
        <v>16</v>
      </c>
      <c r="B10" s="387" t="s">
        <v>148</v>
      </c>
      <c r="C10" s="387" t="s">
        <v>149</v>
      </c>
      <c r="D10" s="387" t="s">
        <v>150</v>
      </c>
      <c r="E10" s="387" t="s">
        <v>151</v>
      </c>
      <c r="F10" s="387" t="s">
        <v>152</v>
      </c>
      <c r="G10" s="387" t="s">
        <v>153</v>
      </c>
      <c r="H10" s="387" t="s">
        <v>154</v>
      </c>
    </row>
    <row r="11" spans="1:9">
      <c r="A11" s="273" t="s">
        <v>221</v>
      </c>
      <c r="B11" s="60" t="s">
        <v>1119</v>
      </c>
      <c r="C11" s="388">
        <v>1</v>
      </c>
      <c r="D11" s="442">
        <v>205</v>
      </c>
      <c r="E11" s="444">
        <v>0</v>
      </c>
      <c r="F11" s="443">
        <f>E11*D11</f>
        <v>0</v>
      </c>
      <c r="G11" s="248">
        <v>0</v>
      </c>
      <c r="H11" s="194">
        <f>G11*F11</f>
        <v>0</v>
      </c>
    </row>
    <row r="12" spans="1:9">
      <c r="A12" s="273" t="s">
        <v>222</v>
      </c>
      <c r="B12" s="60" t="s">
        <v>1119</v>
      </c>
      <c r="C12" s="388">
        <v>1</v>
      </c>
      <c r="D12" s="442">
        <v>205</v>
      </c>
      <c r="E12" s="444">
        <v>0</v>
      </c>
      <c r="F12" s="443">
        <f>E12*D12</f>
        <v>0</v>
      </c>
      <c r="G12" s="248">
        <v>0</v>
      </c>
      <c r="H12" s="194">
        <f>G12*F12</f>
        <v>0</v>
      </c>
    </row>
    <row r="13" spans="1:9">
      <c r="A13" s="271" t="s">
        <v>218</v>
      </c>
      <c r="B13" s="60" t="s">
        <v>1122</v>
      </c>
      <c r="C13" s="388">
        <v>1</v>
      </c>
      <c r="D13" s="388">
        <v>2</v>
      </c>
      <c r="E13" s="426">
        <v>15</v>
      </c>
      <c r="F13" s="389">
        <f t="shared" ref="F13:F17" si="0">E13*D13</f>
        <v>30</v>
      </c>
      <c r="G13" s="248">
        <v>0</v>
      </c>
      <c r="H13" s="194">
        <f t="shared" ref="H13:H17" si="1">G13*F13</f>
        <v>0</v>
      </c>
    </row>
    <row r="14" spans="1:9">
      <c r="A14" s="271" t="s">
        <v>219</v>
      </c>
      <c r="B14" s="60" t="s">
        <v>1122</v>
      </c>
      <c r="C14" s="388">
        <v>1</v>
      </c>
      <c r="D14" s="388">
        <v>2</v>
      </c>
      <c r="E14" s="426">
        <v>10</v>
      </c>
      <c r="F14" s="389">
        <f t="shared" si="0"/>
        <v>20</v>
      </c>
      <c r="G14" s="248">
        <v>0</v>
      </c>
      <c r="H14" s="194">
        <f t="shared" si="1"/>
        <v>0</v>
      </c>
    </row>
    <row r="15" spans="1:9">
      <c r="A15" s="271" t="s">
        <v>220</v>
      </c>
      <c r="B15" s="60" t="s">
        <v>1122</v>
      </c>
      <c r="C15" s="388">
        <v>1</v>
      </c>
      <c r="D15" s="388">
        <v>2</v>
      </c>
      <c r="E15" s="426">
        <v>3</v>
      </c>
      <c r="F15" s="389">
        <f t="shared" si="0"/>
        <v>6</v>
      </c>
      <c r="G15" s="248">
        <v>0</v>
      </c>
      <c r="H15" s="194">
        <f t="shared" si="1"/>
        <v>0</v>
      </c>
    </row>
    <row r="16" spans="1:9">
      <c r="A16" s="271" t="s">
        <v>221</v>
      </c>
      <c r="B16" s="60" t="s">
        <v>1122</v>
      </c>
      <c r="C16" s="388">
        <v>1</v>
      </c>
      <c r="D16" s="388">
        <v>2</v>
      </c>
      <c r="E16" s="426">
        <v>15</v>
      </c>
      <c r="F16" s="389">
        <f t="shared" si="0"/>
        <v>30</v>
      </c>
      <c r="G16" s="248">
        <v>0</v>
      </c>
      <c r="H16" s="194">
        <f t="shared" si="1"/>
        <v>0</v>
      </c>
    </row>
    <row r="17" spans="1:11">
      <c r="A17" s="271" t="s">
        <v>222</v>
      </c>
      <c r="B17" s="60" t="s">
        <v>1122</v>
      </c>
      <c r="C17" s="388">
        <v>1</v>
      </c>
      <c r="D17" s="388">
        <v>2</v>
      </c>
      <c r="E17" s="426">
        <v>30</v>
      </c>
      <c r="F17" s="389">
        <f t="shared" si="0"/>
        <v>60</v>
      </c>
      <c r="G17" s="248">
        <v>0</v>
      </c>
      <c r="H17" s="194">
        <f t="shared" si="1"/>
        <v>0</v>
      </c>
    </row>
    <row r="18" spans="1:11">
      <c r="A18" s="272" t="s">
        <v>894</v>
      </c>
      <c r="B18" s="60" t="s">
        <v>1122</v>
      </c>
      <c r="C18" s="388">
        <v>1</v>
      </c>
      <c r="D18" s="388">
        <v>2</v>
      </c>
      <c r="E18" s="426">
        <v>25</v>
      </c>
      <c r="F18" s="389">
        <f>E18*D18</f>
        <v>50</v>
      </c>
      <c r="G18" s="248">
        <v>0</v>
      </c>
      <c r="H18" s="194">
        <f>G18*F18</f>
        <v>0</v>
      </c>
    </row>
    <row r="19" spans="1:11">
      <c r="A19" s="272" t="s">
        <v>893</v>
      </c>
      <c r="B19" s="60" t="s">
        <v>1122</v>
      </c>
      <c r="C19" s="388">
        <v>1</v>
      </c>
      <c r="D19" s="388">
        <v>2</v>
      </c>
      <c r="E19" s="426">
        <v>30</v>
      </c>
      <c r="F19" s="389">
        <f>E19*D19</f>
        <v>60</v>
      </c>
      <c r="G19" s="248">
        <v>0</v>
      </c>
      <c r="H19" s="194">
        <f>G19*F19</f>
        <v>0</v>
      </c>
    </row>
    <row r="20" spans="1:11">
      <c r="A20" s="77"/>
      <c r="C20" s="71"/>
      <c r="D20" s="71"/>
      <c r="E20" s="71"/>
      <c r="F20" s="71"/>
      <c r="G20" s="71"/>
      <c r="H20" s="71"/>
    </row>
    <row r="21" spans="1:11" ht="32.4">
      <c r="A21" s="387" t="s">
        <v>16</v>
      </c>
      <c r="B21" s="179" t="s">
        <v>155</v>
      </c>
      <c r="C21" s="179"/>
      <c r="D21" s="180"/>
      <c r="E21" s="180"/>
      <c r="F21" s="180"/>
      <c r="G21" s="181"/>
      <c r="H21" s="181" t="s">
        <v>154</v>
      </c>
    </row>
    <row r="22" spans="1:11">
      <c r="A22" s="273" t="s">
        <v>22</v>
      </c>
      <c r="B22" s="60" t="s">
        <v>125</v>
      </c>
      <c r="C22" s="137"/>
      <c r="D22" s="138"/>
      <c r="E22" s="138"/>
      <c r="F22" s="138"/>
      <c r="G22" s="139"/>
      <c r="H22" s="480">
        <f>'10-Machinekosten'!Q29</f>
        <v>0</v>
      </c>
    </row>
    <row r="23" spans="1:11">
      <c r="A23" s="273"/>
      <c r="B23" s="60"/>
      <c r="C23" s="137"/>
      <c r="D23" s="138"/>
      <c r="E23" s="138"/>
      <c r="F23" s="138"/>
      <c r="G23" s="139"/>
      <c r="H23" s="246">
        <f>G23*F23</f>
        <v>0</v>
      </c>
    </row>
    <row r="24" spans="1:11">
      <c r="A24" s="273"/>
      <c r="B24" s="60"/>
      <c r="C24" s="137"/>
      <c r="D24" s="138"/>
      <c r="E24" s="138"/>
      <c r="F24" s="138"/>
      <c r="G24" s="139"/>
      <c r="H24" s="246">
        <f>G24*F24</f>
        <v>0</v>
      </c>
    </row>
    <row r="25" spans="1:11">
      <c r="H25" s="208"/>
      <c r="I25" s="13"/>
      <c r="J25" s="13"/>
      <c r="K25" s="13"/>
    </row>
    <row r="26" spans="1:11" s="13" customFormat="1">
      <c r="A26" s="317" t="s">
        <v>23</v>
      </c>
      <c r="B26" s="329"/>
      <c r="C26" s="329"/>
      <c r="D26" s="329"/>
      <c r="E26" s="329"/>
      <c r="F26" s="390">
        <f>SUM(F11:F19)</f>
        <v>256</v>
      </c>
      <c r="G26" s="329"/>
      <c r="H26" s="244">
        <f>SUM(H11:H25)</f>
        <v>0</v>
      </c>
      <c r="I26" s="2"/>
      <c r="J26" s="2"/>
      <c r="K26" s="2"/>
    </row>
  </sheetData>
  <pageMargins left="0.59375" right="0.7" top="0.75" bottom="0.75" header="0.3" footer="0.3"/>
  <pageSetup paperSize="9" fitToHeight="0" orientation="landscape" r:id="rId1"/>
  <headerFooter>
    <oddFooter>&amp;L&amp;F-&amp;A
Atir b.v. ©&amp;Rprintversie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F57"/>
  <sheetViews>
    <sheetView showGridLines="0" showZeros="0" zoomScaleNormal="100" zoomScaleSheetLayoutView="75" zoomScalePageLayoutView="50" workbookViewId="0">
      <pane ySplit="10" topLeftCell="A11" activePane="bottomLeft" state="frozen"/>
      <selection activeCell="B1" sqref="B1"/>
      <selection pane="bottomLeft" activeCell="A47" sqref="A47"/>
    </sheetView>
  </sheetViews>
  <sheetFormatPr defaultColWidth="11.44140625" defaultRowHeight="13.2"/>
  <cols>
    <col min="1" max="1" width="39" style="49" customWidth="1"/>
    <col min="2" max="2" width="20.33203125" style="49" customWidth="1"/>
    <col min="3" max="6" width="17.5546875" style="49" customWidth="1"/>
    <col min="7" max="16384" width="11.44140625" style="2"/>
  </cols>
  <sheetData>
    <row r="1" spans="1:6">
      <c r="A1" s="421" t="s">
        <v>4</v>
      </c>
      <c r="B1" s="140"/>
      <c r="C1" s="140"/>
      <c r="D1" s="141"/>
    </row>
    <row r="2" spans="1:6">
      <c r="A2" s="79"/>
    </row>
    <row r="3" spans="1:6" ht="15.6">
      <c r="A3" s="31" t="str">
        <f>'2-Kosten per locatie'!A3</f>
        <v>Naam opdrachtgever</v>
      </c>
      <c r="B3" s="40" t="str">
        <f>'2-Kosten per locatie'!B3</f>
        <v>Pontis onderwijsgroep</v>
      </c>
      <c r="C3" s="142"/>
      <c r="D3" s="142"/>
    </row>
    <row r="4" spans="1:6" ht="15.6">
      <c r="A4" s="31" t="str">
        <f>'2-Kosten per locatie'!A4</f>
        <v>Calculatie onderdeel</v>
      </c>
      <c r="B4" s="40" t="str">
        <f ca="1">MID(CELL("bestandsnaam",$C$9),SEARCH("]",CELL("bestandsnaam",$C$9),1)+1,256)</f>
        <v>9-Afroepprijs</v>
      </c>
      <c r="C4" s="143"/>
      <c r="D4" s="144"/>
    </row>
    <row r="5" spans="1:6" ht="15.6">
      <c r="A5" s="31" t="str">
        <f>'2-Kosten per locatie'!A5</f>
        <v>Gebouw/plaats</v>
      </c>
      <c r="B5" s="40" t="str">
        <f>'2-Kosten per locatie'!B5</f>
        <v>Schagen en Heerhugowaard</v>
      </c>
      <c r="C5" s="143"/>
      <c r="D5" s="144"/>
    </row>
    <row r="6" spans="1:6" ht="15.6">
      <c r="A6" s="31" t="str">
        <f>'2-Kosten per locatie'!A6</f>
        <v>Referentie nummer</v>
      </c>
      <c r="B6" s="40" t="str">
        <f>'2-Kosten per locatie'!B6</f>
        <v>TN 507699</v>
      </c>
      <c r="C6" s="143"/>
      <c r="D6" s="144"/>
    </row>
    <row r="7" spans="1:6" ht="15.6">
      <c r="A7" s="31" t="str">
        <f>'2-Kosten per locatie'!A7</f>
        <v>Naam dienstverlener</v>
      </c>
      <c r="B7" s="40">
        <f>'2-Kosten per locatie'!B7</f>
        <v>0</v>
      </c>
      <c r="C7" s="143"/>
      <c r="D7" s="144"/>
    </row>
    <row r="8" spans="1:6" ht="15.6">
      <c r="A8" s="31" t="str">
        <f>'2-Kosten per locatie'!A8</f>
        <v>Prijspeil</v>
      </c>
      <c r="B8" s="220">
        <f>'2-Kosten per locatie'!B8</f>
        <v>46023</v>
      </c>
      <c r="C8" s="143"/>
      <c r="D8" s="144"/>
    </row>
    <row r="9" spans="1:6" ht="15.6">
      <c r="A9" s="145"/>
      <c r="B9" s="146"/>
      <c r="C9" s="143"/>
      <c r="D9" s="144"/>
    </row>
    <row r="10" spans="1:6">
      <c r="A10" s="147"/>
      <c r="B10" s="148"/>
      <c r="C10" s="148"/>
      <c r="D10" s="148"/>
    </row>
    <row r="11" spans="1:6" ht="18.600000000000001">
      <c r="A11" s="391" t="s">
        <v>156</v>
      </c>
      <c r="B11" s="392"/>
      <c r="C11" s="392"/>
      <c r="D11" s="393"/>
      <c r="E11" s="393"/>
      <c r="F11" s="394"/>
    </row>
    <row r="13" spans="1:6">
      <c r="A13" s="395"/>
      <c r="B13" s="396"/>
      <c r="C13" s="473" t="s">
        <v>157</v>
      </c>
      <c r="D13" s="474"/>
      <c r="E13" s="474"/>
      <c r="F13" s="475"/>
    </row>
    <row r="14" spans="1:6">
      <c r="A14" s="397" t="s">
        <v>158</v>
      </c>
      <c r="B14" s="397" t="s">
        <v>159</v>
      </c>
      <c r="C14" s="398" t="s">
        <v>160</v>
      </c>
      <c r="D14" s="388" t="s">
        <v>161</v>
      </c>
      <c r="E14" s="388" t="s">
        <v>162</v>
      </c>
      <c r="F14" s="388" t="s">
        <v>163</v>
      </c>
    </row>
    <row r="15" spans="1:6">
      <c r="A15" s="399" t="s">
        <v>164</v>
      </c>
      <c r="B15" s="399" t="s">
        <v>165</v>
      </c>
      <c r="C15" s="400">
        <v>0</v>
      </c>
      <c r="D15" s="400">
        <v>0</v>
      </c>
      <c r="E15" s="400">
        <v>0</v>
      </c>
      <c r="F15" s="400">
        <v>0</v>
      </c>
    </row>
    <row r="16" spans="1:6">
      <c r="A16" s="399" t="s">
        <v>166</v>
      </c>
      <c r="B16" s="399" t="s">
        <v>165</v>
      </c>
      <c r="C16" s="400">
        <v>0</v>
      </c>
      <c r="D16" s="400">
        <v>0</v>
      </c>
      <c r="E16" s="400">
        <v>0</v>
      </c>
      <c r="F16" s="400">
        <v>0</v>
      </c>
    </row>
    <row r="17" spans="1:6">
      <c r="A17" s="399" t="s">
        <v>167</v>
      </c>
      <c r="B17" s="399" t="s">
        <v>168</v>
      </c>
      <c r="C17" s="400">
        <v>0</v>
      </c>
      <c r="D17" s="400">
        <v>0</v>
      </c>
      <c r="E17" s="400">
        <v>0</v>
      </c>
      <c r="F17" s="400">
        <v>0</v>
      </c>
    </row>
    <row r="18" spans="1:6">
      <c r="A18" s="397" t="s">
        <v>169</v>
      </c>
      <c r="B18" s="401"/>
      <c r="C18" s="400">
        <v>0</v>
      </c>
      <c r="D18" s="400">
        <v>0</v>
      </c>
      <c r="E18" s="400">
        <v>0</v>
      </c>
      <c r="F18" s="400">
        <v>0</v>
      </c>
    </row>
    <row r="19" spans="1:6">
      <c r="A19" s="397" t="s">
        <v>170</v>
      </c>
      <c r="B19" s="401"/>
      <c r="C19" s="400">
        <v>0</v>
      </c>
      <c r="D19" s="400">
        <v>0</v>
      </c>
      <c r="E19" s="400">
        <v>0</v>
      </c>
      <c r="F19" s="400">
        <v>0</v>
      </c>
    </row>
    <row r="20" spans="1:6">
      <c r="A20" s="149"/>
      <c r="B20" s="149"/>
      <c r="C20" s="149"/>
      <c r="D20" s="140"/>
    </row>
    <row r="21" spans="1:6" ht="18.600000000000001">
      <c r="A21" s="391" t="s">
        <v>171</v>
      </c>
      <c r="B21" s="402"/>
      <c r="C21" s="402"/>
      <c r="D21" s="402"/>
      <c r="E21" s="402"/>
      <c r="F21" s="403"/>
    </row>
    <row r="22" spans="1:6">
      <c r="A22" s="150"/>
      <c r="B22" s="149"/>
      <c r="C22" s="149"/>
      <c r="D22" s="140"/>
      <c r="E22" s="473" t="s">
        <v>172</v>
      </c>
      <c r="F22" s="475"/>
    </row>
    <row r="23" spans="1:6">
      <c r="A23" s="397" t="s">
        <v>173</v>
      </c>
      <c r="B23" s="404" t="s">
        <v>159</v>
      </c>
      <c r="C23" s="405"/>
      <c r="D23" s="406"/>
      <c r="E23" s="407" t="s">
        <v>174</v>
      </c>
      <c r="F23" s="407" t="s">
        <v>175</v>
      </c>
    </row>
    <row r="24" spans="1:6">
      <c r="A24" s="399" t="s">
        <v>176</v>
      </c>
      <c r="B24" s="401" t="s">
        <v>177</v>
      </c>
      <c r="C24" s="165"/>
      <c r="D24" s="165"/>
      <c r="E24" s="400">
        <v>0</v>
      </c>
      <c r="F24" s="400">
        <v>0</v>
      </c>
    </row>
    <row r="25" spans="1:6">
      <c r="A25" s="399" t="s">
        <v>178</v>
      </c>
      <c r="B25" s="401" t="s">
        <v>177</v>
      </c>
      <c r="C25" s="408"/>
      <c r="D25" s="408"/>
      <c r="E25" s="400">
        <v>0</v>
      </c>
      <c r="F25" s="400">
        <v>0</v>
      </c>
    </row>
    <row r="26" spans="1:6">
      <c r="A26" s="399" t="s">
        <v>179</v>
      </c>
      <c r="B26" s="401" t="s">
        <v>177</v>
      </c>
      <c r="C26" s="408"/>
      <c r="D26" s="408"/>
      <c r="E26" s="400">
        <v>0</v>
      </c>
      <c r="F26" s="400">
        <v>0</v>
      </c>
    </row>
    <row r="27" spans="1:6">
      <c r="A27" s="399" t="s">
        <v>180</v>
      </c>
      <c r="B27" s="401" t="s">
        <v>177</v>
      </c>
      <c r="C27" s="409"/>
      <c r="D27" s="408"/>
      <c r="E27" s="400">
        <v>0</v>
      </c>
      <c r="F27" s="400">
        <v>0</v>
      </c>
    </row>
    <row r="28" spans="1:6">
      <c r="A28" s="399" t="s">
        <v>181</v>
      </c>
      <c r="B28" s="401" t="s">
        <v>177</v>
      </c>
      <c r="C28" s="409"/>
      <c r="D28" s="408"/>
      <c r="E28" s="400">
        <v>0</v>
      </c>
      <c r="F28" s="400">
        <v>0</v>
      </c>
    </row>
    <row r="29" spans="1:6">
      <c r="A29" s="151"/>
      <c r="B29" s="152"/>
      <c r="C29" s="152"/>
      <c r="D29" s="151"/>
    </row>
    <row r="30" spans="1:6" ht="18.600000000000001">
      <c r="A30" s="391" t="s">
        <v>182</v>
      </c>
      <c r="B30" s="402"/>
      <c r="C30" s="402"/>
      <c r="D30" s="402"/>
      <c r="E30" s="402"/>
      <c r="F30" s="403"/>
    </row>
    <row r="31" spans="1:6">
      <c r="A31" s="410"/>
      <c r="B31" s="410"/>
      <c r="C31" s="410"/>
      <c r="D31" s="410"/>
    </row>
    <row r="32" spans="1:6" ht="26.4">
      <c r="A32" s="411" t="s">
        <v>183</v>
      </c>
      <c r="B32" s="412" t="s">
        <v>159</v>
      </c>
      <c r="C32" s="405"/>
      <c r="D32" s="406"/>
      <c r="E32" s="413" t="s">
        <v>184</v>
      </c>
      <c r="F32" s="414" t="s">
        <v>185</v>
      </c>
    </row>
    <row r="33" spans="1:6">
      <c r="A33" s="399" t="s">
        <v>186</v>
      </c>
      <c r="B33" s="401" t="s">
        <v>177</v>
      </c>
      <c r="C33" s="165"/>
      <c r="D33" s="165"/>
      <c r="E33" s="400">
        <v>0</v>
      </c>
      <c r="F33" s="400">
        <v>0</v>
      </c>
    </row>
    <row r="34" spans="1:6">
      <c r="A34" s="399" t="s">
        <v>187</v>
      </c>
      <c r="B34" s="401" t="s">
        <v>177</v>
      </c>
      <c r="C34" s="408"/>
      <c r="D34" s="408"/>
      <c r="E34" s="400">
        <v>0</v>
      </c>
      <c r="F34" s="400">
        <v>0</v>
      </c>
    </row>
    <row r="35" spans="1:6">
      <c r="A35" s="399" t="s">
        <v>188</v>
      </c>
      <c r="B35" s="401" t="s">
        <v>177</v>
      </c>
      <c r="C35" s="409"/>
      <c r="D35" s="408"/>
      <c r="E35" s="400">
        <v>0</v>
      </c>
      <c r="F35" s="400">
        <v>0</v>
      </c>
    </row>
    <row r="36" spans="1:6">
      <c r="A36" s="399" t="s">
        <v>189</v>
      </c>
      <c r="B36" s="401" t="s">
        <v>177</v>
      </c>
      <c r="C36" s="409"/>
      <c r="D36" s="408"/>
      <c r="E36" s="400">
        <v>0</v>
      </c>
      <c r="F36" s="400">
        <v>0</v>
      </c>
    </row>
    <row r="37" spans="1:6">
      <c r="A37" s="399" t="s">
        <v>190</v>
      </c>
      <c r="B37" s="401" t="s">
        <v>177</v>
      </c>
      <c r="C37" s="409"/>
      <c r="D37" s="408"/>
      <c r="E37" s="400">
        <v>0</v>
      </c>
      <c r="F37" s="400">
        <v>0</v>
      </c>
    </row>
    <row r="39" spans="1:6" ht="18.600000000000001">
      <c r="A39" s="391" t="s">
        <v>191</v>
      </c>
      <c r="B39" s="402"/>
      <c r="C39" s="402"/>
      <c r="D39" s="402"/>
      <c r="E39" s="402"/>
      <c r="F39" s="403"/>
    </row>
    <row r="40" spans="1:6">
      <c r="A40" s="150"/>
      <c r="B40" s="149"/>
      <c r="C40" s="149"/>
      <c r="D40" s="140"/>
    </row>
    <row r="41" spans="1:6">
      <c r="A41" s="397" t="s">
        <v>158</v>
      </c>
      <c r="B41" s="395" t="s">
        <v>159</v>
      </c>
      <c r="C41" s="410"/>
      <c r="D41" s="410"/>
      <c r="E41" s="410"/>
      <c r="F41" s="415" t="s">
        <v>192</v>
      </c>
    </row>
    <row r="42" spans="1:6">
      <c r="A42" s="399" t="s">
        <v>193</v>
      </c>
      <c r="B42" s="153" t="s">
        <v>145</v>
      </c>
      <c r="C42" s="153"/>
      <c r="D42" s="153"/>
      <c r="E42" s="153"/>
      <c r="F42" s="400">
        <v>0</v>
      </c>
    </row>
    <row r="43" spans="1:6">
      <c r="A43" s="399" t="s">
        <v>193</v>
      </c>
      <c r="B43" s="153" t="s">
        <v>146</v>
      </c>
      <c r="C43" s="153"/>
      <c r="D43" s="153"/>
      <c r="E43" s="153"/>
      <c r="F43" s="400">
        <v>0</v>
      </c>
    </row>
    <row r="44" spans="1:6">
      <c r="A44" s="399" t="s">
        <v>193</v>
      </c>
      <c r="B44" s="153" t="s">
        <v>147</v>
      </c>
      <c r="C44" s="153"/>
      <c r="D44" s="153"/>
      <c r="E44" s="153"/>
      <c r="F44" s="400">
        <v>0</v>
      </c>
    </row>
    <row r="45" spans="1:6">
      <c r="A45" s="399" t="s">
        <v>194</v>
      </c>
      <c r="B45" s="153" t="s">
        <v>145</v>
      </c>
      <c r="C45" s="153"/>
      <c r="D45" s="153"/>
      <c r="E45" s="153"/>
      <c r="F45" s="400">
        <v>0</v>
      </c>
    </row>
    <row r="46" spans="1:6" s="12" customFormat="1">
      <c r="A46" s="149"/>
      <c r="B46" s="149"/>
      <c r="C46" s="33"/>
      <c r="D46" s="33"/>
      <c r="E46" s="33"/>
      <c r="F46" s="33"/>
    </row>
    <row r="47" spans="1:6" ht="15.6">
      <c r="A47" s="182" t="s">
        <v>195</v>
      </c>
      <c r="B47" s="140"/>
      <c r="C47" s="140"/>
      <c r="D47" s="149"/>
    </row>
    <row r="48" spans="1:6">
      <c r="A48" s="149" t="s">
        <v>196</v>
      </c>
    </row>
    <row r="49" spans="1:4">
      <c r="A49" s="149" t="s">
        <v>197</v>
      </c>
      <c r="B49" s="140"/>
      <c r="C49" s="140"/>
      <c r="D49" s="149"/>
    </row>
    <row r="50" spans="1:4" ht="12.75" customHeight="1">
      <c r="A50" s="149"/>
      <c r="B50" s="140"/>
      <c r="C50" s="140"/>
      <c r="D50" s="149"/>
    </row>
    <row r="51" spans="1:4">
      <c r="A51" s="149"/>
      <c r="B51" s="140"/>
      <c r="C51" s="140"/>
      <c r="D51" s="149"/>
    </row>
    <row r="52" spans="1:4">
      <c r="A52" s="149"/>
      <c r="B52" s="140"/>
      <c r="C52" s="140"/>
      <c r="D52" s="149"/>
    </row>
    <row r="54" spans="1:4">
      <c r="A54" s="154"/>
      <c r="B54" s="140"/>
      <c r="C54" s="140"/>
      <c r="D54" s="140"/>
    </row>
    <row r="55" spans="1:4">
      <c r="A55" s="154"/>
    </row>
    <row r="56" spans="1:4">
      <c r="A56" s="154"/>
    </row>
    <row r="57" spans="1:4">
      <c r="A57" s="154"/>
    </row>
  </sheetData>
  <mergeCells count="2">
    <mergeCell ref="C13:F13"/>
    <mergeCell ref="E22:F22"/>
  </mergeCells>
  <phoneticPr fontId="11"/>
  <conditionalFormatting sqref="E24:F37">
    <cfRule type="cellIs" dxfId="1" priority="3" stopIfTrue="1" operator="equal">
      <formula>"nvt"</formula>
    </cfRule>
  </conditionalFormatting>
  <conditionalFormatting sqref="F42:F45">
    <cfRule type="cellIs" dxfId="0" priority="9"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E7FEEF69468C2459231C5C2532A4139" ma:contentTypeVersion="17" ma:contentTypeDescription="Een nieuw document maken." ma:contentTypeScope="" ma:versionID="d8baadc181a24d15544316897a3c4673">
  <xsd:schema xmlns:xsd="http://www.w3.org/2001/XMLSchema" xmlns:xs="http://www.w3.org/2001/XMLSchema" xmlns:p="http://schemas.microsoft.com/office/2006/metadata/properties" xmlns:ns2="2bdcc3f3-49a5-47c4-ae00-3e6a3f4b5f23" xmlns:ns3="96af1940-cf19-4b50-92f4-053594182cfa" targetNamespace="http://schemas.microsoft.com/office/2006/metadata/properties" ma:root="true" ma:fieldsID="39ab37b1a42b99bd5b57d0612af07570" ns2:_="" ns3:_="">
    <xsd:import namespace="2bdcc3f3-49a5-47c4-ae00-3e6a3f4b5f23"/>
    <xsd:import namespace="96af1940-cf19-4b50-92f4-053594182cf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DateTaken" minOccurs="0"/>
                <xsd:element ref="ns2:MediaLengthInSeconds" minOccurs="0"/>
                <xsd:element ref="ns2:MediaServiceLocatio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dcc3f3-49a5-47c4-ae00-3e6a3f4b5f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4b4020bc-0283-4725-b1f0-4778616379d9"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af1940-cf19-4b50-92f4-053594182cfa"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e6d17018-abf6-4532-b49d-1d7a4182fa97}" ma:internalName="TaxCatchAll" ma:showField="CatchAllData" ma:web="96af1940-cf19-4b50-92f4-053594182cf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6af1940-cf19-4b50-92f4-053594182cfa" xsi:nil="true"/>
    <lcf76f155ced4ddcb4097134ff3c332f xmlns="2bdcc3f3-49a5-47c4-ae00-3e6a3f4b5f23">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A4CA37A-D24B-430B-BED9-38DD6EE687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dcc3f3-49a5-47c4-ae00-3e6a3f4b5f23"/>
    <ds:schemaRef ds:uri="96af1940-cf19-4b50-92f4-053594182c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C3E4837-CE50-4A32-A54A-9639DA900BA8}">
  <ds:schemaRefs>
    <ds:schemaRef ds:uri="http://schemas.microsoft.com/office/infopath/2007/PartnerControls"/>
    <ds:schemaRef ds:uri="http://purl.org/dc/elements/1.1/"/>
    <ds:schemaRef ds:uri="5e46c026-f522-4e08-9219-338cef2b17b3"/>
    <ds:schemaRef ds:uri="http://www.w3.org/XML/1998/namespace"/>
    <ds:schemaRef ds:uri="http://purl.org/dc/dcmitype/"/>
    <ds:schemaRef ds:uri="http://schemas.microsoft.com/office/2006/documentManagement/types"/>
    <ds:schemaRef ds:uri="http://schemas.openxmlformats.org/package/2006/metadata/core-properties"/>
    <ds:schemaRef ds:uri="http://schemas.microsoft.com/office/2006/metadata/properties"/>
    <ds:schemaRef ds:uri="http://purl.org/dc/terms/"/>
    <ds:schemaRef ds:uri="466b79b9-2373-4ee8-8ca5-b28d8d0c036e"/>
    <ds:schemaRef ds:uri="96af1940-cf19-4b50-92f4-053594182cfa"/>
    <ds:schemaRef ds:uri="2bdcc3f3-49a5-47c4-ae00-3e6a3f4b5f23"/>
  </ds:schemaRefs>
</ds:datastoreItem>
</file>

<file path=customXml/itemProps3.xml><?xml version="1.0" encoding="utf-8"?>
<ds:datastoreItem xmlns:ds="http://schemas.openxmlformats.org/officeDocument/2006/customXml" ds:itemID="{CB9357A0-74EE-4EF5-91F0-DC5FEC2CAEE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10</vt:i4>
      </vt:variant>
      <vt:variant>
        <vt:lpstr>Benoemde bereiken</vt:lpstr>
      </vt:variant>
      <vt:variant>
        <vt:i4>15</vt:i4>
      </vt:variant>
    </vt:vector>
  </HeadingPairs>
  <TitlesOfParts>
    <vt:vector size="25" baseType="lpstr">
      <vt:lpstr>1-Uitgangspunten</vt:lpstr>
      <vt:lpstr>2-Kosten per locatie</vt:lpstr>
      <vt:lpstr>3-Productie normen</vt:lpstr>
      <vt:lpstr>4-Basis ruimtestaat</vt:lpstr>
      <vt:lpstr>5-Premies en opslagen</vt:lpstr>
      <vt:lpstr>6-Opbouw uurtarief productie</vt:lpstr>
      <vt:lpstr>7-Opbouw uurtarief toezicht</vt:lpstr>
      <vt:lpstr>8-Additionele kosten</vt:lpstr>
      <vt:lpstr>9-Afroepprijs</vt:lpstr>
      <vt:lpstr>10-Machinekosten</vt:lpstr>
      <vt:lpstr>'1-Uitgangspunten'!_Hlk39130726</vt:lpstr>
      <vt:lpstr>'1-Uitgangspunten'!_Toc106114456</vt:lpstr>
      <vt:lpstr>'1-Uitgangspunten'!_Toc106114457</vt:lpstr>
      <vt:lpstr>'1-Uitgangspunten'!_Toc106114458</vt:lpstr>
      <vt:lpstr>'1-Uitgangspunten'!_Toc106114459</vt:lpstr>
      <vt:lpstr>'1-Uitgangspunten'!_Toc518445846</vt:lpstr>
      <vt:lpstr>'2-Kosten per locatie'!Afdrukbereik</vt:lpstr>
      <vt:lpstr>'4-Basis ruimtestaat'!Afdrukbereik</vt:lpstr>
      <vt:lpstr>'5-Premies en opslagen'!Afdrukbereik</vt:lpstr>
      <vt:lpstr>'6-Opbouw uurtarief productie'!Afdrukbereik</vt:lpstr>
      <vt:lpstr>'9-Afroepprijs'!Afdrukbereik</vt:lpstr>
      <vt:lpstr>'2-Kosten per locatie'!Afdruktitels</vt:lpstr>
      <vt:lpstr>'4-Basis ruimtestaat'!Afdruktitels</vt:lpstr>
      <vt:lpstr>'6-Opbouw uurtarief productie'!Afdruktitels</vt:lpstr>
      <vt:lpstr>'9-Afroepprijs'!Afdruktitels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Atir;r.toorenburgh@atir.nl</dc:creator>
  <cp:keywords/>
  <dc:description/>
  <cp:lastModifiedBy>Rob Toorenburgh</cp:lastModifiedBy>
  <cp:revision/>
  <dcterms:created xsi:type="dcterms:W3CDTF">1999-10-05T12:28:40Z</dcterms:created>
  <dcterms:modified xsi:type="dcterms:W3CDTF">2025-03-26T13:06:36Z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0x0101003E7FEEF69468C2459231C5C2532A4139</vt:lpwstr>
  </property>
  <property fmtid="{D5CDD505-2E9C-101B-9397-08002B2CF9AE}" pid="3" name="MediaServiceImageTags">
    <vt:lpwstr/>
  </property>
</Properties>
</file>