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vrzeeland.sharepoint.com/sites/MTL-Servicecentra-Projectinvesteringenbrandweermaterieel/Gedeelde documenten/01 Project TS6 - TS NBB/3 Aanbesteding - Europese aanbesteding-contracteren/Concept documenten/"/>
    </mc:Choice>
  </mc:AlternateContent>
  <xr:revisionPtr revIDLastSave="643" documentId="8_{C1A38D46-CF35-48AF-B241-106ED002BDB4}" xr6:coauthVersionLast="47" xr6:coauthVersionMax="47" xr10:uidLastSave="{DF7DA70B-2C2D-4058-9AED-CFCFA17340FA}"/>
  <bookViews>
    <workbookView xWindow="28680" yWindow="-120" windowWidth="29040" windowHeight="17520" activeTab="2" xr2:uid="{87EAE735-F52C-465F-A329-265CE6504EFF}"/>
  </bookViews>
  <sheets>
    <sheet name="Prijsblad VRZ" sheetId="1" r:id="rId1"/>
    <sheet name="TCO" sheetId="2" r:id="rId2"/>
    <sheet name="Opties" sheetId="4" r:id="rId3"/>
  </sheets>
  <definedNames>
    <definedName name="_Toc107997074" localSheetId="0">'Prijsblad VRZ'!#REF!</definedName>
    <definedName name="_Toc107997075" localSheetId="0">'Prijsblad VRZ'!#REF!</definedName>
    <definedName name="_Toc107997076" localSheetId="0">'Prijsblad VRZ'!#REF!</definedName>
    <definedName name="_Toc107997077" localSheetId="0">'Prijsblad VRZ'!#REF!</definedName>
    <definedName name="_Toc107997078" localSheetId="0">'Prijsblad VRZ'!#REF!</definedName>
    <definedName name="_Toc107997079" localSheetId="0">'Prijsblad VRZ'!#REF!</definedName>
    <definedName name="_xlnm.Print_Area" localSheetId="0">'Prijsblad VRZ'!$A$1:$F$31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 l="1"/>
  <c r="C6" i="2"/>
  <c r="C7" i="2"/>
  <c r="C8" i="2"/>
  <c r="C9" i="2"/>
  <c r="C10" i="2"/>
  <c r="C11" i="2"/>
  <c r="C12" i="2"/>
  <c r="C13" i="2"/>
  <c r="C14" i="2"/>
  <c r="C15" i="2"/>
  <c r="C16" i="2"/>
  <c r="C17" i="2"/>
  <c r="C5" i="2"/>
  <c r="D17" i="1"/>
  <c r="D20" i="1" s="1"/>
  <c r="D7" i="1"/>
  <c r="D10" i="1" s="1"/>
  <c r="F20" i="1" l="1"/>
  <c r="D22" i="1"/>
  <c r="D21" i="1"/>
  <c r="F10" i="1"/>
  <c r="D24" i="1" l="1"/>
</calcChain>
</file>

<file path=xl/sharedStrings.xml><?xml version="1.0" encoding="utf-8"?>
<sst xmlns="http://schemas.openxmlformats.org/spreadsheetml/2006/main" count="131" uniqueCount="98">
  <si>
    <t>Bijlage 10: Prijsblad VRZ</t>
  </si>
  <si>
    <t>Prijs (excl. Btw)</t>
  </si>
  <si>
    <t xml:space="preserve"> score (waarde)</t>
  </si>
  <si>
    <t>P1</t>
  </si>
  <si>
    <t>Kosten chassis</t>
  </si>
  <si>
    <t>per voertuig</t>
  </si>
  <si>
    <t>P2</t>
  </si>
  <si>
    <t>Kosten opbouw</t>
  </si>
  <si>
    <t>P3</t>
  </si>
  <si>
    <t>BTW Percentage</t>
  </si>
  <si>
    <t>Totaalprijs inclusief BTW</t>
  </si>
  <si>
    <t>Subtotaal 1 (totaal prijs voertuigen):</t>
  </si>
  <si>
    <t>Prijzen Vakbekwaamheid</t>
  </si>
  <si>
    <t>product beschrijving: verwijzing PVE</t>
  </si>
  <si>
    <t>P5</t>
  </si>
  <si>
    <t>Kosten Electronische Leeromgeving (ELO)</t>
  </si>
  <si>
    <t>PVE VB-1</t>
  </si>
  <si>
    <t>prijsopgave voor totaal project</t>
  </si>
  <si>
    <t>P6</t>
  </si>
  <si>
    <t>Kosten Train-de-trainer (voertuiginstructie)</t>
  </si>
  <si>
    <t>PVE VB-2</t>
  </si>
  <si>
    <t>P7</t>
  </si>
  <si>
    <t>Kosten Train-de-trainer (blussysteem en opbouw)</t>
  </si>
  <si>
    <t>PVE VB-3</t>
  </si>
  <si>
    <t>P9</t>
  </si>
  <si>
    <t>Kosten Onderhoudsinstructie</t>
  </si>
  <si>
    <t>P10</t>
  </si>
  <si>
    <t>Naam Inschrijver:
Naam ondertekenaar:
Datum:
Handtekening:</t>
  </si>
  <si>
    <t>Prijs Opties:</t>
  </si>
  <si>
    <t>Prijs (excl btw)</t>
  </si>
  <si>
    <t>O1</t>
  </si>
  <si>
    <t>O2</t>
  </si>
  <si>
    <t>per stuk</t>
  </si>
  <si>
    <t>O3</t>
  </si>
  <si>
    <t>O4</t>
  </si>
  <si>
    <t>O5</t>
  </si>
  <si>
    <t>O6</t>
  </si>
  <si>
    <t>O7</t>
  </si>
  <si>
    <t>O8</t>
  </si>
  <si>
    <t>O9</t>
  </si>
  <si>
    <t>U dient de groene velden in te vullen</t>
  </si>
  <si>
    <t>Prijs - Tankautospuit VRZ 2024</t>
  </si>
  <si>
    <t>Prijzen Onderhoud (opbouw)</t>
  </si>
  <si>
    <t>Kosten revisie lichtmast incl. arbeid en onderdelen</t>
  </si>
  <si>
    <t>Subtotaal 3 (totaal prijs vakbekwaamheid per voertuig / 33 voertuigen):</t>
  </si>
  <si>
    <t>Subtotaal 2 (totaal prijs vakbekwaamheid voor het project):</t>
  </si>
  <si>
    <t>Vervanging LED lamp lichtmast</t>
  </si>
  <si>
    <t>Vervanging ARBO rek motor</t>
  </si>
  <si>
    <t>BEOORDELINGSPRIJS (TCO - GC-2)</t>
  </si>
  <si>
    <t>Vervanging van complete bedieningspaneel van de lichtmast</t>
  </si>
  <si>
    <t>Eenheid</t>
  </si>
  <si>
    <t>Q</t>
  </si>
  <si>
    <t>per eenheid</t>
  </si>
  <si>
    <t>totaal kosten</t>
  </si>
  <si>
    <t>product beschrijving 
(verwijzing PVE)</t>
  </si>
  <si>
    <t>Het voertuig wordt geleverd met een stalen voorbumper.</t>
  </si>
  <si>
    <t>De levering van twee HD slangen inclusief snelkoppelingen. Deze is bedoeld als magazijnvoorraad en wisselstuk.</t>
  </si>
  <si>
    <t>TE.255</t>
  </si>
  <si>
    <t>Een af-fabriek leverbare versterkte motor- of uitlaatrem.</t>
  </si>
  <si>
    <t>TE.256</t>
  </si>
  <si>
    <t>TE.257</t>
  </si>
  <si>
    <t>TE.258</t>
  </si>
  <si>
    <t>TE.259</t>
  </si>
  <si>
    <t>TE.260</t>
  </si>
  <si>
    <t>TE.261</t>
  </si>
  <si>
    <t>Een persuitlaataansluiting (storz nok 81mm) aan de voorzijde van het voertuig met een capaciteit ≥ 1.000 liter bij 10 bar.</t>
  </si>
  <si>
    <t>TE.262</t>
  </si>
  <si>
    <t>Indien de informatie die benodigd is om reparatie-, onderhoudswerkzaamheden en periodieke technische inspecties uit te voeren worden verstrekt door een zgn. serviceportal, worden de abonnementskosten hiervan ingevuld op het prijsinvulformulier. Dit geld voor zowel het chassis als de opbouw.</t>
  </si>
  <si>
    <t>De levering van een bluswaterpomp inclusief een ontluchtingspomp. Deze zijn bedoeld als magazijnvoorraad en wisselstuk.</t>
  </si>
  <si>
    <t>De levering van een lichtmast inclusief verlichtingsarmaturen. Deze is bedoeld als magazijnvoorraad en wisselstuk.</t>
  </si>
  <si>
    <t xml:space="preserve">De inschrijver biedt af-fabriek beschikbare- en leverbare opties aan, dit voor zowel het voertuigchassis als de opbouw. </t>
  </si>
  <si>
    <t>Het voertuig is aangepast zodat deze is geschikt om rijinstructie mee te kunnen geven. De aanpassingen moeten voldoen aan Wet rijonderricht motorrijtuigen (WRM).</t>
  </si>
  <si>
    <t>per set</t>
  </si>
  <si>
    <t>per jaar / licentie</t>
  </si>
  <si>
    <t>Vervanging Martin Hoorns (1 set dubbele hoorns)</t>
  </si>
  <si>
    <t>Vervanging van 2 HD slangen (inclusief snelkoppelingen)</t>
  </si>
  <si>
    <t>Vervanging van 1 complete HD haspel incl. Swivel</t>
  </si>
  <si>
    <t>Dakset (optische signalen) of linker en rechter blauwe signaalgevers</t>
  </si>
  <si>
    <t>Vervanging bediening uitklaptreden manschappencabines (2 stuks)</t>
  </si>
  <si>
    <t>BEOORDELINGSPRIJS (P3 + Subtotaal 3)</t>
  </si>
  <si>
    <t>Subtotaal 4 (totaal prijs project):</t>
  </si>
  <si>
    <t>Totaal prijs per voertuig. 
De prijs dient incl. alle eventuele bijkomende kosten en heffingen te zijn.  Prijs is excl. BTW</t>
  </si>
  <si>
    <t>Totaal prijs voor project. 
De prijs dient incl. alle eventuele bijkomende kosten en heffingen te zijn. Prijzen zijn excl. BTW</t>
  </si>
  <si>
    <t>Uurtarief correctief onderhoud ob.v. normale werkdagen 8-17u 
(betreft een schatting totaal aantal uren levensduur voertuig)</t>
  </si>
  <si>
    <t>Voorrijkosten 
(totaalbedrag inclusief reisuren)</t>
  </si>
  <si>
    <t>Kosten pomprevisie incl. arbeid en onderdelen
(uitgangspunt is dat de pomp door VRZ wordt aangeleverd, betreft een reservepomp die door VRZ zelf wordt gewisseld).</t>
  </si>
  <si>
    <t>Kosten ontluchtingspomprevisie incl. arbeid en onderdelen
(uitgangspunt is dat de pomp door VRZ wordt aangeleverd, betreft een reservepomp die door VRZ zelf wordt gewisseld).</t>
  </si>
  <si>
    <t>Bijlage 10: Prijsblad VRZ (TCO)</t>
  </si>
  <si>
    <t>O10</t>
  </si>
  <si>
    <t>O11</t>
  </si>
  <si>
    <t>PVE VB-4</t>
  </si>
  <si>
    <t>Bijlage 10: Prijsblad VRZ (Opties)</t>
  </si>
  <si>
    <t xml:space="preserve">Koellade, met de inhoud van minimaal 14 x 33 cl (pet flesjes). De koellade is aangesloten op de 230V walaansluiting. </t>
  </si>
  <si>
    <t>TE.263</t>
  </si>
  <si>
    <t xml:space="preserve">De afname van een onderhoudsopleiding, dit zoals omschreven in bijlage 6 voor in totaal 5 MTL-medewerkers. </t>
  </si>
  <si>
    <t>TE.264</t>
  </si>
  <si>
    <t>TE.265</t>
  </si>
  <si>
    <t>per opleiding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</si>
</sst>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quot;€&quot;\ * #,##0_ ;_ &quot;€&quot;\ * \-#,##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8"/>
      <name val="Calibri"/>
      <family val="2"/>
      <scheme val="minor"/>
    </font>
    <font>
      <sz val="11"/>
      <color rgb="FF000000"/>
      <name val="Calibri"/>
      <family val="2"/>
    </font>
    <font>
      <b/>
      <sz val="11"/>
      <color rgb="FFFFFFFF"/>
      <name val="Calibri"/>
      <family val="2"/>
    </font>
    <font>
      <b/>
      <sz val="14"/>
      <color theme="1"/>
      <name val="Calibri"/>
      <family val="2"/>
      <scheme val="minor"/>
    </font>
    <font>
      <b/>
      <sz val="11"/>
      <color rgb="FFFFFFFF"/>
      <name val="Calibri"/>
      <family val="2"/>
      <scheme val="minor"/>
    </font>
    <font>
      <sz val="11"/>
      <color rgb="FF00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00314E"/>
        <bgColor indexed="64"/>
      </patternFill>
    </fill>
    <fill>
      <patternFill patternType="solid">
        <fgColor rgb="FFEBECFC"/>
        <bgColor indexed="64"/>
      </patternFill>
    </fill>
    <fill>
      <patternFill patternType="solid">
        <fgColor rgb="FFBDE4F7"/>
        <bgColor indexed="64"/>
      </patternFill>
    </fill>
    <fill>
      <patternFill patternType="solid">
        <fgColor rgb="FFFFFF00"/>
        <bgColor indexed="64"/>
      </patternFill>
    </fill>
    <fill>
      <patternFill patternType="solid">
        <fgColor rgb="FF00314E"/>
        <bgColor rgb="FF000000"/>
      </patternFill>
    </fill>
    <fill>
      <patternFill patternType="solid">
        <fgColor rgb="FFEBECFC"/>
        <bgColor rgb="FF000000"/>
      </patternFill>
    </fill>
    <fill>
      <patternFill patternType="solid">
        <fgColor rgb="FF92D050"/>
        <bgColor rgb="FF000000"/>
      </patternFill>
    </fill>
    <fill>
      <patternFill patternType="solid">
        <fgColor rgb="FFBDE4F7"/>
        <bgColor rgb="FF000000"/>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style="thin">
        <color auto="1"/>
      </left>
      <right style="thin">
        <color auto="1"/>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rgb="FFFF0000"/>
      </left>
      <right style="thick">
        <color rgb="FFFF0000"/>
      </right>
      <top style="thick">
        <color rgb="FFFF0000"/>
      </top>
      <bottom style="thick">
        <color rgb="FFFF0000"/>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thin">
        <color auto="1"/>
      </top>
      <bottom style="medium">
        <color auto="1"/>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s>
  <cellStyleXfs count="2">
    <xf numFmtId="0" fontId="0" fillId="0" borderId="0"/>
    <xf numFmtId="44" fontId="1" fillId="0" borderId="0" applyFont="0" applyFill="0" applyBorder="0" applyAlignment="0" applyProtection="0"/>
  </cellStyleXfs>
  <cellXfs count="112">
    <xf numFmtId="0" fontId="0" fillId="0" borderId="0" xfId="0"/>
    <xf numFmtId="0" fontId="2" fillId="0" borderId="0" xfId="0" applyFont="1" applyAlignment="1">
      <alignment horizontal="left"/>
    </xf>
    <xf numFmtId="0" fontId="2" fillId="0" borderId="0" xfId="0" applyFont="1" applyAlignment="1">
      <alignment horizontal="center" vertical="top"/>
    </xf>
    <xf numFmtId="164" fontId="0" fillId="0" borderId="0" xfId="0" applyNumberFormat="1" applyAlignment="1">
      <alignment horizontal="center" vertical="center"/>
    </xf>
    <xf numFmtId="0" fontId="2" fillId="0" borderId="0" xfId="0" applyFont="1" applyAlignment="1">
      <alignment horizontal="left" vertical="top" wrapText="1"/>
    </xf>
    <xf numFmtId="0" fontId="0" fillId="0" borderId="0" xfId="0" applyAlignment="1">
      <alignment horizontal="justify" vertical="top" wrapText="1"/>
    </xf>
    <xf numFmtId="0" fontId="0" fillId="0" borderId="0" xfId="0" applyAlignment="1">
      <alignment horizontal="left" vertical="top" wrapText="1"/>
    </xf>
    <xf numFmtId="0" fontId="5" fillId="6" borderId="1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7" fontId="0" fillId="3" borderId="1" xfId="1" applyNumberFormat="1" applyFont="1" applyFill="1" applyBorder="1" applyAlignment="1" applyProtection="1">
      <alignment horizontal="center" vertical="center"/>
      <protection locked="0"/>
    </xf>
    <xf numFmtId="0" fontId="5" fillId="0" borderId="0" xfId="0" applyFont="1" applyAlignment="1">
      <alignment horizontal="center" vertical="center" wrapText="1"/>
    </xf>
    <xf numFmtId="0" fontId="5" fillId="0" borderId="0" xfId="0" applyFont="1" applyAlignment="1">
      <alignment vertical="center" wrapText="1"/>
    </xf>
    <xf numFmtId="7" fontId="0" fillId="0" borderId="0" xfId="1" applyNumberFormat="1" applyFont="1" applyFill="1" applyBorder="1" applyAlignment="1" applyProtection="1">
      <alignment horizontal="center" vertical="center"/>
      <protection locked="0"/>
    </xf>
    <xf numFmtId="7" fontId="0" fillId="0" borderId="0" xfId="1" applyNumberFormat="1" applyFont="1" applyFill="1" applyBorder="1" applyAlignment="1" applyProtection="1">
      <alignment horizontal="center" vertical="center"/>
    </xf>
    <xf numFmtId="0" fontId="2" fillId="0" borderId="12" xfId="0" applyFont="1" applyBorder="1" applyAlignment="1">
      <alignment horizontal="center" vertical="center"/>
    </xf>
    <xf numFmtId="9" fontId="0" fillId="3" borderId="12" xfId="0" applyNumberForma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65" fontId="2" fillId="0" borderId="12" xfId="1" applyNumberFormat="1" applyFont="1" applyFill="1" applyBorder="1" applyAlignment="1" applyProtection="1">
      <alignment horizontal="center" vertical="center"/>
    </xf>
    <xf numFmtId="0" fontId="6" fillId="4" borderId="6" xfId="0" applyFont="1" applyFill="1" applyBorder="1" applyAlignment="1">
      <alignment horizontal="center" vertical="center" wrapText="1"/>
    </xf>
    <xf numFmtId="7" fontId="0" fillId="3" borderId="1" xfId="1" applyNumberFormat="1" applyFont="1" applyFill="1" applyBorder="1" applyAlignment="1" applyProtection="1">
      <alignment horizontal="center" vertical="center"/>
    </xf>
    <xf numFmtId="0" fontId="5" fillId="5" borderId="1" xfId="0" applyFont="1" applyFill="1" applyBorder="1" applyAlignment="1">
      <alignment horizontal="left" vertical="center" wrapText="1"/>
    </xf>
    <xf numFmtId="0" fontId="2" fillId="0" borderId="18" xfId="0" applyFont="1" applyBorder="1" applyAlignment="1">
      <alignment horizontal="center" vertical="center"/>
    </xf>
    <xf numFmtId="165" fontId="2" fillId="0" borderId="18" xfId="1" applyNumberFormat="1" applyFont="1" applyFill="1" applyBorder="1" applyAlignment="1" applyProtection="1">
      <alignment horizontal="center" vertical="center"/>
    </xf>
    <xf numFmtId="7" fontId="2" fillId="0" borderId="12" xfId="1" applyNumberFormat="1" applyFont="1" applyBorder="1" applyAlignment="1">
      <alignment horizontal="center" vertical="center"/>
    </xf>
    <xf numFmtId="0" fontId="2" fillId="0" borderId="19"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7" fontId="0" fillId="7" borderId="25" xfId="1" applyNumberFormat="1" applyFont="1" applyFill="1" applyBorder="1" applyAlignment="1" applyProtection="1">
      <alignment horizontal="center" vertical="center"/>
    </xf>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2" fillId="0" borderId="27" xfId="0" applyFont="1" applyBorder="1" applyAlignment="1">
      <alignment horizontal="left" vertical="center"/>
    </xf>
    <xf numFmtId="7" fontId="2" fillId="7" borderId="27" xfId="1" applyNumberFormat="1" applyFont="1" applyFill="1" applyBorder="1" applyAlignment="1">
      <alignment horizontal="center" vertical="center"/>
    </xf>
    <xf numFmtId="0" fontId="5" fillId="5" borderId="22"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2" fillId="0" borderId="0" xfId="0" applyFont="1" applyAlignment="1" applyProtection="1">
      <alignment vertical="top" wrapText="1"/>
      <protection locked="0"/>
    </xf>
    <xf numFmtId="0" fontId="6" fillId="4" borderId="10" xfId="0" applyFont="1" applyFill="1" applyBorder="1" applyAlignment="1">
      <alignment horizontal="left" vertical="center" wrapText="1"/>
    </xf>
    <xf numFmtId="7" fontId="0" fillId="7" borderId="1" xfId="1" applyNumberFormat="1" applyFont="1" applyFill="1" applyBorder="1" applyAlignment="1" applyProtection="1">
      <alignment horizontal="center" vertical="center"/>
    </xf>
    <xf numFmtId="7" fontId="2" fillId="0" borderId="0" xfId="1" applyNumberFormat="1" applyFont="1" applyFill="1" applyBorder="1" applyAlignment="1">
      <alignment horizontal="center" vertical="center"/>
    </xf>
    <xf numFmtId="0" fontId="8" fillId="8" borderId="2"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10" borderId="1" xfId="0" applyFont="1" applyFill="1" applyBorder="1" applyAlignment="1">
      <alignment horizontal="center" vertical="center"/>
    </xf>
    <xf numFmtId="0" fontId="9" fillId="11" borderId="11" xfId="0" applyFont="1" applyFill="1" applyBorder="1" applyAlignment="1">
      <alignment horizontal="center" vertical="center" wrapText="1"/>
    </xf>
    <xf numFmtId="0" fontId="9"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0" fontId="9" fillId="11" borderId="1" xfId="0" applyFont="1" applyFill="1" applyBorder="1" applyAlignment="1">
      <alignment horizontal="left" vertical="center" wrapText="1"/>
    </xf>
    <xf numFmtId="0" fontId="9" fillId="11" borderId="1"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22" xfId="0" applyFont="1" applyFill="1" applyBorder="1" applyAlignment="1">
      <alignment horizontal="center" vertical="center" wrapText="1"/>
    </xf>
    <xf numFmtId="0" fontId="9" fillId="9" borderId="25" xfId="0" applyFont="1" applyFill="1" applyBorder="1" applyAlignment="1">
      <alignment horizontal="left" vertical="center" wrapText="1"/>
    </xf>
    <xf numFmtId="0" fontId="9" fillId="9" borderId="25" xfId="0" applyFont="1" applyFill="1" applyBorder="1" applyAlignment="1">
      <alignment horizontal="center" vertical="center" wrapText="1"/>
    </xf>
    <xf numFmtId="0" fontId="9" fillId="10" borderId="25" xfId="0" applyFont="1" applyFill="1" applyBorder="1" applyAlignment="1">
      <alignment horizontal="center" vertical="center"/>
    </xf>
    <xf numFmtId="0" fontId="9" fillId="9" borderId="2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5" borderId="11" xfId="0" applyFont="1" applyFill="1" applyBorder="1" applyAlignment="1">
      <alignment vertical="center" wrapText="1"/>
    </xf>
    <xf numFmtId="0" fontId="5" fillId="6" borderId="11" xfId="0" applyFont="1" applyFill="1" applyBorder="1" applyAlignment="1">
      <alignment vertical="center" wrapText="1"/>
    </xf>
    <xf numFmtId="0" fontId="5" fillId="5" borderId="22" xfId="0" applyFont="1" applyFill="1" applyBorder="1" applyAlignment="1">
      <alignment vertical="center" wrapText="1"/>
    </xf>
    <xf numFmtId="7" fontId="0" fillId="3" borderId="25" xfId="1" applyNumberFormat="1" applyFont="1" applyFill="1" applyBorder="1" applyAlignment="1" applyProtection="1">
      <alignment horizontal="center" vertical="center"/>
    </xf>
    <xf numFmtId="0" fontId="5" fillId="5" borderId="25" xfId="0" applyFont="1" applyFill="1" applyBorder="1" applyAlignment="1">
      <alignment horizontal="center" vertical="center" wrapText="1"/>
    </xf>
    <xf numFmtId="0" fontId="2" fillId="0" borderId="40" xfId="0" applyFont="1" applyBorder="1" applyAlignment="1">
      <alignment horizontal="left" vertical="center"/>
    </xf>
    <xf numFmtId="7" fontId="2" fillId="0" borderId="41" xfId="1" applyNumberFormat="1" applyFont="1" applyBorder="1" applyAlignment="1">
      <alignment horizontal="center" vertical="center"/>
    </xf>
    <xf numFmtId="0" fontId="2" fillId="0" borderId="42" xfId="0" applyFont="1" applyBorder="1" applyAlignment="1">
      <alignment horizontal="left" vertical="center"/>
    </xf>
    <xf numFmtId="7" fontId="2" fillId="0" borderId="43" xfId="1" applyNumberFormat="1" applyFont="1" applyBorder="1" applyAlignment="1">
      <alignment horizontal="center" vertical="center"/>
    </xf>
    <xf numFmtId="0" fontId="2" fillId="0" borderId="44" xfId="0" applyFont="1" applyBorder="1" applyAlignment="1">
      <alignment horizontal="left" vertical="center"/>
    </xf>
    <xf numFmtId="7" fontId="2" fillId="0" borderId="45" xfId="1" applyNumberFormat="1"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34" xfId="0" applyFont="1" applyBorder="1" applyAlignment="1" applyProtection="1">
      <alignment vertical="top" wrapText="1"/>
      <protection locked="0"/>
    </xf>
    <xf numFmtId="0" fontId="2" fillId="0" borderId="35" xfId="0" applyFont="1" applyBorder="1" applyAlignment="1" applyProtection="1">
      <alignment vertical="top" wrapText="1"/>
      <protection locked="0"/>
    </xf>
    <xf numFmtId="0" fontId="2" fillId="0" borderId="36"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30" xfId="0" applyFont="1" applyBorder="1" applyAlignment="1" applyProtection="1">
      <alignment vertical="top" wrapText="1"/>
      <protection locked="0"/>
    </xf>
    <xf numFmtId="0" fontId="2" fillId="0" borderId="37" xfId="0" applyFont="1" applyBorder="1" applyAlignment="1" applyProtection="1">
      <alignment vertical="top" wrapText="1"/>
      <protection locked="0"/>
    </xf>
    <xf numFmtId="0" fontId="2" fillId="0" borderId="38" xfId="0" applyFont="1" applyBorder="1" applyAlignment="1" applyProtection="1">
      <alignment vertical="top" wrapText="1"/>
      <protection locked="0"/>
    </xf>
    <xf numFmtId="0" fontId="2" fillId="0" borderId="33"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8" xfId="0" applyFont="1" applyFill="1" applyBorder="1" applyAlignment="1">
      <alignment horizontal="center" vertical="center"/>
    </xf>
    <xf numFmtId="0" fontId="6" fillId="4" borderId="6" xfId="0" applyFont="1" applyFill="1" applyBorder="1" applyAlignment="1">
      <alignment horizontal="center" vertical="center" wrapText="1"/>
    </xf>
    <xf numFmtId="0" fontId="0" fillId="0" borderId="2" xfId="0" applyBorder="1" applyAlignment="1">
      <alignment horizontal="center" vertical="center" wrapText="1"/>
    </xf>
    <xf numFmtId="0" fontId="7" fillId="0" borderId="31" xfId="0" quotePrefix="1" applyFont="1" applyBorder="1" applyAlignment="1">
      <alignment horizontal="center" vertical="center"/>
    </xf>
    <xf numFmtId="0" fontId="0" fillId="0" borderId="32" xfId="0" applyBorder="1" applyAlignment="1">
      <alignment horizontal="center" vertical="center"/>
    </xf>
    <xf numFmtId="0" fontId="0" fillId="0" borderId="39" xfId="0" applyBorder="1" applyAlignment="1">
      <alignment horizontal="center" vertical="center"/>
    </xf>
    <xf numFmtId="0" fontId="6" fillId="4" borderId="10" xfId="0" applyFont="1" applyFill="1" applyBorder="1" applyAlignment="1">
      <alignment horizontal="left" vertical="center" wrapText="1"/>
    </xf>
    <xf numFmtId="0" fontId="0" fillId="0" borderId="6" xfId="0" applyBorder="1" applyAlignment="1">
      <alignment horizontal="left" vertical="center" wrapText="1"/>
    </xf>
    <xf numFmtId="0" fontId="6" fillId="4" borderId="15" xfId="0" applyFont="1" applyFill="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5" fillId="5" borderId="14" xfId="0" applyFont="1" applyFill="1" applyBorder="1" applyAlignment="1">
      <alignment vertical="center" wrapText="1"/>
    </xf>
    <xf numFmtId="0" fontId="0" fillId="0" borderId="13" xfId="0" applyBorder="1" applyAlignment="1">
      <alignment vertical="center" wrapText="1"/>
    </xf>
    <xf numFmtId="0" fontId="5" fillId="6" borderId="14" xfId="0" applyFont="1" applyFill="1" applyBorder="1" applyAlignment="1">
      <alignment vertical="center" wrapText="1"/>
    </xf>
    <xf numFmtId="0" fontId="5" fillId="5" borderId="23" xfId="0" applyFont="1" applyFill="1" applyBorder="1" applyAlignment="1">
      <alignment vertical="center" wrapText="1"/>
    </xf>
    <xf numFmtId="0" fontId="0" fillId="0" borderId="24" xfId="0" applyBorder="1" applyAlignment="1">
      <alignment vertical="center" wrapText="1"/>
    </xf>
    <xf numFmtId="0" fontId="5" fillId="5" borderId="23" xfId="0" applyFont="1" applyFill="1" applyBorder="1" applyAlignment="1">
      <alignment horizontal="left" vertical="center" wrapText="1"/>
    </xf>
    <xf numFmtId="0" fontId="0" fillId="0" borderId="16" xfId="0" applyBorder="1" applyAlignment="1">
      <alignment horizontal="center" vertical="center"/>
    </xf>
    <xf numFmtId="0" fontId="0" fillId="0" borderId="28" xfId="0" applyBorder="1" applyAlignment="1">
      <alignment horizontal="center" vertical="center"/>
    </xf>
    <xf numFmtId="0" fontId="8" fillId="8" borderId="15" xfId="0" applyFont="1" applyFill="1" applyBorder="1" applyAlignment="1">
      <alignment horizontal="left" vertical="center" wrapText="1"/>
    </xf>
    <xf numFmtId="0" fontId="8" fillId="8" borderId="17" xfId="0" applyFont="1" applyFill="1" applyBorder="1" applyAlignment="1">
      <alignment horizontal="left" vertical="center" wrapText="1"/>
    </xf>
    <xf numFmtId="0" fontId="8" fillId="8" borderId="15" xfId="0" applyFont="1" applyFill="1" applyBorder="1" applyAlignment="1">
      <alignment horizontal="center" vertical="center" wrapText="1"/>
    </xf>
    <xf numFmtId="0" fontId="8" fillId="8" borderId="28"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4FF4-4979-4EB3-BCA7-62CC93627FC5}">
  <sheetPr>
    <pageSetUpPr fitToPage="1"/>
  </sheetPr>
  <dimension ref="A1:G54"/>
  <sheetViews>
    <sheetView view="pageBreakPreview" topLeftCell="A9" zoomScale="87" zoomScaleNormal="100" zoomScaleSheetLayoutView="87" workbookViewId="0">
      <selection activeCell="D15" sqref="D15"/>
    </sheetView>
  </sheetViews>
  <sheetFormatPr defaultRowHeight="15" x14ac:dyDescent="0.25"/>
  <cols>
    <col min="1" max="1" width="10.85546875" customWidth="1"/>
    <col min="2" max="2" width="56.5703125" customWidth="1"/>
    <col min="3" max="3" width="29.5703125" customWidth="1"/>
    <col min="4" max="6" width="37.85546875" customWidth="1"/>
  </cols>
  <sheetData>
    <row r="1" spans="1:6" ht="26.25" customHeight="1" x14ac:dyDescent="0.25">
      <c r="A1" s="87" t="s">
        <v>0</v>
      </c>
      <c r="B1" s="88"/>
      <c r="C1" s="88"/>
      <c r="D1" s="88"/>
      <c r="E1" s="88"/>
      <c r="F1" s="89"/>
    </row>
    <row r="2" spans="1:6" ht="26.25" customHeight="1" thickBot="1" x14ac:dyDescent="0.3">
      <c r="A2" s="92" t="s">
        <v>40</v>
      </c>
      <c r="B2" s="93"/>
      <c r="C2" s="93"/>
      <c r="D2" s="93"/>
      <c r="E2" s="93"/>
      <c r="F2" s="94"/>
    </row>
    <row r="3" spans="1:6" ht="15.75" thickBot="1" x14ac:dyDescent="0.3">
      <c r="A3" s="4"/>
      <c r="B3" s="4"/>
      <c r="C3" s="4"/>
      <c r="D3" s="1"/>
    </row>
    <row r="4" spans="1:6" ht="30" customHeight="1" x14ac:dyDescent="0.25">
      <c r="A4" s="97" t="s">
        <v>41</v>
      </c>
      <c r="B4" s="98"/>
      <c r="C4" s="99"/>
      <c r="D4" s="90" t="s">
        <v>1</v>
      </c>
      <c r="E4" s="91" t="s">
        <v>2</v>
      </c>
      <c r="F4" s="2"/>
    </row>
    <row r="5" spans="1:6" ht="30" customHeight="1" x14ac:dyDescent="0.25">
      <c r="A5" s="8" t="s">
        <v>3</v>
      </c>
      <c r="B5" s="100" t="s">
        <v>4</v>
      </c>
      <c r="C5" s="101"/>
      <c r="D5" s="23">
        <v>1</v>
      </c>
      <c r="E5" s="10" t="s">
        <v>5</v>
      </c>
      <c r="F5" s="2"/>
    </row>
    <row r="6" spans="1:6" ht="30" customHeight="1" x14ac:dyDescent="0.25">
      <c r="A6" s="7" t="s">
        <v>6</v>
      </c>
      <c r="B6" s="102" t="s">
        <v>7</v>
      </c>
      <c r="C6" s="101"/>
      <c r="D6" s="23">
        <v>1</v>
      </c>
      <c r="E6" s="11" t="s">
        <v>5</v>
      </c>
      <c r="F6" s="3"/>
    </row>
    <row r="7" spans="1:6" ht="30" customHeight="1" thickBot="1" x14ac:dyDescent="0.3">
      <c r="A7" s="36" t="s">
        <v>8</v>
      </c>
      <c r="B7" s="103" t="s">
        <v>81</v>
      </c>
      <c r="C7" s="104"/>
      <c r="D7" s="31">
        <f>SUM(D5:D6)</f>
        <v>2</v>
      </c>
      <c r="E7" s="37" t="s">
        <v>5</v>
      </c>
      <c r="F7" s="3"/>
    </row>
    <row r="8" spans="1:6" ht="15" customHeight="1" thickBot="1" x14ac:dyDescent="0.3">
      <c r="A8" s="13"/>
      <c r="B8" s="14"/>
      <c r="C8" s="14"/>
      <c r="D8" s="15"/>
      <c r="E8" s="16"/>
      <c r="F8" s="3"/>
    </row>
    <row r="9" spans="1:6" ht="30" customHeight="1" thickTop="1" thickBot="1" x14ac:dyDescent="0.3">
      <c r="E9" s="25" t="s">
        <v>9</v>
      </c>
      <c r="F9" s="26" t="s">
        <v>10</v>
      </c>
    </row>
    <row r="10" spans="1:6" ht="30" customHeight="1" thickTop="1" thickBot="1" x14ac:dyDescent="0.3">
      <c r="A10" s="28" t="s">
        <v>11</v>
      </c>
      <c r="B10" s="29"/>
      <c r="C10" s="30"/>
      <c r="D10" s="27">
        <f>+D7*33</f>
        <v>66</v>
      </c>
      <c r="E10" s="18">
        <v>0.21</v>
      </c>
      <c r="F10" s="27">
        <f>+D10*E10+D10</f>
        <v>79.86</v>
      </c>
    </row>
    <row r="11" spans="1:6" ht="15" customHeight="1" thickTop="1" thickBot="1" x14ac:dyDescent="0.3">
      <c r="A11" s="13"/>
      <c r="B11" s="14"/>
      <c r="C11" s="14"/>
      <c r="D11" s="15"/>
      <c r="E11" s="16"/>
      <c r="F11" s="3"/>
    </row>
    <row r="12" spans="1:6" ht="30" customHeight="1" x14ac:dyDescent="0.25">
      <c r="A12" s="95" t="s">
        <v>12</v>
      </c>
      <c r="B12" s="96"/>
      <c r="C12" s="22" t="s">
        <v>13</v>
      </c>
      <c r="D12" s="90" t="s">
        <v>1</v>
      </c>
      <c r="E12" s="91" t="s">
        <v>2</v>
      </c>
    </row>
    <row r="13" spans="1:6" ht="30" customHeight="1" x14ac:dyDescent="0.25">
      <c r="A13" s="8" t="s">
        <v>14</v>
      </c>
      <c r="B13" s="24" t="s">
        <v>15</v>
      </c>
      <c r="C13" s="9" t="s">
        <v>16</v>
      </c>
      <c r="D13" s="12">
        <v>1</v>
      </c>
      <c r="E13" s="10" t="s">
        <v>17</v>
      </c>
    </row>
    <row r="14" spans="1:6" ht="30" customHeight="1" x14ac:dyDescent="0.25">
      <c r="A14" s="7" t="s">
        <v>18</v>
      </c>
      <c r="B14" s="32" t="s">
        <v>19</v>
      </c>
      <c r="C14" s="33" t="s">
        <v>20</v>
      </c>
      <c r="D14" s="12">
        <v>1</v>
      </c>
      <c r="E14" s="11" t="s">
        <v>17</v>
      </c>
    </row>
    <row r="15" spans="1:6" ht="30" customHeight="1" x14ac:dyDescent="0.25">
      <c r="A15" s="8" t="s">
        <v>21</v>
      </c>
      <c r="B15" s="24" t="s">
        <v>22</v>
      </c>
      <c r="C15" s="9" t="s">
        <v>23</v>
      </c>
      <c r="D15" s="12">
        <v>1</v>
      </c>
      <c r="E15" s="10" t="s">
        <v>17</v>
      </c>
    </row>
    <row r="16" spans="1:6" ht="30" customHeight="1" x14ac:dyDescent="0.25">
      <c r="A16" s="7" t="s">
        <v>24</v>
      </c>
      <c r="B16" s="32" t="s">
        <v>25</v>
      </c>
      <c r="C16" s="33" t="s">
        <v>90</v>
      </c>
      <c r="D16" s="12">
        <v>1</v>
      </c>
      <c r="E16" s="11" t="s">
        <v>17</v>
      </c>
    </row>
    <row r="17" spans="1:6" ht="30" customHeight="1" thickBot="1" x14ac:dyDescent="0.3">
      <c r="A17" s="36" t="s">
        <v>26</v>
      </c>
      <c r="B17" s="105" t="s">
        <v>82</v>
      </c>
      <c r="C17" s="104"/>
      <c r="D17" s="31">
        <f>SUM(D13:D16)</f>
        <v>4</v>
      </c>
      <c r="E17" s="37" t="s">
        <v>17</v>
      </c>
    </row>
    <row r="18" spans="1:6" ht="15" customHeight="1" thickBot="1" x14ac:dyDescent="0.3">
      <c r="A18" s="13"/>
      <c r="B18" s="14"/>
      <c r="C18" s="14"/>
      <c r="D18" s="15"/>
      <c r="E18" s="16"/>
      <c r="F18" s="3"/>
    </row>
    <row r="19" spans="1:6" ht="30" customHeight="1" thickTop="1" thickBot="1" x14ac:dyDescent="0.3">
      <c r="E19" s="17" t="s">
        <v>9</v>
      </c>
      <c r="F19" s="21" t="s">
        <v>10</v>
      </c>
    </row>
    <row r="20" spans="1:6" ht="30" customHeight="1" thickTop="1" thickBot="1" x14ac:dyDescent="0.3">
      <c r="A20" s="63" t="s">
        <v>45</v>
      </c>
      <c r="B20" s="69"/>
      <c r="C20" s="70"/>
      <c r="D20" s="64">
        <f>D17</f>
        <v>4</v>
      </c>
      <c r="E20" s="18">
        <v>0.21</v>
      </c>
      <c r="F20" s="27">
        <f>+D20*E20+D20</f>
        <v>4.84</v>
      </c>
    </row>
    <row r="21" spans="1:6" ht="30" customHeight="1" thickTop="1" x14ac:dyDescent="0.25">
      <c r="A21" s="65" t="s">
        <v>44</v>
      </c>
      <c r="B21" s="71"/>
      <c r="C21" s="72"/>
      <c r="D21" s="66">
        <f>+D20/33</f>
        <v>0.12121212121212122</v>
      </c>
    </row>
    <row r="22" spans="1:6" ht="30" customHeight="1" thickBot="1" x14ac:dyDescent="0.3">
      <c r="A22" s="67" t="s">
        <v>80</v>
      </c>
      <c r="B22" s="73"/>
      <c r="C22" s="74"/>
      <c r="D22" s="68">
        <f>+D20+D10</f>
        <v>70</v>
      </c>
    </row>
    <row r="23" spans="1:6" ht="15" customHeight="1" thickTop="1" thickBot="1" x14ac:dyDescent="0.3"/>
    <row r="24" spans="1:6" ht="30" customHeight="1" thickTop="1" thickBot="1" x14ac:dyDescent="0.3">
      <c r="A24" s="34" t="s">
        <v>79</v>
      </c>
      <c r="B24" s="19"/>
      <c r="C24" s="20"/>
      <c r="D24" s="35">
        <f>+D21+D7</f>
        <v>2.1212121212121211</v>
      </c>
    </row>
    <row r="25" spans="1:6" ht="15" customHeight="1" thickTop="1" thickBot="1" x14ac:dyDescent="0.3">
      <c r="A25" s="5"/>
      <c r="B25" s="6"/>
      <c r="C25" s="3"/>
    </row>
    <row r="26" spans="1:6" ht="22.5" customHeight="1" x14ac:dyDescent="0.25">
      <c r="A26" s="75" t="s">
        <v>27</v>
      </c>
      <c r="B26" s="76"/>
      <c r="C26" s="76"/>
      <c r="D26" s="77"/>
    </row>
    <row r="27" spans="1:6" ht="22.5" customHeight="1" x14ac:dyDescent="0.25">
      <c r="A27" s="78"/>
      <c r="B27" s="79"/>
      <c r="C27" s="79"/>
      <c r="D27" s="80"/>
    </row>
    <row r="28" spans="1:6" ht="22.5" customHeight="1" x14ac:dyDescent="0.25">
      <c r="A28" s="78"/>
      <c r="B28" s="79"/>
      <c r="C28" s="79"/>
      <c r="D28" s="80"/>
    </row>
    <row r="29" spans="1:6" ht="22.5" customHeight="1" x14ac:dyDescent="0.25">
      <c r="A29" s="78"/>
      <c r="B29" s="79"/>
      <c r="C29" s="79"/>
      <c r="D29" s="80"/>
    </row>
    <row r="30" spans="1:6" ht="22.5" customHeight="1" x14ac:dyDescent="0.25">
      <c r="A30" s="78"/>
      <c r="B30" s="79"/>
      <c r="C30" s="79"/>
      <c r="D30" s="80"/>
    </row>
    <row r="31" spans="1:6" ht="22.5" customHeight="1" thickBot="1" x14ac:dyDescent="0.3">
      <c r="A31" s="81"/>
      <c r="B31" s="82"/>
      <c r="C31" s="82"/>
      <c r="D31" s="83"/>
    </row>
    <row r="32" spans="1:6" ht="22.5" customHeight="1" x14ac:dyDescent="0.25">
      <c r="A32" s="38"/>
      <c r="B32" s="38"/>
      <c r="C32" s="38"/>
      <c r="D32" s="38"/>
    </row>
    <row r="33" spans="7:7" ht="22.5" customHeight="1" x14ac:dyDescent="0.25"/>
    <row r="34" spans="7:7" ht="22.5" customHeight="1" x14ac:dyDescent="0.25"/>
    <row r="35" spans="7:7" ht="27.6" customHeight="1" x14ac:dyDescent="0.25"/>
    <row r="36" spans="7:7" ht="22.5" customHeight="1" x14ac:dyDescent="0.25"/>
    <row r="38" spans="7:7" ht="22.5" customHeight="1" x14ac:dyDescent="0.25"/>
    <row r="39" spans="7:7" ht="22.5" customHeight="1" x14ac:dyDescent="0.25"/>
    <row r="40" spans="7:7" ht="22.5" customHeight="1" x14ac:dyDescent="0.25"/>
    <row r="41" spans="7:7" ht="22.5" customHeight="1" x14ac:dyDescent="0.25"/>
    <row r="42" spans="7:7" ht="22.5" customHeight="1" x14ac:dyDescent="0.25"/>
    <row r="43" spans="7:7" ht="22.5" customHeight="1" x14ac:dyDescent="0.25"/>
    <row r="44" spans="7:7" ht="22.5" customHeight="1" x14ac:dyDescent="0.25"/>
    <row r="45" spans="7:7" ht="22.5" customHeight="1" x14ac:dyDescent="0.25"/>
    <row r="46" spans="7:7" ht="22.5" customHeight="1" x14ac:dyDescent="0.25"/>
    <row r="47" spans="7:7" ht="22.5" customHeight="1" x14ac:dyDescent="0.25">
      <c r="G47" s="38"/>
    </row>
    <row r="48" spans="7:7" ht="22.5" customHeight="1" x14ac:dyDescent="0.25">
      <c r="G48" s="38"/>
    </row>
    <row r="49" spans="1:7" ht="22.5" customHeight="1" x14ac:dyDescent="0.25">
      <c r="G49" s="38"/>
    </row>
    <row r="50" spans="1:7" ht="22.5" customHeight="1" x14ac:dyDescent="0.25">
      <c r="G50" s="38"/>
    </row>
    <row r="51" spans="1:7" ht="22.5" customHeight="1" x14ac:dyDescent="0.25"/>
    <row r="52" spans="1:7" ht="22.5" customHeight="1" x14ac:dyDescent="0.25">
      <c r="D52" s="38"/>
    </row>
    <row r="53" spans="1:7" ht="22.5" customHeight="1" x14ac:dyDescent="0.25">
      <c r="D53" s="38"/>
    </row>
    <row r="54" spans="1:7" ht="22.5" customHeight="1" x14ac:dyDescent="0.25">
      <c r="A54" s="84"/>
      <c r="B54" s="85"/>
      <c r="C54" s="85"/>
      <c r="D54" s="86"/>
    </row>
  </sheetData>
  <protectedRanges>
    <protectedRange algorithmName="SHA-512" hashValue="R0WNlv3HOMFxBrnx+GDwNhOCZjBD+nfa+k+uwbZsdfRydEeGK3dyK3Y6uH6QW3+6DwqFBBG2tmaeazXiH4E5Tw==" saltValue="+pXj+voQPOwRDRxnRuhnYA==" spinCount="100000" sqref="D5:D6 E10 D13:D16 E20" name="Bereik1"/>
  </protectedRanges>
  <mergeCells count="12">
    <mergeCell ref="A26:D31"/>
    <mergeCell ref="A54:D54"/>
    <mergeCell ref="A1:F1"/>
    <mergeCell ref="D4:E4"/>
    <mergeCell ref="A2:F2"/>
    <mergeCell ref="A12:B12"/>
    <mergeCell ref="D12:E12"/>
    <mergeCell ref="A4:C4"/>
    <mergeCell ref="B5:C5"/>
    <mergeCell ref="B6:C6"/>
    <mergeCell ref="B7:C7"/>
    <mergeCell ref="B17:C17"/>
  </mergeCells>
  <phoneticPr fontId="4" type="noConversion"/>
  <pageMargins left="0.7" right="0.7" top="0.75" bottom="0.75" header="0.3" footer="0.3"/>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8BE96-38D7-44F0-A9F8-AC069A3051F7}">
  <sheetPr>
    <pageSetUpPr fitToPage="1"/>
  </sheetPr>
  <dimension ref="A1:E26"/>
  <sheetViews>
    <sheetView topLeftCell="A3" workbookViewId="0">
      <selection activeCell="C20" sqref="C20"/>
    </sheetView>
  </sheetViews>
  <sheetFormatPr defaultRowHeight="15" x14ac:dyDescent="0.25"/>
  <cols>
    <col min="1" max="1" width="111.5703125" customWidth="1"/>
    <col min="2" max="2" width="44" customWidth="1"/>
    <col min="3" max="5" width="25.140625" customWidth="1"/>
  </cols>
  <sheetData>
    <row r="1" spans="1:5" ht="23.25" x14ac:dyDescent="0.25">
      <c r="A1" s="87" t="s">
        <v>87</v>
      </c>
      <c r="B1" s="106"/>
      <c r="C1" s="106"/>
      <c r="D1" s="106"/>
      <c r="E1" s="107"/>
    </row>
    <row r="2" spans="1:5" ht="19.5" thickBot="1" x14ac:dyDescent="0.3">
      <c r="A2" s="92" t="s">
        <v>40</v>
      </c>
      <c r="B2" s="93"/>
      <c r="C2" s="93"/>
      <c r="D2" s="93"/>
      <c r="E2" s="94"/>
    </row>
    <row r="3" spans="1:5" ht="15.75" thickBot="1" x14ac:dyDescent="0.3">
      <c r="A3" s="38"/>
      <c r="B3" s="38"/>
      <c r="C3" s="38"/>
      <c r="D3" s="38"/>
      <c r="E3" s="38"/>
    </row>
    <row r="4" spans="1:5" ht="37.5" customHeight="1" x14ac:dyDescent="0.25">
      <c r="A4" s="39" t="s">
        <v>42</v>
      </c>
      <c r="B4" s="22" t="s">
        <v>1</v>
      </c>
      <c r="C4" s="22" t="s">
        <v>1</v>
      </c>
      <c r="D4" s="22" t="s">
        <v>50</v>
      </c>
      <c r="E4" s="57" t="s">
        <v>51</v>
      </c>
    </row>
    <row r="5" spans="1:5" ht="37.5" customHeight="1" x14ac:dyDescent="0.25">
      <c r="A5" s="58" t="s">
        <v>83</v>
      </c>
      <c r="B5" s="23">
        <v>0.01</v>
      </c>
      <c r="C5" s="40">
        <f>+B5*E5</f>
        <v>1</v>
      </c>
      <c r="D5" s="9">
        <v>1</v>
      </c>
      <c r="E5" s="10">
        <v>100</v>
      </c>
    </row>
    <row r="6" spans="1:5" ht="37.5" customHeight="1" x14ac:dyDescent="0.25">
      <c r="A6" s="59" t="s">
        <v>84</v>
      </c>
      <c r="B6" s="23">
        <v>0.01</v>
      </c>
      <c r="C6" s="40">
        <f t="shared" ref="C6:C17" si="0">+B6*E6</f>
        <v>0.06</v>
      </c>
      <c r="D6" s="9" t="s">
        <v>52</v>
      </c>
      <c r="E6" s="10">
        <v>6</v>
      </c>
    </row>
    <row r="7" spans="1:5" ht="37.5" customHeight="1" x14ac:dyDescent="0.25">
      <c r="A7" s="58" t="s">
        <v>85</v>
      </c>
      <c r="B7" s="23">
        <v>0.01</v>
      </c>
      <c r="C7" s="40">
        <f t="shared" si="0"/>
        <v>0.01</v>
      </c>
      <c r="D7" s="9" t="s">
        <v>53</v>
      </c>
      <c r="E7" s="10">
        <v>1</v>
      </c>
    </row>
    <row r="8" spans="1:5" ht="37.5" customHeight="1" x14ac:dyDescent="0.25">
      <c r="A8" s="59" t="s">
        <v>86</v>
      </c>
      <c r="B8" s="23">
        <v>0.01</v>
      </c>
      <c r="C8" s="40">
        <f t="shared" si="0"/>
        <v>0.01</v>
      </c>
      <c r="D8" s="9" t="s">
        <v>53</v>
      </c>
      <c r="E8" s="10">
        <v>1</v>
      </c>
    </row>
    <row r="9" spans="1:5" ht="37.5" customHeight="1" x14ac:dyDescent="0.25">
      <c r="A9" s="58" t="s">
        <v>43</v>
      </c>
      <c r="B9" s="23">
        <v>0.01</v>
      </c>
      <c r="C9" s="40">
        <f t="shared" si="0"/>
        <v>0.01</v>
      </c>
      <c r="D9" s="9" t="s">
        <v>53</v>
      </c>
      <c r="E9" s="10">
        <v>1</v>
      </c>
    </row>
    <row r="10" spans="1:5" ht="37.5" customHeight="1" x14ac:dyDescent="0.25">
      <c r="A10" s="59" t="s">
        <v>46</v>
      </c>
      <c r="B10" s="23">
        <v>0.01</v>
      </c>
      <c r="C10" s="40">
        <f t="shared" si="0"/>
        <v>0.02</v>
      </c>
      <c r="D10" s="9" t="s">
        <v>53</v>
      </c>
      <c r="E10" s="10">
        <v>2</v>
      </c>
    </row>
    <row r="11" spans="1:5" ht="37.5" customHeight="1" x14ac:dyDescent="0.25">
      <c r="A11" s="58" t="s">
        <v>74</v>
      </c>
      <c r="B11" s="23">
        <v>0.01</v>
      </c>
      <c r="C11" s="40">
        <f t="shared" si="0"/>
        <v>0.01</v>
      </c>
      <c r="D11" s="9" t="s">
        <v>53</v>
      </c>
      <c r="E11" s="10">
        <v>1</v>
      </c>
    </row>
    <row r="12" spans="1:5" ht="37.5" customHeight="1" x14ac:dyDescent="0.25">
      <c r="A12" s="59" t="s">
        <v>75</v>
      </c>
      <c r="B12" s="23">
        <v>0.01</v>
      </c>
      <c r="C12" s="40">
        <f t="shared" si="0"/>
        <v>0.02</v>
      </c>
      <c r="D12" s="9" t="s">
        <v>53</v>
      </c>
      <c r="E12" s="10">
        <v>2</v>
      </c>
    </row>
    <row r="13" spans="1:5" ht="37.5" customHeight="1" x14ac:dyDescent="0.25">
      <c r="A13" s="58" t="s">
        <v>76</v>
      </c>
      <c r="B13" s="23">
        <v>0.01</v>
      </c>
      <c r="C13" s="40">
        <f t="shared" si="0"/>
        <v>0.01</v>
      </c>
      <c r="D13" s="9" t="s">
        <v>53</v>
      </c>
      <c r="E13" s="10">
        <v>1</v>
      </c>
    </row>
    <row r="14" spans="1:5" ht="37.5" customHeight="1" x14ac:dyDescent="0.25">
      <c r="A14" s="59" t="s">
        <v>47</v>
      </c>
      <c r="B14" s="23">
        <v>0.01</v>
      </c>
      <c r="C14" s="40">
        <f t="shared" si="0"/>
        <v>0.01</v>
      </c>
      <c r="D14" s="9" t="s">
        <v>53</v>
      </c>
      <c r="E14" s="10">
        <v>1</v>
      </c>
    </row>
    <row r="15" spans="1:5" ht="37.5" customHeight="1" x14ac:dyDescent="0.25">
      <c r="A15" s="58" t="s">
        <v>49</v>
      </c>
      <c r="B15" s="23">
        <v>0.01</v>
      </c>
      <c r="C15" s="40">
        <f t="shared" si="0"/>
        <v>0.01</v>
      </c>
      <c r="D15" s="9" t="s">
        <v>53</v>
      </c>
      <c r="E15" s="10">
        <v>1</v>
      </c>
    </row>
    <row r="16" spans="1:5" ht="37.5" customHeight="1" x14ac:dyDescent="0.25">
      <c r="A16" s="59" t="s">
        <v>77</v>
      </c>
      <c r="B16" s="23">
        <v>0.01</v>
      </c>
      <c r="C16" s="40">
        <f t="shared" si="0"/>
        <v>0.01</v>
      </c>
      <c r="D16" s="9" t="s">
        <v>53</v>
      </c>
      <c r="E16" s="10">
        <v>1</v>
      </c>
    </row>
    <row r="17" spans="1:5" ht="37.5" customHeight="1" thickBot="1" x14ac:dyDescent="0.3">
      <c r="A17" s="60" t="s">
        <v>78</v>
      </c>
      <c r="B17" s="61">
        <v>0.01</v>
      </c>
      <c r="C17" s="31">
        <f t="shared" si="0"/>
        <v>0.02</v>
      </c>
      <c r="D17" s="62" t="s">
        <v>53</v>
      </c>
      <c r="E17" s="37">
        <v>2</v>
      </c>
    </row>
    <row r="18" spans="1:5" ht="15.75" thickBot="1" x14ac:dyDescent="0.3"/>
    <row r="19" spans="1:5" ht="37.5" customHeight="1" thickTop="1" thickBot="1" x14ac:dyDescent="0.3">
      <c r="A19" s="34" t="s">
        <v>48</v>
      </c>
      <c r="B19" s="19"/>
      <c r="C19" s="35">
        <f>SUM(C5:C17)</f>
        <v>1.2000000000000002</v>
      </c>
      <c r="D19" s="41"/>
    </row>
    <row r="20" spans="1:5" ht="16.5" thickTop="1" thickBot="1" x14ac:dyDescent="0.3"/>
    <row r="21" spans="1:5" x14ac:dyDescent="0.25">
      <c r="A21" s="75" t="s">
        <v>27</v>
      </c>
      <c r="B21" s="76"/>
      <c r="C21" s="76"/>
      <c r="D21" s="77"/>
    </row>
    <row r="22" spans="1:5" x14ac:dyDescent="0.25">
      <c r="A22" s="78"/>
      <c r="B22" s="79"/>
      <c r="C22" s="79"/>
      <c r="D22" s="80"/>
    </row>
    <row r="23" spans="1:5" x14ac:dyDescent="0.25">
      <c r="A23" s="78"/>
      <c r="B23" s="79"/>
      <c r="C23" s="79"/>
      <c r="D23" s="80"/>
    </row>
    <row r="24" spans="1:5" x14ac:dyDescent="0.25">
      <c r="A24" s="78"/>
      <c r="B24" s="79"/>
      <c r="C24" s="79"/>
      <c r="D24" s="80"/>
    </row>
    <row r="25" spans="1:5" x14ac:dyDescent="0.25">
      <c r="A25" s="78"/>
      <c r="B25" s="79"/>
      <c r="C25" s="79"/>
      <c r="D25" s="80"/>
    </row>
    <row r="26" spans="1:5" ht="15.75" thickBot="1" x14ac:dyDescent="0.3">
      <c r="A26" s="81"/>
      <c r="B26" s="82"/>
      <c r="C26" s="82"/>
      <c r="D26" s="83"/>
    </row>
  </sheetData>
  <mergeCells count="3">
    <mergeCell ref="A21:D26"/>
    <mergeCell ref="A1:E1"/>
    <mergeCell ref="A2:E2"/>
  </mergeCells>
  <pageMargins left="0.7" right="0.7" top="0.75" bottom="0.75" header="0.3" footer="0.3"/>
  <pageSetup paperSize="9"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3539D-B545-43F4-A30A-1C7831819039}">
  <sheetPr>
    <pageSetUpPr fitToPage="1"/>
  </sheetPr>
  <dimension ref="A1:E22"/>
  <sheetViews>
    <sheetView tabSelected="1" workbookViewId="0">
      <selection activeCell="D6" sqref="D6"/>
    </sheetView>
  </sheetViews>
  <sheetFormatPr defaultRowHeight="15" x14ac:dyDescent="0.25"/>
  <cols>
    <col min="1" max="1" width="13.7109375" customWidth="1"/>
    <col min="2" max="2" width="89.42578125" customWidth="1"/>
    <col min="3" max="3" width="29.28515625" customWidth="1"/>
    <col min="4" max="4" width="23" customWidth="1"/>
    <col min="5" max="5" width="26.85546875" customWidth="1"/>
  </cols>
  <sheetData>
    <row r="1" spans="1:5" ht="23.25" x14ac:dyDescent="0.25">
      <c r="A1" s="87" t="s">
        <v>91</v>
      </c>
      <c r="B1" s="106"/>
      <c r="C1" s="106"/>
      <c r="D1" s="106"/>
      <c r="E1" s="107"/>
    </row>
    <row r="2" spans="1:5" ht="19.5" thickBot="1" x14ac:dyDescent="0.3">
      <c r="A2" s="92" t="s">
        <v>40</v>
      </c>
      <c r="B2" s="93"/>
      <c r="C2" s="93"/>
      <c r="D2" s="93"/>
      <c r="E2" s="94"/>
    </row>
    <row r="3" spans="1:5" ht="15.75" thickBot="1" x14ac:dyDescent="0.3"/>
    <row r="4" spans="1:5" ht="37.5" customHeight="1" x14ac:dyDescent="0.25">
      <c r="A4" s="108" t="s">
        <v>28</v>
      </c>
      <c r="B4" s="109"/>
      <c r="C4" s="42" t="s">
        <v>54</v>
      </c>
      <c r="D4" s="110" t="s">
        <v>29</v>
      </c>
      <c r="E4" s="111"/>
    </row>
    <row r="5" spans="1:5" ht="37.5" customHeight="1" x14ac:dyDescent="0.25">
      <c r="A5" s="43" t="s">
        <v>30</v>
      </c>
      <c r="B5" s="46" t="s">
        <v>55</v>
      </c>
      <c r="C5" s="47" t="s">
        <v>57</v>
      </c>
      <c r="D5" s="44"/>
      <c r="E5" s="50" t="s">
        <v>5</v>
      </c>
    </row>
    <row r="6" spans="1:5" ht="37.5" customHeight="1" x14ac:dyDescent="0.25">
      <c r="A6" s="45" t="s">
        <v>31</v>
      </c>
      <c r="B6" s="48" t="s">
        <v>68</v>
      </c>
      <c r="C6" s="49" t="s">
        <v>59</v>
      </c>
      <c r="D6" s="44"/>
      <c r="E6" s="51" t="s">
        <v>32</v>
      </c>
    </row>
    <row r="7" spans="1:5" ht="37.5" customHeight="1" x14ac:dyDescent="0.25">
      <c r="A7" s="43" t="s">
        <v>33</v>
      </c>
      <c r="B7" s="46" t="s">
        <v>69</v>
      </c>
      <c r="C7" s="47" t="s">
        <v>60</v>
      </c>
      <c r="D7" s="44"/>
      <c r="E7" s="50" t="s">
        <v>32</v>
      </c>
    </row>
    <row r="8" spans="1:5" ht="37.5" customHeight="1" x14ac:dyDescent="0.25">
      <c r="A8" s="45" t="s">
        <v>34</v>
      </c>
      <c r="B8" s="48" t="s">
        <v>56</v>
      </c>
      <c r="C8" s="49" t="s">
        <v>61</v>
      </c>
      <c r="D8" s="44"/>
      <c r="E8" s="51" t="s">
        <v>72</v>
      </c>
    </row>
    <row r="9" spans="1:5" ht="37.5" customHeight="1" x14ac:dyDescent="0.25">
      <c r="A9" s="43" t="s">
        <v>35</v>
      </c>
      <c r="B9" s="46" t="s">
        <v>58</v>
      </c>
      <c r="C9" s="47" t="s">
        <v>62</v>
      </c>
      <c r="D9" s="44"/>
      <c r="E9" s="50" t="s">
        <v>5</v>
      </c>
    </row>
    <row r="10" spans="1:5" ht="37.5" customHeight="1" x14ac:dyDescent="0.25">
      <c r="A10" s="45" t="s">
        <v>36</v>
      </c>
      <c r="B10" s="48" t="s">
        <v>70</v>
      </c>
      <c r="C10" s="49" t="s">
        <v>63</v>
      </c>
      <c r="D10" s="44"/>
      <c r="E10" s="51" t="s">
        <v>5</v>
      </c>
    </row>
    <row r="11" spans="1:5" ht="37.5" customHeight="1" x14ac:dyDescent="0.25">
      <c r="A11" s="43" t="s">
        <v>37</v>
      </c>
      <c r="B11" s="46" t="s">
        <v>71</v>
      </c>
      <c r="C11" s="47" t="s">
        <v>64</v>
      </c>
      <c r="D11" s="44"/>
      <c r="E11" s="50" t="s">
        <v>5</v>
      </c>
    </row>
    <row r="12" spans="1:5" ht="37.5" customHeight="1" x14ac:dyDescent="0.25">
      <c r="A12" s="45" t="s">
        <v>38</v>
      </c>
      <c r="B12" s="48" t="s">
        <v>92</v>
      </c>
      <c r="C12" s="49" t="s">
        <v>66</v>
      </c>
      <c r="D12" s="44"/>
      <c r="E12" s="51" t="s">
        <v>5</v>
      </c>
    </row>
    <row r="13" spans="1:5" ht="37.5" customHeight="1" x14ac:dyDescent="0.25">
      <c r="A13" s="43" t="s">
        <v>39</v>
      </c>
      <c r="B13" s="46" t="s">
        <v>65</v>
      </c>
      <c r="C13" s="47" t="s">
        <v>93</v>
      </c>
      <c r="D13" s="44"/>
      <c r="E13" s="50" t="s">
        <v>5</v>
      </c>
    </row>
    <row r="14" spans="1:5" ht="60.75" customHeight="1" x14ac:dyDescent="0.25">
      <c r="A14" s="45" t="s">
        <v>88</v>
      </c>
      <c r="B14" s="48" t="s">
        <v>67</v>
      </c>
      <c r="C14" s="49" t="s">
        <v>95</v>
      </c>
      <c r="D14" s="44"/>
      <c r="E14" s="51" t="s">
        <v>73</v>
      </c>
    </row>
    <row r="15" spans="1:5" ht="37.5" customHeight="1" thickBot="1" x14ac:dyDescent="0.3">
      <c r="A15" s="52" t="s">
        <v>89</v>
      </c>
      <c r="B15" s="53" t="s">
        <v>94</v>
      </c>
      <c r="C15" s="54" t="s">
        <v>96</v>
      </c>
      <c r="D15" s="55"/>
      <c r="E15" s="56" t="s">
        <v>97</v>
      </c>
    </row>
    <row r="16" spans="1:5" ht="38.25" customHeight="1" thickBot="1" x14ac:dyDescent="0.3"/>
    <row r="17" spans="1:4" x14ac:dyDescent="0.25">
      <c r="A17" s="75" t="s">
        <v>27</v>
      </c>
      <c r="B17" s="76"/>
      <c r="C17" s="76"/>
      <c r="D17" s="77"/>
    </row>
    <row r="18" spans="1:4" x14ac:dyDescent="0.25">
      <c r="A18" s="78"/>
      <c r="B18" s="79"/>
      <c r="C18" s="79"/>
      <c r="D18" s="80"/>
    </row>
    <row r="19" spans="1:4" x14ac:dyDescent="0.25">
      <c r="A19" s="78"/>
      <c r="B19" s="79"/>
      <c r="C19" s="79"/>
      <c r="D19" s="80"/>
    </row>
    <row r="20" spans="1:4" x14ac:dyDescent="0.25">
      <c r="A20" s="78"/>
      <c r="B20" s="79"/>
      <c r="C20" s="79"/>
      <c r="D20" s="80"/>
    </row>
    <row r="21" spans="1:4" x14ac:dyDescent="0.25">
      <c r="A21" s="78"/>
      <c r="B21" s="79"/>
      <c r="C21" s="79"/>
      <c r="D21" s="80"/>
    </row>
    <row r="22" spans="1:4" ht="15.75" thickBot="1" x14ac:dyDescent="0.3">
      <c r="A22" s="81"/>
      <c r="B22" s="82"/>
      <c r="C22" s="82"/>
      <c r="D22" s="83"/>
    </row>
  </sheetData>
  <mergeCells count="5">
    <mergeCell ref="A4:B4"/>
    <mergeCell ref="D4:E4"/>
    <mergeCell ref="A17:D22"/>
    <mergeCell ref="A1:E1"/>
    <mergeCell ref="A2:E2"/>
  </mergeCells>
  <pageMargins left="0.7" right="0.7" top="0.75" bottom="0.75" header="0.3" footer="0.3"/>
  <pageSetup paperSize="9"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29247FF6F87B4CB1680FE6B2588463" ma:contentTypeVersion="12" ma:contentTypeDescription="Een nieuw document maken." ma:contentTypeScope="" ma:versionID="ef922ef9d927e91bf8aeadbf7ec11e1e">
  <xsd:schema xmlns:xsd="http://www.w3.org/2001/XMLSchema" xmlns:xs="http://www.w3.org/2001/XMLSchema" xmlns:p="http://schemas.microsoft.com/office/2006/metadata/properties" xmlns:ns2="53792796-59cc-484f-8160-24fd4efb2ced" xmlns:ns3="48b068f9-517e-4c9b-8032-c8a720840390" targetNamespace="http://schemas.microsoft.com/office/2006/metadata/properties" ma:root="true" ma:fieldsID="70e5c521f98a9abd49a6d5582271dfca" ns2:_="" ns3:_="">
    <xsd:import namespace="53792796-59cc-484f-8160-24fd4efb2ced"/>
    <xsd:import namespace="48b068f9-517e-4c9b-8032-c8a7208403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92796-59cc-484f-8160-24fd4efb2c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0dab6c0-2d9b-4f0e-adcb-8a90b3ec612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b068f9-517e-4c9b-8032-c8a72084039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8b068f9-517e-4c9b-8032-c8a720840390">
      <UserInfo>
        <DisplayName>Brandsen, (Martijn)</DisplayName>
        <AccountId>15</AccountId>
        <AccountType/>
      </UserInfo>
    </SharedWithUsers>
    <lcf76f155ced4ddcb4097134ff3c332f xmlns="53792796-59cc-484f-8160-24fd4efb2c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B34FE6-40D4-4240-9FC5-7658BDE8D96A}">
  <ds:schemaRefs>
    <ds:schemaRef ds:uri="http://schemas.microsoft.com/sharepoint/v3/contenttype/forms"/>
  </ds:schemaRefs>
</ds:datastoreItem>
</file>

<file path=customXml/itemProps2.xml><?xml version="1.0" encoding="utf-8"?>
<ds:datastoreItem xmlns:ds="http://schemas.openxmlformats.org/officeDocument/2006/customXml" ds:itemID="{B528F87C-8AC5-4332-80EC-B40C87AC3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92796-59cc-484f-8160-24fd4efb2ced"/>
    <ds:schemaRef ds:uri="48b068f9-517e-4c9b-8032-c8a7208403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9D6A24-057E-4A59-899F-396658E6C5C4}">
  <ds:schemaRefs>
    <ds:schemaRef ds:uri="http://schemas.microsoft.com/office/2006/metadata/properties"/>
    <ds:schemaRef ds:uri="http://schemas.microsoft.com/office/infopath/2007/PartnerControls"/>
    <ds:schemaRef ds:uri="e258b595-d6a0-474c-baeb-33ab40ac79e4"/>
    <ds:schemaRef ds:uri="7108e835-9b8c-4d3e-9846-6209b559c4ab"/>
    <ds:schemaRef ds:uri="48b068f9-517e-4c9b-8032-c8a720840390"/>
    <ds:schemaRef ds:uri="53792796-59cc-484f-8160-24fd4efb2c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Prijsblad VRZ</vt:lpstr>
      <vt:lpstr>TCO</vt:lpstr>
      <vt:lpstr>Opties</vt:lpstr>
      <vt:lpstr>'Prijsblad VRZ'!Afdrukbereik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Vooren, van (Marc)</dc:creator>
  <cp:keywords/>
  <dc:description/>
  <cp:lastModifiedBy>Vooren, van (Marc)</cp:lastModifiedBy>
  <cp:revision/>
  <cp:lastPrinted>2024-07-18T11:35:12Z</cp:lastPrinted>
  <dcterms:created xsi:type="dcterms:W3CDTF">2022-08-23T07:43:54Z</dcterms:created>
  <dcterms:modified xsi:type="dcterms:W3CDTF">2024-07-19T08:29:36Z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0x010100B229247FF6F87B4CB1680FE6B2588463</vt:lpwstr>
  </property>
  <property fmtid="{D5CDD505-2E9C-101B-9397-08002B2CF9AE}" pid="3" name="MediaServiceImageTags">
    <vt:lpwstr/>
  </property>
  <property fmtid="{D5CDD505-2E9C-101B-9397-08002B2CF9AE}" pid="4" name="Order">
    <vt:r8>3540300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vastgesteld?">
    <vt:bool>false</vt:bool>
  </property>
</Properties>
</file>