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Meppel\EA 2025\Schadehistorie\"/>
    </mc:Choice>
  </mc:AlternateContent>
  <xr:revisionPtr revIDLastSave="0" documentId="13_ncr:1_{F01DC1EC-2A93-495A-9C42-86660E9D65CD}" xr6:coauthVersionLast="47" xr6:coauthVersionMax="47" xr10:uidLastSave="{00000000-0000-0000-0000-000000000000}"/>
  <bookViews>
    <workbookView xWindow="-28920" yWindow="-120" windowWidth="29040" windowHeight="15720" activeTab="1" xr2:uid="{A6D31D3D-D618-4AFB-BC4D-D78CDF1B665D}"/>
  </bookViews>
  <sheets>
    <sheet name="Schadeoverzicht" sheetId="1" r:id="rId1"/>
    <sheet name="Pivot" sheetId="2" r:id="rId2"/>
  </sheets>
  <calcPr calcId="191029"/>
  <pivotCaches>
    <pivotCache cacheId="1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K18" i="1"/>
  <c r="M18" i="1"/>
  <c r="I18" i="1"/>
  <c r="N18" i="1"/>
</calcChain>
</file>

<file path=xl/sharedStrings.xml><?xml version="1.0" encoding="utf-8"?>
<sst xmlns="http://schemas.openxmlformats.org/spreadsheetml/2006/main" count="108" uniqueCount="49">
  <si>
    <t>Verzekerde</t>
  </si>
  <si>
    <t>Tekenjaar</t>
  </si>
  <si>
    <t>SchadeNr</t>
  </si>
  <si>
    <t>SchadeDatum</t>
  </si>
  <si>
    <t>Status</t>
  </si>
  <si>
    <t>Omschrijving</t>
  </si>
  <si>
    <t>EvenementOms</t>
  </si>
  <si>
    <t>Schade</t>
  </si>
  <si>
    <t>Reserve</t>
  </si>
  <si>
    <t>KostenExpert</t>
  </si>
  <si>
    <t>EigenRisico</t>
  </si>
  <si>
    <t>Aantal</t>
  </si>
  <si>
    <t>Gemeente Meppel</t>
  </si>
  <si>
    <t>Nijeveen, Friesestraatweg 12 (vandalismeschade)</t>
  </si>
  <si>
    <t>Meppel, Steenwijkerstraatweg 78 (diefstalschade)</t>
  </si>
  <si>
    <t>Meppel, Jacob Marisstraat 1 (inbraakschade)</t>
  </si>
  <si>
    <t>Meppel, Gedeputeerde Dekkerweg 7 (stormschade)</t>
  </si>
  <si>
    <t>Loss Adjusting - Meppel, Eekhorstweg 16 (inbraakschade)</t>
  </si>
  <si>
    <t>Loss adjusting - Meppel, Steenwijkerstraatweg 78 (stormschade)</t>
  </si>
  <si>
    <t>Meppel, Colijnstrat 4 (vandalisme schade)</t>
  </si>
  <si>
    <t>Meppel, K.P. Laan 20 (brandschade)</t>
  </si>
  <si>
    <t>Loss adjusting - Meppel, Ezingerweg 58A (stormschade)</t>
  </si>
  <si>
    <t>Meppel, Eekhorstweg 16 (aanrijding)</t>
  </si>
  <si>
    <t>Meppel, Eekhorstweg 16 (blikseminslag)diverse locaties</t>
  </si>
  <si>
    <t>Loss adjusting - Meppel, Grote Oever 26 (brandschade)</t>
  </si>
  <si>
    <t>Meppel, Wilhelminapark ong (brandschade)</t>
  </si>
  <si>
    <t>Verzameldossier stormschade</t>
  </si>
  <si>
    <t>Fast Lane - Stad &amp; Esch, Ezingerweg 51-56 (brandschade)</t>
  </si>
  <si>
    <t>inbraak/diefstal/vandalisme</t>
  </si>
  <si>
    <t>storm/hagel</t>
  </si>
  <si>
    <t>brand</t>
  </si>
  <si>
    <t>aanvaring/aanrijding</t>
  </si>
  <si>
    <t>ontploffing</t>
  </si>
  <si>
    <t>Total</t>
  </si>
  <si>
    <t>Geen schades</t>
  </si>
  <si>
    <t xml:space="preserve">Aantal </t>
  </si>
  <si>
    <t xml:space="preserve">Schade </t>
  </si>
  <si>
    <t xml:space="preserve">Reserve </t>
  </si>
  <si>
    <t>Kosten expert</t>
  </si>
  <si>
    <t>Afgesloten</t>
  </si>
  <si>
    <t>Openstaand</t>
  </si>
  <si>
    <t>Schade is financieel afgewerkt met verzekerde</t>
  </si>
  <si>
    <t>Schade blijft onder het eigen risico</t>
  </si>
  <si>
    <t>Verzekerde dient aanvullende info te verstrekken</t>
  </si>
  <si>
    <t>StatusOms</t>
  </si>
  <si>
    <t>Netto schade/betaald</t>
  </si>
  <si>
    <t xml:space="preserve">Netto schade/betaald </t>
  </si>
  <si>
    <t>Rijlabels</t>
  </si>
  <si>
    <t>Totalen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</si>
</sst>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0" fontId="0" fillId="0" borderId="0" xfId="0" applyNumberFormat="1"/>
    <xf numFmtId="44" fontId="0" fillId="0" borderId="0" xfId="0" applyNumberFormat="1"/>
    <xf numFmtId="44" fontId="1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2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4">
    <dxf>
      <numFmt numFmtId="34" formatCode="_ &quot;€&quot;\ * #,##0.00_ ;_ &quot;€&quot;\ * \-#,##0.00_ ;_ &quot;€&quot;\ * &quot;-&quot;??_ ;_ @_ "/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ill>
        <patternFill patternType="solid">
          <fgColor indexed="64"/>
          <bgColor theme="1"/>
        </patternFill>
      </fill>
    </dxf>
    <dxf>
      <numFmt numFmtId="34" formatCode="_ &quot;€&quot;\ * #,##0.00_ ;_ &quot;€&quot;\ * \-#,##0.00_ ;_ &quot;€&quot;\ * &quot;-&quot;??_ ;_ @_ "/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ill>
        <patternFill patternType="solid">
          <fgColor indexed="64"/>
          <bgColor theme="1"/>
        </patternFill>
      </fill>
    </dxf>
    <dxf>
      <fill>
        <patternFill patternType="solid">
          <fgColor indexed="64"/>
          <bgColor theme="1"/>
        </patternFill>
      </fill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numFmt numFmtId="34" formatCode="_ &quot;€&quot;\ * #,##0.00_ ;_ &quot;€&quot;\ * \-#,##0.00_ ;_ &quot;€&quot;\ * &quot;-&quot;??_ ;_ @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bin ter Hark" refreshedDate="45736.35920590278" createdVersion="8" refreshedVersion="8" minRefreshableVersion="3" recordCount="16" xr:uid="{004E4AEA-A053-4D48-9694-4921EF4130AA}">
  <cacheSource type="worksheet">
    <worksheetSource name="Table1"/>
  </cacheSource>
  <cacheFields count="14">
    <cacheField name="Verzekerde" numFmtId="0">
      <sharedItems count="1">
        <s v="Gemeente Meppel"/>
      </sharedItems>
    </cacheField>
    <cacheField name="Tekenjaar" numFmtId="0">
      <sharedItems containsSemiMixedTypes="0" containsString="0" containsNumber="1" containsInteger="1" minValue="2019" maxValue="2025" count="7">
        <n v="2019"/>
        <n v="2020"/>
        <n v="2021"/>
        <n v="2022"/>
        <n v="2023"/>
        <n v="2024"/>
        <n v="2025"/>
      </sharedItems>
    </cacheField>
    <cacheField name="SchadeNr" numFmtId="0">
      <sharedItems containsMixedTypes="1" containsNumber="1" containsInteger="1" minValue="1749504" maxValue="1864182"/>
    </cacheField>
    <cacheField name="SchadeDatum" numFmtId="0">
      <sharedItems containsDate="1" containsMixedTypes="1" minDate="2019-08-01T00:00:00" maxDate="2024-11-23T00:00:00"/>
    </cacheField>
    <cacheField name="Status" numFmtId="0">
      <sharedItems count="3">
        <s v="Afgesloten"/>
        <s v="Openstaand"/>
        <s v="Geen schades"/>
      </sharedItems>
    </cacheField>
    <cacheField name="StatusOms" numFmtId="0">
      <sharedItems/>
    </cacheField>
    <cacheField name="Omschrijving" numFmtId="0">
      <sharedItems/>
    </cacheField>
    <cacheField name="EvenementOms" numFmtId="0">
      <sharedItems/>
    </cacheField>
    <cacheField name="Schade" numFmtId="0">
      <sharedItems containsSemiMixedTypes="0" containsString="0" containsNumber="1" minValue="0" maxValue="78650"/>
    </cacheField>
    <cacheField name="Reserve" numFmtId="0">
      <sharedItems containsSemiMixedTypes="0" containsString="0" containsNumber="1" containsInteger="1" minValue="0" maxValue="0"/>
    </cacheField>
    <cacheField name="KostenExpert" numFmtId="0">
      <sharedItems containsSemiMixedTypes="0" containsString="0" containsNumber="1" minValue="0" maxValue="2155.31"/>
    </cacheField>
    <cacheField name="EigenRisico" numFmtId="0">
      <sharedItems containsSemiMixedTypes="0" containsString="0" containsNumber="1" containsInteger="1" minValue="0" maxValue="2500"/>
    </cacheField>
    <cacheField name="Netto schade/betaald" numFmtId="0">
      <sharedItems containsSemiMixedTypes="0" containsString="0" containsNumber="1" minValue="0" maxValue="79022.87"/>
    </cacheField>
    <cacheField name="Aantal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n v="1749504"/>
    <d v="2019-08-01T00:00:00"/>
    <x v="0"/>
    <s v="Schade is financieel afgewerkt met verzekerde"/>
    <s v="Nijeveen, Friesestraatweg 12 (vandalismeschade)"/>
    <s v="inbraak/diefstal/vandalisme"/>
    <n v="78650"/>
    <n v="0"/>
    <n v="2107.87"/>
    <n v="2500"/>
    <n v="79022.87"/>
    <n v="1"/>
  </r>
  <r>
    <x v="0"/>
    <x v="0"/>
    <n v="1755290"/>
    <d v="2019-10-10T00:00:00"/>
    <x v="0"/>
    <s v="Schade is financieel afgewerkt met verzekerde"/>
    <s v="Meppel, Steenwijkerstraatweg 78 (diefstalschade)"/>
    <s v="inbraak/diefstal/vandalisme"/>
    <n v="4998.83"/>
    <n v="0"/>
    <n v="0"/>
    <n v="2500"/>
    <n v="2524"/>
    <n v="1"/>
  </r>
  <r>
    <x v="0"/>
    <x v="0"/>
    <n v="1762123"/>
    <d v="2020-01-18T00:00:00"/>
    <x v="0"/>
    <s v="Schade blijft onder het eigen risico"/>
    <s v="Meppel, Jacob Marisstraat 1 (inbraakschade)"/>
    <s v="inbraak/diefstal/vandalisme"/>
    <n v="0"/>
    <n v="0"/>
    <n v="0"/>
    <n v="2500"/>
    <n v="0"/>
    <n v="1"/>
  </r>
  <r>
    <x v="0"/>
    <x v="0"/>
    <n v="1764077"/>
    <d v="2020-02-09T00:00:00"/>
    <x v="0"/>
    <s v="Schade blijft onder het eigen risico"/>
    <s v="Meppel, Gedeputeerde Dekkerweg 7 (stormschade)"/>
    <s v="storm/hagel"/>
    <n v="0"/>
    <n v="0"/>
    <n v="0"/>
    <n v="2500"/>
    <n v="0"/>
    <n v="1"/>
  </r>
  <r>
    <x v="0"/>
    <x v="1"/>
    <n v="1783253"/>
    <d v="2020-12-03T00:00:00"/>
    <x v="0"/>
    <s v="Schade is financieel afgewerkt met verzekerde"/>
    <s v="Loss Adjusting - Meppel, Eekhorstweg 16 (inbraakschade)"/>
    <s v="inbraak/diefstal/vandalisme"/>
    <n v="6972.99"/>
    <n v="0"/>
    <n v="542.1"/>
    <n v="2500"/>
    <n v="5060.1000000000004"/>
    <n v="1"/>
  </r>
  <r>
    <x v="0"/>
    <x v="1"/>
    <n v="1789529"/>
    <d v="2021-03-11T00:00:00"/>
    <x v="0"/>
    <s v="Schade is financieel afgewerkt met verzekerde"/>
    <s v="Loss adjusting - Meppel, Steenwijkerstraatweg 78 (stormschade)"/>
    <s v="storm/hagel"/>
    <n v="24586.78"/>
    <n v="0"/>
    <n v="643.73"/>
    <n v="2500"/>
    <n v="22956.73"/>
    <n v="1"/>
  </r>
  <r>
    <x v="0"/>
    <x v="2"/>
    <n v="1803074"/>
    <d v="2021-08-23T00:00:00"/>
    <x v="0"/>
    <s v="Schade is financieel afgewerkt met verzekerde"/>
    <s v="Meppel, Colijnstrat 4 (vandalisme schade)"/>
    <s v="inbraak/diefstal/vandalisme"/>
    <n v="4960.26"/>
    <n v="0"/>
    <n v="0"/>
    <n v="2500"/>
    <n v="2485"/>
    <n v="1"/>
  </r>
  <r>
    <x v="0"/>
    <x v="2"/>
    <n v="1806680"/>
    <d v="2021-12-24T00:00:00"/>
    <x v="0"/>
    <s v="Schade is financieel afgewerkt met verzekerde"/>
    <s v="Meppel, K.P. Laan 20 (brandschade)"/>
    <s v="brand"/>
    <n v="4549.3500000000004"/>
    <n v="0"/>
    <n v="0"/>
    <n v="2500"/>
    <n v="2070"/>
    <n v="1"/>
  </r>
  <r>
    <x v="0"/>
    <x v="2"/>
    <n v="1814386"/>
    <d v="2022-02-18T00:00:00"/>
    <x v="0"/>
    <s v="Schade is financieel afgewerkt met verzekerde"/>
    <s v="Loss adjusting - Meppel, Ezingerweg 58A (stormschade)"/>
    <s v="storm/hagel"/>
    <n v="9140.8700000000008"/>
    <n v="0"/>
    <n v="169.4"/>
    <n v="2500"/>
    <n v="6879.4"/>
    <n v="1"/>
  </r>
  <r>
    <x v="0"/>
    <x v="3"/>
    <n v="1831823"/>
    <d v="2023-03-24T00:00:00"/>
    <x v="0"/>
    <s v="Schade is financieel afgewerkt met verzekerde"/>
    <s v="Meppel, Eekhorstweg 16 (aanrijding)"/>
    <s v="aanvaring/aanrijding"/>
    <n v="15294.06"/>
    <n v="0"/>
    <n v="498.04"/>
    <n v="2500"/>
    <n v="13423.04"/>
    <n v="1"/>
  </r>
  <r>
    <x v="0"/>
    <x v="3"/>
    <n v="1835731"/>
    <d v="2023-04-22T00:00:00"/>
    <x v="0"/>
    <s v="Schade is financieel afgewerkt met verzekerde"/>
    <s v="Meppel, Eekhorstweg 16 (blikseminslag)diverse locaties"/>
    <s v="ontploffing"/>
    <n v="16759"/>
    <n v="0"/>
    <n v="2155.31"/>
    <n v="2500"/>
    <n v="16560.310000000001"/>
    <n v="1"/>
  </r>
  <r>
    <x v="0"/>
    <x v="4"/>
    <n v="1845235"/>
    <d v="2023-11-22T00:00:00"/>
    <x v="0"/>
    <s v="Schade is financieel afgewerkt met verzekerde"/>
    <s v="Loss adjusting - Meppel, Grote Oever 26 (brandschade)"/>
    <s v="brand"/>
    <n v="22687.46"/>
    <n v="0"/>
    <n v="1413.89"/>
    <n v="2500"/>
    <n v="21803.89"/>
    <n v="1"/>
  </r>
  <r>
    <x v="0"/>
    <x v="5"/>
    <n v="1858374"/>
    <d v="2024-07-26T00:00:00"/>
    <x v="0"/>
    <s v="Schade is financieel afgewerkt met verzekerde"/>
    <s v="Meppel, Wilhelminapark ong (brandschade)"/>
    <s v="brand"/>
    <n v="23375.49"/>
    <n v="0"/>
    <n v="1583.04"/>
    <n v="2500"/>
    <n v="22671.040000000001"/>
    <n v="1"/>
  </r>
  <r>
    <x v="0"/>
    <x v="5"/>
    <n v="1859620"/>
    <d v="2024-08-24T00:00:00"/>
    <x v="0"/>
    <s v="Schade is financieel afgewerkt met verzekerde"/>
    <s v="Verzameldossier stormschade"/>
    <s v="storm/hagel"/>
    <n v="10437.15"/>
    <n v="0"/>
    <n v="1316.24"/>
    <n v="2500"/>
    <n v="9336.24"/>
    <n v="1"/>
  </r>
  <r>
    <x v="0"/>
    <x v="5"/>
    <n v="1864182"/>
    <d v="2024-11-22T00:00:00"/>
    <x v="1"/>
    <s v="Verzekerde dient aanvullende info te verstrekken"/>
    <s v="Fast Lane - Stad &amp; Esch, Ezingerweg 51-56 (brandschade)"/>
    <s v="brand"/>
    <n v="0"/>
    <n v="0"/>
    <n v="0"/>
    <n v="2500"/>
    <n v="0"/>
    <n v="1"/>
  </r>
  <r>
    <x v="0"/>
    <x v="6"/>
    <s v="Geen schades"/>
    <s v="Geen schades"/>
    <x v="2"/>
    <s v="Geen schades"/>
    <s v="Geen schades"/>
    <s v="Geen schades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8F8510-3C16-4C9A-8836-ABE243C285BB}" name="PivotTable1" cacheId="12" applyNumberFormats="0" applyBorderFormats="0" applyFontFormats="0" applyPatternFormats="0" applyAlignmentFormats="0" applyWidthHeightFormats="1" dataCaption="Values" grandTotalCaption="Totalen" updatedVersion="8" minRefreshableVersion="3" useAutoFormatting="1" itemPrintTitles="1" createdVersion="8" indent="0" outline="1" outlineData="1" multipleFieldFilters="0" rowHeaderCaption="Rijlabels">
  <location ref="A1:F14" firstHeaderRow="0" firstDataRow="1" firstDataCol="1"/>
  <pivotFields count="14">
    <pivotField axis="axisRow" showAll="0">
      <items count="2">
        <item x="0"/>
        <item t="default"/>
      </items>
    </pivotField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dataField="1" showAll="0"/>
    <pivotField dataField="1" showAll="0"/>
  </pivotFields>
  <rowFields count="3">
    <field x="0"/>
    <field x="4"/>
    <field x="1"/>
  </rowFields>
  <rowItems count="13">
    <i>
      <x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1">
      <x v="1"/>
    </i>
    <i r="2">
      <x v="5"/>
    </i>
    <i r="1">
      <x v="2"/>
    </i>
    <i r="2">
      <x v="6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Aantal " fld="13" baseField="0" baseItem="0"/>
    <dataField name="Schade " fld="8" baseField="0" baseItem="0" numFmtId="44"/>
    <dataField name="Reserve " fld="9" baseField="0" baseItem="0" numFmtId="44"/>
    <dataField name="Kosten expert" fld="10" baseField="0" baseItem="0" numFmtId="44"/>
    <dataField name="Netto schade/betaald " fld="12" baseField="0" baseItem="0"/>
  </dataFields>
  <formats count="4">
    <format dxfId="11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  <format dxfId="10">
      <pivotArea field="0" type="button" dataOnly="0" labelOnly="1" outline="0" axis="axisRow" fieldPosition="0"/>
    </format>
    <format dxfId="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">
      <pivotArea dataOnly="0" labelOnly="1" outline="0" fieldPosition="0">
        <references count="1">
          <reference field="4294967294" count="1">
            <x v="4"/>
          </reference>
        </references>
      </pivotArea>
    </format>
  </formats>
  <pivotTableStyleInfo name="PivotStyleMedium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E7B53E-CFA0-46C3-BD54-9E83F46FB959}" name="Table1" displayName="Table1" ref="A1:N18" totalsRowCount="1" headerRowDxfId="33" totalsRowDxfId="32">
  <autoFilter ref="A1:N17" xr:uid="{32E7B53E-CFA0-46C3-BD54-9E83F46FB959}"/>
  <tableColumns count="14">
    <tableColumn id="1" xr3:uid="{FE5E35BB-22B6-4705-A171-1504458328F8}" name="Verzekerde" totalsRowLabel="Total" totalsRowDxfId="31"/>
    <tableColumn id="4" xr3:uid="{0790FC2A-43D0-4350-8362-3C97CBD96BE6}" name="Tekenjaar" totalsRowDxfId="30"/>
    <tableColumn id="5" xr3:uid="{FAC4425B-F7A8-4B0F-9AA7-362F1680F950}" name="SchadeNr" totalsRowDxfId="29"/>
    <tableColumn id="6" xr3:uid="{E430F54D-BDF0-48B6-8F13-C96316B01DA7}" name="SchadeDatum" dataDxfId="28" totalsRowDxfId="27"/>
    <tableColumn id="7" xr3:uid="{80DF8A10-BF8B-4E05-985F-758B4D01772F}" name="Status" totalsRowDxfId="26"/>
    <tableColumn id="17" xr3:uid="{3F31CC4C-4100-445B-9186-FD1E2C0E4ECF}" name="StatusOms" totalsRowDxfId="25"/>
    <tableColumn id="8" xr3:uid="{9C91C6AA-ABFE-4E8D-95DC-E40603ADCAA7}" name="Omschrijving" dataDxfId="24" totalsRowDxfId="23"/>
    <tableColumn id="9" xr3:uid="{CCA3749A-4551-47D2-A863-3347A8E1E5BE}" name="EvenementOms" totalsRowDxfId="22"/>
    <tableColumn id="10" xr3:uid="{80748F00-4858-436F-A7CD-ADFCB5AEFCC4}" name="Schade" totalsRowFunction="sum" dataDxfId="21" totalsRowDxfId="20"/>
    <tableColumn id="11" xr3:uid="{F3692994-B717-4C33-B50C-BCADEFCE19FD}" name="Reserve" totalsRowFunction="sum" dataDxfId="19" totalsRowDxfId="18"/>
    <tableColumn id="12" xr3:uid="{B90EF35D-3064-4C7F-9873-5B3B946B72E3}" name="KostenExpert" totalsRowFunction="sum" dataDxfId="17" totalsRowDxfId="16"/>
    <tableColumn id="13" xr3:uid="{49D0D2F5-91AD-4315-870D-3B4D3C62B1E3}" name="EigenRisico" totalsRowDxfId="15"/>
    <tableColumn id="14" xr3:uid="{C5E981D7-4779-4062-9BB2-6F5BEB55507A}" name="Netto schade/betaald" totalsRowFunction="sum" totalsRowDxfId="14"/>
    <tableColumn id="15" xr3:uid="{2AEA4A17-0FE6-4B54-B180-08C1DADBA78F}" name="Aantal" totalsRowFunction="sum" dataDxfId="13" totalsRowDxfId="1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41FEE-03B6-47E8-B32A-8A381606BEF3}">
  <dimension ref="A1:N18"/>
  <sheetViews>
    <sheetView workbookViewId="0">
      <selection activeCell="D16" sqref="D16"/>
    </sheetView>
  </sheetViews>
  <sheetFormatPr defaultRowHeight="15" x14ac:dyDescent="0.25"/>
  <cols>
    <col min="1" max="1" width="18" bestFit="1" customWidth="1"/>
    <col min="2" max="2" width="12" bestFit="1" customWidth="1"/>
    <col min="3" max="3" width="13.28515625" bestFit="1" customWidth="1"/>
    <col min="4" max="4" width="15.5703125" bestFit="1" customWidth="1"/>
    <col min="5" max="5" width="13.28515625" bestFit="1" customWidth="1"/>
    <col min="6" max="6" width="46.42578125" bestFit="1" customWidth="1"/>
    <col min="7" max="7" width="59.42578125" bestFit="1" customWidth="1"/>
    <col min="8" max="8" width="26.7109375" bestFit="1" customWidth="1"/>
    <col min="9" max="10" width="13.28515625" bestFit="1" customWidth="1"/>
    <col min="11" max="11" width="15.140625" bestFit="1" customWidth="1"/>
    <col min="12" max="12" width="13.28515625" bestFit="1" customWidth="1"/>
    <col min="13" max="13" width="15.140625" bestFit="1" customWidth="1"/>
    <col min="14" max="14" width="9" bestFit="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45</v>
      </c>
      <c r="N1" s="1" t="s">
        <v>11</v>
      </c>
    </row>
    <row r="2" spans="1:14" x14ac:dyDescent="0.25">
      <c r="A2" t="s">
        <v>12</v>
      </c>
      <c r="B2">
        <v>2019</v>
      </c>
      <c r="C2">
        <v>1749504</v>
      </c>
      <c r="D2" s="2">
        <v>43678</v>
      </c>
      <c r="E2" t="s">
        <v>39</v>
      </c>
      <c r="F2" t="s">
        <v>41</v>
      </c>
      <c r="G2" s="3" t="s">
        <v>13</v>
      </c>
      <c r="H2" t="s">
        <v>28</v>
      </c>
      <c r="I2" s="3">
        <v>78650</v>
      </c>
      <c r="J2" s="3">
        <v>0</v>
      </c>
      <c r="K2" s="3">
        <v>2107.87</v>
      </c>
      <c r="L2">
        <v>2500</v>
      </c>
      <c r="M2">
        <v>79022.87</v>
      </c>
      <c r="N2" s="4">
        <v>1</v>
      </c>
    </row>
    <row r="3" spans="1:14" x14ac:dyDescent="0.25">
      <c r="A3" t="s">
        <v>12</v>
      </c>
      <c r="B3">
        <v>2019</v>
      </c>
      <c r="C3">
        <v>1755290</v>
      </c>
      <c r="D3" s="2">
        <v>43748</v>
      </c>
      <c r="E3" t="s">
        <v>39</v>
      </c>
      <c r="F3" t="s">
        <v>41</v>
      </c>
      <c r="G3" s="3" t="s">
        <v>14</v>
      </c>
      <c r="H3" t="s">
        <v>28</v>
      </c>
      <c r="I3" s="3">
        <v>4998.83</v>
      </c>
      <c r="J3" s="3">
        <v>0</v>
      </c>
      <c r="K3" s="3">
        <v>0</v>
      </c>
      <c r="L3">
        <v>2500</v>
      </c>
      <c r="M3">
        <v>2524</v>
      </c>
      <c r="N3" s="4">
        <v>1</v>
      </c>
    </row>
    <row r="4" spans="1:14" x14ac:dyDescent="0.25">
      <c r="A4" t="s">
        <v>12</v>
      </c>
      <c r="B4">
        <v>2019</v>
      </c>
      <c r="C4">
        <v>1762123</v>
      </c>
      <c r="D4" s="2">
        <v>43848</v>
      </c>
      <c r="E4" t="s">
        <v>39</v>
      </c>
      <c r="F4" t="s">
        <v>42</v>
      </c>
      <c r="G4" s="3" t="s">
        <v>15</v>
      </c>
      <c r="H4" t="s">
        <v>28</v>
      </c>
      <c r="I4" s="3">
        <v>0</v>
      </c>
      <c r="J4" s="3">
        <v>0</v>
      </c>
      <c r="K4" s="3">
        <v>0</v>
      </c>
      <c r="L4">
        <v>2500</v>
      </c>
      <c r="M4">
        <v>0</v>
      </c>
      <c r="N4" s="4">
        <v>1</v>
      </c>
    </row>
    <row r="5" spans="1:14" x14ac:dyDescent="0.25">
      <c r="A5" t="s">
        <v>12</v>
      </c>
      <c r="B5">
        <v>2019</v>
      </c>
      <c r="C5">
        <v>1764077</v>
      </c>
      <c r="D5" s="2">
        <v>43870</v>
      </c>
      <c r="E5" t="s">
        <v>39</v>
      </c>
      <c r="F5" t="s">
        <v>42</v>
      </c>
      <c r="G5" s="3" t="s">
        <v>16</v>
      </c>
      <c r="H5" t="s">
        <v>29</v>
      </c>
      <c r="I5" s="3">
        <v>0</v>
      </c>
      <c r="J5" s="3">
        <v>0</v>
      </c>
      <c r="K5" s="3">
        <v>0</v>
      </c>
      <c r="L5">
        <v>2500</v>
      </c>
      <c r="M5">
        <v>0</v>
      </c>
      <c r="N5" s="4">
        <v>1</v>
      </c>
    </row>
    <row r="6" spans="1:14" x14ac:dyDescent="0.25">
      <c r="A6" t="s">
        <v>12</v>
      </c>
      <c r="B6">
        <v>2020</v>
      </c>
      <c r="C6">
        <v>1783253</v>
      </c>
      <c r="D6" s="2">
        <v>44168</v>
      </c>
      <c r="E6" t="s">
        <v>39</v>
      </c>
      <c r="F6" t="s">
        <v>41</v>
      </c>
      <c r="G6" s="3" t="s">
        <v>17</v>
      </c>
      <c r="H6" t="s">
        <v>28</v>
      </c>
      <c r="I6" s="3">
        <v>6972.99</v>
      </c>
      <c r="J6" s="3">
        <v>0</v>
      </c>
      <c r="K6" s="3">
        <v>542.1</v>
      </c>
      <c r="L6">
        <v>2500</v>
      </c>
      <c r="M6">
        <v>5060.1000000000004</v>
      </c>
      <c r="N6" s="4">
        <v>1</v>
      </c>
    </row>
    <row r="7" spans="1:14" x14ac:dyDescent="0.25">
      <c r="A7" t="s">
        <v>12</v>
      </c>
      <c r="B7">
        <v>2020</v>
      </c>
      <c r="C7">
        <v>1789529</v>
      </c>
      <c r="D7" s="2">
        <v>44266</v>
      </c>
      <c r="E7" t="s">
        <v>39</v>
      </c>
      <c r="F7" t="s">
        <v>41</v>
      </c>
      <c r="G7" s="3" t="s">
        <v>18</v>
      </c>
      <c r="H7" t="s">
        <v>29</v>
      </c>
      <c r="I7" s="3">
        <v>24586.78</v>
      </c>
      <c r="J7" s="3">
        <v>0</v>
      </c>
      <c r="K7" s="3">
        <v>643.73</v>
      </c>
      <c r="L7">
        <v>2500</v>
      </c>
      <c r="M7">
        <v>22956.73</v>
      </c>
      <c r="N7" s="4">
        <v>1</v>
      </c>
    </row>
    <row r="8" spans="1:14" x14ac:dyDescent="0.25">
      <c r="A8" t="s">
        <v>12</v>
      </c>
      <c r="B8">
        <v>2021</v>
      </c>
      <c r="C8">
        <v>1803074</v>
      </c>
      <c r="D8" s="2">
        <v>44431</v>
      </c>
      <c r="E8" t="s">
        <v>39</v>
      </c>
      <c r="F8" t="s">
        <v>41</v>
      </c>
      <c r="G8" s="3" t="s">
        <v>19</v>
      </c>
      <c r="H8" t="s">
        <v>28</v>
      </c>
      <c r="I8" s="3">
        <v>4960.26</v>
      </c>
      <c r="J8" s="3">
        <v>0</v>
      </c>
      <c r="K8" s="3">
        <v>0</v>
      </c>
      <c r="L8">
        <v>2500</v>
      </c>
      <c r="M8">
        <v>2485</v>
      </c>
      <c r="N8" s="4">
        <v>1</v>
      </c>
    </row>
    <row r="9" spans="1:14" x14ac:dyDescent="0.25">
      <c r="A9" t="s">
        <v>12</v>
      </c>
      <c r="B9">
        <v>2021</v>
      </c>
      <c r="C9">
        <v>1806680</v>
      </c>
      <c r="D9" s="2">
        <v>44554</v>
      </c>
      <c r="E9" t="s">
        <v>39</v>
      </c>
      <c r="F9" t="s">
        <v>41</v>
      </c>
      <c r="G9" s="3" t="s">
        <v>20</v>
      </c>
      <c r="H9" t="s">
        <v>30</v>
      </c>
      <c r="I9" s="3">
        <v>4549.3500000000004</v>
      </c>
      <c r="J9" s="3">
        <v>0</v>
      </c>
      <c r="K9" s="3">
        <v>0</v>
      </c>
      <c r="L9">
        <v>2500</v>
      </c>
      <c r="M9">
        <v>2070</v>
      </c>
      <c r="N9" s="4">
        <v>1</v>
      </c>
    </row>
    <row r="10" spans="1:14" x14ac:dyDescent="0.25">
      <c r="A10" t="s">
        <v>12</v>
      </c>
      <c r="B10">
        <v>2021</v>
      </c>
      <c r="C10">
        <v>1814386</v>
      </c>
      <c r="D10" s="2">
        <v>44610</v>
      </c>
      <c r="E10" t="s">
        <v>39</v>
      </c>
      <c r="F10" t="s">
        <v>41</v>
      </c>
      <c r="G10" s="3" t="s">
        <v>21</v>
      </c>
      <c r="H10" t="s">
        <v>29</v>
      </c>
      <c r="I10" s="3">
        <v>9140.8700000000008</v>
      </c>
      <c r="J10" s="3">
        <v>0</v>
      </c>
      <c r="K10" s="3">
        <v>169.4</v>
      </c>
      <c r="L10">
        <v>2500</v>
      </c>
      <c r="M10">
        <v>6879.4</v>
      </c>
      <c r="N10" s="4">
        <v>1</v>
      </c>
    </row>
    <row r="11" spans="1:14" x14ac:dyDescent="0.25">
      <c r="A11" t="s">
        <v>12</v>
      </c>
      <c r="B11">
        <v>2022</v>
      </c>
      <c r="C11">
        <v>1831823</v>
      </c>
      <c r="D11" s="2">
        <v>45009</v>
      </c>
      <c r="E11" t="s">
        <v>39</v>
      </c>
      <c r="F11" t="s">
        <v>41</v>
      </c>
      <c r="G11" s="3" t="s">
        <v>22</v>
      </c>
      <c r="H11" t="s">
        <v>31</v>
      </c>
      <c r="I11" s="3">
        <v>15294.06</v>
      </c>
      <c r="J11" s="3">
        <v>0</v>
      </c>
      <c r="K11" s="3">
        <v>498.04</v>
      </c>
      <c r="L11">
        <v>2500</v>
      </c>
      <c r="M11">
        <v>13423.04</v>
      </c>
      <c r="N11" s="4">
        <v>1</v>
      </c>
    </row>
    <row r="12" spans="1:14" x14ac:dyDescent="0.25">
      <c r="A12" t="s">
        <v>12</v>
      </c>
      <c r="B12">
        <v>2022</v>
      </c>
      <c r="C12">
        <v>1835731</v>
      </c>
      <c r="D12" s="2">
        <v>45038</v>
      </c>
      <c r="E12" t="s">
        <v>39</v>
      </c>
      <c r="F12" t="s">
        <v>41</v>
      </c>
      <c r="G12" s="3" t="s">
        <v>23</v>
      </c>
      <c r="H12" t="s">
        <v>32</v>
      </c>
      <c r="I12" s="3">
        <v>16759</v>
      </c>
      <c r="J12" s="3">
        <v>0</v>
      </c>
      <c r="K12" s="3">
        <v>2155.31</v>
      </c>
      <c r="L12">
        <v>2500</v>
      </c>
      <c r="M12">
        <v>16560.310000000001</v>
      </c>
      <c r="N12" s="4">
        <v>1</v>
      </c>
    </row>
    <row r="13" spans="1:14" x14ac:dyDescent="0.25">
      <c r="A13" t="s">
        <v>12</v>
      </c>
      <c r="B13">
        <v>2023</v>
      </c>
      <c r="C13">
        <v>1845235</v>
      </c>
      <c r="D13" s="2">
        <v>45252</v>
      </c>
      <c r="E13" t="s">
        <v>39</v>
      </c>
      <c r="F13" t="s">
        <v>41</v>
      </c>
      <c r="G13" s="3" t="s">
        <v>24</v>
      </c>
      <c r="H13" t="s">
        <v>30</v>
      </c>
      <c r="I13" s="3">
        <v>22687.46</v>
      </c>
      <c r="J13" s="3">
        <v>0</v>
      </c>
      <c r="K13" s="3">
        <v>1413.89</v>
      </c>
      <c r="L13">
        <v>2500</v>
      </c>
      <c r="M13">
        <v>21803.89</v>
      </c>
      <c r="N13" s="4">
        <v>1</v>
      </c>
    </row>
    <row r="14" spans="1:14" x14ac:dyDescent="0.25">
      <c r="A14" t="s">
        <v>12</v>
      </c>
      <c r="B14">
        <v>2024</v>
      </c>
      <c r="C14">
        <v>1858374</v>
      </c>
      <c r="D14" s="2">
        <v>45499</v>
      </c>
      <c r="E14" t="s">
        <v>39</v>
      </c>
      <c r="F14" t="s">
        <v>41</v>
      </c>
      <c r="G14" s="3" t="s">
        <v>25</v>
      </c>
      <c r="H14" t="s">
        <v>30</v>
      </c>
      <c r="I14" s="3">
        <v>23375.49</v>
      </c>
      <c r="J14" s="3">
        <v>0</v>
      </c>
      <c r="K14" s="3">
        <v>1583.04</v>
      </c>
      <c r="L14">
        <v>2500</v>
      </c>
      <c r="M14">
        <v>22671.040000000001</v>
      </c>
      <c r="N14" s="4">
        <v>1</v>
      </c>
    </row>
    <row r="15" spans="1:14" x14ac:dyDescent="0.25">
      <c r="A15" t="s">
        <v>12</v>
      </c>
      <c r="B15">
        <v>2024</v>
      </c>
      <c r="C15">
        <v>1859620</v>
      </c>
      <c r="D15" s="2">
        <v>45528</v>
      </c>
      <c r="E15" t="s">
        <v>39</v>
      </c>
      <c r="F15" t="s">
        <v>41</v>
      </c>
      <c r="G15" s="3" t="s">
        <v>26</v>
      </c>
      <c r="H15" t="s">
        <v>29</v>
      </c>
      <c r="I15" s="3">
        <v>10437.15</v>
      </c>
      <c r="J15" s="3">
        <v>0</v>
      </c>
      <c r="K15" s="3">
        <v>1316.24</v>
      </c>
      <c r="L15">
        <v>2500</v>
      </c>
      <c r="M15">
        <v>9336.24</v>
      </c>
      <c r="N15" s="4">
        <v>1</v>
      </c>
    </row>
    <row r="16" spans="1:14" x14ac:dyDescent="0.25">
      <c r="A16" t="s">
        <v>12</v>
      </c>
      <c r="B16">
        <v>2024</v>
      </c>
      <c r="C16">
        <v>1864182</v>
      </c>
      <c r="D16" s="2">
        <v>45618</v>
      </c>
      <c r="E16" t="s">
        <v>40</v>
      </c>
      <c r="F16" t="s">
        <v>43</v>
      </c>
      <c r="G16" s="3" t="s">
        <v>27</v>
      </c>
      <c r="H16" t="s">
        <v>30</v>
      </c>
      <c r="I16" s="3">
        <v>0</v>
      </c>
      <c r="J16" s="3">
        <v>0</v>
      </c>
      <c r="K16" s="3">
        <v>0</v>
      </c>
      <c r="L16">
        <v>2500</v>
      </c>
      <c r="M16">
        <v>0</v>
      </c>
      <c r="N16" s="4">
        <v>1</v>
      </c>
    </row>
    <row r="17" spans="1:14" x14ac:dyDescent="0.25">
      <c r="A17" t="s">
        <v>12</v>
      </c>
      <c r="B17">
        <v>2025</v>
      </c>
      <c r="C17" t="s">
        <v>34</v>
      </c>
      <c r="D17" t="s">
        <v>34</v>
      </c>
      <c r="E17" t="s">
        <v>34</v>
      </c>
      <c r="F17" t="s">
        <v>34</v>
      </c>
      <c r="G17" t="s">
        <v>34</v>
      </c>
      <c r="H17" t="s">
        <v>34</v>
      </c>
      <c r="I17">
        <v>0</v>
      </c>
      <c r="J17">
        <v>0</v>
      </c>
      <c r="K17">
        <v>0</v>
      </c>
      <c r="L17">
        <v>0</v>
      </c>
      <c r="M17">
        <v>0</v>
      </c>
      <c r="N17" s="4">
        <v>0</v>
      </c>
    </row>
    <row r="18" spans="1:14" s="1" customFormat="1" x14ac:dyDescent="0.25">
      <c r="A18" s="1" t="s">
        <v>33</v>
      </c>
      <c r="I18" s="6">
        <f>SUBTOTAL(109,Table1[Schade])</f>
        <v>222412.24</v>
      </c>
      <c r="J18" s="6">
        <f>SUBTOTAL(109,Table1[Reserve])</f>
        <v>0</v>
      </c>
      <c r="K18" s="6">
        <f>SUBTOTAL(109,Table1[KostenExpert])</f>
        <v>10429.620000000001</v>
      </c>
      <c r="L18" s="6"/>
      <c r="M18" s="6">
        <f>SUBTOTAL(109,Table1[Netto schade/betaald])</f>
        <v>204792.61999999997</v>
      </c>
      <c r="N18" s="1">
        <f>SUBTOTAL(109,Table1[Aantal])</f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7EA16-D430-4640-9E2F-FCCED5C35404}">
  <dimension ref="A1:F14"/>
  <sheetViews>
    <sheetView tabSelected="1" workbookViewId="0">
      <selection activeCell="F14" sqref="A1:F14"/>
    </sheetView>
  </sheetViews>
  <sheetFormatPr defaultRowHeight="15" x14ac:dyDescent="0.25"/>
  <cols>
    <col min="1" max="1" width="20.140625" bestFit="1" customWidth="1"/>
    <col min="2" max="2" width="7.140625" bestFit="1" customWidth="1"/>
    <col min="3" max="3" width="12.42578125" bestFit="1" customWidth="1"/>
    <col min="4" max="4" width="8.5703125" bestFit="1" customWidth="1"/>
    <col min="5" max="5" width="13.5703125" bestFit="1" customWidth="1"/>
    <col min="6" max="6" width="21" bestFit="1" customWidth="1"/>
    <col min="7" max="7" width="8.5703125" bestFit="1" customWidth="1"/>
    <col min="8" max="8" width="13.5703125" bestFit="1" customWidth="1"/>
    <col min="9" max="10" width="13.42578125" bestFit="1" customWidth="1"/>
  </cols>
  <sheetData>
    <row r="1" spans="1:6" x14ac:dyDescent="0.25">
      <c r="A1" s="10" t="s">
        <v>47</v>
      </c>
      <c r="B1" s="10" t="s">
        <v>35</v>
      </c>
      <c r="C1" s="10" t="s">
        <v>36</v>
      </c>
      <c r="D1" s="10" t="s">
        <v>37</v>
      </c>
      <c r="E1" s="10" t="s">
        <v>38</v>
      </c>
      <c r="F1" s="10" t="s">
        <v>46</v>
      </c>
    </row>
    <row r="2" spans="1:6" x14ac:dyDescent="0.25">
      <c r="A2" s="7" t="s">
        <v>12</v>
      </c>
      <c r="B2" s="4">
        <v>15</v>
      </c>
      <c r="C2" s="5">
        <v>222412.24</v>
      </c>
      <c r="D2" s="5">
        <v>0</v>
      </c>
      <c r="E2" s="5">
        <v>10429.619999999999</v>
      </c>
      <c r="F2" s="4">
        <v>204792.61999999997</v>
      </c>
    </row>
    <row r="3" spans="1:6" x14ac:dyDescent="0.25">
      <c r="A3" s="8" t="s">
        <v>39</v>
      </c>
      <c r="B3" s="4">
        <v>14</v>
      </c>
      <c r="C3" s="5">
        <v>222412.24</v>
      </c>
      <c r="D3" s="5">
        <v>0</v>
      </c>
      <c r="E3" s="5">
        <v>10429.619999999999</v>
      </c>
      <c r="F3" s="4">
        <v>204792.61999999997</v>
      </c>
    </row>
    <row r="4" spans="1:6" x14ac:dyDescent="0.25">
      <c r="A4" s="9">
        <v>2019</v>
      </c>
      <c r="B4" s="4">
        <v>4</v>
      </c>
      <c r="C4" s="5">
        <v>83648.83</v>
      </c>
      <c r="D4" s="5">
        <v>0</v>
      </c>
      <c r="E4" s="5">
        <v>2107.87</v>
      </c>
      <c r="F4" s="4">
        <v>81546.87</v>
      </c>
    </row>
    <row r="5" spans="1:6" x14ac:dyDescent="0.25">
      <c r="A5" s="9">
        <v>2020</v>
      </c>
      <c r="B5" s="4">
        <v>2</v>
      </c>
      <c r="C5" s="5">
        <v>31559.769999999997</v>
      </c>
      <c r="D5" s="5">
        <v>0</v>
      </c>
      <c r="E5" s="5">
        <v>1185.83</v>
      </c>
      <c r="F5" s="4">
        <v>28016.83</v>
      </c>
    </row>
    <row r="6" spans="1:6" x14ac:dyDescent="0.25">
      <c r="A6" s="9">
        <v>2021</v>
      </c>
      <c r="B6" s="4">
        <v>3</v>
      </c>
      <c r="C6" s="5">
        <v>18650.480000000003</v>
      </c>
      <c r="D6" s="5">
        <v>0</v>
      </c>
      <c r="E6" s="5">
        <v>169.4</v>
      </c>
      <c r="F6" s="4">
        <v>11434.4</v>
      </c>
    </row>
    <row r="7" spans="1:6" x14ac:dyDescent="0.25">
      <c r="A7" s="9">
        <v>2022</v>
      </c>
      <c r="B7" s="4">
        <v>2</v>
      </c>
      <c r="C7" s="5">
        <v>32053.059999999998</v>
      </c>
      <c r="D7" s="5">
        <v>0</v>
      </c>
      <c r="E7" s="5">
        <v>2653.35</v>
      </c>
      <c r="F7" s="4">
        <v>29983.350000000002</v>
      </c>
    </row>
    <row r="8" spans="1:6" x14ac:dyDescent="0.25">
      <c r="A8" s="9">
        <v>2023</v>
      </c>
      <c r="B8" s="4">
        <v>1</v>
      </c>
      <c r="C8" s="5">
        <v>22687.46</v>
      </c>
      <c r="D8" s="5">
        <v>0</v>
      </c>
      <c r="E8" s="5">
        <v>1413.89</v>
      </c>
      <c r="F8" s="4">
        <v>21803.89</v>
      </c>
    </row>
    <row r="9" spans="1:6" x14ac:dyDescent="0.25">
      <c r="A9" s="9">
        <v>2024</v>
      </c>
      <c r="B9" s="4">
        <v>2</v>
      </c>
      <c r="C9" s="5">
        <v>33812.639999999999</v>
      </c>
      <c r="D9" s="5">
        <v>0</v>
      </c>
      <c r="E9" s="5">
        <v>2899.2799999999997</v>
      </c>
      <c r="F9" s="4">
        <v>32007.279999999999</v>
      </c>
    </row>
    <row r="10" spans="1:6" x14ac:dyDescent="0.25">
      <c r="A10" s="8" t="s">
        <v>40</v>
      </c>
      <c r="B10" s="4">
        <v>1</v>
      </c>
      <c r="C10" s="5">
        <v>0</v>
      </c>
      <c r="D10" s="5">
        <v>0</v>
      </c>
      <c r="E10" s="5">
        <v>0</v>
      </c>
      <c r="F10" s="4">
        <v>0</v>
      </c>
    </row>
    <row r="11" spans="1:6" x14ac:dyDescent="0.25">
      <c r="A11" s="9">
        <v>2024</v>
      </c>
      <c r="B11" s="4">
        <v>1</v>
      </c>
      <c r="C11" s="5">
        <v>0</v>
      </c>
      <c r="D11" s="5">
        <v>0</v>
      </c>
      <c r="E11" s="5">
        <v>0</v>
      </c>
      <c r="F11" s="4">
        <v>0</v>
      </c>
    </row>
    <row r="12" spans="1:6" x14ac:dyDescent="0.25">
      <c r="A12" s="8" t="s">
        <v>34</v>
      </c>
      <c r="B12" s="4">
        <v>0</v>
      </c>
      <c r="C12" s="5">
        <v>0</v>
      </c>
      <c r="D12" s="5">
        <v>0</v>
      </c>
      <c r="E12" s="5">
        <v>0</v>
      </c>
      <c r="F12" s="4">
        <v>0</v>
      </c>
    </row>
    <row r="13" spans="1:6" x14ac:dyDescent="0.25">
      <c r="A13" s="9">
        <v>2025</v>
      </c>
      <c r="B13" s="4">
        <v>0</v>
      </c>
      <c r="C13" s="5">
        <v>0</v>
      </c>
      <c r="D13" s="5">
        <v>0</v>
      </c>
      <c r="E13" s="5">
        <v>0</v>
      </c>
      <c r="F13" s="4">
        <v>0</v>
      </c>
    </row>
    <row r="14" spans="1:6" x14ac:dyDescent="0.25">
      <c r="A14" s="7" t="s">
        <v>48</v>
      </c>
      <c r="B14" s="4">
        <v>15</v>
      </c>
      <c r="C14" s="5">
        <v>222412.24</v>
      </c>
      <c r="D14" s="5">
        <v>0</v>
      </c>
      <c r="E14" s="5">
        <v>10429.619999999999</v>
      </c>
      <c r="F14" s="4">
        <v>204792.61999999997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Schadeoverzicht</vt:lpstr>
      <vt:lpstr>Pivot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ter Hark</dc:creator>
  <cp:lastModifiedBy>Robin ter Hark</cp:lastModifiedBy>
  <dcterms:created xsi:type="dcterms:W3CDTF">2025-02-11T12:00:17Z</dcterms:created>
  <dcterms:modified xsi:type="dcterms:W3CDTF">2025-03-20T07:38:22Z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2025-02-11T12:03:49Z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11cb6cf9-5a85-4549-a925-397ffdac2307</vt:lpwstr>
  </property>
  <property fmtid="{D5CDD505-2E9C-101B-9397-08002B2CF9AE}" pid="8" name="MSIP_Label_9043f10a-881e-4653-a55e-02ca2cc829dc_ContentBits">
    <vt:lpwstr>0</vt:lpwstr>
  </property>
</Properties>
</file>