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akker01\OneDrive - SSC DeSom\Documenten\Stef\7. Doorstuurmap\"/>
    </mc:Choice>
  </mc:AlternateContent>
  <xr:revisionPtr revIDLastSave="0" documentId="13_ncr:1_{BA5BE03A-299A-4113-BB94-3398A647AE65}" xr6:coauthVersionLast="47" xr6:coauthVersionMax="47" xr10:uidLastSave="{00000000-0000-0000-0000-000000000000}"/>
  <bookViews>
    <workbookView xWindow="14535" yWindow="-18255" windowWidth="29040" windowHeight="17640" xr2:uid="{00000000-000D-0000-FFFF-FFFF00000000}"/>
  </bookViews>
  <sheets>
    <sheet name="Gemeente Stede Broec" sheetId="5" r:id="rId1"/>
    <sheet name="gemeente Enkhuizen" sheetId="4" r:id="rId2"/>
    <sheet name="Gemeente Drechterland" sheetId="1" r:id="rId3"/>
    <sheet name="totalen" sheetId="6" r:id="rId4"/>
  </sheets>
  <definedNames>
    <definedName name="_xlnm._FilterDatabase" localSheetId="2" hidden="1">'Gemeente Drechterland'!$A$1:$AB$27</definedName>
    <definedName name="_xlnm._FilterDatabase" localSheetId="1" hidden="1">'gemeente Enkhuizen'!$A$1:$AC$30</definedName>
    <definedName name="_xlnm._FilterDatabase" localSheetId="0" hidden="1">'Gemeente Stede Broec'!$A$1:$AB$33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" i="5" l="1"/>
  <c r="AB21" i="5"/>
  <c r="T19" i="5"/>
  <c r="T20" i="5"/>
  <c r="T21" i="5"/>
  <c r="AC15" i="4"/>
  <c r="U14" i="4"/>
  <c r="U17" i="4"/>
  <c r="AC17" i="4"/>
  <c r="U16" i="4"/>
  <c r="U18" i="4"/>
  <c r="AB16" i="1"/>
  <c r="T16" i="1"/>
  <c r="T17" i="1"/>
  <c r="T15" i="1"/>
  <c r="AB15" i="1"/>
  <c r="T14" i="1"/>
  <c r="X27" i="1"/>
  <c r="Y27" i="1"/>
  <c r="Z27" i="1"/>
  <c r="AC14" i="4" l="1"/>
  <c r="AC18" i="4"/>
  <c r="AC16" i="4"/>
  <c r="AB14" i="1"/>
  <c r="AB4" i="5" l="1"/>
  <c r="AC13" i="4"/>
  <c r="AB10" i="5"/>
  <c r="AB11" i="5"/>
  <c r="AB12" i="5"/>
  <c r="AB13" i="5"/>
  <c r="AB14" i="5"/>
  <c r="AB15" i="5"/>
  <c r="AB17" i="5"/>
  <c r="AB5" i="5"/>
  <c r="AB6" i="5"/>
  <c r="AB7" i="5"/>
  <c r="AB8" i="5"/>
  <c r="AB9" i="5"/>
  <c r="AB19" i="5"/>
  <c r="AB12" i="1" l="1"/>
  <c r="AB18" i="5"/>
  <c r="AB3" i="5"/>
  <c r="AB16" i="5"/>
  <c r="U13" i="4"/>
  <c r="AB29" i="5" l="1"/>
  <c r="AB4" i="1"/>
  <c r="AB5" i="1"/>
  <c r="AB6" i="1"/>
  <c r="AB7" i="1"/>
  <c r="AB8" i="1"/>
  <c r="AB9" i="1"/>
  <c r="AB10" i="1"/>
  <c r="AB11" i="1"/>
  <c r="AB3" i="1"/>
  <c r="AC4" i="4" l="1"/>
  <c r="AC5" i="4"/>
  <c r="AC6" i="4"/>
  <c r="AC7" i="4"/>
  <c r="AC8" i="4"/>
  <c r="AC9" i="4"/>
  <c r="AC10" i="4"/>
  <c r="AC11" i="4"/>
  <c r="AC12" i="4"/>
  <c r="AC3" i="4"/>
  <c r="U29" i="5"/>
  <c r="V29" i="5"/>
  <c r="AC26" i="4" l="1"/>
  <c r="W27" i="1"/>
  <c r="X26" i="4"/>
  <c r="W29" i="5" l="1"/>
  <c r="L26" i="4" l="1"/>
  <c r="T16" i="5" l="1"/>
  <c r="T18" i="5" l="1"/>
  <c r="T17" i="5"/>
  <c r="T15" i="5"/>
  <c r="AA29" i="5"/>
  <c r="Z29" i="5"/>
  <c r="Y29" i="5"/>
  <c r="X29" i="5"/>
  <c r="R29" i="5"/>
  <c r="P29" i="5"/>
  <c r="O29" i="5"/>
  <c r="L29" i="5"/>
  <c r="G29" i="5"/>
  <c r="T14" i="5"/>
  <c r="T13" i="5"/>
  <c r="T12" i="5"/>
  <c r="T11" i="5"/>
  <c r="T10" i="5"/>
  <c r="T9" i="5"/>
  <c r="T8" i="5"/>
  <c r="T7" i="5"/>
  <c r="T6" i="5"/>
  <c r="T5" i="5"/>
  <c r="T4" i="5"/>
  <c r="T3" i="5"/>
  <c r="AB26" i="4"/>
  <c r="AA26" i="4"/>
  <c r="Z26" i="4"/>
  <c r="Y26" i="4"/>
  <c r="S26" i="4"/>
  <c r="Q26" i="4"/>
  <c r="P26" i="4"/>
  <c r="M26" i="4"/>
  <c r="K26" i="4"/>
  <c r="J26" i="4"/>
  <c r="G26" i="4"/>
  <c r="U12" i="4"/>
  <c r="U11" i="4"/>
  <c r="U10" i="4"/>
  <c r="U9" i="4"/>
  <c r="U8" i="4"/>
  <c r="U7" i="4"/>
  <c r="U6" i="4"/>
  <c r="U5" i="4"/>
  <c r="U4" i="4"/>
  <c r="U3" i="4"/>
  <c r="T8" i="1"/>
  <c r="T29" i="5" l="1"/>
  <c r="S29" i="5"/>
  <c r="B3" i="6"/>
  <c r="C3" i="6" s="1"/>
  <c r="T26" i="4"/>
  <c r="U26" i="4"/>
  <c r="B4" i="6"/>
  <c r="C4" i="6" s="1"/>
  <c r="N26" i="4"/>
  <c r="M29" i="5"/>
  <c r="T6" i="1" l="1"/>
  <c r="P27" i="1" l="1"/>
  <c r="T4" i="1"/>
  <c r="AA27" i="1" l="1"/>
  <c r="T9" i="1"/>
  <c r="T3" i="1"/>
  <c r="T11" i="1"/>
  <c r="T10" i="1"/>
  <c r="T7" i="1"/>
  <c r="T5" i="1"/>
  <c r="G27" i="1"/>
  <c r="R27" i="1"/>
  <c r="L27" i="1"/>
  <c r="K27" i="1"/>
  <c r="T27" i="1" l="1"/>
  <c r="M27" i="1"/>
  <c r="S27" i="1"/>
  <c r="O27" i="1"/>
  <c r="AB27" i="1"/>
  <c r="B5" i="6" s="1"/>
  <c r="C5" i="6" s="1"/>
  <c r="B6" i="6" l="1"/>
  <c r="C6" i="6"/>
</calcChain>
</file>

<file path=xl/sharedStrings.xml><?xml version="1.0" encoding="utf-8"?>
<sst xmlns="http://schemas.openxmlformats.org/spreadsheetml/2006/main" count="262" uniqueCount="158">
  <si>
    <t xml:space="preserve">legionella overzicht gemeente  Stede Broec </t>
  </si>
  <si>
    <t>locatie</t>
  </si>
  <si>
    <t>adres</t>
  </si>
  <si>
    <t>soort locatie</t>
  </si>
  <si>
    <t>contactpersoon</t>
  </si>
  <si>
    <t>telefoon</t>
  </si>
  <si>
    <t>monstername</t>
  </si>
  <si>
    <t>aantal tappunten per locatie</t>
  </si>
  <si>
    <t>RABP aanwezig</t>
  </si>
  <si>
    <t>datum RABP</t>
  </si>
  <si>
    <t>RABP aanpassen</t>
  </si>
  <si>
    <t>zwembadmonsters</t>
  </si>
  <si>
    <t>aantal watermonster 2e halfjaar</t>
  </si>
  <si>
    <t xml:space="preserve">watermonster per st € </t>
  </si>
  <si>
    <t>desinfectie</t>
  </si>
  <si>
    <t>Beheer 1e halfjaar a € 60 p/uur</t>
  </si>
  <si>
    <t>beheer 2e halfjaar a €  p/uur</t>
  </si>
  <si>
    <t>spoelen vakantie 6 week</t>
  </si>
  <si>
    <t>aantal keerkleppen</t>
  </si>
  <si>
    <t>keerklep controle a €  p/st</t>
  </si>
  <si>
    <t>keerklep  vervangen 10 procent defect</t>
  </si>
  <si>
    <t xml:space="preserve">aantal perlators </t>
  </si>
  <si>
    <t>aantal  douchekoppen</t>
  </si>
  <si>
    <t>reinigen €  p/st</t>
  </si>
  <si>
    <t>gebouwdossier</t>
  </si>
  <si>
    <t xml:space="preserve">aantal boilers vanaf 50 liter </t>
  </si>
  <si>
    <t>boiler reinigen</t>
  </si>
  <si>
    <t>Calibratie thermometer</t>
  </si>
  <si>
    <t>Totalen</t>
  </si>
  <si>
    <t>Brandweer / gemeentewerf</t>
  </si>
  <si>
    <t>De Tocht 10, Bovenkarspel</t>
  </si>
  <si>
    <t>Brandweer</t>
  </si>
  <si>
    <t>ja</t>
  </si>
  <si>
    <t>De Flint</t>
  </si>
  <si>
    <t>Princenhof 6, Bovenkarspel</t>
  </si>
  <si>
    <t>Sporthal</t>
  </si>
  <si>
    <t>KGB</t>
  </si>
  <si>
    <t>De Gouw 19, Bovenkarspel</t>
  </si>
  <si>
    <t>Sportvereniging</t>
  </si>
  <si>
    <t>AV SAV</t>
  </si>
  <si>
    <t>Raadhuislaan 10, Grootebroek</t>
  </si>
  <si>
    <t>De Helt</t>
  </si>
  <si>
    <t>Piet van Egmondweg 2, Bovenkarspel</t>
  </si>
  <si>
    <t>Gymzaal</t>
  </si>
  <si>
    <t>De Horn</t>
  </si>
  <si>
    <t>Horn 17a, Lutjebroek</t>
  </si>
  <si>
    <t>De Woud</t>
  </si>
  <si>
    <t>Kloosterpoort 3, Grootebroek</t>
  </si>
  <si>
    <t>Oostersluis</t>
  </si>
  <si>
    <t>Stetse 26a, Grootebroek</t>
  </si>
  <si>
    <t>Tafeltennisver Stede Broec</t>
  </si>
  <si>
    <t>Raadhuislaan 8a, Grootebroek</t>
  </si>
  <si>
    <t>Zouaven</t>
  </si>
  <si>
    <t>Raadhuislaan 12, Grootebroek</t>
  </si>
  <si>
    <t>De Rozeboom</t>
  </si>
  <si>
    <t>De Bouw 62, Bovenkarspel</t>
  </si>
  <si>
    <t>Handbalver Excelsior</t>
  </si>
  <si>
    <t>Raadhuislaan 6, Grootebroek</t>
  </si>
  <si>
    <t>De Kloet, Zwembad</t>
  </si>
  <si>
    <t>Raadhuislaan 8, Grootebroek</t>
  </si>
  <si>
    <t>Zwembad</t>
  </si>
  <si>
    <t>De Kloet, Sporthal</t>
  </si>
  <si>
    <t>Postkantoor</t>
  </si>
  <si>
    <t>Hoofdstraat 17, Bovenkarspel</t>
  </si>
  <si>
    <t>Scouting Arcadia</t>
  </si>
  <si>
    <t>Theo Thijssenweg 25, Grootebroek</t>
  </si>
  <si>
    <t>Gemeentehuis Bovenkarspel</t>
  </si>
  <si>
    <t>Middend 2</t>
  </si>
  <si>
    <t>Waterornament</t>
  </si>
  <si>
    <t>Partou Jubelz</t>
  </si>
  <si>
    <t>De Dracht 26 Grootebroek</t>
  </si>
  <si>
    <t>Kinderdagverblijf</t>
  </si>
  <si>
    <t>Nijntje Pluis</t>
  </si>
  <si>
    <t xml:space="preserve">La Reinelaan 79 Bovenkarspel </t>
  </si>
  <si>
    <t>De Stek</t>
  </si>
  <si>
    <t>Op den Hoef</t>
  </si>
  <si>
    <t>Dorpshuis</t>
  </si>
  <si>
    <t xml:space="preserve">legionella overzicht gemeente   Enkhuizen </t>
  </si>
  <si>
    <t>aantal watermonsters 1e halfjaar</t>
  </si>
  <si>
    <t>Beheer 1e halfjaar a €  p/uur</t>
  </si>
  <si>
    <t>aantal perlators</t>
  </si>
  <si>
    <t>reinigen € p/st</t>
  </si>
  <si>
    <t>De Sprong</t>
  </si>
  <si>
    <t>Noorder Boerenvaart 11 Enkhuizen</t>
  </si>
  <si>
    <t>De Wiekslag</t>
  </si>
  <si>
    <t>Kievitstraat 54 Enkhuizen</t>
  </si>
  <si>
    <t>De Drecht</t>
  </si>
  <si>
    <t>Boendersveld 1 Enkhuizen</t>
  </si>
  <si>
    <t>Havengebouw</t>
  </si>
  <si>
    <t>Havenweg 3 Enkhuizen</t>
  </si>
  <si>
    <t>Haven</t>
  </si>
  <si>
    <t>Tussen twee Havens</t>
  </si>
  <si>
    <t>Tussen twee Havens Enkhuizen</t>
  </si>
  <si>
    <t>Buyshaven steigers</t>
  </si>
  <si>
    <t>Flevolaan 6 Enkhuizen</t>
  </si>
  <si>
    <t>Dindua en DTS</t>
  </si>
  <si>
    <t>Immerhornweg 7 Enkhuizen</t>
  </si>
  <si>
    <t>West Frisia</t>
  </si>
  <si>
    <t>Begraafplaats</t>
  </si>
  <si>
    <t>Emmaplein 1 Enkhuizen</t>
  </si>
  <si>
    <t>Gerard Brandtweg 3 Enkhuizen</t>
  </si>
  <si>
    <t>Kazerne</t>
  </si>
  <si>
    <t>Tafeltennis Olympia</t>
  </si>
  <si>
    <t>De Gouw 11E Enkhuizen</t>
  </si>
  <si>
    <t>De Bonte Veer</t>
  </si>
  <si>
    <t>Wielewaal 7 Enkhuizen</t>
  </si>
  <si>
    <t>sporthal</t>
  </si>
  <si>
    <t>Stadspoort</t>
  </si>
  <si>
    <t>De Vest 6 Enkhuizen</t>
  </si>
  <si>
    <t>Buitenkraan</t>
  </si>
  <si>
    <t>Drommedaris</t>
  </si>
  <si>
    <t>Paktuinen 1 Enkhuizen</t>
  </si>
  <si>
    <t>Monument</t>
  </si>
  <si>
    <t>Hertenkamp</t>
  </si>
  <si>
    <t>Wilhelminaplantsoen 2 Enkhuizen</t>
  </si>
  <si>
    <t>hertenkamp</t>
  </si>
  <si>
    <t>Harlekijn Kiddy World</t>
  </si>
  <si>
    <t>Zuiderkerkplein 5</t>
  </si>
  <si>
    <t>legionella overzicht gemeente   Drechterland</t>
  </si>
  <si>
    <t>spoelen vakantie 6 wk</t>
  </si>
  <si>
    <t>keerklep controle a € p/st</t>
  </si>
  <si>
    <t>Brandweer Hem</t>
  </si>
  <si>
    <t>Koggeweg 47, Hem</t>
  </si>
  <si>
    <t>Brandweer Westwoud</t>
  </si>
  <si>
    <t>Dr. Nuijensstraat 122, Westwoud</t>
  </si>
  <si>
    <t>Sportzaal De Brug</t>
  </si>
  <si>
    <t>Boekert 5, Oosterblokker</t>
  </si>
  <si>
    <t>Gymzaal Om de Noord</t>
  </si>
  <si>
    <t>Noordervoert 59, Hoogkarspel</t>
  </si>
  <si>
    <t>Sporthal De Sluis</t>
  </si>
  <si>
    <t>Sluisweg 2, Hoogkarspel</t>
  </si>
  <si>
    <t>Gemeente werkplaats</t>
  </si>
  <si>
    <t>Zuiderwijzend 7, Hoogkarspel</t>
  </si>
  <si>
    <t>Gemeentewerf</t>
  </si>
  <si>
    <t>Gymzaal De Wiekslag</t>
  </si>
  <si>
    <t>Molenweg 25, Wijdenes</t>
  </si>
  <si>
    <t>Dorpshuis De Drecht</t>
  </si>
  <si>
    <t>Dorpsweg 109, Schellinkhout</t>
  </si>
  <si>
    <t>Zwembad De Streek</t>
  </si>
  <si>
    <t>Sportlaan 10, Hoogkarspel</t>
  </si>
  <si>
    <t>Gemeentehuis Hoogkarspel</t>
  </si>
  <si>
    <t>Raadhuisplein 1</t>
  </si>
  <si>
    <t>gemeentehuis beheer Dijkstra Draaisma</t>
  </si>
  <si>
    <t>PSZ Onder de Toren</t>
  </si>
  <si>
    <t>Dr. Nuijensstraat 76, Westwoud</t>
  </si>
  <si>
    <t>Peuterspeelzaal</t>
  </si>
  <si>
    <t>PSZ Small Steps</t>
  </si>
  <si>
    <t>Pennekamplaan, Oosterblokker</t>
  </si>
  <si>
    <t>Partou In de Bloei</t>
  </si>
  <si>
    <t>Anjerstraat 56 Hoogkarspel</t>
  </si>
  <si>
    <t>Partou Reigersnest</t>
  </si>
  <si>
    <t>Nachtegaal 1  Hoogkarspel</t>
  </si>
  <si>
    <t>TOTALEN  UIT OVERZICHT 2024</t>
  </si>
  <si>
    <t>jaarlijks</t>
  </si>
  <si>
    <t>kwartaal</t>
  </si>
  <si>
    <t xml:space="preserve">Totaalbeheer Stede Broec </t>
  </si>
  <si>
    <t xml:space="preserve">Totaalbeheer Enkhuizen </t>
  </si>
  <si>
    <t xml:space="preserve">Totaalbeheer Drechterland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</si>
</sst>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24"/>
      <color theme="1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textRotation="45"/>
    </xf>
    <xf numFmtId="0" fontId="2" fillId="3" borderId="0" xfId="0" applyFont="1" applyFill="1"/>
    <xf numFmtId="0" fontId="0" fillId="3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quotePrefix="1" applyFont="1" applyBorder="1"/>
    <xf numFmtId="0" fontId="3" fillId="11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0" fontId="5" fillId="13" borderId="0" xfId="0" applyFont="1" applyFill="1"/>
    <xf numFmtId="0" fontId="1" fillId="3" borderId="1" xfId="0" applyFont="1" applyFill="1" applyBorder="1" applyAlignment="1">
      <alignment textRotation="90"/>
    </xf>
    <xf numFmtId="0" fontId="1" fillId="7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8" borderId="1" xfId="0" applyFont="1" applyFill="1" applyBorder="1" applyAlignment="1">
      <alignment horizontal="center" textRotation="90"/>
    </xf>
    <xf numFmtId="0" fontId="1" fillId="12" borderId="1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textRotation="90"/>
    </xf>
    <xf numFmtId="0" fontId="1" fillId="10" borderId="1" xfId="0" applyFont="1" applyFill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9" borderId="1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1" fillId="6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44" fontId="0" fillId="0" borderId="0" xfId="0" applyNumberFormat="1" applyAlignment="1">
      <alignment horizontal="center"/>
    </xf>
    <xf numFmtId="44" fontId="4" fillId="0" borderId="4" xfId="0" applyNumberFormat="1" applyFont="1" applyBorder="1" applyAlignment="1">
      <alignment horizontal="center"/>
    </xf>
    <xf numFmtId="44" fontId="0" fillId="0" borderId="0" xfId="0" applyNumberFormat="1"/>
    <xf numFmtId="0" fontId="7" fillId="0" borderId="1" xfId="0" applyFont="1" applyBorder="1"/>
    <xf numFmtId="0" fontId="7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4" fontId="7" fillId="2" borderId="1" xfId="0" applyNumberFormat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44" fontId="7" fillId="11" borderId="1" xfId="0" applyNumberFormat="1" applyFont="1" applyFill="1" applyBorder="1" applyAlignment="1">
      <alignment horizontal="center"/>
    </xf>
    <xf numFmtId="44" fontId="7" fillId="9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0" applyNumberFormat="1" applyFont="1" applyFill="1" applyBorder="1" applyAlignment="1">
      <alignment horizontal="center"/>
    </xf>
    <xf numFmtId="44" fontId="7" fillId="5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44" fontId="7" fillId="10" borderId="1" xfId="0" applyNumberFormat="1" applyFont="1" applyFill="1" applyBorder="1" applyAlignment="1">
      <alignment horizontal="center"/>
    </xf>
    <xf numFmtId="0" fontId="9" fillId="13" borderId="1" xfId="0" applyFont="1" applyFill="1" applyBorder="1"/>
    <xf numFmtId="0" fontId="7" fillId="9" borderId="1" xfId="0" applyFont="1" applyFill="1" applyBorder="1" applyAlignment="1">
      <alignment horizontal="center"/>
    </xf>
    <xf numFmtId="44" fontId="7" fillId="6" borderId="1" xfId="0" applyNumberFormat="1" applyFont="1" applyFill="1" applyBorder="1" applyAlignment="1">
      <alignment horizontal="center"/>
    </xf>
    <xf numFmtId="44" fontId="7" fillId="3" borderId="1" xfId="0" applyNumberFormat="1" applyFont="1" applyFill="1" applyBorder="1" applyAlignment="1">
      <alignment horizontal="center"/>
    </xf>
    <xf numFmtId="44" fontId="8" fillId="11" borderId="1" xfId="0" applyNumberFormat="1" applyFont="1" applyFill="1" applyBorder="1" applyAlignment="1">
      <alignment horizontal="center"/>
    </xf>
    <xf numFmtId="0" fontId="10" fillId="3" borderId="0" xfId="0" applyFont="1" applyFill="1"/>
    <xf numFmtId="44" fontId="0" fillId="0" borderId="1" xfId="0" applyNumberFormat="1" applyBorder="1"/>
    <xf numFmtId="0" fontId="1" fillId="14" borderId="1" xfId="0" applyFont="1" applyFill="1" applyBorder="1" applyAlignment="1">
      <alignment horizontal="center" textRotation="90"/>
    </xf>
    <xf numFmtId="0" fontId="7" fillId="14" borderId="1" xfId="0" applyFont="1" applyFill="1" applyBorder="1" applyAlignment="1">
      <alignment horizontal="center"/>
    </xf>
    <xf numFmtId="44" fontId="7" fillId="14" borderId="1" xfId="0" applyNumberFormat="1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44" fontId="1" fillId="0" borderId="1" xfId="0" applyNumberFormat="1" applyFont="1" applyBorder="1"/>
    <xf numFmtId="0" fontId="0" fillId="3" borderId="0" xfId="0" applyFill="1" applyAlignment="1">
      <alignment horizontal="center"/>
    </xf>
    <xf numFmtId="14" fontId="7" fillId="0" borderId="1" xfId="0" applyNumberFormat="1" applyFont="1" applyBorder="1" applyAlignment="1">
      <alignment horizontal="left"/>
    </xf>
    <xf numFmtId="44" fontId="7" fillId="12" borderId="1" xfId="1" applyNumberFormat="1" applyFont="1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0" fillId="11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44" fontId="0" fillId="10" borderId="1" xfId="0" applyNumberFormat="1" applyFill="1" applyBorder="1" applyAlignment="1">
      <alignment horizontal="center"/>
    </xf>
    <xf numFmtId="44" fontId="0" fillId="6" borderId="1" xfId="0" applyNumberFormat="1" applyFill="1" applyBorder="1" applyAlignment="1">
      <alignment horizontal="center"/>
    </xf>
    <xf numFmtId="44" fontId="0" fillId="11" borderId="1" xfId="0" applyNumberForma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0" fillId="12" borderId="1" xfId="0" applyNumberFormat="1" applyFill="1" applyBorder="1" applyAlignment="1">
      <alignment horizontal="center"/>
    </xf>
    <xf numFmtId="0" fontId="7" fillId="0" borderId="1" xfId="0" applyFont="1" applyBorder="1" applyAlignment="1">
      <alignment vertical="top"/>
    </xf>
    <xf numFmtId="44" fontId="0" fillId="2" borderId="1" xfId="0" applyNumberFormat="1" applyFill="1" applyBorder="1" applyAlignment="1">
      <alignment horizontal="center"/>
    </xf>
    <xf numFmtId="0" fontId="8" fillId="0" borderId="1" xfId="0" applyFont="1" applyBorder="1"/>
    <xf numFmtId="44" fontId="7" fillId="12" borderId="1" xfId="0" applyNumberFormat="1" applyFont="1" applyFill="1" applyBorder="1" applyAlignment="1">
      <alignment horizontal="center"/>
    </xf>
    <xf numFmtId="0" fontId="7" fillId="0" borderId="0" xfId="0" applyFont="1"/>
    <xf numFmtId="0" fontId="9" fillId="13" borderId="0" xfId="0" applyFont="1" applyFill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3"/>
  <sheetViews>
    <sheetView tabSelected="1" topLeftCell="A2" workbookViewId="0">
      <selection activeCell="G19" sqref="G19"/>
    </sheetView>
  </sheetViews>
  <sheetFormatPr defaultRowHeight="14.45"/>
  <cols>
    <col min="1" max="1" width="33.7109375" customWidth="1"/>
    <col min="2" max="2" width="34.7109375" customWidth="1"/>
    <col min="3" max="3" width="14.7109375" customWidth="1"/>
    <col min="10" max="10" width="11.5703125" customWidth="1"/>
    <col min="11" max="11" width="10.85546875" customWidth="1"/>
    <col min="12" max="12" width="10.28515625" customWidth="1"/>
    <col min="13" max="13" width="11.140625" customWidth="1"/>
    <col min="14" max="15" width="11.5703125" customWidth="1"/>
    <col min="16" max="17" width="12.7109375" customWidth="1"/>
    <col min="19" max="19" width="11.7109375" customWidth="1"/>
    <col min="23" max="23" width="13.85546875" customWidth="1"/>
    <col min="24" max="24" width="12.7109375" customWidth="1"/>
    <col min="28" max="28" width="18.7109375" customWidth="1"/>
  </cols>
  <sheetData>
    <row r="1" spans="1:51" ht="46.15">
      <c r="A1" s="2" t="s">
        <v>0</v>
      </c>
      <c r="B1" s="3"/>
      <c r="C1" s="3"/>
      <c r="D1" s="3"/>
      <c r="E1" s="3"/>
      <c r="F1" s="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51" ht="184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7" t="s">
        <v>12</v>
      </c>
      <c r="M2" s="17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9" t="s">
        <v>18</v>
      </c>
      <c r="S2" s="19" t="s">
        <v>19</v>
      </c>
      <c r="T2" s="19" t="s">
        <v>20</v>
      </c>
      <c r="U2" s="48" t="s">
        <v>21</v>
      </c>
      <c r="V2" s="48" t="s">
        <v>22</v>
      </c>
      <c r="W2" s="48" t="s">
        <v>23</v>
      </c>
      <c r="X2" s="23" t="s">
        <v>24</v>
      </c>
      <c r="Y2" s="20" t="s">
        <v>25</v>
      </c>
      <c r="Z2" s="20" t="s">
        <v>26</v>
      </c>
      <c r="AA2" s="24" t="s">
        <v>27</v>
      </c>
      <c r="AB2" s="25" t="s">
        <v>28</v>
      </c>
      <c r="AC2" s="21"/>
      <c r="AD2" s="21"/>
      <c r="AE2" s="2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>
      <c r="A3" s="29" t="s">
        <v>29</v>
      </c>
      <c r="B3" s="55" t="s">
        <v>30</v>
      </c>
      <c r="C3" s="29" t="s">
        <v>31</v>
      </c>
      <c r="D3" s="29"/>
      <c r="E3" s="29"/>
      <c r="F3" s="29"/>
      <c r="G3" s="30">
        <v>8</v>
      </c>
      <c r="H3" s="31" t="s">
        <v>32</v>
      </c>
      <c r="I3" s="31">
        <v>2018</v>
      </c>
      <c r="J3" s="32"/>
      <c r="K3" s="33"/>
      <c r="L3" s="30">
        <v>5</v>
      </c>
      <c r="M3" s="34"/>
      <c r="N3" s="35"/>
      <c r="O3" s="56"/>
      <c r="P3" s="56"/>
      <c r="Q3" s="56"/>
      <c r="R3" s="36">
        <v>22</v>
      </c>
      <c r="S3" s="37"/>
      <c r="T3" s="36">
        <f>SUM(R3*0.1)</f>
        <v>2.2000000000000002</v>
      </c>
      <c r="U3" s="51">
        <v>18</v>
      </c>
      <c r="V3" s="51">
        <v>5</v>
      </c>
      <c r="W3" s="50"/>
      <c r="X3" s="38"/>
      <c r="Y3" s="39"/>
      <c r="Z3" s="40"/>
      <c r="AA3" s="43"/>
      <c r="AB3" s="44">
        <f>SUM(M3+O3+P3+Q3+S3+W3+X3)</f>
        <v>0</v>
      </c>
    </row>
    <row r="4" spans="1:51">
      <c r="A4" s="29" t="s">
        <v>33</v>
      </c>
      <c r="B4" s="55" t="s">
        <v>34</v>
      </c>
      <c r="C4" s="29" t="s">
        <v>35</v>
      </c>
      <c r="D4" s="41"/>
      <c r="E4" s="41"/>
      <c r="F4" s="41"/>
      <c r="G4" s="30">
        <v>19</v>
      </c>
      <c r="H4" s="31" t="s">
        <v>32</v>
      </c>
      <c r="I4" s="31">
        <v>2018</v>
      </c>
      <c r="J4" s="32"/>
      <c r="K4" s="33"/>
      <c r="L4" s="30">
        <v>4</v>
      </c>
      <c r="M4" s="34"/>
      <c r="N4" s="35"/>
      <c r="O4" s="56"/>
      <c r="P4" s="56"/>
      <c r="Q4" s="56"/>
      <c r="R4" s="36">
        <v>14</v>
      </c>
      <c r="S4" s="37"/>
      <c r="T4" s="36">
        <f>SUM(R4*0.1)</f>
        <v>1.4000000000000001</v>
      </c>
      <c r="U4" s="51">
        <v>22</v>
      </c>
      <c r="V4" s="51">
        <v>28</v>
      </c>
      <c r="W4" s="50"/>
      <c r="X4" s="38"/>
      <c r="Y4" s="39"/>
      <c r="Z4" s="40"/>
      <c r="AA4" s="43"/>
      <c r="AB4" s="44">
        <f t="shared" ref="AB4:AB21" si="0">SUM(M4+O4+P4+Q4+S4+W4+X4)</f>
        <v>0</v>
      </c>
    </row>
    <row r="5" spans="1:51">
      <c r="A5" s="29" t="s">
        <v>36</v>
      </c>
      <c r="B5" s="55" t="s">
        <v>37</v>
      </c>
      <c r="C5" s="29" t="s">
        <v>38</v>
      </c>
      <c r="D5" s="29"/>
      <c r="E5" s="29"/>
      <c r="F5" s="29"/>
      <c r="G5" s="30">
        <v>17</v>
      </c>
      <c r="H5" s="31" t="s">
        <v>32</v>
      </c>
      <c r="I5" s="31">
        <v>2018</v>
      </c>
      <c r="J5" s="32"/>
      <c r="K5" s="33"/>
      <c r="L5" s="30">
        <v>4</v>
      </c>
      <c r="M5" s="34"/>
      <c r="N5" s="35"/>
      <c r="O5" s="56"/>
      <c r="P5" s="56"/>
      <c r="Q5" s="56"/>
      <c r="R5" s="36">
        <v>28</v>
      </c>
      <c r="S5" s="37"/>
      <c r="T5" s="36">
        <f>SUM(R5*0.1)</f>
        <v>2.8000000000000003</v>
      </c>
      <c r="U5" s="51">
        <v>15</v>
      </c>
      <c r="V5" s="51">
        <v>49</v>
      </c>
      <c r="W5" s="50"/>
      <c r="X5" s="38"/>
      <c r="Y5" s="39"/>
      <c r="Z5" s="40"/>
      <c r="AA5" s="43"/>
      <c r="AB5" s="44">
        <f t="shared" si="0"/>
        <v>0</v>
      </c>
    </row>
    <row r="6" spans="1:51">
      <c r="A6" s="29" t="s">
        <v>39</v>
      </c>
      <c r="B6" s="55" t="s">
        <v>40</v>
      </c>
      <c r="C6" s="29" t="s">
        <v>38</v>
      </c>
      <c r="D6" s="29"/>
      <c r="E6" s="29"/>
      <c r="F6" s="29"/>
      <c r="G6" s="30">
        <v>21</v>
      </c>
      <c r="H6" s="31" t="s">
        <v>32</v>
      </c>
      <c r="I6" s="31">
        <v>2018</v>
      </c>
      <c r="J6" s="32"/>
      <c r="K6" s="33"/>
      <c r="L6" s="30">
        <v>2</v>
      </c>
      <c r="M6" s="34"/>
      <c r="N6" s="35"/>
      <c r="O6" s="56"/>
      <c r="P6" s="56"/>
      <c r="Q6" s="56"/>
      <c r="R6" s="36">
        <v>20</v>
      </c>
      <c r="S6" s="37"/>
      <c r="T6" s="36">
        <f>SUM(R6*0.1)</f>
        <v>2</v>
      </c>
      <c r="U6" s="51">
        <v>15</v>
      </c>
      <c r="V6" s="51">
        <v>30</v>
      </c>
      <c r="W6" s="50"/>
      <c r="X6" s="38"/>
      <c r="Y6" s="39"/>
      <c r="Z6" s="40"/>
      <c r="AA6" s="43"/>
      <c r="AB6" s="44">
        <f t="shared" si="0"/>
        <v>0</v>
      </c>
    </row>
    <row r="7" spans="1:51">
      <c r="A7" s="29" t="s">
        <v>41</v>
      </c>
      <c r="B7" s="55" t="s">
        <v>42</v>
      </c>
      <c r="C7" s="29" t="s">
        <v>43</v>
      </c>
      <c r="D7" s="29"/>
      <c r="E7" s="29"/>
      <c r="F7" s="29"/>
      <c r="G7" s="30">
        <v>4</v>
      </c>
      <c r="H7" s="31" t="s">
        <v>32</v>
      </c>
      <c r="I7" s="31">
        <v>2018</v>
      </c>
      <c r="J7" s="32"/>
      <c r="K7" s="33"/>
      <c r="L7" s="30">
        <v>2</v>
      </c>
      <c r="M7" s="34"/>
      <c r="N7" s="35"/>
      <c r="O7" s="56"/>
      <c r="P7" s="56"/>
      <c r="Q7" s="56"/>
      <c r="R7" s="36">
        <v>9</v>
      </c>
      <c r="S7" s="37"/>
      <c r="T7" s="36">
        <f t="shared" ref="T7:T14" si="1">SUM(R7*0.1)</f>
        <v>0.9</v>
      </c>
      <c r="U7" s="51">
        <v>4</v>
      </c>
      <c r="V7" s="51">
        <v>10</v>
      </c>
      <c r="W7" s="50"/>
      <c r="X7" s="38"/>
      <c r="Y7" s="39"/>
      <c r="Z7" s="40"/>
      <c r="AA7" s="43"/>
      <c r="AB7" s="44">
        <f t="shared" si="0"/>
        <v>0</v>
      </c>
    </row>
    <row r="8" spans="1:51">
      <c r="A8" s="29" t="s">
        <v>44</v>
      </c>
      <c r="B8" s="55" t="s">
        <v>45</v>
      </c>
      <c r="C8" s="29" t="s">
        <v>43</v>
      </c>
      <c r="D8" s="29"/>
      <c r="E8" s="29"/>
      <c r="F8" s="29"/>
      <c r="G8" s="30">
        <v>4</v>
      </c>
      <c r="H8" s="31" t="s">
        <v>32</v>
      </c>
      <c r="I8" s="31">
        <v>2018</v>
      </c>
      <c r="J8" s="32"/>
      <c r="K8" s="33"/>
      <c r="L8" s="30">
        <v>2</v>
      </c>
      <c r="M8" s="34"/>
      <c r="N8" s="35"/>
      <c r="O8" s="56"/>
      <c r="P8" s="56"/>
      <c r="Q8" s="56"/>
      <c r="R8" s="36">
        <v>4</v>
      </c>
      <c r="S8" s="37"/>
      <c r="T8" s="36">
        <f t="shared" si="1"/>
        <v>0.4</v>
      </c>
      <c r="U8" s="51">
        <v>3</v>
      </c>
      <c r="V8" s="51">
        <v>10</v>
      </c>
      <c r="W8" s="50"/>
      <c r="X8" s="38"/>
      <c r="Y8" s="39"/>
      <c r="Z8" s="40"/>
      <c r="AA8" s="43"/>
      <c r="AB8" s="44">
        <f t="shared" si="0"/>
        <v>0</v>
      </c>
    </row>
    <row r="9" spans="1:51">
      <c r="A9" s="29" t="s">
        <v>46</v>
      </c>
      <c r="B9" s="55" t="s">
        <v>47</v>
      </c>
      <c r="C9" s="29" t="s">
        <v>43</v>
      </c>
      <c r="D9" s="29"/>
      <c r="E9" s="29"/>
      <c r="F9" s="29"/>
      <c r="G9" s="30">
        <v>8</v>
      </c>
      <c r="H9" s="31" t="s">
        <v>32</v>
      </c>
      <c r="I9" s="31">
        <v>2018</v>
      </c>
      <c r="J9" s="32"/>
      <c r="K9" s="33"/>
      <c r="L9" s="30">
        <v>2</v>
      </c>
      <c r="M9" s="34"/>
      <c r="N9" s="35"/>
      <c r="O9" s="56"/>
      <c r="P9" s="56"/>
      <c r="Q9" s="56"/>
      <c r="R9" s="36">
        <v>13</v>
      </c>
      <c r="S9" s="37"/>
      <c r="T9" s="36">
        <f t="shared" si="1"/>
        <v>1.3</v>
      </c>
      <c r="U9" s="51">
        <v>8</v>
      </c>
      <c r="V9" s="51">
        <v>17</v>
      </c>
      <c r="W9" s="50"/>
      <c r="X9" s="38"/>
      <c r="Y9" s="39"/>
      <c r="Z9" s="40"/>
      <c r="AA9" s="43"/>
      <c r="AB9" s="44">
        <f t="shared" si="0"/>
        <v>0</v>
      </c>
    </row>
    <row r="10" spans="1:51">
      <c r="A10" s="29" t="s">
        <v>48</v>
      </c>
      <c r="B10" s="55" t="s">
        <v>49</v>
      </c>
      <c r="C10" s="29" t="s">
        <v>43</v>
      </c>
      <c r="D10" s="29"/>
      <c r="E10" s="29"/>
      <c r="F10" s="29"/>
      <c r="G10" s="30">
        <v>3</v>
      </c>
      <c r="H10" s="31" t="s">
        <v>32</v>
      </c>
      <c r="I10" s="31">
        <v>2018</v>
      </c>
      <c r="J10" s="32"/>
      <c r="K10" s="33"/>
      <c r="L10" s="30">
        <v>2</v>
      </c>
      <c r="M10" s="34"/>
      <c r="N10" s="42"/>
      <c r="O10" s="56"/>
      <c r="P10" s="56"/>
      <c r="Q10" s="56"/>
      <c r="R10" s="36">
        <v>7</v>
      </c>
      <c r="S10" s="37"/>
      <c r="T10" s="36">
        <f t="shared" si="1"/>
        <v>0.70000000000000007</v>
      </c>
      <c r="U10" s="51">
        <v>5</v>
      </c>
      <c r="V10" s="51">
        <v>9</v>
      </c>
      <c r="W10" s="50"/>
      <c r="X10" s="38"/>
      <c r="Y10" s="39"/>
      <c r="Z10" s="40"/>
      <c r="AA10" s="43"/>
      <c r="AB10" s="44">
        <f t="shared" si="0"/>
        <v>0</v>
      </c>
    </row>
    <row r="11" spans="1:51">
      <c r="A11" s="29" t="s">
        <v>50</v>
      </c>
      <c r="B11" s="55" t="s">
        <v>51</v>
      </c>
      <c r="C11" s="29" t="s">
        <v>38</v>
      </c>
      <c r="D11" s="29"/>
      <c r="E11" s="29"/>
      <c r="F11" s="29"/>
      <c r="G11" s="30">
        <v>7</v>
      </c>
      <c r="H11" s="31" t="s">
        <v>32</v>
      </c>
      <c r="I11" s="31">
        <v>2018</v>
      </c>
      <c r="J11" s="32"/>
      <c r="K11" s="33"/>
      <c r="L11" s="30">
        <v>2</v>
      </c>
      <c r="M11" s="34"/>
      <c r="N11" s="35"/>
      <c r="O11" s="56"/>
      <c r="P11" s="56"/>
      <c r="Q11" s="56"/>
      <c r="R11" s="36">
        <v>15</v>
      </c>
      <c r="S11" s="37"/>
      <c r="T11" s="36">
        <f t="shared" si="1"/>
        <v>1.5</v>
      </c>
      <c r="U11" s="51">
        <v>11</v>
      </c>
      <c r="V11" s="51">
        <v>10</v>
      </c>
      <c r="W11" s="50"/>
      <c r="X11" s="38"/>
      <c r="Y11" s="39"/>
      <c r="Z11" s="40"/>
      <c r="AA11" s="43"/>
      <c r="AB11" s="44">
        <f t="shared" si="0"/>
        <v>0</v>
      </c>
    </row>
    <row r="12" spans="1:51">
      <c r="A12" s="29" t="s">
        <v>52</v>
      </c>
      <c r="B12" s="55" t="s">
        <v>53</v>
      </c>
      <c r="C12" s="29" t="s">
        <v>38</v>
      </c>
      <c r="D12" s="29"/>
      <c r="E12" s="29"/>
      <c r="F12" s="29"/>
      <c r="G12" s="30">
        <v>22</v>
      </c>
      <c r="H12" s="31" t="s">
        <v>32</v>
      </c>
      <c r="I12" s="31">
        <v>2018</v>
      </c>
      <c r="J12" s="32"/>
      <c r="K12" s="33"/>
      <c r="L12" s="30">
        <v>6</v>
      </c>
      <c r="M12" s="34"/>
      <c r="N12" s="35"/>
      <c r="O12" s="56"/>
      <c r="P12" s="56"/>
      <c r="Q12" s="56"/>
      <c r="R12" s="36">
        <v>44</v>
      </c>
      <c r="S12" s="37"/>
      <c r="T12" s="36">
        <f t="shared" si="1"/>
        <v>4.4000000000000004</v>
      </c>
      <c r="U12" s="51">
        <v>114</v>
      </c>
      <c r="V12" s="51">
        <v>64</v>
      </c>
      <c r="W12" s="50"/>
      <c r="X12" s="38"/>
      <c r="Y12" s="39"/>
      <c r="Z12" s="40"/>
      <c r="AA12" s="43"/>
      <c r="AB12" s="44">
        <f t="shared" si="0"/>
        <v>0</v>
      </c>
    </row>
    <row r="13" spans="1:51">
      <c r="A13" s="29" t="s">
        <v>54</v>
      </c>
      <c r="B13" s="55" t="s">
        <v>55</v>
      </c>
      <c r="C13" s="29" t="s">
        <v>43</v>
      </c>
      <c r="D13" s="29"/>
      <c r="E13" s="29"/>
      <c r="F13" s="29"/>
      <c r="G13" s="30">
        <v>8</v>
      </c>
      <c r="H13" s="31" t="s">
        <v>32</v>
      </c>
      <c r="I13" s="31">
        <v>2018</v>
      </c>
      <c r="J13" s="32"/>
      <c r="K13" s="33"/>
      <c r="L13" s="30">
        <v>2</v>
      </c>
      <c r="M13" s="34"/>
      <c r="N13" s="42"/>
      <c r="O13" s="56"/>
      <c r="P13" s="56"/>
      <c r="Q13" s="56"/>
      <c r="R13" s="36">
        <v>9</v>
      </c>
      <c r="S13" s="37"/>
      <c r="T13" s="36">
        <f t="shared" si="1"/>
        <v>0.9</v>
      </c>
      <c r="U13" s="51">
        <v>7</v>
      </c>
      <c r="V13" s="51">
        <v>20</v>
      </c>
      <c r="W13" s="50"/>
      <c r="X13" s="38"/>
      <c r="Y13" s="39"/>
      <c r="Z13" s="40"/>
      <c r="AA13" s="43"/>
      <c r="AB13" s="44">
        <f t="shared" si="0"/>
        <v>0</v>
      </c>
    </row>
    <row r="14" spans="1:51">
      <c r="A14" s="29" t="s">
        <v>56</v>
      </c>
      <c r="B14" s="55" t="s">
        <v>57</v>
      </c>
      <c r="C14" s="29" t="s">
        <v>38</v>
      </c>
      <c r="D14" s="29"/>
      <c r="E14" s="29"/>
      <c r="F14" s="29"/>
      <c r="G14" s="30">
        <v>6</v>
      </c>
      <c r="H14" s="31" t="s">
        <v>32</v>
      </c>
      <c r="I14" s="31">
        <v>2018</v>
      </c>
      <c r="J14" s="31"/>
      <c r="K14" s="33"/>
      <c r="L14" s="30">
        <v>2</v>
      </c>
      <c r="M14" s="34"/>
      <c r="N14" s="35"/>
      <c r="O14" s="56"/>
      <c r="P14" s="56"/>
      <c r="Q14" s="56"/>
      <c r="R14" s="36">
        <v>10</v>
      </c>
      <c r="S14" s="37"/>
      <c r="T14" s="36">
        <f t="shared" si="1"/>
        <v>1</v>
      </c>
      <c r="U14" s="51">
        <v>4</v>
      </c>
      <c r="V14" s="51">
        <v>16</v>
      </c>
      <c r="W14" s="50"/>
      <c r="X14" s="38"/>
      <c r="Y14" s="39"/>
      <c r="Z14" s="40"/>
      <c r="AA14" s="43"/>
      <c r="AB14" s="44">
        <f t="shared" si="0"/>
        <v>0</v>
      </c>
    </row>
    <row r="15" spans="1:51">
      <c r="A15" s="29" t="s">
        <v>58</v>
      </c>
      <c r="B15" s="55" t="s">
        <v>59</v>
      </c>
      <c r="C15" s="29" t="s">
        <v>60</v>
      </c>
      <c r="D15" s="29"/>
      <c r="E15" s="29"/>
      <c r="F15" s="29"/>
      <c r="G15" s="30">
        <v>4</v>
      </c>
      <c r="H15" s="31" t="s">
        <v>32</v>
      </c>
      <c r="I15" s="31">
        <v>2018</v>
      </c>
      <c r="J15" s="31"/>
      <c r="K15" s="45"/>
      <c r="L15" s="30">
        <v>5</v>
      </c>
      <c r="M15" s="34"/>
      <c r="N15" s="35"/>
      <c r="O15" s="56"/>
      <c r="P15" s="56"/>
      <c r="Q15" s="56"/>
      <c r="R15" s="36">
        <v>16</v>
      </c>
      <c r="S15" s="37"/>
      <c r="T15" s="36">
        <f t="shared" ref="T15:T21" si="2">SUM(R15*0.1)</f>
        <v>1.6</v>
      </c>
      <c r="U15" s="51">
        <v>11</v>
      </c>
      <c r="V15" s="51">
        <v>29</v>
      </c>
      <c r="W15" s="50"/>
      <c r="X15" s="38"/>
      <c r="Y15" s="39"/>
      <c r="Z15" s="40"/>
      <c r="AA15" s="43"/>
      <c r="AB15" s="44">
        <f t="shared" si="0"/>
        <v>0</v>
      </c>
    </row>
    <row r="16" spans="1:51">
      <c r="A16" s="29" t="s">
        <v>61</v>
      </c>
      <c r="B16" s="55" t="s">
        <v>59</v>
      </c>
      <c r="C16" s="29" t="s">
        <v>35</v>
      </c>
      <c r="D16" s="29"/>
      <c r="E16" s="29"/>
      <c r="F16" s="29"/>
      <c r="G16" s="30">
        <v>11</v>
      </c>
      <c r="H16" s="31" t="s">
        <v>32</v>
      </c>
      <c r="I16" s="31">
        <v>2018</v>
      </c>
      <c r="J16" s="31"/>
      <c r="K16" s="33"/>
      <c r="L16" s="30">
        <v>2</v>
      </c>
      <c r="M16" s="34"/>
      <c r="N16" s="35"/>
      <c r="O16" s="56"/>
      <c r="P16" s="56"/>
      <c r="Q16" s="56"/>
      <c r="R16" s="36">
        <v>13</v>
      </c>
      <c r="S16" s="37"/>
      <c r="T16" s="36">
        <f t="shared" si="2"/>
        <v>1.3</v>
      </c>
      <c r="U16" s="51">
        <v>11</v>
      </c>
      <c r="V16" s="51">
        <v>25</v>
      </c>
      <c r="W16" s="50"/>
      <c r="X16" s="38"/>
      <c r="Y16" s="39"/>
      <c r="Z16" s="40"/>
      <c r="AA16" s="43"/>
      <c r="AB16" s="44">
        <f t="shared" si="0"/>
        <v>0</v>
      </c>
    </row>
    <row r="17" spans="1:28">
      <c r="A17" s="29" t="s">
        <v>62</v>
      </c>
      <c r="B17" s="55" t="s">
        <v>63</v>
      </c>
      <c r="C17" s="29" t="s">
        <v>62</v>
      </c>
      <c r="D17" s="29"/>
      <c r="E17" s="29"/>
      <c r="F17" s="29"/>
      <c r="G17" s="30">
        <v>9</v>
      </c>
      <c r="H17" s="31" t="s">
        <v>32</v>
      </c>
      <c r="I17" s="31">
        <v>2018</v>
      </c>
      <c r="J17" s="31"/>
      <c r="K17" s="33"/>
      <c r="L17" s="30">
        <v>2</v>
      </c>
      <c r="M17" s="34"/>
      <c r="N17" s="42"/>
      <c r="O17" s="56"/>
      <c r="P17" s="56"/>
      <c r="Q17" s="56"/>
      <c r="R17" s="36">
        <v>8</v>
      </c>
      <c r="S17" s="37"/>
      <c r="T17" s="36">
        <f t="shared" si="2"/>
        <v>0.8</v>
      </c>
      <c r="U17" s="51">
        <v>33</v>
      </c>
      <c r="V17" s="51">
        <v>2</v>
      </c>
      <c r="W17" s="50"/>
      <c r="X17" s="38"/>
      <c r="Y17" s="39"/>
      <c r="Z17" s="40"/>
      <c r="AA17" s="43"/>
      <c r="AB17" s="44">
        <f t="shared" si="0"/>
        <v>0</v>
      </c>
    </row>
    <row r="18" spans="1:28">
      <c r="A18" s="29" t="s">
        <v>64</v>
      </c>
      <c r="B18" s="55" t="s">
        <v>65</v>
      </c>
      <c r="C18" s="29" t="s">
        <v>38</v>
      </c>
      <c r="D18" s="29"/>
      <c r="E18" s="29"/>
      <c r="F18" s="29"/>
      <c r="G18" s="30">
        <v>4</v>
      </c>
      <c r="H18" s="31" t="s">
        <v>32</v>
      </c>
      <c r="I18" s="31">
        <v>2018</v>
      </c>
      <c r="J18" s="31"/>
      <c r="K18" s="33"/>
      <c r="L18" s="30">
        <v>2</v>
      </c>
      <c r="M18" s="34"/>
      <c r="N18" s="42"/>
      <c r="O18" s="56"/>
      <c r="P18" s="56"/>
      <c r="Q18" s="56"/>
      <c r="R18" s="36">
        <v>3</v>
      </c>
      <c r="S18" s="37"/>
      <c r="T18" s="36">
        <f t="shared" si="2"/>
        <v>0.30000000000000004</v>
      </c>
      <c r="U18" s="51">
        <v>8</v>
      </c>
      <c r="V18" s="51">
        <v>2</v>
      </c>
      <c r="W18" s="50"/>
      <c r="X18" s="38"/>
      <c r="Y18" s="39"/>
      <c r="Z18" s="40"/>
      <c r="AA18" s="43"/>
      <c r="AB18" s="44">
        <f t="shared" si="0"/>
        <v>0</v>
      </c>
    </row>
    <row r="19" spans="1:28">
      <c r="A19" s="71" t="s">
        <v>66</v>
      </c>
      <c r="B19" s="73" t="s">
        <v>67</v>
      </c>
      <c r="C19" s="73" t="s">
        <v>68</v>
      </c>
      <c r="D19" s="29"/>
      <c r="E19" s="29"/>
      <c r="F19" s="29"/>
      <c r="G19" s="30">
        <v>0</v>
      </c>
      <c r="H19" s="31"/>
      <c r="I19" s="31"/>
      <c r="J19" s="31">
        <v>2019</v>
      </c>
      <c r="K19" s="33"/>
      <c r="L19" s="33">
        <v>2</v>
      </c>
      <c r="M19" s="34"/>
      <c r="N19" s="42"/>
      <c r="O19" s="74"/>
      <c r="P19" s="74"/>
      <c r="Q19" s="74"/>
      <c r="R19" s="36"/>
      <c r="S19" s="37"/>
      <c r="T19" s="36">
        <f t="shared" si="2"/>
        <v>0</v>
      </c>
      <c r="U19" s="49"/>
      <c r="V19" s="49"/>
      <c r="W19" s="50"/>
      <c r="X19" s="38"/>
      <c r="Y19" s="39"/>
      <c r="Z19" s="40"/>
      <c r="AA19" s="43"/>
      <c r="AB19" s="44">
        <f t="shared" si="0"/>
        <v>0</v>
      </c>
    </row>
    <row r="20" spans="1:28">
      <c r="A20" s="71" t="s">
        <v>69</v>
      </c>
      <c r="B20" s="73" t="s">
        <v>70</v>
      </c>
      <c r="C20" s="73" t="s">
        <v>71</v>
      </c>
      <c r="D20" s="29"/>
      <c r="E20" s="29"/>
      <c r="F20" s="29"/>
      <c r="G20" s="30">
        <v>0</v>
      </c>
      <c r="H20" s="31"/>
      <c r="I20" s="31"/>
      <c r="J20" s="31"/>
      <c r="K20" s="33"/>
      <c r="L20" s="33">
        <v>2</v>
      </c>
      <c r="M20" s="34"/>
      <c r="N20" s="42"/>
      <c r="O20" s="74"/>
      <c r="P20" s="74"/>
      <c r="Q20" s="74"/>
      <c r="R20" s="36">
        <v>4</v>
      </c>
      <c r="S20" s="37"/>
      <c r="T20" s="36">
        <f t="shared" si="2"/>
        <v>0.4</v>
      </c>
      <c r="U20" s="49">
        <v>4</v>
      </c>
      <c r="V20" s="49"/>
      <c r="W20" s="50"/>
      <c r="X20" s="38"/>
      <c r="Y20" s="39"/>
      <c r="Z20" s="40"/>
      <c r="AA20" s="43"/>
      <c r="AB20" s="44">
        <f t="shared" si="0"/>
        <v>0</v>
      </c>
    </row>
    <row r="21" spans="1:28">
      <c r="A21" s="71" t="s">
        <v>72</v>
      </c>
      <c r="B21" s="6" t="s">
        <v>73</v>
      </c>
      <c r="C21" s="73" t="s">
        <v>71</v>
      </c>
      <c r="D21" s="4"/>
      <c r="E21" s="4"/>
      <c r="F21" s="4"/>
      <c r="G21" s="58">
        <v>0</v>
      </c>
      <c r="H21" s="59"/>
      <c r="I21" s="59"/>
      <c r="J21" s="59"/>
      <c r="K21" s="8"/>
      <c r="L21" s="33">
        <v>2</v>
      </c>
      <c r="M21" s="34"/>
      <c r="N21" s="69"/>
      <c r="O21" s="70"/>
      <c r="P21" s="70"/>
      <c r="Q21" s="70"/>
      <c r="R21" s="60">
        <v>4</v>
      </c>
      <c r="S21" s="37"/>
      <c r="T21" s="36">
        <f t="shared" si="2"/>
        <v>0.4</v>
      </c>
      <c r="U21" s="61">
        <v>4</v>
      </c>
      <c r="V21" s="61"/>
      <c r="W21" s="50"/>
      <c r="X21" s="68"/>
      <c r="Y21" s="62"/>
      <c r="Z21" s="63"/>
      <c r="AA21" s="64"/>
      <c r="AB21" s="44">
        <f t="shared" si="0"/>
        <v>0</v>
      </c>
    </row>
    <row r="22" spans="1:28">
      <c r="A22" s="71" t="s">
        <v>74</v>
      </c>
      <c r="B22" s="6" t="s">
        <v>75</v>
      </c>
      <c r="C22" s="6" t="s">
        <v>76</v>
      </c>
      <c r="D22" s="4"/>
      <c r="E22" s="4"/>
      <c r="F22" s="4"/>
      <c r="G22" s="58">
        <v>5</v>
      </c>
      <c r="H22" s="59"/>
      <c r="I22" s="59"/>
      <c r="J22" s="59"/>
      <c r="K22" s="8"/>
      <c r="L22" s="8"/>
      <c r="M22" s="65"/>
      <c r="N22" s="69"/>
      <c r="O22" s="70"/>
      <c r="P22" s="70"/>
      <c r="Q22" s="70"/>
      <c r="R22" s="60"/>
      <c r="S22" s="66"/>
      <c r="T22" s="60"/>
      <c r="U22" s="61"/>
      <c r="V22" s="61"/>
      <c r="W22" s="61"/>
      <c r="X22" s="68"/>
      <c r="Y22" s="62"/>
      <c r="Z22" s="63"/>
      <c r="AA22" s="64"/>
      <c r="AB22" s="67"/>
    </row>
    <row r="23" spans="1:28">
      <c r="A23" s="71"/>
      <c r="B23" s="6"/>
      <c r="C23" s="6"/>
      <c r="D23" s="4"/>
      <c r="E23" s="4"/>
      <c r="F23" s="4"/>
      <c r="G23" s="58"/>
      <c r="H23" s="59"/>
      <c r="I23" s="59"/>
      <c r="J23" s="59"/>
      <c r="K23" s="8"/>
      <c r="L23" s="8"/>
      <c r="M23" s="65"/>
      <c r="N23" s="69"/>
      <c r="O23" s="70"/>
      <c r="P23" s="70"/>
      <c r="Q23" s="70"/>
      <c r="R23" s="60"/>
      <c r="S23" s="66"/>
      <c r="T23" s="60"/>
      <c r="U23" s="61"/>
      <c r="V23" s="61"/>
      <c r="W23" s="61"/>
      <c r="X23" s="68"/>
      <c r="Y23" s="62"/>
      <c r="Z23" s="63"/>
      <c r="AA23" s="64"/>
      <c r="AB23" s="67"/>
    </row>
    <row r="24" spans="1:28">
      <c r="A24" s="71"/>
      <c r="B24" s="6"/>
      <c r="C24" s="6"/>
      <c r="D24" s="4"/>
      <c r="E24" s="4"/>
      <c r="F24" s="4"/>
      <c r="G24" s="58"/>
      <c r="H24" s="59"/>
      <c r="I24" s="59"/>
      <c r="J24" s="59"/>
      <c r="K24" s="8"/>
      <c r="L24" s="8"/>
      <c r="M24" s="65"/>
      <c r="N24" s="69"/>
      <c r="O24" s="70"/>
      <c r="P24" s="70"/>
      <c r="Q24" s="70"/>
      <c r="R24" s="60"/>
      <c r="S24" s="66"/>
      <c r="T24" s="60"/>
      <c r="U24" s="61"/>
      <c r="V24" s="61"/>
      <c r="W24" s="61"/>
      <c r="X24" s="68"/>
      <c r="Y24" s="62"/>
      <c r="Z24" s="63"/>
      <c r="AA24" s="64"/>
      <c r="AB24" s="67"/>
    </row>
    <row r="25" spans="1:28">
      <c r="A25" s="71"/>
      <c r="B25" s="6"/>
      <c r="C25" s="6"/>
      <c r="D25" s="4"/>
      <c r="E25" s="4"/>
      <c r="F25" s="4"/>
      <c r="G25" s="58"/>
      <c r="H25" s="59"/>
      <c r="I25" s="59"/>
      <c r="J25" s="59"/>
      <c r="K25" s="8"/>
      <c r="L25" s="8"/>
      <c r="M25" s="65"/>
      <c r="N25" s="69"/>
      <c r="O25" s="70"/>
      <c r="P25" s="70"/>
      <c r="Q25" s="70"/>
      <c r="R25" s="60"/>
      <c r="S25" s="66"/>
      <c r="T25" s="60"/>
      <c r="U25" s="61"/>
      <c r="V25" s="61"/>
      <c r="W25" s="61"/>
      <c r="X25" s="68"/>
      <c r="Y25" s="62"/>
      <c r="Z25" s="63"/>
      <c r="AA25" s="64"/>
      <c r="AB25" s="67"/>
    </row>
    <row r="26" spans="1:28">
      <c r="A26" s="6"/>
      <c r="B26" s="6"/>
      <c r="C26" s="6"/>
      <c r="D26" s="4"/>
      <c r="E26" s="4"/>
      <c r="F26" s="4"/>
      <c r="G26" s="58"/>
      <c r="H26" s="59"/>
      <c r="I26" s="59"/>
      <c r="J26" s="72"/>
      <c r="K26" s="8"/>
      <c r="L26" s="8"/>
      <c r="M26" s="65"/>
      <c r="N26" s="69"/>
      <c r="O26" s="70"/>
      <c r="P26" s="70"/>
      <c r="Q26" s="70"/>
      <c r="R26" s="60"/>
      <c r="S26" s="66"/>
      <c r="T26" s="60"/>
      <c r="U26" s="61"/>
      <c r="V26" s="61"/>
      <c r="W26" s="61"/>
      <c r="X26" s="68"/>
      <c r="Y26" s="62"/>
      <c r="Z26" s="63"/>
      <c r="AA26" s="64"/>
      <c r="AB26" s="67"/>
    </row>
    <row r="27" spans="1:28">
      <c r="A27" s="6"/>
      <c r="B27" s="7"/>
      <c r="C27" s="6"/>
      <c r="D27" s="4"/>
      <c r="E27" s="4"/>
      <c r="F27" s="4"/>
      <c r="G27" s="58"/>
      <c r="H27" s="59"/>
      <c r="I27" s="59"/>
      <c r="J27" s="72"/>
      <c r="K27" s="8"/>
      <c r="L27" s="8"/>
      <c r="M27" s="65"/>
      <c r="N27" s="69"/>
      <c r="O27" s="70"/>
      <c r="P27" s="70"/>
      <c r="Q27" s="70"/>
      <c r="R27" s="60"/>
      <c r="S27" s="66"/>
      <c r="T27" s="60"/>
      <c r="U27" s="61"/>
      <c r="V27" s="61"/>
      <c r="W27" s="61"/>
      <c r="X27" s="68"/>
      <c r="Y27" s="62"/>
      <c r="Z27" s="63"/>
      <c r="AA27" s="64"/>
      <c r="AB27" s="67"/>
    </row>
    <row r="28" spans="1:28" ht="15" thickBot="1">
      <c r="G28" s="5"/>
      <c r="H28" s="5"/>
      <c r="I28" s="5"/>
      <c r="J28" s="5"/>
      <c r="K28" s="5"/>
      <c r="L28" s="5"/>
      <c r="M28" s="5"/>
      <c r="N28" s="5"/>
      <c r="O28" s="26"/>
      <c r="P28" s="26"/>
      <c r="Q28" s="26"/>
      <c r="R28" s="5"/>
      <c r="S28" s="5"/>
      <c r="T28" s="5"/>
      <c r="U28" s="5"/>
      <c r="V28" s="5"/>
      <c r="W28" s="5"/>
      <c r="X28" s="5"/>
      <c r="Y28" s="5"/>
      <c r="Z28" s="5"/>
      <c r="AA28" s="5"/>
      <c r="AB28" s="26"/>
    </row>
    <row r="29" spans="1:28" ht="18.600000000000001" thickBot="1">
      <c r="G29" s="9">
        <f>SUM(G3:G28)</f>
        <v>160</v>
      </c>
      <c r="H29" s="10"/>
      <c r="I29" s="10"/>
      <c r="J29" s="12"/>
      <c r="K29" s="11"/>
      <c r="L29" s="11">
        <f>SUM(L3:L28)</f>
        <v>52</v>
      </c>
      <c r="M29" s="12">
        <f>SUM(M3:M27)</f>
        <v>0</v>
      </c>
      <c r="N29" s="11"/>
      <c r="O29" s="12">
        <f t="shared" ref="O29:Y29" si="3">SUM(O3:O28)</f>
        <v>0</v>
      </c>
      <c r="P29" s="12">
        <f t="shared" si="3"/>
        <v>0</v>
      </c>
      <c r="Q29" s="12"/>
      <c r="R29" s="11">
        <f t="shared" si="3"/>
        <v>243</v>
      </c>
      <c r="S29" s="12">
        <f t="shared" si="3"/>
        <v>0</v>
      </c>
      <c r="T29" s="11">
        <f t="shared" si="3"/>
        <v>24.3</v>
      </c>
      <c r="U29" s="52">
        <f>SUM(U3:U28)</f>
        <v>297</v>
      </c>
      <c r="V29" s="52">
        <f>SUM(V3:V28)</f>
        <v>326</v>
      </c>
      <c r="W29" s="12">
        <f>SUM(W3:W28)</f>
        <v>0</v>
      </c>
      <c r="X29" s="12">
        <f t="shared" si="3"/>
        <v>0</v>
      </c>
      <c r="Y29" s="11">
        <f t="shared" si="3"/>
        <v>0</v>
      </c>
      <c r="Z29" s="12">
        <f>SUM(Z3:Z27)</f>
        <v>0</v>
      </c>
      <c r="AA29" s="12">
        <f>SUM(AA3:AA27)</f>
        <v>0</v>
      </c>
      <c r="AB29" s="27">
        <f>SUM(AB3:AB27)</f>
        <v>0</v>
      </c>
    </row>
    <row r="30" spans="1:28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>
      <c r="G31" s="5"/>
      <c r="H31" s="5"/>
      <c r="I31" s="5"/>
      <c r="J31" s="5"/>
      <c r="K31" s="5"/>
      <c r="L31" s="5"/>
      <c r="M31" s="5"/>
      <c r="N31" s="5"/>
      <c r="O31" s="5"/>
      <c r="P31" s="26"/>
      <c r="Q31" s="26"/>
      <c r="R31" s="5"/>
      <c r="S31" s="5"/>
      <c r="T31" s="5"/>
      <c r="U31" s="5"/>
      <c r="V31" s="5"/>
      <c r="W31" s="5"/>
      <c r="X31" s="5"/>
      <c r="Y31" s="5"/>
      <c r="Z31" s="5"/>
      <c r="AA31" s="5"/>
      <c r="AB31" s="26"/>
    </row>
    <row r="32" spans="1:28"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26"/>
    </row>
    <row r="33" spans="7:28"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</sheetData>
  <autoFilter ref="A1:AB33" xr:uid="{00000000-0009-0000-0000-000000000000}"/>
  <pageMargins left="0.23622047244094491" right="0.23622047244094491" top="0.74803149606299213" bottom="0.74803149606299213" header="0.31496062992125984" footer="0.31496062992125984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0"/>
  <sheetViews>
    <sheetView zoomScaleNormal="100" workbookViewId="0">
      <selection activeCell="G13" sqref="G13"/>
    </sheetView>
  </sheetViews>
  <sheetFormatPr defaultRowHeight="14.45"/>
  <cols>
    <col min="1" max="2" width="33.42578125" customWidth="1"/>
    <col min="3" max="3" width="15.42578125" customWidth="1"/>
    <col min="10" max="10" width="13.28515625" customWidth="1"/>
    <col min="14" max="14" width="13.5703125" customWidth="1"/>
    <col min="16" max="16" width="13.85546875" customWidth="1"/>
    <col min="17" max="18" width="12.7109375" customWidth="1"/>
    <col min="20" max="20" width="11.42578125" customWidth="1"/>
    <col min="24" max="24" width="11.5703125" customWidth="1"/>
    <col min="25" max="25" width="12.42578125" customWidth="1"/>
    <col min="29" max="29" width="17" customWidth="1"/>
  </cols>
  <sheetData>
    <row r="1" spans="1:52" ht="46.15">
      <c r="A1" s="2" t="s">
        <v>77</v>
      </c>
      <c r="B1" s="3"/>
      <c r="C1" s="3"/>
      <c r="D1" s="3"/>
      <c r="E1" s="3"/>
      <c r="F1" s="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52" ht="198.7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7" t="s">
        <v>78</v>
      </c>
      <c r="M2" s="17" t="s">
        <v>12</v>
      </c>
      <c r="N2" s="17" t="s">
        <v>13</v>
      </c>
      <c r="O2" s="22" t="s">
        <v>14</v>
      </c>
      <c r="P2" s="18" t="s">
        <v>79</v>
      </c>
      <c r="Q2" s="18" t="s">
        <v>16</v>
      </c>
      <c r="R2" s="18" t="s">
        <v>17</v>
      </c>
      <c r="S2" s="19" t="s">
        <v>18</v>
      </c>
      <c r="T2" s="19" t="s">
        <v>19</v>
      </c>
      <c r="U2" s="19" t="s">
        <v>20</v>
      </c>
      <c r="V2" s="48" t="s">
        <v>80</v>
      </c>
      <c r="W2" s="48" t="s">
        <v>22</v>
      </c>
      <c r="X2" s="48" t="s">
        <v>81</v>
      </c>
      <c r="Y2" s="23" t="s">
        <v>24</v>
      </c>
      <c r="Z2" s="20" t="s">
        <v>25</v>
      </c>
      <c r="AA2" s="20" t="s">
        <v>26</v>
      </c>
      <c r="AB2" s="24" t="s">
        <v>27</v>
      </c>
      <c r="AC2" s="25" t="s">
        <v>28</v>
      </c>
      <c r="AD2" s="21"/>
      <c r="AE2" s="21"/>
      <c r="AF2" s="2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29" t="s">
        <v>82</v>
      </c>
      <c r="B3" s="55" t="s">
        <v>83</v>
      </c>
      <c r="C3" s="29" t="s">
        <v>43</v>
      </c>
      <c r="D3" s="29"/>
      <c r="E3" s="29"/>
      <c r="F3" s="29"/>
      <c r="G3" s="30">
        <v>30</v>
      </c>
      <c r="H3" s="31"/>
      <c r="I3" s="31">
        <v>2018</v>
      </c>
      <c r="J3" s="32"/>
      <c r="K3" s="33"/>
      <c r="L3" s="33"/>
      <c r="M3" s="30">
        <v>2</v>
      </c>
      <c r="N3" s="34"/>
      <c r="O3" s="35"/>
      <c r="P3" s="56"/>
      <c r="Q3" s="56"/>
      <c r="R3" s="56"/>
      <c r="S3" s="36">
        <v>8</v>
      </c>
      <c r="T3" s="37"/>
      <c r="U3" s="36">
        <f>SUM(S3*0.1)</f>
        <v>0.8</v>
      </c>
      <c r="V3" s="49">
        <v>16</v>
      </c>
      <c r="W3" s="49">
        <v>8</v>
      </c>
      <c r="X3" s="50"/>
      <c r="Y3" s="38"/>
      <c r="Z3" s="39"/>
      <c r="AA3" s="40"/>
      <c r="AB3" s="43"/>
      <c r="AC3" s="44">
        <f>SUM(N3+P3+Q3+R3+T3+X3+Y3)</f>
        <v>0</v>
      </c>
    </row>
    <row r="4" spans="1:52">
      <c r="A4" s="29" t="s">
        <v>84</v>
      </c>
      <c r="B4" s="55" t="s">
        <v>85</v>
      </c>
      <c r="C4" s="29" t="s">
        <v>43</v>
      </c>
      <c r="D4" s="41"/>
      <c r="E4" s="41"/>
      <c r="F4" s="41"/>
      <c r="G4" s="30">
        <v>17</v>
      </c>
      <c r="H4" s="31"/>
      <c r="I4" s="31">
        <v>2018</v>
      </c>
      <c r="J4" s="32"/>
      <c r="K4" s="33"/>
      <c r="L4" s="33"/>
      <c r="M4" s="30">
        <v>2</v>
      </c>
      <c r="N4" s="34"/>
      <c r="O4" s="35"/>
      <c r="P4" s="56"/>
      <c r="Q4" s="56"/>
      <c r="R4" s="56"/>
      <c r="S4" s="36">
        <v>5</v>
      </c>
      <c r="T4" s="37"/>
      <c r="U4" s="36">
        <f>SUM(S4*0.1)</f>
        <v>0.5</v>
      </c>
      <c r="V4" s="49">
        <v>12</v>
      </c>
      <c r="W4" s="49">
        <v>9</v>
      </c>
      <c r="X4" s="50"/>
      <c r="Y4" s="38"/>
      <c r="Z4" s="39"/>
      <c r="AA4" s="40"/>
      <c r="AB4" s="43"/>
      <c r="AC4" s="44">
        <f t="shared" ref="AC4:AC15" si="0">SUM(N4+P4+Q4+R4+T4+X4+Y4)</f>
        <v>0</v>
      </c>
    </row>
    <row r="5" spans="1:52">
      <c r="A5" s="29" t="s">
        <v>86</v>
      </c>
      <c r="B5" s="55" t="s">
        <v>87</v>
      </c>
      <c r="C5" s="29" t="s">
        <v>35</v>
      </c>
      <c r="D5" s="29"/>
      <c r="E5" s="29"/>
      <c r="F5" s="29"/>
      <c r="G5" s="30">
        <v>65</v>
      </c>
      <c r="H5" s="31"/>
      <c r="I5" s="31">
        <v>2018</v>
      </c>
      <c r="J5" s="32"/>
      <c r="K5" s="33"/>
      <c r="L5" s="33"/>
      <c r="M5" s="30">
        <v>4</v>
      </c>
      <c r="N5" s="34"/>
      <c r="O5" s="35"/>
      <c r="P5" s="56"/>
      <c r="Q5" s="56"/>
      <c r="R5" s="56"/>
      <c r="S5" s="36">
        <v>23</v>
      </c>
      <c r="T5" s="37"/>
      <c r="U5" s="36">
        <f>SUM(S5*0.1)</f>
        <v>2.3000000000000003</v>
      </c>
      <c r="V5" s="49">
        <v>23</v>
      </c>
      <c r="W5" s="49">
        <v>33</v>
      </c>
      <c r="X5" s="50"/>
      <c r="Y5" s="38"/>
      <c r="Z5" s="39"/>
      <c r="AA5" s="40"/>
      <c r="AB5" s="43"/>
      <c r="AC5" s="44">
        <f t="shared" si="0"/>
        <v>0</v>
      </c>
    </row>
    <row r="6" spans="1:52">
      <c r="A6" s="29" t="s">
        <v>88</v>
      </c>
      <c r="B6" s="55" t="s">
        <v>89</v>
      </c>
      <c r="C6" s="29" t="s">
        <v>90</v>
      </c>
      <c r="D6" s="29"/>
      <c r="E6" s="29"/>
      <c r="F6" s="29"/>
      <c r="G6" s="30">
        <v>12</v>
      </c>
      <c r="H6" s="31"/>
      <c r="I6" s="31">
        <v>2018</v>
      </c>
      <c r="J6" s="32"/>
      <c r="K6" s="33"/>
      <c r="L6" s="33">
        <v>4</v>
      </c>
      <c r="M6" s="30">
        <v>4</v>
      </c>
      <c r="N6" s="34"/>
      <c r="O6" s="35"/>
      <c r="P6" s="56"/>
      <c r="Q6" s="56"/>
      <c r="R6" s="56"/>
      <c r="S6" s="36">
        <v>14</v>
      </c>
      <c r="T6" s="37"/>
      <c r="U6" s="36">
        <f>SUM(S6*0.1)</f>
        <v>1.4000000000000001</v>
      </c>
      <c r="V6" s="49">
        <v>23</v>
      </c>
      <c r="W6" s="49">
        <v>12</v>
      </c>
      <c r="X6" s="50"/>
      <c r="Y6" s="38"/>
      <c r="Z6" s="39"/>
      <c r="AA6" s="40"/>
      <c r="AB6" s="43"/>
      <c r="AC6" s="44">
        <f t="shared" si="0"/>
        <v>0</v>
      </c>
    </row>
    <row r="7" spans="1:52">
      <c r="A7" s="29" t="s">
        <v>91</v>
      </c>
      <c r="B7" s="55" t="s">
        <v>92</v>
      </c>
      <c r="C7" s="29" t="s">
        <v>90</v>
      </c>
      <c r="D7" s="29"/>
      <c r="E7" s="29"/>
      <c r="F7" s="29"/>
      <c r="G7" s="30">
        <v>37</v>
      </c>
      <c r="H7" s="31"/>
      <c r="I7" s="31">
        <v>2018</v>
      </c>
      <c r="J7" s="32"/>
      <c r="K7" s="33"/>
      <c r="L7" s="33">
        <v>2</v>
      </c>
      <c r="M7" s="30">
        <v>2</v>
      </c>
      <c r="N7" s="34"/>
      <c r="O7" s="35"/>
      <c r="P7" s="56"/>
      <c r="Q7" s="56"/>
      <c r="R7" s="56"/>
      <c r="S7" s="36">
        <v>12</v>
      </c>
      <c r="T7" s="37"/>
      <c r="U7" s="36">
        <f t="shared" ref="U7:U12" si="1">SUM(S7*0.1)</f>
        <v>1.2000000000000002</v>
      </c>
      <c r="V7" s="49">
        <v>17</v>
      </c>
      <c r="W7" s="49">
        <v>8</v>
      </c>
      <c r="X7" s="50"/>
      <c r="Y7" s="38"/>
      <c r="Z7" s="39"/>
      <c r="AA7" s="40"/>
      <c r="AB7" s="43"/>
      <c r="AC7" s="44">
        <f t="shared" si="0"/>
        <v>0</v>
      </c>
    </row>
    <row r="8" spans="1:52">
      <c r="A8" s="29" t="s">
        <v>93</v>
      </c>
      <c r="B8" s="55" t="s">
        <v>94</v>
      </c>
      <c r="C8" s="29" t="s">
        <v>90</v>
      </c>
      <c r="D8" s="29"/>
      <c r="E8" s="29"/>
      <c r="F8" s="29"/>
      <c r="G8" s="30">
        <v>1</v>
      </c>
      <c r="H8" s="31"/>
      <c r="I8" s="31">
        <v>2018</v>
      </c>
      <c r="J8" s="32"/>
      <c r="K8" s="33"/>
      <c r="L8" s="33">
        <v>15</v>
      </c>
      <c r="M8" s="30">
        <v>15</v>
      </c>
      <c r="N8" s="34"/>
      <c r="O8" s="35"/>
      <c r="P8" s="56"/>
      <c r="Q8" s="56"/>
      <c r="R8" s="56"/>
      <c r="S8" s="36">
        <v>10</v>
      </c>
      <c r="T8" s="37"/>
      <c r="U8" s="36">
        <f t="shared" si="1"/>
        <v>1</v>
      </c>
      <c r="V8" s="49"/>
      <c r="W8" s="49"/>
      <c r="X8" s="50"/>
      <c r="Y8" s="38"/>
      <c r="Z8" s="39"/>
      <c r="AA8" s="40"/>
      <c r="AB8" s="43"/>
      <c r="AC8" s="44">
        <f t="shared" si="0"/>
        <v>0</v>
      </c>
    </row>
    <row r="9" spans="1:52">
      <c r="A9" s="29" t="s">
        <v>95</v>
      </c>
      <c r="B9" s="55" t="s">
        <v>96</v>
      </c>
      <c r="C9" s="29" t="s">
        <v>38</v>
      </c>
      <c r="D9" s="29"/>
      <c r="E9" s="29"/>
      <c r="F9" s="29"/>
      <c r="G9" s="30"/>
      <c r="H9" s="31"/>
      <c r="I9" s="31">
        <v>2018</v>
      </c>
      <c r="J9" s="32"/>
      <c r="K9" s="33"/>
      <c r="L9" s="33"/>
      <c r="M9" s="30">
        <v>6</v>
      </c>
      <c r="N9" s="34"/>
      <c r="O9" s="35"/>
      <c r="P9" s="56"/>
      <c r="Q9" s="56"/>
      <c r="R9" s="56"/>
      <c r="S9" s="36">
        <v>20</v>
      </c>
      <c r="T9" s="37"/>
      <c r="U9" s="36">
        <f t="shared" si="1"/>
        <v>2</v>
      </c>
      <c r="V9" s="49">
        <v>36</v>
      </c>
      <c r="W9" s="49">
        <v>50</v>
      </c>
      <c r="X9" s="50"/>
      <c r="Y9" s="38"/>
      <c r="Z9" s="39"/>
      <c r="AA9" s="40"/>
      <c r="AB9" s="43"/>
      <c r="AC9" s="44">
        <f t="shared" si="0"/>
        <v>0</v>
      </c>
    </row>
    <row r="10" spans="1:52">
      <c r="A10" s="29" t="s">
        <v>97</v>
      </c>
      <c r="B10" s="55" t="s">
        <v>96</v>
      </c>
      <c r="C10" s="29" t="s">
        <v>38</v>
      </c>
      <c r="D10" s="29"/>
      <c r="E10" s="29"/>
      <c r="F10" s="29"/>
      <c r="G10" s="30">
        <v>64</v>
      </c>
      <c r="H10" s="31"/>
      <c r="I10" s="31">
        <v>2018</v>
      </c>
      <c r="J10" s="32"/>
      <c r="K10" s="33"/>
      <c r="L10" s="33"/>
      <c r="M10" s="30">
        <v>4</v>
      </c>
      <c r="N10" s="34"/>
      <c r="O10" s="42"/>
      <c r="P10" s="56"/>
      <c r="Q10" s="56"/>
      <c r="R10" s="56"/>
      <c r="S10" s="36">
        <v>20</v>
      </c>
      <c r="T10" s="37"/>
      <c r="U10" s="36">
        <f t="shared" si="1"/>
        <v>2</v>
      </c>
      <c r="V10" s="49">
        <v>3</v>
      </c>
      <c r="W10" s="49">
        <v>36</v>
      </c>
      <c r="X10" s="50"/>
      <c r="Y10" s="38"/>
      <c r="Z10" s="39"/>
      <c r="AA10" s="40"/>
      <c r="AB10" s="43"/>
      <c r="AC10" s="44">
        <f t="shared" si="0"/>
        <v>0</v>
      </c>
    </row>
    <row r="11" spans="1:52">
      <c r="A11" s="29" t="s">
        <v>98</v>
      </c>
      <c r="B11" s="55" t="s">
        <v>99</v>
      </c>
      <c r="C11" s="29" t="s">
        <v>98</v>
      </c>
      <c r="D11" s="29"/>
      <c r="E11" s="29"/>
      <c r="F11" s="29"/>
      <c r="G11" s="30">
        <v>2</v>
      </c>
      <c r="H11" s="31"/>
      <c r="I11" s="31">
        <v>2018</v>
      </c>
      <c r="J11" s="32"/>
      <c r="K11" s="33"/>
      <c r="L11" s="33"/>
      <c r="M11" s="30">
        <v>1</v>
      </c>
      <c r="N11" s="34"/>
      <c r="O11" s="42"/>
      <c r="P11" s="56"/>
      <c r="Q11" s="56"/>
      <c r="R11" s="56"/>
      <c r="S11" s="36">
        <v>7</v>
      </c>
      <c r="T11" s="37"/>
      <c r="U11" s="36">
        <f t="shared" si="1"/>
        <v>0.70000000000000007</v>
      </c>
      <c r="V11" s="49">
        <v>6</v>
      </c>
      <c r="W11" s="49">
        <v>1</v>
      </c>
      <c r="X11" s="50"/>
      <c r="Y11" s="38"/>
      <c r="Z11" s="39"/>
      <c r="AA11" s="40"/>
      <c r="AB11" s="43"/>
      <c r="AC11" s="44">
        <f t="shared" si="0"/>
        <v>0</v>
      </c>
    </row>
    <row r="12" spans="1:52" s="13" customFormat="1">
      <c r="A12" s="29" t="s">
        <v>31</v>
      </c>
      <c r="B12" s="55" t="s">
        <v>100</v>
      </c>
      <c r="C12" s="29" t="s">
        <v>101</v>
      </c>
      <c r="D12" s="29"/>
      <c r="E12" s="29"/>
      <c r="F12" s="29"/>
      <c r="G12" s="30">
        <v>57</v>
      </c>
      <c r="H12" s="31"/>
      <c r="I12" s="31">
        <v>2018</v>
      </c>
      <c r="J12" s="32"/>
      <c r="K12" s="33"/>
      <c r="L12" s="33"/>
      <c r="M12" s="30">
        <v>2</v>
      </c>
      <c r="N12" s="34"/>
      <c r="O12" s="35"/>
      <c r="P12" s="56"/>
      <c r="Q12" s="56"/>
      <c r="R12" s="56"/>
      <c r="S12" s="36">
        <v>17</v>
      </c>
      <c r="T12" s="37"/>
      <c r="U12" s="36">
        <f t="shared" si="1"/>
        <v>1.7000000000000002</v>
      </c>
      <c r="V12" s="49">
        <v>23</v>
      </c>
      <c r="W12" s="49">
        <v>9</v>
      </c>
      <c r="X12" s="50"/>
      <c r="Y12" s="38"/>
      <c r="Z12" s="39"/>
      <c r="AA12" s="40"/>
      <c r="AB12" s="43"/>
      <c r="AC12" s="44">
        <f t="shared" si="0"/>
        <v>0</v>
      </c>
    </row>
    <row r="13" spans="1:52">
      <c r="A13" s="71" t="s">
        <v>102</v>
      </c>
      <c r="B13" s="73" t="s">
        <v>103</v>
      </c>
      <c r="C13" s="73" t="s">
        <v>38</v>
      </c>
      <c r="D13" s="29"/>
      <c r="E13" s="29"/>
      <c r="F13" s="29"/>
      <c r="G13" s="30">
        <v>2</v>
      </c>
      <c r="H13" s="31"/>
      <c r="I13" s="31"/>
      <c r="J13" s="32"/>
      <c r="K13" s="33"/>
      <c r="L13" s="33"/>
      <c r="M13" s="33">
        <v>4</v>
      </c>
      <c r="N13" s="34"/>
      <c r="O13" s="42"/>
      <c r="P13" s="74"/>
      <c r="Q13" s="74"/>
      <c r="R13" s="74"/>
      <c r="S13" s="36">
        <v>7</v>
      </c>
      <c r="T13" s="37"/>
      <c r="U13" s="36">
        <f t="shared" ref="U13:U14" si="2">SUM(S13*0.1)</f>
        <v>0.70000000000000007</v>
      </c>
      <c r="V13" s="49">
        <v>14</v>
      </c>
      <c r="W13" s="49"/>
      <c r="X13" s="50"/>
      <c r="Y13" s="38"/>
      <c r="Z13" s="39"/>
      <c r="AA13" s="40"/>
      <c r="AB13" s="43"/>
      <c r="AC13" s="44">
        <f t="shared" si="0"/>
        <v>0</v>
      </c>
    </row>
    <row r="14" spans="1:52">
      <c r="A14" s="71" t="s">
        <v>104</v>
      </c>
      <c r="B14" s="73" t="s">
        <v>105</v>
      </c>
      <c r="C14" s="73" t="s">
        <v>106</v>
      </c>
      <c r="D14" s="29"/>
      <c r="E14" s="29"/>
      <c r="F14" s="29"/>
      <c r="G14" s="30">
        <v>0</v>
      </c>
      <c r="H14" s="31"/>
      <c r="I14" s="31"/>
      <c r="J14" s="32"/>
      <c r="K14" s="33"/>
      <c r="L14" s="33"/>
      <c r="M14" s="33">
        <v>4</v>
      </c>
      <c r="N14" s="34"/>
      <c r="O14" s="42"/>
      <c r="P14" s="56"/>
      <c r="Q14" s="56"/>
      <c r="R14" s="74"/>
      <c r="S14" s="36">
        <v>10</v>
      </c>
      <c r="T14" s="37"/>
      <c r="U14" s="36">
        <f t="shared" si="2"/>
        <v>1</v>
      </c>
      <c r="V14" s="49">
        <v>10</v>
      </c>
      <c r="W14" s="49">
        <v>12</v>
      </c>
      <c r="X14" s="50"/>
      <c r="Y14" s="38"/>
      <c r="Z14" s="39"/>
      <c r="AA14" s="40"/>
      <c r="AB14" s="43"/>
      <c r="AC14" s="44">
        <f t="shared" si="0"/>
        <v>0</v>
      </c>
    </row>
    <row r="15" spans="1:52">
      <c r="A15" s="71" t="s">
        <v>107</v>
      </c>
      <c r="B15" s="73" t="s">
        <v>108</v>
      </c>
      <c r="C15" s="73" t="s">
        <v>109</v>
      </c>
      <c r="D15" s="29"/>
      <c r="E15" s="29"/>
      <c r="F15" s="29"/>
      <c r="G15" s="30">
        <v>0</v>
      </c>
      <c r="H15" s="31"/>
      <c r="I15" s="31"/>
      <c r="J15" s="32"/>
      <c r="K15" s="33"/>
      <c r="L15" s="33"/>
      <c r="M15" s="33">
        <v>1</v>
      </c>
      <c r="N15" s="34"/>
      <c r="O15" s="42"/>
      <c r="P15" s="74"/>
      <c r="Q15" s="74"/>
      <c r="R15" s="74"/>
      <c r="S15" s="36"/>
      <c r="T15" s="37"/>
      <c r="U15" s="36"/>
      <c r="V15" s="49"/>
      <c r="W15" s="49"/>
      <c r="X15" s="50"/>
      <c r="Y15" s="38"/>
      <c r="Z15" s="39"/>
      <c r="AA15" s="40"/>
      <c r="AB15" s="43"/>
      <c r="AC15" s="44">
        <f t="shared" si="0"/>
        <v>0</v>
      </c>
    </row>
    <row r="16" spans="1:52">
      <c r="A16" s="29" t="s">
        <v>110</v>
      </c>
      <c r="B16" s="55" t="s">
        <v>111</v>
      </c>
      <c r="C16" s="29" t="s">
        <v>112</v>
      </c>
      <c r="D16" s="29"/>
      <c r="E16" s="29"/>
      <c r="F16" s="29"/>
      <c r="G16" s="30">
        <v>0</v>
      </c>
      <c r="H16" s="31"/>
      <c r="I16" s="31">
        <v>2018</v>
      </c>
      <c r="J16" s="32"/>
      <c r="K16" s="33"/>
      <c r="L16" s="33"/>
      <c r="M16" s="33">
        <v>2</v>
      </c>
      <c r="N16" s="34"/>
      <c r="O16" s="35"/>
      <c r="P16" s="56"/>
      <c r="Q16" s="56"/>
      <c r="R16" s="56"/>
      <c r="S16" s="36">
        <v>16</v>
      </c>
      <c r="T16" s="37"/>
      <c r="U16" s="36">
        <f t="shared" ref="U16:U17" si="3">SUM(S16*0.1)</f>
        <v>1.6</v>
      </c>
      <c r="V16" s="49">
        <v>20</v>
      </c>
      <c r="W16" s="49"/>
      <c r="X16" s="50"/>
      <c r="Y16" s="38"/>
      <c r="Z16" s="39"/>
      <c r="AA16" s="40"/>
      <c r="AB16" s="43"/>
      <c r="AC16" s="44">
        <f t="shared" ref="AC16:AC17" si="4">SUM(N16+P16+Q16+R16+T16+X16+Y16)</f>
        <v>0</v>
      </c>
    </row>
    <row r="17" spans="1:29">
      <c r="A17" s="29" t="s">
        <v>113</v>
      </c>
      <c r="B17" s="55" t="s">
        <v>114</v>
      </c>
      <c r="C17" s="29" t="s">
        <v>115</v>
      </c>
      <c r="D17" s="29"/>
      <c r="E17" s="29"/>
      <c r="F17" s="29"/>
      <c r="G17" s="30">
        <v>2</v>
      </c>
      <c r="H17" s="31"/>
      <c r="I17" s="31"/>
      <c r="J17" s="32"/>
      <c r="K17" s="33"/>
      <c r="L17" s="33"/>
      <c r="M17" s="30">
        <v>1</v>
      </c>
      <c r="N17" s="34"/>
      <c r="O17" s="42"/>
      <c r="P17" s="56"/>
      <c r="Q17" s="56"/>
      <c r="R17" s="56"/>
      <c r="S17" s="36">
        <v>5</v>
      </c>
      <c r="T17" s="37"/>
      <c r="U17" s="36">
        <f t="shared" si="3"/>
        <v>0.5</v>
      </c>
      <c r="V17" s="49">
        <v>15</v>
      </c>
      <c r="W17" s="49">
        <v>1</v>
      </c>
      <c r="X17" s="50"/>
      <c r="Y17" s="38"/>
      <c r="Z17" s="39"/>
      <c r="AA17" s="40"/>
      <c r="AB17" s="43"/>
      <c r="AC17" s="44">
        <f t="shared" si="4"/>
        <v>0</v>
      </c>
    </row>
    <row r="18" spans="1:29">
      <c r="A18" s="29" t="s">
        <v>116</v>
      </c>
      <c r="B18" s="55" t="s">
        <v>117</v>
      </c>
      <c r="C18" s="29" t="s">
        <v>71</v>
      </c>
      <c r="D18" s="29"/>
      <c r="E18" s="29"/>
      <c r="F18" s="29"/>
      <c r="G18" s="30">
        <v>0</v>
      </c>
      <c r="H18" s="31"/>
      <c r="I18" s="31">
        <v>2018</v>
      </c>
      <c r="J18" s="32"/>
      <c r="K18" s="33"/>
      <c r="L18" s="33"/>
      <c r="M18" s="30">
        <v>2</v>
      </c>
      <c r="N18" s="34"/>
      <c r="O18" s="35"/>
      <c r="P18" s="56"/>
      <c r="Q18" s="56"/>
      <c r="R18" s="56"/>
      <c r="S18" s="36">
        <v>5</v>
      </c>
      <c r="T18" s="37"/>
      <c r="U18" s="36">
        <f t="shared" ref="U18" si="5">SUM(S18*0.1)</f>
        <v>0.5</v>
      </c>
      <c r="V18" s="49">
        <v>24</v>
      </c>
      <c r="W18" s="49"/>
      <c r="X18" s="50"/>
      <c r="Y18" s="38"/>
      <c r="Z18" s="39"/>
      <c r="AA18" s="40"/>
      <c r="AB18" s="43"/>
      <c r="AC18" s="44">
        <f t="shared" ref="AC18" si="6">SUM(N18+P18+Q18+R18+T18+X18+Y18)</f>
        <v>0</v>
      </c>
    </row>
    <row r="19" spans="1:29">
      <c r="A19" s="71"/>
      <c r="B19" s="6"/>
      <c r="C19" s="6"/>
      <c r="D19" s="4"/>
      <c r="E19" s="4"/>
      <c r="F19" s="4"/>
      <c r="G19" s="58"/>
      <c r="H19" s="59"/>
      <c r="I19" s="59"/>
      <c r="J19" s="72"/>
      <c r="K19" s="8"/>
      <c r="L19" s="8"/>
      <c r="M19" s="8"/>
      <c r="N19" s="65"/>
      <c r="O19" s="69"/>
      <c r="P19" s="70"/>
      <c r="Q19" s="70"/>
      <c r="R19" s="70"/>
      <c r="S19" s="60"/>
      <c r="T19" s="66"/>
      <c r="U19" s="60"/>
      <c r="V19" s="61"/>
      <c r="W19" s="61"/>
      <c r="X19" s="61"/>
      <c r="Y19" s="68"/>
      <c r="Z19" s="62"/>
      <c r="AA19" s="63"/>
      <c r="AB19" s="64"/>
      <c r="AC19" s="67"/>
    </row>
    <row r="20" spans="1:29">
      <c r="A20" s="71"/>
      <c r="B20" s="6"/>
      <c r="C20" s="6"/>
      <c r="D20" s="4"/>
      <c r="E20" s="4"/>
      <c r="F20" s="4"/>
      <c r="G20" s="58"/>
      <c r="H20" s="59"/>
      <c r="I20" s="59"/>
      <c r="J20" s="72"/>
      <c r="K20" s="8"/>
      <c r="L20" s="8"/>
      <c r="M20" s="8"/>
      <c r="N20" s="65"/>
      <c r="O20" s="69"/>
      <c r="P20" s="70"/>
      <c r="Q20" s="70"/>
      <c r="R20" s="70"/>
      <c r="S20" s="60"/>
      <c r="T20" s="66"/>
      <c r="U20" s="60"/>
      <c r="V20" s="61"/>
      <c r="W20" s="61"/>
      <c r="X20" s="61"/>
      <c r="Y20" s="68"/>
      <c r="Z20" s="62"/>
      <c r="AA20" s="63"/>
      <c r="AB20" s="64"/>
      <c r="AC20" s="67"/>
    </row>
    <row r="21" spans="1:29">
      <c r="A21" s="71"/>
      <c r="B21" s="6"/>
      <c r="C21" s="6"/>
      <c r="D21" s="4"/>
      <c r="E21" s="4"/>
      <c r="F21" s="4"/>
      <c r="G21" s="58"/>
      <c r="H21" s="59"/>
      <c r="I21" s="59"/>
      <c r="J21" s="72"/>
      <c r="K21" s="8"/>
      <c r="L21" s="8"/>
      <c r="M21" s="8"/>
      <c r="N21" s="65"/>
      <c r="O21" s="69"/>
      <c r="P21" s="70"/>
      <c r="Q21" s="70"/>
      <c r="R21" s="70"/>
      <c r="S21" s="60"/>
      <c r="T21" s="66"/>
      <c r="U21" s="60"/>
      <c r="V21" s="61"/>
      <c r="W21" s="61"/>
      <c r="X21" s="61"/>
      <c r="Y21" s="68"/>
      <c r="Z21" s="62"/>
      <c r="AA21" s="63"/>
      <c r="AB21" s="64"/>
      <c r="AC21" s="67"/>
    </row>
    <row r="22" spans="1:29">
      <c r="A22" s="71"/>
      <c r="B22" s="6"/>
      <c r="C22" s="6"/>
      <c r="D22" s="4"/>
      <c r="E22" s="4"/>
      <c r="F22" s="4"/>
      <c r="G22" s="58"/>
      <c r="H22" s="59"/>
      <c r="I22" s="59"/>
      <c r="J22" s="72"/>
      <c r="K22" s="8"/>
      <c r="L22" s="8"/>
      <c r="M22" s="8"/>
      <c r="N22" s="65"/>
      <c r="O22" s="69"/>
      <c r="P22" s="70"/>
      <c r="Q22" s="70"/>
      <c r="R22" s="70"/>
      <c r="S22" s="60"/>
      <c r="T22" s="66"/>
      <c r="U22" s="60"/>
      <c r="V22" s="61"/>
      <c r="W22" s="61"/>
      <c r="X22" s="61"/>
      <c r="Y22" s="68"/>
      <c r="Z22" s="62"/>
      <c r="AA22" s="63"/>
      <c r="AB22" s="64"/>
      <c r="AC22" s="67"/>
    </row>
    <row r="23" spans="1:29">
      <c r="A23" s="6"/>
      <c r="B23" s="6"/>
      <c r="C23" s="6"/>
      <c r="D23" s="4"/>
      <c r="E23" s="4"/>
      <c r="F23" s="4"/>
      <c r="G23" s="58"/>
      <c r="H23" s="59"/>
      <c r="I23" s="59"/>
      <c r="J23" s="72"/>
      <c r="K23" s="8"/>
      <c r="L23" s="8"/>
      <c r="M23" s="8"/>
      <c r="N23" s="65"/>
      <c r="O23" s="69"/>
      <c r="P23" s="70"/>
      <c r="Q23" s="70"/>
      <c r="R23" s="70"/>
      <c r="S23" s="60"/>
      <c r="T23" s="66"/>
      <c r="U23" s="60"/>
      <c r="V23" s="61"/>
      <c r="W23" s="61"/>
      <c r="X23" s="61"/>
      <c r="Y23" s="68"/>
      <c r="Z23" s="62"/>
      <c r="AA23" s="63"/>
      <c r="AB23" s="64"/>
      <c r="AC23" s="67"/>
    </row>
    <row r="24" spans="1:29">
      <c r="A24" s="6"/>
      <c r="B24" s="7"/>
      <c r="C24" s="6"/>
      <c r="D24" s="4"/>
      <c r="E24" s="4"/>
      <c r="F24" s="4"/>
      <c r="G24" s="58"/>
      <c r="H24" s="59"/>
      <c r="I24" s="59"/>
      <c r="J24" s="72"/>
      <c r="K24" s="8"/>
      <c r="L24" s="8"/>
      <c r="M24" s="8"/>
      <c r="N24" s="65"/>
      <c r="O24" s="69"/>
      <c r="P24" s="70"/>
      <c r="Q24" s="70"/>
      <c r="R24" s="70"/>
      <c r="S24" s="60"/>
      <c r="T24" s="66"/>
      <c r="U24" s="60"/>
      <c r="V24" s="61"/>
      <c r="W24" s="61"/>
      <c r="X24" s="61"/>
      <c r="Y24" s="68"/>
      <c r="Z24" s="62"/>
      <c r="AA24" s="63"/>
      <c r="AB24" s="64"/>
      <c r="AC24" s="67"/>
    </row>
    <row r="25" spans="1:29" ht="15" thickBot="1">
      <c r="G25" s="5"/>
      <c r="H25" s="5"/>
      <c r="I25" s="5"/>
      <c r="J25" s="5"/>
      <c r="K25" s="5"/>
      <c r="L25" s="5"/>
      <c r="M25" s="5"/>
      <c r="N25" s="5"/>
      <c r="O25" s="5"/>
      <c r="P25" s="26"/>
      <c r="Q25" s="26"/>
      <c r="R25" s="26"/>
      <c r="S25" s="5"/>
      <c r="T25" s="5"/>
      <c r="U25" s="5"/>
      <c r="V25" s="5"/>
      <c r="W25" s="5"/>
      <c r="X25" s="5"/>
      <c r="Y25" s="5"/>
      <c r="Z25" s="5"/>
      <c r="AA25" s="5"/>
      <c r="AB25" s="5"/>
      <c r="AC25" s="26"/>
    </row>
    <row r="26" spans="1:29" ht="18.600000000000001" thickBot="1">
      <c r="G26" s="9">
        <f>SUM(G3:G25)</f>
        <v>289</v>
      </c>
      <c r="H26" s="10"/>
      <c r="I26" s="10"/>
      <c r="J26" s="12">
        <f>SUM(J3:J25)</f>
        <v>0</v>
      </c>
      <c r="K26" s="11">
        <f>SUM(K3:K25)</f>
        <v>0</v>
      </c>
      <c r="L26" s="11">
        <f>SUM(L3:L24)</f>
        <v>21</v>
      </c>
      <c r="M26" s="11">
        <f>SUM(M3:M25)</f>
        <v>56</v>
      </c>
      <c r="N26" s="12">
        <f>SUM(N3:N24)</f>
        <v>0</v>
      </c>
      <c r="O26" s="11"/>
      <c r="P26" s="12">
        <f t="shared" ref="P26:Z26" si="7">SUM(P3:P25)</f>
        <v>0</v>
      </c>
      <c r="Q26" s="12">
        <f t="shared" si="7"/>
        <v>0</v>
      </c>
      <c r="R26" s="12"/>
      <c r="S26" s="11">
        <f t="shared" si="7"/>
        <v>179</v>
      </c>
      <c r="T26" s="12">
        <f t="shared" si="7"/>
        <v>0</v>
      </c>
      <c r="U26" s="11">
        <f t="shared" si="7"/>
        <v>17.900000000000002</v>
      </c>
      <c r="V26" s="11"/>
      <c r="W26" s="11"/>
      <c r="X26" s="12">
        <f>SUM(X3:X25)</f>
        <v>0</v>
      </c>
      <c r="Y26" s="12">
        <f t="shared" si="7"/>
        <v>0</v>
      </c>
      <c r="Z26" s="11">
        <f t="shared" si="7"/>
        <v>0</v>
      </c>
      <c r="AA26" s="12">
        <f>SUM(AA3:AA24)</f>
        <v>0</v>
      </c>
      <c r="AB26" s="12">
        <f>SUM(AB3:AB24)</f>
        <v>0</v>
      </c>
      <c r="AC26" s="27">
        <f>SUM(AC3:AC24)</f>
        <v>0</v>
      </c>
    </row>
    <row r="27" spans="1:29"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>
      <c r="G28" s="5"/>
      <c r="H28" s="5"/>
      <c r="I28" s="5"/>
      <c r="J28" s="5"/>
      <c r="K28" s="5"/>
      <c r="L28" s="5"/>
      <c r="M28" s="5"/>
      <c r="N28" s="5"/>
      <c r="O28" s="5"/>
      <c r="P28" s="5"/>
      <c r="Q28" s="26"/>
      <c r="R28" s="26"/>
      <c r="S28" s="5"/>
      <c r="T28" s="5"/>
      <c r="U28" s="5"/>
      <c r="V28" s="5"/>
      <c r="W28" s="5"/>
      <c r="X28" s="5"/>
      <c r="Y28" s="5"/>
      <c r="Z28" s="5"/>
      <c r="AA28" s="5"/>
      <c r="AB28" s="5"/>
      <c r="AC28" s="26"/>
    </row>
    <row r="29" spans="1:29"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26"/>
    </row>
    <row r="30" spans="1:29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</sheetData>
  <autoFilter ref="A1:AC30" xr:uid="{00000000-0009-0000-0000-000001000000}"/>
  <pageMargins left="0.23622047244094491" right="0.23622047244094491" top="0.74803149606299213" bottom="0.74803149606299213" header="0.31496062992125984" footer="0.31496062992125984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0"/>
  <sheetViews>
    <sheetView zoomScaleNormal="100" workbookViewId="0">
      <selection activeCell="B27" sqref="B27"/>
    </sheetView>
  </sheetViews>
  <sheetFormatPr defaultRowHeight="14.45"/>
  <cols>
    <col min="1" max="1" width="40" customWidth="1"/>
    <col min="2" max="2" width="32.42578125" customWidth="1"/>
    <col min="3" max="3" width="39.5703125" customWidth="1"/>
    <col min="4" max="4" width="0.28515625" hidden="1" customWidth="1"/>
    <col min="5" max="5" width="28.140625" hidden="1" customWidth="1"/>
    <col min="6" max="6" width="20.140625" customWidth="1"/>
    <col min="7" max="7" width="10.42578125" style="5" customWidth="1"/>
    <col min="8" max="8" width="8.140625" style="5" customWidth="1"/>
    <col min="9" max="9" width="9.7109375" style="5" customWidth="1"/>
    <col min="10" max="10" width="11.42578125" style="5" customWidth="1"/>
    <col min="11" max="11" width="12.42578125" style="5" customWidth="1"/>
    <col min="12" max="14" width="12.5703125" style="5" customWidth="1"/>
    <col min="15" max="15" width="12.140625" style="5" customWidth="1"/>
    <col min="16" max="17" width="13.28515625" style="5" customWidth="1"/>
    <col min="18" max="18" width="10.85546875" style="5" customWidth="1"/>
    <col min="19" max="19" width="11.7109375" style="5" customWidth="1"/>
    <col min="20" max="22" width="8.28515625" style="5" customWidth="1"/>
    <col min="23" max="23" width="12.42578125" style="5" customWidth="1"/>
    <col min="24" max="24" width="6.140625" style="5" customWidth="1"/>
    <col min="25" max="25" width="9.5703125" style="5" customWidth="1"/>
    <col min="26" max="26" width="8.140625" style="5" customWidth="1"/>
    <col min="27" max="27" width="8.7109375" style="5" customWidth="1"/>
    <col min="28" max="28" width="16" style="5" customWidth="1"/>
    <col min="29" max="29" width="0.140625" customWidth="1"/>
    <col min="30" max="30" width="0.5703125" hidden="1" customWidth="1"/>
    <col min="31" max="31" width="9.140625" hidden="1" customWidth="1"/>
    <col min="32" max="32" width="2.7109375" customWidth="1"/>
    <col min="33" max="33" width="14.5703125" customWidth="1"/>
    <col min="34" max="34" width="9.140625" hidden="1" customWidth="1"/>
  </cols>
  <sheetData>
    <row r="1" spans="1:51" ht="46.15">
      <c r="A1" s="2" t="s">
        <v>118</v>
      </c>
      <c r="B1" s="3"/>
      <c r="C1" s="3"/>
      <c r="D1" s="3"/>
      <c r="E1" s="3"/>
      <c r="F1" s="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3"/>
      <c r="AD1" s="3"/>
      <c r="AE1" s="3"/>
      <c r="AF1" s="3"/>
    </row>
    <row r="2" spans="1:51" ht="184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7" t="s">
        <v>12</v>
      </c>
      <c r="M2" s="17" t="s">
        <v>13</v>
      </c>
      <c r="N2" s="22" t="s">
        <v>14</v>
      </c>
      <c r="O2" s="18" t="s">
        <v>79</v>
      </c>
      <c r="P2" s="18" t="s">
        <v>16</v>
      </c>
      <c r="Q2" s="18" t="s">
        <v>119</v>
      </c>
      <c r="R2" s="19" t="s">
        <v>18</v>
      </c>
      <c r="S2" s="19" t="s">
        <v>120</v>
      </c>
      <c r="T2" s="19" t="s">
        <v>20</v>
      </c>
      <c r="U2" s="48" t="s">
        <v>80</v>
      </c>
      <c r="V2" s="48" t="s">
        <v>22</v>
      </c>
      <c r="W2" s="48" t="s">
        <v>81</v>
      </c>
      <c r="X2" s="23" t="s">
        <v>24</v>
      </c>
      <c r="Y2" s="20" t="s">
        <v>25</v>
      </c>
      <c r="Z2" s="20" t="s">
        <v>26</v>
      </c>
      <c r="AA2" s="24" t="s">
        <v>27</v>
      </c>
      <c r="AB2" s="25" t="s">
        <v>28</v>
      </c>
      <c r="AC2" s="21"/>
      <c r="AD2" s="21"/>
      <c r="AE2" s="2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>
      <c r="A3" s="29" t="s">
        <v>121</v>
      </c>
      <c r="B3" s="55" t="s">
        <v>122</v>
      </c>
      <c r="C3" s="29" t="s">
        <v>31</v>
      </c>
      <c r="D3" s="29"/>
      <c r="E3" s="29"/>
      <c r="F3" s="29"/>
      <c r="G3" s="30">
        <v>18</v>
      </c>
      <c r="H3" s="31"/>
      <c r="I3" s="31">
        <v>2018</v>
      </c>
      <c r="J3" s="31"/>
      <c r="K3" s="33"/>
      <c r="L3" s="33">
        <v>5</v>
      </c>
      <c r="M3" s="34"/>
      <c r="N3" s="35"/>
      <c r="O3" s="56"/>
      <c r="P3" s="56"/>
      <c r="Q3" s="56"/>
      <c r="R3" s="36">
        <v>11</v>
      </c>
      <c r="S3" s="37"/>
      <c r="T3" s="36">
        <f>SUM(R3*0.1)</f>
        <v>1.1000000000000001</v>
      </c>
      <c r="U3" s="49">
        <v>9</v>
      </c>
      <c r="V3" s="49">
        <v>3</v>
      </c>
      <c r="W3" s="50"/>
      <c r="X3" s="38"/>
      <c r="Y3" s="39"/>
      <c r="Z3" s="40"/>
      <c r="AA3" s="43"/>
      <c r="AB3" s="44">
        <f t="shared" ref="AB3:AB12" si="0">SUM(M3+O3+P3+Q3+S3+W3+X3)</f>
        <v>0</v>
      </c>
      <c r="AC3" s="75"/>
    </row>
    <row r="4" spans="1:51">
      <c r="A4" s="29" t="s">
        <v>123</v>
      </c>
      <c r="B4" s="55" t="s">
        <v>124</v>
      </c>
      <c r="C4" s="29" t="s">
        <v>31</v>
      </c>
      <c r="D4" s="41"/>
      <c r="E4" s="41"/>
      <c r="F4" s="41"/>
      <c r="G4" s="30">
        <v>18</v>
      </c>
      <c r="H4" s="31"/>
      <c r="I4" s="31">
        <v>2018</v>
      </c>
      <c r="J4" s="31"/>
      <c r="K4" s="33"/>
      <c r="L4" s="33">
        <v>6</v>
      </c>
      <c r="M4" s="34"/>
      <c r="N4" s="35"/>
      <c r="O4" s="56"/>
      <c r="P4" s="56"/>
      <c r="Q4" s="56"/>
      <c r="R4" s="36">
        <v>4</v>
      </c>
      <c r="S4" s="37"/>
      <c r="T4" s="36">
        <f>SUM(R4*0.1)</f>
        <v>0.4</v>
      </c>
      <c r="U4" s="49">
        <v>9</v>
      </c>
      <c r="V4" s="49">
        <v>3</v>
      </c>
      <c r="W4" s="50"/>
      <c r="X4" s="38"/>
      <c r="Y4" s="39"/>
      <c r="Z4" s="40"/>
      <c r="AA4" s="43"/>
      <c r="AB4" s="44">
        <f t="shared" si="0"/>
        <v>0</v>
      </c>
      <c r="AC4" s="75"/>
    </row>
    <row r="5" spans="1:51">
      <c r="A5" s="29" t="s">
        <v>125</v>
      </c>
      <c r="B5" s="55" t="s">
        <v>126</v>
      </c>
      <c r="C5" s="29" t="s">
        <v>43</v>
      </c>
      <c r="D5" s="29"/>
      <c r="E5" s="29"/>
      <c r="F5" s="29"/>
      <c r="G5" s="30">
        <v>22</v>
      </c>
      <c r="H5" s="31"/>
      <c r="I5" s="31">
        <v>2018</v>
      </c>
      <c r="J5" s="31"/>
      <c r="K5" s="33"/>
      <c r="L5" s="33">
        <v>5</v>
      </c>
      <c r="M5" s="34"/>
      <c r="N5" s="35"/>
      <c r="O5" s="56"/>
      <c r="P5" s="56"/>
      <c r="Q5" s="56"/>
      <c r="R5" s="36">
        <v>5</v>
      </c>
      <c r="S5" s="37"/>
      <c r="T5" s="36">
        <f>SUM(R5*0.1)</f>
        <v>0.5</v>
      </c>
      <c r="U5" s="49">
        <v>4</v>
      </c>
      <c r="V5" s="49">
        <v>9</v>
      </c>
      <c r="W5" s="50"/>
      <c r="X5" s="38"/>
      <c r="Y5" s="39"/>
      <c r="Z5" s="40"/>
      <c r="AA5" s="43"/>
      <c r="AB5" s="44">
        <f t="shared" si="0"/>
        <v>0</v>
      </c>
      <c r="AC5" s="75"/>
    </row>
    <row r="6" spans="1:51">
      <c r="A6" s="29" t="s">
        <v>127</v>
      </c>
      <c r="B6" s="55" t="s">
        <v>128</v>
      </c>
      <c r="C6" s="29" t="s">
        <v>43</v>
      </c>
      <c r="D6" s="29"/>
      <c r="E6" s="29"/>
      <c r="F6" s="29"/>
      <c r="G6" s="30">
        <v>20</v>
      </c>
      <c r="H6" s="31"/>
      <c r="I6" s="31">
        <v>2018</v>
      </c>
      <c r="J6" s="31"/>
      <c r="K6" s="33"/>
      <c r="L6" s="33">
        <v>4</v>
      </c>
      <c r="M6" s="34"/>
      <c r="N6" s="35"/>
      <c r="O6" s="56"/>
      <c r="P6" s="56"/>
      <c r="Q6" s="56"/>
      <c r="R6" s="36">
        <v>7</v>
      </c>
      <c r="S6" s="37"/>
      <c r="T6" s="36">
        <f>SUM(R6*0.1)</f>
        <v>0.70000000000000007</v>
      </c>
      <c r="U6" s="49">
        <v>6</v>
      </c>
      <c r="V6" s="49">
        <v>8</v>
      </c>
      <c r="W6" s="50"/>
      <c r="X6" s="38"/>
      <c r="Y6" s="39"/>
      <c r="Z6" s="40"/>
      <c r="AA6" s="43"/>
      <c r="AB6" s="44">
        <f t="shared" si="0"/>
        <v>0</v>
      </c>
      <c r="AC6" s="75"/>
    </row>
    <row r="7" spans="1:51">
      <c r="A7" s="29" t="s">
        <v>129</v>
      </c>
      <c r="B7" s="55" t="s">
        <v>130</v>
      </c>
      <c r="C7" s="29" t="s">
        <v>35</v>
      </c>
      <c r="D7" s="29"/>
      <c r="E7" s="29"/>
      <c r="F7" s="29"/>
      <c r="G7" s="30">
        <v>28</v>
      </c>
      <c r="H7" s="31"/>
      <c r="I7" s="31">
        <v>2018</v>
      </c>
      <c r="J7" s="31"/>
      <c r="K7" s="33"/>
      <c r="L7" s="33">
        <v>6</v>
      </c>
      <c r="M7" s="34"/>
      <c r="N7" s="35"/>
      <c r="O7" s="56"/>
      <c r="P7" s="56"/>
      <c r="Q7" s="56"/>
      <c r="R7" s="36">
        <v>18</v>
      </c>
      <c r="S7" s="37"/>
      <c r="T7" s="36">
        <f t="shared" ref="T7:T11" si="1">SUM(R7*0.1)</f>
        <v>1.8</v>
      </c>
      <c r="U7" s="49">
        <v>23</v>
      </c>
      <c r="V7" s="49">
        <v>16</v>
      </c>
      <c r="W7" s="50"/>
      <c r="X7" s="38"/>
      <c r="Y7" s="39"/>
      <c r="Z7" s="40"/>
      <c r="AA7" s="43"/>
      <c r="AB7" s="44">
        <f t="shared" si="0"/>
        <v>0</v>
      </c>
      <c r="AC7" s="75"/>
    </row>
    <row r="8" spans="1:51">
      <c r="A8" s="29" t="s">
        <v>131</v>
      </c>
      <c r="B8" s="55" t="s">
        <v>132</v>
      </c>
      <c r="C8" s="29" t="s">
        <v>133</v>
      </c>
      <c r="D8" s="29"/>
      <c r="E8" s="29"/>
      <c r="F8" s="29"/>
      <c r="G8" s="30">
        <v>15</v>
      </c>
      <c r="H8" s="31"/>
      <c r="I8" s="31">
        <v>2018</v>
      </c>
      <c r="J8" s="31"/>
      <c r="K8" s="33"/>
      <c r="L8" s="33">
        <v>4</v>
      </c>
      <c r="M8" s="34"/>
      <c r="N8" s="35"/>
      <c r="O8" s="56"/>
      <c r="P8" s="56"/>
      <c r="Q8" s="56"/>
      <c r="R8" s="36">
        <v>9</v>
      </c>
      <c r="S8" s="37"/>
      <c r="T8" s="36">
        <f t="shared" si="1"/>
        <v>0.9</v>
      </c>
      <c r="U8" s="49">
        <v>11</v>
      </c>
      <c r="V8" s="49">
        <v>1</v>
      </c>
      <c r="W8" s="50"/>
      <c r="X8" s="38"/>
      <c r="Y8" s="39"/>
      <c r="Z8" s="40"/>
      <c r="AA8" s="43"/>
      <c r="AB8" s="44">
        <f t="shared" si="0"/>
        <v>0</v>
      </c>
      <c r="AC8" s="75"/>
    </row>
    <row r="9" spans="1:51">
      <c r="A9" s="29" t="s">
        <v>134</v>
      </c>
      <c r="B9" s="55" t="s">
        <v>135</v>
      </c>
      <c r="C9" s="29" t="s">
        <v>43</v>
      </c>
      <c r="D9" s="29"/>
      <c r="E9" s="29"/>
      <c r="F9" s="29"/>
      <c r="G9" s="30">
        <v>35</v>
      </c>
      <c r="H9" s="31"/>
      <c r="I9" s="31">
        <v>2018</v>
      </c>
      <c r="J9" s="31"/>
      <c r="K9" s="33"/>
      <c r="L9" s="33">
        <v>6</v>
      </c>
      <c r="M9" s="34"/>
      <c r="N9" s="35"/>
      <c r="O9" s="56"/>
      <c r="P9" s="56"/>
      <c r="Q9" s="56"/>
      <c r="R9" s="36">
        <v>11</v>
      </c>
      <c r="S9" s="37"/>
      <c r="T9" s="36">
        <f t="shared" si="1"/>
        <v>1.1000000000000001</v>
      </c>
      <c r="U9" s="49">
        <v>10</v>
      </c>
      <c r="V9" s="49">
        <v>8</v>
      </c>
      <c r="W9" s="50"/>
      <c r="X9" s="38"/>
      <c r="Y9" s="39"/>
      <c r="Z9" s="40"/>
      <c r="AA9" s="43"/>
      <c r="AB9" s="44">
        <f t="shared" si="0"/>
        <v>0</v>
      </c>
      <c r="AC9" s="75"/>
    </row>
    <row r="10" spans="1:51" s="13" customFormat="1">
      <c r="A10" s="29" t="s">
        <v>136</v>
      </c>
      <c r="B10" s="55" t="s">
        <v>137</v>
      </c>
      <c r="C10" s="29" t="s">
        <v>43</v>
      </c>
      <c r="D10" s="29"/>
      <c r="E10" s="29"/>
      <c r="F10" s="29"/>
      <c r="G10" s="30">
        <v>24</v>
      </c>
      <c r="H10" s="31"/>
      <c r="I10" s="31">
        <v>2018</v>
      </c>
      <c r="J10" s="31"/>
      <c r="K10" s="33"/>
      <c r="L10" s="33">
        <v>4</v>
      </c>
      <c r="M10" s="34"/>
      <c r="N10" s="35"/>
      <c r="O10" s="56"/>
      <c r="P10" s="56"/>
      <c r="Q10" s="56"/>
      <c r="R10" s="36">
        <v>11</v>
      </c>
      <c r="S10" s="37"/>
      <c r="T10" s="36">
        <f t="shared" si="1"/>
        <v>1.1000000000000001</v>
      </c>
      <c r="U10" s="49">
        <v>8</v>
      </c>
      <c r="V10" s="49">
        <v>6</v>
      </c>
      <c r="W10" s="50"/>
      <c r="X10" s="38"/>
      <c r="Y10" s="39"/>
      <c r="Z10" s="40"/>
      <c r="AA10" s="43"/>
      <c r="AB10" s="44">
        <f t="shared" si="0"/>
        <v>0</v>
      </c>
      <c r="AC10" s="76"/>
    </row>
    <row r="11" spans="1:51">
      <c r="A11" s="29" t="s">
        <v>138</v>
      </c>
      <c r="B11" s="55" t="s">
        <v>139</v>
      </c>
      <c r="C11" s="29" t="s">
        <v>60</v>
      </c>
      <c r="D11" s="29"/>
      <c r="E11" s="29"/>
      <c r="F11" s="29"/>
      <c r="G11" s="30">
        <v>9</v>
      </c>
      <c r="H11" s="31"/>
      <c r="I11" s="31">
        <v>2018</v>
      </c>
      <c r="J11" s="31"/>
      <c r="K11" s="45"/>
      <c r="L11" s="33">
        <v>4</v>
      </c>
      <c r="M11" s="34"/>
      <c r="N11" s="35"/>
      <c r="O11" s="56"/>
      <c r="P11" s="56"/>
      <c r="Q11" s="56"/>
      <c r="R11" s="36">
        <v>7</v>
      </c>
      <c r="S11" s="37"/>
      <c r="T11" s="36">
        <f t="shared" si="1"/>
        <v>0.70000000000000007</v>
      </c>
      <c r="U11" s="49">
        <v>13</v>
      </c>
      <c r="V11" s="49">
        <v>9</v>
      </c>
      <c r="W11" s="50"/>
      <c r="X11" s="38"/>
      <c r="Y11" s="39"/>
      <c r="Z11" s="40"/>
      <c r="AA11" s="43"/>
      <c r="AB11" s="44">
        <f t="shared" si="0"/>
        <v>0</v>
      </c>
      <c r="AC11" s="75"/>
    </row>
    <row r="12" spans="1:51">
      <c r="A12" s="57" t="s">
        <v>140</v>
      </c>
      <c r="B12" s="57" t="s">
        <v>141</v>
      </c>
      <c r="C12" s="73" t="s">
        <v>68</v>
      </c>
      <c r="D12" s="29"/>
      <c r="E12" s="29"/>
      <c r="F12" s="29"/>
      <c r="G12" s="30">
        <v>0</v>
      </c>
      <c r="H12" s="31"/>
      <c r="I12" s="31"/>
      <c r="J12" s="31">
        <v>2019</v>
      </c>
      <c r="K12" s="45"/>
      <c r="L12" s="33">
        <v>2</v>
      </c>
      <c r="M12" s="34"/>
      <c r="N12" s="35"/>
      <c r="O12" s="56"/>
      <c r="P12" s="56"/>
      <c r="Q12" s="56"/>
      <c r="R12" s="36"/>
      <c r="S12" s="37"/>
      <c r="T12" s="36"/>
      <c r="U12" s="49"/>
      <c r="V12" s="49"/>
      <c r="W12" s="49"/>
      <c r="X12" s="38"/>
      <c r="Y12" s="39"/>
      <c r="Z12" s="40"/>
      <c r="AA12" s="43"/>
      <c r="AB12" s="44">
        <f t="shared" si="0"/>
        <v>0</v>
      </c>
      <c r="AC12" s="75"/>
    </row>
    <row r="13" spans="1:51">
      <c r="A13" s="57"/>
      <c r="B13" s="57" t="s">
        <v>141</v>
      </c>
      <c r="C13" s="73" t="s">
        <v>142</v>
      </c>
      <c r="D13" s="29"/>
      <c r="E13" s="29"/>
      <c r="F13" s="29"/>
      <c r="G13" s="30">
        <v>0</v>
      </c>
      <c r="H13" s="31"/>
      <c r="I13" s="31"/>
      <c r="J13" s="31"/>
      <c r="K13" s="45"/>
      <c r="L13" s="33"/>
      <c r="M13" s="34"/>
      <c r="N13" s="35"/>
      <c r="O13" s="56"/>
      <c r="P13" s="56"/>
      <c r="Q13" s="56"/>
      <c r="R13" s="36"/>
      <c r="S13" s="37"/>
      <c r="T13" s="36"/>
      <c r="U13" s="49"/>
      <c r="V13" s="49"/>
      <c r="W13" s="49"/>
      <c r="X13" s="38"/>
      <c r="Y13" s="39"/>
      <c r="Z13" s="40"/>
      <c r="AA13" s="43"/>
      <c r="AB13" s="44"/>
      <c r="AC13" s="75"/>
    </row>
    <row r="14" spans="1:51">
      <c r="A14" s="29" t="s">
        <v>143</v>
      </c>
      <c r="B14" s="55" t="s">
        <v>144</v>
      </c>
      <c r="C14" s="29" t="s">
        <v>145</v>
      </c>
      <c r="D14" s="29"/>
      <c r="E14" s="29"/>
      <c r="F14" s="29"/>
      <c r="G14" s="30">
        <v>0</v>
      </c>
      <c r="H14" s="31"/>
      <c r="I14" s="31">
        <v>2018</v>
      </c>
      <c r="J14" s="31"/>
      <c r="K14" s="33"/>
      <c r="L14" s="33">
        <v>2</v>
      </c>
      <c r="M14" s="34"/>
      <c r="N14" s="35"/>
      <c r="O14" s="56"/>
      <c r="P14" s="56"/>
      <c r="Q14" s="56"/>
      <c r="R14" s="36">
        <v>4</v>
      </c>
      <c r="S14" s="37"/>
      <c r="T14" s="36">
        <f>SUM(R14*0.1)</f>
        <v>0.4</v>
      </c>
      <c r="U14" s="49">
        <v>7</v>
      </c>
      <c r="V14" s="49"/>
      <c r="W14" s="50"/>
      <c r="X14" s="38"/>
      <c r="Y14" s="39"/>
      <c r="Z14" s="40"/>
      <c r="AA14" s="43"/>
      <c r="AB14" s="44">
        <f t="shared" ref="AB14:AB16" si="2">SUM(M14+O14+P14+Q14+S14+W14+X14)</f>
        <v>0</v>
      </c>
      <c r="AC14" s="75"/>
    </row>
    <row r="15" spans="1:51">
      <c r="A15" s="29" t="s">
        <v>146</v>
      </c>
      <c r="B15" s="55" t="s">
        <v>147</v>
      </c>
      <c r="C15" s="29" t="s">
        <v>71</v>
      </c>
      <c r="D15" s="29"/>
      <c r="E15" s="29"/>
      <c r="F15" s="29"/>
      <c r="G15" s="30">
        <v>0</v>
      </c>
      <c r="H15" s="31"/>
      <c r="I15" s="31">
        <v>2018</v>
      </c>
      <c r="J15" s="31"/>
      <c r="K15" s="33"/>
      <c r="L15" s="33">
        <v>2</v>
      </c>
      <c r="M15" s="34"/>
      <c r="N15" s="35"/>
      <c r="O15" s="56"/>
      <c r="P15" s="56"/>
      <c r="Q15" s="56"/>
      <c r="R15" s="36">
        <v>10</v>
      </c>
      <c r="S15" s="37"/>
      <c r="T15" s="36">
        <f t="shared" ref="T15:T17" si="3">SUM(R15*0.1)</f>
        <v>1</v>
      </c>
      <c r="U15" s="49">
        <v>6</v>
      </c>
      <c r="V15" s="49"/>
      <c r="W15" s="50"/>
      <c r="X15" s="38"/>
      <c r="Y15" s="39"/>
      <c r="Z15" s="40"/>
      <c r="AA15" s="43"/>
      <c r="AB15" s="44">
        <f t="shared" si="2"/>
        <v>0</v>
      </c>
      <c r="AC15" s="75"/>
    </row>
    <row r="16" spans="1:51">
      <c r="A16" s="71" t="s">
        <v>148</v>
      </c>
      <c r="B16" s="73" t="s">
        <v>149</v>
      </c>
      <c r="C16" s="29" t="s">
        <v>71</v>
      </c>
      <c r="D16" s="29"/>
      <c r="E16" s="29"/>
      <c r="F16" s="29"/>
      <c r="G16" s="30">
        <v>0</v>
      </c>
      <c r="H16" s="31"/>
      <c r="I16" s="31"/>
      <c r="J16" s="31"/>
      <c r="K16" s="33"/>
      <c r="L16" s="33">
        <v>2</v>
      </c>
      <c r="M16" s="34"/>
      <c r="N16" s="42"/>
      <c r="O16" s="74"/>
      <c r="P16" s="74"/>
      <c r="Q16" s="74"/>
      <c r="R16" s="36">
        <v>4</v>
      </c>
      <c r="S16" s="37"/>
      <c r="T16" s="36">
        <f t="shared" si="3"/>
        <v>0.4</v>
      </c>
      <c r="U16" s="49">
        <v>6</v>
      </c>
      <c r="V16" s="49"/>
      <c r="W16" s="50"/>
      <c r="X16" s="38"/>
      <c r="Y16" s="39"/>
      <c r="Z16" s="40"/>
      <c r="AA16" s="43"/>
      <c r="AB16" s="44">
        <f t="shared" si="2"/>
        <v>0</v>
      </c>
      <c r="AC16" s="75"/>
    </row>
    <row r="17" spans="1:29">
      <c r="A17" s="71" t="s">
        <v>150</v>
      </c>
      <c r="B17" s="73" t="s">
        <v>151</v>
      </c>
      <c r="C17" s="29" t="s">
        <v>71</v>
      </c>
      <c r="D17" s="29"/>
      <c r="E17" s="29"/>
      <c r="F17" s="29"/>
      <c r="G17" s="30">
        <v>0</v>
      </c>
      <c r="H17" s="31"/>
      <c r="I17" s="31"/>
      <c r="J17" s="31"/>
      <c r="K17" s="33"/>
      <c r="L17" s="33">
        <v>2</v>
      </c>
      <c r="M17" s="34"/>
      <c r="N17" s="42"/>
      <c r="O17" s="74"/>
      <c r="P17" s="74"/>
      <c r="Q17" s="74"/>
      <c r="R17" s="36">
        <v>4</v>
      </c>
      <c r="S17" s="37"/>
      <c r="T17" s="36">
        <f t="shared" si="3"/>
        <v>0.4</v>
      </c>
      <c r="U17" s="49">
        <v>6</v>
      </c>
      <c r="V17" s="49"/>
      <c r="W17" s="50"/>
      <c r="X17" s="38"/>
      <c r="Y17" s="39"/>
      <c r="Z17" s="40"/>
      <c r="AA17" s="43"/>
      <c r="AB17" s="44"/>
      <c r="AC17" s="75"/>
    </row>
    <row r="18" spans="1:29">
      <c r="A18" s="71"/>
      <c r="B18" s="73"/>
      <c r="C18" s="73"/>
      <c r="D18" s="29"/>
      <c r="E18" s="29"/>
      <c r="F18" s="29"/>
      <c r="G18" s="30"/>
      <c r="H18" s="31"/>
      <c r="I18" s="31"/>
      <c r="J18" s="31"/>
      <c r="K18" s="33"/>
      <c r="L18" s="33"/>
      <c r="M18" s="34"/>
      <c r="N18" s="42"/>
      <c r="O18" s="74"/>
      <c r="P18" s="74"/>
      <c r="Q18" s="74"/>
      <c r="R18" s="36"/>
      <c r="S18" s="37"/>
      <c r="T18" s="36"/>
      <c r="U18" s="49"/>
      <c r="V18" s="49"/>
      <c r="W18" s="49"/>
      <c r="X18" s="38"/>
      <c r="Y18" s="39"/>
      <c r="Z18" s="40"/>
      <c r="AA18" s="43"/>
      <c r="AB18" s="44"/>
      <c r="AC18" s="75"/>
    </row>
    <row r="19" spans="1:29">
      <c r="A19" s="71"/>
      <c r="B19" s="6"/>
      <c r="C19" s="6"/>
      <c r="D19" s="4"/>
      <c r="E19" s="4"/>
      <c r="F19" s="4"/>
      <c r="G19" s="58"/>
      <c r="H19" s="59"/>
      <c r="I19" s="59"/>
      <c r="J19" s="59"/>
      <c r="K19" s="8"/>
      <c r="L19" s="8"/>
      <c r="M19" s="65"/>
      <c r="N19" s="69"/>
      <c r="O19" s="70"/>
      <c r="P19" s="70"/>
      <c r="Q19" s="70"/>
      <c r="R19" s="60"/>
      <c r="S19" s="66"/>
      <c r="T19" s="60"/>
      <c r="U19" s="61"/>
      <c r="V19" s="61"/>
      <c r="W19" s="61"/>
      <c r="X19" s="68"/>
      <c r="Y19" s="62"/>
      <c r="Z19" s="63"/>
      <c r="AA19" s="64"/>
      <c r="AB19" s="67"/>
    </row>
    <row r="20" spans="1:29">
      <c r="A20" s="71"/>
      <c r="B20" s="6"/>
      <c r="C20" s="6"/>
      <c r="D20" s="4"/>
      <c r="E20" s="4"/>
      <c r="F20" s="4"/>
      <c r="G20" s="58"/>
      <c r="H20" s="59"/>
      <c r="I20" s="59"/>
      <c r="J20" s="59"/>
      <c r="K20" s="8"/>
      <c r="L20" s="8"/>
      <c r="M20" s="65"/>
      <c r="N20" s="69"/>
      <c r="O20" s="70"/>
      <c r="P20" s="70"/>
      <c r="Q20" s="70"/>
      <c r="R20" s="60"/>
      <c r="S20" s="66"/>
      <c r="T20" s="60"/>
      <c r="U20" s="61"/>
      <c r="V20" s="61"/>
      <c r="W20" s="61"/>
      <c r="X20" s="68"/>
      <c r="Y20" s="62"/>
      <c r="Z20" s="63"/>
      <c r="AA20" s="64"/>
      <c r="AB20" s="67"/>
    </row>
    <row r="21" spans="1:29">
      <c r="A21" s="71"/>
      <c r="B21" s="6"/>
      <c r="C21" s="6"/>
      <c r="D21" s="4"/>
      <c r="E21" s="4"/>
      <c r="F21" s="4"/>
      <c r="G21" s="58"/>
      <c r="H21" s="59"/>
      <c r="I21" s="59"/>
      <c r="J21" s="59"/>
      <c r="K21" s="8"/>
      <c r="L21" s="8"/>
      <c r="M21" s="65"/>
      <c r="N21" s="69"/>
      <c r="O21" s="70"/>
      <c r="P21" s="70"/>
      <c r="Q21" s="70"/>
      <c r="R21" s="60"/>
      <c r="S21" s="66"/>
      <c r="T21" s="60"/>
      <c r="U21" s="61"/>
      <c r="V21" s="61"/>
      <c r="W21" s="61"/>
      <c r="X21" s="68"/>
      <c r="Y21" s="62"/>
      <c r="Z21" s="63"/>
      <c r="AA21" s="64"/>
      <c r="AB21" s="67"/>
    </row>
    <row r="22" spans="1:29">
      <c r="A22" s="71"/>
      <c r="B22" s="6"/>
      <c r="C22" s="6"/>
      <c r="D22" s="4"/>
      <c r="E22" s="4"/>
      <c r="F22" s="4"/>
      <c r="G22" s="58"/>
      <c r="H22" s="59"/>
      <c r="I22" s="59"/>
      <c r="J22" s="59"/>
      <c r="K22" s="8"/>
      <c r="L22" s="8"/>
      <c r="M22" s="65"/>
      <c r="N22" s="69"/>
      <c r="O22" s="70"/>
      <c r="P22" s="70"/>
      <c r="Q22" s="70"/>
      <c r="R22" s="60"/>
      <c r="S22" s="66"/>
      <c r="T22" s="60"/>
      <c r="U22" s="61"/>
      <c r="V22" s="61"/>
      <c r="W22" s="61"/>
      <c r="X22" s="68"/>
      <c r="Y22" s="62"/>
      <c r="Z22" s="63"/>
      <c r="AA22" s="64"/>
      <c r="AB22" s="67"/>
    </row>
    <row r="23" spans="1:29">
      <c r="A23" s="71"/>
      <c r="B23" s="6"/>
      <c r="C23" s="6"/>
      <c r="D23" s="4"/>
      <c r="E23" s="4"/>
      <c r="F23" s="4"/>
      <c r="G23" s="58"/>
      <c r="H23" s="59"/>
      <c r="I23" s="59"/>
      <c r="J23" s="59"/>
      <c r="K23" s="8"/>
      <c r="L23" s="8"/>
      <c r="M23" s="65"/>
      <c r="N23" s="69"/>
      <c r="O23" s="70"/>
      <c r="P23" s="70"/>
      <c r="Q23" s="70"/>
      <c r="R23" s="60"/>
      <c r="S23" s="66"/>
      <c r="T23" s="60"/>
      <c r="U23" s="61"/>
      <c r="V23" s="61"/>
      <c r="W23" s="61"/>
      <c r="X23" s="68"/>
      <c r="Y23" s="62"/>
      <c r="Z23" s="63"/>
      <c r="AA23" s="64"/>
      <c r="AB23" s="67"/>
    </row>
    <row r="24" spans="1:29">
      <c r="A24" s="6"/>
      <c r="B24" s="6"/>
      <c r="C24" s="6"/>
      <c r="D24" s="4"/>
      <c r="E24" s="4"/>
      <c r="F24" s="4"/>
      <c r="G24" s="58"/>
      <c r="H24" s="59"/>
      <c r="I24" s="59"/>
      <c r="J24" s="59"/>
      <c r="K24" s="8"/>
      <c r="L24" s="8"/>
      <c r="M24" s="65"/>
      <c r="N24" s="69"/>
      <c r="O24" s="70"/>
      <c r="P24" s="70"/>
      <c r="Q24" s="70"/>
      <c r="R24" s="60"/>
      <c r="S24" s="66"/>
      <c r="T24" s="60"/>
      <c r="U24" s="61"/>
      <c r="V24" s="61"/>
      <c r="W24" s="61"/>
      <c r="X24" s="68"/>
      <c r="Y24" s="62"/>
      <c r="Z24" s="63"/>
      <c r="AA24" s="64"/>
      <c r="AB24" s="67"/>
    </row>
    <row r="25" spans="1:29">
      <c r="A25" s="6"/>
      <c r="B25" s="7"/>
      <c r="C25" s="6"/>
      <c r="D25" s="4"/>
      <c r="E25" s="4"/>
      <c r="F25" s="4"/>
      <c r="G25" s="58"/>
      <c r="H25" s="59"/>
      <c r="I25" s="59"/>
      <c r="J25" s="59"/>
      <c r="K25" s="8"/>
      <c r="L25" s="8"/>
      <c r="M25" s="65"/>
      <c r="N25" s="69"/>
      <c r="O25" s="70"/>
      <c r="P25" s="70"/>
      <c r="Q25" s="70"/>
      <c r="R25" s="60"/>
      <c r="S25" s="66"/>
      <c r="T25" s="60"/>
      <c r="U25" s="61"/>
      <c r="V25" s="61"/>
      <c r="W25" s="61"/>
      <c r="X25" s="68"/>
      <c r="Y25" s="62"/>
      <c r="Z25" s="63"/>
      <c r="AA25" s="64"/>
      <c r="AB25" s="67"/>
    </row>
    <row r="26" spans="1:29" ht="15" thickBot="1">
      <c r="O26" s="26"/>
      <c r="P26" s="26"/>
      <c r="Q26" s="26"/>
      <c r="AB26" s="26"/>
    </row>
    <row r="27" spans="1:29" ht="18.600000000000001" thickBot="1">
      <c r="G27" s="9">
        <f>SUM(G3:G26)</f>
        <v>189</v>
      </c>
      <c r="H27" s="10"/>
      <c r="I27" s="10"/>
      <c r="J27" s="12"/>
      <c r="K27" s="11">
        <f>SUM(K3:K26)</f>
        <v>0</v>
      </c>
      <c r="L27" s="11">
        <f>SUM(L3:L26)</f>
        <v>54</v>
      </c>
      <c r="M27" s="12">
        <f>SUM(M3:M25)</f>
        <v>0</v>
      </c>
      <c r="N27" s="11"/>
      <c r="O27" s="12">
        <f t="shared" ref="O27:Y27" si="4">SUM(O3:O26)</f>
        <v>0</v>
      </c>
      <c r="P27" s="12">
        <f t="shared" si="4"/>
        <v>0</v>
      </c>
      <c r="Q27" s="12"/>
      <c r="R27" s="11">
        <f t="shared" si="4"/>
        <v>105</v>
      </c>
      <c r="S27" s="12">
        <f t="shared" si="4"/>
        <v>0</v>
      </c>
      <c r="T27" s="11">
        <f t="shared" si="4"/>
        <v>10.5</v>
      </c>
      <c r="U27" s="11"/>
      <c r="V27" s="11"/>
      <c r="W27" s="12">
        <f>SUM(W3:W26)</f>
        <v>0</v>
      </c>
      <c r="X27" s="12">
        <f t="shared" si="4"/>
        <v>0</v>
      </c>
      <c r="Y27" s="11">
        <f t="shared" si="4"/>
        <v>0</v>
      </c>
      <c r="Z27" s="12">
        <f>SUM(Z3:Z25)</f>
        <v>0</v>
      </c>
      <c r="AA27" s="12">
        <f>SUM(AA3:AA25)</f>
        <v>0</v>
      </c>
      <c r="AB27" s="27">
        <f>SUM(AB3:AB25)</f>
        <v>0</v>
      </c>
    </row>
    <row r="29" spans="1:29">
      <c r="P29" s="26"/>
      <c r="Q29" s="26"/>
      <c r="AB29" s="26"/>
    </row>
    <row r="30" spans="1:29">
      <c r="AB30" s="26"/>
    </row>
  </sheetData>
  <autoFilter ref="A1:AB27" xr:uid="{00000000-0009-0000-0000-000002000000}"/>
  <sortState xmlns:xlrd2="http://schemas.microsoft.com/office/spreadsheetml/2017/richdata2" ref="C1:C29">
    <sortCondition ref="C1"/>
  </sortState>
  <phoneticPr fontId="11" type="noConversion"/>
  <pageMargins left="0.23622047244094491" right="0.23622047244094491" top="0.74803149606299213" bottom="0.74803149606299213" header="0.31496062992125984" footer="0.31496062992125984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4" sqref="B4:C4"/>
    </sheetView>
  </sheetViews>
  <sheetFormatPr defaultRowHeight="14.45"/>
  <cols>
    <col min="1" max="1" width="42.7109375" customWidth="1"/>
    <col min="2" max="2" width="18.28515625" customWidth="1"/>
    <col min="3" max="3" width="13.7109375" customWidth="1"/>
  </cols>
  <sheetData>
    <row r="1" spans="1:3" ht="30">
      <c r="A1" s="46" t="s">
        <v>152</v>
      </c>
      <c r="B1" s="3"/>
      <c r="C1" s="3"/>
    </row>
    <row r="2" spans="1:3" ht="30">
      <c r="A2" s="46"/>
      <c r="B2" s="3" t="s">
        <v>153</v>
      </c>
      <c r="C2" s="3" t="s">
        <v>154</v>
      </c>
    </row>
    <row r="3" spans="1:3">
      <c r="A3" s="4" t="s">
        <v>155</v>
      </c>
      <c r="B3" s="47">
        <f>SUM('Gemeente Stede Broec'!AB29)</f>
        <v>0</v>
      </c>
      <c r="C3" s="47">
        <f>SUM(B3/4)</f>
        <v>0</v>
      </c>
    </row>
    <row r="4" spans="1:3">
      <c r="A4" s="4" t="s">
        <v>156</v>
      </c>
      <c r="B4" s="47">
        <f>SUM('gemeente Enkhuizen'!AC26)</f>
        <v>0</v>
      </c>
      <c r="C4" s="47">
        <f t="shared" ref="C4:C5" si="0">SUM(B4/4)</f>
        <v>0</v>
      </c>
    </row>
    <row r="5" spans="1:3">
      <c r="A5" s="4" t="s">
        <v>157</v>
      </c>
      <c r="B5" s="47">
        <f>SUM('Gemeente Drechterland'!AB27)</f>
        <v>0</v>
      </c>
      <c r="C5" s="47">
        <f t="shared" si="0"/>
        <v>0</v>
      </c>
    </row>
    <row r="6" spans="1:3">
      <c r="A6" s="4"/>
      <c r="B6" s="53">
        <f>SUM(B3:B5)</f>
        <v>0</v>
      </c>
      <c r="C6" s="47">
        <f>SUM(C3:C5)</f>
        <v>0</v>
      </c>
    </row>
    <row r="7" spans="1:3">
      <c r="B7" s="2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608ed-3474-4c76-b485-ff1efde38892" xsi:nil="true"/>
    <Datumentijd xmlns="1bb37e80-5433-4545-829f-e19577546a3e" xsi:nil="true"/>
    <lcf76f155ced4ddcb4097134ff3c332f xmlns="1bb37e80-5433-4545-829f-e19577546a3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6C68D10A8B845A66C37ABE71A111B" ma:contentTypeVersion="19" ma:contentTypeDescription="Een nieuw document maken." ma:contentTypeScope="" ma:versionID="66a0c821e620a44c8861ef902c332f31">
  <xsd:schema xmlns:xsd="http://www.w3.org/2001/XMLSchema" xmlns:xs="http://www.w3.org/2001/XMLSchema" xmlns:p="http://schemas.microsoft.com/office/2006/metadata/properties" xmlns:ns2="1bb37e80-5433-4545-829f-e19577546a3e" xmlns:ns3="19c608ed-3474-4c76-b485-ff1efde38892" targetNamespace="http://schemas.microsoft.com/office/2006/metadata/properties" ma:root="true" ma:fieldsID="e50690c41b85162a24aff10f0f543e11" ns2:_="" ns3:_="">
    <xsd:import namespace="1bb37e80-5433-4545-829f-e19577546a3e"/>
    <xsd:import namespace="19c608ed-3474-4c76-b485-ff1efde38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7e80-5433-4545-829f-e19577546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entijd" ma:index="20" nillable="true" ma:displayName="Datum en tijd " ma:format="DateTime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08ed-3474-4c76-b485-ff1efde38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de84ab-fb42-4686-97fd-92a066a9a2d1}" ma:internalName="TaxCatchAll" ma:showField="CatchAllData" ma:web="19c608ed-3474-4c76-b485-ff1efde38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869387-7271-465F-BBC3-82C272AE8908}"/>
</file>

<file path=customXml/itemProps2.xml><?xml version="1.0" encoding="utf-8"?>
<ds:datastoreItem xmlns:ds="http://schemas.openxmlformats.org/officeDocument/2006/customXml" ds:itemID="{60C1312A-235D-4CA4-B330-972C33C3CDC0}"/>
</file>

<file path=customXml/itemProps3.xml><?xml version="1.0" encoding="utf-8"?>
<ds:datastoreItem xmlns:ds="http://schemas.openxmlformats.org/officeDocument/2006/customXml" ds:itemID="{2336254D-41E6-4DAF-8561-65F20D06F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Geersing</dc:creator>
  <cp:keywords/>
  <dc:description/>
  <cp:lastModifiedBy>Peter Vriend</cp:lastModifiedBy>
  <cp:revision/>
  <dcterms:created xsi:type="dcterms:W3CDTF">2015-06-11T13:36:50Z</dcterms:created>
  <dcterms:modified xsi:type="dcterms:W3CDTF">2025-02-11T14:39:17Z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0x0101004996C68D10A8B845A66C37ABE71A111B</vt:lpwstr>
  </property>
  <property fmtid="{D5CDD505-2E9C-101B-9397-08002B2CF9AE}" pid="3" name="MediaServiceImageTags">
    <vt:lpwstr/>
  </property>
</Properties>
</file>