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Team_FIN\Verzekeringen\Aanbesteding verzekeringen\Brandverzekering 2024\"/>
    </mc:Choice>
  </mc:AlternateContent>
  <xr:revisionPtr revIDLastSave="0" documentId="8_{907132B8-C026-4755-B02D-2E85F6C64829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Specificatie 2024" sheetId="2" r:id="rId1"/>
  </sheets>
  <externalReferences>
    <externalReference r:id="rId2"/>
  </externalReferences>
  <definedNames>
    <definedName name="_xlnm._FilterDatabase" localSheetId="0" hidden="1">'Specificatie 2024'!$A$4:$L$41</definedName>
    <definedName name="_xlnm.Print_Titles" localSheetId="0">'Specificatie 2024'!$1:$4</definedName>
    <definedName name="afrind">'[1]General Info'!$B$26</definedName>
    <definedName name="ign">#REF!</definedName>
    <definedName name="igo">#REF!</definedName>
    <definedName name="iin">#REF!</definedName>
    <definedName name="iio">#REF!</definedName>
    <definedName name="Premieoud">'[1]General Info'!#REF!</definedName>
    <definedName name="verzekerdenaam">'[1]General Info'!$B$19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2" l="1"/>
  <c r="K32" i="2"/>
  <c r="K33" i="2"/>
  <c r="K35" i="2"/>
  <c r="K36" i="2"/>
  <c r="K37" i="2"/>
  <c r="K30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H31" i="2"/>
  <c r="H33" i="2"/>
  <c r="H34" i="2"/>
  <c r="H35" i="2"/>
  <c r="H36" i="2"/>
  <c r="H37" i="2"/>
  <c r="H30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M25" i="2" s="1"/>
  <c r="H8" i="2"/>
  <c r="G43" i="2"/>
  <c r="L14" i="2"/>
  <c r="G26" i="2"/>
  <c r="L37" i="2"/>
  <c r="L24" i="2"/>
  <c r="L9" i="2"/>
  <c r="L10" i="2"/>
  <c r="L11" i="2"/>
  <c r="L12" i="2"/>
  <c r="L13" i="2"/>
  <c r="L15" i="2"/>
  <c r="L16" i="2"/>
  <c r="L36" i="2"/>
  <c r="L35" i="2"/>
  <c r="L25" i="2"/>
  <c r="L33" i="2"/>
  <c r="L31" i="2"/>
  <c r="J39" i="2"/>
  <c r="L22" i="2"/>
  <c r="L20" i="2"/>
  <c r="L19" i="2"/>
  <c r="L17" i="2"/>
  <c r="J8" i="2"/>
  <c r="L8" i="2" s="1"/>
  <c r="I26" i="2"/>
  <c r="F26" i="2"/>
  <c r="I39" i="2"/>
  <c r="F39" i="2"/>
  <c r="L32" i="2"/>
  <c r="L34" i="2"/>
  <c r="G39" i="2"/>
  <c r="L18" i="2"/>
  <c r="L21" i="2"/>
  <c r="L23" i="2"/>
  <c r="L30" i="2"/>
  <c r="M18" i="2" l="1"/>
  <c r="M32" i="2"/>
  <c r="M12" i="2"/>
  <c r="M34" i="2"/>
  <c r="M20" i="2"/>
  <c r="M10" i="2"/>
  <c r="M33" i="2"/>
  <c r="M21" i="2"/>
  <c r="M13" i="2"/>
  <c r="M35" i="2"/>
  <c r="M17" i="2"/>
  <c r="M9" i="2"/>
  <c r="M36" i="2"/>
  <c r="M19" i="2"/>
  <c r="M11" i="2"/>
  <c r="M24" i="2"/>
  <c r="M16" i="2"/>
  <c r="M23" i="2"/>
  <c r="M15" i="2"/>
  <c r="M37" i="2"/>
  <c r="M31" i="2"/>
  <c r="M22" i="2"/>
  <c r="M14" i="2"/>
  <c r="H39" i="2"/>
  <c r="H26" i="2"/>
  <c r="M30" i="2"/>
  <c r="K39" i="2"/>
  <c r="G41" i="2"/>
  <c r="K8" i="2"/>
  <c r="K26" i="2" s="1"/>
  <c r="I41" i="2"/>
  <c r="L26" i="2"/>
  <c r="F41" i="2"/>
  <c r="J26" i="2"/>
  <c r="J41" i="2" s="1"/>
  <c r="L39" i="2"/>
  <c r="M39" i="2" l="1"/>
  <c r="K41" i="2"/>
  <c r="H41" i="2"/>
  <c r="L41" i="2"/>
  <c r="M8" i="2"/>
  <c r="M26" i="2" s="1"/>
  <c r="M41" i="2" l="1"/>
  <c r="L43" i="2" s="1"/>
</calcChain>
</file>

<file path=xl/sharedStrings.xml><?xml version="1.0" encoding="utf-8"?>
<sst xmlns="http://schemas.openxmlformats.org/spreadsheetml/2006/main" count="306" uniqueCount="107">
  <si>
    <t>Straat:</t>
  </si>
  <si>
    <t>Woonplaats:</t>
  </si>
  <si>
    <t>Object Omschrijving:</t>
  </si>
  <si>
    <t xml:space="preserve"> </t>
  </si>
  <si>
    <t>Gemeentelijk Bezit:</t>
  </si>
  <si>
    <t>Subtotaal gem. bezit:</t>
  </si>
  <si>
    <t>Onderwijs:</t>
  </si>
  <si>
    <t>Subtotaal onderwijs:</t>
  </si>
  <si>
    <t>Eindtotaal:</t>
  </si>
  <si>
    <t>Verzekerde bedragen</t>
  </si>
  <si>
    <t>Gemeentehuis</t>
  </si>
  <si>
    <t>Algemene informatie</t>
  </si>
  <si>
    <t>Marialaan 20</t>
  </si>
  <si>
    <t>Kerkplein</t>
  </si>
  <si>
    <t>Moussaultstraat 6</t>
  </si>
  <si>
    <t>basisschool "De Horizon"</t>
  </si>
  <si>
    <t>Asten</t>
  </si>
  <si>
    <t>Peuterspeelzaal "Pinkeltje</t>
  </si>
  <si>
    <t>basisschool "Sint Bonifatius"</t>
  </si>
  <si>
    <t xml:space="preserve">Asten </t>
  </si>
  <si>
    <t>Heusden</t>
  </si>
  <si>
    <t>Jeugdcentrum Jonosh &amp; Jong Nederland</t>
  </si>
  <si>
    <t xml:space="preserve">Gebouwen                  Taxatie </t>
  </si>
  <si>
    <t xml:space="preserve">Inventaris                              Taxatie </t>
  </si>
  <si>
    <t>Ommel</t>
  </si>
  <si>
    <t>Specificatie behorende bij de brandverzekering van de gemeente Asten met polisnummer B0100117482</t>
  </si>
  <si>
    <t>Opmerkingen</t>
  </si>
  <si>
    <t>Fietsenstalling voor gemeentehuis</t>
  </si>
  <si>
    <t>basisschool "Kleurrijk"</t>
  </si>
  <si>
    <t>Kindcentrum "De Ontdekking"</t>
  </si>
  <si>
    <t>Gebouw wordt verhuurd</t>
  </si>
  <si>
    <t>Kindcentrum het Talent</t>
  </si>
  <si>
    <t>Gymnastieklokaal</t>
  </si>
  <si>
    <t>Woonhuis met schuur</t>
  </si>
  <si>
    <t>Woonhuis</t>
  </si>
  <si>
    <t>Brandweerkazerne</t>
  </si>
  <si>
    <t>Openbare tijdsaanduiding</t>
  </si>
  <si>
    <t>Zoudloods</t>
  </si>
  <si>
    <t>Nationale klok &amp; peel museum</t>
  </si>
  <si>
    <t>Beiaard met toebehoren</t>
  </si>
  <si>
    <t>Gemeentewerf</t>
  </si>
  <si>
    <t>Sterrenwacht "Jan Paagman"</t>
  </si>
  <si>
    <t>Begraafplaats Asten diverse objecten</t>
  </si>
  <si>
    <t>Hart van Heuze</t>
  </si>
  <si>
    <t>Gemeenschapshuis 't Kwartier</t>
  </si>
  <si>
    <t>In gebruik genomen 20-04-2023</t>
  </si>
  <si>
    <t>Sportcomplex "De Schop" (kantine wordt verhuurd)</t>
  </si>
  <si>
    <t>Pand in gebruik ik genomen 27-02-2023.</t>
  </si>
  <si>
    <t>Gebouwen 2022</t>
  </si>
  <si>
    <t>Gebouwen 2023</t>
  </si>
  <si>
    <t>Gebouwen 2024</t>
  </si>
  <si>
    <t>Inventaris 2024</t>
  </si>
  <si>
    <t>Inventaris 2023</t>
  </si>
  <si>
    <t>Inventaris 2022</t>
  </si>
  <si>
    <t>Totaal 2023</t>
  </si>
  <si>
    <t>Totaal 2024</t>
  </si>
  <si>
    <t>Datum: 1 januari 2024</t>
  </si>
  <si>
    <t>Risico informatie</t>
  </si>
  <si>
    <t>Inbraakmeld- installatie met doormelding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</si>
  <si>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</si>
  <si>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</si>
  <si>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</si>
  <si>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</si>
  <si>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>Asbest in gebouw   ja/nee</t>
  </si>
  <si>
    <t>Omheind met hekwerken ja/nee</t>
  </si>
  <si>
    <t>Nee</t>
  </si>
  <si>
    <t>Ja</t>
  </si>
  <si>
    <t>Deels</t>
  </si>
  <si>
    <t>Mogelijk</t>
  </si>
  <si>
    <t xml:space="preserve">Ja </t>
  </si>
  <si>
    <t>N.v.t.</t>
  </si>
  <si>
    <t>Deels en heggen</t>
  </si>
  <si>
    <t>Nieuwe school</t>
  </si>
  <si>
    <t>Kindcentrum Voordeldonk</t>
  </si>
  <si>
    <t>Wordt verhuurd</t>
  </si>
  <si>
    <t xml:space="preserve">Deels  </t>
  </si>
  <si>
    <t>Asterstraat 35 (Prodas), 5721 EE</t>
  </si>
  <si>
    <t>Jan van der Diesduncstraat 42, 5721 VM</t>
  </si>
  <si>
    <t>Schoolstraat 2, 5721 AL</t>
  </si>
  <si>
    <t>Lienderweg 66, 5721 CN</t>
  </si>
  <si>
    <t>Mgr. Den Dubbeldenstraat 6, 5721 AD</t>
  </si>
  <si>
    <t>Mgr. Den Dubbeldenstraat 8, 5721 AD</t>
  </si>
  <si>
    <t>Vostermansplein 12, 5725 AM</t>
  </si>
  <si>
    <t>Vostermansplein 10, 5725 AM</t>
  </si>
  <si>
    <t>Past. Arnoldstraat 3 (Prodas), 5725 AN</t>
  </si>
  <si>
    <t>Dionysiusstraat 4 (Platoo), 5724 AC</t>
  </si>
  <si>
    <t>Jan van der Diesduncstraat 42 (Platoo), 5721 VM</t>
  </si>
  <si>
    <t>Bergweg 60 en 60a (Prodas), 5721 JD</t>
  </si>
  <si>
    <t>Kruiskensweg 8 (Prodas), 5721 KD</t>
  </si>
  <si>
    <t>Dalkruid 23, 5721 RR</t>
  </si>
  <si>
    <t>Beatrixlaan 23 en 23a, 5721 LZ</t>
  </si>
  <si>
    <t>Koningsplein 3, 5721 GJ</t>
  </si>
  <si>
    <t>Floralaan 20, 5721 CV</t>
  </si>
  <si>
    <t xml:space="preserve">Venbergweg 6, 5721 SV </t>
  </si>
  <si>
    <t>Ostaderstraat 23, 5721 WC</t>
  </si>
  <si>
    <t>Van Kuppenveldweg 3, 5721 TB</t>
  </si>
  <si>
    <t>Ostaderstraat 28, 5721 WC</t>
  </si>
  <si>
    <t>Kerkstraat 10, 5721 GV</t>
  </si>
  <si>
    <t>Bouwaard</t>
  </si>
  <si>
    <t>Beton</t>
  </si>
  <si>
    <t>Steen</t>
  </si>
  <si>
    <t>Hout</t>
  </si>
  <si>
    <t>Steen-kunststof-hout</t>
  </si>
  <si>
    <t>Steen-beton</t>
  </si>
  <si>
    <t>Steen-hout</t>
  </si>
  <si>
    <t>Ijzer/glas</t>
  </si>
  <si>
    <t>Zonnepanelen   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</si>
</sst>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[$€-413]\ * #,##0.00_-;_-[$€-413]\ * #,##0.00\-;_-[$€-413]\ * &quot;-&quot;??_-;_-@_-"/>
    <numFmt numFmtId="167" formatCode="0##\-#######"/>
    <numFmt numFmtId="168" formatCode="0&quot;.&quot;000&quot;.&quot;00&quot;.&quot;000"/>
    <numFmt numFmtId="169" formatCode="0&quot;.&quot;000&quot;.&quot;00&quot;.&quot;00"/>
    <numFmt numFmtId="170" formatCode="_ [$€-413]\ * #,##0.00_ ;_ [$€-413]\ * \-#,##0.00_ ;_ [$€-413]\ * &quot;-&quot;??_ ;_ @_ "/>
    <numFmt numFmtId="171" formatCode="0.000"/>
    <numFmt numFmtId="172" formatCode="#,##0.0000"/>
  </numFmts>
  <fonts count="29" x14ac:knownFonts="1">
    <font>
      <sz val="10"/>
      <name val="Arial"/>
    </font>
    <font>
      <sz val="10"/>
      <name val="Arial"/>
      <family val="2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8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12"/>
      <name val="Times New Roman"/>
      <family val="1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b/>
      <sz val="9"/>
      <color indexed="8"/>
      <name val="Verdana"/>
      <family val="2"/>
    </font>
    <font>
      <sz val="10"/>
      <color rgb="FFFF0000"/>
      <name val="Times New Roman"/>
      <family val="1"/>
    </font>
    <font>
      <sz val="8"/>
      <color rgb="FFFF000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trike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trike/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0" fillId="0" borderId="0" applyFont="0" applyFill="0" applyBorder="0" applyAlignment="0" applyProtection="0">
      <alignment horizontal="center"/>
    </xf>
    <xf numFmtId="168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5" fillId="0" borderId="0" applyFont="0" applyFill="0" applyBorder="0" applyAlignment="0" applyProtection="0"/>
    <xf numFmtId="169" fontId="13" fillId="0" borderId="0" applyFont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153">
    <xf numFmtId="0" fontId="0" fillId="0" borderId="0" xfId="0"/>
    <xf numFmtId="165" fontId="3" fillId="0" borderId="0" xfId="1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165" fontId="3" fillId="0" borderId="0" xfId="1" applyFont="1" applyBorder="1" applyAlignment="1" applyProtection="1">
      <alignment horizontal="left" vertical="top"/>
      <protection locked="0"/>
    </xf>
    <xf numFmtId="4" fontId="3" fillId="0" borderId="1" xfId="0" applyNumberFormat="1" applyFont="1" applyFill="1" applyBorder="1" applyAlignment="1" applyProtection="1">
      <alignment horizontal="left" vertical="top" wrapText="1"/>
      <protection locked="0"/>
    </xf>
    <xf numFmtId="4" fontId="3" fillId="0" borderId="1" xfId="0" applyNumberFormat="1" applyFont="1" applyFill="1" applyBorder="1" applyAlignment="1" applyProtection="1">
      <alignment horizontal="left" vertical="top"/>
      <protection locked="0"/>
    </xf>
    <xf numFmtId="4" fontId="3" fillId="0" borderId="2" xfId="0" applyNumberFormat="1" applyFont="1" applyFill="1" applyBorder="1" applyAlignment="1" applyProtection="1">
      <alignment horizontal="left" vertical="top"/>
      <protection locked="0"/>
    </xf>
    <xf numFmtId="4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1" xfId="0" quotePrefix="1" applyFont="1" applyFill="1" applyBorder="1" applyAlignment="1" applyProtection="1">
      <alignment horizontal="left"/>
      <protection locked="0"/>
    </xf>
    <xf numFmtId="167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 vertical="top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4" fillId="3" borderId="0" xfId="0" applyFont="1" applyFill="1" applyBorder="1"/>
    <xf numFmtId="0" fontId="0" fillId="3" borderId="0" xfId="0" applyFill="1" applyBorder="1"/>
    <xf numFmtId="0" fontId="2" fillId="4" borderId="3" xfId="0" applyFont="1" applyFill="1" applyBorder="1" applyAlignment="1" applyProtection="1">
      <alignment vertical="top"/>
      <protection locked="0"/>
    </xf>
    <xf numFmtId="0" fontId="0" fillId="4" borderId="4" xfId="0" applyFill="1" applyBorder="1" applyAlignment="1">
      <alignment vertical="top"/>
    </xf>
    <xf numFmtId="165" fontId="2" fillId="4" borderId="3" xfId="1" applyFont="1" applyFill="1" applyBorder="1" applyAlignment="1" applyProtection="1">
      <alignment vertical="top"/>
      <protection locked="0"/>
    </xf>
    <xf numFmtId="1" fontId="4" fillId="3" borderId="5" xfId="1" applyNumberFormat="1" applyFont="1" applyFill="1" applyBorder="1" applyAlignment="1" applyProtection="1">
      <alignment horizontal="left" vertical="top" wrapText="1"/>
      <protection locked="0"/>
    </xf>
    <xf numFmtId="165" fontId="5" fillId="3" borderId="5" xfId="1" applyFont="1" applyFill="1" applyBorder="1" applyAlignment="1" applyProtection="1">
      <alignment horizontal="left" vertical="top"/>
      <protection locked="0"/>
    </xf>
    <xf numFmtId="4" fontId="6" fillId="4" borderId="6" xfId="1" applyNumberFormat="1" applyFont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left"/>
    </xf>
    <xf numFmtId="167" fontId="8" fillId="0" borderId="7" xfId="0" applyNumberFormat="1" applyFont="1" applyBorder="1" applyAlignment="1">
      <alignment horizontal="center"/>
    </xf>
    <xf numFmtId="167" fontId="8" fillId="0" borderId="7" xfId="0" applyNumberFormat="1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1" fontId="4" fillId="3" borderId="0" xfId="1" applyNumberFormat="1" applyFont="1" applyFill="1" applyBorder="1" applyAlignment="1" applyProtection="1">
      <alignment horizontal="left" vertical="top" wrapText="1"/>
      <protection locked="0"/>
    </xf>
    <xf numFmtId="165" fontId="5" fillId="3" borderId="0" xfId="1" applyFont="1" applyFill="1" applyBorder="1" applyAlignment="1" applyProtection="1">
      <alignment horizontal="left" vertical="top"/>
      <protection locked="0"/>
    </xf>
    <xf numFmtId="0" fontId="16" fillId="0" borderId="1" xfId="0" applyFont="1" applyBorder="1"/>
    <xf numFmtId="0" fontId="16" fillId="0" borderId="0" xfId="0" applyFont="1" applyFill="1" applyBorder="1"/>
    <xf numFmtId="0" fontId="0" fillId="0" borderId="0" xfId="0" applyFill="1" applyBorder="1"/>
    <xf numFmtId="0" fontId="20" fillId="0" borderId="7" xfId="0" applyFont="1" applyBorder="1" applyAlignment="1">
      <alignment horizontal="center"/>
    </xf>
    <xf numFmtId="171" fontId="9" fillId="0" borderId="8" xfId="0" applyNumberFormat="1" applyFont="1" applyBorder="1" applyAlignment="1">
      <alignment horizontal="center"/>
    </xf>
    <xf numFmtId="44" fontId="10" fillId="0" borderId="1" xfId="0" applyNumberFormat="1" applyFont="1" applyFill="1" applyBorder="1" applyAlignment="1" applyProtection="1">
      <alignment horizontal="left" vertical="top" wrapText="1"/>
      <protection locked="0"/>
    </xf>
    <xf numFmtId="44" fontId="9" fillId="0" borderId="8" xfId="0" applyNumberFormat="1" applyFont="1" applyBorder="1" applyAlignment="1" applyProtection="1">
      <alignment horizontal="center"/>
      <protection locked="0"/>
    </xf>
    <xf numFmtId="44" fontId="10" fillId="0" borderId="9" xfId="0" applyNumberFormat="1" applyFont="1" applyFill="1" applyBorder="1" applyAlignment="1" applyProtection="1">
      <alignment horizontal="left"/>
      <protection locked="0"/>
    </xf>
    <xf numFmtId="44" fontId="10" fillId="0" borderId="9" xfId="0" applyNumberFormat="1" applyFont="1" applyFill="1" applyBorder="1" applyAlignment="1" applyProtection="1">
      <alignment horizontal="left" vertical="top" wrapText="1"/>
      <protection locked="0"/>
    </xf>
    <xf numFmtId="44" fontId="0" fillId="4" borderId="10" xfId="0" applyNumberFormat="1" applyFill="1" applyBorder="1" applyAlignment="1">
      <alignment horizontal="left" vertical="top"/>
    </xf>
    <xf numFmtId="44" fontId="6" fillId="4" borderId="11" xfId="1" applyNumberFormat="1" applyFont="1" applyFill="1" applyBorder="1" applyAlignment="1" applyProtection="1">
      <alignment horizontal="left" vertical="top" wrapText="1"/>
      <protection locked="0"/>
    </xf>
    <xf numFmtId="44" fontId="9" fillId="0" borderId="12" xfId="0" applyNumberFormat="1" applyFont="1" applyBorder="1" applyAlignment="1">
      <alignment horizontal="center"/>
    </xf>
    <xf numFmtId="44" fontId="9" fillId="0" borderId="2" xfId="0" applyNumberFormat="1" applyFont="1" applyBorder="1" applyAlignment="1" applyProtection="1">
      <alignment horizontal="center"/>
      <protection locked="0"/>
    </xf>
    <xf numFmtId="44" fontId="10" fillId="0" borderId="1" xfId="0" applyNumberFormat="1" applyFont="1" applyFill="1" applyBorder="1" applyAlignment="1" applyProtection="1">
      <alignment horizontal="left"/>
      <protection locked="0"/>
    </xf>
    <xf numFmtId="44" fontId="10" fillId="0" borderId="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3" xfId="0" applyFont="1" applyBorder="1"/>
    <xf numFmtId="0" fontId="11" fillId="0" borderId="13" xfId="0" applyFont="1" applyFill="1" applyBorder="1"/>
    <xf numFmtId="167" fontId="11" fillId="0" borderId="1" xfId="0" applyNumberFormat="1" applyFont="1" applyFill="1" applyBorder="1" applyAlignment="1" applyProtection="1">
      <alignment horizontal="left"/>
      <protection locked="0"/>
    </xf>
    <xf numFmtId="0" fontId="11" fillId="0" borderId="1" xfId="0" applyFont="1" applyFill="1" applyBorder="1" applyAlignment="1" applyProtection="1">
      <alignment horizontal="left"/>
      <protection locked="0"/>
    </xf>
    <xf numFmtId="44" fontId="11" fillId="0" borderId="9" xfId="0" applyNumberFormat="1" applyFont="1" applyFill="1" applyBorder="1" applyAlignment="1" applyProtection="1">
      <alignment horizontal="left"/>
      <protection locked="0"/>
    </xf>
    <xf numFmtId="44" fontId="11" fillId="0" borderId="1" xfId="0" applyNumberFormat="1" applyFont="1" applyFill="1" applyBorder="1" applyAlignment="1" applyProtection="1">
      <alignment horizontal="left"/>
      <protection locked="0"/>
    </xf>
    <xf numFmtId="167" fontId="11" fillId="0" borderId="1" xfId="0" applyNumberFormat="1" applyFont="1" applyFill="1" applyBorder="1" applyAlignment="1" applyProtection="1">
      <alignment horizontal="left" vertical="top"/>
      <protection locked="0"/>
    </xf>
    <xf numFmtId="0" fontId="11" fillId="0" borderId="1" xfId="0" applyFont="1" applyFill="1" applyBorder="1" applyAlignment="1" applyProtection="1">
      <alignment horizontal="left" vertical="top"/>
      <protection locked="0"/>
    </xf>
    <xf numFmtId="44" fontId="11" fillId="0" borderId="9" xfId="0" applyNumberFormat="1" applyFont="1" applyFill="1" applyBorder="1" applyAlignment="1" applyProtection="1">
      <alignment horizontal="left" vertical="top"/>
      <protection locked="0"/>
    </xf>
    <xf numFmtId="44" fontId="11" fillId="0" borderId="1" xfId="0" applyNumberFormat="1" applyFont="1" applyFill="1" applyBorder="1" applyAlignment="1" applyProtection="1">
      <alignment horizontal="left" vertical="top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44" fontId="11" fillId="0" borderId="9" xfId="0" applyNumberFormat="1" applyFont="1" applyFill="1" applyBorder="1" applyAlignment="1" applyProtection="1">
      <alignment horizontal="left" vertical="top" wrapText="1"/>
      <protection locked="0"/>
    </xf>
    <xf numFmtId="44" fontId="11" fillId="0" borderId="1" xfId="0" applyNumberFormat="1" applyFont="1" applyFill="1" applyBorder="1" applyAlignment="1" applyProtection="1">
      <alignment horizontal="left" vertical="top" wrapText="1"/>
      <protection locked="0"/>
    </xf>
    <xf numFmtId="0" fontId="11" fillId="0" borderId="1" xfId="0" quotePrefix="1" applyFont="1" applyFill="1" applyBorder="1" applyAlignment="1" applyProtection="1">
      <alignment horizontal="left"/>
      <protection locked="0"/>
    </xf>
    <xf numFmtId="0" fontId="11" fillId="0" borderId="1" xfId="0" quotePrefix="1" applyFont="1" applyFill="1" applyBorder="1" applyAlignment="1" applyProtection="1">
      <alignment horizontal="left" vertical="top"/>
      <protection locked="0"/>
    </xf>
    <xf numFmtId="4" fontId="7" fillId="0" borderId="14" xfId="0" applyNumberFormat="1" applyFont="1" applyFill="1" applyBorder="1" applyAlignment="1" applyProtection="1">
      <alignment horizontal="left" vertical="top"/>
      <protection locked="0"/>
    </xf>
    <xf numFmtId="1" fontId="4" fillId="0" borderId="15" xfId="0" applyNumberFormat="1" applyFont="1" applyFill="1" applyBorder="1" applyAlignment="1" applyProtection="1">
      <alignment horizontal="left" vertical="top"/>
      <protection locked="0"/>
    </xf>
    <xf numFmtId="4" fontId="4" fillId="0" borderId="15" xfId="0" applyNumberFormat="1" applyFont="1" applyFill="1" applyBorder="1" applyAlignment="1" applyProtection="1">
      <alignment horizontal="left" vertical="top" wrapText="1"/>
      <protection locked="0"/>
    </xf>
    <xf numFmtId="1" fontId="4" fillId="0" borderId="14" xfId="0" applyNumberFormat="1" applyFont="1" applyFill="1" applyBorder="1" applyAlignment="1" applyProtection="1">
      <alignment horizontal="left" vertical="top"/>
      <protection locked="0"/>
    </xf>
    <xf numFmtId="4" fontId="4" fillId="0" borderId="14" xfId="0" applyNumberFormat="1" applyFont="1" applyFill="1" applyBorder="1" applyAlignment="1" applyProtection="1">
      <alignment horizontal="left" vertical="top" wrapText="1"/>
      <protection locked="0"/>
    </xf>
    <xf numFmtId="44" fontId="4" fillId="0" borderId="16" xfId="0" applyNumberFormat="1" applyFont="1" applyFill="1" applyBorder="1" applyAlignment="1" applyProtection="1">
      <alignment horizontal="left" vertical="top" wrapText="1"/>
      <protection locked="0"/>
    </xf>
    <xf numFmtId="44" fontId="17" fillId="0" borderId="16" xfId="0" applyNumberFormat="1" applyFont="1" applyFill="1" applyBorder="1" applyAlignment="1" applyProtection="1">
      <alignment horizontal="left" vertical="top" wrapText="1"/>
      <protection locked="0"/>
    </xf>
    <xf numFmtId="4" fontId="4" fillId="0" borderId="1" xfId="0" applyNumberFormat="1" applyFont="1" applyFill="1" applyBorder="1" applyAlignment="1" applyProtection="1">
      <alignment horizontal="left" vertical="top" wrapText="1"/>
      <protection locked="0"/>
    </xf>
    <xf numFmtId="4" fontId="4" fillId="0" borderId="1" xfId="0" applyNumberFormat="1" applyFont="1" applyFill="1" applyBorder="1" applyAlignment="1" applyProtection="1">
      <alignment horizontal="left" vertical="top"/>
      <protection locked="0"/>
    </xf>
    <xf numFmtId="44" fontId="4" fillId="0" borderId="9" xfId="0" applyNumberFormat="1" applyFont="1" applyFill="1" applyBorder="1" applyAlignment="1" applyProtection="1">
      <alignment horizontal="left" vertical="top" wrapText="1"/>
      <protection locked="0"/>
    </xf>
    <xf numFmtId="44" fontId="4" fillId="0" borderId="17" xfId="0" applyNumberFormat="1" applyFont="1" applyFill="1" applyBorder="1" applyAlignment="1" applyProtection="1">
      <alignment horizontal="left" vertical="top" wrapText="1"/>
      <protection locked="0"/>
    </xf>
    <xf numFmtId="44" fontId="4" fillId="0" borderId="14" xfId="0" applyNumberFormat="1" applyFont="1" applyFill="1" applyBorder="1" applyAlignment="1" applyProtection="1">
      <alignment horizontal="left" vertical="top" wrapText="1"/>
      <protection locked="0"/>
    </xf>
    <xf numFmtId="166" fontId="7" fillId="0" borderId="18" xfId="1" applyNumberFormat="1" applyFont="1" applyFill="1" applyBorder="1" applyAlignment="1" applyProtection="1">
      <alignment horizontal="left" vertical="top"/>
      <protection locked="0"/>
    </xf>
    <xf numFmtId="0" fontId="18" fillId="0" borderId="14" xfId="0" applyFont="1" applyBorder="1" applyAlignment="1" applyProtection="1">
      <alignment horizontal="left"/>
      <protection locked="0"/>
    </xf>
    <xf numFmtId="166" fontId="18" fillId="0" borderId="15" xfId="1" applyNumberFormat="1" applyFont="1" applyFill="1" applyBorder="1" applyAlignment="1" applyProtection="1">
      <alignment horizontal="left" vertical="top"/>
      <protection locked="0"/>
    </xf>
    <xf numFmtId="44" fontId="10" fillId="0" borderId="19" xfId="0" applyNumberFormat="1" applyFont="1" applyFill="1" applyBorder="1" applyAlignment="1" applyProtection="1">
      <alignment horizontal="left" vertical="top" wrapText="1"/>
      <protection locked="0"/>
    </xf>
    <xf numFmtId="44" fontId="10" fillId="0" borderId="20" xfId="0" applyNumberFormat="1" applyFont="1" applyFill="1" applyBorder="1" applyAlignment="1" applyProtection="1">
      <alignment horizontal="left" vertical="top" wrapText="1"/>
      <protection locked="0"/>
    </xf>
    <xf numFmtId="44" fontId="10" fillId="0" borderId="17" xfId="0" applyNumberFormat="1" applyFont="1" applyFill="1" applyBorder="1" applyAlignment="1" applyProtection="1">
      <alignment horizontal="left" vertical="top" wrapText="1"/>
      <protection locked="0"/>
    </xf>
    <xf numFmtId="165" fontId="2" fillId="4" borderId="4" xfId="1" applyFont="1" applyFill="1" applyBorder="1" applyAlignment="1" applyProtection="1">
      <alignment vertical="top"/>
      <protection locked="0"/>
    </xf>
    <xf numFmtId="44" fontId="0" fillId="4" borderId="4" xfId="0" applyNumberFormat="1" applyFill="1" applyBorder="1" applyAlignment="1">
      <alignment horizontal="left" vertical="top"/>
    </xf>
    <xf numFmtId="44" fontId="9" fillId="0" borderId="8" xfId="0" applyNumberFormat="1" applyFont="1" applyBorder="1" applyAlignment="1">
      <alignment horizontal="center"/>
    </xf>
    <xf numFmtId="170" fontId="3" fillId="0" borderId="0" xfId="0" applyNumberFormat="1" applyFont="1" applyFill="1" applyBorder="1" applyAlignment="1" applyProtection="1">
      <alignment horizontal="left" vertical="top"/>
      <protection locked="0"/>
    </xf>
    <xf numFmtId="165" fontId="6" fillId="4" borderId="6" xfId="1" applyFont="1" applyFill="1" applyBorder="1" applyAlignment="1" applyProtection="1">
      <alignment horizontal="left" vertical="top" wrapText="1"/>
      <protection locked="0"/>
    </xf>
    <xf numFmtId="166" fontId="3" fillId="0" borderId="8" xfId="1" applyNumberFormat="1" applyFont="1" applyFill="1" applyBorder="1" applyAlignment="1" applyProtection="1">
      <alignment horizontal="left" vertical="top"/>
      <protection locked="0"/>
    </xf>
    <xf numFmtId="166" fontId="10" fillId="0" borderId="9" xfId="1" applyNumberFormat="1" applyFont="1" applyFill="1" applyBorder="1" applyAlignment="1" applyProtection="1">
      <alignment horizontal="left" vertical="top"/>
      <protection locked="0"/>
    </xf>
    <xf numFmtId="166" fontId="11" fillId="0" borderId="9" xfId="1" applyNumberFormat="1" applyFont="1" applyFill="1" applyBorder="1" applyAlignment="1" applyProtection="1">
      <alignment horizontal="left" vertical="top"/>
      <protection locked="0"/>
    </xf>
    <xf numFmtId="166" fontId="7" fillId="0" borderId="21" xfId="1" applyNumberFormat="1" applyFont="1" applyFill="1" applyBorder="1" applyAlignment="1" applyProtection="1">
      <alignment horizontal="left" vertical="top"/>
      <protection locked="0"/>
    </xf>
    <xf numFmtId="166" fontId="3" fillId="0" borderId="19" xfId="1" applyNumberFormat="1" applyFont="1" applyFill="1" applyBorder="1" applyAlignment="1" applyProtection="1">
      <alignment horizontal="left" vertical="top"/>
      <protection locked="0"/>
    </xf>
    <xf numFmtId="166" fontId="3" fillId="0" borderId="9" xfId="1" applyNumberFormat="1" applyFont="1" applyFill="1" applyBorder="1" applyAlignment="1" applyProtection="1">
      <alignment horizontal="left" vertical="top"/>
      <protection locked="0"/>
    </xf>
    <xf numFmtId="166" fontId="18" fillId="0" borderId="16" xfId="1" applyNumberFormat="1" applyFont="1" applyFill="1" applyBorder="1" applyAlignment="1" applyProtection="1">
      <alignment horizontal="left" vertical="top"/>
      <protection locked="0"/>
    </xf>
    <xf numFmtId="166" fontId="4" fillId="0" borderId="9" xfId="1" applyNumberFormat="1" applyFont="1" applyFill="1" applyBorder="1" applyAlignment="1" applyProtection="1">
      <alignment horizontal="left" vertical="top"/>
      <protection locked="0"/>
    </xf>
    <xf numFmtId="166" fontId="7" fillId="0" borderId="16" xfId="1" applyNumberFormat="1" applyFont="1" applyFill="1" applyBorder="1" applyAlignment="1" applyProtection="1">
      <alignment horizontal="left" vertical="top"/>
      <protection locked="0"/>
    </xf>
    <xf numFmtId="14" fontId="11" fillId="0" borderId="1" xfId="0" applyNumberFormat="1" applyFont="1" applyFill="1" applyBorder="1" applyAlignment="1" applyProtection="1">
      <alignment horizontal="center" vertical="center"/>
      <protection locked="0"/>
    </xf>
    <xf numFmtId="14" fontId="11" fillId="0" borderId="9" xfId="0" applyNumberFormat="1" applyFont="1" applyFill="1" applyBorder="1" applyAlignment="1" applyProtection="1">
      <alignment horizontal="center" vertical="center"/>
      <protection locked="0"/>
    </xf>
    <xf numFmtId="14" fontId="11" fillId="0" borderId="9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Fill="1" applyBorder="1" applyAlignment="1" applyProtection="1">
      <alignment horizontal="center" vertical="center"/>
      <protection locked="0"/>
    </xf>
    <xf numFmtId="44" fontId="10" fillId="0" borderId="1" xfId="0" applyNumberFormat="1" applyFont="1" applyFill="1" applyBorder="1" applyAlignment="1" applyProtection="1">
      <alignment horizontal="center" vertical="center"/>
      <protection locked="0"/>
    </xf>
    <xf numFmtId="44" fontId="4" fillId="0" borderId="15" xfId="0" applyNumberFormat="1" applyFont="1" applyFill="1" applyBorder="1" applyAlignment="1" applyProtection="1">
      <alignment horizontal="left" vertical="center" wrapText="1"/>
      <protection locked="0"/>
    </xf>
    <xf numFmtId="44" fontId="3" fillId="0" borderId="19" xfId="0" applyNumberFormat="1" applyFont="1" applyFill="1" applyBorder="1" applyAlignment="1" applyProtection="1">
      <alignment horizontal="left" vertical="center" wrapText="1"/>
      <protection locked="0"/>
    </xf>
    <xf numFmtId="44" fontId="3" fillId="0" borderId="20" xfId="0" applyNumberFormat="1" applyFont="1" applyFill="1" applyBorder="1" applyAlignment="1" applyProtection="1">
      <alignment horizontal="left" vertical="center" wrapText="1"/>
      <protection locked="0"/>
    </xf>
    <xf numFmtId="44" fontId="3" fillId="0" borderId="9" xfId="0" applyNumberFormat="1" applyFont="1" applyFill="1" applyBorder="1" applyAlignment="1" applyProtection="1">
      <alignment horizontal="left" vertical="center" wrapText="1"/>
      <protection locked="0"/>
    </xf>
    <xf numFmtId="44" fontId="3" fillId="0" borderId="17" xfId="0" applyNumberFormat="1" applyFont="1" applyFill="1" applyBorder="1" applyAlignment="1" applyProtection="1">
      <alignment horizontal="left" vertical="center" wrapText="1"/>
      <protection locked="0"/>
    </xf>
    <xf numFmtId="170" fontId="3" fillId="0" borderId="0" xfId="0" applyNumberFormat="1" applyFont="1" applyFill="1" applyBorder="1" applyAlignment="1" applyProtection="1">
      <alignment horizontal="left" vertical="top" wrapText="1"/>
      <protection locked="0"/>
    </xf>
    <xf numFmtId="170" fontId="16" fillId="0" borderId="0" xfId="0" applyNumberFormat="1" applyFont="1" applyFill="1" applyBorder="1"/>
    <xf numFmtId="170" fontId="10" fillId="0" borderId="0" xfId="0" applyNumberFormat="1" applyFont="1" applyFill="1" applyBorder="1" applyAlignment="1" applyProtection="1">
      <alignment horizontal="left" vertical="top"/>
      <protection locked="0"/>
    </xf>
    <xf numFmtId="170" fontId="0" fillId="0" borderId="0" xfId="0" applyNumberFormat="1" applyFill="1" applyBorder="1"/>
    <xf numFmtId="170" fontId="21" fillId="0" borderId="0" xfId="0" applyNumberFormat="1" applyFont="1" applyFill="1" applyBorder="1" applyAlignment="1" applyProtection="1">
      <alignment horizontal="center" vertical="top"/>
      <protection locked="0"/>
    </xf>
    <xf numFmtId="170" fontId="17" fillId="0" borderId="0" xfId="0" applyNumberFormat="1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/>
    <xf numFmtId="0" fontId="19" fillId="0" borderId="0" xfId="0" applyFont="1" applyFill="1" applyBorder="1"/>
    <xf numFmtId="164" fontId="11" fillId="0" borderId="0" xfId="2" applyFont="1" applyFill="1" applyBorder="1"/>
    <xf numFmtId="44" fontId="11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44" fontId="11" fillId="5" borderId="9" xfId="0" applyNumberFormat="1" applyFont="1" applyFill="1" applyBorder="1" applyAlignment="1" applyProtection="1">
      <alignment horizontal="left"/>
      <protection locked="0"/>
    </xf>
    <xf numFmtId="44" fontId="3" fillId="0" borderId="0" xfId="0" applyNumberFormat="1" applyFont="1" applyBorder="1" applyAlignment="1" applyProtection="1">
      <alignment horizontal="left" vertical="top" wrapText="1"/>
      <protection locked="0"/>
    </xf>
    <xf numFmtId="44" fontId="6" fillId="4" borderId="6" xfId="1" applyNumberFormat="1" applyFont="1" applyFill="1" applyBorder="1" applyAlignment="1" applyProtection="1">
      <alignment horizontal="left" vertical="top" wrapText="1"/>
      <protection locked="0"/>
    </xf>
    <xf numFmtId="166" fontId="18" fillId="0" borderId="21" xfId="1" applyNumberFormat="1" applyFont="1" applyFill="1" applyBorder="1" applyAlignment="1" applyProtection="1">
      <alignment horizontal="left" vertical="top"/>
      <protection locked="0"/>
    </xf>
    <xf numFmtId="0" fontId="11" fillId="0" borderId="22" xfId="0" applyFont="1" applyFill="1" applyBorder="1"/>
    <xf numFmtId="165" fontId="22" fillId="3" borderId="0" xfId="1" applyFont="1" applyFill="1" applyBorder="1" applyAlignment="1" applyProtection="1">
      <alignment horizontal="left" vertical="top"/>
      <protection locked="0"/>
    </xf>
    <xf numFmtId="172" fontId="23" fillId="4" borderId="23" xfId="1" applyNumberFormat="1" applyFont="1" applyFill="1" applyBorder="1" applyAlignment="1" applyProtection="1">
      <alignment horizontal="left" vertical="top" wrapText="1"/>
      <protection locked="0"/>
    </xf>
    <xf numFmtId="172" fontId="23" fillId="4" borderId="9" xfId="1" applyNumberFormat="1" applyFont="1" applyFill="1" applyBorder="1" applyAlignment="1" applyProtection="1">
      <alignment horizontal="left" vertical="top" wrapText="1"/>
      <protection locked="0"/>
    </xf>
    <xf numFmtId="0" fontId="10" fillId="0" borderId="23" xfId="0" applyFont="1" applyFill="1" applyBorder="1" applyAlignment="1" applyProtection="1">
      <alignment horizontal="left" vertical="top"/>
      <protection locked="0"/>
    </xf>
    <xf numFmtId="0" fontId="10" fillId="0" borderId="19" xfId="0" applyFont="1" applyFill="1" applyBorder="1" applyAlignment="1" applyProtection="1">
      <alignment horizontal="left" vertical="top"/>
      <protection locked="0"/>
    </xf>
    <xf numFmtId="0" fontId="11" fillId="0" borderId="9" xfId="0" applyFont="1" applyFill="1" applyBorder="1" applyAlignment="1" applyProtection="1">
      <alignment horizontal="left" vertical="top"/>
      <protection locked="0"/>
    </xf>
    <xf numFmtId="0" fontId="11" fillId="0" borderId="9" xfId="0" applyFont="1" applyFill="1" applyBorder="1"/>
    <xf numFmtId="0" fontId="24" fillId="0" borderId="9" xfId="0" applyFont="1" applyFill="1" applyBorder="1"/>
    <xf numFmtId="0" fontId="11" fillId="0" borderId="0" xfId="0" applyFont="1" applyFill="1"/>
    <xf numFmtId="0" fontId="11" fillId="0" borderId="0" xfId="0" applyFont="1"/>
    <xf numFmtId="165" fontId="25" fillId="6" borderId="3" xfId="1" applyFont="1" applyFill="1" applyBorder="1" applyAlignment="1">
      <alignment vertical="top"/>
    </xf>
    <xf numFmtId="165" fontId="26" fillId="6" borderId="4" xfId="1" applyFont="1" applyFill="1" applyBorder="1" applyAlignment="1">
      <alignment vertical="top"/>
    </xf>
    <xf numFmtId="165" fontId="26" fillId="6" borderId="10" xfId="1" applyFont="1" applyFill="1" applyBorder="1" applyAlignment="1">
      <alignment vertical="top"/>
    </xf>
    <xf numFmtId="165" fontId="17" fillId="7" borderId="24" xfId="1" applyFont="1" applyFill="1" applyBorder="1" applyAlignment="1">
      <alignment horizontal="center" vertical="top" wrapText="1"/>
    </xf>
    <xf numFmtId="165" fontId="17" fillId="7" borderId="25" xfId="1" applyFont="1" applyFill="1" applyBorder="1" applyAlignment="1">
      <alignment horizontal="center" vertical="top" wrapText="1"/>
    </xf>
    <xf numFmtId="165" fontId="17" fillId="7" borderId="26" xfId="1" applyFont="1" applyFill="1" applyBorder="1" applyAlignment="1">
      <alignment horizontal="center" vertical="top" wrapText="1"/>
    </xf>
    <xf numFmtId="165" fontId="3" fillId="0" borderId="27" xfId="1" applyFont="1" applyBorder="1" applyAlignment="1">
      <alignment vertical="top"/>
    </xf>
    <xf numFmtId="165" fontId="3" fillId="0" borderId="7" xfId="1" applyFont="1" applyBorder="1" applyAlignment="1">
      <alignment vertical="top"/>
    </xf>
    <xf numFmtId="165" fontId="3" fillId="0" borderId="28" xfId="1" applyFont="1" applyBorder="1" applyAlignment="1">
      <alignment vertical="top"/>
    </xf>
    <xf numFmtId="165" fontId="4" fillId="0" borderId="27" xfId="1" applyFont="1" applyBorder="1" applyAlignment="1">
      <alignment vertical="top"/>
    </xf>
    <xf numFmtId="165" fontId="4" fillId="0" borderId="7" xfId="1" applyFont="1" applyBorder="1" applyAlignment="1">
      <alignment vertical="top"/>
    </xf>
    <xf numFmtId="165" fontId="4" fillId="0" borderId="28" xfId="1" applyFont="1" applyBorder="1" applyAlignment="1">
      <alignment vertical="top"/>
    </xf>
    <xf numFmtId="0" fontId="27" fillId="0" borderId="0" xfId="8" applyFont="1" applyAlignment="1">
      <alignment horizontal="left"/>
    </xf>
    <xf numFmtId="0" fontId="28" fillId="0" borderId="0" xfId="0" applyFont="1"/>
    <xf numFmtId="0" fontId="11" fillId="0" borderId="0" xfId="8" applyFont="1" applyAlignment="1">
      <alignment horizontal="left"/>
    </xf>
    <xf numFmtId="165" fontId="3" fillId="0" borderId="8" xfId="1" applyFont="1" applyBorder="1" applyAlignment="1">
      <alignment vertical="top"/>
    </xf>
    <xf numFmtId="165" fontId="4" fillId="0" borderId="8" xfId="1" applyFont="1" applyBorder="1" applyAlignment="1">
      <alignment vertical="top"/>
    </xf>
    <xf numFmtId="165" fontId="26" fillId="6" borderId="0" xfId="1" applyFont="1" applyFill="1" applyBorder="1" applyAlignment="1">
      <alignment vertical="top"/>
    </xf>
    <xf numFmtId="165" fontId="17" fillId="7" borderId="8" xfId="1" applyFont="1" applyFill="1" applyBorder="1" applyAlignment="1">
      <alignment horizontal="center" vertical="top" wrapText="1"/>
    </xf>
    <xf numFmtId="165" fontId="4" fillId="0" borderId="0" xfId="1" applyFont="1" applyBorder="1" applyAlignment="1">
      <alignment vertical="top"/>
    </xf>
  </cellXfs>
  <cellStyles count="12">
    <cellStyle name="Fcl (dimensie 1)" xfId="3" xr:uid="{00000000-0005-0000-0000-000002000000}"/>
    <cellStyle name="FCL (grootboeknummer)" xfId="4" xr:uid="{00000000-0005-0000-0000-000003000000}"/>
    <cellStyle name="Komma" xfId="1" builtinId="3"/>
    <cellStyle name="Komma 2" xfId="5" xr:uid="{00000000-0005-0000-0000-000004000000}"/>
    <cellStyle name="Komma 3" xfId="6" xr:uid="{00000000-0005-0000-0000-000005000000}"/>
    <cellStyle name="Kostenplaatsnr." xfId="7" xr:uid="{00000000-0005-0000-0000-000006000000}"/>
    <cellStyle name="Standaard" xfId="0" builtinId="0"/>
    <cellStyle name="Standaard 2" xfId="8" xr:uid="{00000000-0005-0000-0000-000008000000}"/>
    <cellStyle name="Standaard 3" xfId="9" xr:uid="{00000000-0005-0000-0000-000009000000}"/>
    <cellStyle name="Valuta" xfId="2" builtinId="4"/>
    <cellStyle name="Valuta 2" xfId="10" xr:uid="{00000000-0005-0000-0000-00000A000000}"/>
    <cellStyle name="Valuta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he\Content.Outlook\V7XIQJNK\AON%20Mutatiebestand%20gebouwen%201%20januari%202009-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Polisblad"/>
      <sheetName val="Bestand per 1 januari 2010"/>
    </sheetNames>
    <sheetDataSet>
      <sheetData sheetId="0" refreshError="1">
        <row r="19">
          <cell r="B19" t="str">
            <v>Gemeente Boxmeer</v>
          </cell>
        </row>
        <row r="26">
          <cell r="B26">
            <v>-3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HC189"/>
  <sheetViews>
    <sheetView tabSelected="1" topLeftCell="D1" zoomScale="110" zoomScaleNormal="110" zoomScaleSheetLayoutView="100" workbookViewId="0">
      <pane ySplit="4" topLeftCell="A29" activePane="bottomLeft" state="frozen"/>
      <selection pane="bottomLeft" activeCell="S32" sqref="S32"/>
    </sheetView>
  </sheetViews>
  <sheetFormatPr defaultColWidth="9.109375" defaultRowHeight="13.2" outlineLevelCol="1" x14ac:dyDescent="0.2"/>
  <cols>
    <col min="1" max="1" width="36.44140625" style="2" customWidth="1"/>
    <col min="2" max="2" width="13.5546875" style="2" customWidth="1"/>
    <col min="3" max="3" width="32.44140625" style="3" customWidth="1"/>
    <col min="4" max="4" width="12" style="3" customWidth="1" outlineLevel="1"/>
    <col min="5" max="5" width="12.44140625" style="3" customWidth="1" outlineLevel="1"/>
    <col min="6" max="6" width="16.6640625" style="3" hidden="1" customWidth="1" outlineLevel="1"/>
    <col min="7" max="7" width="15.5546875" style="3" hidden="1" customWidth="1" outlineLevel="1"/>
    <col min="8" max="8" width="15.5546875" style="3" customWidth="1" outlineLevel="1"/>
    <col min="9" max="9" width="16.5546875" style="3" hidden="1" customWidth="1" outlineLevel="1"/>
    <col min="10" max="10" width="13" style="3" hidden="1" customWidth="1" outlineLevel="1"/>
    <col min="11" max="11" width="15.6640625" style="3" customWidth="1" outlineLevel="1"/>
    <col min="12" max="12" width="17.109375" style="1" hidden="1" customWidth="1" outlineLevel="1"/>
    <col min="13" max="13" width="17.109375" style="1" customWidth="1" outlineLevel="1"/>
    <col min="14" max="14" width="12.5546875" style="132" customWidth="1"/>
    <col min="15" max="15" width="8.88671875" style="132" customWidth="1"/>
    <col min="16" max="16" width="8" style="132" bestFit="1" customWidth="1"/>
    <col min="17" max="17" width="9.6640625" style="132" customWidth="1"/>
    <col min="18" max="18" width="12" style="132" customWidth="1"/>
    <col min="19" max="19" width="12.88671875" style="132" customWidth="1"/>
    <col min="20" max="20" width="12.44140625" style="132" customWidth="1"/>
    <col min="21" max="21" width="10.109375" style="132" customWidth="1"/>
    <col min="22" max="22" width="16.88671875" style="132" bestFit="1" customWidth="1"/>
    <col min="23" max="23" width="117.33203125" style="13" customWidth="1"/>
    <col min="24" max="24" width="17.88671875" style="11" bestFit="1" customWidth="1"/>
    <col min="25" max="25" width="13.109375" style="86" bestFit="1" customWidth="1"/>
    <col min="26" max="26" width="13.109375" style="86" customWidth="1"/>
    <col min="27" max="27" width="11.88671875" style="86" bestFit="1" customWidth="1"/>
    <col min="28" max="28" width="11.88671875" style="86" customWidth="1"/>
    <col min="29" max="29" width="12.5546875" style="86" bestFit="1" customWidth="1"/>
    <col min="30" max="30" width="12.5546875" style="86" customWidth="1"/>
    <col min="31" max="31" width="10.88671875" style="86" bestFit="1" customWidth="1"/>
    <col min="32" max="34" width="10.88671875" style="86" customWidth="1"/>
    <col min="35" max="35" width="11.88671875" style="86" bestFit="1" customWidth="1"/>
    <col min="36" max="36" width="11.88671875" style="86" customWidth="1"/>
    <col min="37" max="37" width="18.44140625" style="86" bestFit="1" customWidth="1"/>
    <col min="38" max="211" width="9.109375" style="11"/>
    <col min="212" max="16384" width="9.109375" style="2"/>
  </cols>
  <sheetData>
    <row r="1" spans="1:211" ht="15" x14ac:dyDescent="0.25">
      <c r="A1" s="21" t="s">
        <v>25</v>
      </c>
      <c r="B1" s="22"/>
      <c r="C1" s="22"/>
      <c r="D1" s="26"/>
      <c r="E1" s="26"/>
      <c r="F1" s="26"/>
      <c r="G1" s="26"/>
      <c r="H1" s="26"/>
      <c r="I1" s="26"/>
      <c r="J1" s="26"/>
      <c r="K1" s="26"/>
      <c r="L1" s="27"/>
      <c r="M1" s="34"/>
      <c r="W1" s="123"/>
    </row>
    <row r="2" spans="1:211" ht="15.6" thickBot="1" x14ac:dyDescent="0.3">
      <c r="A2" s="21" t="s">
        <v>56</v>
      </c>
      <c r="B2" s="22"/>
      <c r="C2" s="22"/>
      <c r="D2" s="33"/>
      <c r="E2" s="33"/>
      <c r="F2" s="33"/>
      <c r="G2" s="33"/>
      <c r="H2" s="33"/>
      <c r="I2" s="33"/>
      <c r="J2" s="33"/>
      <c r="K2" s="33"/>
      <c r="L2" s="34"/>
      <c r="M2" s="34"/>
      <c r="W2" s="123"/>
    </row>
    <row r="3" spans="1:211" ht="16.2" thickBot="1" x14ac:dyDescent="0.3">
      <c r="A3" s="23" t="s">
        <v>11</v>
      </c>
      <c r="B3" s="24"/>
      <c r="C3" s="24"/>
      <c r="D3" s="24"/>
      <c r="E3" s="44"/>
      <c r="F3" s="25" t="s">
        <v>9</v>
      </c>
      <c r="G3" s="83"/>
      <c r="H3" s="83"/>
      <c r="I3" s="44"/>
      <c r="J3" s="84"/>
      <c r="K3" s="84"/>
      <c r="L3" s="24"/>
      <c r="M3" s="24"/>
      <c r="N3" s="133" t="s">
        <v>57</v>
      </c>
      <c r="O3" s="134"/>
      <c r="P3" s="134"/>
      <c r="Q3" s="134"/>
      <c r="R3" s="134"/>
      <c r="S3" s="134"/>
      <c r="T3" s="134"/>
      <c r="U3" s="135"/>
      <c r="V3" s="150"/>
      <c r="W3" s="124" t="s">
        <v>26</v>
      </c>
    </row>
    <row r="4" spans="1:211" s="3" customFormat="1" ht="72" thickBot="1" x14ac:dyDescent="0.3">
      <c r="A4" s="28" t="s">
        <v>0</v>
      </c>
      <c r="B4" s="28" t="s">
        <v>1</v>
      </c>
      <c r="C4" s="28" t="s">
        <v>2</v>
      </c>
      <c r="D4" s="28" t="s">
        <v>22</v>
      </c>
      <c r="E4" s="45" t="s">
        <v>23</v>
      </c>
      <c r="F4" s="28" t="s">
        <v>48</v>
      </c>
      <c r="G4" s="28" t="s">
        <v>49</v>
      </c>
      <c r="H4" s="28" t="s">
        <v>50</v>
      </c>
      <c r="I4" s="45" t="s">
        <v>53</v>
      </c>
      <c r="J4" s="45" t="s">
        <v>52</v>
      </c>
      <c r="K4" s="120" t="s">
        <v>51</v>
      </c>
      <c r="L4" s="87" t="s">
        <v>54</v>
      </c>
      <c r="M4" s="87" t="s">
        <v>55</v>
      </c>
      <c r="N4" s="136" t="s">
        <v>58</v>
      </c>
      <c r="O4" s="137" t="s">
        <v>59</v>
      </c>
      <c r="P4" s="137" t="s">
        <v>60</v>
      </c>
      <c r="Q4" s="137" t="s">
        <v>61</v>
      </c>
      <c r="R4" s="137" t="s">
        <v>62</v>
      </c>
      <c r="S4" s="137" t="s">
        <v>106</v>
      </c>
      <c r="T4" s="137" t="s">
        <v>63</v>
      </c>
      <c r="U4" s="138" t="s">
        <v>64</v>
      </c>
      <c r="V4" s="151" t="s">
        <v>98</v>
      </c>
      <c r="W4" s="125"/>
      <c r="X4" s="12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</row>
    <row r="5" spans="1:211" ht="16.2" thickTop="1" x14ac:dyDescent="0.3">
      <c r="A5" s="29" t="s">
        <v>3</v>
      </c>
      <c r="B5" s="30" t="s">
        <v>3</v>
      </c>
      <c r="C5" s="38"/>
      <c r="D5" s="39"/>
      <c r="E5" s="46"/>
      <c r="F5" s="39"/>
      <c r="G5" s="39"/>
      <c r="H5" s="39"/>
      <c r="I5" s="46"/>
      <c r="J5" s="85"/>
      <c r="K5" s="85"/>
      <c r="L5" s="88" t="s">
        <v>3</v>
      </c>
      <c r="M5" s="88"/>
      <c r="N5" s="139"/>
      <c r="O5" s="140"/>
      <c r="P5" s="140"/>
      <c r="Q5" s="140"/>
      <c r="R5" s="140"/>
      <c r="S5" s="140"/>
      <c r="T5" s="140"/>
      <c r="U5" s="141"/>
      <c r="V5" s="148"/>
      <c r="W5" s="126"/>
      <c r="X5" s="36"/>
      <c r="Y5" s="108"/>
      <c r="Z5" s="108"/>
    </row>
    <row r="6" spans="1:211" ht="16.2" thickBot="1" x14ac:dyDescent="0.35">
      <c r="A6" s="78" t="s">
        <v>4</v>
      </c>
      <c r="B6" s="31"/>
      <c r="C6" s="32"/>
      <c r="D6" s="41"/>
      <c r="E6" s="47"/>
      <c r="F6" s="41"/>
      <c r="G6" s="41"/>
      <c r="H6" s="41"/>
      <c r="I6" s="47"/>
      <c r="J6" s="41"/>
      <c r="K6" s="41"/>
      <c r="L6" s="88"/>
      <c r="M6" s="88"/>
      <c r="N6" s="139"/>
      <c r="O6" s="140"/>
      <c r="P6" s="140"/>
      <c r="Q6" s="140"/>
      <c r="R6" s="140"/>
      <c r="S6" s="140"/>
      <c r="T6" s="140"/>
      <c r="U6" s="141"/>
      <c r="V6" s="148"/>
      <c r="W6" s="127"/>
      <c r="X6" s="36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211" s="20" customFormat="1" ht="16.2" thickTop="1" x14ac:dyDescent="0.3">
      <c r="A7" s="16"/>
      <c r="B7" s="15"/>
      <c r="C7" s="14"/>
      <c r="D7" s="42"/>
      <c r="E7" s="48"/>
      <c r="F7" s="42"/>
      <c r="G7" s="42"/>
      <c r="H7" s="42"/>
      <c r="I7" s="48"/>
      <c r="J7" s="42"/>
      <c r="K7" s="42"/>
      <c r="L7" s="89"/>
      <c r="M7" s="89"/>
      <c r="N7" s="142"/>
      <c r="O7" s="143"/>
      <c r="P7" s="143"/>
      <c r="Q7" s="143"/>
      <c r="R7" s="143"/>
      <c r="S7" s="143"/>
      <c r="T7" s="143"/>
      <c r="U7" s="144"/>
      <c r="V7" s="149"/>
      <c r="W7" s="127"/>
      <c r="X7" s="36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</row>
    <row r="8" spans="1:211" s="20" customFormat="1" x14ac:dyDescent="0.2">
      <c r="A8" s="51" t="s">
        <v>77</v>
      </c>
      <c r="B8" s="56" t="s">
        <v>16</v>
      </c>
      <c r="C8" s="57" t="s">
        <v>17</v>
      </c>
      <c r="D8" s="98">
        <v>43637</v>
      </c>
      <c r="E8" s="97"/>
      <c r="F8" s="58">
        <v>409781</v>
      </c>
      <c r="G8" s="58">
        <v>488000</v>
      </c>
      <c r="H8" s="58">
        <f>ROUNDUP(G8/124*128.4,-3)</f>
        <v>506000</v>
      </c>
      <c r="I8" s="59"/>
      <c r="J8" s="58">
        <f>ROUNDUP(I8*118.5/116.3,-3)</f>
        <v>0</v>
      </c>
      <c r="K8" s="58">
        <f>ROUNDUP(J8/122*124.4,-3)</f>
        <v>0</v>
      </c>
      <c r="L8" s="90">
        <f>SUM(G8+J8)</f>
        <v>488000</v>
      </c>
      <c r="M8" s="90">
        <f>SUM(H8,K8)</f>
        <v>506000</v>
      </c>
      <c r="N8" s="142" t="s">
        <v>65</v>
      </c>
      <c r="O8" s="143" t="s">
        <v>65</v>
      </c>
      <c r="P8" s="143" t="s">
        <v>65</v>
      </c>
      <c r="Q8" s="143" t="s">
        <v>65</v>
      </c>
      <c r="R8" s="143"/>
      <c r="S8" s="143" t="s">
        <v>65</v>
      </c>
      <c r="T8" s="143" t="s">
        <v>65</v>
      </c>
      <c r="U8" s="144" t="s">
        <v>65</v>
      </c>
      <c r="V8" s="149" t="s">
        <v>100</v>
      </c>
      <c r="W8" s="128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</row>
    <row r="9" spans="1:211" s="19" customFormat="1" x14ac:dyDescent="0.2">
      <c r="A9" s="51" t="s">
        <v>78</v>
      </c>
      <c r="B9" s="52" t="s">
        <v>19</v>
      </c>
      <c r="C9" s="53" t="s">
        <v>32</v>
      </c>
      <c r="D9" s="98">
        <v>43651</v>
      </c>
      <c r="E9" s="97">
        <v>44914</v>
      </c>
      <c r="F9" s="54">
        <v>861327</v>
      </c>
      <c r="G9" s="54">
        <v>895000</v>
      </c>
      <c r="H9" s="58">
        <f t="shared" ref="H9:H25" si="0">ROUNDUP(G9/124*128.4,-3)</f>
        <v>927000</v>
      </c>
      <c r="I9" s="55">
        <v>73599</v>
      </c>
      <c r="J9" s="54">
        <v>115000</v>
      </c>
      <c r="K9" s="58">
        <f t="shared" ref="K9:K25" si="1">ROUNDUP(J9/122*124.4,-3)</f>
        <v>118000</v>
      </c>
      <c r="L9" s="90">
        <f t="shared" ref="L9:L25" si="2">SUM(G9+J9)</f>
        <v>1010000</v>
      </c>
      <c r="M9" s="90">
        <f t="shared" ref="M9:M25" si="3">SUM(H9,K9)</f>
        <v>1045000</v>
      </c>
      <c r="N9" s="142" t="s">
        <v>65</v>
      </c>
      <c r="O9" s="143" t="s">
        <v>65</v>
      </c>
      <c r="P9" s="143" t="s">
        <v>65</v>
      </c>
      <c r="Q9" s="143" t="s">
        <v>65</v>
      </c>
      <c r="R9" s="143"/>
      <c r="S9" s="143" t="s">
        <v>66</v>
      </c>
      <c r="T9" s="143" t="s">
        <v>65</v>
      </c>
      <c r="U9" s="144" t="s">
        <v>65</v>
      </c>
      <c r="V9" s="149" t="s">
        <v>100</v>
      </c>
      <c r="W9" s="129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</row>
    <row r="10" spans="1:211" s="4" customFormat="1" x14ac:dyDescent="0.2">
      <c r="A10" s="51" t="s">
        <v>79</v>
      </c>
      <c r="B10" s="52" t="s">
        <v>16</v>
      </c>
      <c r="C10" s="53" t="s">
        <v>46</v>
      </c>
      <c r="D10" s="98">
        <v>43656</v>
      </c>
      <c r="E10" s="97">
        <v>44914</v>
      </c>
      <c r="F10" s="54">
        <v>7495942</v>
      </c>
      <c r="G10" s="54">
        <v>11797000</v>
      </c>
      <c r="H10" s="58">
        <f t="shared" si="0"/>
        <v>12216000</v>
      </c>
      <c r="I10" s="55">
        <v>342848</v>
      </c>
      <c r="J10" s="54">
        <v>545000</v>
      </c>
      <c r="K10" s="58">
        <f t="shared" si="1"/>
        <v>556000</v>
      </c>
      <c r="L10" s="90">
        <f t="shared" si="2"/>
        <v>12342000</v>
      </c>
      <c r="M10" s="90">
        <f t="shared" si="3"/>
        <v>12772000</v>
      </c>
      <c r="N10" s="142" t="s">
        <v>66</v>
      </c>
      <c r="O10" s="143" t="s">
        <v>66</v>
      </c>
      <c r="P10" s="143" t="s">
        <v>65</v>
      </c>
      <c r="Q10" s="143" t="s">
        <v>65</v>
      </c>
      <c r="R10" s="143"/>
      <c r="S10" s="143" t="s">
        <v>65</v>
      </c>
      <c r="T10" s="143" t="s">
        <v>65</v>
      </c>
      <c r="U10" s="144" t="s">
        <v>67</v>
      </c>
      <c r="V10" s="149" t="s">
        <v>100</v>
      </c>
      <c r="W10" s="128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</row>
    <row r="11" spans="1:211" s="20" customFormat="1" x14ac:dyDescent="0.2">
      <c r="A11" s="51" t="s">
        <v>80</v>
      </c>
      <c r="B11" s="57" t="s">
        <v>19</v>
      </c>
      <c r="C11" s="60" t="s">
        <v>33</v>
      </c>
      <c r="D11" s="98">
        <v>43658</v>
      </c>
      <c r="E11" s="100"/>
      <c r="F11" s="54">
        <v>273607</v>
      </c>
      <c r="G11" s="54">
        <v>337000</v>
      </c>
      <c r="H11" s="58">
        <f t="shared" si="0"/>
        <v>349000</v>
      </c>
      <c r="I11" s="55"/>
      <c r="J11" s="54"/>
      <c r="K11" s="58">
        <f t="shared" si="1"/>
        <v>0</v>
      </c>
      <c r="L11" s="90">
        <f t="shared" si="2"/>
        <v>337000</v>
      </c>
      <c r="M11" s="90">
        <f t="shared" si="3"/>
        <v>349000</v>
      </c>
      <c r="N11" s="142" t="s">
        <v>65</v>
      </c>
      <c r="O11" s="143" t="s">
        <v>65</v>
      </c>
      <c r="P11" s="143" t="s">
        <v>65</v>
      </c>
      <c r="Q11" s="143" t="s">
        <v>65</v>
      </c>
      <c r="R11" s="143"/>
      <c r="S11" s="143" t="s">
        <v>65</v>
      </c>
      <c r="T11" s="143" t="s">
        <v>68</v>
      </c>
      <c r="U11" s="144" t="s">
        <v>65</v>
      </c>
      <c r="V11" s="149" t="s">
        <v>100</v>
      </c>
      <c r="W11" s="129"/>
      <c r="X11" s="116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</row>
    <row r="12" spans="1:211" s="19" customFormat="1" x14ac:dyDescent="0.2">
      <c r="A12" s="51" t="s">
        <v>81</v>
      </c>
      <c r="B12" s="52" t="s">
        <v>16</v>
      </c>
      <c r="C12" s="63" t="s">
        <v>33</v>
      </c>
      <c r="D12" s="98">
        <v>43658</v>
      </c>
      <c r="E12" s="100"/>
      <c r="F12" s="54">
        <v>226955</v>
      </c>
      <c r="G12" s="54">
        <v>416000</v>
      </c>
      <c r="H12" s="58">
        <f t="shared" si="0"/>
        <v>431000</v>
      </c>
      <c r="I12" s="55"/>
      <c r="J12" s="54"/>
      <c r="K12" s="58">
        <f t="shared" si="1"/>
        <v>0</v>
      </c>
      <c r="L12" s="90">
        <f t="shared" si="2"/>
        <v>416000</v>
      </c>
      <c r="M12" s="90">
        <f t="shared" si="3"/>
        <v>431000</v>
      </c>
      <c r="N12" s="142" t="s">
        <v>65</v>
      </c>
      <c r="O12" s="143" t="s">
        <v>65</v>
      </c>
      <c r="P12" s="143" t="s">
        <v>65</v>
      </c>
      <c r="Q12" s="143" t="s">
        <v>65</v>
      </c>
      <c r="R12" s="143"/>
      <c r="S12" s="143" t="s">
        <v>65</v>
      </c>
      <c r="T12" s="143" t="s">
        <v>68</v>
      </c>
      <c r="U12" s="144" t="s">
        <v>65</v>
      </c>
      <c r="V12" s="149" t="s">
        <v>100</v>
      </c>
      <c r="W12" s="129"/>
      <c r="X12" s="116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</row>
    <row r="13" spans="1:211" s="19" customFormat="1" x14ac:dyDescent="0.2">
      <c r="A13" s="51" t="s">
        <v>82</v>
      </c>
      <c r="B13" s="56" t="s">
        <v>20</v>
      </c>
      <c r="C13" s="57" t="s">
        <v>34</v>
      </c>
      <c r="D13" s="98">
        <v>43658</v>
      </c>
      <c r="E13" s="100"/>
      <c r="F13" s="58">
        <v>460216</v>
      </c>
      <c r="G13" s="58">
        <v>823000</v>
      </c>
      <c r="H13" s="58">
        <f t="shared" si="0"/>
        <v>853000</v>
      </c>
      <c r="I13" s="59"/>
      <c r="J13" s="58"/>
      <c r="K13" s="58">
        <f t="shared" si="1"/>
        <v>0</v>
      </c>
      <c r="L13" s="90">
        <f t="shared" si="2"/>
        <v>823000</v>
      </c>
      <c r="M13" s="90">
        <f t="shared" si="3"/>
        <v>853000</v>
      </c>
      <c r="N13" s="142" t="s">
        <v>65</v>
      </c>
      <c r="O13" s="143" t="s">
        <v>65</v>
      </c>
      <c r="P13" s="143" t="s">
        <v>65</v>
      </c>
      <c r="Q13" s="143" t="s">
        <v>65</v>
      </c>
      <c r="R13" s="143"/>
      <c r="S13" s="143" t="s">
        <v>65</v>
      </c>
      <c r="T13" s="143" t="s">
        <v>68</v>
      </c>
      <c r="U13" s="144" t="s">
        <v>65</v>
      </c>
      <c r="V13" s="149" t="s">
        <v>100</v>
      </c>
      <c r="W13" s="130"/>
      <c r="X13" s="116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</row>
    <row r="14" spans="1:211" s="19" customFormat="1" x14ac:dyDescent="0.2">
      <c r="A14" s="50" t="s">
        <v>91</v>
      </c>
      <c r="B14" s="56" t="s">
        <v>16</v>
      </c>
      <c r="C14" s="64" t="s">
        <v>10</v>
      </c>
      <c r="D14" s="98">
        <v>43662</v>
      </c>
      <c r="E14" s="97">
        <v>44914</v>
      </c>
      <c r="F14" s="58">
        <v>8156145</v>
      </c>
      <c r="G14" s="58">
        <v>10571000</v>
      </c>
      <c r="H14" s="58">
        <f t="shared" si="0"/>
        <v>10947000</v>
      </c>
      <c r="I14" s="59">
        <v>1319629</v>
      </c>
      <c r="J14" s="58">
        <v>1790000</v>
      </c>
      <c r="K14" s="58">
        <f t="shared" si="1"/>
        <v>1826000</v>
      </c>
      <c r="L14" s="90">
        <f t="shared" si="2"/>
        <v>12361000</v>
      </c>
      <c r="M14" s="90">
        <f t="shared" si="3"/>
        <v>12773000</v>
      </c>
      <c r="N14" s="142" t="s">
        <v>66</v>
      </c>
      <c r="O14" s="143" t="s">
        <v>66</v>
      </c>
      <c r="P14" s="143" t="s">
        <v>65</v>
      </c>
      <c r="Q14" s="143" t="s">
        <v>65</v>
      </c>
      <c r="R14" s="143"/>
      <c r="S14" s="143" t="s">
        <v>66</v>
      </c>
      <c r="T14" s="143" t="s">
        <v>65</v>
      </c>
      <c r="U14" s="144" t="s">
        <v>65</v>
      </c>
      <c r="V14" s="149" t="s">
        <v>100</v>
      </c>
      <c r="W14" s="128"/>
      <c r="X14" s="116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</row>
    <row r="15" spans="1:211" s="4" customFormat="1" x14ac:dyDescent="0.2">
      <c r="A15" s="50" t="s">
        <v>92</v>
      </c>
      <c r="B15" s="52" t="s">
        <v>16</v>
      </c>
      <c r="C15" s="63" t="s">
        <v>35</v>
      </c>
      <c r="D15" s="98">
        <v>43651</v>
      </c>
      <c r="E15" s="100"/>
      <c r="F15" s="54">
        <v>1538257</v>
      </c>
      <c r="G15" s="54">
        <v>2045000</v>
      </c>
      <c r="H15" s="58">
        <f t="shared" si="0"/>
        <v>2118000</v>
      </c>
      <c r="I15" s="55"/>
      <c r="J15" s="54"/>
      <c r="K15" s="58">
        <f t="shared" si="1"/>
        <v>0</v>
      </c>
      <c r="L15" s="90">
        <f t="shared" si="2"/>
        <v>2045000</v>
      </c>
      <c r="M15" s="90">
        <f t="shared" si="3"/>
        <v>2118000</v>
      </c>
      <c r="N15" s="142" t="s">
        <v>66</v>
      </c>
      <c r="O15" s="143" t="s">
        <v>65</v>
      </c>
      <c r="P15" s="143" t="s">
        <v>65</v>
      </c>
      <c r="Q15" s="143" t="s">
        <v>65</v>
      </c>
      <c r="R15" s="143"/>
      <c r="S15" s="143" t="s">
        <v>65</v>
      </c>
      <c r="T15" s="143" t="s">
        <v>65</v>
      </c>
      <c r="U15" s="144" t="s">
        <v>67</v>
      </c>
      <c r="V15" s="149" t="s">
        <v>100</v>
      </c>
      <c r="W15" s="129"/>
      <c r="X15" s="116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</row>
    <row r="16" spans="1:211" s="19" customFormat="1" x14ac:dyDescent="0.2">
      <c r="A16" s="50" t="s">
        <v>12</v>
      </c>
      <c r="B16" s="52" t="s">
        <v>16</v>
      </c>
      <c r="C16" s="53" t="s">
        <v>36</v>
      </c>
      <c r="D16" s="98">
        <v>43651</v>
      </c>
      <c r="E16" s="100"/>
      <c r="F16" s="54">
        <v>138664</v>
      </c>
      <c r="G16" s="54">
        <v>209000</v>
      </c>
      <c r="H16" s="58">
        <f t="shared" si="0"/>
        <v>217000</v>
      </c>
      <c r="I16" s="55"/>
      <c r="J16" s="54"/>
      <c r="K16" s="58">
        <f t="shared" si="1"/>
        <v>0</v>
      </c>
      <c r="L16" s="90">
        <f t="shared" si="2"/>
        <v>209000</v>
      </c>
      <c r="M16" s="90">
        <f t="shared" si="3"/>
        <v>217000</v>
      </c>
      <c r="N16" s="142" t="s">
        <v>65</v>
      </c>
      <c r="O16" s="143" t="s">
        <v>65</v>
      </c>
      <c r="P16" s="143" t="s">
        <v>65</v>
      </c>
      <c r="Q16" s="143" t="s">
        <v>65</v>
      </c>
      <c r="R16" s="143"/>
      <c r="S16" s="143" t="s">
        <v>65</v>
      </c>
      <c r="T16" s="143" t="s">
        <v>65</v>
      </c>
      <c r="U16" s="144" t="s">
        <v>65</v>
      </c>
      <c r="V16" s="149" t="s">
        <v>100</v>
      </c>
      <c r="W16" s="128"/>
      <c r="X16" s="116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</row>
    <row r="17" spans="1:211" s="19" customFormat="1" x14ac:dyDescent="0.2">
      <c r="A17" s="50" t="s">
        <v>93</v>
      </c>
      <c r="B17" s="52" t="s">
        <v>16</v>
      </c>
      <c r="C17" s="63" t="s">
        <v>37</v>
      </c>
      <c r="D17" s="98">
        <v>43651</v>
      </c>
      <c r="E17" s="97">
        <v>44914</v>
      </c>
      <c r="F17" s="54">
        <v>44131</v>
      </c>
      <c r="G17" s="54">
        <v>67000</v>
      </c>
      <c r="H17" s="58">
        <f t="shared" si="0"/>
        <v>70000</v>
      </c>
      <c r="I17" s="55">
        <v>55404</v>
      </c>
      <c r="J17" s="54">
        <v>85000</v>
      </c>
      <c r="K17" s="58">
        <f t="shared" si="1"/>
        <v>87000</v>
      </c>
      <c r="L17" s="90">
        <f t="shared" si="2"/>
        <v>152000</v>
      </c>
      <c r="M17" s="90">
        <f t="shared" si="3"/>
        <v>157000</v>
      </c>
      <c r="N17" s="142" t="s">
        <v>65</v>
      </c>
      <c r="O17" s="143" t="s">
        <v>65</v>
      </c>
      <c r="P17" s="143" t="s">
        <v>65</v>
      </c>
      <c r="Q17" s="143" t="s">
        <v>65</v>
      </c>
      <c r="R17" s="143"/>
      <c r="S17" s="143" t="s">
        <v>65</v>
      </c>
      <c r="T17" s="143" t="s">
        <v>65</v>
      </c>
      <c r="U17" s="144" t="s">
        <v>69</v>
      </c>
      <c r="V17" s="149" t="s">
        <v>99</v>
      </c>
      <c r="W17" s="129"/>
      <c r="X17" s="116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</row>
    <row r="18" spans="1:211" s="19" customFormat="1" x14ac:dyDescent="0.2">
      <c r="A18" s="51" t="s">
        <v>94</v>
      </c>
      <c r="B18" s="52" t="s">
        <v>16</v>
      </c>
      <c r="C18" s="63" t="s">
        <v>38</v>
      </c>
      <c r="D18" s="98">
        <v>43651</v>
      </c>
      <c r="E18" s="100"/>
      <c r="F18" s="54">
        <v>7398470</v>
      </c>
      <c r="G18" s="54">
        <v>10605000</v>
      </c>
      <c r="H18" s="58">
        <f t="shared" si="0"/>
        <v>10982000</v>
      </c>
      <c r="I18" s="55"/>
      <c r="J18" s="54"/>
      <c r="K18" s="58">
        <f t="shared" si="1"/>
        <v>0</v>
      </c>
      <c r="L18" s="90">
        <f t="shared" si="2"/>
        <v>10605000</v>
      </c>
      <c r="M18" s="90">
        <f t="shared" si="3"/>
        <v>10982000</v>
      </c>
      <c r="N18" s="142" t="s">
        <v>66</v>
      </c>
      <c r="O18" s="143" t="s">
        <v>66</v>
      </c>
      <c r="P18" s="143" t="s">
        <v>65</v>
      </c>
      <c r="Q18" s="143" t="s">
        <v>65</v>
      </c>
      <c r="R18" s="143"/>
      <c r="S18" s="143" t="s">
        <v>66</v>
      </c>
      <c r="T18" s="143" t="s">
        <v>68</v>
      </c>
      <c r="U18" s="144" t="s">
        <v>67</v>
      </c>
      <c r="V18" s="149" t="s">
        <v>102</v>
      </c>
      <c r="W18" s="129"/>
      <c r="X18" s="116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</row>
    <row r="19" spans="1:211" s="20" customFormat="1" ht="15.6" x14ac:dyDescent="0.3">
      <c r="A19" s="51" t="s">
        <v>13</v>
      </c>
      <c r="B19" s="56" t="s">
        <v>16</v>
      </c>
      <c r="C19" s="57" t="s">
        <v>39</v>
      </c>
      <c r="D19" s="98">
        <v>43658</v>
      </c>
      <c r="E19" s="100"/>
      <c r="F19" s="58">
        <v>895214</v>
      </c>
      <c r="G19" s="58">
        <v>1381000</v>
      </c>
      <c r="H19" s="58">
        <f t="shared" si="0"/>
        <v>1431000</v>
      </c>
      <c r="I19" s="59"/>
      <c r="J19" s="58"/>
      <c r="K19" s="58">
        <f t="shared" si="1"/>
        <v>0</v>
      </c>
      <c r="L19" s="90">
        <f t="shared" si="2"/>
        <v>1381000</v>
      </c>
      <c r="M19" s="90">
        <f t="shared" si="3"/>
        <v>1431000</v>
      </c>
      <c r="N19" s="142" t="s">
        <v>65</v>
      </c>
      <c r="O19" s="143" t="s">
        <v>65</v>
      </c>
      <c r="P19" s="143" t="s">
        <v>65</v>
      </c>
      <c r="Q19" s="143" t="s">
        <v>65</v>
      </c>
      <c r="R19" s="143"/>
      <c r="S19" s="143" t="s">
        <v>65</v>
      </c>
      <c r="T19" s="143" t="s">
        <v>68</v>
      </c>
      <c r="U19" s="144" t="s">
        <v>65</v>
      </c>
      <c r="V19" s="149"/>
      <c r="W19" s="129"/>
      <c r="X19" s="116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36"/>
      <c r="AM19" s="36"/>
      <c r="AN19" s="13"/>
      <c r="AO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</row>
    <row r="20" spans="1:211" s="20" customFormat="1" x14ac:dyDescent="0.2">
      <c r="A20" s="51" t="s">
        <v>83</v>
      </c>
      <c r="B20" s="52" t="s">
        <v>20</v>
      </c>
      <c r="C20" s="53" t="s">
        <v>21</v>
      </c>
      <c r="D20" s="98">
        <v>43658</v>
      </c>
      <c r="E20" s="100"/>
      <c r="F20" s="54">
        <v>1765212</v>
      </c>
      <c r="G20" s="54">
        <v>2245000</v>
      </c>
      <c r="H20" s="58">
        <f t="shared" si="0"/>
        <v>2325000</v>
      </c>
      <c r="I20" s="55"/>
      <c r="J20" s="54"/>
      <c r="K20" s="58">
        <f t="shared" si="1"/>
        <v>0</v>
      </c>
      <c r="L20" s="90">
        <f t="shared" si="2"/>
        <v>2245000</v>
      </c>
      <c r="M20" s="90">
        <f t="shared" si="3"/>
        <v>2325000</v>
      </c>
      <c r="N20" s="142" t="s">
        <v>65</v>
      </c>
      <c r="O20" s="143" t="s">
        <v>66</v>
      </c>
      <c r="P20" s="143" t="s">
        <v>65</v>
      </c>
      <c r="Q20" s="143" t="s">
        <v>65</v>
      </c>
      <c r="R20" s="143"/>
      <c r="S20" s="143" t="s">
        <v>66</v>
      </c>
      <c r="T20" s="143" t="s">
        <v>65</v>
      </c>
      <c r="U20" s="144" t="s">
        <v>67</v>
      </c>
      <c r="V20" s="149" t="s">
        <v>100</v>
      </c>
      <c r="W20" s="129"/>
      <c r="X20" s="116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</row>
    <row r="21" spans="1:211" s="20" customFormat="1" x14ac:dyDescent="0.2">
      <c r="A21" s="50" t="s">
        <v>14</v>
      </c>
      <c r="B21" s="57" t="s">
        <v>16</v>
      </c>
      <c r="C21" s="60" t="s">
        <v>42</v>
      </c>
      <c r="D21" s="98">
        <v>43658</v>
      </c>
      <c r="E21" s="100"/>
      <c r="F21" s="54">
        <v>25957</v>
      </c>
      <c r="G21" s="54">
        <v>41000</v>
      </c>
      <c r="H21" s="58">
        <f t="shared" si="0"/>
        <v>43000</v>
      </c>
      <c r="I21" s="55"/>
      <c r="J21" s="54"/>
      <c r="K21" s="58">
        <f t="shared" si="1"/>
        <v>0</v>
      </c>
      <c r="L21" s="90">
        <f t="shared" si="2"/>
        <v>41000</v>
      </c>
      <c r="M21" s="90">
        <f t="shared" si="3"/>
        <v>43000</v>
      </c>
      <c r="N21" s="142" t="s">
        <v>65</v>
      </c>
      <c r="O21" s="143" t="s">
        <v>65</v>
      </c>
      <c r="P21" s="143" t="s">
        <v>65</v>
      </c>
      <c r="Q21" s="143" t="s">
        <v>65</v>
      </c>
      <c r="R21" s="143"/>
      <c r="S21" s="143" t="s">
        <v>65</v>
      </c>
      <c r="T21" s="143" t="s">
        <v>65</v>
      </c>
      <c r="U21" s="144" t="s">
        <v>69</v>
      </c>
      <c r="V21" s="149" t="s">
        <v>101</v>
      </c>
      <c r="W21" s="129"/>
      <c r="X21" s="116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</row>
    <row r="22" spans="1:211" s="19" customFormat="1" x14ac:dyDescent="0.2">
      <c r="A22" s="50" t="s">
        <v>95</v>
      </c>
      <c r="B22" s="52" t="s">
        <v>16</v>
      </c>
      <c r="C22" s="64" t="s">
        <v>40</v>
      </c>
      <c r="D22" s="98">
        <v>43651</v>
      </c>
      <c r="E22" s="97">
        <v>44914</v>
      </c>
      <c r="F22" s="58">
        <v>1705758</v>
      </c>
      <c r="G22" s="58">
        <v>1944000</v>
      </c>
      <c r="H22" s="58">
        <f t="shared" si="0"/>
        <v>2013000</v>
      </c>
      <c r="I22" s="59">
        <v>377756</v>
      </c>
      <c r="J22" s="58">
        <v>725000</v>
      </c>
      <c r="K22" s="58">
        <f t="shared" si="1"/>
        <v>740000</v>
      </c>
      <c r="L22" s="90">
        <f t="shared" si="2"/>
        <v>2669000</v>
      </c>
      <c r="M22" s="90">
        <f t="shared" si="3"/>
        <v>2753000</v>
      </c>
      <c r="N22" s="142" t="s">
        <v>66</v>
      </c>
      <c r="O22" s="143" t="s">
        <v>65</v>
      </c>
      <c r="P22" s="143" t="s">
        <v>65</v>
      </c>
      <c r="Q22" s="143" t="s">
        <v>65</v>
      </c>
      <c r="R22" s="143"/>
      <c r="S22" s="143" t="s">
        <v>66</v>
      </c>
      <c r="T22" s="143" t="s">
        <v>65</v>
      </c>
      <c r="U22" s="144" t="s">
        <v>69</v>
      </c>
      <c r="V22" s="149" t="s">
        <v>104</v>
      </c>
      <c r="W22" s="128"/>
      <c r="X22" s="116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</row>
    <row r="23" spans="1:211" s="4" customFormat="1" x14ac:dyDescent="0.2">
      <c r="A23" s="50" t="s">
        <v>96</v>
      </c>
      <c r="B23" s="52" t="s">
        <v>16</v>
      </c>
      <c r="C23" s="63" t="s">
        <v>41</v>
      </c>
      <c r="D23" s="98">
        <v>43651</v>
      </c>
      <c r="E23" s="100"/>
      <c r="F23" s="54">
        <v>1878690</v>
      </c>
      <c r="G23" s="54">
        <v>2824000</v>
      </c>
      <c r="H23" s="58">
        <f t="shared" si="0"/>
        <v>2925000</v>
      </c>
      <c r="I23" s="55"/>
      <c r="J23" s="54"/>
      <c r="K23" s="58">
        <f t="shared" si="1"/>
        <v>0</v>
      </c>
      <c r="L23" s="90">
        <f t="shared" si="2"/>
        <v>2824000</v>
      </c>
      <c r="M23" s="90">
        <f t="shared" si="3"/>
        <v>2925000</v>
      </c>
      <c r="N23" s="142" t="s">
        <v>65</v>
      </c>
      <c r="O23" s="143" t="s">
        <v>65</v>
      </c>
      <c r="P23" s="143" t="s">
        <v>65</v>
      </c>
      <c r="Q23" s="143" t="s">
        <v>65</v>
      </c>
      <c r="R23" s="143"/>
      <c r="S23" s="143" t="s">
        <v>65</v>
      </c>
      <c r="T23" s="143" t="s">
        <v>65</v>
      </c>
      <c r="U23" s="144" t="s">
        <v>69</v>
      </c>
      <c r="V23" s="149" t="s">
        <v>100</v>
      </c>
      <c r="W23" s="129"/>
      <c r="X23" s="116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</row>
    <row r="24" spans="1:211" s="4" customFormat="1" x14ac:dyDescent="0.2">
      <c r="A24" s="50" t="s">
        <v>97</v>
      </c>
      <c r="B24" s="52" t="s">
        <v>16</v>
      </c>
      <c r="C24" s="63" t="s">
        <v>44</v>
      </c>
      <c r="D24" s="98"/>
      <c r="E24" s="100"/>
      <c r="F24" s="54"/>
      <c r="G24" s="118">
        <v>10300000</v>
      </c>
      <c r="H24" s="58">
        <f t="shared" si="0"/>
        <v>10666000</v>
      </c>
      <c r="I24" s="55"/>
      <c r="J24" s="54"/>
      <c r="K24" s="58">
        <f t="shared" si="1"/>
        <v>0</v>
      </c>
      <c r="L24" s="90">
        <f t="shared" si="2"/>
        <v>10300000</v>
      </c>
      <c r="M24" s="90">
        <f t="shared" si="3"/>
        <v>10666000</v>
      </c>
      <c r="N24" s="142" t="s">
        <v>66</v>
      </c>
      <c r="O24" s="143" t="s">
        <v>66</v>
      </c>
      <c r="P24" s="143" t="s">
        <v>65</v>
      </c>
      <c r="Q24" s="143" t="s">
        <v>65</v>
      </c>
      <c r="R24" s="143"/>
      <c r="S24" s="143" t="s">
        <v>66</v>
      </c>
      <c r="T24" s="143" t="s">
        <v>65</v>
      </c>
      <c r="U24" s="144" t="s">
        <v>65</v>
      </c>
      <c r="V24" s="149"/>
      <c r="W24" s="129" t="s">
        <v>47</v>
      </c>
      <c r="X24" s="116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</row>
    <row r="25" spans="1:211" s="19" customFormat="1" ht="13.8" thickBot="1" x14ac:dyDescent="0.3">
      <c r="A25" s="50" t="s">
        <v>91</v>
      </c>
      <c r="B25" s="52" t="s">
        <v>16</v>
      </c>
      <c r="C25" s="53" t="s">
        <v>27</v>
      </c>
      <c r="D25" s="97">
        <v>43831</v>
      </c>
      <c r="E25" s="101"/>
      <c r="F25" s="42"/>
      <c r="G25" s="54">
        <v>35000</v>
      </c>
      <c r="H25" s="58">
        <f t="shared" si="0"/>
        <v>37000</v>
      </c>
      <c r="I25" s="55"/>
      <c r="J25" s="54"/>
      <c r="K25" s="58">
        <f t="shared" si="1"/>
        <v>0</v>
      </c>
      <c r="L25" s="90">
        <f t="shared" si="2"/>
        <v>35000</v>
      </c>
      <c r="M25" s="90">
        <f t="shared" si="3"/>
        <v>37000</v>
      </c>
      <c r="N25" s="142" t="s">
        <v>70</v>
      </c>
      <c r="O25" s="143" t="s">
        <v>70</v>
      </c>
      <c r="P25" s="142" t="s">
        <v>70</v>
      </c>
      <c r="Q25" s="142" t="s">
        <v>70</v>
      </c>
      <c r="R25" s="143"/>
      <c r="S25" s="142" t="s">
        <v>70</v>
      </c>
      <c r="T25" s="142" t="s">
        <v>70</v>
      </c>
      <c r="U25" s="142" t="s">
        <v>70</v>
      </c>
      <c r="V25" s="152" t="s">
        <v>105</v>
      </c>
      <c r="W25" s="129"/>
      <c r="X25" s="116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</row>
    <row r="26" spans="1:211" ht="13.8" thickBot="1" x14ac:dyDescent="0.25">
      <c r="A26" s="65" t="s">
        <v>5</v>
      </c>
      <c r="B26" s="66"/>
      <c r="C26" s="67"/>
      <c r="D26" s="102"/>
      <c r="E26" s="102"/>
      <c r="F26" s="79">
        <f>SUM(F7:F25)</f>
        <v>33274326</v>
      </c>
      <c r="G26" s="79">
        <f>SUM(G7:G25)</f>
        <v>57023000</v>
      </c>
      <c r="H26" s="79">
        <f>SUM(H8:H25)</f>
        <v>59056000</v>
      </c>
      <c r="I26" s="79">
        <f>SUM(I7:I25)</f>
        <v>2169236</v>
      </c>
      <c r="J26" s="79">
        <f>SUM(J7:J25)</f>
        <v>3260000</v>
      </c>
      <c r="K26" s="121">
        <f>SUM(K8:K25)</f>
        <v>3327000</v>
      </c>
      <c r="L26" s="91">
        <f>SUM(L7:L25)</f>
        <v>60283000</v>
      </c>
      <c r="M26" s="91">
        <f>SUM(M8:M25)</f>
        <v>62383000</v>
      </c>
      <c r="N26" s="142"/>
      <c r="O26" s="143"/>
      <c r="P26" s="143"/>
      <c r="Q26" s="143"/>
      <c r="R26" s="143"/>
      <c r="S26" s="143"/>
      <c r="T26" s="143"/>
      <c r="U26" s="144"/>
      <c r="V26" s="149"/>
      <c r="W26" s="128"/>
      <c r="X26" s="116"/>
      <c r="Y26" s="116"/>
      <c r="Z26" s="116"/>
      <c r="AA26" s="116"/>
      <c r="AB26" s="116"/>
      <c r="AC26" s="116"/>
      <c r="AD26" s="116"/>
      <c r="AE26" s="116"/>
      <c r="AF26" s="116"/>
      <c r="AG26" s="115"/>
      <c r="AH26" s="115"/>
      <c r="AI26" s="115"/>
      <c r="AJ26" s="115"/>
      <c r="AK26" s="115"/>
    </row>
    <row r="27" spans="1:211" ht="13.8" thickTop="1" x14ac:dyDescent="0.2">
      <c r="A27" s="10"/>
      <c r="B27" s="9"/>
      <c r="C27" s="10"/>
      <c r="D27" s="103"/>
      <c r="E27" s="104"/>
      <c r="F27" s="80"/>
      <c r="G27" s="81"/>
      <c r="H27" s="81"/>
      <c r="I27" s="81"/>
      <c r="J27" s="81"/>
      <c r="K27" s="81"/>
      <c r="L27" s="92"/>
      <c r="M27" s="92"/>
      <c r="N27" s="142"/>
      <c r="O27" s="143"/>
      <c r="P27" s="143"/>
      <c r="Q27" s="143"/>
      <c r="R27" s="143"/>
      <c r="S27" s="143"/>
      <c r="T27" s="143"/>
      <c r="U27" s="144"/>
      <c r="V27" s="149"/>
      <c r="W27" s="128"/>
      <c r="X27" s="116"/>
      <c r="Y27" s="116"/>
      <c r="Z27" s="116"/>
      <c r="AA27" s="116"/>
      <c r="AB27" s="116"/>
      <c r="AC27" s="116"/>
      <c r="AD27" s="116"/>
      <c r="AE27" s="116"/>
      <c r="AF27" s="116"/>
      <c r="AG27" s="115"/>
      <c r="AH27" s="115"/>
      <c r="AI27" s="115"/>
      <c r="AJ27" s="115"/>
      <c r="AK27" s="115"/>
    </row>
    <row r="28" spans="1:211" ht="13.8" thickBot="1" x14ac:dyDescent="0.25">
      <c r="A28" s="65" t="s">
        <v>6</v>
      </c>
      <c r="B28" s="8"/>
      <c r="C28" s="7"/>
      <c r="D28" s="105"/>
      <c r="E28" s="106"/>
      <c r="F28" s="43"/>
      <c r="G28" s="82"/>
      <c r="H28" s="82"/>
      <c r="I28" s="82"/>
      <c r="J28" s="82"/>
      <c r="K28" s="82"/>
      <c r="L28" s="93"/>
      <c r="M28" s="93"/>
      <c r="N28" s="142"/>
      <c r="O28" s="143"/>
      <c r="P28" s="143"/>
      <c r="Q28" s="143"/>
      <c r="R28" s="143"/>
      <c r="S28" s="143"/>
      <c r="T28" s="143"/>
      <c r="U28" s="144"/>
      <c r="V28" s="149"/>
      <c r="W28" s="129"/>
      <c r="X28" s="116"/>
      <c r="Y28" s="116"/>
      <c r="Z28" s="116"/>
      <c r="AA28" s="116"/>
      <c r="AB28" s="116"/>
      <c r="AC28" s="116"/>
      <c r="AD28" s="116"/>
      <c r="AE28" s="116"/>
      <c r="AF28" s="116"/>
      <c r="AG28" s="115"/>
      <c r="AH28" s="115"/>
      <c r="AI28" s="115"/>
      <c r="AJ28" s="115"/>
      <c r="AK28" s="115"/>
    </row>
    <row r="29" spans="1:211" ht="13.8" thickTop="1" x14ac:dyDescent="0.2">
      <c r="A29" s="7"/>
      <c r="B29" s="8"/>
      <c r="C29" s="7"/>
      <c r="D29" s="105"/>
      <c r="E29" s="106"/>
      <c r="F29" s="43"/>
      <c r="G29" s="82"/>
      <c r="H29" s="82"/>
      <c r="I29" s="82"/>
      <c r="J29" s="82"/>
      <c r="K29" s="82"/>
      <c r="L29" s="93"/>
      <c r="M29" s="93"/>
      <c r="N29" s="142"/>
      <c r="O29" s="143"/>
      <c r="P29" s="143"/>
      <c r="Q29" s="143"/>
      <c r="R29" s="143"/>
      <c r="S29" s="143"/>
      <c r="T29" s="143"/>
      <c r="U29" s="144"/>
      <c r="V29" s="149"/>
      <c r="W29" s="128"/>
      <c r="X29" s="116"/>
      <c r="Y29" s="116"/>
      <c r="Z29" s="116"/>
      <c r="AA29" s="116"/>
      <c r="AB29" s="116"/>
      <c r="AC29" s="116"/>
      <c r="AD29" s="116"/>
      <c r="AE29" s="116"/>
      <c r="AF29" s="116"/>
      <c r="AG29" s="115"/>
      <c r="AH29" s="115"/>
      <c r="AI29" s="115"/>
      <c r="AJ29" s="115"/>
      <c r="AK29" s="115"/>
    </row>
    <row r="30" spans="1:211" s="19" customFormat="1" x14ac:dyDescent="0.2">
      <c r="A30" s="50" t="s">
        <v>86</v>
      </c>
      <c r="B30" s="52" t="s">
        <v>16</v>
      </c>
      <c r="C30" s="53" t="s">
        <v>15</v>
      </c>
      <c r="D30" s="98">
        <v>43637</v>
      </c>
      <c r="E30" s="97">
        <v>44914</v>
      </c>
      <c r="F30" s="54">
        <v>2269559</v>
      </c>
      <c r="G30" s="54">
        <v>2896000</v>
      </c>
      <c r="H30" s="58">
        <f t="shared" ref="H30:H37" si="4">ROUNDUP(G30/124*128.4,-3)</f>
        <v>2999000</v>
      </c>
      <c r="I30" s="55">
        <v>471900</v>
      </c>
      <c r="J30" s="54">
        <v>530000</v>
      </c>
      <c r="K30" s="58">
        <f t="shared" ref="K30:K37" si="5">ROUNDUP(J30/122*124.4,-3)</f>
        <v>541000</v>
      </c>
      <c r="L30" s="90">
        <f>SUM(G30+J30)</f>
        <v>3426000</v>
      </c>
      <c r="M30" s="90">
        <f t="shared" ref="M30:M37" si="6">SUM(H30,K30)</f>
        <v>3540000</v>
      </c>
      <c r="N30" s="142" t="s">
        <v>66</v>
      </c>
      <c r="O30" s="143" t="s">
        <v>66</v>
      </c>
      <c r="P30" s="143" t="s">
        <v>65</v>
      </c>
      <c r="Q30" s="143" t="s">
        <v>65</v>
      </c>
      <c r="R30" s="143"/>
      <c r="S30" s="143" t="s">
        <v>65</v>
      </c>
      <c r="T30" s="143"/>
      <c r="U30" s="144" t="s">
        <v>65</v>
      </c>
      <c r="V30" s="149" t="s">
        <v>100</v>
      </c>
      <c r="W30" s="128"/>
      <c r="X30" s="116"/>
      <c r="Y30" s="116"/>
      <c r="Z30" s="116"/>
      <c r="AA30" s="116"/>
      <c r="AB30" s="116"/>
      <c r="AC30" s="116"/>
      <c r="AD30" s="116"/>
      <c r="AE30" s="116"/>
      <c r="AF30" s="116"/>
      <c r="AG30" s="115"/>
      <c r="AH30" s="115"/>
      <c r="AI30" s="115"/>
      <c r="AJ30" s="115"/>
      <c r="AK30" s="115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</row>
    <row r="31" spans="1:211" s="19" customFormat="1" x14ac:dyDescent="0.2">
      <c r="A31" s="51" t="s">
        <v>85</v>
      </c>
      <c r="B31" s="52" t="s">
        <v>24</v>
      </c>
      <c r="C31" s="53" t="s">
        <v>28</v>
      </c>
      <c r="D31" s="98">
        <v>43637</v>
      </c>
      <c r="E31" s="97">
        <v>44914</v>
      </c>
      <c r="F31" s="54">
        <v>1393257</v>
      </c>
      <c r="G31" s="54">
        <v>1887000</v>
      </c>
      <c r="H31" s="58">
        <f t="shared" si="4"/>
        <v>1954000</v>
      </c>
      <c r="I31" s="55">
        <v>229900</v>
      </c>
      <c r="J31" s="54">
        <v>290000</v>
      </c>
      <c r="K31" s="58">
        <f t="shared" si="5"/>
        <v>296000</v>
      </c>
      <c r="L31" s="90">
        <f t="shared" ref="L31:L37" si="7">SUM(G31+J31)</f>
        <v>2177000</v>
      </c>
      <c r="M31" s="90">
        <f t="shared" si="6"/>
        <v>2250000</v>
      </c>
      <c r="N31" s="142" t="s">
        <v>66</v>
      </c>
      <c r="O31" s="143" t="s">
        <v>66</v>
      </c>
      <c r="P31" s="143" t="s">
        <v>65</v>
      </c>
      <c r="Q31" s="143" t="s">
        <v>65</v>
      </c>
      <c r="R31" s="143"/>
      <c r="S31" s="143" t="s">
        <v>66</v>
      </c>
      <c r="T31" s="143"/>
      <c r="U31" s="144" t="s">
        <v>71</v>
      </c>
      <c r="V31" s="149" t="s">
        <v>100</v>
      </c>
      <c r="W31" s="128"/>
      <c r="X31" s="116"/>
      <c r="Y31" s="116"/>
      <c r="Z31" s="116"/>
      <c r="AA31" s="116"/>
      <c r="AB31" s="116"/>
      <c r="AC31" s="116"/>
      <c r="AD31" s="116"/>
      <c r="AE31" s="116"/>
      <c r="AF31" s="116"/>
      <c r="AG31" s="115"/>
      <c r="AH31" s="115"/>
      <c r="AI31" s="115"/>
      <c r="AJ31" s="115"/>
      <c r="AK31" s="115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</row>
    <row r="32" spans="1:211" s="4" customFormat="1" x14ac:dyDescent="0.2">
      <c r="A32" s="51" t="s">
        <v>87</v>
      </c>
      <c r="B32" s="52" t="s">
        <v>16</v>
      </c>
      <c r="C32" s="53" t="s">
        <v>73</v>
      </c>
      <c r="D32" s="98"/>
      <c r="E32" s="97"/>
      <c r="F32" s="54">
        <v>2918905</v>
      </c>
      <c r="G32" s="54">
        <v>113000</v>
      </c>
      <c r="H32" s="58">
        <v>7644000</v>
      </c>
      <c r="I32" s="55">
        <v>520300</v>
      </c>
      <c r="J32" s="54"/>
      <c r="K32" s="58">
        <f t="shared" si="5"/>
        <v>0</v>
      </c>
      <c r="L32" s="90">
        <f t="shared" si="7"/>
        <v>113000</v>
      </c>
      <c r="M32" s="90">
        <f t="shared" si="6"/>
        <v>7644000</v>
      </c>
      <c r="N32" s="142"/>
      <c r="O32" s="143"/>
      <c r="P32" s="143"/>
      <c r="Q32" s="143"/>
      <c r="R32" s="143"/>
      <c r="S32" s="143"/>
      <c r="T32" s="143"/>
      <c r="U32" s="144"/>
      <c r="V32" s="152"/>
      <c r="W32" s="131" t="s">
        <v>72</v>
      </c>
      <c r="X32" s="116"/>
      <c r="Y32" s="116"/>
      <c r="Z32" s="116"/>
      <c r="AA32" s="116"/>
      <c r="AB32" s="116"/>
      <c r="AC32" s="116"/>
      <c r="AD32" s="116"/>
      <c r="AE32" s="116"/>
      <c r="AF32" s="116"/>
      <c r="AG32" s="115"/>
      <c r="AH32" s="115"/>
      <c r="AI32" s="115"/>
      <c r="AJ32" s="115"/>
      <c r="AK32" s="115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</row>
    <row r="33" spans="1:211" s="4" customFormat="1" x14ac:dyDescent="0.2">
      <c r="A33" s="51" t="s">
        <v>88</v>
      </c>
      <c r="B33" s="52" t="s">
        <v>16</v>
      </c>
      <c r="C33" s="53" t="s">
        <v>18</v>
      </c>
      <c r="D33" s="98">
        <v>43637</v>
      </c>
      <c r="E33" s="97">
        <v>43637</v>
      </c>
      <c r="F33" s="54">
        <v>2868470</v>
      </c>
      <c r="G33" s="54">
        <v>3917000</v>
      </c>
      <c r="H33" s="58">
        <f t="shared" si="4"/>
        <v>4056000</v>
      </c>
      <c r="I33" s="55">
        <v>465850</v>
      </c>
      <c r="J33" s="54"/>
      <c r="K33" s="58">
        <f t="shared" si="5"/>
        <v>0</v>
      </c>
      <c r="L33" s="90">
        <f t="shared" si="7"/>
        <v>3917000</v>
      </c>
      <c r="M33" s="90">
        <f t="shared" si="6"/>
        <v>4056000</v>
      </c>
      <c r="N33" s="142" t="s">
        <v>66</v>
      </c>
      <c r="O33" s="143" t="s">
        <v>66</v>
      </c>
      <c r="P33" s="143" t="s">
        <v>65</v>
      </c>
      <c r="Q33" s="143" t="s">
        <v>65</v>
      </c>
      <c r="R33" s="143"/>
      <c r="S33" s="143" t="s">
        <v>65</v>
      </c>
      <c r="T33" s="143" t="s">
        <v>66</v>
      </c>
      <c r="U33" s="144" t="s">
        <v>67</v>
      </c>
      <c r="V33" s="149" t="s">
        <v>100</v>
      </c>
      <c r="W33" s="128"/>
      <c r="X33" s="116"/>
      <c r="Y33" s="116"/>
      <c r="Z33" s="116"/>
      <c r="AA33" s="116"/>
      <c r="AB33" s="116"/>
      <c r="AC33" s="116"/>
      <c r="AD33" s="116"/>
      <c r="AE33" s="116"/>
      <c r="AF33" s="116"/>
      <c r="AG33" s="115"/>
      <c r="AH33" s="115"/>
      <c r="AI33" s="115"/>
      <c r="AJ33" s="115"/>
      <c r="AK33" s="115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</row>
    <row r="34" spans="1:211" s="4" customFormat="1" x14ac:dyDescent="0.2">
      <c r="A34" s="51" t="s">
        <v>89</v>
      </c>
      <c r="B34" s="52" t="s">
        <v>16</v>
      </c>
      <c r="C34" s="53" t="s">
        <v>30</v>
      </c>
      <c r="D34" s="98">
        <v>43637</v>
      </c>
      <c r="E34" s="97">
        <v>43637</v>
      </c>
      <c r="F34" s="54">
        <v>1601300</v>
      </c>
      <c r="G34" s="54">
        <v>1959000</v>
      </c>
      <c r="H34" s="58">
        <f t="shared" si="4"/>
        <v>2029000</v>
      </c>
      <c r="I34" s="55">
        <v>387200</v>
      </c>
      <c r="J34" s="54">
        <v>197000</v>
      </c>
      <c r="K34" s="58"/>
      <c r="L34" s="90">
        <f t="shared" si="7"/>
        <v>2156000</v>
      </c>
      <c r="M34" s="90">
        <f t="shared" si="6"/>
        <v>2029000</v>
      </c>
      <c r="N34" s="142" t="s">
        <v>66</v>
      </c>
      <c r="O34" s="143" t="s">
        <v>66</v>
      </c>
      <c r="P34" s="143" t="s">
        <v>65</v>
      </c>
      <c r="Q34" s="143" t="s">
        <v>65</v>
      </c>
      <c r="R34" s="143"/>
      <c r="S34" s="143" t="s">
        <v>65</v>
      </c>
      <c r="T34" s="143"/>
      <c r="U34" s="144" t="s">
        <v>71</v>
      </c>
      <c r="V34" s="149" t="s">
        <v>100</v>
      </c>
      <c r="W34" s="128" t="s">
        <v>74</v>
      </c>
      <c r="X34" s="116"/>
      <c r="Y34" s="116"/>
      <c r="Z34" s="116"/>
      <c r="AA34" s="116"/>
      <c r="AB34" s="116"/>
      <c r="AC34" s="116"/>
      <c r="AD34" s="116"/>
      <c r="AE34" s="116"/>
      <c r="AF34" s="116"/>
      <c r="AG34" s="115"/>
      <c r="AH34" s="115"/>
      <c r="AI34" s="115"/>
      <c r="AJ34" s="115"/>
      <c r="AK34" s="115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</row>
    <row r="35" spans="1:211" s="4" customFormat="1" x14ac:dyDescent="0.2">
      <c r="A35" s="51" t="s">
        <v>76</v>
      </c>
      <c r="B35" s="57" t="s">
        <v>16</v>
      </c>
      <c r="C35" s="60" t="s">
        <v>31</v>
      </c>
      <c r="D35" s="99">
        <v>43642</v>
      </c>
      <c r="E35" s="97">
        <v>44914</v>
      </c>
      <c r="F35" s="61">
        <v>6410580</v>
      </c>
      <c r="G35" s="61">
        <v>4774000</v>
      </c>
      <c r="H35" s="58">
        <f t="shared" si="4"/>
        <v>4944000</v>
      </c>
      <c r="I35" s="62">
        <v>550550</v>
      </c>
      <c r="J35" s="61">
        <v>625000</v>
      </c>
      <c r="K35" s="58">
        <f t="shared" si="5"/>
        <v>638000</v>
      </c>
      <c r="L35" s="90">
        <f t="shared" si="7"/>
        <v>5399000</v>
      </c>
      <c r="M35" s="90">
        <f t="shared" si="6"/>
        <v>5582000</v>
      </c>
      <c r="N35" s="142" t="s">
        <v>66</v>
      </c>
      <c r="O35" s="143" t="s">
        <v>66</v>
      </c>
      <c r="P35" s="143" t="s">
        <v>65</v>
      </c>
      <c r="Q35" s="143" t="s">
        <v>65</v>
      </c>
      <c r="R35" s="143"/>
      <c r="S35" s="143" t="s">
        <v>65</v>
      </c>
      <c r="T35" s="143" t="s">
        <v>65</v>
      </c>
      <c r="U35" s="144" t="s">
        <v>75</v>
      </c>
      <c r="V35" s="149" t="s">
        <v>99</v>
      </c>
      <c r="W35" s="128"/>
      <c r="X35" s="115"/>
      <c r="Y35" s="116"/>
      <c r="Z35" s="116"/>
      <c r="AA35" s="116"/>
      <c r="AB35" s="116"/>
      <c r="AC35" s="116"/>
      <c r="AD35" s="116"/>
      <c r="AE35" s="116"/>
      <c r="AF35" s="116"/>
      <c r="AG35" s="115"/>
      <c r="AH35" s="115"/>
      <c r="AI35" s="115"/>
      <c r="AJ35" s="115"/>
      <c r="AK35" s="115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</row>
    <row r="36" spans="1:211" s="117" customFormat="1" x14ac:dyDescent="0.2">
      <c r="A36" s="51" t="s">
        <v>84</v>
      </c>
      <c r="B36" s="56" t="s">
        <v>20</v>
      </c>
      <c r="C36" s="57" t="s">
        <v>43</v>
      </c>
      <c r="D36" s="98">
        <v>43642</v>
      </c>
      <c r="E36" s="97">
        <v>44914</v>
      </c>
      <c r="F36" s="58">
        <v>8195629</v>
      </c>
      <c r="G36" s="58">
        <v>9669000</v>
      </c>
      <c r="H36" s="58">
        <f t="shared" si="4"/>
        <v>10013000</v>
      </c>
      <c r="I36" s="59">
        <v>977075</v>
      </c>
      <c r="J36" s="58">
        <v>490000</v>
      </c>
      <c r="K36" s="58">
        <f t="shared" si="5"/>
        <v>500000</v>
      </c>
      <c r="L36" s="90">
        <f t="shared" si="7"/>
        <v>10159000</v>
      </c>
      <c r="M36" s="90">
        <f t="shared" si="6"/>
        <v>10513000</v>
      </c>
      <c r="N36" s="142" t="s">
        <v>66</v>
      </c>
      <c r="O36" s="143" t="s">
        <v>66</v>
      </c>
      <c r="P36" s="143" t="s">
        <v>65</v>
      </c>
      <c r="Q36" s="143" t="s">
        <v>65</v>
      </c>
      <c r="R36" s="143"/>
      <c r="S36" s="143" t="s">
        <v>66</v>
      </c>
      <c r="T36" s="143" t="s">
        <v>65</v>
      </c>
      <c r="U36" s="144" t="s">
        <v>66</v>
      </c>
      <c r="V36" s="149" t="s">
        <v>103</v>
      </c>
      <c r="W36" s="128"/>
      <c r="X36" s="115"/>
      <c r="Y36" s="116"/>
      <c r="Z36" s="116"/>
      <c r="AA36" s="116"/>
      <c r="AB36" s="116"/>
      <c r="AC36" s="116"/>
      <c r="AD36" s="116"/>
      <c r="AE36" s="116"/>
      <c r="AF36" s="116"/>
      <c r="AG36" s="115"/>
      <c r="AH36" s="115"/>
      <c r="AI36" s="115"/>
      <c r="AJ36" s="115"/>
      <c r="AK36" s="115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</row>
    <row r="37" spans="1:211" s="117" customFormat="1" x14ac:dyDescent="0.2">
      <c r="A37" s="122" t="s">
        <v>90</v>
      </c>
      <c r="B37" s="56" t="s">
        <v>16</v>
      </c>
      <c r="C37" s="57" t="s">
        <v>29</v>
      </c>
      <c r="D37" s="98"/>
      <c r="E37" s="98"/>
      <c r="F37" s="58"/>
      <c r="G37" s="58">
        <v>4772000</v>
      </c>
      <c r="H37" s="58">
        <f t="shared" si="4"/>
        <v>4942000</v>
      </c>
      <c r="I37" s="59"/>
      <c r="J37" s="58">
        <v>381898</v>
      </c>
      <c r="K37" s="58">
        <f t="shared" si="5"/>
        <v>390000</v>
      </c>
      <c r="L37" s="90">
        <f t="shared" si="7"/>
        <v>5153898</v>
      </c>
      <c r="M37" s="90">
        <f t="shared" si="6"/>
        <v>5332000</v>
      </c>
      <c r="N37" s="142"/>
      <c r="O37" s="143"/>
      <c r="P37" s="143"/>
      <c r="Q37" s="143"/>
      <c r="R37" s="143"/>
      <c r="S37" s="143"/>
      <c r="T37" s="143"/>
      <c r="U37" s="144"/>
      <c r="V37" s="149" t="s">
        <v>100</v>
      </c>
      <c r="W37" s="128" t="s">
        <v>45</v>
      </c>
      <c r="X37" s="115"/>
      <c r="Y37" s="116"/>
      <c r="Z37" s="116"/>
      <c r="AA37" s="116"/>
      <c r="AB37" s="116"/>
      <c r="AC37" s="116"/>
      <c r="AD37" s="116"/>
      <c r="AE37" s="116"/>
      <c r="AF37" s="116"/>
      <c r="AG37" s="115"/>
      <c r="AH37" s="115"/>
      <c r="AI37" s="115"/>
      <c r="AJ37" s="115"/>
      <c r="AK37" s="115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</row>
    <row r="38" spans="1:211" s="19" customFormat="1" ht="12.75" customHeight="1" x14ac:dyDescent="0.3">
      <c r="A38" s="35"/>
      <c r="B38" s="17"/>
      <c r="C38" s="18"/>
      <c r="D38" s="49"/>
      <c r="E38" s="49"/>
      <c r="F38" s="43"/>
      <c r="G38" s="43"/>
      <c r="H38" s="43"/>
      <c r="I38" s="40"/>
      <c r="J38" s="43"/>
      <c r="K38" s="58"/>
      <c r="L38" s="89"/>
      <c r="M38" s="90"/>
      <c r="N38" s="142"/>
      <c r="O38" s="143"/>
      <c r="P38" s="143"/>
      <c r="Q38" s="143"/>
      <c r="R38" s="143"/>
      <c r="S38" s="143"/>
      <c r="T38" s="143"/>
      <c r="U38" s="144"/>
      <c r="V38" s="149"/>
      <c r="W38" s="128"/>
      <c r="X38" s="36"/>
      <c r="Y38" s="108"/>
      <c r="Z38" s="108"/>
      <c r="AA38" s="109"/>
      <c r="AB38" s="109"/>
      <c r="AC38" s="109"/>
      <c r="AD38" s="109"/>
      <c r="AE38" s="109"/>
      <c r="AF38" s="109"/>
      <c r="AG38" s="115"/>
      <c r="AH38" s="115"/>
      <c r="AI38" s="109"/>
      <c r="AJ38" s="109"/>
      <c r="AK38" s="109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</row>
    <row r="39" spans="1:211" ht="16.2" thickBot="1" x14ac:dyDescent="0.35">
      <c r="A39" s="65" t="s">
        <v>7</v>
      </c>
      <c r="B39" s="68"/>
      <c r="C39" s="69"/>
      <c r="D39" s="70"/>
      <c r="E39" s="70"/>
      <c r="F39" s="71">
        <f>SUM(F29:F38)</f>
        <v>25657700</v>
      </c>
      <c r="G39" s="71">
        <f>SUM(G29:G38)</f>
        <v>29987000</v>
      </c>
      <c r="H39" s="71">
        <f>SUM(H30:H38)</f>
        <v>38581000</v>
      </c>
      <c r="I39" s="71">
        <f>SUM(I29:I38)</f>
        <v>3602775</v>
      </c>
      <c r="J39" s="71">
        <f>SUM(J29:J38)</f>
        <v>2513898</v>
      </c>
      <c r="K39" s="71">
        <f>SUM(K30:K38)</f>
        <v>2365000</v>
      </c>
      <c r="L39" s="94">
        <f>SUM(L29:L38)</f>
        <v>32500898</v>
      </c>
      <c r="M39" s="94">
        <f>SUM(M30:M37)</f>
        <v>40946000</v>
      </c>
      <c r="N39" s="142"/>
      <c r="O39" s="143"/>
      <c r="P39" s="143"/>
      <c r="Q39" s="143"/>
      <c r="R39" s="143"/>
      <c r="S39" s="143"/>
      <c r="T39" s="143"/>
      <c r="U39" s="144"/>
      <c r="V39" s="149"/>
      <c r="W39" s="128"/>
      <c r="X39" s="36"/>
      <c r="AG39" s="115"/>
      <c r="AH39" s="115"/>
    </row>
    <row r="40" spans="1:211" ht="13.8" thickTop="1" x14ac:dyDescent="0.25">
      <c r="A40" s="72"/>
      <c r="B40" s="73"/>
      <c r="C40" s="72"/>
      <c r="D40" s="74"/>
      <c r="E40" s="75"/>
      <c r="F40" s="74"/>
      <c r="G40" s="75"/>
      <c r="H40" s="75"/>
      <c r="I40" s="75"/>
      <c r="J40" s="75"/>
      <c r="K40" s="75"/>
      <c r="L40" s="95"/>
      <c r="M40" s="95"/>
      <c r="N40" s="142"/>
      <c r="O40" s="143"/>
      <c r="P40" s="143"/>
      <c r="Q40" s="143"/>
      <c r="R40" s="143"/>
      <c r="S40" s="143"/>
      <c r="T40" s="143"/>
      <c r="U40" s="144"/>
      <c r="V40" s="149"/>
      <c r="W40" s="129"/>
      <c r="X40" s="37"/>
      <c r="Y40" s="110"/>
      <c r="Z40" s="110"/>
      <c r="AG40" s="115"/>
      <c r="AH40" s="115"/>
    </row>
    <row r="41" spans="1:211" ht="13.8" thickBot="1" x14ac:dyDescent="0.25">
      <c r="A41" s="65" t="s">
        <v>8</v>
      </c>
      <c r="B41" s="68"/>
      <c r="C41" s="69"/>
      <c r="D41" s="76"/>
      <c r="E41" s="76"/>
      <c r="F41" s="77">
        <f>F26+F39</f>
        <v>58932026</v>
      </c>
      <c r="G41" s="77">
        <f>G26+G39</f>
        <v>87010000</v>
      </c>
      <c r="H41" s="77">
        <f>SUM(H39,H26)</f>
        <v>97637000</v>
      </c>
      <c r="I41" s="77">
        <f>I26+I39</f>
        <v>5772011</v>
      </c>
      <c r="J41" s="77">
        <f>J26+J39</f>
        <v>5773898</v>
      </c>
      <c r="K41" s="96">
        <f>SUM(K39,K26)</f>
        <v>5692000</v>
      </c>
      <c r="L41" s="96">
        <f>L26+L39</f>
        <v>92783898</v>
      </c>
      <c r="M41" s="96">
        <f>SUM(M39,M26)</f>
        <v>103329000</v>
      </c>
      <c r="N41" s="142"/>
      <c r="O41" s="143"/>
      <c r="P41" s="143"/>
      <c r="Q41" s="143"/>
      <c r="R41" s="143"/>
      <c r="S41" s="143"/>
      <c r="T41" s="143"/>
      <c r="U41" s="144"/>
      <c r="V41" s="149"/>
      <c r="W41" s="129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</row>
    <row r="42" spans="1:211" ht="13.8" thickTop="1" x14ac:dyDescent="0.25">
      <c r="N42" s="142"/>
      <c r="O42" s="143"/>
      <c r="P42" s="143"/>
      <c r="Q42" s="143"/>
      <c r="R42" s="143"/>
      <c r="S42" s="143"/>
      <c r="T42" s="143"/>
      <c r="U42" s="144"/>
      <c r="V42" s="152"/>
      <c r="AI42" s="111"/>
      <c r="AJ42" s="111"/>
      <c r="AK42" s="111"/>
    </row>
    <row r="43" spans="1:211" x14ac:dyDescent="0.25">
      <c r="A43" s="117"/>
      <c r="B43" s="117"/>
      <c r="C43" s="12"/>
      <c r="D43" s="5"/>
      <c r="E43" s="5"/>
      <c r="F43" s="5"/>
      <c r="G43" s="119" t="e">
        <f>G24-1376000-634000-591000-1200000+#REF!+J37+G37</f>
        <v>#REF!</v>
      </c>
      <c r="H43" s="119"/>
      <c r="I43" s="5"/>
      <c r="J43" s="5"/>
      <c r="K43" s="5"/>
      <c r="L43" s="6">
        <f>M41-L41</f>
        <v>10545102</v>
      </c>
      <c r="M43" s="6"/>
      <c r="N43" s="142"/>
      <c r="O43" s="143"/>
      <c r="P43" s="143"/>
      <c r="Q43" s="143"/>
      <c r="R43" s="143"/>
      <c r="S43" s="143"/>
      <c r="T43" s="143"/>
      <c r="U43" s="144"/>
      <c r="V43" s="152"/>
      <c r="AI43" s="112"/>
      <c r="AJ43" s="112"/>
      <c r="AK43" s="112"/>
    </row>
    <row r="44" spans="1:211" x14ac:dyDescent="0.25">
      <c r="E44"/>
      <c r="F44"/>
      <c r="G44"/>
      <c r="H44"/>
      <c r="I44"/>
      <c r="J44"/>
      <c r="K44"/>
      <c r="L44"/>
      <c r="M44"/>
      <c r="N44" s="142"/>
      <c r="O44" s="143"/>
      <c r="P44" s="143"/>
      <c r="Q44" s="143"/>
      <c r="R44" s="143"/>
      <c r="S44" s="143"/>
      <c r="T44" s="143"/>
      <c r="U44" s="144"/>
      <c r="V44" s="152"/>
    </row>
    <row r="45" spans="1:211" x14ac:dyDescent="0.25">
      <c r="E45"/>
      <c r="F45"/>
      <c r="G45"/>
      <c r="H45"/>
      <c r="I45"/>
      <c r="J45"/>
      <c r="K45"/>
      <c r="L45"/>
      <c r="M45"/>
      <c r="N45" s="142"/>
      <c r="O45" s="143"/>
      <c r="P45" s="143"/>
      <c r="Q45" s="143"/>
      <c r="R45" s="143"/>
      <c r="S45" s="143"/>
      <c r="T45" s="143"/>
      <c r="U45" s="144"/>
      <c r="V45" s="152"/>
    </row>
    <row r="46" spans="1:211" x14ac:dyDescent="0.25">
      <c r="E46"/>
      <c r="F46"/>
      <c r="G46"/>
      <c r="H46"/>
      <c r="I46"/>
      <c r="J46"/>
      <c r="K46"/>
      <c r="L46"/>
      <c r="M46"/>
      <c r="N46" s="142"/>
      <c r="O46" s="143"/>
      <c r="P46" s="143"/>
      <c r="Q46" s="143"/>
      <c r="R46" s="143"/>
      <c r="S46" s="143"/>
      <c r="T46" s="143"/>
      <c r="U46" s="144"/>
      <c r="V46" s="152"/>
    </row>
    <row r="47" spans="1:211" x14ac:dyDescent="0.25">
      <c r="E47"/>
      <c r="F47"/>
      <c r="G47"/>
      <c r="H47"/>
      <c r="I47"/>
      <c r="J47"/>
      <c r="K47"/>
      <c r="L47"/>
      <c r="M47"/>
      <c r="N47" s="142"/>
      <c r="O47" s="143"/>
      <c r="P47" s="143"/>
      <c r="Q47" s="143"/>
      <c r="R47" s="143"/>
      <c r="S47" s="143"/>
      <c r="T47" s="143"/>
      <c r="U47" s="144"/>
      <c r="V47" s="152"/>
    </row>
    <row r="48" spans="1:211" x14ac:dyDescent="0.25">
      <c r="E48"/>
      <c r="F48"/>
      <c r="G48"/>
      <c r="H48"/>
      <c r="I48"/>
      <c r="J48"/>
      <c r="K48"/>
      <c r="L48"/>
      <c r="M48"/>
      <c r="N48" s="142"/>
      <c r="O48" s="143"/>
      <c r="P48" s="143"/>
      <c r="Q48" s="143"/>
      <c r="R48" s="143"/>
      <c r="S48" s="143"/>
      <c r="T48" s="143"/>
      <c r="U48" s="144"/>
      <c r="V48" s="152"/>
    </row>
    <row r="49" spans="14:22" x14ac:dyDescent="0.25">
      <c r="N49" s="142"/>
      <c r="O49" s="143"/>
      <c r="P49" s="143"/>
      <c r="Q49" s="143"/>
      <c r="R49" s="143"/>
      <c r="S49" s="143"/>
      <c r="T49" s="143"/>
      <c r="U49" s="144"/>
      <c r="V49" s="152"/>
    </row>
    <row r="50" spans="14:22" x14ac:dyDescent="0.25">
      <c r="N50" s="142"/>
      <c r="O50" s="143"/>
      <c r="P50" s="143"/>
      <c r="Q50" s="143"/>
      <c r="R50" s="143"/>
      <c r="S50" s="143"/>
      <c r="T50" s="143"/>
      <c r="U50" s="144"/>
      <c r="V50" s="152"/>
    </row>
    <row r="51" spans="14:22" x14ac:dyDescent="0.25">
      <c r="N51" s="142"/>
      <c r="O51" s="143"/>
      <c r="P51" s="143"/>
      <c r="Q51" s="143"/>
      <c r="R51" s="143"/>
      <c r="S51" s="143"/>
      <c r="T51" s="143"/>
      <c r="U51" s="144"/>
      <c r="V51" s="152"/>
    </row>
    <row r="52" spans="14:22" x14ac:dyDescent="0.25">
      <c r="N52" s="142"/>
      <c r="O52" s="143"/>
      <c r="P52" s="143"/>
      <c r="Q52" s="143"/>
      <c r="R52" s="143"/>
      <c r="S52" s="143"/>
      <c r="T52" s="143"/>
      <c r="U52" s="144"/>
      <c r="V52" s="152"/>
    </row>
    <row r="53" spans="14:22" x14ac:dyDescent="0.25">
      <c r="N53" s="142"/>
      <c r="O53" s="143"/>
      <c r="P53" s="143"/>
      <c r="Q53" s="143"/>
      <c r="R53" s="143"/>
      <c r="S53" s="143"/>
      <c r="T53" s="143"/>
      <c r="U53" s="144"/>
      <c r="V53" s="152"/>
    </row>
    <row r="54" spans="14:22" x14ac:dyDescent="0.25">
      <c r="N54" s="142"/>
      <c r="O54" s="143"/>
      <c r="P54" s="143"/>
      <c r="Q54" s="143"/>
      <c r="R54" s="143"/>
      <c r="S54" s="143"/>
      <c r="T54" s="143"/>
      <c r="U54" s="144"/>
      <c r="V54" s="152"/>
    </row>
    <row r="55" spans="14:22" x14ac:dyDescent="0.25">
      <c r="N55" s="142"/>
      <c r="O55" s="143"/>
      <c r="P55" s="143"/>
      <c r="Q55" s="143"/>
      <c r="R55" s="143"/>
      <c r="S55" s="143"/>
      <c r="T55" s="143"/>
      <c r="U55" s="144"/>
      <c r="V55" s="152"/>
    </row>
    <row r="56" spans="14:22" x14ac:dyDescent="0.25">
      <c r="N56" s="142"/>
      <c r="O56" s="143"/>
      <c r="P56" s="143"/>
      <c r="Q56" s="143"/>
      <c r="R56" s="143"/>
      <c r="S56" s="143"/>
      <c r="T56" s="143"/>
      <c r="U56" s="144"/>
      <c r="V56" s="152"/>
    </row>
    <row r="57" spans="14:22" x14ac:dyDescent="0.25">
      <c r="N57" s="142"/>
      <c r="O57" s="143"/>
      <c r="P57" s="143"/>
      <c r="Q57" s="143"/>
      <c r="R57" s="143"/>
      <c r="S57" s="143"/>
      <c r="T57" s="143"/>
      <c r="U57" s="144"/>
      <c r="V57" s="152"/>
    </row>
    <row r="58" spans="14:22" x14ac:dyDescent="0.25">
      <c r="N58" s="142"/>
      <c r="O58" s="143"/>
      <c r="P58" s="143"/>
      <c r="Q58" s="143"/>
      <c r="R58" s="143"/>
      <c r="S58" s="143"/>
      <c r="T58" s="143"/>
      <c r="U58" s="144"/>
      <c r="V58" s="152"/>
    </row>
    <row r="59" spans="14:22" x14ac:dyDescent="0.25">
      <c r="N59" s="142"/>
      <c r="O59" s="143"/>
      <c r="P59" s="143"/>
      <c r="Q59" s="143"/>
      <c r="R59" s="143"/>
      <c r="S59" s="143"/>
      <c r="T59" s="143"/>
      <c r="U59" s="144"/>
      <c r="V59" s="152"/>
    </row>
    <row r="60" spans="14:22" x14ac:dyDescent="0.25">
      <c r="N60" s="142"/>
      <c r="O60" s="143"/>
      <c r="P60" s="143"/>
      <c r="Q60" s="143"/>
      <c r="R60" s="143"/>
      <c r="S60" s="143"/>
      <c r="T60" s="143"/>
      <c r="U60" s="144"/>
      <c r="V60" s="152"/>
    </row>
    <row r="61" spans="14:22" x14ac:dyDescent="0.25">
      <c r="N61" s="142"/>
      <c r="O61" s="143"/>
      <c r="P61" s="143"/>
      <c r="Q61" s="143"/>
      <c r="R61" s="143"/>
      <c r="S61" s="143"/>
      <c r="T61" s="143"/>
      <c r="U61" s="144"/>
      <c r="V61" s="152"/>
    </row>
    <row r="62" spans="14:22" x14ac:dyDescent="0.25">
      <c r="N62" s="142"/>
      <c r="O62" s="143"/>
      <c r="P62" s="143"/>
      <c r="Q62" s="143"/>
      <c r="R62" s="143"/>
      <c r="S62" s="143"/>
      <c r="T62" s="143"/>
      <c r="U62" s="144"/>
      <c r="V62" s="152"/>
    </row>
    <row r="63" spans="14:22" x14ac:dyDescent="0.25">
      <c r="N63" s="142"/>
      <c r="O63" s="143"/>
      <c r="P63" s="143"/>
      <c r="Q63" s="143"/>
      <c r="R63" s="143"/>
      <c r="S63" s="143"/>
      <c r="T63" s="143"/>
      <c r="U63" s="144"/>
      <c r="V63" s="152"/>
    </row>
    <row r="64" spans="14:22" x14ac:dyDescent="0.25">
      <c r="N64" s="142"/>
      <c r="O64" s="143"/>
      <c r="P64" s="143"/>
      <c r="Q64" s="143"/>
      <c r="R64" s="143"/>
      <c r="S64" s="143"/>
      <c r="T64" s="143"/>
      <c r="U64" s="144"/>
      <c r="V64" s="152"/>
    </row>
    <row r="65" spans="14:22" x14ac:dyDescent="0.25">
      <c r="N65" s="142"/>
      <c r="O65" s="143"/>
      <c r="P65" s="143"/>
      <c r="Q65" s="143"/>
      <c r="R65" s="143"/>
      <c r="S65" s="143"/>
      <c r="T65" s="143"/>
      <c r="U65" s="144"/>
      <c r="V65" s="152"/>
    </row>
    <row r="66" spans="14:22" x14ac:dyDescent="0.25">
      <c r="N66" s="142"/>
      <c r="O66" s="143"/>
      <c r="P66" s="143"/>
      <c r="Q66" s="143"/>
      <c r="R66" s="143"/>
      <c r="S66" s="143"/>
      <c r="T66" s="143"/>
      <c r="U66" s="144"/>
      <c r="V66" s="152"/>
    </row>
    <row r="67" spans="14:22" x14ac:dyDescent="0.25">
      <c r="N67" s="142"/>
      <c r="O67" s="143"/>
      <c r="P67" s="143"/>
      <c r="Q67" s="143"/>
      <c r="R67" s="143"/>
      <c r="S67" s="143"/>
      <c r="T67" s="143"/>
      <c r="U67" s="144"/>
      <c r="V67" s="152"/>
    </row>
    <row r="68" spans="14:22" x14ac:dyDescent="0.25">
      <c r="N68" s="142"/>
      <c r="O68" s="143"/>
      <c r="P68" s="143"/>
      <c r="Q68" s="143"/>
      <c r="R68" s="143"/>
      <c r="S68" s="143"/>
      <c r="T68" s="143"/>
      <c r="U68" s="144"/>
      <c r="V68" s="152"/>
    </row>
    <row r="69" spans="14:22" x14ac:dyDescent="0.25">
      <c r="N69" s="142"/>
      <c r="O69" s="143"/>
      <c r="P69" s="143"/>
      <c r="Q69" s="143"/>
      <c r="R69" s="143"/>
      <c r="S69" s="143"/>
      <c r="T69" s="143"/>
      <c r="U69" s="144"/>
      <c r="V69" s="152"/>
    </row>
    <row r="70" spans="14:22" x14ac:dyDescent="0.25">
      <c r="N70" s="142"/>
      <c r="O70" s="143"/>
      <c r="P70" s="143"/>
      <c r="Q70" s="143"/>
      <c r="R70" s="143"/>
      <c r="S70" s="143"/>
      <c r="T70" s="143"/>
      <c r="U70" s="144"/>
      <c r="V70" s="152"/>
    </row>
    <row r="71" spans="14:22" x14ac:dyDescent="0.25">
      <c r="N71" s="142"/>
      <c r="O71" s="143"/>
      <c r="P71" s="143"/>
      <c r="Q71" s="143"/>
      <c r="R71" s="143"/>
      <c r="S71" s="143"/>
      <c r="T71" s="143"/>
      <c r="U71" s="144"/>
      <c r="V71" s="152"/>
    </row>
    <row r="72" spans="14:22" x14ac:dyDescent="0.25">
      <c r="N72" s="142"/>
      <c r="O72" s="143"/>
      <c r="P72" s="143"/>
      <c r="Q72" s="143"/>
      <c r="R72" s="143"/>
      <c r="S72" s="143"/>
      <c r="T72" s="143"/>
      <c r="U72" s="144"/>
      <c r="V72" s="152"/>
    </row>
    <row r="73" spans="14:22" x14ac:dyDescent="0.25">
      <c r="N73" s="142"/>
      <c r="O73" s="143"/>
      <c r="P73" s="143"/>
      <c r="Q73" s="143"/>
      <c r="R73" s="143"/>
      <c r="S73" s="143"/>
      <c r="T73" s="143"/>
      <c r="U73" s="144"/>
      <c r="V73" s="152"/>
    </row>
    <row r="74" spans="14:22" x14ac:dyDescent="0.25">
      <c r="N74" s="142"/>
      <c r="O74" s="143"/>
      <c r="P74" s="143"/>
      <c r="Q74" s="143"/>
      <c r="R74" s="143"/>
      <c r="S74" s="143"/>
      <c r="T74" s="143"/>
      <c r="U74" s="144"/>
      <c r="V74" s="152"/>
    </row>
    <row r="75" spans="14:22" x14ac:dyDescent="0.25">
      <c r="N75" s="142"/>
      <c r="O75" s="143"/>
      <c r="P75" s="143"/>
      <c r="Q75" s="143"/>
      <c r="R75" s="143"/>
      <c r="S75" s="143"/>
      <c r="T75" s="143"/>
      <c r="U75" s="144"/>
      <c r="V75" s="152"/>
    </row>
    <row r="76" spans="14:22" x14ac:dyDescent="0.25">
      <c r="N76" s="142"/>
      <c r="O76" s="143"/>
      <c r="P76" s="143"/>
      <c r="Q76" s="143"/>
      <c r="R76" s="143"/>
      <c r="S76" s="143"/>
      <c r="T76" s="143"/>
      <c r="U76" s="144"/>
      <c r="V76" s="152"/>
    </row>
    <row r="77" spans="14:22" x14ac:dyDescent="0.25">
      <c r="N77" s="142"/>
      <c r="O77" s="143"/>
      <c r="P77" s="143"/>
      <c r="Q77" s="143"/>
      <c r="R77" s="143"/>
      <c r="S77" s="143"/>
      <c r="T77" s="143"/>
      <c r="U77" s="144"/>
      <c r="V77" s="152"/>
    </row>
    <row r="78" spans="14:22" x14ac:dyDescent="0.25">
      <c r="N78" s="142"/>
      <c r="O78" s="143"/>
      <c r="P78" s="143"/>
      <c r="Q78" s="143"/>
      <c r="R78" s="143"/>
      <c r="S78" s="143"/>
      <c r="T78" s="143"/>
      <c r="U78" s="144"/>
      <c r="V78" s="152"/>
    </row>
    <row r="79" spans="14:22" x14ac:dyDescent="0.25">
      <c r="N79" s="142"/>
      <c r="O79" s="143"/>
      <c r="P79" s="143"/>
      <c r="Q79" s="143"/>
      <c r="R79" s="143"/>
      <c r="S79" s="143"/>
      <c r="T79" s="143"/>
      <c r="U79" s="144"/>
      <c r="V79" s="152"/>
    </row>
    <row r="80" spans="14:22" x14ac:dyDescent="0.25">
      <c r="N80" s="142"/>
      <c r="O80" s="143"/>
      <c r="P80" s="143"/>
      <c r="Q80" s="143"/>
      <c r="R80" s="143"/>
      <c r="S80" s="143"/>
      <c r="T80" s="143"/>
      <c r="U80" s="144"/>
      <c r="V80" s="152"/>
    </row>
    <row r="81" spans="14:22" x14ac:dyDescent="0.25">
      <c r="N81" s="142"/>
      <c r="O81" s="143"/>
      <c r="P81" s="143"/>
      <c r="Q81" s="143"/>
      <c r="R81" s="143"/>
      <c r="S81" s="143"/>
      <c r="T81" s="143"/>
      <c r="U81" s="144"/>
      <c r="V81" s="152"/>
    </row>
    <row r="82" spans="14:22" x14ac:dyDescent="0.25">
      <c r="N82" s="142"/>
      <c r="O82" s="143"/>
      <c r="P82" s="143"/>
      <c r="Q82" s="143"/>
      <c r="R82" s="143"/>
      <c r="S82" s="143"/>
      <c r="T82" s="143"/>
      <c r="U82" s="144"/>
      <c r="V82" s="152"/>
    </row>
    <row r="83" spans="14:22" x14ac:dyDescent="0.25">
      <c r="N83" s="142"/>
      <c r="O83" s="143"/>
      <c r="P83" s="143"/>
      <c r="Q83" s="143"/>
      <c r="R83" s="143"/>
      <c r="S83" s="143"/>
      <c r="T83" s="143"/>
      <c r="U83" s="144"/>
      <c r="V83" s="152"/>
    </row>
    <row r="84" spans="14:22" x14ac:dyDescent="0.25">
      <c r="N84" s="142"/>
      <c r="O84" s="143"/>
      <c r="P84" s="143"/>
      <c r="Q84" s="143"/>
      <c r="R84" s="143"/>
      <c r="S84" s="143"/>
      <c r="T84" s="143"/>
      <c r="U84" s="144"/>
      <c r="V84" s="152"/>
    </row>
    <row r="85" spans="14:22" x14ac:dyDescent="0.25">
      <c r="N85" s="142"/>
      <c r="O85" s="143"/>
      <c r="P85" s="143"/>
      <c r="Q85" s="143"/>
      <c r="R85" s="143"/>
      <c r="S85" s="143"/>
      <c r="T85" s="143"/>
      <c r="U85" s="144"/>
      <c r="V85" s="152"/>
    </row>
    <row r="86" spans="14:22" x14ac:dyDescent="0.25">
      <c r="N86" s="142"/>
      <c r="O86" s="143"/>
      <c r="P86" s="143"/>
      <c r="Q86" s="143"/>
      <c r="R86" s="143"/>
      <c r="S86" s="143"/>
      <c r="T86" s="143"/>
      <c r="U86" s="144"/>
      <c r="V86" s="152"/>
    </row>
    <row r="87" spans="14:22" x14ac:dyDescent="0.25">
      <c r="N87" s="142"/>
      <c r="O87" s="143"/>
      <c r="P87" s="143"/>
      <c r="Q87" s="143"/>
      <c r="R87" s="143"/>
      <c r="S87" s="143"/>
      <c r="T87" s="143"/>
      <c r="U87" s="144"/>
      <c r="V87" s="152"/>
    </row>
    <row r="88" spans="14:22" x14ac:dyDescent="0.25">
      <c r="N88" s="142"/>
      <c r="O88" s="143"/>
      <c r="P88" s="143"/>
      <c r="Q88" s="143"/>
      <c r="R88" s="143"/>
      <c r="S88" s="143"/>
      <c r="T88" s="143"/>
      <c r="U88" s="144"/>
      <c r="V88" s="152"/>
    </row>
    <row r="89" spans="14:22" x14ac:dyDescent="0.25">
      <c r="N89" s="142"/>
      <c r="O89" s="143"/>
      <c r="P89" s="143"/>
      <c r="Q89" s="143"/>
      <c r="R89" s="143"/>
      <c r="S89" s="143"/>
      <c r="T89" s="143"/>
      <c r="U89" s="144"/>
      <c r="V89" s="152"/>
    </row>
    <row r="90" spans="14:22" x14ac:dyDescent="0.25">
      <c r="N90" s="142"/>
      <c r="O90" s="143"/>
      <c r="P90" s="143"/>
      <c r="Q90" s="143"/>
      <c r="R90" s="143"/>
      <c r="S90" s="143"/>
      <c r="T90" s="143"/>
      <c r="U90" s="144"/>
      <c r="V90" s="152"/>
    </row>
    <row r="91" spans="14:22" x14ac:dyDescent="0.25">
      <c r="N91" s="142"/>
      <c r="O91" s="143"/>
      <c r="P91" s="143"/>
      <c r="Q91" s="143"/>
      <c r="R91" s="143"/>
      <c r="S91" s="143"/>
      <c r="T91" s="143"/>
      <c r="U91" s="144"/>
      <c r="V91" s="152"/>
    </row>
    <row r="92" spans="14:22" x14ac:dyDescent="0.25">
      <c r="N92" s="142"/>
      <c r="O92" s="143"/>
      <c r="P92" s="143"/>
      <c r="Q92" s="143"/>
      <c r="R92" s="143"/>
      <c r="S92" s="143"/>
      <c r="T92" s="143"/>
      <c r="U92" s="144"/>
      <c r="V92" s="152"/>
    </row>
    <row r="93" spans="14:22" x14ac:dyDescent="0.25">
      <c r="N93" s="142"/>
      <c r="O93" s="143"/>
      <c r="P93" s="143"/>
      <c r="Q93" s="143"/>
      <c r="R93" s="143"/>
      <c r="S93" s="143"/>
      <c r="T93" s="143"/>
      <c r="U93" s="144"/>
      <c r="V93" s="152"/>
    </row>
    <row r="94" spans="14:22" x14ac:dyDescent="0.25">
      <c r="N94" s="142"/>
      <c r="O94" s="143"/>
      <c r="P94" s="143"/>
      <c r="Q94" s="143"/>
      <c r="R94" s="143"/>
      <c r="S94" s="143"/>
      <c r="T94" s="143"/>
      <c r="U94" s="144"/>
      <c r="V94" s="152"/>
    </row>
    <row r="95" spans="14:22" x14ac:dyDescent="0.25">
      <c r="N95" s="142"/>
      <c r="O95" s="143"/>
      <c r="P95" s="143"/>
      <c r="Q95" s="143"/>
      <c r="R95" s="143"/>
      <c r="S95" s="143"/>
      <c r="T95" s="143"/>
      <c r="U95" s="144"/>
      <c r="V95" s="152"/>
    </row>
    <row r="96" spans="14:22" x14ac:dyDescent="0.25">
      <c r="N96" s="142"/>
      <c r="O96" s="143"/>
      <c r="P96" s="143"/>
      <c r="Q96" s="143"/>
      <c r="R96" s="143"/>
      <c r="S96" s="143"/>
      <c r="T96" s="143"/>
      <c r="U96" s="144"/>
      <c r="V96" s="152"/>
    </row>
    <row r="97" spans="14:22" x14ac:dyDescent="0.25">
      <c r="N97" s="142"/>
      <c r="O97" s="143"/>
      <c r="P97" s="143"/>
      <c r="Q97" s="143"/>
      <c r="R97" s="143"/>
      <c r="S97" s="143"/>
      <c r="T97" s="143"/>
      <c r="U97" s="144"/>
      <c r="V97" s="152"/>
    </row>
    <row r="98" spans="14:22" x14ac:dyDescent="0.25">
      <c r="N98" s="142"/>
      <c r="O98" s="143"/>
      <c r="P98" s="143"/>
      <c r="Q98" s="143"/>
      <c r="R98" s="143"/>
      <c r="S98" s="143"/>
      <c r="T98" s="143"/>
      <c r="U98" s="144"/>
      <c r="V98" s="152"/>
    </row>
    <row r="99" spans="14:22" x14ac:dyDescent="0.25">
      <c r="N99" s="142"/>
      <c r="O99" s="143"/>
      <c r="P99" s="143"/>
      <c r="Q99" s="143"/>
      <c r="R99" s="143"/>
      <c r="S99" s="143"/>
      <c r="T99" s="143"/>
      <c r="U99" s="144"/>
      <c r="V99" s="152"/>
    </row>
    <row r="100" spans="14:22" x14ac:dyDescent="0.25">
      <c r="N100" s="142"/>
      <c r="O100" s="143"/>
      <c r="P100" s="143"/>
      <c r="Q100" s="143"/>
      <c r="R100" s="143"/>
      <c r="S100" s="143"/>
      <c r="T100" s="143"/>
      <c r="U100" s="144"/>
      <c r="V100" s="152"/>
    </row>
    <row r="101" spans="14:22" x14ac:dyDescent="0.25">
      <c r="N101" s="142"/>
      <c r="O101" s="143"/>
      <c r="P101" s="143"/>
      <c r="Q101" s="143"/>
      <c r="R101" s="143"/>
      <c r="S101" s="143"/>
      <c r="T101" s="143"/>
      <c r="U101" s="144"/>
      <c r="V101" s="152"/>
    </row>
    <row r="102" spans="14:22" x14ac:dyDescent="0.25">
      <c r="N102" s="142"/>
      <c r="O102" s="143"/>
      <c r="P102" s="143"/>
      <c r="Q102" s="143"/>
      <c r="R102" s="143"/>
      <c r="S102" s="143"/>
      <c r="T102" s="143"/>
      <c r="U102" s="144"/>
      <c r="V102" s="152"/>
    </row>
    <row r="103" spans="14:22" x14ac:dyDescent="0.25">
      <c r="N103" s="142"/>
      <c r="O103" s="143"/>
      <c r="P103" s="143"/>
      <c r="Q103" s="143"/>
      <c r="R103" s="143"/>
      <c r="S103" s="143"/>
      <c r="T103" s="143"/>
      <c r="U103" s="144"/>
      <c r="V103" s="152"/>
    </row>
    <row r="104" spans="14:22" x14ac:dyDescent="0.25">
      <c r="N104" s="142"/>
      <c r="O104" s="143"/>
      <c r="P104" s="143"/>
      <c r="Q104" s="143"/>
      <c r="R104" s="143"/>
      <c r="S104" s="143"/>
      <c r="T104" s="143"/>
      <c r="U104" s="144"/>
      <c r="V104" s="152"/>
    </row>
    <row r="105" spans="14:22" x14ac:dyDescent="0.25">
      <c r="N105" s="142"/>
      <c r="O105" s="143"/>
      <c r="P105" s="143"/>
      <c r="Q105" s="143"/>
      <c r="R105" s="143"/>
      <c r="S105" s="143"/>
      <c r="T105" s="143"/>
      <c r="U105" s="144"/>
      <c r="V105" s="152"/>
    </row>
    <row r="106" spans="14:22" x14ac:dyDescent="0.25">
      <c r="N106" s="142"/>
      <c r="O106" s="143"/>
      <c r="P106" s="143"/>
      <c r="Q106" s="143"/>
      <c r="R106" s="143"/>
      <c r="S106" s="143"/>
      <c r="T106" s="143"/>
      <c r="U106" s="144"/>
      <c r="V106" s="152"/>
    </row>
    <row r="107" spans="14:22" x14ac:dyDescent="0.25">
      <c r="N107" s="142"/>
      <c r="O107" s="143"/>
      <c r="P107" s="143"/>
      <c r="Q107" s="143"/>
      <c r="R107" s="143"/>
      <c r="S107" s="143"/>
      <c r="T107" s="143"/>
      <c r="U107" s="144"/>
      <c r="V107" s="152"/>
    </row>
    <row r="108" spans="14:22" x14ac:dyDescent="0.25">
      <c r="N108" s="142"/>
      <c r="O108" s="143"/>
      <c r="P108" s="143"/>
      <c r="Q108" s="143"/>
      <c r="R108" s="143"/>
      <c r="S108" s="143"/>
      <c r="T108" s="143"/>
      <c r="U108" s="144"/>
      <c r="V108" s="152"/>
    </row>
    <row r="109" spans="14:22" x14ac:dyDescent="0.25">
      <c r="N109" s="142"/>
      <c r="O109" s="143"/>
      <c r="P109" s="143"/>
      <c r="Q109" s="143"/>
      <c r="R109" s="143"/>
      <c r="S109" s="143"/>
      <c r="T109" s="143"/>
      <c r="U109" s="144"/>
      <c r="V109" s="152"/>
    </row>
    <row r="110" spans="14:22" x14ac:dyDescent="0.25">
      <c r="N110" s="142"/>
      <c r="O110" s="143"/>
      <c r="P110" s="143"/>
      <c r="Q110" s="143"/>
      <c r="R110" s="143"/>
      <c r="S110" s="143"/>
      <c r="T110" s="143"/>
      <c r="U110" s="144"/>
      <c r="V110" s="152"/>
    </row>
    <row r="111" spans="14:22" x14ac:dyDescent="0.25">
      <c r="N111" s="142"/>
      <c r="O111" s="143"/>
      <c r="P111" s="143"/>
      <c r="Q111" s="143"/>
      <c r="R111" s="143"/>
      <c r="S111" s="143"/>
      <c r="T111" s="143"/>
      <c r="U111" s="144"/>
      <c r="V111" s="152"/>
    </row>
    <row r="112" spans="14:22" x14ac:dyDescent="0.25">
      <c r="N112" s="142"/>
      <c r="O112" s="143"/>
      <c r="P112" s="143"/>
      <c r="Q112" s="143"/>
      <c r="R112" s="143"/>
      <c r="S112" s="143"/>
      <c r="T112" s="143"/>
      <c r="U112" s="144"/>
      <c r="V112" s="152"/>
    </row>
    <row r="113" spans="14:22" x14ac:dyDescent="0.25">
      <c r="N113" s="142"/>
      <c r="O113" s="143"/>
      <c r="P113" s="143"/>
      <c r="Q113" s="143"/>
      <c r="R113" s="143"/>
      <c r="S113" s="143"/>
      <c r="T113" s="143"/>
      <c r="U113" s="144"/>
      <c r="V113" s="152"/>
    </row>
    <row r="114" spans="14:22" x14ac:dyDescent="0.25">
      <c r="N114" s="142"/>
      <c r="O114" s="143"/>
      <c r="P114" s="143"/>
      <c r="Q114" s="143"/>
      <c r="R114" s="143"/>
      <c r="S114" s="143"/>
      <c r="T114" s="143"/>
      <c r="U114" s="144"/>
      <c r="V114" s="152"/>
    </row>
    <row r="115" spans="14:22" x14ac:dyDescent="0.25">
      <c r="N115" s="142"/>
      <c r="O115" s="143"/>
      <c r="P115" s="143"/>
      <c r="Q115" s="143"/>
      <c r="R115" s="143"/>
      <c r="S115" s="143"/>
      <c r="T115" s="143"/>
      <c r="U115" s="144"/>
      <c r="V115" s="152"/>
    </row>
    <row r="116" spans="14:22" x14ac:dyDescent="0.25">
      <c r="N116" s="142"/>
      <c r="O116" s="143"/>
      <c r="P116" s="143"/>
      <c r="Q116" s="143"/>
      <c r="R116" s="143"/>
      <c r="S116" s="143"/>
      <c r="T116" s="143"/>
      <c r="U116" s="144"/>
      <c r="V116" s="152"/>
    </row>
    <row r="117" spans="14:22" x14ac:dyDescent="0.25">
      <c r="N117" s="142"/>
      <c r="O117" s="143"/>
      <c r="P117" s="143"/>
      <c r="Q117" s="143"/>
      <c r="R117" s="143"/>
      <c r="S117" s="143"/>
      <c r="T117" s="143"/>
      <c r="U117" s="144"/>
      <c r="V117" s="152"/>
    </row>
    <row r="118" spans="14:22" x14ac:dyDescent="0.25">
      <c r="N118" s="142"/>
      <c r="O118" s="143"/>
      <c r="P118" s="143"/>
      <c r="Q118" s="143"/>
      <c r="R118" s="143"/>
      <c r="S118" s="143"/>
      <c r="T118" s="143"/>
      <c r="U118" s="144"/>
      <c r="V118" s="152"/>
    </row>
    <row r="119" spans="14:22" x14ac:dyDescent="0.25">
      <c r="N119" s="142"/>
      <c r="O119" s="143"/>
      <c r="P119" s="143"/>
      <c r="Q119" s="143"/>
      <c r="R119" s="143"/>
      <c r="S119" s="143"/>
      <c r="T119" s="143"/>
      <c r="U119" s="144"/>
      <c r="V119" s="152"/>
    </row>
    <row r="120" spans="14:22" x14ac:dyDescent="0.25">
      <c r="N120" s="142"/>
      <c r="O120" s="143"/>
      <c r="P120" s="143"/>
      <c r="Q120" s="143"/>
      <c r="R120" s="143"/>
      <c r="S120" s="143"/>
      <c r="T120" s="143"/>
      <c r="U120" s="144"/>
      <c r="V120" s="152"/>
    </row>
    <row r="121" spans="14:22" x14ac:dyDescent="0.25">
      <c r="N121" s="142"/>
      <c r="O121" s="143"/>
      <c r="P121" s="143"/>
      <c r="Q121" s="143"/>
      <c r="R121" s="143"/>
      <c r="S121" s="143"/>
      <c r="T121" s="143"/>
      <c r="U121" s="144"/>
      <c r="V121" s="152"/>
    </row>
    <row r="122" spans="14:22" x14ac:dyDescent="0.25">
      <c r="N122" s="142"/>
      <c r="O122" s="143"/>
      <c r="P122" s="143"/>
      <c r="Q122" s="143"/>
      <c r="R122" s="143"/>
      <c r="S122" s="143"/>
      <c r="T122" s="143"/>
      <c r="U122" s="144"/>
      <c r="V122" s="152"/>
    </row>
    <row r="123" spans="14:22" x14ac:dyDescent="0.25">
      <c r="N123" s="142"/>
      <c r="O123" s="143"/>
      <c r="P123" s="143"/>
      <c r="Q123" s="143"/>
      <c r="R123" s="143"/>
      <c r="S123" s="143"/>
      <c r="T123" s="143"/>
      <c r="U123" s="144"/>
      <c r="V123" s="152"/>
    </row>
    <row r="124" spans="14:22" x14ac:dyDescent="0.25">
      <c r="N124" s="142"/>
      <c r="O124" s="143"/>
      <c r="P124" s="143"/>
      <c r="Q124" s="143"/>
      <c r="R124" s="143"/>
      <c r="S124" s="143"/>
      <c r="T124" s="143"/>
      <c r="U124" s="144"/>
      <c r="V124" s="152"/>
    </row>
    <row r="125" spans="14:22" x14ac:dyDescent="0.25">
      <c r="N125" s="142"/>
      <c r="O125" s="143"/>
      <c r="P125" s="143"/>
      <c r="Q125" s="143"/>
      <c r="R125" s="143"/>
      <c r="S125" s="143"/>
      <c r="T125" s="143"/>
      <c r="U125" s="144"/>
      <c r="V125" s="152"/>
    </row>
    <row r="126" spans="14:22" x14ac:dyDescent="0.25">
      <c r="N126" s="142"/>
      <c r="O126" s="143"/>
      <c r="P126" s="143"/>
      <c r="Q126" s="143"/>
      <c r="R126" s="143"/>
      <c r="S126" s="143"/>
      <c r="T126" s="143"/>
      <c r="U126" s="144"/>
      <c r="V126" s="152"/>
    </row>
    <row r="127" spans="14:22" x14ac:dyDescent="0.25">
      <c r="N127" s="142"/>
      <c r="O127" s="143"/>
      <c r="P127" s="143"/>
      <c r="Q127" s="143"/>
      <c r="R127" s="143"/>
      <c r="S127" s="143"/>
      <c r="T127" s="143"/>
      <c r="U127" s="144"/>
      <c r="V127" s="152"/>
    </row>
    <row r="128" spans="14:22" x14ac:dyDescent="0.25">
      <c r="N128" s="142"/>
      <c r="O128" s="143"/>
      <c r="P128" s="143"/>
      <c r="Q128" s="143"/>
      <c r="R128" s="143"/>
      <c r="S128" s="143"/>
      <c r="T128" s="143"/>
      <c r="U128" s="144"/>
      <c r="V128" s="152"/>
    </row>
    <row r="129" spans="14:22" x14ac:dyDescent="0.25">
      <c r="N129" s="142"/>
      <c r="O129" s="143"/>
      <c r="P129" s="143"/>
      <c r="Q129" s="143"/>
      <c r="R129" s="143"/>
      <c r="S129" s="143"/>
      <c r="T129" s="143"/>
      <c r="U129" s="144"/>
      <c r="V129" s="152"/>
    </row>
    <row r="130" spans="14:22" x14ac:dyDescent="0.25">
      <c r="N130" s="142"/>
      <c r="O130" s="143"/>
      <c r="P130" s="143"/>
      <c r="Q130" s="143"/>
      <c r="R130" s="143"/>
      <c r="S130" s="143"/>
      <c r="T130" s="143"/>
      <c r="U130" s="144"/>
      <c r="V130" s="152"/>
    </row>
    <row r="131" spans="14:22" x14ac:dyDescent="0.25">
      <c r="N131" s="142"/>
      <c r="O131" s="143"/>
      <c r="P131" s="143"/>
      <c r="Q131" s="143"/>
      <c r="R131" s="143"/>
      <c r="S131" s="143"/>
      <c r="T131" s="143"/>
      <c r="U131" s="144"/>
      <c r="V131" s="152"/>
    </row>
    <row r="132" spans="14:22" x14ac:dyDescent="0.2">
      <c r="N132" s="145"/>
      <c r="O132" s="146"/>
      <c r="P132" s="146"/>
      <c r="Q132" s="146"/>
      <c r="R132" s="146"/>
      <c r="S132" s="146"/>
      <c r="T132" s="146"/>
      <c r="U132" s="146"/>
      <c r="V132" s="146"/>
    </row>
    <row r="133" spans="14:22" x14ac:dyDescent="0.2">
      <c r="N133" s="147"/>
    </row>
    <row r="134" spans="14:22" x14ac:dyDescent="0.2">
      <c r="N134" s="147"/>
    </row>
    <row r="135" spans="14:22" x14ac:dyDescent="0.2">
      <c r="N135" s="147"/>
    </row>
    <row r="136" spans="14:22" x14ac:dyDescent="0.2">
      <c r="N136" s="147"/>
    </row>
    <row r="137" spans="14:22" x14ac:dyDescent="0.2">
      <c r="N137" s="147"/>
    </row>
    <row r="138" spans="14:22" x14ac:dyDescent="0.2">
      <c r="N138" s="147"/>
    </row>
    <row r="139" spans="14:22" x14ac:dyDescent="0.2">
      <c r="N139" s="147"/>
    </row>
    <row r="140" spans="14:22" x14ac:dyDescent="0.2">
      <c r="N140" s="147"/>
    </row>
    <row r="141" spans="14:22" x14ac:dyDescent="0.2">
      <c r="N141" s="147"/>
    </row>
    <row r="142" spans="14:22" x14ac:dyDescent="0.2">
      <c r="N142" s="147"/>
    </row>
    <row r="143" spans="14:22" x14ac:dyDescent="0.2">
      <c r="N143" s="147"/>
    </row>
    <row r="144" spans="14:22" x14ac:dyDescent="0.2">
      <c r="N144" s="147"/>
    </row>
    <row r="145" spans="14:14" x14ac:dyDescent="0.2">
      <c r="N145" s="147"/>
    </row>
    <row r="146" spans="14:14" x14ac:dyDescent="0.2">
      <c r="N146" s="147"/>
    </row>
    <row r="147" spans="14:14" x14ac:dyDescent="0.2">
      <c r="N147" s="147"/>
    </row>
    <row r="148" spans="14:14" x14ac:dyDescent="0.2">
      <c r="N148" s="147"/>
    </row>
    <row r="149" spans="14:14" x14ac:dyDescent="0.2">
      <c r="N149" s="147"/>
    </row>
    <row r="150" spans="14:14" x14ac:dyDescent="0.2">
      <c r="N150" s="147"/>
    </row>
    <row r="151" spans="14:14" x14ac:dyDescent="0.2">
      <c r="N151" s="147"/>
    </row>
    <row r="152" spans="14:14" x14ac:dyDescent="0.2">
      <c r="N152" s="147"/>
    </row>
    <row r="153" spans="14:14" x14ac:dyDescent="0.2">
      <c r="N153" s="147"/>
    </row>
    <row r="154" spans="14:14" x14ac:dyDescent="0.2">
      <c r="N154" s="147"/>
    </row>
    <row r="155" spans="14:14" x14ac:dyDescent="0.2">
      <c r="N155" s="147"/>
    </row>
    <row r="156" spans="14:14" x14ac:dyDescent="0.2">
      <c r="N156" s="147"/>
    </row>
    <row r="157" spans="14:14" x14ac:dyDescent="0.2">
      <c r="N157" s="147"/>
    </row>
    <row r="158" spans="14:14" x14ac:dyDescent="0.2">
      <c r="N158" s="147"/>
    </row>
    <row r="159" spans="14:14" x14ac:dyDescent="0.2">
      <c r="N159" s="147"/>
    </row>
    <row r="160" spans="14:14" x14ac:dyDescent="0.2">
      <c r="N160" s="147"/>
    </row>
    <row r="161" spans="14:14" x14ac:dyDescent="0.2">
      <c r="N161" s="147"/>
    </row>
    <row r="162" spans="14:14" x14ac:dyDescent="0.2">
      <c r="N162" s="147"/>
    </row>
    <row r="163" spans="14:14" x14ac:dyDescent="0.2">
      <c r="N163" s="147"/>
    </row>
    <row r="164" spans="14:14" x14ac:dyDescent="0.2">
      <c r="N164" s="147"/>
    </row>
    <row r="165" spans="14:14" x14ac:dyDescent="0.2">
      <c r="N165" s="147"/>
    </row>
    <row r="166" spans="14:14" x14ac:dyDescent="0.2">
      <c r="N166" s="147"/>
    </row>
    <row r="167" spans="14:14" x14ac:dyDescent="0.2">
      <c r="N167" s="147"/>
    </row>
    <row r="168" spans="14:14" x14ac:dyDescent="0.2">
      <c r="N168" s="147"/>
    </row>
    <row r="169" spans="14:14" x14ac:dyDescent="0.2">
      <c r="N169" s="147"/>
    </row>
    <row r="170" spans="14:14" x14ac:dyDescent="0.2">
      <c r="N170" s="147"/>
    </row>
    <row r="171" spans="14:14" x14ac:dyDescent="0.2">
      <c r="N171" s="147"/>
    </row>
    <row r="172" spans="14:14" x14ac:dyDescent="0.2">
      <c r="N172" s="147"/>
    </row>
    <row r="173" spans="14:14" x14ac:dyDescent="0.2">
      <c r="N173" s="147"/>
    </row>
    <row r="174" spans="14:14" x14ac:dyDescent="0.2">
      <c r="N174" s="147"/>
    </row>
    <row r="175" spans="14:14" x14ac:dyDescent="0.2">
      <c r="N175" s="147"/>
    </row>
    <row r="176" spans="14:14" x14ac:dyDescent="0.2">
      <c r="N176" s="147"/>
    </row>
    <row r="177" spans="14:14" x14ac:dyDescent="0.2">
      <c r="N177" s="147"/>
    </row>
    <row r="178" spans="14:14" x14ac:dyDescent="0.2">
      <c r="N178" s="147"/>
    </row>
    <row r="179" spans="14:14" x14ac:dyDescent="0.2">
      <c r="N179" s="147"/>
    </row>
    <row r="180" spans="14:14" x14ac:dyDescent="0.2">
      <c r="N180" s="147"/>
    </row>
    <row r="181" spans="14:14" x14ac:dyDescent="0.2">
      <c r="N181" s="147"/>
    </row>
    <row r="182" spans="14:14" x14ac:dyDescent="0.2">
      <c r="N182" s="147"/>
    </row>
    <row r="183" spans="14:14" x14ac:dyDescent="0.2">
      <c r="N183" s="147"/>
    </row>
    <row r="184" spans="14:14" x14ac:dyDescent="0.2">
      <c r="N184" s="147"/>
    </row>
    <row r="185" spans="14:14" x14ac:dyDescent="0.2">
      <c r="N185" s="147"/>
    </row>
    <row r="186" spans="14:14" x14ac:dyDescent="0.2">
      <c r="N186" s="147"/>
    </row>
    <row r="187" spans="14:14" x14ac:dyDescent="0.2">
      <c r="N187" s="147"/>
    </row>
    <row r="188" spans="14:14" x14ac:dyDescent="0.2">
      <c r="N188" s="147"/>
    </row>
    <row r="189" spans="14:14" x14ac:dyDescent="0.2">
      <c r="N189" s="147"/>
    </row>
  </sheetData>
  <autoFilter ref="A4:L41" xr:uid="{00000000-0009-0000-0000-000000000000}"/>
  <phoneticPr fontId="11" type="noConversion"/>
  <pageMargins left="0.78740157480314965" right="0.78740157480314965" top="1.5748031496062993" bottom="0.98425196850393704" header="0.51181102362204722" footer="0.70866141732283472"/>
  <pageSetup paperSize="8" fitToWidth="2" fitToHeight="0" orientation="landscape" r:id="rId1"/>
  <headerFooter alignWithMargins="0">
    <oddFooter>&amp;L&amp;F&amp;C&amp;P&amp;R&amp;D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86EB3D3D6064491087C2322E82181" ma:contentTypeVersion="4" ma:contentTypeDescription="Een nieuw document maken." ma:contentTypeScope="" ma:versionID="ea690e6d5e061d3f86a04dcab0d5443e">
  <xsd:schema xmlns:xsd="http://www.w3.org/2001/XMLSchema" xmlns:xs="http://www.w3.org/2001/XMLSchema" xmlns:p="http://schemas.microsoft.com/office/2006/metadata/properties" xmlns:ns2="7bb5f5d2-a885-42e9-a5dc-8d0e197bf93c" targetNamespace="http://schemas.microsoft.com/office/2006/metadata/properties" ma:root="true" ma:fieldsID="72fbe206391f43aaa16c1735785cf119" ns2:_="">
    <xsd:import namespace="7bb5f5d2-a885-42e9-a5dc-8d0e197bf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5f5d2-a885-42e9-a5dc-8d0e197bf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280160-A645-4DD6-9C9C-8DFBF4FC02C4}"/>
</file>

<file path=customXml/itemProps2.xml><?xml version="1.0" encoding="utf-8"?>
<ds:datastoreItem xmlns:ds="http://schemas.openxmlformats.org/officeDocument/2006/customXml" ds:itemID="{B619BE2A-B268-4C04-AFDF-BD864A3F5B7C}"/>
</file>

<file path=customXml/itemProps3.xml><?xml version="1.0" encoding="utf-8"?>
<ds:datastoreItem xmlns:ds="http://schemas.openxmlformats.org/officeDocument/2006/customXml" ds:itemID="{6EE1B2D6-9A32-467B-BCD3-AC9F24D63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 2024</vt:lpstr>
      <vt:lpstr>'Specificatie 2024'!Afdruktitels</vt:lpstr>
    </vt:vector>
  </TitlesOfParts>
  <Company>Gemeente Boxmeer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jcl</dc:creator>
  <cp:lastModifiedBy>Sonja van Santvoort</cp:lastModifiedBy>
  <cp:lastPrinted>2024-02-12T13:53:52Z</cp:lastPrinted>
  <dcterms:created xsi:type="dcterms:W3CDTF">2013-12-18T10:04:21Z</dcterms:created>
  <dcterms:modified xsi:type="dcterms:W3CDTF">2024-09-19T14:31:10Z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2024-02-09T12:14:50Z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ff498f35-2ac1-420c-81b7-08297c93b42d</vt:lpwstr>
  </property>
  <property fmtid="{D5CDD505-2E9C-101B-9397-08002B2CF9AE}" pid="8" name="MSIP_Label_9043f10a-881e-4653-a55e-02ca2cc829dc_ContentBits">
    <vt:lpwstr>0</vt:lpwstr>
  </property>
  <property fmtid="{D5CDD505-2E9C-101B-9397-08002B2CF9AE}" pid="9" name="ContentTypeId">
    <vt:lpwstr>0x010100AA386EB3D3D6064491087C2322E82181</vt:lpwstr>
  </property>
</Properties>
</file>