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djustconsulting.sharepoint.com/sites/BUInkada/Gedeelde documenten/10 Projecten/Pleysier College/Schoolmaaltijden 2025/3. Leidraad/"/>
    </mc:Choice>
  </mc:AlternateContent>
  <xr:revisionPtr revIDLastSave="4927" documentId="8_{048EBD8A-B6F1-0C45-9F55-A94AF96483E8}" xr6:coauthVersionLast="47" xr6:coauthVersionMax="47" xr10:uidLastSave="{A7913B51-89D5-4589-A174-96B1437DBAC2}"/>
  <bookViews>
    <workbookView xWindow="-120" yWindow="-120" windowWidth="29040" windowHeight="15720" tabRatio="814" activeTab="2" xr2:uid="{00000000-000D-0000-FFFF-FFFF00000000}"/>
  </bookViews>
  <sheets>
    <sheet name="Locatiegegevens" sheetId="31" r:id="rId1"/>
    <sheet name="Producten" sheetId="24" r:id="rId2"/>
    <sheet name="Totaaloverzicht" sheetId="3" r:id="rId3"/>
  </sheets>
  <definedNames>
    <definedName name="_xlnm.Print_Area" localSheetId="2">Totaaloverzicht!$A$1:$E$29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24" l="1"/>
  <c r="F87" i="24"/>
  <c r="F88" i="24"/>
  <c r="F54" i="24"/>
  <c r="F53" i="24"/>
  <c r="F49" i="24"/>
  <c r="F48" i="24"/>
  <c r="F41" i="24"/>
  <c r="F36" i="24"/>
  <c r="F24" i="24"/>
  <c r="F23" i="24"/>
  <c r="F22" i="24"/>
  <c r="F18" i="24"/>
  <c r="D90" i="24"/>
  <c r="D89" i="24"/>
  <c r="D93" i="24"/>
  <c r="D92" i="24"/>
  <c r="D91" i="24"/>
  <c r="F90" i="24" l="1"/>
  <c r="F89" i="24"/>
  <c r="F52" i="24"/>
  <c r="F50" i="24"/>
  <c r="F51" i="24"/>
  <c r="F34" i="24"/>
  <c r="F30" i="24"/>
  <c r="F61" i="24"/>
  <c r="F45" i="24"/>
  <c r="F59" i="24"/>
  <c r="F58" i="24"/>
  <c r="F31" i="24"/>
  <c r="F15" i="24"/>
  <c r="F55" i="24"/>
  <c r="F57" i="24"/>
  <c r="F39" i="24"/>
  <c r="F38" i="24"/>
  <c r="F37" i="24"/>
  <c r="F11" i="24"/>
  <c r="F14" i="24"/>
  <c r="F60" i="24"/>
  <c r="F17" i="24"/>
  <c r="F65" i="24"/>
  <c r="F72" i="24"/>
  <c r="F67" i="24"/>
  <c r="F66" i="24"/>
  <c r="F32" i="24"/>
  <c r="F33" i="24"/>
  <c r="F56" i="24"/>
  <c r="F44" i="24"/>
  <c r="F10" i="24"/>
  <c r="F40" i="24"/>
  <c r="F47" i="24"/>
  <c r="F110" i="24"/>
  <c r="F115" i="24"/>
  <c r="F101" i="24"/>
  <c r="F93" i="24"/>
  <c r="F92" i="24"/>
  <c r="F91" i="24"/>
  <c r="F111" i="24"/>
  <c r="F109" i="24"/>
  <c r="F113" i="24"/>
  <c r="F29" i="24" l="1"/>
  <c r="F35" i="24"/>
  <c r="F74" i="24"/>
  <c r="F46" i="24"/>
  <c r="F75" i="24"/>
  <c r="F73" i="24"/>
  <c r="F107" i="24"/>
  <c r="F104" i="24"/>
  <c r="F106" i="24"/>
  <c r="F105" i="24"/>
  <c r="F103" i="24"/>
  <c r="F121" i="24"/>
  <c r="F120" i="24"/>
  <c r="F119" i="24"/>
  <c r="F118" i="24"/>
  <c r="F99" i="24"/>
  <c r="F98" i="24"/>
  <c r="F43" i="24"/>
  <c r="F42" i="24"/>
  <c r="F13" i="24"/>
  <c r="F12" i="24"/>
  <c r="F28" i="24"/>
  <c r="F117" i="24"/>
  <c r="F85" i="24"/>
  <c r="F71" i="24"/>
  <c r="F70" i="24"/>
  <c r="F69" i="24"/>
  <c r="F68" i="24"/>
  <c r="F108" i="24" l="1"/>
  <c r="F102" i="24"/>
  <c r="F100" i="24"/>
  <c r="F27" i="24"/>
  <c r="F26" i="24"/>
  <c r="F25" i="24"/>
  <c r="F9" i="24"/>
  <c r="F8" i="24"/>
  <c r="F114" i="24"/>
  <c r="F112" i="24"/>
  <c r="F97" i="24"/>
  <c r="F81" i="24"/>
  <c r="F84" i="24"/>
  <c r="F80" i="24"/>
  <c r="F116" i="24"/>
  <c r="F83" i="24"/>
  <c r="F82" i="24"/>
  <c r="F76" i="24"/>
  <c r="F21" i="24"/>
  <c r="F20" i="24"/>
  <c r="F19" i="24"/>
  <c r="F16" i="24"/>
  <c r="F7" i="24"/>
  <c r="G122" i="24" l="1"/>
  <c r="E8" i="3" s="1"/>
  <c r="G94" i="24"/>
  <c r="E7" i="3" s="1"/>
  <c r="G77" i="24"/>
  <c r="E6" i="3" s="1"/>
  <c r="E15" i="3"/>
  <c r="G62" i="24" l="1"/>
  <c r="E5" i="3" s="1"/>
  <c r="E9" i="3" s="1"/>
  <c r="G124" i="24" l="1"/>
  <c r="D17" i="3" l="1"/>
</calcChain>
</file>

<file path=xl/sharedStrings.xml><?xml version="1.0" encoding="utf-8"?>
<sst xmlns="http://schemas.openxmlformats.org/spreadsheetml/2006/main" count="182" uniqueCount="172">
  <si>
    <t>Ondertekening:</t>
  </si>
  <si>
    <t>Aantallen</t>
  </si>
  <si>
    <t>Er geldt geen afname verplichting</t>
  </si>
  <si>
    <t>Totaal</t>
  </si>
  <si>
    <t xml:space="preserve"> Handtekening</t>
  </si>
  <si>
    <t>Locatie</t>
  </si>
  <si>
    <t>Adres</t>
  </si>
  <si>
    <t>Aantal leerlingen</t>
  </si>
  <si>
    <t>Totaal per jaar incl. btw</t>
  </si>
  <si>
    <t>Functie:</t>
  </si>
  <si>
    <t>Datum:</t>
  </si>
  <si>
    <t>Jaarbedrag voor gunning, incl. BTW</t>
  </si>
  <si>
    <t>Jaarlijkse kosten</t>
  </si>
  <si>
    <t>Bijkomende kosten</t>
  </si>
  <si>
    <t>Locatiegegevens Pleysier College</t>
  </si>
  <si>
    <t>Producten</t>
  </si>
  <si>
    <t>Pleysier College - Schoolmaaltijden</t>
  </si>
  <si>
    <t>Totaal producten</t>
  </si>
  <si>
    <t>Pleysier College Delft</t>
  </si>
  <si>
    <t>J.J. Slauerhofflaan 275</t>
  </si>
  <si>
    <t>Postcode en plaats</t>
  </si>
  <si>
    <t>Pleysier College Oosterbeek</t>
  </si>
  <si>
    <t>Pleysier College Westerbeek (hoofdlocatie)</t>
  </si>
  <si>
    <t>Pleysier College Westerbeek (dislocatie)</t>
  </si>
  <si>
    <t>Pleysier College Zoetermeer</t>
  </si>
  <si>
    <t>Scheepersstraat 160</t>
  </si>
  <si>
    <t>Asmanweg 16</t>
  </si>
  <si>
    <t xml:space="preserve">Kootwijkstraat 35 </t>
  </si>
  <si>
    <t>Schansbos 1</t>
  </si>
  <si>
    <t>2624 JZ Delft</t>
  </si>
  <si>
    <t>2572 AP Den Haag</t>
  </si>
  <si>
    <t>2571 BK Den Haag</t>
  </si>
  <si>
    <t>2573 XJ Den Haag</t>
  </si>
  <si>
    <t>2716 GV Zoetermeer</t>
  </si>
  <si>
    <t>Kalenderjaar 2024</t>
  </si>
  <si>
    <t>Aantal leveringen per week</t>
  </si>
  <si>
    <t>Toelichting huidige en gewenste werkwijze</t>
  </si>
  <si>
    <t>2x per week (op dinsdag en donderdag)</t>
  </si>
  <si>
    <t>4x per week</t>
  </si>
  <si>
    <t>Omzet (inclusief btw)</t>
  </si>
  <si>
    <t>Toelichting</t>
  </si>
  <si>
    <t>• Alleen lunch, deze wordt kant en klaar gebracht. 
• De school verspreidt de lunch (broodjes, wraps e.d.) zelf aan de leerlingen
• Gevarieerde broodjes/aanbod is van belang.
• Geen warme maaltijden.
• Rekening houden met dieetwensen.</t>
  </si>
  <si>
    <t>1x of 2x per week (op dinsdag en/of donderdag)</t>
  </si>
  <si>
    <t>• Alleen lunch, deze wordt bezorgd en opdrachtnemer brengt de lunch naar de klaslokalen en leerlingen.
• Belegde broodjes, soms wraps, gevarieerde broodjes/aanbod is van belang.
• Soms warme maaltijd, als er budget is
• Rekening houden met dieetwensen.</t>
  </si>
  <si>
    <t>• Serveren vanuit bijvoorbeeld een auto. 
• De leerlingen eten de producten buiten op.
• Ook fruit voor de leerlingen en een tas met boodschappen voor de vakanties.
• De producten moeten passend zijn voor de leerlingen</t>
  </si>
  <si>
    <t>• Betreft broodmaaltijden. 
• Deze worden voorbereid door conciërges.
• Ook fruit en melk en extra's zoals krentenbollen, ontbijtkoek, eierkoeken).
• Op dinsdag een verzorgde lunch.
• Eventueel ook alleen ingrediënten leveren ipv broodjes.</t>
  </si>
  <si>
    <t>Doos voor zomerpakket</t>
  </si>
  <si>
    <t>Inhoud pakket: fruit, pakjes drinken, muesli, lasagne pakket,
koffie, protieine reep, nootjes (div soorten), afbakbroodjes</t>
  </si>
  <si>
    <t>Tas voor kerstpakket</t>
  </si>
  <si>
    <t>Inhoud kerstpakket: fles vruchtensap, pasta, pastasaus, candybar, chips, fruit, 2 blikjes frisdrank, kerstbrood, ontbijtkoek, koffie, maaltijdpakket</t>
  </si>
  <si>
    <t>Smoothie</t>
  </si>
  <si>
    <t>Luxe sandwich</t>
  </si>
  <si>
    <t>Luxe sandwich - glutenvrij</t>
  </si>
  <si>
    <t>Luxe sandwich - vegan</t>
  </si>
  <si>
    <t>Pakketten tbv leerlingen: Calve pindakaas 350g, Nutella 400g, Hero vruchtenspread 350g, Kelloggs smacks 330g, Pringles original 40g, Snelle jelle kruidkoek, Milka choco wafer wit 180g,  Haribo kindermix 75g, Campina LL halfvolle melk 1l, Wicky fruitdrink 10x20cl, Karvan Cevitam aardbei 600ml, Hollandia Matze cracker natural, Croco zoute sticks, Boodschappentas, Pralines bonbons 230g</t>
  </si>
  <si>
    <t>Rotirol kipkerrie</t>
  </si>
  <si>
    <t>Wok bami</t>
  </si>
  <si>
    <t>Minibaguette kroket</t>
  </si>
  <si>
    <t>Broodje kipkerrie</t>
  </si>
  <si>
    <t>Minibaguette gezond</t>
  </si>
  <si>
    <t>Saucijzenbroodje</t>
  </si>
  <si>
    <t>Inschrijver kan aan de vermelde omschrijving, aantallen en bedragen geen rechten ontlenen.</t>
  </si>
  <si>
    <t>Naam inschrijver:</t>
  </si>
  <si>
    <t>Naam ondertekenaar:</t>
  </si>
  <si>
    <t>Inschrijver dient alleen de oranje gearceerde cellen in te vullen</t>
  </si>
  <si>
    <t>Meergranen croissant met kaas en tomaat</t>
  </si>
  <si>
    <t>80x Croissants meergranen, belegd met ei
30x Melk
50x Optimel</t>
  </si>
  <si>
    <t>Meergranen croissant met ei</t>
  </si>
  <si>
    <t>Pecan broodjes</t>
  </si>
  <si>
    <t>Kaneelbroodjes</t>
  </si>
  <si>
    <t>Pandabol Gezond</t>
  </si>
  <si>
    <t>Pandabol Gezond zonder ham</t>
  </si>
  <si>
    <t>Pandabol tonijn</t>
  </si>
  <si>
    <t>Boerenbol eiersalade</t>
  </si>
  <si>
    <t>Lftar maaltijden</t>
  </si>
  <si>
    <t>Lams kotelet</t>
  </si>
  <si>
    <t>Ossenhaas</t>
  </si>
  <si>
    <t>Kip saté</t>
  </si>
  <si>
    <t>Kip kluifjes</t>
  </si>
  <si>
    <t>Zalm</t>
  </si>
  <si>
    <t>Kip saucijzenbroodje</t>
  </si>
  <si>
    <t>Fruitbakje</t>
  </si>
  <si>
    <t>Caprisun</t>
  </si>
  <si>
    <t>Wrap zalm</t>
  </si>
  <si>
    <t>Wrap roomkaas</t>
  </si>
  <si>
    <t>Wrap gerookte kip</t>
  </si>
  <si>
    <t>Broodje hamburger kip en rund</t>
  </si>
  <si>
    <t>Broodje eiersalade</t>
  </si>
  <si>
    <t>Broodje krabsalade</t>
  </si>
  <si>
    <t>Broodje tonijnsalade</t>
  </si>
  <si>
    <t>Broodje jong belegen kaas</t>
  </si>
  <si>
    <t>Broodje hummus met tomaat</t>
  </si>
  <si>
    <t>Broodje kipfilet</t>
  </si>
  <si>
    <t>Broodje brie met truffelmayonaise</t>
  </si>
  <si>
    <t>Rotirol kip</t>
  </si>
  <si>
    <t>Halve rotirol kipkerrie</t>
  </si>
  <si>
    <t>Wraps gevuld met gepaneerde kip</t>
  </si>
  <si>
    <t>Wrap krokante kip</t>
  </si>
  <si>
    <t>Panini kaas/salami</t>
  </si>
  <si>
    <t>Luxe oliebollen</t>
  </si>
  <si>
    <t>Pizzapunt</t>
  </si>
  <si>
    <t>Volkoren wrap - pesto - glutenvrij</t>
  </si>
  <si>
    <t>Krentenbollen met kaas en appelstroop</t>
  </si>
  <si>
    <t>Krentenbollen met kaas en appelstroop - glutenvrij</t>
  </si>
  <si>
    <t>Zonnebloempit broodjes zalm/eiersalade</t>
  </si>
  <si>
    <t>Schoolmaaltijden - Pleysier College Delft</t>
  </si>
  <si>
    <t xml:space="preserve">Schoolmaaltijden - Pleysier College Oosterbeek </t>
  </si>
  <si>
    <t xml:space="preserve">Schoolmaaltijden - Pleysier College Westerbeek </t>
  </si>
  <si>
    <t xml:space="preserve">Schoolmaaltijden - Pleysier College Zoetermeer </t>
  </si>
  <si>
    <t>Luxe broodjes kaas / humus / tonijn e.d.</t>
  </si>
  <si>
    <t>Volkoren wrap salami, skyr, sla, tomaat</t>
  </si>
  <si>
    <t>De afnamegegevens zijn gebaseerd op het kalenderjaar 2024. Aan de gegevens zijn geen rechten aan te ontlenen.</t>
  </si>
  <si>
    <t>Kampioentje gezond</t>
  </si>
  <si>
    <t>Lunch:
40x Rookvlees/ei
40x Kipfilet
30x Melk
30x Optimel 
1x Glutenvrij</t>
  </si>
  <si>
    <t>Bruine puntjes gekookt of gebakken ei - glutenvrij</t>
  </si>
  <si>
    <t>Fruit yoghurt</t>
  </si>
  <si>
    <t>Luxe broodjes (gezond, zalm, paling)</t>
  </si>
  <si>
    <t xml:space="preserve">Diverse fruit (zoals bananen, appels, mandarijnen, peren) </t>
  </si>
  <si>
    <t>Prijs incl. Btw</t>
  </si>
  <si>
    <t>Bruin broodje zalm</t>
  </si>
  <si>
    <t>Bruin broodje pindakaas</t>
  </si>
  <si>
    <t>Bruin broodje pindakaas - glutenvrij</t>
  </si>
  <si>
    <t>Bruin broodje runder rookvlees / ei</t>
  </si>
  <si>
    <t>Bruin broodje Vitello</t>
  </si>
  <si>
    <t>Bruin broodje filet American</t>
  </si>
  <si>
    <t>Bruin broodje hummus gezond</t>
  </si>
  <si>
    <t>Bruin broodje hummus gezond - vegan</t>
  </si>
  <si>
    <t>Bruin broodje ei / eiersalade</t>
  </si>
  <si>
    <t>Bruin broodje hummus gezond - glutenvrij</t>
  </si>
  <si>
    <t>Bruin broodje runder rookvlees / ei - glutenvrij</t>
  </si>
  <si>
    <t>Bruine puntjes kaas / kip-pesto / kipfilet</t>
  </si>
  <si>
    <t>Boeren yoghurt/muesli</t>
  </si>
  <si>
    <t>Volkoren wrap rosbief</t>
  </si>
  <si>
    <t>Volkoren wrap - kip/pesto - kip/hummes - kaas/hummus</t>
  </si>
  <si>
    <r>
      <t xml:space="preserve">Melk </t>
    </r>
    <r>
      <rPr>
        <sz val="8"/>
        <rFont val="Aptos"/>
        <family val="2"/>
      </rPr>
      <t>(20 cl)</t>
    </r>
  </si>
  <si>
    <t>Optimel (20 cl)</t>
  </si>
  <si>
    <t>Karne-jus (20 cl)</t>
  </si>
  <si>
    <t>Bruin broodje gezond</t>
  </si>
  <si>
    <t>Bruin broodje gezond - glutenvrij</t>
  </si>
  <si>
    <t>Bruin broodje gezond - veganistisch</t>
  </si>
  <si>
    <t>Mueslibol jam / kaas</t>
  </si>
  <si>
    <t>Ham/kaas croissant</t>
  </si>
  <si>
    <t>Saucijzenbroodje (warm geleverd)</t>
  </si>
  <si>
    <t>Kaasbroodje (warm geleverd)</t>
  </si>
  <si>
    <t>Harde bol bruin eiersalade/rookvlees</t>
  </si>
  <si>
    <t>Bruin broodje kaassoufle (warm geleverd)</t>
  </si>
  <si>
    <t>Bruin broodje rundvleeskroket (warm geleverd)</t>
  </si>
  <si>
    <t>Bruin broodje groente kroket (warm geleverd)</t>
  </si>
  <si>
    <t>Broodje boerenomelet (warm geleverd)</t>
  </si>
  <si>
    <t>Bruin broodje kipfilet</t>
  </si>
  <si>
    <t>Wrap gerookte kip (halal)</t>
  </si>
  <si>
    <t>Harde broodjes - halal</t>
  </si>
  <si>
    <t>Harde broodjes belegd</t>
  </si>
  <si>
    <t>Pleysier College Westerbeek</t>
  </si>
  <si>
    <t>Voorbeeld-bestellingen</t>
  </si>
  <si>
    <t>Maaltijden 70 stuks
Lftar maaltijden 70 stuks
Maaltijden 58 stuks
Maaltijden 61 stuks
Maaltijden 40 stuks</t>
  </si>
  <si>
    <t>Halve rotirol kipkerrie 70 stuks
Wrap krokante kip 70 stuks
Panini kaas/salami 70 stuks</t>
  </si>
  <si>
    <t>Schoolmaaltijden 30 personen</t>
  </si>
  <si>
    <t xml:space="preserve">Lunch 49 personen (34 geen dieetwensen en 15 halal). </t>
  </si>
  <si>
    <t>Wrap zalm 40x
Wrap roomkaas 40x
Wrap gerookte kip 40x</t>
  </si>
  <si>
    <t>Voorbeeld-bestellingen om een beeld te geven welke bestellingen er per locatie zoal geplaatst kunnen worden</t>
  </si>
  <si>
    <t>Luxe broodjes kaas / humus / tonijn e.d. - glutenvrij</t>
  </si>
  <si>
    <t>Luxe broodjes kaas / humus / tonijn e.d. - vegan</t>
  </si>
  <si>
    <t>Bruine puntjes gekookt of gebakken ei</t>
  </si>
  <si>
    <t>Maaltijden 130 personen</t>
  </si>
  <si>
    <t>Maaltijden zoals roti-rol, bami, lasagne, wraps, wok-maaltijden, nasi, Foeyonghai, stamppotten</t>
  </si>
  <si>
    <t>Schoolmaaltijden zoals roti-rol, bami, lasagne, wraps, wok-maaltijden, nasi, Foeyonghai, stamppotten</t>
  </si>
  <si>
    <t>Maaltijden tbv leerlingen zoals roti-rol, bami, lasagne, wraps, wok-maaltijden, nasi, Foeyonghai, stamppotten</t>
  </si>
  <si>
    <t>Schoolmaaltijden 200 personen</t>
  </si>
  <si>
    <t xml:space="preserve">Lunch (luxe belegd broodje) prijs p.p. </t>
  </si>
  <si>
    <t>Lunch (luxe belegd broodje) prijs p.p. - halal</t>
  </si>
  <si>
    <t>Lunch (luxe belegd broodje) prijs p.p. - glutenvrij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</si>
</sst>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 #,##0.00;&quot;€&quot;\ \-#,##0.00"/>
    <numFmt numFmtId="44" formatCode="_ &quot;€&quot;\ * #,##0.00_ ;_ &quot;€&quot;\ * \-#,##0.00_ ;_ &quot;€&quot;\ * &quot;-&quot;??_ ;_ @_ "/>
    <numFmt numFmtId="43" formatCode="_ * #,##0.00_ ;_ * \-#,##0.00_ ;_ * &quot;-&quot;??_ ;_ @_ "/>
    <numFmt numFmtId="164" formatCode="_ &quot;€&quot;\ * #,##0_ ;_ &quot;€&quot;\ * \-#,##0_ ;_ &quot;€&quot;\ * &quot;-&quot;??_ ;_ @_ "/>
    <numFmt numFmtId="165" formatCode="_ [$€-413]\ * #,##0.00_ ;_ [$€-413]\ * \-#,##0.00_ ;_ [$€-413]\ * &quot;-&quot;??_ ;_ @_ "/>
    <numFmt numFmtId="166" formatCode="0.00_)"/>
    <numFmt numFmtId="167" formatCode="[$-F800]dddd\,\ mmmm\ dd\,\ yyyy"/>
    <numFmt numFmtId="168" formatCode="_(* #,##0.00_);_(* \(#,##0.00\);_(* &quot;-&quot;??_);_(@_)"/>
  </numFmts>
  <fonts count="25" x14ac:knownFonts="1">
    <font>
      <sz val="11"/>
      <color theme="1"/>
      <name val="Calibri"/>
      <family val="2"/>
      <scheme val="minor"/>
    </font>
    <font>
      <sz val="11"/>
      <color theme="1"/>
      <name val="Calibri"/>
      <family val="2"/>
      <scheme val="minor"/>
    </font>
    <font>
      <sz val="10"/>
      <name val="Arial"/>
      <family val="2"/>
    </font>
    <font>
      <sz val="10"/>
      <name val="Courier"/>
      <family val="3"/>
    </font>
    <font>
      <sz val="12"/>
      <name val="Arial"/>
      <family val="2"/>
    </font>
    <font>
      <sz val="11"/>
      <color rgb="FF000000"/>
      <name val="Calibri"/>
      <family val="2"/>
      <scheme val="minor"/>
    </font>
    <font>
      <b/>
      <sz val="10"/>
      <name val="Aptos"/>
      <family val="2"/>
    </font>
    <font>
      <sz val="10"/>
      <color theme="1"/>
      <name val="Aptos"/>
      <family val="2"/>
    </font>
    <font>
      <b/>
      <sz val="10"/>
      <color theme="0"/>
      <name val="Aptos"/>
      <family val="2"/>
    </font>
    <font>
      <sz val="10"/>
      <name val="Aptos"/>
      <family val="2"/>
    </font>
    <font>
      <sz val="10"/>
      <color theme="0"/>
      <name val="Aptos"/>
      <family val="2"/>
    </font>
    <font>
      <b/>
      <sz val="10"/>
      <color theme="1"/>
      <name val="Aptos"/>
      <family val="2"/>
    </font>
    <font>
      <sz val="9"/>
      <color theme="1"/>
      <name val="Aptos"/>
      <family val="2"/>
    </font>
    <font>
      <i/>
      <sz val="8"/>
      <color theme="1"/>
      <name val="Aptos"/>
      <family val="2"/>
    </font>
    <font>
      <sz val="8"/>
      <name val="Aptos"/>
      <family val="2"/>
    </font>
    <font>
      <sz val="8"/>
      <color theme="1"/>
      <name val="Aptos"/>
      <family val="2"/>
    </font>
    <font>
      <b/>
      <sz val="8"/>
      <name val="Aptos"/>
      <family val="2"/>
    </font>
    <font>
      <b/>
      <sz val="8"/>
      <color theme="0"/>
      <name val="Aptos"/>
      <family val="2"/>
    </font>
    <font>
      <sz val="8"/>
      <color rgb="FFFF0000"/>
      <name val="Aptos"/>
      <family val="2"/>
    </font>
    <font>
      <b/>
      <sz val="8"/>
      <color theme="1"/>
      <name val="Aptos"/>
      <family val="2"/>
    </font>
    <font>
      <sz val="10"/>
      <color rgb="FF000000"/>
      <name val="Aptos"/>
      <family val="2"/>
    </font>
    <font>
      <b/>
      <sz val="10"/>
      <color rgb="FFFF0000"/>
      <name val="Aptos"/>
      <family val="2"/>
    </font>
    <font>
      <b/>
      <sz val="10"/>
      <color rgb="FF000000"/>
      <name val="Aptos"/>
      <family val="2"/>
    </font>
    <font>
      <b/>
      <sz val="12"/>
      <color theme="0"/>
      <name val="Aptos"/>
      <family val="2"/>
    </font>
    <font>
      <i/>
      <sz val="8"/>
      <color rgb="FFFF0000"/>
      <name val="Aptos"/>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2B4155"/>
        <bgColor indexed="64"/>
      </patternFill>
    </fill>
    <fill>
      <patternFill patternType="solid">
        <fgColor rgb="FFEA9922"/>
        <bgColor indexed="64"/>
      </patternFill>
    </fill>
    <fill>
      <patternFill patternType="solid">
        <fgColor rgb="FFEA9922"/>
        <bgColor rgb="FF000000"/>
      </patternFill>
    </fill>
    <fill>
      <patternFill patternType="solid">
        <fgColor rgb="FF2B4155"/>
        <bgColor rgb="FF000000"/>
      </patternFill>
    </fill>
    <fill>
      <patternFill patternType="solid">
        <fgColor theme="9" tint="-0.249977111117893"/>
        <bgColor indexed="64"/>
      </patternFill>
    </fill>
    <fill>
      <patternFill patternType="solid">
        <fgColor theme="9" tint="0.79998168889431442"/>
        <bgColor rgb="FF000000"/>
      </patternFill>
    </fill>
    <fill>
      <patternFill patternType="solid">
        <fgColor theme="9" tint="0.79998168889431442"/>
        <bgColor indexed="64"/>
      </patternFill>
    </fill>
  </fills>
  <borders count="28">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0" fontId="2" fillId="0" borderId="0"/>
    <xf numFmtId="166" fontId="3" fillId="0" borderId="0"/>
    <xf numFmtId="0" fontId="4" fillId="0" borderId="0"/>
    <xf numFmtId="0" fontId="5" fillId="0" borderId="0"/>
    <xf numFmtId="168"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163">
    <xf numFmtId="0" fontId="0" fillId="0" borderId="0" xfId="0"/>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3" xfId="0" applyFont="1" applyBorder="1" applyAlignment="1">
      <alignment horizontal="center" vertical="center" wrapText="1"/>
    </xf>
    <xf numFmtId="0" fontId="7" fillId="0" borderId="3" xfId="0" applyFont="1" applyBorder="1" applyAlignment="1">
      <alignment horizontal="center" vertical="center"/>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7" fontId="9" fillId="2" borderId="3" xfId="1" applyNumberFormat="1" applyFont="1" applyFill="1" applyBorder="1" applyAlignment="1">
      <alignment vertical="center" wrapText="1"/>
    </xf>
    <xf numFmtId="3" fontId="14" fillId="2" borderId="3" xfId="0" applyNumberFormat="1" applyFont="1" applyFill="1" applyBorder="1" applyAlignment="1">
      <alignment horizontal="center" vertical="center"/>
    </xf>
    <xf numFmtId="0" fontId="19" fillId="0" borderId="12" xfId="0" applyFont="1" applyBorder="1" applyAlignment="1">
      <alignment vertical="center"/>
    </xf>
    <xf numFmtId="0" fontId="14" fillId="2" borderId="3" xfId="0" applyFont="1" applyFill="1" applyBorder="1" applyAlignment="1">
      <alignment vertical="center" wrapText="1"/>
    </xf>
    <xf numFmtId="44" fontId="14" fillId="0" borderId="3" xfId="1" applyFont="1" applyBorder="1" applyAlignment="1" applyProtection="1">
      <alignment vertical="center"/>
    </xf>
    <xf numFmtId="0" fontId="14" fillId="0" borderId="2" xfId="0" applyFont="1" applyBorder="1" applyAlignment="1">
      <alignment vertical="center"/>
    </xf>
    <xf numFmtId="0" fontId="12" fillId="0" borderId="0" xfId="0" applyFont="1" applyAlignment="1">
      <alignment vertical="center"/>
    </xf>
    <xf numFmtId="0" fontId="15" fillId="2" borderId="3" xfId="0" applyFont="1" applyFill="1" applyBorder="1" applyAlignment="1">
      <alignment vertical="center" wrapText="1"/>
    </xf>
    <xf numFmtId="0" fontId="15" fillId="0" borderId="7" xfId="0" applyFont="1" applyBorder="1" applyAlignment="1">
      <alignment horizontal="center" vertical="center"/>
    </xf>
    <xf numFmtId="0" fontId="12" fillId="0" borderId="0" xfId="0" applyFont="1" applyAlignment="1">
      <alignment horizontal="center" vertical="center"/>
    </xf>
    <xf numFmtId="4" fontId="16" fillId="2" borderId="3" xfId="0" applyNumberFormat="1" applyFont="1" applyFill="1" applyBorder="1" applyAlignment="1">
      <alignment horizontal="center" vertical="center"/>
    </xf>
    <xf numFmtId="0" fontId="7" fillId="0" borderId="0" xfId="0" applyFont="1" applyAlignment="1">
      <alignment vertical="center"/>
    </xf>
    <xf numFmtId="164" fontId="20" fillId="0" borderId="4" xfId="1" applyNumberFormat="1" applyFont="1" applyFill="1" applyBorder="1" applyAlignment="1">
      <alignment vertical="center"/>
    </xf>
    <xf numFmtId="44" fontId="6" fillId="2" borderId="4" xfId="1" applyFont="1" applyFill="1" applyBorder="1" applyAlignment="1">
      <alignment vertical="center"/>
    </xf>
    <xf numFmtId="44" fontId="6" fillId="2" borderId="0" xfId="1" applyFont="1" applyFill="1" applyBorder="1" applyAlignment="1">
      <alignment vertical="center"/>
    </xf>
    <xf numFmtId="44" fontId="7" fillId="0" borderId="3" xfId="1" applyFont="1" applyBorder="1"/>
    <xf numFmtId="0" fontId="7" fillId="2" borderId="24" xfId="0" applyFont="1" applyFill="1" applyBorder="1" applyAlignment="1">
      <alignment vertical="center"/>
    </xf>
    <xf numFmtId="0" fontId="7" fillId="2" borderId="26" xfId="0" applyFont="1" applyFill="1" applyBorder="1" applyAlignment="1">
      <alignment vertical="center"/>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0" borderId="0" xfId="0" applyFont="1" applyAlignment="1">
      <alignment vertical="center"/>
    </xf>
    <xf numFmtId="0" fontId="7" fillId="0" borderId="3" xfId="0" applyFont="1" applyBorder="1" applyAlignment="1">
      <alignment vertical="center"/>
    </xf>
    <xf numFmtId="0" fontId="7" fillId="0" borderId="0" xfId="0" applyFont="1" applyAlignment="1">
      <alignment horizontal="left" vertical="center"/>
    </xf>
    <xf numFmtId="0" fontId="9" fillId="2" borderId="3" xfId="0" applyFont="1" applyFill="1" applyBorder="1" applyAlignment="1">
      <alignment horizontal="left" vertical="center" wrapText="1"/>
    </xf>
    <xf numFmtId="0" fontId="18" fillId="0" borderId="2" xfId="0" applyFont="1" applyBorder="1" applyAlignment="1">
      <alignment vertical="center"/>
    </xf>
    <xf numFmtId="44" fontId="14" fillId="0" borderId="0" xfId="1" applyFont="1" applyFill="1" applyBorder="1" applyAlignment="1" applyProtection="1">
      <alignment vertical="center"/>
    </xf>
    <xf numFmtId="44" fontId="15" fillId="0" borderId="0" xfId="1" applyFont="1" applyBorder="1" applyAlignment="1" applyProtection="1">
      <alignment vertical="center"/>
    </xf>
    <xf numFmtId="0" fontId="15" fillId="0" borderId="7" xfId="0" applyFont="1" applyBorder="1" applyAlignment="1">
      <alignment vertical="center"/>
    </xf>
    <xf numFmtId="0" fontId="14" fillId="0" borderId="12" xfId="0" applyFont="1" applyBorder="1" applyAlignment="1">
      <alignment vertical="center"/>
    </xf>
    <xf numFmtId="44" fontId="15" fillId="0" borderId="0" xfId="1" applyFont="1" applyBorder="1" applyAlignment="1">
      <alignment vertical="center"/>
    </xf>
    <xf numFmtId="0" fontId="15" fillId="0" borderId="2" xfId="0" applyFont="1" applyBorder="1" applyAlignment="1">
      <alignment vertical="center"/>
    </xf>
    <xf numFmtId="0" fontId="15" fillId="0" borderId="12" xfId="0" applyFont="1" applyBorder="1" applyAlignment="1">
      <alignment vertical="center"/>
    </xf>
    <xf numFmtId="0" fontId="14" fillId="2" borderId="10" xfId="0" applyFont="1" applyFill="1" applyBorder="1" applyAlignment="1">
      <alignment vertical="center"/>
    </xf>
    <xf numFmtId="0" fontId="14" fillId="2" borderId="5" xfId="0" applyFont="1" applyFill="1" applyBorder="1" applyAlignment="1">
      <alignment vertical="center"/>
    </xf>
    <xf numFmtId="0" fontId="14" fillId="2" borderId="3" xfId="0" applyFont="1" applyFill="1" applyBorder="1" applyAlignment="1">
      <alignment vertical="center"/>
    </xf>
    <xf numFmtId="0" fontId="15" fillId="2" borderId="3" xfId="0" applyFont="1" applyFill="1" applyBorder="1" applyAlignment="1">
      <alignment vertical="center"/>
    </xf>
    <xf numFmtId="44" fontId="16" fillId="0" borderId="2" xfId="0" applyNumberFormat="1" applyFont="1" applyBorder="1" applyAlignment="1">
      <alignment vertical="center"/>
    </xf>
    <xf numFmtId="0" fontId="15" fillId="2" borderId="5" xfId="0" applyFont="1" applyFill="1" applyBorder="1" applyAlignment="1">
      <alignment vertical="center"/>
    </xf>
    <xf numFmtId="0" fontId="15" fillId="0" borderId="11" xfId="0" applyFont="1" applyBorder="1" applyAlignment="1">
      <alignment vertical="center"/>
    </xf>
    <xf numFmtId="0" fontId="15" fillId="0" borderId="1" xfId="0" applyFont="1" applyBorder="1" applyAlignment="1">
      <alignment vertical="center"/>
    </xf>
    <xf numFmtId="44" fontId="14" fillId="5" borderId="3" xfId="1" applyFont="1" applyFill="1" applyBorder="1" applyAlignment="1" applyProtection="1">
      <alignment vertical="center"/>
    </xf>
    <xf numFmtId="44" fontId="7" fillId="5" borderId="3" xfId="0" applyNumberFormat="1" applyFont="1" applyFill="1" applyBorder="1"/>
    <xf numFmtId="164" fontId="20" fillId="5" borderId="21" xfId="1" applyNumberFormat="1" applyFont="1" applyFill="1" applyBorder="1" applyAlignment="1">
      <alignment horizontal="left" vertical="center" wrapText="1"/>
    </xf>
    <xf numFmtId="164" fontId="20" fillId="5" borderId="22" xfId="1" applyNumberFormat="1" applyFont="1" applyFill="1" applyBorder="1" applyAlignment="1">
      <alignment horizontal="left" vertical="center" wrapText="1"/>
    </xf>
    <xf numFmtId="164" fontId="20" fillId="5" borderId="25" xfId="1" applyNumberFormat="1" applyFont="1" applyFill="1" applyBorder="1" applyAlignment="1">
      <alignment horizontal="left" vertical="center" wrapText="1"/>
    </xf>
    <xf numFmtId="0" fontId="17" fillId="4" borderId="27" xfId="0" applyFont="1" applyFill="1" applyBorder="1" applyAlignment="1">
      <alignment vertical="center"/>
    </xf>
    <xf numFmtId="0" fontId="17" fillId="4" borderId="14" xfId="0" applyFont="1" applyFill="1" applyBorder="1" applyAlignment="1">
      <alignment vertical="center"/>
    </xf>
    <xf numFmtId="0" fontId="17" fillId="4" borderId="18" xfId="0" applyFont="1" applyFill="1" applyBorder="1" applyAlignment="1">
      <alignment vertical="center"/>
    </xf>
    <xf numFmtId="164" fontId="10" fillId="4" borderId="4" xfId="1" applyNumberFormat="1" applyFont="1" applyFill="1" applyBorder="1" applyAlignment="1">
      <alignment vertical="center" wrapText="1"/>
    </xf>
    <xf numFmtId="164" fontId="8" fillId="7" borderId="3" xfId="1" applyNumberFormat="1" applyFont="1" applyFill="1" applyBorder="1" applyAlignment="1" applyProtection="1">
      <alignment horizontal="center" vertical="center" wrapText="1"/>
    </xf>
    <xf numFmtId="3" fontId="14" fillId="2" borderId="5" xfId="0" applyNumberFormat="1" applyFont="1" applyFill="1" applyBorder="1" applyAlignment="1">
      <alignment horizontal="center" vertical="center"/>
    </xf>
    <xf numFmtId="44" fontId="14" fillId="0" borderId="5" xfId="1" applyFont="1" applyBorder="1" applyAlignment="1" applyProtection="1">
      <alignment vertical="center"/>
    </xf>
    <xf numFmtId="0" fontId="14" fillId="2" borderId="5" xfId="0" applyFont="1" applyFill="1" applyBorder="1" applyAlignment="1">
      <alignment vertical="center" wrapText="1"/>
    </xf>
    <xf numFmtId="44" fontId="8" fillId="8" borderId="3" xfId="0" applyNumberFormat="1" applyFont="1" applyFill="1" applyBorder="1" applyAlignment="1">
      <alignment vertical="center"/>
    </xf>
    <xf numFmtId="164" fontId="9" fillId="9" borderId="26" xfId="1" applyNumberFormat="1" applyFont="1" applyFill="1" applyBorder="1" applyAlignment="1">
      <alignment vertical="center" wrapText="1"/>
    </xf>
    <xf numFmtId="44" fontId="11" fillId="10" borderId="8" xfId="0" applyNumberFormat="1" applyFont="1" applyFill="1" applyBorder="1" applyAlignment="1">
      <alignment vertical="center"/>
    </xf>
    <xf numFmtId="164" fontId="6" fillId="9" borderId="24" xfId="1" applyNumberFormat="1" applyFont="1" applyFill="1" applyBorder="1" applyAlignment="1">
      <alignment vertical="center"/>
    </xf>
    <xf numFmtId="0" fontId="15" fillId="10" borderId="13" xfId="0" applyFont="1" applyFill="1" applyBorder="1" applyAlignment="1">
      <alignment vertical="center"/>
    </xf>
    <xf numFmtId="0" fontId="14" fillId="10" borderId="14" xfId="0" applyFont="1" applyFill="1" applyBorder="1" applyAlignment="1">
      <alignment horizontal="center" vertical="center"/>
    </xf>
    <xf numFmtId="4" fontId="18" fillId="10" borderId="14" xfId="0" applyNumberFormat="1" applyFont="1" applyFill="1" applyBorder="1" applyAlignment="1">
      <alignment horizontal="center" vertical="center"/>
    </xf>
    <xf numFmtId="44" fontId="14" fillId="10" borderId="14" xfId="1" applyFont="1" applyFill="1" applyBorder="1" applyAlignment="1" applyProtection="1">
      <alignment vertical="center"/>
    </xf>
    <xf numFmtId="0" fontId="15" fillId="10" borderId="14" xfId="0" applyFont="1" applyFill="1" applyBorder="1" applyAlignment="1">
      <alignment horizontal="center" vertical="center"/>
    </xf>
    <xf numFmtId="4" fontId="14" fillId="10" borderId="14" xfId="0" applyNumberFormat="1" applyFont="1" applyFill="1" applyBorder="1" applyAlignment="1">
      <alignment horizontal="center" vertical="center"/>
    </xf>
    <xf numFmtId="165" fontId="17" fillId="8" borderId="17" xfId="1" applyNumberFormat="1" applyFont="1" applyFill="1" applyBorder="1" applyAlignment="1" applyProtection="1">
      <alignment vertical="center"/>
    </xf>
    <xf numFmtId="0" fontId="15" fillId="2" borderId="5" xfId="0" applyFont="1" applyFill="1" applyBorder="1" applyAlignment="1">
      <alignment vertical="center" wrapText="1"/>
    </xf>
    <xf numFmtId="0" fontId="24" fillId="0" borderId="12" xfId="0" applyFont="1" applyBorder="1" applyAlignment="1">
      <alignment horizontal="right" vertical="center"/>
    </xf>
    <xf numFmtId="164" fontId="20" fillId="3" borderId="26" xfId="1" applyNumberFormat="1" applyFont="1" applyFill="1" applyBorder="1" applyAlignment="1">
      <alignment horizontal="left" vertical="center" wrapText="1"/>
    </xf>
    <xf numFmtId="164" fontId="20" fillId="3" borderId="24" xfId="1" applyNumberFormat="1" applyFont="1" applyFill="1" applyBorder="1" applyAlignment="1">
      <alignment horizontal="left" vertical="center"/>
    </xf>
    <xf numFmtId="0" fontId="7" fillId="2" borderId="5" xfId="0" applyFont="1" applyFill="1" applyBorder="1" applyAlignment="1">
      <alignment vertical="center" wrapText="1"/>
    </xf>
    <xf numFmtId="0" fontId="18" fillId="0" borderId="12" xfId="0" applyFont="1" applyBorder="1" applyAlignment="1">
      <alignment vertical="center"/>
    </xf>
    <xf numFmtId="0" fontId="9" fillId="2" borderId="3" xfId="0" applyFont="1" applyFill="1" applyBorder="1" applyAlignment="1">
      <alignment vertical="center" wrapText="1"/>
    </xf>
    <xf numFmtId="0" fontId="8" fillId="4" borderId="3" xfId="0" applyFont="1" applyFill="1" applyBorder="1" applyAlignment="1">
      <alignment vertical="center"/>
    </xf>
    <xf numFmtId="0" fontId="8" fillId="4" borderId="3" xfId="0" applyFont="1" applyFill="1" applyBorder="1" applyAlignment="1">
      <alignment horizontal="center" vertical="center"/>
    </xf>
    <xf numFmtId="0" fontId="7" fillId="2" borderId="3" xfId="0" applyFont="1" applyFill="1" applyBorder="1" applyAlignment="1">
      <alignment vertical="center"/>
    </xf>
    <xf numFmtId="44" fontId="16" fillId="2" borderId="3" xfId="1" applyFont="1" applyFill="1" applyBorder="1" applyAlignment="1" applyProtection="1">
      <alignment horizontal="center" vertical="center"/>
    </xf>
    <xf numFmtId="44" fontId="16" fillId="0" borderId="3" xfId="1" applyFont="1" applyBorder="1" applyAlignment="1" applyProtection="1">
      <alignment horizontal="center" vertical="center"/>
    </xf>
    <xf numFmtId="0" fontId="6" fillId="0" borderId="3" xfId="0" applyFont="1" applyBorder="1" applyAlignment="1">
      <alignment vertical="center"/>
    </xf>
    <xf numFmtId="0" fontId="11" fillId="0" borderId="3" xfId="0" applyFont="1" applyBorder="1" applyAlignment="1">
      <alignment vertical="center"/>
    </xf>
    <xf numFmtId="0" fontId="6" fillId="2" borderId="3" xfId="0" applyFont="1" applyFill="1" applyBorder="1" applyAlignment="1">
      <alignment vertical="center"/>
    </xf>
    <xf numFmtId="0" fontId="11" fillId="0" borderId="3" xfId="0" applyFont="1" applyBorder="1" applyAlignment="1">
      <alignment horizontal="left" vertical="center"/>
    </xf>
    <xf numFmtId="0" fontId="15" fillId="2" borderId="12" xfId="0" applyFont="1" applyFill="1" applyBorder="1" applyAlignment="1">
      <alignment vertical="center"/>
    </xf>
    <xf numFmtId="0" fontId="18" fillId="2" borderId="12" xfId="0" applyFont="1" applyFill="1" applyBorder="1" applyAlignment="1">
      <alignment vertical="center"/>
    </xf>
    <xf numFmtId="0" fontId="7" fillId="0" borderId="3"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7" fontId="9" fillId="2" borderId="13" xfId="1" applyNumberFormat="1" applyFont="1" applyFill="1" applyBorder="1" applyAlignment="1">
      <alignment horizontal="center" vertical="center" wrapText="1"/>
    </xf>
    <xf numFmtId="7" fontId="9" fillId="2" borderId="8" xfId="1" applyNumberFormat="1" applyFont="1" applyFill="1" applyBorder="1" applyAlignment="1">
      <alignment horizontal="center" vertical="center" wrapText="1"/>
    </xf>
    <xf numFmtId="0" fontId="9" fillId="2" borderId="1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3" fillId="8" borderId="13" xfId="0" applyFont="1" applyFill="1" applyBorder="1" applyAlignment="1">
      <alignment horizontal="center" vertical="center"/>
    </xf>
    <xf numFmtId="0" fontId="23" fillId="8" borderId="14" xfId="0" applyFont="1" applyFill="1" applyBorder="1" applyAlignment="1">
      <alignment horizontal="center" vertical="center"/>
    </xf>
    <xf numFmtId="0" fontId="23" fillId="8" borderId="8"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4" fontId="17" fillId="8" borderId="27" xfId="0" applyNumberFormat="1" applyFont="1" applyFill="1" applyBorder="1" applyAlignment="1">
      <alignment horizontal="left" vertical="center"/>
    </xf>
    <xf numFmtId="4" fontId="17" fillId="8" borderId="14" xfId="0" applyNumberFormat="1" applyFont="1" applyFill="1" applyBorder="1" applyAlignment="1">
      <alignment horizontal="left" vertical="center"/>
    </xf>
    <xf numFmtId="0" fontId="23" fillId="8" borderId="15" xfId="0" applyFont="1" applyFill="1" applyBorder="1" applyAlignment="1">
      <alignment horizontal="center" vertical="center"/>
    </xf>
    <xf numFmtId="0" fontId="23" fillId="8" borderId="16" xfId="0" applyFont="1" applyFill="1" applyBorder="1" applyAlignment="1">
      <alignment horizontal="center" vertical="center"/>
    </xf>
    <xf numFmtId="0" fontId="23" fillId="8" borderId="19"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1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8" xfId="0" applyFont="1" applyFill="1" applyBorder="1" applyAlignment="1">
      <alignment horizontal="left" vertical="center"/>
    </xf>
    <xf numFmtId="164" fontId="8" fillId="7" borderId="13" xfId="1" applyNumberFormat="1" applyFont="1" applyFill="1" applyBorder="1" applyAlignment="1" applyProtection="1">
      <alignment horizontal="center" vertical="center"/>
    </xf>
    <xf numFmtId="164" fontId="8" fillId="7" borderId="14" xfId="1" applyNumberFormat="1" applyFont="1" applyFill="1" applyBorder="1" applyAlignment="1" applyProtection="1">
      <alignment horizontal="center" vertical="center"/>
    </xf>
    <xf numFmtId="164" fontId="8" fillId="7" borderId="8" xfId="1" applyNumberFormat="1" applyFont="1" applyFill="1" applyBorder="1" applyAlignment="1" applyProtection="1">
      <alignment horizontal="center" vertical="center"/>
    </xf>
    <xf numFmtId="164" fontId="20" fillId="3" borderId="13" xfId="1" applyNumberFormat="1" applyFont="1" applyFill="1" applyBorder="1" applyAlignment="1">
      <alignment horizontal="left" vertical="center" wrapText="1"/>
    </xf>
    <xf numFmtId="164" fontId="20" fillId="3" borderId="14" xfId="1" applyNumberFormat="1" applyFont="1" applyFill="1" applyBorder="1" applyAlignment="1">
      <alignment horizontal="left" vertical="center" wrapText="1"/>
    </xf>
    <xf numFmtId="0" fontId="23" fillId="8" borderId="13"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23" fillId="8" borderId="8" xfId="0" applyFont="1" applyFill="1" applyBorder="1" applyAlignment="1">
      <alignment horizontal="center" vertical="center" wrapText="1"/>
    </xf>
    <xf numFmtId="164" fontId="20" fillId="6" borderId="24" xfId="1" applyNumberFormat="1" applyFont="1" applyFill="1" applyBorder="1" applyAlignment="1">
      <alignment horizontal="center" vertical="center" wrapText="1"/>
    </xf>
    <xf numFmtId="164" fontId="20" fillId="6" borderId="26" xfId="1" applyNumberFormat="1" applyFont="1" applyFill="1" applyBorder="1" applyAlignment="1">
      <alignment horizontal="center" vertical="center" wrapText="1"/>
    </xf>
    <xf numFmtId="164" fontId="20" fillId="6" borderId="6" xfId="1" applyNumberFormat="1" applyFont="1" applyFill="1" applyBorder="1" applyAlignment="1">
      <alignment horizontal="center" vertical="center" wrapText="1"/>
    </xf>
    <xf numFmtId="164" fontId="20" fillId="6" borderId="13" xfId="1" applyNumberFormat="1" applyFont="1" applyFill="1" applyBorder="1" applyAlignment="1">
      <alignment horizontal="left" vertical="center" wrapText="1"/>
    </xf>
    <xf numFmtId="164" fontId="20" fillId="6" borderId="14" xfId="1" applyNumberFormat="1" applyFont="1" applyFill="1" applyBorder="1" applyAlignment="1">
      <alignment horizontal="left" vertical="center" wrapText="1"/>
    </xf>
    <xf numFmtId="164" fontId="20" fillId="6" borderId="8" xfId="1" applyNumberFormat="1" applyFont="1" applyFill="1" applyBorder="1" applyAlignment="1">
      <alignment horizontal="left" vertical="center" wrapText="1"/>
    </xf>
    <xf numFmtId="167" fontId="7" fillId="5" borderId="13" xfId="0" applyNumberFormat="1" applyFont="1" applyFill="1" applyBorder="1" applyAlignment="1">
      <alignment horizontal="left" vertical="center"/>
    </xf>
    <xf numFmtId="167" fontId="7" fillId="5" borderId="14" xfId="0" applyNumberFormat="1" applyFont="1" applyFill="1" applyBorder="1" applyAlignment="1">
      <alignment horizontal="left" vertical="center"/>
    </xf>
    <xf numFmtId="167" fontId="7" fillId="5" borderId="8" xfId="0" applyNumberFormat="1" applyFont="1" applyFill="1" applyBorder="1" applyAlignment="1">
      <alignment horizontal="left"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0" xfId="0" applyFont="1" applyFill="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6" xfId="0" applyFont="1" applyFill="1" applyBorder="1" applyAlignment="1">
      <alignment horizontal="center" vertical="center"/>
    </xf>
    <xf numFmtId="0" fontId="10" fillId="4" borderId="20" xfId="0" applyFont="1" applyFill="1" applyBorder="1" applyAlignment="1">
      <alignment horizontal="left" vertical="center"/>
    </xf>
    <xf numFmtId="0" fontId="10" fillId="4" borderId="10" xfId="0" applyFont="1" applyFill="1" applyBorder="1" applyAlignment="1">
      <alignment horizontal="left" vertical="center"/>
    </xf>
    <xf numFmtId="164" fontId="8" fillId="8" borderId="13" xfId="1" applyNumberFormat="1" applyFont="1" applyFill="1" applyBorder="1" applyAlignment="1">
      <alignment horizontal="center" vertical="center" wrapText="1"/>
    </xf>
    <xf numFmtId="164" fontId="8" fillId="8" borderId="14" xfId="1" applyNumberFormat="1" applyFont="1" applyFill="1" applyBorder="1" applyAlignment="1">
      <alignment horizontal="center" vertical="center" wrapText="1"/>
    </xf>
    <xf numFmtId="164" fontId="20" fillId="5" borderId="13" xfId="1" applyNumberFormat="1" applyFont="1" applyFill="1" applyBorder="1" applyAlignment="1">
      <alignment horizontal="left" vertical="center" wrapText="1"/>
    </xf>
    <xf numFmtId="164" fontId="20" fillId="5" borderId="14" xfId="1" applyNumberFormat="1" applyFont="1" applyFill="1" applyBorder="1" applyAlignment="1">
      <alignment horizontal="left" vertical="center" wrapText="1"/>
    </xf>
    <xf numFmtId="164" fontId="20" fillId="5" borderId="8" xfId="1" applyNumberFormat="1" applyFont="1" applyFill="1" applyBorder="1" applyAlignment="1">
      <alignment horizontal="left" vertical="center" wrapText="1"/>
    </xf>
    <xf numFmtId="164" fontId="21" fillId="0" borderId="13" xfId="1" applyNumberFormat="1" applyFont="1" applyFill="1" applyBorder="1" applyAlignment="1">
      <alignment horizontal="center" vertical="center" wrapText="1"/>
    </xf>
    <xf numFmtId="164" fontId="21" fillId="0" borderId="14" xfId="1" applyNumberFormat="1" applyFont="1" applyFill="1" applyBorder="1" applyAlignment="1">
      <alignment horizontal="center" vertical="center" wrapText="1"/>
    </xf>
    <xf numFmtId="164" fontId="22" fillId="0" borderId="21" xfId="1" applyNumberFormat="1" applyFont="1" applyFill="1" applyBorder="1" applyAlignment="1">
      <alignment horizontal="center" vertical="center" wrapText="1"/>
    </xf>
    <xf numFmtId="164" fontId="22" fillId="0" borderId="22" xfId="1" applyNumberFormat="1" applyFont="1" applyFill="1" applyBorder="1" applyAlignment="1">
      <alignment horizontal="center" vertical="center" wrapText="1"/>
    </xf>
    <xf numFmtId="164" fontId="22" fillId="0" borderId="25" xfId="1" applyNumberFormat="1" applyFont="1" applyFill="1" applyBorder="1" applyAlignment="1">
      <alignment horizontal="center" vertical="center" wrapText="1"/>
    </xf>
    <xf numFmtId="0" fontId="7" fillId="0" borderId="4" xfId="0" applyFont="1" applyBorder="1" applyAlignment="1">
      <alignment vertical="center"/>
    </xf>
    <xf numFmtId="0" fontId="7" fillId="0" borderId="0" xfId="0" applyFont="1" applyBorder="1" applyAlignment="1">
      <alignment horizontal="center" vertical="center" wrapText="1"/>
    </xf>
    <xf numFmtId="0" fontId="7" fillId="0" borderId="23" xfId="0" applyFont="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horizontal="center" vertical="center"/>
    </xf>
    <xf numFmtId="4" fontId="14" fillId="0" borderId="0" xfId="0" applyNumberFormat="1" applyFont="1" applyBorder="1" applyAlignment="1">
      <alignment horizontal="center" vertical="center"/>
    </xf>
    <xf numFmtId="4" fontId="14" fillId="0" borderId="2" xfId="0" applyNumberFormat="1" applyFont="1" applyBorder="1" applyAlignment="1">
      <alignment horizontal="center" vertical="center"/>
    </xf>
    <xf numFmtId="0" fontId="14" fillId="0" borderId="0" xfId="0" applyFont="1" applyBorder="1" applyAlignment="1">
      <alignment horizontal="center" vertical="center"/>
    </xf>
    <xf numFmtId="0" fontId="14" fillId="2" borderId="0" xfId="0" applyFont="1" applyFill="1" applyBorder="1" applyAlignment="1">
      <alignment horizontal="center" vertical="center"/>
    </xf>
    <xf numFmtId="44" fontId="16" fillId="10" borderId="17" xfId="0" applyNumberFormat="1" applyFont="1" applyFill="1" applyBorder="1" applyAlignment="1">
      <alignment vertical="center"/>
    </xf>
    <xf numFmtId="0" fontId="15" fillId="2" borderId="0" xfId="0" applyFont="1" applyFill="1" applyBorder="1" applyAlignment="1">
      <alignment horizontal="center" vertical="center"/>
    </xf>
    <xf numFmtId="0" fontId="19" fillId="0" borderId="0" xfId="0" applyFont="1" applyBorder="1" applyAlignment="1">
      <alignment vertical="center"/>
    </xf>
    <xf numFmtId="4" fontId="15" fillId="0" borderId="0" xfId="0" applyNumberFormat="1" applyFont="1" applyBorder="1" applyAlignment="1">
      <alignment horizontal="center" vertical="center"/>
    </xf>
  </cellXfs>
  <cellStyles count="10">
    <cellStyle name="Komma 2" xfId="6" xr:uid="{3C4177FD-640F-4E19-975A-86CEEA47E609}"/>
    <cellStyle name="Komma 2 2" xfId="8" xr:uid="{ACE9E13C-F355-40EF-AE8F-AC1BE617C198}"/>
    <cellStyle name="Normal" xfId="5" xr:uid="{1B3AAE77-0C50-49DE-BD02-4B6DC764F40E}"/>
    <cellStyle name="Standaard" xfId="0" builtinId="0"/>
    <cellStyle name="Standaard 2" xfId="2" xr:uid="{00000000-0005-0000-0000-000002000000}"/>
    <cellStyle name="Standaard 4" xfId="3" xr:uid="{00000000-0005-0000-0000-000003000000}"/>
    <cellStyle name="Standaard 5" xfId="4" xr:uid="{00000000-0005-0000-0000-000004000000}"/>
    <cellStyle name="Valuta" xfId="1" builtinId="4"/>
    <cellStyle name="Valuta 4" xfId="7" xr:uid="{B5963E07-CAD7-4D4E-9C4C-A2096D916F3E}"/>
    <cellStyle name="Valuta 4 2" xfId="9" xr:uid="{8B2009DA-DDE5-4EEF-8BFF-B9A1BC1EF1C6}"/>
  </cellStyles>
  <dxfs count="0"/>
  <tableStyles count="0" defaultTableStyle="TableStyleMedium2" defaultPivotStyle="PivotStyleLight16"/>
  <colors>
    <mruColors>
      <color rgb="FF2B4155"/>
      <color rgb="FFEA9922"/>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AD85-6424-4750-AFA6-1ED8F447DCDD}">
  <sheetPr>
    <pageSetUpPr fitToPage="1"/>
  </sheetPr>
  <dimension ref="A1:G17"/>
  <sheetViews>
    <sheetView showGridLines="0" zoomScaleNormal="100" zoomScaleSheetLayoutView="100" workbookViewId="0">
      <pane ySplit="5" topLeftCell="A6" activePane="bottomLeft" state="frozen"/>
      <selection pane="bottomLeft" sqref="A1:F1"/>
    </sheetView>
  </sheetViews>
  <sheetFormatPr defaultColWidth="9.140625" defaultRowHeight="13.5" x14ac:dyDescent="0.25"/>
  <cols>
    <col min="1" max="1" width="34" style="18" customWidth="1"/>
    <col min="2" max="2" width="42.5703125" style="1" bestFit="1" customWidth="1"/>
    <col min="3" max="3" width="42.5703125" style="1" customWidth="1"/>
    <col min="4" max="4" width="37.140625" style="1" customWidth="1"/>
    <col min="5" max="5" width="37.5703125" style="1" customWidth="1"/>
    <col min="6" max="6" width="39.28515625" style="2" bestFit="1" customWidth="1"/>
    <col min="7" max="8" width="9.140625" style="18"/>
    <col min="9" max="9" width="32.42578125" style="18" customWidth="1"/>
    <col min="10" max="11" width="22.5703125" style="18" customWidth="1"/>
    <col min="12" max="16384" width="9.140625" style="18"/>
  </cols>
  <sheetData>
    <row r="1" spans="1:7" ht="15.75" x14ac:dyDescent="0.25">
      <c r="A1" s="96" t="s">
        <v>14</v>
      </c>
      <c r="B1" s="97"/>
      <c r="C1" s="97"/>
      <c r="D1" s="97"/>
      <c r="E1" s="97"/>
      <c r="F1" s="98"/>
    </row>
    <row r="2" spans="1:7" x14ac:dyDescent="0.25">
      <c r="A2" s="150"/>
      <c r="B2" s="151"/>
      <c r="C2" s="151"/>
      <c r="D2" s="151"/>
      <c r="E2" s="151"/>
      <c r="F2" s="152"/>
    </row>
    <row r="3" spans="1:7" x14ac:dyDescent="0.25">
      <c r="A3" s="150" t="s">
        <v>61</v>
      </c>
      <c r="B3" s="151"/>
      <c r="C3" s="151"/>
      <c r="D3" s="151"/>
      <c r="E3" s="151"/>
      <c r="F3" s="152"/>
    </row>
    <row r="4" spans="1:7" x14ac:dyDescent="0.25">
      <c r="A4" s="150"/>
      <c r="B4" s="151"/>
      <c r="C4" s="151"/>
      <c r="D4" s="151"/>
      <c r="E4" s="151"/>
      <c r="F4" s="152"/>
    </row>
    <row r="5" spans="1:7" s="27" customFormat="1" x14ac:dyDescent="0.25">
      <c r="A5" s="78" t="s">
        <v>5</v>
      </c>
      <c r="B5" s="79" t="s">
        <v>18</v>
      </c>
      <c r="C5" s="79" t="s">
        <v>21</v>
      </c>
      <c r="D5" s="79" t="s">
        <v>22</v>
      </c>
      <c r="E5" s="79" t="s">
        <v>23</v>
      </c>
      <c r="F5" s="79" t="s">
        <v>24</v>
      </c>
    </row>
    <row r="6" spans="1:7" x14ac:dyDescent="0.25">
      <c r="A6" s="83" t="s">
        <v>6</v>
      </c>
      <c r="B6" s="3" t="s">
        <v>19</v>
      </c>
      <c r="C6" s="3" t="s">
        <v>25</v>
      </c>
      <c r="D6" s="3" t="s">
        <v>26</v>
      </c>
      <c r="E6" s="3" t="s">
        <v>27</v>
      </c>
      <c r="F6" s="4" t="s">
        <v>28</v>
      </c>
    </row>
    <row r="7" spans="1:7" x14ac:dyDescent="0.25">
      <c r="A7" s="83" t="s">
        <v>20</v>
      </c>
      <c r="B7" s="3" t="s">
        <v>29</v>
      </c>
      <c r="C7" s="3" t="s">
        <v>30</v>
      </c>
      <c r="D7" s="3" t="s">
        <v>31</v>
      </c>
      <c r="E7" s="3" t="s">
        <v>32</v>
      </c>
      <c r="F7" s="4" t="s">
        <v>33</v>
      </c>
    </row>
    <row r="8" spans="1:7" x14ac:dyDescent="0.25">
      <c r="A8" s="84" t="s">
        <v>7</v>
      </c>
      <c r="B8" s="6">
        <v>100</v>
      </c>
      <c r="C8" s="5">
        <v>160</v>
      </c>
      <c r="D8" s="90">
        <v>300</v>
      </c>
      <c r="E8" s="91"/>
      <c r="F8" s="5">
        <v>100</v>
      </c>
      <c r="G8" s="29"/>
    </row>
    <row r="9" spans="1:7" x14ac:dyDescent="0.25">
      <c r="A9" s="28"/>
      <c r="B9" s="6"/>
      <c r="C9" s="6"/>
      <c r="D9" s="25"/>
      <c r="E9" s="26"/>
      <c r="F9" s="6"/>
      <c r="G9" s="29"/>
    </row>
    <row r="10" spans="1:7" x14ac:dyDescent="0.25">
      <c r="A10" s="78" t="s">
        <v>36</v>
      </c>
      <c r="B10" s="78"/>
      <c r="C10" s="78"/>
      <c r="D10" s="78"/>
      <c r="E10" s="78"/>
      <c r="F10" s="78"/>
      <c r="G10" s="29"/>
    </row>
    <row r="11" spans="1:7" x14ac:dyDescent="0.25">
      <c r="A11" s="85" t="s">
        <v>35</v>
      </c>
      <c r="B11" s="5" t="s">
        <v>37</v>
      </c>
      <c r="C11" s="5" t="s">
        <v>38</v>
      </c>
      <c r="D11" s="90" t="s">
        <v>37</v>
      </c>
      <c r="E11" s="91"/>
      <c r="F11" s="5" t="s">
        <v>42</v>
      </c>
    </row>
    <row r="12" spans="1:7" ht="94.5" x14ac:dyDescent="0.25">
      <c r="A12" s="83" t="s">
        <v>40</v>
      </c>
      <c r="B12" s="30" t="s">
        <v>41</v>
      </c>
      <c r="C12" s="30" t="s">
        <v>45</v>
      </c>
      <c r="D12" s="94" t="s">
        <v>44</v>
      </c>
      <c r="E12" s="95"/>
      <c r="F12" s="30" t="s">
        <v>43</v>
      </c>
    </row>
    <row r="13" spans="1:7" x14ac:dyDescent="0.25">
      <c r="A13" s="78" t="s">
        <v>154</v>
      </c>
      <c r="B13" s="78"/>
      <c r="C13" s="78"/>
      <c r="D13" s="78"/>
      <c r="E13" s="78"/>
      <c r="F13" s="78"/>
      <c r="G13" s="29"/>
    </row>
    <row r="14" spans="1:7" ht="81" x14ac:dyDescent="0.25">
      <c r="A14" s="99" t="s">
        <v>160</v>
      </c>
      <c r="B14" s="75" t="s">
        <v>113</v>
      </c>
      <c r="C14" s="77" t="s">
        <v>164</v>
      </c>
      <c r="D14" s="80" t="s">
        <v>168</v>
      </c>
      <c r="E14" s="6" t="s">
        <v>157</v>
      </c>
      <c r="F14" s="6" t="s">
        <v>155</v>
      </c>
    </row>
    <row r="15" spans="1:7" ht="40.5" x14ac:dyDescent="0.25">
      <c r="A15" s="100"/>
      <c r="B15" s="75" t="s">
        <v>66</v>
      </c>
      <c r="C15" s="6" t="s">
        <v>159</v>
      </c>
      <c r="D15" s="90" t="s">
        <v>158</v>
      </c>
      <c r="E15" s="91"/>
      <c r="F15" s="89" t="s">
        <v>156</v>
      </c>
    </row>
    <row r="16" spans="1:7" x14ac:dyDescent="0.25">
      <c r="A16" s="78" t="s">
        <v>39</v>
      </c>
      <c r="B16" s="78"/>
      <c r="C16" s="78"/>
      <c r="D16" s="78"/>
      <c r="E16" s="78"/>
      <c r="F16" s="78"/>
    </row>
    <row r="17" spans="1:6" x14ac:dyDescent="0.25">
      <c r="A17" s="86" t="s">
        <v>34</v>
      </c>
      <c r="B17" s="7">
        <v>38000</v>
      </c>
      <c r="C17" s="7">
        <v>43000</v>
      </c>
      <c r="D17" s="92">
        <v>114000</v>
      </c>
      <c r="E17" s="93"/>
      <c r="F17" s="7">
        <v>28000</v>
      </c>
    </row>
  </sheetData>
  <mergeCells count="7">
    <mergeCell ref="D8:E8"/>
    <mergeCell ref="D17:E17"/>
    <mergeCell ref="D11:E11"/>
    <mergeCell ref="D12:E12"/>
    <mergeCell ref="A1:F1"/>
    <mergeCell ref="D15:E15"/>
    <mergeCell ref="A14:A15"/>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7080-BA6D-4AD1-939E-A7C453C0C84E}">
  <sheetPr>
    <pageSetUpPr fitToPage="1"/>
  </sheetPr>
  <dimension ref="A1:G125"/>
  <sheetViews>
    <sheetView showGridLines="0" view="pageBreakPreview" zoomScale="120" zoomScaleNormal="110" zoomScaleSheetLayoutView="120" workbookViewId="0">
      <pane ySplit="5" topLeftCell="A6" activePane="bottomLeft" state="frozen"/>
      <selection pane="bottomLeft" sqref="A1:G1"/>
    </sheetView>
  </sheetViews>
  <sheetFormatPr defaultColWidth="9.140625" defaultRowHeight="12" x14ac:dyDescent="0.25"/>
  <cols>
    <col min="1" max="1" width="17" style="13" customWidth="1"/>
    <col min="2" max="2" width="76" style="13" customWidth="1"/>
    <col min="3" max="3" width="4.28515625" style="16" customWidth="1"/>
    <col min="4" max="4" width="13.140625" style="16" customWidth="1"/>
    <col min="5" max="5" width="15.7109375" style="13" customWidth="1"/>
    <col min="6" max="6" width="17.140625" style="13" bestFit="1" customWidth="1"/>
    <col min="7" max="7" width="21.28515625" style="13" customWidth="1"/>
    <col min="8" max="16384" width="9.140625" style="13"/>
  </cols>
  <sheetData>
    <row r="1" spans="1:7" ht="20.45" customHeight="1" x14ac:dyDescent="0.25">
      <c r="A1" s="103" t="s">
        <v>15</v>
      </c>
      <c r="B1" s="104"/>
      <c r="C1" s="104"/>
      <c r="D1" s="104"/>
      <c r="E1" s="104"/>
      <c r="F1" s="104"/>
      <c r="G1" s="105"/>
    </row>
    <row r="2" spans="1:7" x14ac:dyDescent="0.25">
      <c r="A2" s="106" t="s">
        <v>64</v>
      </c>
      <c r="B2" s="107"/>
      <c r="C2" s="107"/>
      <c r="D2" s="107"/>
      <c r="E2" s="107"/>
      <c r="F2" s="107"/>
      <c r="G2" s="108"/>
    </row>
    <row r="3" spans="1:7" x14ac:dyDescent="0.25">
      <c r="A3" s="35" t="s">
        <v>111</v>
      </c>
      <c r="B3" s="153"/>
      <c r="C3" s="154"/>
      <c r="D3" s="154"/>
      <c r="E3" s="36"/>
      <c r="F3" s="153"/>
      <c r="G3" s="37"/>
    </row>
    <row r="4" spans="1:7" x14ac:dyDescent="0.25">
      <c r="A4" s="38" t="s">
        <v>2</v>
      </c>
      <c r="B4" s="153"/>
      <c r="C4" s="154"/>
      <c r="D4" s="155"/>
      <c r="E4" s="155"/>
      <c r="F4" s="155"/>
      <c r="G4" s="156"/>
    </row>
    <row r="5" spans="1:7" x14ac:dyDescent="0.25">
      <c r="A5" s="38"/>
      <c r="B5" s="153"/>
      <c r="C5" s="154"/>
      <c r="D5" s="17" t="s">
        <v>1</v>
      </c>
      <c r="E5" s="81" t="s">
        <v>118</v>
      </c>
      <c r="F5" s="82" t="s">
        <v>3</v>
      </c>
      <c r="G5" s="37"/>
    </row>
    <row r="6" spans="1:7" x14ac:dyDescent="0.25">
      <c r="A6" s="52" t="s">
        <v>18</v>
      </c>
      <c r="B6" s="53"/>
      <c r="C6" s="53"/>
      <c r="D6" s="53"/>
      <c r="E6" s="53"/>
      <c r="F6" s="53"/>
      <c r="G6" s="54"/>
    </row>
    <row r="7" spans="1:7" x14ac:dyDescent="0.25">
      <c r="A7" s="38"/>
      <c r="B7" s="39" t="s">
        <v>109</v>
      </c>
      <c r="C7" s="157"/>
      <c r="D7" s="8">
        <v>331</v>
      </c>
      <c r="E7" s="47">
        <v>0</v>
      </c>
      <c r="F7" s="11">
        <f>D7*E7</f>
        <v>0</v>
      </c>
      <c r="G7" s="31"/>
    </row>
    <row r="8" spans="1:7" x14ac:dyDescent="0.25">
      <c r="A8" s="38"/>
      <c r="B8" s="39" t="s">
        <v>161</v>
      </c>
      <c r="C8" s="158"/>
      <c r="D8" s="8">
        <v>26</v>
      </c>
      <c r="E8" s="47">
        <v>0</v>
      </c>
      <c r="F8" s="11">
        <f t="shared" ref="F8:F9" si="0">D8*E8</f>
        <v>0</v>
      </c>
      <c r="G8" s="12"/>
    </row>
    <row r="9" spans="1:7" x14ac:dyDescent="0.25">
      <c r="A9" s="38"/>
      <c r="B9" s="39" t="s">
        <v>162</v>
      </c>
      <c r="C9" s="158"/>
      <c r="D9" s="8">
        <v>24</v>
      </c>
      <c r="E9" s="47">
        <v>0</v>
      </c>
      <c r="F9" s="11">
        <f t="shared" si="0"/>
        <v>0</v>
      </c>
      <c r="G9" s="12"/>
    </row>
    <row r="10" spans="1:7" x14ac:dyDescent="0.25">
      <c r="A10" s="76"/>
      <c r="B10" s="41" t="s">
        <v>119</v>
      </c>
      <c r="C10" s="158"/>
      <c r="D10" s="8">
        <v>56</v>
      </c>
      <c r="E10" s="47">
        <v>0</v>
      </c>
      <c r="F10" s="11">
        <f t="shared" ref="F10:F11" si="1">D10*E10</f>
        <v>0</v>
      </c>
      <c r="G10" s="12"/>
    </row>
    <row r="11" spans="1:7" x14ac:dyDescent="0.25">
      <c r="A11" s="38"/>
      <c r="B11" s="41" t="s">
        <v>127</v>
      </c>
      <c r="C11" s="158"/>
      <c r="D11" s="8">
        <v>281</v>
      </c>
      <c r="E11" s="47">
        <v>0</v>
      </c>
      <c r="F11" s="11">
        <f t="shared" si="1"/>
        <v>0</v>
      </c>
      <c r="G11" s="12"/>
    </row>
    <row r="12" spans="1:7" x14ac:dyDescent="0.25">
      <c r="A12" s="38"/>
      <c r="B12" s="44" t="s">
        <v>120</v>
      </c>
      <c r="C12" s="154"/>
      <c r="D12" s="57">
        <v>120</v>
      </c>
      <c r="E12" s="47">
        <v>0</v>
      </c>
      <c r="F12" s="58">
        <f>D12*E12</f>
        <v>0</v>
      </c>
      <c r="G12" s="12"/>
    </row>
    <row r="13" spans="1:7" x14ac:dyDescent="0.25">
      <c r="A13" s="38"/>
      <c r="B13" s="44" t="s">
        <v>121</v>
      </c>
      <c r="C13" s="154"/>
      <c r="D13" s="57">
        <v>21</v>
      </c>
      <c r="E13" s="47">
        <v>0</v>
      </c>
      <c r="F13" s="58">
        <f>D13*E13</f>
        <v>0</v>
      </c>
      <c r="G13" s="31"/>
    </row>
    <row r="14" spans="1:7" x14ac:dyDescent="0.25">
      <c r="A14" s="38"/>
      <c r="B14" s="42" t="s">
        <v>122</v>
      </c>
      <c r="C14" s="158"/>
      <c r="D14" s="8">
        <v>232</v>
      </c>
      <c r="E14" s="47">
        <v>0</v>
      </c>
      <c r="F14" s="58">
        <f>D14*E14</f>
        <v>0</v>
      </c>
      <c r="G14" s="12"/>
    </row>
    <row r="15" spans="1:7" x14ac:dyDescent="0.25">
      <c r="A15" s="38"/>
      <c r="B15" s="42" t="s">
        <v>129</v>
      </c>
      <c r="C15" s="158"/>
      <c r="D15" s="8">
        <v>21</v>
      </c>
      <c r="E15" s="47">
        <v>0</v>
      </c>
      <c r="F15" s="58">
        <f>D15*E15</f>
        <v>0</v>
      </c>
      <c r="G15" s="12"/>
    </row>
    <row r="16" spans="1:7" x14ac:dyDescent="0.25">
      <c r="A16" s="38"/>
      <c r="B16" s="40" t="s">
        <v>123</v>
      </c>
      <c r="C16" s="158"/>
      <c r="D16" s="8">
        <v>277</v>
      </c>
      <c r="E16" s="47">
        <v>0</v>
      </c>
      <c r="F16" s="11">
        <f t="shared" ref="F16:F21" si="2">D16*E16</f>
        <v>0</v>
      </c>
      <c r="G16" s="31"/>
    </row>
    <row r="17" spans="1:7" x14ac:dyDescent="0.25">
      <c r="A17" s="38"/>
      <c r="B17" s="40" t="s">
        <v>124</v>
      </c>
      <c r="C17" s="158"/>
      <c r="D17" s="8">
        <v>260</v>
      </c>
      <c r="E17" s="47">
        <v>0</v>
      </c>
      <c r="F17" s="11">
        <f t="shared" ref="F17:F18" si="3">D17*E17</f>
        <v>0</v>
      </c>
      <c r="G17" s="31"/>
    </row>
    <row r="18" spans="1:7" x14ac:dyDescent="0.25">
      <c r="A18" s="38"/>
      <c r="B18" s="40" t="s">
        <v>149</v>
      </c>
      <c r="C18" s="154"/>
      <c r="D18" s="57">
        <v>60</v>
      </c>
      <c r="E18" s="47">
        <v>0</v>
      </c>
      <c r="F18" s="58">
        <f t="shared" si="3"/>
        <v>0</v>
      </c>
      <c r="G18" s="12"/>
    </row>
    <row r="19" spans="1:7" x14ac:dyDescent="0.25">
      <c r="A19" s="38"/>
      <c r="B19" s="41" t="s">
        <v>125</v>
      </c>
      <c r="C19" s="158"/>
      <c r="D19" s="8">
        <v>200</v>
      </c>
      <c r="E19" s="47">
        <v>0</v>
      </c>
      <c r="F19" s="11">
        <f t="shared" si="2"/>
        <v>0</v>
      </c>
      <c r="G19" s="12"/>
    </row>
    <row r="20" spans="1:7" x14ac:dyDescent="0.25">
      <c r="A20" s="38"/>
      <c r="B20" s="41" t="s">
        <v>128</v>
      </c>
      <c r="C20" s="157"/>
      <c r="D20" s="8">
        <v>26</v>
      </c>
      <c r="E20" s="47">
        <v>0</v>
      </c>
      <c r="F20" s="11">
        <f t="shared" si="2"/>
        <v>0</v>
      </c>
      <c r="G20" s="12"/>
    </row>
    <row r="21" spans="1:7" x14ac:dyDescent="0.25">
      <c r="A21" s="38"/>
      <c r="B21" s="41" t="s">
        <v>126</v>
      </c>
      <c r="C21" s="154"/>
      <c r="D21" s="8">
        <v>24</v>
      </c>
      <c r="E21" s="47">
        <v>0</v>
      </c>
      <c r="F21" s="11">
        <f t="shared" si="2"/>
        <v>0</v>
      </c>
      <c r="G21" s="12"/>
    </row>
    <row r="22" spans="1:7" x14ac:dyDescent="0.25">
      <c r="A22" s="38"/>
      <c r="B22" s="41" t="s">
        <v>137</v>
      </c>
      <c r="C22" s="154"/>
      <c r="D22" s="8">
        <v>155</v>
      </c>
      <c r="E22" s="47">
        <v>0</v>
      </c>
      <c r="F22" s="11">
        <f t="shared" ref="F22" si="4">D22*E22</f>
        <v>0</v>
      </c>
      <c r="G22" s="12"/>
    </row>
    <row r="23" spans="1:7" x14ac:dyDescent="0.25">
      <c r="A23" s="38"/>
      <c r="B23" s="41" t="s">
        <v>138</v>
      </c>
      <c r="C23" s="154"/>
      <c r="D23" s="8">
        <v>44</v>
      </c>
      <c r="E23" s="47">
        <v>0</v>
      </c>
      <c r="F23" s="11">
        <f t="shared" ref="F23" si="5">D23*E23</f>
        <v>0</v>
      </c>
      <c r="G23" s="12"/>
    </row>
    <row r="24" spans="1:7" x14ac:dyDescent="0.25">
      <c r="A24" s="38"/>
      <c r="B24" s="41" t="s">
        <v>139</v>
      </c>
      <c r="C24" s="154"/>
      <c r="D24" s="8">
        <v>22</v>
      </c>
      <c r="E24" s="47">
        <v>0</v>
      </c>
      <c r="F24" s="11">
        <f t="shared" ref="F24" si="6">D24*E24</f>
        <v>0</v>
      </c>
      <c r="G24" s="12"/>
    </row>
    <row r="25" spans="1:7" x14ac:dyDescent="0.25">
      <c r="A25" s="38"/>
      <c r="B25" s="42" t="s">
        <v>51</v>
      </c>
      <c r="C25" s="154"/>
      <c r="D25" s="8">
        <v>290</v>
      </c>
      <c r="E25" s="47">
        <v>0</v>
      </c>
      <c r="F25" s="11">
        <f t="shared" ref="F25:F61" si="7">D25*E25</f>
        <v>0</v>
      </c>
      <c r="G25" s="31"/>
    </row>
    <row r="26" spans="1:7" x14ac:dyDescent="0.25">
      <c r="A26" s="38"/>
      <c r="B26" s="42" t="s">
        <v>52</v>
      </c>
      <c r="C26" s="154"/>
      <c r="D26" s="8">
        <v>24</v>
      </c>
      <c r="E26" s="47">
        <v>0</v>
      </c>
      <c r="F26" s="11">
        <f t="shared" si="7"/>
        <v>0</v>
      </c>
      <c r="G26" s="12"/>
    </row>
    <row r="27" spans="1:7" x14ac:dyDescent="0.25">
      <c r="A27" s="38"/>
      <c r="B27" s="42" t="s">
        <v>53</v>
      </c>
      <c r="C27" s="154"/>
      <c r="D27" s="8">
        <v>24</v>
      </c>
      <c r="E27" s="47">
        <v>0</v>
      </c>
      <c r="F27" s="11">
        <f t="shared" si="7"/>
        <v>0</v>
      </c>
      <c r="G27" s="12"/>
    </row>
    <row r="28" spans="1:7" ht="12.75" customHeight="1" x14ac:dyDescent="0.25">
      <c r="A28" s="38"/>
      <c r="B28" s="44" t="s">
        <v>65</v>
      </c>
      <c r="C28" s="154"/>
      <c r="D28" s="57">
        <v>181</v>
      </c>
      <c r="E28" s="47">
        <v>0</v>
      </c>
      <c r="F28" s="58">
        <f>D28*E28</f>
        <v>0</v>
      </c>
      <c r="G28" s="31"/>
    </row>
    <row r="29" spans="1:7" x14ac:dyDescent="0.25">
      <c r="A29" s="38"/>
      <c r="B29" s="44" t="s">
        <v>67</v>
      </c>
      <c r="C29" s="154"/>
      <c r="D29" s="57">
        <v>181</v>
      </c>
      <c r="E29" s="47">
        <v>0</v>
      </c>
      <c r="F29" s="58">
        <f>D29*E29</f>
        <v>0</v>
      </c>
      <c r="G29" s="12"/>
    </row>
    <row r="30" spans="1:7" x14ac:dyDescent="0.25">
      <c r="A30" s="38"/>
      <c r="B30" s="44" t="s">
        <v>141</v>
      </c>
      <c r="C30" s="154"/>
      <c r="D30" s="57">
        <v>200</v>
      </c>
      <c r="E30" s="47">
        <v>0</v>
      </c>
      <c r="F30" s="58">
        <f>D30*E30</f>
        <v>0</v>
      </c>
      <c r="G30" s="12"/>
    </row>
    <row r="31" spans="1:7" x14ac:dyDescent="0.25">
      <c r="A31" s="38"/>
      <c r="B31" s="44" t="s">
        <v>130</v>
      </c>
      <c r="C31" s="154"/>
      <c r="D31" s="57">
        <v>241</v>
      </c>
      <c r="E31" s="47">
        <v>0</v>
      </c>
      <c r="F31" s="58">
        <f t="shared" ref="F31" si="8">D31*E31</f>
        <v>0</v>
      </c>
      <c r="G31" s="31"/>
    </row>
    <row r="32" spans="1:7" x14ac:dyDescent="0.25">
      <c r="A32" s="38"/>
      <c r="B32" s="44" t="s">
        <v>163</v>
      </c>
      <c r="C32" s="154"/>
      <c r="D32" s="57">
        <v>190</v>
      </c>
      <c r="E32" s="47">
        <v>0</v>
      </c>
      <c r="F32" s="58">
        <f t="shared" ref="F32:F34" si="9">D32*E32</f>
        <v>0</v>
      </c>
      <c r="G32" s="31"/>
    </row>
    <row r="33" spans="1:7" x14ac:dyDescent="0.25">
      <c r="A33" s="38"/>
      <c r="B33" s="44" t="s">
        <v>114</v>
      </c>
      <c r="C33" s="154"/>
      <c r="D33" s="57">
        <v>102</v>
      </c>
      <c r="E33" s="47">
        <v>0</v>
      </c>
      <c r="F33" s="58">
        <f t="shared" si="9"/>
        <v>0</v>
      </c>
      <c r="G33" s="31"/>
    </row>
    <row r="34" spans="1:7" x14ac:dyDescent="0.25">
      <c r="A34" s="38"/>
      <c r="B34" s="44" t="s">
        <v>144</v>
      </c>
      <c r="C34" s="154"/>
      <c r="D34" s="57">
        <v>110</v>
      </c>
      <c r="E34" s="47">
        <v>0</v>
      </c>
      <c r="F34" s="58">
        <f t="shared" si="9"/>
        <v>0</v>
      </c>
      <c r="G34" s="31"/>
    </row>
    <row r="35" spans="1:7" x14ac:dyDescent="0.25">
      <c r="A35" s="38"/>
      <c r="B35" s="44" t="s">
        <v>112</v>
      </c>
      <c r="C35" s="154"/>
      <c r="D35" s="57">
        <v>91</v>
      </c>
      <c r="E35" s="47">
        <v>0</v>
      </c>
      <c r="F35" s="58">
        <f t="shared" ref="F35:F39" si="10">D35*E35</f>
        <v>0</v>
      </c>
      <c r="G35" s="31"/>
    </row>
    <row r="36" spans="1:7" x14ac:dyDescent="0.25">
      <c r="A36" s="38"/>
      <c r="B36" s="71" t="s">
        <v>140</v>
      </c>
      <c r="C36" s="154"/>
      <c r="D36" s="57">
        <v>110</v>
      </c>
      <c r="E36" s="47">
        <v>0</v>
      </c>
      <c r="F36" s="58">
        <f t="shared" ref="F36" si="11">D36*E36</f>
        <v>0</v>
      </c>
      <c r="G36" s="12"/>
    </row>
    <row r="37" spans="1:7" x14ac:dyDescent="0.25">
      <c r="A37" s="38"/>
      <c r="B37" s="71" t="s">
        <v>70</v>
      </c>
      <c r="C37" s="154"/>
      <c r="D37" s="57">
        <v>163</v>
      </c>
      <c r="E37" s="47">
        <v>0</v>
      </c>
      <c r="F37" s="58">
        <f t="shared" si="10"/>
        <v>0</v>
      </c>
      <c r="G37" s="12"/>
    </row>
    <row r="38" spans="1:7" x14ac:dyDescent="0.25">
      <c r="A38" s="38"/>
      <c r="B38" s="71" t="s">
        <v>71</v>
      </c>
      <c r="C38" s="154"/>
      <c r="D38" s="57">
        <v>50</v>
      </c>
      <c r="E38" s="47">
        <v>0</v>
      </c>
      <c r="F38" s="58">
        <f t="shared" si="10"/>
        <v>0</v>
      </c>
      <c r="G38" s="12"/>
    </row>
    <row r="39" spans="1:7" x14ac:dyDescent="0.25">
      <c r="A39" s="38"/>
      <c r="B39" s="71" t="s">
        <v>72</v>
      </c>
      <c r="C39" s="154"/>
      <c r="D39" s="57">
        <v>60</v>
      </c>
      <c r="E39" s="47">
        <v>0</v>
      </c>
      <c r="F39" s="58">
        <f t="shared" si="10"/>
        <v>0</v>
      </c>
      <c r="G39" s="12"/>
    </row>
    <row r="40" spans="1:7" x14ac:dyDescent="0.25">
      <c r="A40" s="38"/>
      <c r="B40" s="44" t="s">
        <v>104</v>
      </c>
      <c r="C40" s="154"/>
      <c r="D40" s="57">
        <v>101</v>
      </c>
      <c r="E40" s="47">
        <v>0</v>
      </c>
      <c r="F40" s="58">
        <f t="shared" ref="F40:F41" si="12">D40*E40</f>
        <v>0</v>
      </c>
      <c r="G40" s="31"/>
    </row>
    <row r="41" spans="1:7" x14ac:dyDescent="0.25">
      <c r="A41" s="38"/>
      <c r="B41" s="44" t="s">
        <v>73</v>
      </c>
      <c r="C41" s="154"/>
      <c r="D41" s="57">
        <v>60</v>
      </c>
      <c r="E41" s="47">
        <v>0</v>
      </c>
      <c r="F41" s="58">
        <f t="shared" si="12"/>
        <v>0</v>
      </c>
      <c r="G41" s="12"/>
    </row>
    <row r="42" spans="1:7" x14ac:dyDescent="0.25">
      <c r="A42" s="38"/>
      <c r="B42" s="44" t="s">
        <v>133</v>
      </c>
      <c r="C42" s="154"/>
      <c r="D42" s="57">
        <v>430</v>
      </c>
      <c r="E42" s="47">
        <v>0</v>
      </c>
      <c r="F42" s="58">
        <f t="shared" si="7"/>
        <v>0</v>
      </c>
      <c r="G42" s="31"/>
    </row>
    <row r="43" spans="1:7" x14ac:dyDescent="0.25">
      <c r="A43" s="38"/>
      <c r="B43" s="44" t="s">
        <v>101</v>
      </c>
      <c r="C43" s="154"/>
      <c r="D43" s="57">
        <v>25</v>
      </c>
      <c r="E43" s="47">
        <v>0</v>
      </c>
      <c r="F43" s="58">
        <f t="shared" si="7"/>
        <v>0</v>
      </c>
      <c r="G43" s="12"/>
    </row>
    <row r="44" spans="1:7" x14ac:dyDescent="0.25">
      <c r="A44" s="38"/>
      <c r="B44" s="44" t="s">
        <v>110</v>
      </c>
      <c r="C44" s="154"/>
      <c r="D44" s="57">
        <v>91</v>
      </c>
      <c r="E44" s="47">
        <v>0</v>
      </c>
      <c r="F44" s="58">
        <f t="shared" si="7"/>
        <v>0</v>
      </c>
      <c r="G44" s="12"/>
    </row>
    <row r="45" spans="1:7" x14ac:dyDescent="0.25">
      <c r="A45" s="38"/>
      <c r="B45" s="44" t="s">
        <v>132</v>
      </c>
      <c r="C45" s="154"/>
      <c r="D45" s="57">
        <v>50</v>
      </c>
      <c r="E45" s="47">
        <v>0</v>
      </c>
      <c r="F45" s="58">
        <f t="shared" ref="F45" si="13">D45*E45</f>
        <v>0</v>
      </c>
      <c r="G45" s="12"/>
    </row>
    <row r="46" spans="1:7" x14ac:dyDescent="0.25">
      <c r="A46" s="38"/>
      <c r="B46" s="44" t="s">
        <v>102</v>
      </c>
      <c r="C46" s="154"/>
      <c r="D46" s="57">
        <v>100</v>
      </c>
      <c r="E46" s="47">
        <v>0</v>
      </c>
      <c r="F46" s="58">
        <f t="shared" ref="F46:F55" si="14">D46*E46</f>
        <v>0</v>
      </c>
      <c r="G46" s="31"/>
    </row>
    <row r="47" spans="1:7" x14ac:dyDescent="0.25">
      <c r="A47" s="38"/>
      <c r="B47" s="44" t="s">
        <v>103</v>
      </c>
      <c r="C47" s="154"/>
      <c r="D47" s="57">
        <v>51</v>
      </c>
      <c r="E47" s="47">
        <v>0</v>
      </c>
      <c r="F47" s="58">
        <f t="shared" si="14"/>
        <v>0</v>
      </c>
      <c r="G47" s="12"/>
    </row>
    <row r="48" spans="1:7" x14ac:dyDescent="0.25">
      <c r="A48" s="87"/>
      <c r="B48" s="44" t="s">
        <v>142</v>
      </c>
      <c r="C48" s="154"/>
      <c r="D48" s="57">
        <v>65</v>
      </c>
      <c r="E48" s="47">
        <v>0</v>
      </c>
      <c r="F48" s="58">
        <f t="shared" ref="F48:F53" si="15">D48*E48</f>
        <v>0</v>
      </c>
      <c r="G48" s="12"/>
    </row>
    <row r="49" spans="1:7" x14ac:dyDescent="0.25">
      <c r="A49" s="87"/>
      <c r="B49" s="44" t="s">
        <v>143</v>
      </c>
      <c r="C49" s="154"/>
      <c r="D49" s="57">
        <v>65</v>
      </c>
      <c r="E49" s="47">
        <v>0</v>
      </c>
      <c r="F49" s="58">
        <f t="shared" si="15"/>
        <v>0</v>
      </c>
      <c r="G49" s="12"/>
    </row>
    <row r="50" spans="1:7" x14ac:dyDescent="0.25">
      <c r="A50" s="88"/>
      <c r="B50" s="41" t="s">
        <v>145</v>
      </c>
      <c r="C50" s="158"/>
      <c r="D50" s="8">
        <v>55</v>
      </c>
      <c r="E50" s="47">
        <v>0</v>
      </c>
      <c r="F50" s="11">
        <f t="shared" si="15"/>
        <v>0</v>
      </c>
      <c r="G50" s="12"/>
    </row>
    <row r="51" spans="1:7" x14ac:dyDescent="0.25">
      <c r="A51" s="88"/>
      <c r="B51" s="41" t="s">
        <v>146</v>
      </c>
      <c r="C51" s="158"/>
      <c r="D51" s="8">
        <v>440</v>
      </c>
      <c r="E51" s="47">
        <v>0</v>
      </c>
      <c r="F51" s="11">
        <f t="shared" si="15"/>
        <v>0</v>
      </c>
      <c r="G51" s="12"/>
    </row>
    <row r="52" spans="1:7" x14ac:dyDescent="0.25">
      <c r="A52" s="76"/>
      <c r="B52" s="41" t="s">
        <v>147</v>
      </c>
      <c r="C52" s="158"/>
      <c r="D52" s="8">
        <v>195</v>
      </c>
      <c r="E52" s="47">
        <v>0</v>
      </c>
      <c r="F52" s="11">
        <f t="shared" si="15"/>
        <v>0</v>
      </c>
      <c r="G52" s="12"/>
    </row>
    <row r="53" spans="1:7" x14ac:dyDescent="0.25">
      <c r="A53" s="38"/>
      <c r="B53" s="40" t="s">
        <v>148</v>
      </c>
      <c r="C53" s="154"/>
      <c r="D53" s="57">
        <v>60</v>
      </c>
      <c r="E53" s="47">
        <v>0</v>
      </c>
      <c r="F53" s="58">
        <f t="shared" si="15"/>
        <v>0</v>
      </c>
      <c r="G53" s="12"/>
    </row>
    <row r="54" spans="1:7" x14ac:dyDescent="0.25">
      <c r="A54" s="38"/>
      <c r="B54" s="44" t="s">
        <v>68</v>
      </c>
      <c r="C54" s="154"/>
      <c r="D54" s="57">
        <v>110</v>
      </c>
      <c r="E54" s="47">
        <v>0</v>
      </c>
      <c r="F54" s="58">
        <f t="shared" si="14"/>
        <v>0</v>
      </c>
      <c r="G54" s="12"/>
    </row>
    <row r="55" spans="1:7" x14ac:dyDescent="0.25">
      <c r="A55" s="38"/>
      <c r="B55" s="44" t="s">
        <v>69</v>
      </c>
      <c r="C55" s="154"/>
      <c r="D55" s="57">
        <v>91</v>
      </c>
      <c r="E55" s="47">
        <v>0</v>
      </c>
      <c r="F55" s="58">
        <f t="shared" si="14"/>
        <v>0</v>
      </c>
      <c r="G55" s="12"/>
    </row>
    <row r="56" spans="1:7" x14ac:dyDescent="0.25">
      <c r="A56" s="38"/>
      <c r="B56" s="41" t="s">
        <v>50</v>
      </c>
      <c r="C56" s="157"/>
      <c r="D56" s="8">
        <v>800</v>
      </c>
      <c r="E56" s="47">
        <v>0</v>
      </c>
      <c r="F56" s="11">
        <f>D56*E56</f>
        <v>0</v>
      </c>
      <c r="G56" s="12"/>
    </row>
    <row r="57" spans="1:7" x14ac:dyDescent="0.25">
      <c r="A57" s="38"/>
      <c r="B57" s="44" t="s">
        <v>115</v>
      </c>
      <c r="C57" s="154"/>
      <c r="D57" s="57">
        <v>121</v>
      </c>
      <c r="E57" s="47">
        <v>0</v>
      </c>
      <c r="F57" s="58">
        <f t="shared" ref="F57" si="16">D57*E57</f>
        <v>0</v>
      </c>
      <c r="G57" s="12"/>
    </row>
    <row r="58" spans="1:7" x14ac:dyDescent="0.25">
      <c r="A58" s="38"/>
      <c r="B58" s="44" t="s">
        <v>131</v>
      </c>
      <c r="C58" s="154"/>
      <c r="D58" s="57">
        <v>110</v>
      </c>
      <c r="E58" s="47">
        <v>0</v>
      </c>
      <c r="F58" s="58">
        <f t="shared" ref="F58" si="17">D58*E58</f>
        <v>0</v>
      </c>
      <c r="G58" s="12"/>
    </row>
    <row r="59" spans="1:7" x14ac:dyDescent="0.25">
      <c r="A59" s="38"/>
      <c r="B59" s="44" t="s">
        <v>134</v>
      </c>
      <c r="C59" s="154"/>
      <c r="D59" s="57">
        <v>1100</v>
      </c>
      <c r="E59" s="47">
        <v>0</v>
      </c>
      <c r="F59" s="58">
        <f t="shared" si="7"/>
        <v>0</v>
      </c>
      <c r="G59" s="12"/>
    </row>
    <row r="60" spans="1:7" x14ac:dyDescent="0.25">
      <c r="A60" s="38"/>
      <c r="B60" s="40" t="s">
        <v>136</v>
      </c>
      <c r="C60" s="154"/>
      <c r="D60" s="57">
        <v>360</v>
      </c>
      <c r="E60" s="47">
        <v>0</v>
      </c>
      <c r="F60" s="58">
        <f t="shared" ref="F60" si="18">D60*E60</f>
        <v>0</v>
      </c>
      <c r="G60" s="12"/>
    </row>
    <row r="61" spans="1:7" x14ac:dyDescent="0.25">
      <c r="A61" s="38"/>
      <c r="B61" s="40" t="s">
        <v>135</v>
      </c>
      <c r="C61" s="154"/>
      <c r="D61" s="57">
        <v>750</v>
      </c>
      <c r="E61" s="47">
        <v>0</v>
      </c>
      <c r="F61" s="58">
        <f t="shared" si="7"/>
        <v>0</v>
      </c>
      <c r="G61" s="12"/>
    </row>
    <row r="62" spans="1:7" x14ac:dyDescent="0.25">
      <c r="A62" s="38"/>
      <c r="B62" s="64"/>
      <c r="C62" s="65"/>
      <c r="D62" s="66"/>
      <c r="E62" s="67"/>
      <c r="F62" s="67"/>
      <c r="G62" s="159">
        <f>SUM(F7:F61)</f>
        <v>0</v>
      </c>
    </row>
    <row r="63" spans="1:7" x14ac:dyDescent="0.25">
      <c r="A63" s="38"/>
      <c r="B63" s="153"/>
      <c r="C63" s="157"/>
      <c r="D63" s="155"/>
      <c r="E63" s="32"/>
      <c r="F63" s="32"/>
      <c r="G63" s="43"/>
    </row>
    <row r="64" spans="1:7" x14ac:dyDescent="0.25">
      <c r="A64" s="109" t="s">
        <v>21</v>
      </c>
      <c r="B64" s="110"/>
      <c r="C64" s="110"/>
      <c r="D64" s="110"/>
      <c r="E64" s="110"/>
      <c r="F64" s="110"/>
      <c r="G64" s="111"/>
    </row>
    <row r="65" spans="1:7" x14ac:dyDescent="0.25">
      <c r="A65" s="9"/>
      <c r="B65" s="41" t="s">
        <v>165</v>
      </c>
      <c r="C65" s="154"/>
      <c r="D65" s="8">
        <v>2880</v>
      </c>
      <c r="E65" s="47">
        <v>0</v>
      </c>
      <c r="F65" s="11">
        <f t="shared" ref="F65:F67" si="19">D65*E65</f>
        <v>0</v>
      </c>
      <c r="G65" s="12"/>
    </row>
    <row r="66" spans="1:7" x14ac:dyDescent="0.25">
      <c r="A66" s="9"/>
      <c r="B66" s="10" t="s">
        <v>87</v>
      </c>
      <c r="C66" s="154"/>
      <c r="D66" s="8">
        <v>180</v>
      </c>
      <c r="E66" s="47">
        <v>0</v>
      </c>
      <c r="F66" s="11">
        <f t="shared" si="19"/>
        <v>0</v>
      </c>
      <c r="G66" s="12"/>
    </row>
    <row r="67" spans="1:7" x14ac:dyDescent="0.25">
      <c r="A67" s="9"/>
      <c r="B67" s="10" t="s">
        <v>88</v>
      </c>
      <c r="C67" s="154"/>
      <c r="D67" s="8">
        <v>180</v>
      </c>
      <c r="E67" s="47">
        <v>0</v>
      </c>
      <c r="F67" s="11">
        <f t="shared" si="19"/>
        <v>0</v>
      </c>
      <c r="G67" s="12"/>
    </row>
    <row r="68" spans="1:7" x14ac:dyDescent="0.25">
      <c r="A68" s="9"/>
      <c r="B68" s="10" t="s">
        <v>89</v>
      </c>
      <c r="C68" s="154"/>
      <c r="D68" s="8">
        <v>180</v>
      </c>
      <c r="E68" s="47">
        <v>0</v>
      </c>
      <c r="F68" s="11">
        <f t="shared" ref="F68:F75" si="20">D68*E68</f>
        <v>0</v>
      </c>
      <c r="G68" s="12"/>
    </row>
    <row r="69" spans="1:7" x14ac:dyDescent="0.25">
      <c r="A69" s="9"/>
      <c r="B69" s="10" t="s">
        <v>90</v>
      </c>
      <c r="C69" s="154"/>
      <c r="D69" s="8">
        <v>180</v>
      </c>
      <c r="E69" s="47">
        <v>0</v>
      </c>
      <c r="F69" s="11">
        <f t="shared" si="20"/>
        <v>0</v>
      </c>
      <c r="G69" s="12"/>
    </row>
    <row r="70" spans="1:7" x14ac:dyDescent="0.25">
      <c r="A70" s="9"/>
      <c r="B70" s="10" t="s">
        <v>91</v>
      </c>
      <c r="C70" s="154"/>
      <c r="D70" s="8">
        <v>160</v>
      </c>
      <c r="E70" s="47">
        <v>0</v>
      </c>
      <c r="F70" s="11">
        <f t="shared" si="20"/>
        <v>0</v>
      </c>
      <c r="G70" s="12"/>
    </row>
    <row r="71" spans="1:7" x14ac:dyDescent="0.25">
      <c r="A71" s="9"/>
      <c r="B71" s="10" t="s">
        <v>92</v>
      </c>
      <c r="C71" s="154"/>
      <c r="D71" s="8">
        <v>180</v>
      </c>
      <c r="E71" s="47">
        <v>0</v>
      </c>
      <c r="F71" s="11">
        <f t="shared" si="20"/>
        <v>0</v>
      </c>
      <c r="G71" s="12"/>
    </row>
    <row r="72" spans="1:7" x14ac:dyDescent="0.25">
      <c r="A72" s="9"/>
      <c r="B72" s="10" t="s">
        <v>93</v>
      </c>
      <c r="C72" s="154"/>
      <c r="D72" s="8">
        <v>220</v>
      </c>
      <c r="E72" s="47">
        <v>0</v>
      </c>
      <c r="F72" s="11">
        <f t="shared" ref="F72" si="21">D72*E72</f>
        <v>0</v>
      </c>
      <c r="G72" s="12"/>
    </row>
    <row r="73" spans="1:7" x14ac:dyDescent="0.25">
      <c r="A73" s="9"/>
      <c r="B73" s="59" t="s">
        <v>83</v>
      </c>
      <c r="C73" s="158"/>
      <c r="D73" s="57">
        <v>120</v>
      </c>
      <c r="E73" s="47">
        <v>0</v>
      </c>
      <c r="F73" s="11">
        <f t="shared" si="20"/>
        <v>0</v>
      </c>
      <c r="G73" s="12"/>
    </row>
    <row r="74" spans="1:7" x14ac:dyDescent="0.25">
      <c r="A74" s="9"/>
      <c r="B74" s="59" t="s">
        <v>84</v>
      </c>
      <c r="C74" s="158"/>
      <c r="D74" s="57">
        <v>120</v>
      </c>
      <c r="E74" s="47">
        <v>0</v>
      </c>
      <c r="F74" s="11">
        <f t="shared" si="20"/>
        <v>0</v>
      </c>
      <c r="G74" s="12"/>
    </row>
    <row r="75" spans="1:7" x14ac:dyDescent="0.25">
      <c r="A75" s="9"/>
      <c r="B75" s="59" t="s">
        <v>85</v>
      </c>
      <c r="C75" s="158"/>
      <c r="D75" s="57">
        <v>120</v>
      </c>
      <c r="E75" s="47">
        <v>0</v>
      </c>
      <c r="F75" s="11">
        <f t="shared" si="20"/>
        <v>0</v>
      </c>
      <c r="G75" s="12"/>
    </row>
    <row r="76" spans="1:7" x14ac:dyDescent="0.25">
      <c r="A76" s="72"/>
      <c r="B76" s="14" t="s">
        <v>94</v>
      </c>
      <c r="C76" s="160"/>
      <c r="D76" s="8">
        <v>270</v>
      </c>
      <c r="E76" s="47">
        <v>0</v>
      </c>
      <c r="F76" s="11">
        <f t="shared" ref="F76" si="22">D76*E76</f>
        <v>0</v>
      </c>
      <c r="G76" s="12"/>
    </row>
    <row r="77" spans="1:7" x14ac:dyDescent="0.25">
      <c r="A77" s="38"/>
      <c r="B77" s="64"/>
      <c r="C77" s="65"/>
      <c r="D77" s="66"/>
      <c r="E77" s="67"/>
      <c r="F77" s="67"/>
      <c r="G77" s="159">
        <f>SUM(F65:F76)</f>
        <v>0</v>
      </c>
    </row>
    <row r="78" spans="1:7" x14ac:dyDescent="0.25">
      <c r="A78" s="38"/>
      <c r="B78" s="153"/>
      <c r="C78" s="157"/>
      <c r="D78" s="155"/>
      <c r="E78" s="32"/>
      <c r="F78" s="32"/>
      <c r="G78" s="43"/>
    </row>
    <row r="79" spans="1:7" x14ac:dyDescent="0.25">
      <c r="A79" s="109" t="s">
        <v>153</v>
      </c>
      <c r="B79" s="110"/>
      <c r="C79" s="110"/>
      <c r="D79" s="110"/>
      <c r="E79" s="110"/>
      <c r="F79" s="110"/>
      <c r="G79" s="111"/>
    </row>
    <row r="80" spans="1:7" x14ac:dyDescent="0.25">
      <c r="A80" s="9"/>
      <c r="B80" s="40" t="s">
        <v>117</v>
      </c>
      <c r="C80" s="158"/>
      <c r="D80" s="8">
        <v>12000</v>
      </c>
      <c r="E80" s="47">
        <v>0</v>
      </c>
      <c r="F80" s="11">
        <f t="shared" ref="F80:F116" si="23">D80*E80</f>
        <v>0</v>
      </c>
      <c r="G80" s="31"/>
    </row>
    <row r="81" spans="1:7" x14ac:dyDescent="0.25">
      <c r="A81" s="9"/>
      <c r="B81" s="41" t="s">
        <v>166</v>
      </c>
      <c r="C81" s="160"/>
      <c r="D81" s="8">
        <v>20560</v>
      </c>
      <c r="E81" s="47">
        <v>0</v>
      </c>
      <c r="F81" s="11">
        <f t="shared" ref="F81" si="24">D81*E81</f>
        <v>0</v>
      </c>
      <c r="G81" s="31"/>
    </row>
    <row r="82" spans="1:7" x14ac:dyDescent="0.25">
      <c r="A82" s="9"/>
      <c r="B82" s="42" t="s">
        <v>46</v>
      </c>
      <c r="C82" s="160"/>
      <c r="D82" s="8">
        <v>260</v>
      </c>
      <c r="E82" s="47">
        <v>0</v>
      </c>
      <c r="F82" s="11">
        <f t="shared" si="23"/>
        <v>0</v>
      </c>
      <c r="G82" s="31"/>
    </row>
    <row r="83" spans="1:7" ht="22.5" x14ac:dyDescent="0.25">
      <c r="A83" s="9"/>
      <c r="B83" s="14" t="s">
        <v>47</v>
      </c>
      <c r="C83" s="160"/>
      <c r="D83" s="8">
        <v>260</v>
      </c>
      <c r="E83" s="47">
        <v>0</v>
      </c>
      <c r="F83" s="11">
        <f t="shared" si="23"/>
        <v>0</v>
      </c>
      <c r="G83" s="37"/>
    </row>
    <row r="84" spans="1:7" x14ac:dyDescent="0.25">
      <c r="A84" s="9"/>
      <c r="B84" s="41" t="s">
        <v>48</v>
      </c>
      <c r="C84" s="158"/>
      <c r="D84" s="8">
        <v>300</v>
      </c>
      <c r="E84" s="47">
        <v>0</v>
      </c>
      <c r="F84" s="11">
        <f t="shared" ref="F84:F114" si="25">D84*E84</f>
        <v>0</v>
      </c>
      <c r="G84" s="31"/>
    </row>
    <row r="85" spans="1:7" ht="22.5" x14ac:dyDescent="0.25">
      <c r="A85" s="9"/>
      <c r="B85" s="59" t="s">
        <v>49</v>
      </c>
      <c r="C85" s="158"/>
      <c r="D85" s="57">
        <v>300</v>
      </c>
      <c r="E85" s="47">
        <v>0</v>
      </c>
      <c r="F85" s="58">
        <f t="shared" ref="F85" si="26">D85*E85</f>
        <v>0</v>
      </c>
      <c r="G85" s="37"/>
    </row>
    <row r="86" spans="1:7" x14ac:dyDescent="0.25">
      <c r="A86" s="9"/>
      <c r="B86" s="59" t="s">
        <v>169</v>
      </c>
      <c r="C86" s="158"/>
      <c r="D86" s="57">
        <v>1200</v>
      </c>
      <c r="E86" s="47">
        <v>0</v>
      </c>
      <c r="F86" s="58">
        <f t="shared" ref="F86" si="27">D86*E86</f>
        <v>0</v>
      </c>
      <c r="G86" s="37"/>
    </row>
    <row r="87" spans="1:7" x14ac:dyDescent="0.25">
      <c r="A87" s="9"/>
      <c r="B87" s="59" t="s">
        <v>170</v>
      </c>
      <c r="C87" s="158"/>
      <c r="D87" s="57">
        <v>500</v>
      </c>
      <c r="E87" s="47">
        <v>0</v>
      </c>
      <c r="F87" s="58">
        <f t="shared" ref="F87" si="28">D87*E87</f>
        <v>0</v>
      </c>
      <c r="G87" s="37"/>
    </row>
    <row r="88" spans="1:7" x14ac:dyDescent="0.25">
      <c r="A88" s="9"/>
      <c r="B88" s="59" t="s">
        <v>171</v>
      </c>
      <c r="C88" s="158"/>
      <c r="D88" s="57">
        <v>20</v>
      </c>
      <c r="E88" s="47">
        <v>0</v>
      </c>
      <c r="F88" s="58">
        <f t="shared" ref="F88" si="29">D88*E88</f>
        <v>0</v>
      </c>
      <c r="G88" s="37"/>
    </row>
    <row r="89" spans="1:7" x14ac:dyDescent="0.25">
      <c r="A89" s="9"/>
      <c r="B89" s="59" t="s">
        <v>151</v>
      </c>
      <c r="C89" s="158"/>
      <c r="D89" s="57">
        <f>90</f>
        <v>90</v>
      </c>
      <c r="E89" s="47">
        <v>0</v>
      </c>
      <c r="F89" s="58">
        <f t="shared" ref="F89" si="30">D89*E89</f>
        <v>0</v>
      </c>
      <c r="G89" s="31"/>
    </row>
    <row r="90" spans="1:7" x14ac:dyDescent="0.25">
      <c r="A90" s="9"/>
      <c r="B90" s="59" t="s">
        <v>152</v>
      </c>
      <c r="C90" s="158"/>
      <c r="D90" s="57">
        <f>90</f>
        <v>90</v>
      </c>
      <c r="E90" s="47">
        <v>0</v>
      </c>
      <c r="F90" s="58">
        <f t="shared" ref="F90" si="31">D90*E90</f>
        <v>0</v>
      </c>
      <c r="G90" s="31"/>
    </row>
    <row r="91" spans="1:7" x14ac:dyDescent="0.25">
      <c r="A91" s="9"/>
      <c r="B91" s="59" t="s">
        <v>83</v>
      </c>
      <c r="C91" s="158"/>
      <c r="D91" s="57">
        <f>40+10+10+10+10+10+10+10+10+10</f>
        <v>130</v>
      </c>
      <c r="E91" s="47">
        <v>0</v>
      </c>
      <c r="F91" s="58">
        <f t="shared" ref="F91:F93" si="32">D91*E91</f>
        <v>0</v>
      </c>
      <c r="G91" s="31"/>
    </row>
    <row r="92" spans="1:7" x14ac:dyDescent="0.25">
      <c r="A92" s="9"/>
      <c r="B92" s="59" t="s">
        <v>84</v>
      </c>
      <c r="C92" s="158"/>
      <c r="D92" s="57">
        <f>40+90</f>
        <v>130</v>
      </c>
      <c r="E92" s="47">
        <v>0</v>
      </c>
      <c r="F92" s="58">
        <f t="shared" si="32"/>
        <v>0</v>
      </c>
      <c r="G92" s="31"/>
    </row>
    <row r="93" spans="1:7" x14ac:dyDescent="0.25">
      <c r="A93" s="9"/>
      <c r="B93" s="59" t="s">
        <v>150</v>
      </c>
      <c r="C93" s="158"/>
      <c r="D93" s="57">
        <f>40+90</f>
        <v>130</v>
      </c>
      <c r="E93" s="47">
        <v>0</v>
      </c>
      <c r="F93" s="58">
        <f t="shared" si="32"/>
        <v>0</v>
      </c>
      <c r="G93" s="31"/>
    </row>
    <row r="94" spans="1:7" x14ac:dyDescent="0.25">
      <c r="A94" s="38"/>
      <c r="B94" s="64"/>
      <c r="C94" s="65"/>
      <c r="D94" s="66"/>
      <c r="E94" s="67"/>
      <c r="F94" s="67"/>
      <c r="G94" s="159">
        <f>SUM(F80:F93)</f>
        <v>0</v>
      </c>
    </row>
    <row r="95" spans="1:7" x14ac:dyDescent="0.25">
      <c r="A95" s="38"/>
      <c r="B95" s="153"/>
      <c r="C95" s="157"/>
      <c r="D95" s="155"/>
      <c r="E95" s="32"/>
      <c r="F95" s="32"/>
      <c r="G95" s="43"/>
    </row>
    <row r="96" spans="1:7" x14ac:dyDescent="0.25">
      <c r="A96" s="109" t="s">
        <v>24</v>
      </c>
      <c r="B96" s="110"/>
      <c r="C96" s="110"/>
      <c r="D96" s="110"/>
      <c r="E96" s="110"/>
      <c r="F96" s="110"/>
      <c r="G96" s="111"/>
    </row>
    <row r="97" spans="1:7" ht="45" x14ac:dyDescent="0.25">
      <c r="A97" s="9"/>
      <c r="B97" s="10" t="s">
        <v>54</v>
      </c>
      <c r="C97" s="158"/>
      <c r="D97" s="8">
        <v>60</v>
      </c>
      <c r="E97" s="47">
        <v>0</v>
      </c>
      <c r="F97" s="11">
        <f t="shared" si="25"/>
        <v>0</v>
      </c>
      <c r="G97" s="12"/>
    </row>
    <row r="98" spans="1:7" x14ac:dyDescent="0.25">
      <c r="A98" s="9"/>
      <c r="B98" s="40" t="s">
        <v>167</v>
      </c>
      <c r="C98" s="158"/>
      <c r="D98" s="57">
        <v>1276</v>
      </c>
      <c r="E98" s="47">
        <v>0</v>
      </c>
      <c r="F98" s="58">
        <f t="shared" si="25"/>
        <v>0</v>
      </c>
      <c r="G98" s="12"/>
    </row>
    <row r="99" spans="1:7" x14ac:dyDescent="0.25">
      <c r="A99" s="9"/>
      <c r="B99" s="40" t="s">
        <v>74</v>
      </c>
      <c r="C99" s="158"/>
      <c r="D99" s="57">
        <v>90</v>
      </c>
      <c r="E99" s="47">
        <v>0</v>
      </c>
      <c r="F99" s="58">
        <f t="shared" si="25"/>
        <v>0</v>
      </c>
      <c r="G99" s="12"/>
    </row>
    <row r="100" spans="1:7" x14ac:dyDescent="0.25">
      <c r="A100" s="9"/>
      <c r="B100" s="41" t="s">
        <v>55</v>
      </c>
      <c r="C100" s="158"/>
      <c r="D100" s="8">
        <v>175</v>
      </c>
      <c r="E100" s="47">
        <v>0</v>
      </c>
      <c r="F100" s="11">
        <f t="shared" ref="F100:F108" si="33">D100*E100</f>
        <v>0</v>
      </c>
      <c r="G100" s="12"/>
    </row>
    <row r="101" spans="1:7" x14ac:dyDescent="0.25">
      <c r="A101" s="9"/>
      <c r="B101" s="41" t="s">
        <v>95</v>
      </c>
      <c r="C101" s="158"/>
      <c r="D101" s="8">
        <v>70</v>
      </c>
      <c r="E101" s="47">
        <v>0</v>
      </c>
      <c r="F101" s="11">
        <f t="shared" ref="F101" si="34">D101*E101</f>
        <v>0</v>
      </c>
      <c r="G101" s="12"/>
    </row>
    <row r="102" spans="1:7" x14ac:dyDescent="0.25">
      <c r="A102" s="9"/>
      <c r="B102" s="41" t="s">
        <v>56</v>
      </c>
      <c r="C102" s="158"/>
      <c r="D102" s="8">
        <v>70</v>
      </c>
      <c r="E102" s="47">
        <v>0</v>
      </c>
      <c r="F102" s="11">
        <f t="shared" si="33"/>
        <v>0</v>
      </c>
      <c r="G102" s="12"/>
    </row>
    <row r="103" spans="1:7" x14ac:dyDescent="0.25">
      <c r="A103" s="9"/>
      <c r="B103" s="40" t="s">
        <v>75</v>
      </c>
      <c r="C103" s="158"/>
      <c r="D103" s="57">
        <v>35</v>
      </c>
      <c r="E103" s="47">
        <v>0</v>
      </c>
      <c r="F103" s="58">
        <f t="shared" si="33"/>
        <v>0</v>
      </c>
      <c r="G103" s="12"/>
    </row>
    <row r="104" spans="1:7" x14ac:dyDescent="0.25">
      <c r="A104" s="9"/>
      <c r="B104" s="40" t="s">
        <v>76</v>
      </c>
      <c r="C104" s="158"/>
      <c r="D104" s="57">
        <v>30</v>
      </c>
      <c r="E104" s="47">
        <v>0</v>
      </c>
      <c r="F104" s="58">
        <f t="shared" si="33"/>
        <v>0</v>
      </c>
      <c r="G104" s="12"/>
    </row>
    <row r="105" spans="1:7" x14ac:dyDescent="0.25">
      <c r="A105" s="9"/>
      <c r="B105" s="40" t="s">
        <v>77</v>
      </c>
      <c r="C105" s="158"/>
      <c r="D105" s="57">
        <v>40</v>
      </c>
      <c r="E105" s="47">
        <v>0</v>
      </c>
      <c r="F105" s="58">
        <f t="shared" si="33"/>
        <v>0</v>
      </c>
      <c r="G105" s="12"/>
    </row>
    <row r="106" spans="1:7" x14ac:dyDescent="0.25">
      <c r="A106" s="9"/>
      <c r="B106" s="40" t="s">
        <v>78</v>
      </c>
      <c r="C106" s="158"/>
      <c r="D106" s="57">
        <v>30</v>
      </c>
      <c r="E106" s="47">
        <v>0</v>
      </c>
      <c r="F106" s="58">
        <f t="shared" si="33"/>
        <v>0</v>
      </c>
      <c r="G106" s="12"/>
    </row>
    <row r="107" spans="1:7" x14ac:dyDescent="0.25">
      <c r="A107" s="9"/>
      <c r="B107" s="40" t="s">
        <v>79</v>
      </c>
      <c r="C107" s="158"/>
      <c r="D107" s="57">
        <v>8</v>
      </c>
      <c r="E107" s="47">
        <v>0</v>
      </c>
      <c r="F107" s="58">
        <f t="shared" ref="F107" si="35">D107*E107</f>
        <v>0</v>
      </c>
      <c r="G107" s="12"/>
    </row>
    <row r="108" spans="1:7" x14ac:dyDescent="0.25">
      <c r="A108" s="9"/>
      <c r="B108" s="41" t="s">
        <v>57</v>
      </c>
      <c r="C108" s="158"/>
      <c r="D108" s="8">
        <v>65</v>
      </c>
      <c r="E108" s="47">
        <v>0</v>
      </c>
      <c r="F108" s="11">
        <f t="shared" si="33"/>
        <v>0</v>
      </c>
      <c r="G108" s="12"/>
    </row>
    <row r="109" spans="1:7" x14ac:dyDescent="0.25">
      <c r="A109" s="9"/>
      <c r="B109" s="41" t="s">
        <v>96</v>
      </c>
      <c r="C109" s="158"/>
      <c r="D109" s="8">
        <v>65</v>
      </c>
      <c r="E109" s="47">
        <v>0</v>
      </c>
      <c r="F109" s="11">
        <f t="shared" ref="F109:F111" si="36">D109*E109</f>
        <v>0</v>
      </c>
      <c r="G109" s="12"/>
    </row>
    <row r="110" spans="1:7" x14ac:dyDescent="0.25">
      <c r="A110" s="9"/>
      <c r="B110" s="41" t="s">
        <v>97</v>
      </c>
      <c r="C110" s="158"/>
      <c r="D110" s="8">
        <v>140</v>
      </c>
      <c r="E110" s="47">
        <v>0</v>
      </c>
      <c r="F110" s="11">
        <f t="shared" ref="F110" si="37">D110*E110</f>
        <v>0</v>
      </c>
      <c r="G110" s="12"/>
    </row>
    <row r="111" spans="1:7" x14ac:dyDescent="0.25">
      <c r="A111" s="9"/>
      <c r="B111" s="41" t="s">
        <v>86</v>
      </c>
      <c r="C111" s="158"/>
      <c r="D111" s="8">
        <v>70</v>
      </c>
      <c r="E111" s="47">
        <v>0</v>
      </c>
      <c r="F111" s="11">
        <f t="shared" si="36"/>
        <v>0</v>
      </c>
      <c r="G111" s="12"/>
    </row>
    <row r="112" spans="1:7" x14ac:dyDescent="0.25">
      <c r="A112" s="9"/>
      <c r="B112" s="41" t="s">
        <v>58</v>
      </c>
      <c r="C112" s="158"/>
      <c r="D112" s="8">
        <v>381</v>
      </c>
      <c r="E112" s="47">
        <v>0</v>
      </c>
      <c r="F112" s="11">
        <f t="shared" si="25"/>
        <v>0</v>
      </c>
      <c r="G112" s="12"/>
    </row>
    <row r="113" spans="1:7" x14ac:dyDescent="0.25">
      <c r="A113" s="72"/>
      <c r="B113" s="41" t="s">
        <v>116</v>
      </c>
      <c r="C113" s="158"/>
      <c r="D113" s="8">
        <v>50</v>
      </c>
      <c r="E113" s="47">
        <v>0</v>
      </c>
      <c r="F113" s="11">
        <f t="shared" ref="F113" si="38">D113*E113</f>
        <v>0</v>
      </c>
      <c r="G113" s="12"/>
    </row>
    <row r="114" spans="1:7" x14ac:dyDescent="0.25">
      <c r="A114" s="9"/>
      <c r="B114" s="41" t="s">
        <v>59</v>
      </c>
      <c r="C114" s="158"/>
      <c r="D114" s="8">
        <v>105</v>
      </c>
      <c r="E114" s="47">
        <v>0</v>
      </c>
      <c r="F114" s="11">
        <f t="shared" si="25"/>
        <v>0</v>
      </c>
      <c r="G114" s="12"/>
    </row>
    <row r="115" spans="1:7" x14ac:dyDescent="0.25">
      <c r="A115" s="9"/>
      <c r="B115" s="41" t="s">
        <v>98</v>
      </c>
      <c r="C115" s="158"/>
      <c r="D115" s="8">
        <v>70</v>
      </c>
      <c r="E115" s="47">
        <v>0</v>
      </c>
      <c r="F115" s="11">
        <f t="shared" ref="F115" si="39">D115*E115</f>
        <v>0</v>
      </c>
      <c r="G115" s="12"/>
    </row>
    <row r="116" spans="1:7" x14ac:dyDescent="0.25">
      <c r="A116" s="9"/>
      <c r="B116" s="41" t="s">
        <v>60</v>
      </c>
      <c r="C116" s="158"/>
      <c r="D116" s="8">
        <v>180</v>
      </c>
      <c r="E116" s="47">
        <v>0</v>
      </c>
      <c r="F116" s="11">
        <f t="shared" si="23"/>
        <v>0</v>
      </c>
      <c r="G116" s="12"/>
    </row>
    <row r="117" spans="1:7" x14ac:dyDescent="0.25">
      <c r="A117" s="9"/>
      <c r="B117" s="41" t="s">
        <v>80</v>
      </c>
      <c r="C117" s="158"/>
      <c r="D117" s="57">
        <v>201</v>
      </c>
      <c r="E117" s="47">
        <v>0</v>
      </c>
      <c r="F117" s="58">
        <f t="shared" ref="F117" si="40">D117*E117</f>
        <v>0</v>
      </c>
      <c r="G117" s="12"/>
    </row>
    <row r="118" spans="1:7" x14ac:dyDescent="0.25">
      <c r="A118" s="9"/>
      <c r="B118" s="40" t="s">
        <v>81</v>
      </c>
      <c r="C118" s="158"/>
      <c r="D118" s="57">
        <v>197</v>
      </c>
      <c r="E118" s="47">
        <v>0</v>
      </c>
      <c r="F118" s="58">
        <f t="shared" ref="F118:F121" si="41">D118*E118</f>
        <v>0</v>
      </c>
      <c r="G118" s="12"/>
    </row>
    <row r="119" spans="1:7" x14ac:dyDescent="0.25">
      <c r="A119" s="9"/>
      <c r="B119" s="40" t="s">
        <v>99</v>
      </c>
      <c r="C119" s="158"/>
      <c r="D119" s="57">
        <v>130</v>
      </c>
      <c r="E119" s="47">
        <v>0</v>
      </c>
      <c r="F119" s="58">
        <f t="shared" si="41"/>
        <v>0</v>
      </c>
      <c r="G119" s="12"/>
    </row>
    <row r="120" spans="1:7" x14ac:dyDescent="0.25">
      <c r="A120" s="9"/>
      <c r="B120" s="40" t="s">
        <v>100</v>
      </c>
      <c r="C120" s="158"/>
      <c r="D120" s="57">
        <v>70</v>
      </c>
      <c r="E120" s="47">
        <v>0</v>
      </c>
      <c r="F120" s="58">
        <f t="shared" si="41"/>
        <v>0</v>
      </c>
      <c r="G120" s="37"/>
    </row>
    <row r="121" spans="1:7" x14ac:dyDescent="0.25">
      <c r="A121" s="9"/>
      <c r="B121" s="40" t="s">
        <v>82</v>
      </c>
      <c r="C121" s="158"/>
      <c r="D121" s="57">
        <v>197</v>
      </c>
      <c r="E121" s="47">
        <v>0</v>
      </c>
      <c r="F121" s="58">
        <f t="shared" si="41"/>
        <v>0</v>
      </c>
      <c r="G121" s="37"/>
    </row>
    <row r="122" spans="1:7" x14ac:dyDescent="0.25">
      <c r="A122" s="38"/>
      <c r="B122" s="64"/>
      <c r="C122" s="68"/>
      <c r="D122" s="69"/>
      <c r="E122" s="67"/>
      <c r="F122" s="67"/>
      <c r="G122" s="159">
        <f>SUM(F97:F121)</f>
        <v>0</v>
      </c>
    </row>
    <row r="123" spans="1:7" x14ac:dyDescent="0.25">
      <c r="A123" s="38"/>
      <c r="B123" s="161"/>
      <c r="C123" s="154"/>
      <c r="D123" s="162"/>
      <c r="E123" s="33"/>
      <c r="F123" s="33"/>
      <c r="G123" s="37"/>
    </row>
    <row r="124" spans="1:7" ht="15" customHeight="1" x14ac:dyDescent="0.25">
      <c r="A124" s="101" t="s">
        <v>17</v>
      </c>
      <c r="B124" s="102"/>
      <c r="C124" s="102"/>
      <c r="D124" s="102"/>
      <c r="E124" s="102"/>
      <c r="F124" s="102"/>
      <c r="G124" s="70">
        <f>SUM(G7:G123)</f>
        <v>0</v>
      </c>
    </row>
    <row r="125" spans="1:7" ht="12.75" thickBot="1" x14ac:dyDescent="0.3">
      <c r="A125" s="45"/>
      <c r="B125" s="34"/>
      <c r="C125" s="15"/>
      <c r="D125" s="15"/>
      <c r="E125" s="34"/>
      <c r="F125" s="34"/>
      <c r="G125" s="46"/>
    </row>
  </sheetData>
  <sortState xmlns:xlrd2="http://schemas.microsoft.com/office/spreadsheetml/2017/richdata2" ref="B84:B121">
    <sortCondition ref="B84:B121"/>
  </sortState>
  <mergeCells count="6">
    <mergeCell ref="A124:F124"/>
    <mergeCell ref="A1:G1"/>
    <mergeCell ref="A2:G2"/>
    <mergeCell ref="A64:G64"/>
    <mergeCell ref="A79:G79"/>
    <mergeCell ref="A96:G96"/>
  </mergeCells>
  <pageMargins left="0.7" right="0.7" top="0.75" bottom="0.75" header="0.3" footer="0.3"/>
  <pageSetup paperSize="9" scale="79" fitToHeight="0" orientation="landscape" r:id="rId1"/>
  <rowBreaks count="2" manualBreakCount="2">
    <brk id="52" max="6"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9"/>
  <sheetViews>
    <sheetView showGridLines="0" tabSelected="1" view="pageBreakPreview" zoomScaleNormal="100" zoomScaleSheetLayoutView="100" workbookViewId="0">
      <selection sqref="A1:E1"/>
    </sheetView>
  </sheetViews>
  <sheetFormatPr defaultColWidth="9.140625" defaultRowHeight="13.5" x14ac:dyDescent="0.25"/>
  <cols>
    <col min="1" max="1" width="24.42578125" style="18" customWidth="1"/>
    <col min="2" max="2" width="20.5703125" style="18" customWidth="1"/>
    <col min="3" max="3" width="20" style="18" customWidth="1"/>
    <col min="4" max="4" width="22.140625" style="18" customWidth="1"/>
    <col min="5" max="5" width="20.7109375" style="18" customWidth="1"/>
    <col min="6" max="16384" width="9.140625" style="18"/>
  </cols>
  <sheetData>
    <row r="1" spans="1:5" ht="33.75" customHeight="1" x14ac:dyDescent="0.25">
      <c r="A1" s="117" t="s">
        <v>16</v>
      </c>
      <c r="B1" s="118"/>
      <c r="C1" s="118"/>
      <c r="D1" s="118"/>
      <c r="E1" s="119"/>
    </row>
    <row r="2" spans="1:5" x14ac:dyDescent="0.25">
      <c r="A2" s="19"/>
      <c r="B2" s="120" t="s">
        <v>64</v>
      </c>
      <c r="C2" s="121"/>
      <c r="D2" s="122"/>
    </row>
    <row r="3" spans="1:5" x14ac:dyDescent="0.25">
      <c r="A3" s="20"/>
      <c r="B3" s="21"/>
      <c r="C3" s="21"/>
      <c r="D3" s="21"/>
    </row>
    <row r="4" spans="1:5" ht="27" x14ac:dyDescent="0.25">
      <c r="A4" s="112" t="s">
        <v>12</v>
      </c>
      <c r="B4" s="113"/>
      <c r="C4" s="113"/>
      <c r="D4" s="114"/>
      <c r="E4" s="56" t="s">
        <v>8</v>
      </c>
    </row>
    <row r="5" spans="1:5" x14ac:dyDescent="0.25">
      <c r="A5" s="115" t="s">
        <v>105</v>
      </c>
      <c r="B5" s="116"/>
      <c r="C5" s="116"/>
      <c r="D5" s="116"/>
      <c r="E5" s="22">
        <f>Producten!G62</f>
        <v>0</v>
      </c>
    </row>
    <row r="6" spans="1:5" x14ac:dyDescent="0.25">
      <c r="A6" s="74" t="s">
        <v>106</v>
      </c>
      <c r="B6" s="73"/>
      <c r="C6" s="73"/>
      <c r="D6" s="73"/>
      <c r="E6" s="22">
        <f>Producten!G77</f>
        <v>0</v>
      </c>
    </row>
    <row r="7" spans="1:5" x14ac:dyDescent="0.25">
      <c r="A7" s="74" t="s">
        <v>107</v>
      </c>
      <c r="B7" s="73"/>
      <c r="C7" s="73"/>
      <c r="D7" s="73"/>
      <c r="E7" s="22">
        <f>Producten!G94</f>
        <v>0</v>
      </c>
    </row>
    <row r="8" spans="1:5" x14ac:dyDescent="0.25">
      <c r="A8" s="74" t="s">
        <v>108</v>
      </c>
      <c r="B8" s="73"/>
      <c r="C8" s="73"/>
      <c r="D8" s="73"/>
      <c r="E8" s="22">
        <f>Producten!G122</f>
        <v>0</v>
      </c>
    </row>
    <row r="9" spans="1:5" x14ac:dyDescent="0.25">
      <c r="A9" s="63" t="s">
        <v>3</v>
      </c>
      <c r="B9" s="61"/>
      <c r="C9" s="61"/>
      <c r="D9" s="61"/>
      <c r="E9" s="62">
        <f>SUM(E5:E8)</f>
        <v>0</v>
      </c>
    </row>
    <row r="10" spans="1:5" x14ac:dyDescent="0.25">
      <c r="A10" s="20"/>
      <c r="B10" s="21"/>
      <c r="C10" s="21"/>
      <c r="D10" s="21"/>
    </row>
    <row r="11" spans="1:5" ht="27" x14ac:dyDescent="0.25">
      <c r="A11" s="112" t="s">
        <v>13</v>
      </c>
      <c r="B11" s="113"/>
      <c r="C11" s="113"/>
      <c r="D11" s="114"/>
      <c r="E11" s="56" t="s">
        <v>8</v>
      </c>
    </row>
    <row r="12" spans="1:5" x14ac:dyDescent="0.25">
      <c r="A12" s="123"/>
      <c r="B12" s="124"/>
      <c r="C12" s="124"/>
      <c r="D12" s="125"/>
      <c r="E12" s="48">
        <v>0</v>
      </c>
    </row>
    <row r="13" spans="1:5" x14ac:dyDescent="0.25">
      <c r="A13" s="123"/>
      <c r="B13" s="124"/>
      <c r="C13" s="124"/>
      <c r="D13" s="125"/>
      <c r="E13" s="48">
        <v>0</v>
      </c>
    </row>
    <row r="14" spans="1:5" x14ac:dyDescent="0.25">
      <c r="A14" s="123"/>
      <c r="B14" s="124"/>
      <c r="C14" s="124"/>
      <c r="D14" s="125"/>
      <c r="E14" s="48">
        <v>0</v>
      </c>
    </row>
    <row r="15" spans="1:5" x14ac:dyDescent="0.25">
      <c r="A15" s="63" t="s">
        <v>3</v>
      </c>
      <c r="B15" s="61"/>
      <c r="C15" s="61"/>
      <c r="D15" s="61"/>
      <c r="E15" s="62">
        <f>SUM(E12:E14)</f>
        <v>0</v>
      </c>
    </row>
    <row r="16" spans="1:5" x14ac:dyDescent="0.25">
      <c r="A16" s="20"/>
      <c r="B16" s="21"/>
      <c r="C16" s="21"/>
      <c r="D16" s="21"/>
    </row>
    <row r="17" spans="1:4" ht="23.25" customHeight="1" x14ac:dyDescent="0.25">
      <c r="A17" s="140" t="s">
        <v>11</v>
      </c>
      <c r="B17" s="141"/>
      <c r="C17" s="141"/>
      <c r="D17" s="60">
        <f>E9+E15</f>
        <v>0</v>
      </c>
    </row>
    <row r="18" spans="1:4" x14ac:dyDescent="0.25">
      <c r="A18" s="145"/>
      <c r="B18" s="146"/>
      <c r="C18" s="146"/>
      <c r="D18" s="146"/>
    </row>
    <row r="19" spans="1:4" x14ac:dyDescent="0.25">
      <c r="A19" s="147" t="s">
        <v>0</v>
      </c>
      <c r="B19" s="148"/>
      <c r="C19" s="148"/>
      <c r="D19" s="149"/>
    </row>
    <row r="20" spans="1:4" x14ac:dyDescent="0.25">
      <c r="A20" s="55" t="s">
        <v>62</v>
      </c>
      <c r="B20" s="142"/>
      <c r="C20" s="143"/>
      <c r="D20" s="144"/>
    </row>
    <row r="21" spans="1:4" x14ac:dyDescent="0.25">
      <c r="A21" s="55" t="s">
        <v>63</v>
      </c>
      <c r="B21" s="142"/>
      <c r="C21" s="143"/>
      <c r="D21" s="144"/>
    </row>
    <row r="22" spans="1:4" x14ac:dyDescent="0.25">
      <c r="A22" s="55" t="s">
        <v>9</v>
      </c>
      <c r="B22" s="49"/>
      <c r="C22" s="50"/>
      <c r="D22" s="51"/>
    </row>
    <row r="23" spans="1:4" x14ac:dyDescent="0.25">
      <c r="A23" s="55" t="s">
        <v>10</v>
      </c>
      <c r="B23" s="126"/>
      <c r="C23" s="127"/>
      <c r="D23" s="128"/>
    </row>
    <row r="24" spans="1:4" x14ac:dyDescent="0.25">
      <c r="A24" s="138" t="s">
        <v>4</v>
      </c>
      <c r="B24" s="129"/>
      <c r="C24" s="130"/>
      <c r="D24" s="131"/>
    </row>
    <row r="25" spans="1:4" x14ac:dyDescent="0.25">
      <c r="A25" s="138"/>
      <c r="B25" s="132"/>
      <c r="C25" s="133"/>
      <c r="D25" s="134"/>
    </row>
    <row r="26" spans="1:4" x14ac:dyDescent="0.25">
      <c r="A26" s="138"/>
      <c r="B26" s="132"/>
      <c r="C26" s="133"/>
      <c r="D26" s="134"/>
    </row>
    <row r="27" spans="1:4" x14ac:dyDescent="0.25">
      <c r="A27" s="138"/>
      <c r="B27" s="132"/>
      <c r="C27" s="133"/>
      <c r="D27" s="134"/>
    </row>
    <row r="28" spans="1:4" x14ac:dyDescent="0.25">
      <c r="A28" s="139"/>
      <c r="B28" s="135"/>
      <c r="C28" s="136"/>
      <c r="D28" s="137"/>
    </row>
    <row r="29" spans="1:4" x14ac:dyDescent="0.25">
      <c r="A29" s="23"/>
      <c r="B29" s="24"/>
      <c r="C29" s="24"/>
      <c r="D29" s="24"/>
    </row>
  </sheetData>
  <mergeCells count="16">
    <mergeCell ref="A12:D12"/>
    <mergeCell ref="B23:D23"/>
    <mergeCell ref="B24:D28"/>
    <mergeCell ref="A24:A28"/>
    <mergeCell ref="A17:C17"/>
    <mergeCell ref="B21:D21"/>
    <mergeCell ref="B20:D20"/>
    <mergeCell ref="A18:D18"/>
    <mergeCell ref="A19:D19"/>
    <mergeCell ref="A14:D14"/>
    <mergeCell ref="A13:D13"/>
    <mergeCell ref="A4:D4"/>
    <mergeCell ref="A5:D5"/>
    <mergeCell ref="A1:E1"/>
    <mergeCell ref="A11:D11"/>
    <mergeCell ref="B2:D2"/>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b8f1c43c-a662-4ba0-a43b-64f0c13b78a7</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CDB23-FF93-43DD-9C8D-DF2E34204270}">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e7fee12f-7364-4350-a58e-b9a3dabb10bc"/>
    <ds:schemaRef ds:uri="4f7a1ba3-2415-40f8-897f-cbc9e8918319"/>
    <ds:schemaRef ds:uri="http://schemas.microsoft.com/office/2006/metadata/properties"/>
  </ds:schemaRefs>
</ds:datastoreItem>
</file>

<file path=customXml/itemProps2.xml><?xml version="1.0" encoding="utf-8"?>
<ds:datastoreItem xmlns:ds="http://schemas.openxmlformats.org/officeDocument/2006/customXml" ds:itemID="{45DCF2C8-4DC7-4FE9-A251-2E1CCCE7C507}">
  <ds:schemaRefs>
    <ds:schemaRef ds:uri="http://schemas.microsoft.com/sharepoint/v3/contenttype/forms"/>
  </ds:schemaRefs>
</ds:datastoreItem>
</file>

<file path=customXml/itemProps3.xml><?xml version="1.0" encoding="utf-8"?>
<ds:datastoreItem xmlns:ds="http://schemas.openxmlformats.org/officeDocument/2006/customXml" ds:itemID="{05C0240D-7F02-4DD2-84F9-118F56BBA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Locatiegegevens</vt:lpstr>
      <vt:lpstr>Producten</vt:lpstr>
      <vt:lpstr>Totaaloverzicht</vt:lpstr>
      <vt:lpstr>Totaaloverzicht!Afdrukbereik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dc:creator>
  <cp:lastModifiedBy>Myrna Lansink | Inkada Inkoop &amp; Advies</cp:lastModifiedBy>
  <cp:lastPrinted>2025-03-17T09:24:02Z</cp:lastPrinted>
  <dcterms:created xsi:type="dcterms:W3CDTF">2017-01-13T15:03:41Z</dcterms:created>
  <dcterms:modified xsi:type="dcterms:W3CDTF">2025-03-17T10:10:21Z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y fmtid="{D5CDD505-2E9C-101B-9397-08002B2CF9AE}" pid="4" name="Order">
    <vt:r8>8700</vt:r8>
  </property>
</Properties>
</file>