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novaportal-my.sharepoint.com/personal/ces2007_novacollege_nl/Documents/Aanbestedingen/Afval/NVI/NVI2/Te publiceren/"/>
    </mc:Choice>
  </mc:AlternateContent>
  <xr:revisionPtr revIDLastSave="9" documentId="8_{278F1028-1D95-44A3-A374-FEE920522A80}" xr6:coauthVersionLast="47" xr6:coauthVersionMax="47" xr10:uidLastSave="{3CF6BF79-DACC-48F6-9B26-74F16E1F18F6}"/>
  <bookViews>
    <workbookView xWindow="28680" yWindow="-120" windowWidth="29040" windowHeight="15840" activeTab="1" xr2:uid="{EC1947F1-FC36-4315-9195-D73C8E75401A}"/>
  </bookViews>
  <sheets>
    <sheet name="Huidige situatie" sheetId="3" r:id="rId1"/>
    <sheet name="Prijzenblad" sheetId="5" r:id="rId2"/>
    <sheet name="Tarievenblad gevaarlijk afval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0" i="5" l="1"/>
  <c r="K49" i="5"/>
  <c r="K37" i="5"/>
  <c r="K38" i="5"/>
  <c r="K39" i="5"/>
  <c r="K36" i="5"/>
  <c r="K28" i="5"/>
  <c r="K22" i="5"/>
  <c r="K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16" i="5"/>
  <c r="K17" i="5" l="1"/>
  <c r="K18" i="5"/>
  <c r="K19" i="5"/>
  <c r="K20" i="5"/>
  <c r="K21" i="5"/>
  <c r="K23" i="5"/>
  <c r="K24" i="5"/>
  <c r="K25" i="5"/>
  <c r="K26" i="5"/>
  <c r="K27" i="5"/>
  <c r="K29" i="5"/>
  <c r="K30" i="5"/>
  <c r="K31" i="5"/>
  <c r="K32" i="5"/>
  <c r="K33" i="5"/>
  <c r="K34" i="5"/>
  <c r="K35" i="5"/>
  <c r="K40" i="5"/>
  <c r="K41" i="5"/>
  <c r="K42" i="5"/>
  <c r="K43" i="5"/>
  <c r="K44" i="5"/>
  <c r="K45" i="5"/>
  <c r="K46" i="5"/>
  <c r="K47" i="5"/>
  <c r="K48" i="5"/>
  <c r="K51" i="5"/>
  <c r="K52" i="5"/>
  <c r="K53" i="5"/>
  <c r="K54" i="5"/>
  <c r="K55" i="5"/>
  <c r="K56" i="5"/>
  <c r="K57" i="5"/>
  <c r="K58" i="5"/>
  <c r="K59" i="5"/>
  <c r="K60" i="5"/>
  <c r="Q21" i="5" l="1"/>
  <c r="Q22" i="5"/>
  <c r="Q28" i="5"/>
  <c r="Q32" i="5"/>
  <c r="Q39" i="5"/>
  <c r="Q40" i="5"/>
  <c r="Q59" i="5"/>
  <c r="Q17" i="5" l="1"/>
  <c r="Q51" i="5"/>
  <c r="Q33" i="5"/>
  <c r="Q31" i="5"/>
  <c r="Q29" i="5"/>
  <c r="Q18" i="5"/>
  <c r="Q48" i="5"/>
  <c r="Q54" i="5"/>
  <c r="Q45" i="5"/>
  <c r="Q53" i="5"/>
  <c r="Q23" i="5"/>
  <c r="Q20" i="5"/>
  <c r="Q41" i="5"/>
  <c r="Q30" i="5"/>
  <c r="Q19" i="5"/>
  <c r="Q55" i="5"/>
  <c r="Q46" i="5"/>
  <c r="Q60" i="5"/>
  <c r="Q52" i="5"/>
  <c r="Q38" i="5"/>
  <c r="Q37" i="5"/>
  <c r="Q50" i="5"/>
  <c r="Q44" i="5"/>
  <c r="Q58" i="5"/>
  <c r="Q36" i="5"/>
  <c r="Q35" i="5"/>
  <c r="Q24" i="5"/>
  <c r="Q43" i="5"/>
  <c r="Q27" i="5"/>
  <c r="Q49" i="5"/>
  <c r="Q56" i="5"/>
  <c r="Q57" i="5"/>
  <c r="Q26" i="5"/>
  <c r="Q25" i="5"/>
  <c r="Q34" i="5"/>
  <c r="Q16" i="5"/>
  <c r="Q42" i="5"/>
  <c r="Q47" i="5"/>
  <c r="Q62" i="5" l="1"/>
  <c r="M11" i="5" s="1"/>
</calcChain>
</file>

<file path=xl/sharedStrings.xml><?xml version="1.0" encoding="utf-8"?>
<sst xmlns="http://schemas.openxmlformats.org/spreadsheetml/2006/main" count="728" uniqueCount="171">
  <si>
    <t>Locatie</t>
  </si>
  <si>
    <t>Inzameltijden</t>
  </si>
  <si>
    <t>Bijzonderheden locatie</t>
  </si>
  <si>
    <t>Meest voorkomende afvalstromen</t>
  </si>
  <si>
    <t>Afvalstroom in KG 2024</t>
  </si>
  <si>
    <t>Afvalstroom in M3 2024</t>
  </si>
  <si>
    <t>Ledigingsfrequentie</t>
  </si>
  <si>
    <t>Aantal ledigingen 2024</t>
  </si>
  <si>
    <t>Inhoud inzamelmiddel</t>
  </si>
  <si>
    <t>Aantal inzamelmiddelen</t>
  </si>
  <si>
    <t>Soort inzamelmiddel</t>
  </si>
  <si>
    <t>Zijlweg 203, Haarlem</t>
  </si>
  <si>
    <t>08:00 uur tot 17:00 uur</t>
  </si>
  <si>
    <t>Restafval</t>
  </si>
  <si>
    <t>op afroep</t>
  </si>
  <si>
    <t>10m3</t>
  </si>
  <si>
    <t>Perscontainer</t>
  </si>
  <si>
    <t>Papier/karton</t>
  </si>
  <si>
    <t>1x per week</t>
  </si>
  <si>
    <t>1100 liter</t>
  </si>
  <si>
    <t>Rolcontainer</t>
  </si>
  <si>
    <t>240 liter</t>
  </si>
  <si>
    <t>140 liter</t>
  </si>
  <si>
    <t xml:space="preserve">P(M)D </t>
  </si>
  <si>
    <t>Swill afval</t>
  </si>
  <si>
    <t>Rolcontainer met afdichting</t>
  </si>
  <si>
    <t>Flessenglas bont</t>
  </si>
  <si>
    <t>Archiefpapier</t>
  </si>
  <si>
    <t>500 liter</t>
  </si>
  <si>
    <t>Grofvuil</t>
  </si>
  <si>
    <t>6m3</t>
  </si>
  <si>
    <t>Open container</t>
  </si>
  <si>
    <t>AEEA</t>
  </si>
  <si>
    <t>770 liter</t>
  </si>
  <si>
    <t>rolcontainer</t>
  </si>
  <si>
    <t>Spijsolie en vetten</t>
  </si>
  <si>
    <t>100 liter</t>
  </si>
  <si>
    <t>Vat</t>
  </si>
  <si>
    <t>Vet, water, slib</t>
  </si>
  <si>
    <t>45 liter (vetopslag)</t>
  </si>
  <si>
    <t>Vetput</t>
  </si>
  <si>
    <t>Tetterodestraat 109, Haarlem</t>
  </si>
  <si>
    <t>1700 liter</t>
  </si>
  <si>
    <t>1x per 2 weken</t>
  </si>
  <si>
    <t>Reisswolf rolcontainer</t>
  </si>
  <si>
    <t>Nassaulaan 37, Haarlem</t>
  </si>
  <si>
    <t>2x per week</t>
  </si>
  <si>
    <t>660 liter</t>
  </si>
  <si>
    <t>Ijsbaanlaan 4F, Haarlem</t>
  </si>
  <si>
    <t xml:space="preserve">240 liter </t>
  </si>
  <si>
    <t>Amsterdamseweg 12H, Velsen-Zuid</t>
  </si>
  <si>
    <r>
      <t xml:space="preserve">Open container </t>
    </r>
    <r>
      <rPr>
        <sz val="11"/>
        <color rgb="FFFF0000"/>
        <rFont val="Aptos Narrow"/>
        <family val="2"/>
        <scheme val="minor"/>
      </rPr>
      <t>(eigendom)</t>
    </r>
  </si>
  <si>
    <t>Paxlaan 26, Hoofddorp</t>
  </si>
  <si>
    <r>
      <t>Gesloten container</t>
    </r>
    <r>
      <rPr>
        <sz val="11"/>
        <color rgb="FFFF0000"/>
        <rFont val="Aptos Narrow"/>
        <family val="2"/>
        <scheme val="minor"/>
      </rPr>
      <t xml:space="preserve"> (eigendom)</t>
    </r>
  </si>
  <si>
    <t>Niet bekend</t>
  </si>
  <si>
    <t>60 liter</t>
  </si>
  <si>
    <t>Jadelaan 20, Hoofddorp</t>
  </si>
  <si>
    <t>360 liter</t>
  </si>
  <si>
    <t>Parelvisserslaan 1, Amstelveen</t>
  </si>
  <si>
    <t>Nieuwe locatie per 01-01-2025</t>
  </si>
  <si>
    <t>Weergegeven afvalstroom en ledigingen zijn schattingen gebaseerd op de oude locatie</t>
  </si>
  <si>
    <t>1 x per week</t>
  </si>
  <si>
    <t>PD</t>
  </si>
  <si>
    <t>Laurens Baecklaan 23 - 25, Beverwijk</t>
  </si>
  <si>
    <t xml:space="preserve">op afroep </t>
  </si>
  <si>
    <t>P(M)D</t>
  </si>
  <si>
    <t xml:space="preserve">500 liter </t>
  </si>
  <si>
    <t>AEEA gemengd</t>
  </si>
  <si>
    <t>1120 liter</t>
  </si>
  <si>
    <t>Palletbox</t>
  </si>
  <si>
    <t>HDPE harde kunststoffen</t>
  </si>
  <si>
    <t>Hoogcalorisch afval</t>
  </si>
  <si>
    <t>Kanaalstraat 7, IJmuiden</t>
  </si>
  <si>
    <t xml:space="preserve">1100 liter </t>
  </si>
  <si>
    <t>Papier/Karton</t>
  </si>
  <si>
    <t xml:space="preserve">1x per week </t>
  </si>
  <si>
    <t>Swill</t>
  </si>
  <si>
    <t xml:space="preserve">                </t>
  </si>
  <si>
    <t xml:space="preserve">Invulinstructie:
- Gelieve de gele velden in te vullen. 
- Bij inschrijving op deze aanbesteding ontvangt Nova College graag een ingevuld Excel format en een versie in .pdf voorzien van een handtekening.
- De inzameling van PD en glas wordt uitgevoerd door verpact, en dient dus geen onderdeel te zijn van de aanbieding. </t>
  </si>
  <si>
    <t>Inschrijver</t>
  </si>
  <si>
    <t>Naam</t>
  </si>
  <si>
    <t xml:space="preserve">Datum </t>
  </si>
  <si>
    <t>Handtekening</t>
  </si>
  <si>
    <t>Inschrijfprijs</t>
  </si>
  <si>
    <t xml:space="preserve"> Afvalstromen</t>
  </si>
  <si>
    <t>Inhoud in te zetten inzamelmiddel</t>
  </si>
  <si>
    <t>Kosten per lediging per inzamelmiddel</t>
  </si>
  <si>
    <t>Aantal ledigingen</t>
  </si>
  <si>
    <t>Subtotaal kosten ledigingen</t>
  </si>
  <si>
    <t>Huurprijs per inzamelmiddel per maand</t>
  </si>
  <si>
    <t>Subtotaal huur inzamelmiddelen</t>
  </si>
  <si>
    <t>Totale kosten per afvalstroom</t>
  </si>
  <si>
    <t>Totaal</t>
  </si>
  <si>
    <t xml:space="preserve">Invulinstructie:
- Gelieve de gele velden in te vullen.
- Op verschillende vestigingen van Nova College wordt gevaarlijk afval ingezameld, inschrijver wordt gevraagd in dit overzicht de geldende tarieven voor lediging en huur van het inzamelmiddel op te geven. 
- De op te geven tarieven zijn geen onderdeel van de inschrijfprijs, echter wel van toepassing gedurende de uitvoering van de overeenkomst.
- Bij inschrijving op deze aanbesteding ontvangt Nova College graag een ingevuld Excel format en een versie in .pdf voorzien van een handtekening.
</t>
  </si>
  <si>
    <t>Afvalstromen</t>
  </si>
  <si>
    <t>Anorganisch zuur</t>
  </si>
  <si>
    <t>Kunststof jerrycan</t>
  </si>
  <si>
    <t>5 liter</t>
  </si>
  <si>
    <t>10 liter</t>
  </si>
  <si>
    <t>Anorganisch zuur nitraathoudend</t>
  </si>
  <si>
    <t>Anorganisch loog</t>
  </si>
  <si>
    <t>Cyanidehoudend loog</t>
  </si>
  <si>
    <t>Kunststof dekselvat klembanddeksel</t>
  </si>
  <si>
    <t>Oplosmiddel giftig</t>
  </si>
  <si>
    <t>Halogeenvrij oplosmiddel giftig</t>
  </si>
  <si>
    <t>Halogeenvrij oplosmiddel</t>
  </si>
  <si>
    <t>Laagcalorische vloeistof</t>
  </si>
  <si>
    <t>Milieugevaarlijke vloeistoffen</t>
  </si>
  <si>
    <t>Halogeenrijk oplosmiddel</t>
  </si>
  <si>
    <t>Natrium hypochloriet</t>
  </si>
  <si>
    <t>20 liter</t>
  </si>
  <si>
    <t>Verontreinigde verpakking</t>
  </si>
  <si>
    <t>Kunststof palletbox</t>
  </si>
  <si>
    <t>600 liter</t>
  </si>
  <si>
    <t>Kunststof dekselvat</t>
  </si>
  <si>
    <t>200 liter</t>
  </si>
  <si>
    <t>Oliehoudend garageafval</t>
  </si>
  <si>
    <t>Metaal dekselvat</t>
  </si>
  <si>
    <t>Poetsdoeken</t>
  </si>
  <si>
    <t>Brandblusser (poeder/schuim/co2)</t>
  </si>
  <si>
    <t>Gasontladingslampen</t>
  </si>
  <si>
    <t>Metaal kruisvat</t>
  </si>
  <si>
    <t>Afgewerkte olie</t>
  </si>
  <si>
    <t>Metaal vloeistofvat</t>
  </si>
  <si>
    <t>Kunststof vloeistofvat</t>
  </si>
  <si>
    <t>Boorolie / Snijolie</t>
  </si>
  <si>
    <t>Oliefilters</t>
  </si>
  <si>
    <t>Koelvloeistof / glycol mengsel</t>
  </si>
  <si>
    <t>Ziekenhuisafval</t>
  </si>
  <si>
    <t>Zieknhuisvat vlakke deksel</t>
  </si>
  <si>
    <t>30 liter</t>
  </si>
  <si>
    <t>Naaldenbeker / doos</t>
  </si>
  <si>
    <t>50 liter</t>
  </si>
  <si>
    <t>Ziekenhuisvat klikdeksel</t>
  </si>
  <si>
    <t>Ziekenhuisvat vlakke deksel</t>
  </si>
  <si>
    <t>Batterijen</t>
  </si>
  <si>
    <t>Laboratorium chemicaliën</t>
  </si>
  <si>
    <t>Verwerkingstarief per KG</t>
  </si>
  <si>
    <t>Ritprijs per ophaalronde</t>
  </si>
  <si>
    <t>Ledigingstarief vetput</t>
  </si>
  <si>
    <t>Overige tarieven</t>
  </si>
  <si>
    <t>(schatting) KG op jaarbasis</t>
  </si>
  <si>
    <t>n.v.t.</t>
  </si>
  <si>
    <t>Transporttarief per ophaalronde</t>
  </si>
  <si>
    <t>Aanschafprijs per inzamelmiddel</t>
  </si>
  <si>
    <t>Afvalcode</t>
  </si>
  <si>
    <t>GA101</t>
  </si>
  <si>
    <t>GA105</t>
  </si>
  <si>
    <t>GA201</t>
  </si>
  <si>
    <t>GA205</t>
  </si>
  <si>
    <t>GA301G</t>
  </si>
  <si>
    <t>GA301C</t>
  </si>
  <si>
    <t>GA301B</t>
  </si>
  <si>
    <t>GA301V</t>
  </si>
  <si>
    <t>GA326</t>
  </si>
  <si>
    <t xml:space="preserve">GA401 </t>
  </si>
  <si>
    <t>GA201H</t>
  </si>
  <si>
    <t>GA704A</t>
  </si>
  <si>
    <t>GA310B</t>
  </si>
  <si>
    <t>GA329</t>
  </si>
  <si>
    <t>GA506</t>
  </si>
  <si>
    <t>GA303A</t>
  </si>
  <si>
    <t>GA301S</t>
  </si>
  <si>
    <t>GA311</t>
  </si>
  <si>
    <t>GA301K</t>
  </si>
  <si>
    <t>GA605</t>
  </si>
  <si>
    <t>GA501</t>
  </si>
  <si>
    <t>GA604, GA604A, GA604B, GA604H, GA604J, GA604L, GA604N</t>
  </si>
  <si>
    <t>Medicijnen / Cosmetica</t>
  </si>
  <si>
    <t>GA607A</t>
  </si>
  <si>
    <t>GA312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</si>
</sst>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414142"/>
      <name val="Aptos Narrow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6" xfId="0" applyBorder="1"/>
    <xf numFmtId="0" fontId="0" fillId="0" borderId="16" xfId="0" applyBorder="1" applyAlignment="1">
      <alignment wrapText="1"/>
    </xf>
    <xf numFmtId="0" fontId="0" fillId="2" borderId="16" xfId="0" applyFill="1" applyBorder="1"/>
    <xf numFmtId="0" fontId="0" fillId="2" borderId="16" xfId="0" applyFill="1" applyBorder="1" applyAlignment="1">
      <alignment horizontal="right"/>
    </xf>
    <xf numFmtId="3" fontId="0" fillId="2" borderId="16" xfId="0" applyNumberForma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0" fontId="2" fillId="2" borderId="16" xfId="0" applyFont="1" applyFill="1" applyBorder="1" applyAlignment="1">
      <alignment horizontal="right" wrapText="1"/>
    </xf>
    <xf numFmtId="3" fontId="1" fillId="2" borderId="16" xfId="0" applyNumberFormat="1" applyFont="1" applyFill="1" applyBorder="1" applyAlignment="1">
      <alignment horizontal="right"/>
    </xf>
    <xf numFmtId="0" fontId="0" fillId="3" borderId="16" xfId="0" applyFill="1" applyBorder="1" applyAlignment="1">
      <alignment wrapText="1"/>
    </xf>
    <xf numFmtId="0" fontId="0" fillId="3" borderId="16" xfId="0" applyFill="1" applyBorder="1"/>
    <xf numFmtId="0" fontId="0" fillId="3" borderId="16" xfId="0" applyFill="1" applyBorder="1" applyAlignment="1">
      <alignment horizontal="right"/>
    </xf>
    <xf numFmtId="3" fontId="0" fillId="3" borderId="16" xfId="0" applyNumberFormat="1" applyFill="1" applyBorder="1" applyAlignment="1">
      <alignment horizontal="right"/>
    </xf>
    <xf numFmtId="0" fontId="0" fillId="2" borderId="16" xfId="0" applyFill="1" applyBorder="1" applyAlignment="1">
      <alignment wrapText="1"/>
    </xf>
    <xf numFmtId="3" fontId="2" fillId="3" borderId="16" xfId="0" applyNumberFormat="1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1" fillId="2" borderId="16" xfId="0" applyFont="1" applyFill="1" applyBorder="1"/>
    <xf numFmtId="0" fontId="1" fillId="2" borderId="16" xfId="0" applyFont="1" applyFill="1" applyBorder="1" applyAlignment="1">
      <alignment horizontal="right"/>
    </xf>
    <xf numFmtId="164" fontId="0" fillId="4" borderId="13" xfId="0" applyNumberFormat="1" applyFill="1" applyBorder="1" applyAlignment="1" applyProtection="1">
      <alignment horizontal="center"/>
      <protection locked="0"/>
    </xf>
    <xf numFmtId="164" fontId="0" fillId="4" borderId="14" xfId="0" applyNumberFormat="1" applyFill="1" applyBorder="1" applyAlignment="1" applyProtection="1">
      <alignment horizontal="center"/>
      <protection locked="0"/>
    </xf>
    <xf numFmtId="164" fontId="2" fillId="4" borderId="14" xfId="0" applyNumberFormat="1" applyFont="1" applyFill="1" applyBorder="1" applyAlignment="1" applyProtection="1">
      <alignment horizontal="center" wrapText="1"/>
      <protection locked="0"/>
    </xf>
    <xf numFmtId="164" fontId="2" fillId="4" borderId="14" xfId="0" applyNumberFormat="1" applyFont="1" applyFill="1" applyBorder="1" applyAlignment="1" applyProtection="1">
      <alignment horizontal="center"/>
      <protection locked="0"/>
    </xf>
    <xf numFmtId="164" fontId="0" fillId="4" borderId="15" xfId="0" applyNumberFormat="1" applyFill="1" applyBorder="1" applyAlignment="1" applyProtection="1">
      <alignment horizontal="center"/>
      <protection locked="0"/>
    </xf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164" fontId="0" fillId="2" borderId="13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164" fontId="0" fillId="2" borderId="14" xfId="0" applyNumberFormat="1" applyFill="1" applyBorder="1" applyAlignment="1">
      <alignment horizontal="center"/>
    </xf>
    <xf numFmtId="0" fontId="0" fillId="0" borderId="0" xfId="0" applyAlignment="1">
      <alignment wrapText="1"/>
    </xf>
    <xf numFmtId="3" fontId="0" fillId="2" borderId="14" xfId="0" applyNumberForma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0" fontId="0" fillId="3" borderId="14" xfId="0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64" fontId="0" fillId="3" borderId="15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wrapText="1"/>
    </xf>
    <xf numFmtId="0" fontId="3" fillId="0" borderId="15" xfId="0" applyFont="1" applyBorder="1" applyAlignment="1">
      <alignment vertical="center" wrapText="1"/>
    </xf>
    <xf numFmtId="0" fontId="0" fillId="0" borderId="15" xfId="0" applyBorder="1" applyAlignment="1">
      <alignment wrapText="1"/>
    </xf>
    <xf numFmtId="0" fontId="0" fillId="0" borderId="15" xfId="0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DF4A5-3543-4129-9611-972EFB5ED843}">
  <dimension ref="A1:K6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20.42578125" customWidth="1"/>
    <col min="2" max="2" width="32.42578125" customWidth="1"/>
    <col min="3" max="3" width="28.5703125" bestFit="1" customWidth="1"/>
    <col min="4" max="4" width="22.28515625" bestFit="1" customWidth="1"/>
    <col min="5" max="6" width="17.140625" customWidth="1"/>
    <col min="7" max="8" width="18.140625" customWidth="1"/>
    <col min="9" max="9" width="17.42578125" bestFit="1" customWidth="1"/>
    <col min="10" max="10" width="16" customWidth="1"/>
    <col min="11" max="11" width="28.7109375" bestFit="1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1" t="s">
        <v>10</v>
      </c>
    </row>
    <row r="2" spans="1:11" x14ac:dyDescent="0.25">
      <c r="A2" s="3" t="s">
        <v>11</v>
      </c>
      <c r="B2" s="3" t="s">
        <v>12</v>
      </c>
      <c r="C2" s="3"/>
      <c r="D2" s="4" t="s">
        <v>13</v>
      </c>
      <c r="E2" s="5">
        <v>26880</v>
      </c>
      <c r="F2" s="5"/>
      <c r="G2" s="4" t="s">
        <v>14</v>
      </c>
      <c r="H2" s="4">
        <v>7</v>
      </c>
      <c r="I2" s="4" t="s">
        <v>15</v>
      </c>
      <c r="J2" s="4">
        <v>1</v>
      </c>
      <c r="K2" s="4" t="s">
        <v>16</v>
      </c>
    </row>
    <row r="3" spans="1:11" x14ac:dyDescent="0.25">
      <c r="A3" s="3"/>
      <c r="B3" s="3"/>
      <c r="C3" s="3"/>
      <c r="D3" s="4" t="s">
        <v>17</v>
      </c>
      <c r="E3" s="5">
        <v>8187</v>
      </c>
      <c r="F3" s="5"/>
      <c r="G3" s="4" t="s">
        <v>18</v>
      </c>
      <c r="H3" s="4">
        <v>40</v>
      </c>
      <c r="I3" s="4" t="s">
        <v>19</v>
      </c>
      <c r="J3" s="4">
        <v>3</v>
      </c>
      <c r="K3" s="4" t="s">
        <v>20</v>
      </c>
    </row>
    <row r="4" spans="1:11" x14ac:dyDescent="0.25">
      <c r="A4" s="3"/>
      <c r="B4" s="3"/>
      <c r="C4" s="3"/>
      <c r="D4" s="4" t="s">
        <v>17</v>
      </c>
      <c r="E4" s="4">
        <v>495</v>
      </c>
      <c r="F4" s="4"/>
      <c r="G4" s="4" t="s">
        <v>18</v>
      </c>
      <c r="H4" s="4">
        <v>40</v>
      </c>
      <c r="I4" s="4" t="s">
        <v>21</v>
      </c>
      <c r="J4" s="4">
        <v>4</v>
      </c>
      <c r="K4" s="4" t="s">
        <v>20</v>
      </c>
    </row>
    <row r="5" spans="1:11" x14ac:dyDescent="0.25">
      <c r="A5" s="3"/>
      <c r="B5" s="3"/>
      <c r="C5" s="3"/>
      <c r="D5" s="4" t="s">
        <v>17</v>
      </c>
      <c r="E5" s="4">
        <v>265</v>
      </c>
      <c r="F5" s="4"/>
      <c r="G5" s="4" t="s">
        <v>18</v>
      </c>
      <c r="H5" s="4">
        <v>40</v>
      </c>
      <c r="I5" s="4" t="s">
        <v>22</v>
      </c>
      <c r="J5" s="4">
        <v>14</v>
      </c>
      <c r="K5" s="4" t="s">
        <v>20</v>
      </c>
    </row>
    <row r="6" spans="1:11" x14ac:dyDescent="0.25">
      <c r="A6" s="3"/>
      <c r="B6" s="3"/>
      <c r="C6" s="3"/>
      <c r="D6" s="4" t="s">
        <v>23</v>
      </c>
      <c r="E6" s="5">
        <v>3107</v>
      </c>
      <c r="F6" s="5"/>
      <c r="G6" s="6" t="s">
        <v>18</v>
      </c>
      <c r="H6" s="6">
        <v>40</v>
      </c>
      <c r="I6" s="4" t="s">
        <v>19</v>
      </c>
      <c r="J6" s="4">
        <v>3</v>
      </c>
      <c r="K6" s="4" t="s">
        <v>20</v>
      </c>
    </row>
    <row r="7" spans="1:11" x14ac:dyDescent="0.25">
      <c r="A7" s="3"/>
      <c r="B7" s="3"/>
      <c r="C7" s="3"/>
      <c r="D7" s="4" t="s">
        <v>24</v>
      </c>
      <c r="E7" s="7">
        <v>4218</v>
      </c>
      <c r="F7" s="7"/>
      <c r="G7" s="4" t="s">
        <v>18</v>
      </c>
      <c r="H7" s="4">
        <v>40</v>
      </c>
      <c r="I7" s="4" t="s">
        <v>22</v>
      </c>
      <c r="J7" s="4">
        <v>5</v>
      </c>
      <c r="K7" s="4" t="s">
        <v>25</v>
      </c>
    </row>
    <row r="8" spans="1:11" x14ac:dyDescent="0.25">
      <c r="A8" s="3"/>
      <c r="B8" s="3"/>
      <c r="C8" s="3"/>
      <c r="D8" s="4" t="s">
        <v>26</v>
      </c>
      <c r="E8" s="5">
        <v>1317</v>
      </c>
      <c r="F8" s="5"/>
      <c r="G8" s="4" t="s">
        <v>14</v>
      </c>
      <c r="H8" s="4">
        <v>20</v>
      </c>
      <c r="I8" s="4" t="s">
        <v>21</v>
      </c>
      <c r="J8" s="4">
        <v>2</v>
      </c>
      <c r="K8" s="4" t="s">
        <v>20</v>
      </c>
    </row>
    <row r="9" spans="1:11" x14ac:dyDescent="0.25">
      <c r="A9" s="3"/>
      <c r="B9" s="3"/>
      <c r="C9" s="3"/>
      <c r="D9" s="4" t="s">
        <v>27</v>
      </c>
      <c r="E9" s="5">
        <v>1134</v>
      </c>
      <c r="F9" s="5"/>
      <c r="G9" s="4" t="s">
        <v>14</v>
      </c>
      <c r="H9" s="4">
        <v>3</v>
      </c>
      <c r="I9" s="4" t="s">
        <v>28</v>
      </c>
      <c r="J9" s="4">
        <v>2</v>
      </c>
      <c r="K9" s="4" t="s">
        <v>20</v>
      </c>
    </row>
    <row r="10" spans="1:11" x14ac:dyDescent="0.25">
      <c r="A10" s="3"/>
      <c r="B10" s="3"/>
      <c r="C10" s="3"/>
      <c r="D10" s="4" t="s">
        <v>29</v>
      </c>
      <c r="E10" s="5">
        <v>4330</v>
      </c>
      <c r="F10" s="5"/>
      <c r="G10" s="4" t="s">
        <v>14</v>
      </c>
      <c r="H10" s="4">
        <v>3</v>
      </c>
      <c r="I10" s="4" t="s">
        <v>30</v>
      </c>
      <c r="J10" s="4">
        <v>1</v>
      </c>
      <c r="K10" s="4" t="s">
        <v>31</v>
      </c>
    </row>
    <row r="11" spans="1:11" x14ac:dyDescent="0.25">
      <c r="A11" s="3"/>
      <c r="B11" s="3"/>
      <c r="C11" s="3"/>
      <c r="D11" s="4" t="s">
        <v>32</v>
      </c>
      <c r="E11" s="5">
        <v>846</v>
      </c>
      <c r="F11" s="5"/>
      <c r="G11" s="4" t="s">
        <v>14</v>
      </c>
      <c r="H11" s="4">
        <v>4</v>
      </c>
      <c r="I11" s="6" t="s">
        <v>33</v>
      </c>
      <c r="J11" s="8">
        <v>1</v>
      </c>
      <c r="K11" s="4" t="s">
        <v>34</v>
      </c>
    </row>
    <row r="12" spans="1:11" x14ac:dyDescent="0.25">
      <c r="A12" s="3"/>
      <c r="B12" s="3"/>
      <c r="C12" s="3"/>
      <c r="D12" s="4" t="s">
        <v>35</v>
      </c>
      <c r="E12" s="5">
        <v>308</v>
      </c>
      <c r="F12" s="5"/>
      <c r="G12" s="4" t="s">
        <v>14</v>
      </c>
      <c r="H12" s="4">
        <v>4</v>
      </c>
      <c r="I12" s="6" t="s">
        <v>36</v>
      </c>
      <c r="J12" s="8">
        <v>1</v>
      </c>
      <c r="K12" s="4" t="s">
        <v>37</v>
      </c>
    </row>
    <row r="13" spans="1:11" x14ac:dyDescent="0.25">
      <c r="A13" s="3"/>
      <c r="B13" s="3"/>
      <c r="C13" s="3"/>
      <c r="D13" s="4" t="s">
        <v>38</v>
      </c>
      <c r="E13" s="9"/>
      <c r="F13" s="7">
        <v>9</v>
      </c>
      <c r="G13" s="4" t="s">
        <v>14</v>
      </c>
      <c r="H13" s="6">
        <v>3</v>
      </c>
      <c r="I13" s="6" t="s">
        <v>39</v>
      </c>
      <c r="J13" s="8">
        <v>1</v>
      </c>
      <c r="K13" s="4" t="s">
        <v>40</v>
      </c>
    </row>
    <row r="14" spans="1:11" ht="30" x14ac:dyDescent="0.25">
      <c r="A14" s="10" t="s">
        <v>41</v>
      </c>
      <c r="B14" s="11" t="s">
        <v>12</v>
      </c>
      <c r="C14" s="11"/>
      <c r="D14" s="12" t="s">
        <v>13</v>
      </c>
      <c r="E14" s="13">
        <v>2653</v>
      </c>
      <c r="F14" s="13"/>
      <c r="G14" s="12" t="s">
        <v>18</v>
      </c>
      <c r="H14" s="12">
        <v>40</v>
      </c>
      <c r="I14" s="12" t="s">
        <v>42</v>
      </c>
      <c r="J14" s="12">
        <v>1</v>
      </c>
      <c r="K14" s="12" t="s">
        <v>20</v>
      </c>
    </row>
    <row r="15" spans="1:11" x14ac:dyDescent="0.25">
      <c r="A15" s="11"/>
      <c r="B15" s="11"/>
      <c r="C15" s="11"/>
      <c r="D15" s="12" t="s">
        <v>17</v>
      </c>
      <c r="E15" s="13">
        <v>2720</v>
      </c>
      <c r="F15" s="13"/>
      <c r="G15" s="12" t="s">
        <v>14</v>
      </c>
      <c r="H15" s="12">
        <v>18</v>
      </c>
      <c r="I15" s="12" t="s">
        <v>19</v>
      </c>
      <c r="J15" s="12">
        <v>1</v>
      </c>
      <c r="K15" s="12" t="s">
        <v>20</v>
      </c>
    </row>
    <row r="16" spans="1:11" x14ac:dyDescent="0.25">
      <c r="A16" s="11"/>
      <c r="B16" s="11"/>
      <c r="C16" s="11"/>
      <c r="D16" s="12" t="s">
        <v>17</v>
      </c>
      <c r="E16" s="12">
        <v>15</v>
      </c>
      <c r="F16" s="12"/>
      <c r="G16" s="12" t="s">
        <v>14</v>
      </c>
      <c r="H16" s="12">
        <v>2</v>
      </c>
      <c r="I16" s="12" t="s">
        <v>21</v>
      </c>
      <c r="J16" s="12">
        <v>2</v>
      </c>
      <c r="K16" s="12" t="s">
        <v>20</v>
      </c>
    </row>
    <row r="17" spans="1:11" x14ac:dyDescent="0.25">
      <c r="A17" s="11"/>
      <c r="B17" s="11"/>
      <c r="C17" s="11"/>
      <c r="D17" s="12" t="s">
        <v>29</v>
      </c>
      <c r="E17" s="13">
        <v>1340</v>
      </c>
      <c r="F17" s="13"/>
      <c r="G17" s="12" t="s">
        <v>14</v>
      </c>
      <c r="H17" s="12">
        <v>1</v>
      </c>
      <c r="I17" s="12" t="s">
        <v>30</v>
      </c>
      <c r="J17" s="12">
        <v>1</v>
      </c>
      <c r="K17" s="12" t="s">
        <v>31</v>
      </c>
    </row>
    <row r="18" spans="1:11" x14ac:dyDescent="0.25">
      <c r="A18" s="11"/>
      <c r="B18" s="11"/>
      <c r="C18" s="11"/>
      <c r="D18" s="12" t="s">
        <v>23</v>
      </c>
      <c r="E18" s="12">
        <v>625</v>
      </c>
      <c r="F18" s="12"/>
      <c r="G18" s="12" t="s">
        <v>43</v>
      </c>
      <c r="H18" s="12">
        <v>20</v>
      </c>
      <c r="I18" s="12" t="s">
        <v>19</v>
      </c>
      <c r="J18" s="12">
        <v>1</v>
      </c>
      <c r="K18" s="12" t="s">
        <v>20</v>
      </c>
    </row>
    <row r="19" spans="1:11" x14ac:dyDescent="0.25">
      <c r="A19" s="11"/>
      <c r="B19" s="11"/>
      <c r="C19" s="11"/>
      <c r="D19" s="12" t="s">
        <v>27</v>
      </c>
      <c r="E19" s="12">
        <v>595</v>
      </c>
      <c r="F19" s="12"/>
      <c r="G19" s="12" t="s">
        <v>14</v>
      </c>
      <c r="H19" s="12">
        <v>4</v>
      </c>
      <c r="I19" s="12" t="s">
        <v>21</v>
      </c>
      <c r="J19" s="12">
        <v>2</v>
      </c>
      <c r="K19" s="12" t="s">
        <v>44</v>
      </c>
    </row>
    <row r="20" spans="1:11" ht="30" x14ac:dyDescent="0.25">
      <c r="A20" s="14" t="s">
        <v>45</v>
      </c>
      <c r="B20" s="3" t="s">
        <v>12</v>
      </c>
      <c r="C20" s="3"/>
      <c r="D20" s="4" t="s">
        <v>13</v>
      </c>
      <c r="E20" s="5">
        <v>5280</v>
      </c>
      <c r="F20" s="5"/>
      <c r="G20" s="4" t="s">
        <v>46</v>
      </c>
      <c r="H20" s="4">
        <v>80</v>
      </c>
      <c r="I20" s="4" t="s">
        <v>47</v>
      </c>
      <c r="J20" s="4">
        <v>1</v>
      </c>
      <c r="K20" s="4" t="s">
        <v>20</v>
      </c>
    </row>
    <row r="21" spans="1:11" x14ac:dyDescent="0.25">
      <c r="A21" s="3"/>
      <c r="B21" s="3"/>
      <c r="C21" s="3"/>
      <c r="D21" s="4" t="s">
        <v>17</v>
      </c>
      <c r="E21" s="5">
        <v>1200</v>
      </c>
      <c r="F21" s="5"/>
      <c r="G21" s="4" t="s">
        <v>18</v>
      </c>
      <c r="H21" s="4">
        <v>40</v>
      </c>
      <c r="I21" s="4" t="s">
        <v>21</v>
      </c>
      <c r="J21" s="4">
        <v>2</v>
      </c>
      <c r="K21" s="4" t="s">
        <v>20</v>
      </c>
    </row>
    <row r="22" spans="1:11" x14ac:dyDescent="0.25">
      <c r="A22" s="3"/>
      <c r="B22" s="3"/>
      <c r="C22" s="3"/>
      <c r="D22" s="4" t="s">
        <v>23</v>
      </c>
      <c r="E22" s="5">
        <v>388</v>
      </c>
      <c r="F22" s="5"/>
      <c r="G22" s="4" t="s">
        <v>18</v>
      </c>
      <c r="H22" s="4">
        <v>40</v>
      </c>
      <c r="I22" s="4" t="s">
        <v>21</v>
      </c>
      <c r="J22" s="4">
        <v>1</v>
      </c>
      <c r="K22" s="4" t="s">
        <v>20</v>
      </c>
    </row>
    <row r="23" spans="1:11" x14ac:dyDescent="0.25">
      <c r="A23" s="3"/>
      <c r="B23" s="3"/>
      <c r="C23" s="3"/>
      <c r="D23" s="4" t="s">
        <v>24</v>
      </c>
      <c r="E23" s="5">
        <v>1258</v>
      </c>
      <c r="F23" s="5"/>
      <c r="G23" s="6" t="s">
        <v>18</v>
      </c>
      <c r="H23" s="6">
        <v>40</v>
      </c>
      <c r="I23" s="4" t="s">
        <v>22</v>
      </c>
      <c r="J23" s="4">
        <v>1</v>
      </c>
      <c r="K23" s="4" t="s">
        <v>25</v>
      </c>
    </row>
    <row r="24" spans="1:11" x14ac:dyDescent="0.25">
      <c r="A24" s="3"/>
      <c r="B24" s="3"/>
      <c r="C24" s="3"/>
      <c r="D24" s="4" t="s">
        <v>27</v>
      </c>
      <c r="E24" s="5">
        <v>63</v>
      </c>
      <c r="F24" s="5"/>
      <c r="G24" s="4" t="s">
        <v>14</v>
      </c>
      <c r="H24" s="4">
        <v>1</v>
      </c>
      <c r="I24" s="4" t="s">
        <v>21</v>
      </c>
      <c r="J24" s="4">
        <v>1</v>
      </c>
      <c r="K24" s="4" t="s">
        <v>44</v>
      </c>
    </row>
    <row r="25" spans="1:11" ht="30" x14ac:dyDescent="0.25">
      <c r="A25" s="10" t="s">
        <v>48</v>
      </c>
      <c r="B25" s="11" t="s">
        <v>12</v>
      </c>
      <c r="C25" s="11"/>
      <c r="D25" s="12" t="s">
        <v>27</v>
      </c>
      <c r="E25" s="15">
        <v>223</v>
      </c>
      <c r="F25" s="15"/>
      <c r="G25" s="12" t="s">
        <v>14</v>
      </c>
      <c r="H25" s="12">
        <v>3</v>
      </c>
      <c r="I25" s="16" t="s">
        <v>49</v>
      </c>
      <c r="J25" s="16">
        <v>1</v>
      </c>
      <c r="K25" s="16" t="s">
        <v>44</v>
      </c>
    </row>
    <row r="26" spans="1:11" ht="30" x14ac:dyDescent="0.25">
      <c r="A26" s="14" t="s">
        <v>50</v>
      </c>
      <c r="B26" s="3" t="s">
        <v>12</v>
      </c>
      <c r="C26" s="14"/>
      <c r="D26" s="4" t="s">
        <v>23</v>
      </c>
      <c r="E26" s="5">
        <v>939</v>
      </c>
      <c r="F26" s="5"/>
      <c r="G26" s="4" t="s">
        <v>18</v>
      </c>
      <c r="H26" s="4">
        <v>40</v>
      </c>
      <c r="I26" s="4" t="s">
        <v>19</v>
      </c>
      <c r="J26" s="4">
        <v>1</v>
      </c>
      <c r="K26" s="4" t="s">
        <v>20</v>
      </c>
    </row>
    <row r="27" spans="1:11" x14ac:dyDescent="0.25">
      <c r="A27" s="3"/>
      <c r="B27" s="3"/>
      <c r="C27" s="3"/>
      <c r="D27" s="4" t="s">
        <v>13</v>
      </c>
      <c r="E27" s="5">
        <v>1522</v>
      </c>
      <c r="F27" s="5"/>
      <c r="G27" s="4" t="s">
        <v>18</v>
      </c>
      <c r="H27" s="4">
        <v>40</v>
      </c>
      <c r="I27" s="4" t="s">
        <v>47</v>
      </c>
      <c r="J27" s="4">
        <v>1</v>
      </c>
      <c r="K27" s="4" t="s">
        <v>20</v>
      </c>
    </row>
    <row r="28" spans="1:11" x14ac:dyDescent="0.25">
      <c r="A28" s="3"/>
      <c r="B28" s="3"/>
      <c r="C28" s="3"/>
      <c r="D28" s="4" t="s">
        <v>13</v>
      </c>
      <c r="E28" s="5">
        <v>2520</v>
      </c>
      <c r="F28" s="5"/>
      <c r="G28" s="4" t="s">
        <v>14</v>
      </c>
      <c r="H28" s="4">
        <v>2</v>
      </c>
      <c r="I28" s="4" t="s">
        <v>30</v>
      </c>
      <c r="J28" s="4">
        <v>1</v>
      </c>
      <c r="K28" s="4" t="s">
        <v>51</v>
      </c>
    </row>
    <row r="29" spans="1:11" x14ac:dyDescent="0.25">
      <c r="A29" s="3"/>
      <c r="B29" s="3"/>
      <c r="C29" s="3"/>
      <c r="D29" s="4" t="s">
        <v>38</v>
      </c>
      <c r="E29" s="9"/>
      <c r="F29" s="7">
        <v>5</v>
      </c>
      <c r="G29" s="4" t="s">
        <v>14</v>
      </c>
      <c r="H29" s="6">
        <v>1</v>
      </c>
      <c r="I29" s="6" t="s">
        <v>39</v>
      </c>
      <c r="J29" s="4">
        <v>1</v>
      </c>
      <c r="K29" s="4" t="s">
        <v>40</v>
      </c>
    </row>
    <row r="30" spans="1:11" ht="30" x14ac:dyDescent="0.25">
      <c r="A30" s="10" t="s">
        <v>52</v>
      </c>
      <c r="B30" s="11" t="s">
        <v>12</v>
      </c>
      <c r="C30" s="11"/>
      <c r="D30" s="12" t="s">
        <v>17</v>
      </c>
      <c r="E30" s="13">
        <v>5400</v>
      </c>
      <c r="F30" s="13"/>
      <c r="G30" s="12" t="s">
        <v>14</v>
      </c>
      <c r="H30" s="12">
        <v>12</v>
      </c>
      <c r="I30" s="12" t="s">
        <v>15</v>
      </c>
      <c r="J30" s="12">
        <v>1</v>
      </c>
      <c r="K30" s="12" t="s">
        <v>53</v>
      </c>
    </row>
    <row r="31" spans="1:11" x14ac:dyDescent="0.25">
      <c r="A31" s="11"/>
      <c r="B31" s="11"/>
      <c r="C31" s="11"/>
      <c r="D31" s="12" t="s">
        <v>29</v>
      </c>
      <c r="E31" s="13">
        <v>12380</v>
      </c>
      <c r="F31" s="13"/>
      <c r="G31" s="12" t="s">
        <v>14</v>
      </c>
      <c r="H31" s="12">
        <v>9</v>
      </c>
      <c r="I31" s="12" t="s">
        <v>15</v>
      </c>
      <c r="J31" s="12">
        <v>1</v>
      </c>
      <c r="K31" s="12" t="s">
        <v>31</v>
      </c>
    </row>
    <row r="32" spans="1:11" x14ac:dyDescent="0.25">
      <c r="A32" s="11"/>
      <c r="B32" s="11"/>
      <c r="C32" s="11"/>
      <c r="D32" s="12" t="s">
        <v>13</v>
      </c>
      <c r="E32" s="13">
        <v>13080</v>
      </c>
      <c r="F32" s="13"/>
      <c r="G32" s="12" t="s">
        <v>14</v>
      </c>
      <c r="H32" s="12">
        <v>4</v>
      </c>
      <c r="I32" s="12" t="s">
        <v>15</v>
      </c>
      <c r="J32" s="12">
        <v>1</v>
      </c>
      <c r="K32" s="12" t="s">
        <v>16</v>
      </c>
    </row>
    <row r="33" spans="1:11" x14ac:dyDescent="0.25">
      <c r="A33" s="11"/>
      <c r="B33" s="11"/>
      <c r="C33" s="11"/>
      <c r="D33" s="12" t="s">
        <v>23</v>
      </c>
      <c r="E33" s="13">
        <v>1276</v>
      </c>
      <c r="F33" s="13"/>
      <c r="G33" s="16" t="s">
        <v>18</v>
      </c>
      <c r="H33" s="16">
        <v>40</v>
      </c>
      <c r="I33" s="12" t="s">
        <v>19</v>
      </c>
      <c r="J33" s="12">
        <v>2</v>
      </c>
      <c r="K33" s="12" t="s">
        <v>20</v>
      </c>
    </row>
    <row r="34" spans="1:11" x14ac:dyDescent="0.25">
      <c r="A34" s="11"/>
      <c r="B34" s="11"/>
      <c r="C34" s="11"/>
      <c r="D34" s="12" t="s">
        <v>24</v>
      </c>
      <c r="E34" s="13">
        <v>2035</v>
      </c>
      <c r="F34" s="13"/>
      <c r="G34" s="12" t="s">
        <v>18</v>
      </c>
      <c r="H34" s="12">
        <v>40</v>
      </c>
      <c r="I34" s="12" t="s">
        <v>22</v>
      </c>
      <c r="J34" s="12">
        <v>2</v>
      </c>
      <c r="K34" s="12" t="s">
        <v>25</v>
      </c>
    </row>
    <row r="35" spans="1:11" x14ac:dyDescent="0.25">
      <c r="A35" s="11"/>
      <c r="B35" s="11"/>
      <c r="C35" s="11"/>
      <c r="D35" s="12" t="s">
        <v>27</v>
      </c>
      <c r="E35" s="13">
        <v>728</v>
      </c>
      <c r="F35" s="13"/>
      <c r="G35" s="12" t="s">
        <v>14</v>
      </c>
      <c r="H35" s="12">
        <v>5</v>
      </c>
      <c r="I35" s="12" t="s">
        <v>28</v>
      </c>
      <c r="J35" s="12">
        <v>1</v>
      </c>
      <c r="K35" s="12" t="s">
        <v>44</v>
      </c>
    </row>
    <row r="36" spans="1:11" x14ac:dyDescent="0.25">
      <c r="A36" s="11"/>
      <c r="B36" s="11"/>
      <c r="C36" s="11"/>
      <c r="D36" s="12" t="s">
        <v>26</v>
      </c>
      <c r="E36" s="16">
        <v>42</v>
      </c>
      <c r="F36" s="16"/>
      <c r="G36" s="12" t="s">
        <v>14</v>
      </c>
      <c r="H36" s="12">
        <v>1</v>
      </c>
      <c r="I36" s="12" t="s">
        <v>21</v>
      </c>
      <c r="J36" s="12">
        <v>1</v>
      </c>
      <c r="K36" s="12" t="s">
        <v>20</v>
      </c>
    </row>
    <row r="37" spans="1:11" x14ac:dyDescent="0.25">
      <c r="A37" s="11"/>
      <c r="B37" s="11"/>
      <c r="C37" s="11"/>
      <c r="D37" s="12" t="s">
        <v>35</v>
      </c>
      <c r="E37" s="16" t="s">
        <v>54</v>
      </c>
      <c r="F37" s="17"/>
      <c r="G37" s="12" t="s">
        <v>14</v>
      </c>
      <c r="H37" s="16">
        <v>2</v>
      </c>
      <c r="I37" s="12" t="s">
        <v>55</v>
      </c>
      <c r="J37" s="12">
        <v>1</v>
      </c>
      <c r="K37" s="12" t="s">
        <v>37</v>
      </c>
    </row>
    <row r="38" spans="1:11" x14ac:dyDescent="0.25">
      <c r="A38" s="11"/>
      <c r="B38" s="11"/>
      <c r="C38" s="11"/>
      <c r="D38" s="12" t="s">
        <v>38</v>
      </c>
      <c r="E38" s="17"/>
      <c r="F38" s="16">
        <v>6</v>
      </c>
      <c r="G38" s="12" t="s">
        <v>14</v>
      </c>
      <c r="H38" s="16">
        <v>2</v>
      </c>
      <c r="I38" s="12" t="s">
        <v>39</v>
      </c>
      <c r="J38" s="12">
        <v>1</v>
      </c>
      <c r="K38" s="12" t="s">
        <v>40</v>
      </c>
    </row>
    <row r="39" spans="1:11" ht="30" x14ac:dyDescent="0.25">
      <c r="A39" s="14" t="s">
        <v>56</v>
      </c>
      <c r="B39" s="3" t="s">
        <v>12</v>
      </c>
      <c r="C39" s="3"/>
      <c r="D39" s="4" t="s">
        <v>13</v>
      </c>
      <c r="E39" s="5">
        <v>5340</v>
      </c>
      <c r="F39" s="5"/>
      <c r="G39" s="4" t="s">
        <v>18</v>
      </c>
      <c r="H39" s="4">
        <v>40</v>
      </c>
      <c r="I39" s="4" t="s">
        <v>42</v>
      </c>
      <c r="J39" s="4">
        <v>1</v>
      </c>
      <c r="K39" s="4" t="s">
        <v>20</v>
      </c>
    </row>
    <row r="40" spans="1:11" x14ac:dyDescent="0.25">
      <c r="A40" s="3"/>
      <c r="B40" s="3"/>
      <c r="C40" s="3"/>
      <c r="D40" s="4" t="s">
        <v>17</v>
      </c>
      <c r="E40" s="5">
        <v>758</v>
      </c>
      <c r="F40" s="5"/>
      <c r="G40" s="4" t="s">
        <v>18</v>
      </c>
      <c r="H40" s="4">
        <v>40</v>
      </c>
      <c r="I40" s="4" t="s">
        <v>28</v>
      </c>
      <c r="J40" s="4">
        <v>1</v>
      </c>
      <c r="K40" s="4" t="s">
        <v>20</v>
      </c>
    </row>
    <row r="41" spans="1:11" x14ac:dyDescent="0.25">
      <c r="A41" s="3"/>
      <c r="B41" s="3"/>
      <c r="C41" s="3"/>
      <c r="D41" s="4" t="s">
        <v>23</v>
      </c>
      <c r="E41" s="5">
        <v>532</v>
      </c>
      <c r="F41" s="5"/>
      <c r="G41" s="4" t="s">
        <v>18</v>
      </c>
      <c r="H41" s="4">
        <v>40</v>
      </c>
      <c r="I41" s="4" t="s">
        <v>57</v>
      </c>
      <c r="J41" s="4">
        <v>1</v>
      </c>
      <c r="K41" s="4" t="s">
        <v>20</v>
      </c>
    </row>
    <row r="42" spans="1:11" ht="30" x14ac:dyDescent="0.25">
      <c r="A42" s="10" t="s">
        <v>58</v>
      </c>
      <c r="B42" s="11" t="s">
        <v>12</v>
      </c>
      <c r="C42" s="10" t="s">
        <v>59</v>
      </c>
      <c r="D42" s="12" t="s">
        <v>13</v>
      </c>
      <c r="E42" s="15">
        <v>5200</v>
      </c>
      <c r="F42" s="17"/>
      <c r="G42" s="12" t="s">
        <v>18</v>
      </c>
      <c r="H42" s="16">
        <v>40</v>
      </c>
      <c r="I42" s="12" t="s">
        <v>19</v>
      </c>
      <c r="J42" s="12">
        <v>1</v>
      </c>
      <c r="K42" s="12" t="s">
        <v>20</v>
      </c>
    </row>
    <row r="43" spans="1:11" ht="45" x14ac:dyDescent="0.25">
      <c r="A43" s="11"/>
      <c r="B43" s="11"/>
      <c r="C43" s="10" t="s">
        <v>60</v>
      </c>
      <c r="D43" s="12" t="s">
        <v>17</v>
      </c>
      <c r="E43" s="15">
        <v>2650</v>
      </c>
      <c r="F43" s="17"/>
      <c r="G43" s="12" t="s">
        <v>43</v>
      </c>
      <c r="H43" s="16">
        <v>20</v>
      </c>
      <c r="I43" s="12" t="s">
        <v>19</v>
      </c>
      <c r="J43" s="12">
        <v>1</v>
      </c>
      <c r="K43" s="12" t="s">
        <v>20</v>
      </c>
    </row>
    <row r="44" spans="1:11" x14ac:dyDescent="0.25">
      <c r="A44" s="11"/>
      <c r="B44" s="11"/>
      <c r="C44" s="11"/>
      <c r="D44" s="12" t="s">
        <v>24</v>
      </c>
      <c r="E44" s="15">
        <v>1250</v>
      </c>
      <c r="F44" s="17"/>
      <c r="G44" s="12" t="s">
        <v>61</v>
      </c>
      <c r="H44" s="16">
        <v>40</v>
      </c>
      <c r="I44" s="12" t="s">
        <v>22</v>
      </c>
      <c r="J44" s="12">
        <v>1</v>
      </c>
      <c r="K44" s="12" t="s">
        <v>25</v>
      </c>
    </row>
    <row r="45" spans="1:11" x14ac:dyDescent="0.25">
      <c r="A45" s="11"/>
      <c r="B45" s="11"/>
      <c r="C45" s="11"/>
      <c r="D45" s="12" t="s">
        <v>62</v>
      </c>
      <c r="E45" s="16">
        <v>125</v>
      </c>
      <c r="F45" s="17"/>
      <c r="G45" s="12" t="s">
        <v>14</v>
      </c>
      <c r="H45" s="16">
        <v>3</v>
      </c>
      <c r="I45" s="12" t="s">
        <v>47</v>
      </c>
      <c r="J45" s="12">
        <v>1</v>
      </c>
      <c r="K45" s="12" t="s">
        <v>20</v>
      </c>
    </row>
    <row r="46" spans="1:11" x14ac:dyDescent="0.25">
      <c r="A46" s="11"/>
      <c r="B46" s="11"/>
      <c r="C46" s="11"/>
      <c r="D46" s="12" t="s">
        <v>27</v>
      </c>
      <c r="E46" s="16">
        <v>575</v>
      </c>
      <c r="F46" s="17"/>
      <c r="G46" s="12" t="s">
        <v>14</v>
      </c>
      <c r="H46" s="16">
        <v>6</v>
      </c>
      <c r="I46" s="12" t="s">
        <v>21</v>
      </c>
      <c r="J46" s="12">
        <v>1</v>
      </c>
      <c r="K46" s="12" t="s">
        <v>44</v>
      </c>
    </row>
    <row r="47" spans="1:11" ht="30" x14ac:dyDescent="0.25">
      <c r="A47" s="14" t="s">
        <v>63</v>
      </c>
      <c r="B47" s="3" t="s">
        <v>12</v>
      </c>
      <c r="C47" s="3"/>
      <c r="D47" s="4" t="s">
        <v>13</v>
      </c>
      <c r="E47" s="5">
        <v>21700</v>
      </c>
      <c r="F47" s="5"/>
      <c r="G47" s="4" t="s">
        <v>64</v>
      </c>
      <c r="H47" s="4">
        <v>4</v>
      </c>
      <c r="I47" s="4" t="s">
        <v>15</v>
      </c>
      <c r="J47" s="4">
        <v>1</v>
      </c>
      <c r="K47" s="4" t="s">
        <v>16</v>
      </c>
    </row>
    <row r="48" spans="1:11" x14ac:dyDescent="0.25">
      <c r="A48" s="3"/>
      <c r="B48" s="3"/>
      <c r="C48" s="3"/>
      <c r="D48" s="4" t="s">
        <v>65</v>
      </c>
      <c r="E48" s="4">
        <v>558</v>
      </c>
      <c r="F48" s="4"/>
      <c r="G48" s="4" t="s">
        <v>18</v>
      </c>
      <c r="H48" s="4">
        <v>40</v>
      </c>
      <c r="I48" s="4" t="s">
        <v>21</v>
      </c>
      <c r="J48" s="4">
        <v>9</v>
      </c>
      <c r="K48" s="4" t="s">
        <v>20</v>
      </c>
    </row>
    <row r="49" spans="1:11" x14ac:dyDescent="0.25">
      <c r="A49" s="3"/>
      <c r="B49" s="3"/>
      <c r="C49" s="3"/>
      <c r="D49" s="4" t="s">
        <v>29</v>
      </c>
      <c r="E49" s="5">
        <v>8560</v>
      </c>
      <c r="F49" s="5"/>
      <c r="G49" s="4" t="s">
        <v>64</v>
      </c>
      <c r="H49" s="4">
        <v>8</v>
      </c>
      <c r="I49" s="4" t="s">
        <v>30</v>
      </c>
      <c r="J49" s="4">
        <v>1</v>
      </c>
      <c r="K49" s="4" t="s">
        <v>31</v>
      </c>
    </row>
    <row r="50" spans="1:11" x14ac:dyDescent="0.25">
      <c r="A50" s="3"/>
      <c r="B50" s="3"/>
      <c r="C50" s="3"/>
      <c r="D50" s="4" t="s">
        <v>27</v>
      </c>
      <c r="E50" s="5">
        <v>422</v>
      </c>
      <c r="F50" s="5"/>
      <c r="G50" s="4" t="s">
        <v>64</v>
      </c>
      <c r="H50" s="4">
        <v>3</v>
      </c>
      <c r="I50" s="4" t="s">
        <v>66</v>
      </c>
      <c r="J50" s="4">
        <v>1</v>
      </c>
      <c r="K50" s="4" t="s">
        <v>44</v>
      </c>
    </row>
    <row r="51" spans="1:11" x14ac:dyDescent="0.25">
      <c r="A51" s="3"/>
      <c r="B51" s="3"/>
      <c r="C51" s="18"/>
      <c r="D51" s="4" t="s">
        <v>24</v>
      </c>
      <c r="E51" s="7" t="s">
        <v>54</v>
      </c>
      <c r="F51" s="9"/>
      <c r="G51" s="4" t="s">
        <v>18</v>
      </c>
      <c r="H51" s="6">
        <v>40</v>
      </c>
      <c r="I51" s="4" t="s">
        <v>22</v>
      </c>
      <c r="J51" s="4">
        <v>1</v>
      </c>
      <c r="K51" s="4" t="s">
        <v>25</v>
      </c>
    </row>
    <row r="52" spans="1:11" x14ac:dyDescent="0.25">
      <c r="A52" s="3"/>
      <c r="B52" s="3"/>
      <c r="C52" s="18"/>
      <c r="D52" s="4" t="s">
        <v>26</v>
      </c>
      <c r="E52" s="7" t="s">
        <v>54</v>
      </c>
      <c r="F52" s="9"/>
      <c r="G52" s="4" t="s">
        <v>14</v>
      </c>
      <c r="H52" s="6">
        <v>1</v>
      </c>
      <c r="I52" s="4" t="s">
        <v>21</v>
      </c>
      <c r="J52" s="4">
        <v>2</v>
      </c>
      <c r="K52" s="4" t="s">
        <v>20</v>
      </c>
    </row>
    <row r="53" spans="1:11" x14ac:dyDescent="0.25">
      <c r="A53" s="3"/>
      <c r="B53" s="3"/>
      <c r="C53" s="3"/>
      <c r="D53" s="4" t="s">
        <v>67</v>
      </c>
      <c r="E53" s="7">
        <v>190</v>
      </c>
      <c r="F53" s="7"/>
      <c r="G53" s="4" t="s">
        <v>14</v>
      </c>
      <c r="H53" s="4">
        <v>1</v>
      </c>
      <c r="I53" s="4" t="s">
        <v>68</v>
      </c>
      <c r="J53" s="4">
        <v>1</v>
      </c>
      <c r="K53" s="4" t="s">
        <v>69</v>
      </c>
    </row>
    <row r="54" spans="1:11" x14ac:dyDescent="0.25">
      <c r="A54" s="3"/>
      <c r="B54" s="3"/>
      <c r="C54" s="3"/>
      <c r="D54" s="4" t="s">
        <v>70</v>
      </c>
      <c r="E54" s="7">
        <v>327</v>
      </c>
      <c r="F54" s="7"/>
      <c r="G54" s="4" t="s">
        <v>14</v>
      </c>
      <c r="H54" s="4">
        <v>6</v>
      </c>
      <c r="I54" s="4" t="s">
        <v>21</v>
      </c>
      <c r="J54" s="4">
        <v>2</v>
      </c>
      <c r="K54" s="4" t="s">
        <v>20</v>
      </c>
    </row>
    <row r="55" spans="1:11" x14ac:dyDescent="0.25">
      <c r="A55" s="3"/>
      <c r="B55" s="3"/>
      <c r="C55" s="3"/>
      <c r="D55" s="4" t="s">
        <v>71</v>
      </c>
      <c r="E55" s="7" t="s">
        <v>54</v>
      </c>
      <c r="F55" s="9"/>
      <c r="G55" s="4" t="s">
        <v>14</v>
      </c>
      <c r="H55" s="6">
        <v>1</v>
      </c>
      <c r="I55" s="4" t="s">
        <v>21</v>
      </c>
      <c r="J55" s="4">
        <v>1</v>
      </c>
      <c r="K55" s="4" t="s">
        <v>20</v>
      </c>
    </row>
    <row r="56" spans="1:11" x14ac:dyDescent="0.25">
      <c r="A56" s="3"/>
      <c r="B56" s="3"/>
      <c r="C56" s="3"/>
      <c r="D56" s="4" t="s">
        <v>38</v>
      </c>
      <c r="E56" s="19"/>
      <c r="F56" s="6">
        <v>1</v>
      </c>
      <c r="G56" s="4" t="s">
        <v>14</v>
      </c>
      <c r="H56" s="6">
        <v>1</v>
      </c>
      <c r="I56" s="4" t="s">
        <v>39</v>
      </c>
      <c r="J56" s="4">
        <v>1</v>
      </c>
      <c r="K56" s="4" t="s">
        <v>40</v>
      </c>
    </row>
    <row r="57" spans="1:11" ht="30" x14ac:dyDescent="0.25">
      <c r="A57" s="10" t="s">
        <v>72</v>
      </c>
      <c r="B57" s="11" t="s">
        <v>12</v>
      </c>
      <c r="C57" s="11"/>
      <c r="D57" s="12" t="s">
        <v>13</v>
      </c>
      <c r="E57" s="13">
        <v>6464</v>
      </c>
      <c r="F57" s="13"/>
      <c r="G57" s="12" t="s">
        <v>46</v>
      </c>
      <c r="H57" s="12">
        <v>80</v>
      </c>
      <c r="I57" s="12" t="s">
        <v>73</v>
      </c>
      <c r="J57" s="12">
        <v>1</v>
      </c>
      <c r="K57" s="12" t="s">
        <v>20</v>
      </c>
    </row>
    <row r="58" spans="1:11" x14ac:dyDescent="0.25">
      <c r="A58" s="11"/>
      <c r="B58" s="11"/>
      <c r="C58" s="11"/>
      <c r="D58" s="12" t="s">
        <v>74</v>
      </c>
      <c r="E58" s="13">
        <v>2543</v>
      </c>
      <c r="F58" s="13"/>
      <c r="G58" s="12" t="s">
        <v>75</v>
      </c>
      <c r="H58" s="12">
        <v>40</v>
      </c>
      <c r="I58" s="12" t="s">
        <v>42</v>
      </c>
      <c r="J58" s="12">
        <v>1</v>
      </c>
      <c r="K58" s="12" t="s">
        <v>20</v>
      </c>
    </row>
    <row r="59" spans="1:11" x14ac:dyDescent="0.25">
      <c r="A59" s="11"/>
      <c r="B59" s="11"/>
      <c r="C59" s="11"/>
      <c r="D59" s="12" t="s">
        <v>76</v>
      </c>
      <c r="E59" s="13">
        <v>1369</v>
      </c>
      <c r="F59" s="13"/>
      <c r="G59" s="12" t="s">
        <v>61</v>
      </c>
      <c r="H59" s="12">
        <v>40</v>
      </c>
      <c r="I59" s="12" t="s">
        <v>22</v>
      </c>
      <c r="J59" s="12">
        <v>1</v>
      </c>
      <c r="K59" s="12" t="s">
        <v>25</v>
      </c>
    </row>
    <row r="60" spans="1:11" x14ac:dyDescent="0.25">
      <c r="A60" s="11"/>
      <c r="B60" s="11"/>
      <c r="C60" s="11"/>
      <c r="D60" s="12" t="s">
        <v>65</v>
      </c>
      <c r="E60" s="13">
        <v>736</v>
      </c>
      <c r="F60" s="13"/>
      <c r="G60" s="12" t="s">
        <v>18</v>
      </c>
      <c r="H60" s="12">
        <v>40</v>
      </c>
      <c r="I60" s="12" t="s">
        <v>73</v>
      </c>
      <c r="J60" s="12">
        <v>1</v>
      </c>
      <c r="K60" s="12" t="s">
        <v>20</v>
      </c>
    </row>
    <row r="61" spans="1:11" x14ac:dyDescent="0.25">
      <c r="A61" s="11"/>
      <c r="B61" s="11"/>
      <c r="C61" s="11"/>
      <c r="D61" s="12" t="s">
        <v>27</v>
      </c>
      <c r="E61" s="13">
        <v>360</v>
      </c>
      <c r="F61" s="13"/>
      <c r="G61" s="12" t="s">
        <v>14</v>
      </c>
      <c r="H61" s="12">
        <v>3</v>
      </c>
      <c r="I61" s="12" t="s">
        <v>66</v>
      </c>
      <c r="J61" s="12">
        <v>1</v>
      </c>
      <c r="K61" s="12" t="s">
        <v>44</v>
      </c>
    </row>
    <row r="62" spans="1:11" x14ac:dyDescent="0.25">
      <c r="A62" s="11"/>
      <c r="B62" s="11"/>
      <c r="C62" s="11"/>
      <c r="D62" s="12" t="s">
        <v>26</v>
      </c>
      <c r="E62" s="13">
        <v>71</v>
      </c>
      <c r="F62" s="13"/>
      <c r="G62" s="12" t="s">
        <v>14</v>
      </c>
      <c r="H62" s="12">
        <v>1</v>
      </c>
      <c r="I62" s="12" t="s">
        <v>21</v>
      </c>
      <c r="J62" s="12">
        <v>1</v>
      </c>
      <c r="K62" s="12" t="s">
        <v>20</v>
      </c>
    </row>
    <row r="63" spans="1:11" x14ac:dyDescent="0.25">
      <c r="A63" s="11"/>
      <c r="B63" s="11"/>
      <c r="C63" s="11"/>
      <c r="D63" s="12" t="s">
        <v>27</v>
      </c>
      <c r="E63" s="13">
        <v>275</v>
      </c>
      <c r="F63" s="13"/>
      <c r="G63" s="12" t="s">
        <v>14</v>
      </c>
      <c r="H63" s="12">
        <v>1</v>
      </c>
      <c r="I63" s="12" t="s">
        <v>21</v>
      </c>
      <c r="J63" s="12">
        <v>1</v>
      </c>
      <c r="K63" s="12" t="s">
        <v>44</v>
      </c>
    </row>
    <row r="66" spans="3:3" x14ac:dyDescent="0.25">
      <c r="C66" t="s">
        <v>77</v>
      </c>
    </row>
  </sheetData>
  <sheetProtection algorithmName="SHA-512" hashValue="ozq9PVVC+ux1cd7O234fyVGYovNrmm7YXK86C1FCvwJuxYaCAzRVn4aJrHDCijm/L81nziHsiir6c6Qt6wBgBA==" saltValue="Omd15C/t1QHXAq6FNtUx7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A082D-99F6-45B4-BB59-E96C2B083299}">
  <dimension ref="A2:AA62"/>
  <sheetViews>
    <sheetView tabSelected="1" zoomScaleNormal="100" workbookViewId="0">
      <pane ySplit="15" topLeftCell="A16" activePane="bottomLeft" state="frozen"/>
      <selection pane="bottomLeft" activeCell="K7" sqref="K7:K8"/>
    </sheetView>
  </sheetViews>
  <sheetFormatPr defaultRowHeight="15" x14ac:dyDescent="0.25"/>
  <cols>
    <col min="1" max="1" width="20.42578125" customWidth="1"/>
    <col min="2" max="2" width="22.28515625" bestFit="1" customWidth="1"/>
    <col min="3" max="3" width="27.42578125" bestFit="1" customWidth="1"/>
    <col min="4" max="4" width="16.42578125" bestFit="1" customWidth="1"/>
    <col min="5" max="5" width="18.28515625" customWidth="1"/>
    <col min="6" max="8" width="16" customWidth="1"/>
    <col min="9" max="10" width="16.28515625" customWidth="1"/>
    <col min="11" max="12" width="15.140625" customWidth="1"/>
    <col min="13" max="13" width="14.42578125" customWidth="1"/>
    <col min="14" max="14" width="18.7109375" customWidth="1"/>
    <col min="15" max="16" width="16.140625" customWidth="1"/>
    <col min="17" max="17" width="17.140625" customWidth="1"/>
    <col min="18" max="18" width="26.5703125" customWidth="1"/>
    <col min="19" max="19" width="13.85546875" customWidth="1"/>
    <col min="20" max="20" width="11.42578125" customWidth="1"/>
  </cols>
  <sheetData>
    <row r="2" spans="1:17" ht="15.75" thickBot="1" x14ac:dyDescent="0.3"/>
    <row r="3" spans="1:17" ht="15.75" thickBot="1" x14ac:dyDescent="0.3">
      <c r="A3" s="72" t="s">
        <v>78</v>
      </c>
      <c r="B3" s="73"/>
      <c r="C3" s="73"/>
      <c r="D3" s="73"/>
      <c r="E3" s="73"/>
      <c r="F3" s="74"/>
      <c r="G3" s="29"/>
      <c r="H3" s="29"/>
      <c r="K3" s="81" t="s">
        <v>79</v>
      </c>
      <c r="L3" s="30"/>
      <c r="M3" s="82"/>
      <c r="N3" s="82"/>
    </row>
    <row r="4" spans="1:17" ht="15.75" thickBot="1" x14ac:dyDescent="0.3">
      <c r="A4" s="75"/>
      <c r="B4" s="76"/>
      <c r="C4" s="76"/>
      <c r="D4" s="76"/>
      <c r="E4" s="76"/>
      <c r="F4" s="77"/>
      <c r="G4" s="29"/>
      <c r="H4" s="29"/>
      <c r="K4" s="81"/>
      <c r="L4" s="30"/>
      <c r="M4" s="82"/>
      <c r="N4" s="82"/>
    </row>
    <row r="5" spans="1:17" ht="15.75" thickBot="1" x14ac:dyDescent="0.3">
      <c r="A5" s="75"/>
      <c r="B5" s="76"/>
      <c r="C5" s="76"/>
      <c r="D5" s="76"/>
      <c r="E5" s="76"/>
      <c r="F5" s="77"/>
      <c r="G5" s="29"/>
      <c r="H5" s="29"/>
      <c r="K5" s="81" t="s">
        <v>80</v>
      </c>
      <c r="L5" s="30"/>
      <c r="M5" s="82"/>
      <c r="N5" s="82"/>
    </row>
    <row r="6" spans="1:17" ht="15.75" thickBot="1" x14ac:dyDescent="0.3">
      <c r="A6" s="75"/>
      <c r="B6" s="76"/>
      <c r="C6" s="76"/>
      <c r="D6" s="76"/>
      <c r="E6" s="76"/>
      <c r="F6" s="77"/>
      <c r="G6" s="29"/>
      <c r="H6" s="29"/>
      <c r="K6" s="81"/>
      <c r="L6" s="30"/>
      <c r="M6" s="82"/>
      <c r="N6" s="82"/>
    </row>
    <row r="7" spans="1:17" ht="15.75" thickBot="1" x14ac:dyDescent="0.3">
      <c r="A7" s="75"/>
      <c r="B7" s="76"/>
      <c r="C7" s="76"/>
      <c r="D7" s="76"/>
      <c r="E7" s="76"/>
      <c r="F7" s="77"/>
      <c r="G7" s="29"/>
      <c r="H7" s="29"/>
      <c r="K7" s="81" t="s">
        <v>81</v>
      </c>
      <c r="L7" s="30"/>
      <c r="M7" s="82"/>
      <c r="N7" s="82"/>
    </row>
    <row r="8" spans="1:17" ht="15.75" thickBot="1" x14ac:dyDescent="0.3">
      <c r="A8" s="75"/>
      <c r="B8" s="76"/>
      <c r="C8" s="76"/>
      <c r="D8" s="76"/>
      <c r="E8" s="76"/>
      <c r="F8" s="77"/>
      <c r="G8" s="29"/>
      <c r="H8" s="29"/>
      <c r="K8" s="81"/>
      <c r="L8" s="30"/>
      <c r="M8" s="82"/>
      <c r="N8" s="82"/>
    </row>
    <row r="9" spans="1:17" ht="15.75" thickBot="1" x14ac:dyDescent="0.3">
      <c r="A9" s="75"/>
      <c r="B9" s="76"/>
      <c r="C9" s="76"/>
      <c r="D9" s="76"/>
      <c r="E9" s="76"/>
      <c r="F9" s="77"/>
      <c r="G9" s="29"/>
      <c r="H9" s="29"/>
      <c r="K9" s="81" t="s">
        <v>82</v>
      </c>
      <c r="L9" s="30"/>
      <c r="M9" s="82"/>
      <c r="N9" s="82"/>
    </row>
    <row r="10" spans="1:17" ht="15.75" thickBot="1" x14ac:dyDescent="0.3">
      <c r="A10" s="75"/>
      <c r="B10" s="76"/>
      <c r="C10" s="76"/>
      <c r="D10" s="76"/>
      <c r="E10" s="76"/>
      <c r="F10" s="77"/>
      <c r="G10" s="29"/>
      <c r="H10" s="29"/>
      <c r="K10" s="81"/>
      <c r="L10" s="30"/>
      <c r="M10" s="82"/>
      <c r="N10" s="82"/>
    </row>
    <row r="11" spans="1:17" ht="15.75" thickBot="1" x14ac:dyDescent="0.3">
      <c r="A11" s="75"/>
      <c r="B11" s="76"/>
      <c r="C11" s="76"/>
      <c r="D11" s="76"/>
      <c r="E11" s="76"/>
      <c r="F11" s="77"/>
      <c r="G11" s="29"/>
      <c r="H11" s="29"/>
      <c r="K11" s="81" t="s">
        <v>83</v>
      </c>
      <c r="L11" s="30"/>
      <c r="M11" s="71">
        <f>Q62</f>
        <v>0</v>
      </c>
      <c r="N11" s="71"/>
    </row>
    <row r="12" spans="1:17" ht="15.75" thickBot="1" x14ac:dyDescent="0.3">
      <c r="A12" s="78"/>
      <c r="B12" s="79"/>
      <c r="C12" s="79"/>
      <c r="D12" s="79"/>
      <c r="E12" s="79"/>
      <c r="F12" s="80"/>
      <c r="G12" s="29"/>
      <c r="H12" s="29"/>
      <c r="K12" s="81"/>
      <c r="L12" s="30"/>
      <c r="M12" s="71"/>
      <c r="N12" s="71"/>
    </row>
    <row r="13" spans="1:17" x14ac:dyDescent="0.25">
      <c r="A13" s="29"/>
      <c r="B13" s="29"/>
      <c r="C13" s="29"/>
      <c r="D13" s="29"/>
      <c r="E13" s="29"/>
    </row>
    <row r="14" spans="1:17" ht="15.75" thickBot="1" x14ac:dyDescent="0.3">
      <c r="A14" s="31"/>
      <c r="B14" s="31"/>
      <c r="C14" s="31"/>
      <c r="D14" s="31"/>
      <c r="E14" s="31"/>
    </row>
    <row r="15" spans="1:17" ht="45.75" thickBot="1" x14ac:dyDescent="0.3">
      <c r="A15" s="32" t="s">
        <v>0</v>
      </c>
      <c r="B15" s="33" t="s">
        <v>84</v>
      </c>
      <c r="C15" s="33" t="s">
        <v>10</v>
      </c>
      <c r="D15" s="33" t="s">
        <v>85</v>
      </c>
      <c r="E15" s="33" t="s">
        <v>6</v>
      </c>
      <c r="F15" s="33" t="s">
        <v>86</v>
      </c>
      <c r="G15" s="33" t="s">
        <v>137</v>
      </c>
      <c r="H15" s="33" t="s">
        <v>143</v>
      </c>
      <c r="I15" s="32" t="s">
        <v>87</v>
      </c>
      <c r="J15" s="33" t="s">
        <v>141</v>
      </c>
      <c r="K15" s="33" t="s">
        <v>88</v>
      </c>
      <c r="L15" s="34"/>
      <c r="M15" s="33" t="s">
        <v>89</v>
      </c>
      <c r="N15" s="33" t="s">
        <v>9</v>
      </c>
      <c r="O15" s="33" t="s">
        <v>90</v>
      </c>
      <c r="P15" s="34"/>
      <c r="Q15" s="33" t="s">
        <v>91</v>
      </c>
    </row>
    <row r="16" spans="1:17" ht="15.75" thickBot="1" x14ac:dyDescent="0.3">
      <c r="A16" s="35" t="s">
        <v>11</v>
      </c>
      <c r="B16" s="36" t="s">
        <v>13</v>
      </c>
      <c r="C16" s="36" t="s">
        <v>16</v>
      </c>
      <c r="D16" s="36" t="s">
        <v>15</v>
      </c>
      <c r="E16" s="36" t="s">
        <v>14</v>
      </c>
      <c r="F16" s="37"/>
      <c r="G16" s="20"/>
      <c r="H16" s="20"/>
      <c r="I16" s="36">
        <v>25</v>
      </c>
      <c r="J16" s="38">
        <v>90000</v>
      </c>
      <c r="K16" s="37">
        <f>(G16*J16)+(H16*I16)</f>
        <v>0</v>
      </c>
      <c r="L16" s="39"/>
      <c r="M16" s="20"/>
      <c r="N16" s="36">
        <v>1</v>
      </c>
      <c r="O16" s="37">
        <f>M16*N16*12</f>
        <v>0</v>
      </c>
      <c r="P16" s="39"/>
      <c r="Q16" s="37">
        <f>K16+O16</f>
        <v>0</v>
      </c>
    </row>
    <row r="17" spans="1:27" ht="15.75" thickBot="1" x14ac:dyDescent="0.3">
      <c r="A17" s="40"/>
      <c r="B17" s="41" t="s">
        <v>17</v>
      </c>
      <c r="C17" s="41" t="s">
        <v>20</v>
      </c>
      <c r="D17" s="41" t="s">
        <v>19</v>
      </c>
      <c r="E17" s="41" t="s">
        <v>18</v>
      </c>
      <c r="F17" s="21"/>
      <c r="G17" s="42"/>
      <c r="H17" s="42"/>
      <c r="I17" s="41">
        <v>40</v>
      </c>
      <c r="J17" s="41" t="s">
        <v>142</v>
      </c>
      <c r="K17" s="42">
        <f>F17*I17*N17</f>
        <v>0</v>
      </c>
      <c r="L17" s="39"/>
      <c r="M17" s="21"/>
      <c r="N17" s="41">
        <v>3</v>
      </c>
      <c r="O17" s="37">
        <f t="shared" ref="O17:O60" si="0">M17*N17*12</f>
        <v>0</v>
      </c>
      <c r="P17" s="39"/>
      <c r="Q17" s="42">
        <f t="shared" ref="Q17:Q55" si="1">K17+O17</f>
        <v>0</v>
      </c>
    </row>
    <row r="18" spans="1:27" ht="15.75" thickBot="1" x14ac:dyDescent="0.3">
      <c r="A18" s="40"/>
      <c r="B18" s="41" t="s">
        <v>17</v>
      </c>
      <c r="C18" s="41" t="s">
        <v>20</v>
      </c>
      <c r="D18" s="41" t="s">
        <v>21</v>
      </c>
      <c r="E18" s="41" t="s">
        <v>18</v>
      </c>
      <c r="F18" s="21"/>
      <c r="G18" s="42"/>
      <c r="H18" s="42"/>
      <c r="I18" s="41">
        <v>40</v>
      </c>
      <c r="J18" s="41" t="s">
        <v>142</v>
      </c>
      <c r="K18" s="42">
        <f>F18*I18*N18</f>
        <v>0</v>
      </c>
      <c r="L18" s="39"/>
      <c r="M18" s="21"/>
      <c r="N18" s="41">
        <v>4</v>
      </c>
      <c r="O18" s="37">
        <f t="shared" si="0"/>
        <v>0</v>
      </c>
      <c r="P18" s="39"/>
      <c r="Q18" s="42">
        <f t="shared" si="1"/>
        <v>0</v>
      </c>
      <c r="V18" s="43"/>
      <c r="W18" s="43"/>
      <c r="X18" s="43"/>
      <c r="Y18" s="43"/>
      <c r="Z18" s="43"/>
      <c r="AA18" s="43"/>
    </row>
    <row r="19" spans="1:27" ht="15.75" thickBot="1" x14ac:dyDescent="0.3">
      <c r="A19" s="40"/>
      <c r="B19" s="41" t="s">
        <v>17</v>
      </c>
      <c r="C19" s="41" t="s">
        <v>20</v>
      </c>
      <c r="D19" s="41" t="s">
        <v>22</v>
      </c>
      <c r="E19" s="41" t="s">
        <v>18</v>
      </c>
      <c r="F19" s="21"/>
      <c r="G19" s="42"/>
      <c r="H19" s="42"/>
      <c r="I19" s="41">
        <v>40</v>
      </c>
      <c r="J19" s="41" t="s">
        <v>142</v>
      </c>
      <c r="K19" s="42">
        <f>F19*I19*N19</f>
        <v>0</v>
      </c>
      <c r="L19" s="39"/>
      <c r="M19" s="21"/>
      <c r="N19" s="41">
        <v>14</v>
      </c>
      <c r="O19" s="37">
        <f t="shared" si="0"/>
        <v>0</v>
      </c>
      <c r="P19" s="39"/>
      <c r="Q19" s="42">
        <f t="shared" si="1"/>
        <v>0</v>
      </c>
    </row>
    <row r="20" spans="1:27" ht="15.75" thickBot="1" x14ac:dyDescent="0.3">
      <c r="A20" s="40"/>
      <c r="B20" s="41" t="s">
        <v>24</v>
      </c>
      <c r="C20" s="41" t="s">
        <v>25</v>
      </c>
      <c r="D20" s="41" t="s">
        <v>22</v>
      </c>
      <c r="E20" s="41" t="s">
        <v>18</v>
      </c>
      <c r="F20" s="21"/>
      <c r="G20" s="42"/>
      <c r="H20" s="42"/>
      <c r="I20" s="41">
        <v>40</v>
      </c>
      <c r="J20" s="41" t="s">
        <v>142</v>
      </c>
      <c r="K20" s="42">
        <f>F20*I20*N20</f>
        <v>0</v>
      </c>
      <c r="L20" s="39"/>
      <c r="M20" s="21"/>
      <c r="N20" s="41">
        <v>5</v>
      </c>
      <c r="O20" s="37">
        <f t="shared" si="0"/>
        <v>0</v>
      </c>
      <c r="P20" s="39"/>
      <c r="Q20" s="42">
        <f t="shared" si="1"/>
        <v>0</v>
      </c>
    </row>
    <row r="21" spans="1:27" ht="15.75" thickBot="1" x14ac:dyDescent="0.3">
      <c r="A21" s="40"/>
      <c r="B21" s="41" t="s">
        <v>27</v>
      </c>
      <c r="C21" s="41" t="s">
        <v>20</v>
      </c>
      <c r="D21" s="41" t="s">
        <v>28</v>
      </c>
      <c r="E21" s="41" t="s">
        <v>14</v>
      </c>
      <c r="F21" s="21"/>
      <c r="G21" s="42"/>
      <c r="H21" s="42"/>
      <c r="I21" s="41">
        <v>3</v>
      </c>
      <c r="J21" s="41" t="s">
        <v>142</v>
      </c>
      <c r="K21" s="42">
        <f>F21*I21*N21</f>
        <v>0</v>
      </c>
      <c r="L21" s="39"/>
      <c r="M21" s="21"/>
      <c r="N21" s="41">
        <v>2</v>
      </c>
      <c r="O21" s="37">
        <f t="shared" si="0"/>
        <v>0</v>
      </c>
      <c r="P21" s="39"/>
      <c r="Q21" s="42">
        <f t="shared" si="1"/>
        <v>0</v>
      </c>
    </row>
    <row r="22" spans="1:27" ht="15.75" thickBot="1" x14ac:dyDescent="0.3">
      <c r="A22" s="40"/>
      <c r="B22" s="41" t="s">
        <v>29</v>
      </c>
      <c r="C22" s="41" t="s">
        <v>31</v>
      </c>
      <c r="D22" s="41" t="s">
        <v>30</v>
      </c>
      <c r="E22" s="41" t="s">
        <v>14</v>
      </c>
      <c r="F22" s="42"/>
      <c r="G22" s="21"/>
      <c r="H22" s="21"/>
      <c r="I22" s="41">
        <v>17</v>
      </c>
      <c r="J22" s="44">
        <v>26000</v>
      </c>
      <c r="K22" s="42">
        <f>(G22*J22)+(H22*I22)</f>
        <v>0</v>
      </c>
      <c r="L22" s="39"/>
      <c r="M22" s="21"/>
      <c r="N22" s="41">
        <v>1</v>
      </c>
      <c r="O22" s="37">
        <f t="shared" si="0"/>
        <v>0</v>
      </c>
      <c r="P22" s="39"/>
      <c r="Q22" s="42">
        <f t="shared" si="1"/>
        <v>0</v>
      </c>
    </row>
    <row r="23" spans="1:27" ht="15.75" thickBot="1" x14ac:dyDescent="0.3">
      <c r="A23" s="40"/>
      <c r="B23" s="41" t="s">
        <v>32</v>
      </c>
      <c r="C23" s="41" t="s">
        <v>34</v>
      </c>
      <c r="D23" s="45" t="s">
        <v>33</v>
      </c>
      <c r="E23" s="41" t="s">
        <v>14</v>
      </c>
      <c r="F23" s="22"/>
      <c r="G23" s="46"/>
      <c r="H23" s="46"/>
      <c r="I23" s="41">
        <v>4</v>
      </c>
      <c r="J23" s="41" t="s">
        <v>142</v>
      </c>
      <c r="K23" s="42">
        <f>F23*I23*N23</f>
        <v>0</v>
      </c>
      <c r="L23" s="39"/>
      <c r="M23" s="21"/>
      <c r="N23" s="47">
        <v>1</v>
      </c>
      <c r="O23" s="37">
        <f t="shared" si="0"/>
        <v>0</v>
      </c>
      <c r="P23" s="39"/>
      <c r="Q23" s="42">
        <f t="shared" si="1"/>
        <v>0</v>
      </c>
    </row>
    <row r="24" spans="1:27" ht="15.75" thickBot="1" x14ac:dyDescent="0.3">
      <c r="A24" s="40"/>
      <c r="B24" s="41" t="s">
        <v>35</v>
      </c>
      <c r="C24" s="41" t="s">
        <v>37</v>
      </c>
      <c r="D24" s="45" t="s">
        <v>36</v>
      </c>
      <c r="E24" s="41" t="s">
        <v>14</v>
      </c>
      <c r="F24" s="22"/>
      <c r="G24" s="46"/>
      <c r="H24" s="46"/>
      <c r="I24" s="41">
        <v>4</v>
      </c>
      <c r="J24" s="41" t="s">
        <v>142</v>
      </c>
      <c r="K24" s="42">
        <f>F24*I24*N24</f>
        <v>0</v>
      </c>
      <c r="L24" s="39"/>
      <c r="M24" s="21"/>
      <c r="N24" s="47">
        <v>1</v>
      </c>
      <c r="O24" s="37">
        <f t="shared" si="0"/>
        <v>0</v>
      </c>
      <c r="P24" s="39"/>
      <c r="Q24" s="42">
        <f t="shared" si="1"/>
        <v>0</v>
      </c>
    </row>
    <row r="25" spans="1:27" ht="30.75" thickBot="1" x14ac:dyDescent="0.3">
      <c r="A25" s="48" t="s">
        <v>41</v>
      </c>
      <c r="B25" s="49" t="s">
        <v>13</v>
      </c>
      <c r="C25" s="49" t="s">
        <v>20</v>
      </c>
      <c r="D25" s="49" t="s">
        <v>42</v>
      </c>
      <c r="E25" s="49" t="s">
        <v>18</v>
      </c>
      <c r="F25" s="21"/>
      <c r="G25" s="50"/>
      <c r="H25" s="50"/>
      <c r="I25" s="49">
        <v>40</v>
      </c>
      <c r="J25" s="49" t="s">
        <v>142</v>
      </c>
      <c r="K25" s="42">
        <f>F25*I25*N25</f>
        <v>0</v>
      </c>
      <c r="L25" s="39"/>
      <c r="M25" s="21"/>
      <c r="N25" s="49">
        <v>1</v>
      </c>
      <c r="O25" s="37">
        <f t="shared" si="0"/>
        <v>0</v>
      </c>
      <c r="P25" s="39"/>
      <c r="Q25" s="50">
        <f t="shared" si="1"/>
        <v>0</v>
      </c>
    </row>
    <row r="26" spans="1:27" ht="15.75" thickBot="1" x14ac:dyDescent="0.3">
      <c r="A26" s="51"/>
      <c r="B26" s="49" t="s">
        <v>17</v>
      </c>
      <c r="C26" s="49" t="s">
        <v>20</v>
      </c>
      <c r="D26" s="49" t="s">
        <v>19</v>
      </c>
      <c r="E26" s="49" t="s">
        <v>14</v>
      </c>
      <c r="F26" s="21"/>
      <c r="G26" s="50"/>
      <c r="H26" s="50"/>
      <c r="I26" s="49">
        <v>18</v>
      </c>
      <c r="J26" s="49" t="s">
        <v>142</v>
      </c>
      <c r="K26" s="42">
        <f>F26*I26*N26</f>
        <v>0</v>
      </c>
      <c r="L26" s="39"/>
      <c r="M26" s="21"/>
      <c r="N26" s="49">
        <v>1</v>
      </c>
      <c r="O26" s="37">
        <f t="shared" si="0"/>
        <v>0</v>
      </c>
      <c r="P26" s="39"/>
      <c r="Q26" s="50">
        <f t="shared" si="1"/>
        <v>0</v>
      </c>
    </row>
    <row r="27" spans="1:27" ht="15.75" thickBot="1" x14ac:dyDescent="0.3">
      <c r="A27" s="51"/>
      <c r="B27" s="49" t="s">
        <v>17</v>
      </c>
      <c r="C27" s="49" t="s">
        <v>20</v>
      </c>
      <c r="D27" s="49" t="s">
        <v>21</v>
      </c>
      <c r="E27" s="49" t="s">
        <v>14</v>
      </c>
      <c r="F27" s="21"/>
      <c r="G27" s="50"/>
      <c r="H27" s="50"/>
      <c r="I27" s="49">
        <v>2</v>
      </c>
      <c r="J27" s="49" t="s">
        <v>142</v>
      </c>
      <c r="K27" s="42">
        <f>F27*I27*N27</f>
        <v>0</v>
      </c>
      <c r="L27" s="39"/>
      <c r="M27" s="21"/>
      <c r="N27" s="49">
        <v>2</v>
      </c>
      <c r="O27" s="37">
        <f t="shared" si="0"/>
        <v>0</v>
      </c>
      <c r="P27" s="39"/>
      <c r="Q27" s="50">
        <f t="shared" si="1"/>
        <v>0</v>
      </c>
    </row>
    <row r="28" spans="1:27" ht="15.75" thickBot="1" x14ac:dyDescent="0.3">
      <c r="A28" s="51"/>
      <c r="B28" s="49" t="s">
        <v>29</v>
      </c>
      <c r="C28" s="49" t="s">
        <v>31</v>
      </c>
      <c r="D28" s="49" t="s">
        <v>30</v>
      </c>
      <c r="E28" s="49" t="s">
        <v>14</v>
      </c>
      <c r="F28" s="50"/>
      <c r="G28" s="21"/>
      <c r="H28" s="21"/>
      <c r="I28" s="49">
        <v>1</v>
      </c>
      <c r="J28" s="52">
        <v>1300</v>
      </c>
      <c r="K28" s="42">
        <f>(G28*J28)+(H28*I28)</f>
        <v>0</v>
      </c>
      <c r="L28" s="39"/>
      <c r="M28" s="21"/>
      <c r="N28" s="49">
        <v>1</v>
      </c>
      <c r="O28" s="37">
        <f t="shared" si="0"/>
        <v>0</v>
      </c>
      <c r="P28" s="39"/>
      <c r="Q28" s="50">
        <f t="shared" si="1"/>
        <v>0</v>
      </c>
    </row>
    <row r="29" spans="1:27" ht="15.75" thickBot="1" x14ac:dyDescent="0.3">
      <c r="A29" s="51"/>
      <c r="B29" s="49" t="s">
        <v>27</v>
      </c>
      <c r="C29" s="49" t="s">
        <v>44</v>
      </c>
      <c r="D29" s="49" t="s">
        <v>21</v>
      </c>
      <c r="E29" s="49" t="s">
        <v>14</v>
      </c>
      <c r="F29" s="21"/>
      <c r="G29" s="50"/>
      <c r="H29" s="50"/>
      <c r="I29" s="49">
        <v>4</v>
      </c>
      <c r="J29" s="49" t="s">
        <v>142</v>
      </c>
      <c r="K29" s="42">
        <f t="shared" ref="K29:K35" si="2">F29*I29*N29</f>
        <v>0</v>
      </c>
      <c r="L29" s="39"/>
      <c r="M29" s="21"/>
      <c r="N29" s="49">
        <v>2</v>
      </c>
      <c r="O29" s="37">
        <f t="shared" si="0"/>
        <v>0</v>
      </c>
      <c r="P29" s="39"/>
      <c r="Q29" s="50">
        <f t="shared" si="1"/>
        <v>0</v>
      </c>
    </row>
    <row r="30" spans="1:27" ht="30.75" thickBot="1" x14ac:dyDescent="0.3">
      <c r="A30" s="53" t="s">
        <v>45</v>
      </c>
      <c r="B30" s="41" t="s">
        <v>13</v>
      </c>
      <c r="C30" s="41" t="s">
        <v>20</v>
      </c>
      <c r="D30" s="41" t="s">
        <v>47</v>
      </c>
      <c r="E30" s="41" t="s">
        <v>46</v>
      </c>
      <c r="F30" s="21"/>
      <c r="G30" s="42"/>
      <c r="H30" s="42"/>
      <c r="I30" s="41">
        <v>80</v>
      </c>
      <c r="J30" s="49" t="s">
        <v>142</v>
      </c>
      <c r="K30" s="42">
        <f t="shared" si="2"/>
        <v>0</v>
      </c>
      <c r="L30" s="39"/>
      <c r="M30" s="21"/>
      <c r="N30" s="41">
        <v>1</v>
      </c>
      <c r="O30" s="37">
        <f t="shared" si="0"/>
        <v>0</v>
      </c>
      <c r="P30" s="39"/>
      <c r="Q30" s="42">
        <f t="shared" si="1"/>
        <v>0</v>
      </c>
    </row>
    <row r="31" spans="1:27" ht="15.75" thickBot="1" x14ac:dyDescent="0.3">
      <c r="A31" s="40"/>
      <c r="B31" s="41" t="s">
        <v>17</v>
      </c>
      <c r="C31" s="41" t="s">
        <v>20</v>
      </c>
      <c r="D31" s="41" t="s">
        <v>21</v>
      </c>
      <c r="E31" s="41" t="s">
        <v>18</v>
      </c>
      <c r="F31" s="21"/>
      <c r="G31" s="42"/>
      <c r="H31" s="42"/>
      <c r="I31" s="41">
        <v>40</v>
      </c>
      <c r="J31" s="49" t="s">
        <v>142</v>
      </c>
      <c r="K31" s="42">
        <f t="shared" si="2"/>
        <v>0</v>
      </c>
      <c r="L31" s="39"/>
      <c r="M31" s="21"/>
      <c r="N31" s="41">
        <v>2</v>
      </c>
      <c r="O31" s="37">
        <f t="shared" si="0"/>
        <v>0</v>
      </c>
      <c r="P31" s="39"/>
      <c r="Q31" s="42">
        <f t="shared" si="1"/>
        <v>0</v>
      </c>
    </row>
    <row r="32" spans="1:27" ht="15.75" thickBot="1" x14ac:dyDescent="0.3">
      <c r="A32" s="40"/>
      <c r="B32" s="41" t="s">
        <v>24</v>
      </c>
      <c r="C32" s="41" t="s">
        <v>25</v>
      </c>
      <c r="D32" s="41" t="s">
        <v>22</v>
      </c>
      <c r="E32" s="45" t="s">
        <v>18</v>
      </c>
      <c r="F32" s="21"/>
      <c r="G32" s="42"/>
      <c r="H32" s="42"/>
      <c r="I32" s="45">
        <v>40</v>
      </c>
      <c r="J32" s="49" t="s">
        <v>142</v>
      </c>
      <c r="K32" s="42">
        <f t="shared" si="2"/>
        <v>0</v>
      </c>
      <c r="L32" s="39"/>
      <c r="M32" s="21"/>
      <c r="N32" s="41">
        <v>1</v>
      </c>
      <c r="O32" s="37">
        <f t="shared" si="0"/>
        <v>0</v>
      </c>
      <c r="P32" s="39"/>
      <c r="Q32" s="42">
        <f t="shared" si="1"/>
        <v>0</v>
      </c>
    </row>
    <row r="33" spans="1:17" ht="15.75" thickBot="1" x14ac:dyDescent="0.3">
      <c r="A33" s="40"/>
      <c r="B33" s="41" t="s">
        <v>27</v>
      </c>
      <c r="C33" s="41" t="s">
        <v>44</v>
      </c>
      <c r="D33" s="41" t="s">
        <v>21</v>
      </c>
      <c r="E33" s="41" t="s">
        <v>14</v>
      </c>
      <c r="F33" s="21"/>
      <c r="G33" s="42"/>
      <c r="H33" s="42"/>
      <c r="I33" s="41">
        <v>1</v>
      </c>
      <c r="J33" s="49" t="s">
        <v>142</v>
      </c>
      <c r="K33" s="42">
        <f t="shared" si="2"/>
        <v>0</v>
      </c>
      <c r="L33" s="39"/>
      <c r="M33" s="21"/>
      <c r="N33" s="41">
        <v>1</v>
      </c>
      <c r="O33" s="37">
        <f t="shared" si="0"/>
        <v>0</v>
      </c>
      <c r="P33" s="39"/>
      <c r="Q33" s="42">
        <f t="shared" si="1"/>
        <v>0</v>
      </c>
    </row>
    <row r="34" spans="1:17" ht="30.75" thickBot="1" x14ac:dyDescent="0.3">
      <c r="A34" s="48" t="s">
        <v>48</v>
      </c>
      <c r="B34" s="49" t="s">
        <v>27</v>
      </c>
      <c r="C34" s="54" t="s">
        <v>44</v>
      </c>
      <c r="D34" s="54" t="s">
        <v>49</v>
      </c>
      <c r="E34" s="49" t="s">
        <v>14</v>
      </c>
      <c r="F34" s="23"/>
      <c r="G34" s="55"/>
      <c r="H34" s="55"/>
      <c r="I34" s="49">
        <v>3</v>
      </c>
      <c r="J34" s="49" t="s">
        <v>142</v>
      </c>
      <c r="K34" s="42">
        <f t="shared" si="2"/>
        <v>0</v>
      </c>
      <c r="L34" s="39"/>
      <c r="M34" s="21"/>
      <c r="N34" s="54">
        <v>1</v>
      </c>
      <c r="O34" s="37">
        <f t="shared" si="0"/>
        <v>0</v>
      </c>
      <c r="P34" s="39"/>
      <c r="Q34" s="50">
        <f t="shared" si="1"/>
        <v>0</v>
      </c>
    </row>
    <row r="35" spans="1:17" ht="30.75" thickBot="1" x14ac:dyDescent="0.3">
      <c r="A35" s="53" t="s">
        <v>50</v>
      </c>
      <c r="B35" s="41" t="s">
        <v>13</v>
      </c>
      <c r="C35" s="41" t="s">
        <v>20</v>
      </c>
      <c r="D35" s="41" t="s">
        <v>47</v>
      </c>
      <c r="E35" s="41" t="s">
        <v>18</v>
      </c>
      <c r="F35" s="21"/>
      <c r="G35" s="42"/>
      <c r="H35" s="42"/>
      <c r="I35" s="41">
        <v>40</v>
      </c>
      <c r="J35" s="49" t="s">
        <v>142</v>
      </c>
      <c r="K35" s="42">
        <f t="shared" si="2"/>
        <v>0</v>
      </c>
      <c r="L35" s="39"/>
      <c r="M35" s="21"/>
      <c r="N35" s="41">
        <v>1</v>
      </c>
      <c r="O35" s="37">
        <f t="shared" si="0"/>
        <v>0</v>
      </c>
      <c r="P35" s="39"/>
      <c r="Q35" s="42">
        <f t="shared" si="1"/>
        <v>0</v>
      </c>
    </row>
    <row r="36" spans="1:17" ht="15.75" thickBot="1" x14ac:dyDescent="0.3">
      <c r="A36" s="40"/>
      <c r="B36" s="41" t="s">
        <v>13</v>
      </c>
      <c r="C36" s="41" t="s">
        <v>51</v>
      </c>
      <c r="D36" s="41" t="s">
        <v>30</v>
      </c>
      <c r="E36" s="41" t="s">
        <v>14</v>
      </c>
      <c r="F36" s="42"/>
      <c r="G36" s="21"/>
      <c r="H36" s="21"/>
      <c r="I36" s="41">
        <v>5</v>
      </c>
      <c r="J36" s="44">
        <v>7250</v>
      </c>
      <c r="K36" s="42">
        <f>(G36*J36)+(H36*I36)</f>
        <v>0</v>
      </c>
      <c r="L36" s="39"/>
      <c r="M36" s="41"/>
      <c r="N36" s="41">
        <v>1</v>
      </c>
      <c r="O36" s="37">
        <f t="shared" si="0"/>
        <v>0</v>
      </c>
      <c r="P36" s="39"/>
      <c r="Q36" s="42">
        <f t="shared" si="1"/>
        <v>0</v>
      </c>
    </row>
    <row r="37" spans="1:17" ht="30.75" thickBot="1" x14ac:dyDescent="0.3">
      <c r="A37" s="48" t="s">
        <v>52</v>
      </c>
      <c r="B37" s="49" t="s">
        <v>17</v>
      </c>
      <c r="C37" s="49" t="s">
        <v>53</v>
      </c>
      <c r="D37" s="49" t="s">
        <v>15</v>
      </c>
      <c r="E37" s="49" t="s">
        <v>14</v>
      </c>
      <c r="F37" s="50"/>
      <c r="G37" s="21"/>
      <c r="H37" s="21"/>
      <c r="I37" s="41">
        <v>2</v>
      </c>
      <c r="J37" s="52">
        <v>5400</v>
      </c>
      <c r="K37" s="42">
        <f t="shared" ref="K37:K39" si="3">(G37*J37)+(H37*I37)</f>
        <v>0</v>
      </c>
      <c r="L37" s="39"/>
      <c r="M37" s="49"/>
      <c r="N37" s="49">
        <v>1</v>
      </c>
      <c r="O37" s="37">
        <f t="shared" si="0"/>
        <v>0</v>
      </c>
      <c r="P37" s="39"/>
      <c r="Q37" s="50">
        <f t="shared" si="1"/>
        <v>0</v>
      </c>
    </row>
    <row r="38" spans="1:17" ht="15.75" thickBot="1" x14ac:dyDescent="0.3">
      <c r="A38" s="51"/>
      <c r="B38" s="49" t="s">
        <v>29</v>
      </c>
      <c r="C38" s="49" t="s">
        <v>31</v>
      </c>
      <c r="D38" s="49" t="s">
        <v>15</v>
      </c>
      <c r="E38" s="49" t="s">
        <v>14</v>
      </c>
      <c r="F38" s="50"/>
      <c r="G38" s="21"/>
      <c r="H38" s="21"/>
      <c r="I38" s="41">
        <v>4</v>
      </c>
      <c r="J38" s="52">
        <v>12500</v>
      </c>
      <c r="K38" s="42">
        <f t="shared" si="3"/>
        <v>0</v>
      </c>
      <c r="L38" s="39"/>
      <c r="M38" s="21"/>
      <c r="N38" s="49">
        <v>1</v>
      </c>
      <c r="O38" s="37">
        <f t="shared" si="0"/>
        <v>0</v>
      </c>
      <c r="P38" s="39"/>
      <c r="Q38" s="50">
        <f t="shared" si="1"/>
        <v>0</v>
      </c>
    </row>
    <row r="39" spans="1:17" ht="15.75" thickBot="1" x14ac:dyDescent="0.3">
      <c r="A39" s="51"/>
      <c r="B39" s="49" t="s">
        <v>13</v>
      </c>
      <c r="C39" s="49" t="s">
        <v>16</v>
      </c>
      <c r="D39" s="49" t="s">
        <v>15</v>
      </c>
      <c r="E39" s="49" t="s">
        <v>14</v>
      </c>
      <c r="F39" s="50"/>
      <c r="G39" s="21"/>
      <c r="H39" s="21"/>
      <c r="I39" s="41">
        <v>4</v>
      </c>
      <c r="J39" s="52">
        <v>13000</v>
      </c>
      <c r="K39" s="42">
        <f t="shared" si="3"/>
        <v>0</v>
      </c>
      <c r="L39" s="39"/>
      <c r="M39" s="21"/>
      <c r="N39" s="49">
        <v>1</v>
      </c>
      <c r="O39" s="37">
        <f t="shared" si="0"/>
        <v>0</v>
      </c>
      <c r="P39" s="39"/>
      <c r="Q39" s="50">
        <f t="shared" si="1"/>
        <v>0</v>
      </c>
    </row>
    <row r="40" spans="1:17" ht="15.75" thickBot="1" x14ac:dyDescent="0.3">
      <c r="A40" s="51"/>
      <c r="B40" s="49" t="s">
        <v>24</v>
      </c>
      <c r="C40" s="49" t="s">
        <v>25</v>
      </c>
      <c r="D40" s="49" t="s">
        <v>22</v>
      </c>
      <c r="E40" s="49" t="s">
        <v>18</v>
      </c>
      <c r="F40" s="21"/>
      <c r="G40" s="50"/>
      <c r="H40" s="50"/>
      <c r="I40" s="49">
        <v>40</v>
      </c>
      <c r="J40" s="49" t="s">
        <v>142</v>
      </c>
      <c r="K40" s="42">
        <f t="shared" ref="K40:K48" si="4">F40*I40*N40</f>
        <v>0</v>
      </c>
      <c r="L40" s="39"/>
      <c r="M40" s="21"/>
      <c r="N40" s="49">
        <v>2</v>
      </c>
      <c r="O40" s="37">
        <f t="shared" si="0"/>
        <v>0</v>
      </c>
      <c r="P40" s="39"/>
      <c r="Q40" s="50">
        <f t="shared" si="1"/>
        <v>0</v>
      </c>
    </row>
    <row r="41" spans="1:17" ht="15.75" thickBot="1" x14ac:dyDescent="0.3">
      <c r="A41" s="51"/>
      <c r="B41" s="49" t="s">
        <v>27</v>
      </c>
      <c r="C41" s="49" t="s">
        <v>44</v>
      </c>
      <c r="D41" s="49" t="s">
        <v>28</v>
      </c>
      <c r="E41" s="49" t="s">
        <v>14</v>
      </c>
      <c r="F41" s="21"/>
      <c r="G41" s="50"/>
      <c r="H41" s="50"/>
      <c r="I41" s="49">
        <v>5</v>
      </c>
      <c r="J41" s="49" t="s">
        <v>142</v>
      </c>
      <c r="K41" s="42">
        <f t="shared" si="4"/>
        <v>0</v>
      </c>
      <c r="L41" s="39"/>
      <c r="M41" s="21"/>
      <c r="N41" s="49">
        <v>1</v>
      </c>
      <c r="O41" s="37">
        <f t="shared" si="0"/>
        <v>0</v>
      </c>
      <c r="P41" s="39"/>
      <c r="Q41" s="50">
        <f t="shared" si="1"/>
        <v>0</v>
      </c>
    </row>
    <row r="42" spans="1:17" ht="15.75" thickBot="1" x14ac:dyDescent="0.3">
      <c r="A42" s="51"/>
      <c r="B42" s="49" t="s">
        <v>35</v>
      </c>
      <c r="C42" s="49" t="s">
        <v>37</v>
      </c>
      <c r="D42" s="49" t="s">
        <v>55</v>
      </c>
      <c r="E42" s="49" t="s">
        <v>14</v>
      </c>
      <c r="F42" s="21"/>
      <c r="G42" s="50"/>
      <c r="H42" s="50"/>
      <c r="I42" s="54">
        <v>2</v>
      </c>
      <c r="J42" s="49" t="s">
        <v>142</v>
      </c>
      <c r="K42" s="42">
        <f t="shared" si="4"/>
        <v>0</v>
      </c>
      <c r="L42" s="39"/>
      <c r="M42" s="21"/>
      <c r="N42" s="49">
        <v>1</v>
      </c>
      <c r="O42" s="37">
        <f t="shared" si="0"/>
        <v>0</v>
      </c>
      <c r="P42" s="39"/>
      <c r="Q42" s="50">
        <f t="shared" si="1"/>
        <v>0</v>
      </c>
    </row>
    <row r="43" spans="1:17" ht="30.75" thickBot="1" x14ac:dyDescent="0.3">
      <c r="A43" s="53" t="s">
        <v>56</v>
      </c>
      <c r="B43" s="41" t="s">
        <v>13</v>
      </c>
      <c r="C43" s="41" t="s">
        <v>20</v>
      </c>
      <c r="D43" s="41" t="s">
        <v>42</v>
      </c>
      <c r="E43" s="41" t="s">
        <v>18</v>
      </c>
      <c r="F43" s="21"/>
      <c r="G43" s="42"/>
      <c r="H43" s="42"/>
      <c r="I43" s="41">
        <v>40</v>
      </c>
      <c r="J43" s="49" t="s">
        <v>142</v>
      </c>
      <c r="K43" s="42">
        <f t="shared" si="4"/>
        <v>0</v>
      </c>
      <c r="L43" s="39"/>
      <c r="M43" s="21"/>
      <c r="N43" s="41">
        <v>1</v>
      </c>
      <c r="O43" s="37">
        <f t="shared" si="0"/>
        <v>0</v>
      </c>
      <c r="P43" s="39"/>
      <c r="Q43" s="42">
        <f t="shared" si="1"/>
        <v>0</v>
      </c>
    </row>
    <row r="44" spans="1:17" ht="15.75" thickBot="1" x14ac:dyDescent="0.3">
      <c r="A44" s="40"/>
      <c r="B44" s="41" t="s">
        <v>17</v>
      </c>
      <c r="C44" s="41" t="s">
        <v>20</v>
      </c>
      <c r="D44" s="41" t="s">
        <v>28</v>
      </c>
      <c r="E44" s="41" t="s">
        <v>18</v>
      </c>
      <c r="F44" s="21"/>
      <c r="G44" s="42"/>
      <c r="H44" s="42"/>
      <c r="I44" s="41">
        <v>40</v>
      </c>
      <c r="J44" s="49" t="s">
        <v>142</v>
      </c>
      <c r="K44" s="42">
        <f t="shared" si="4"/>
        <v>0</v>
      </c>
      <c r="L44" s="39"/>
      <c r="M44" s="21"/>
      <c r="N44" s="41">
        <v>1</v>
      </c>
      <c r="O44" s="37">
        <f t="shared" si="0"/>
        <v>0</v>
      </c>
      <c r="P44" s="39"/>
      <c r="Q44" s="42">
        <f t="shared" si="1"/>
        <v>0</v>
      </c>
    </row>
    <row r="45" spans="1:17" ht="30.75" thickBot="1" x14ac:dyDescent="0.3">
      <c r="A45" s="48" t="s">
        <v>58</v>
      </c>
      <c r="B45" s="49" t="s">
        <v>13</v>
      </c>
      <c r="C45" s="49" t="s">
        <v>20</v>
      </c>
      <c r="D45" s="49" t="s">
        <v>19</v>
      </c>
      <c r="E45" s="49" t="s">
        <v>18</v>
      </c>
      <c r="F45" s="21"/>
      <c r="G45" s="50"/>
      <c r="H45" s="50"/>
      <c r="I45" s="54">
        <v>40</v>
      </c>
      <c r="J45" s="49" t="s">
        <v>142</v>
      </c>
      <c r="K45" s="42">
        <f t="shared" si="4"/>
        <v>0</v>
      </c>
      <c r="L45" s="39"/>
      <c r="M45" s="21"/>
      <c r="N45" s="49">
        <v>1</v>
      </c>
      <c r="O45" s="37">
        <f t="shared" si="0"/>
        <v>0</v>
      </c>
      <c r="P45" s="39"/>
      <c r="Q45" s="50">
        <f t="shared" si="1"/>
        <v>0</v>
      </c>
    </row>
    <row r="46" spans="1:17" ht="15.75" thickBot="1" x14ac:dyDescent="0.3">
      <c r="A46" s="51"/>
      <c r="B46" s="49" t="s">
        <v>17</v>
      </c>
      <c r="C46" s="49" t="s">
        <v>20</v>
      </c>
      <c r="D46" s="49" t="s">
        <v>19</v>
      </c>
      <c r="E46" s="49" t="s">
        <v>43</v>
      </c>
      <c r="F46" s="21"/>
      <c r="G46" s="50"/>
      <c r="H46" s="50"/>
      <c r="I46" s="54">
        <v>20</v>
      </c>
      <c r="J46" s="49" t="s">
        <v>142</v>
      </c>
      <c r="K46" s="42">
        <f t="shared" si="4"/>
        <v>0</v>
      </c>
      <c r="L46" s="39"/>
      <c r="M46" s="21"/>
      <c r="N46" s="49">
        <v>1</v>
      </c>
      <c r="O46" s="37">
        <f t="shared" si="0"/>
        <v>0</v>
      </c>
      <c r="P46" s="39"/>
      <c r="Q46" s="50">
        <f t="shared" si="1"/>
        <v>0</v>
      </c>
    </row>
    <row r="47" spans="1:17" ht="15.75" thickBot="1" x14ac:dyDescent="0.3">
      <c r="A47" s="51"/>
      <c r="B47" s="49" t="s">
        <v>24</v>
      </c>
      <c r="C47" s="49" t="s">
        <v>25</v>
      </c>
      <c r="D47" s="49" t="s">
        <v>22</v>
      </c>
      <c r="E47" s="49" t="s">
        <v>61</v>
      </c>
      <c r="F47" s="21"/>
      <c r="G47" s="50"/>
      <c r="H47" s="50"/>
      <c r="I47" s="54">
        <v>40</v>
      </c>
      <c r="J47" s="49" t="s">
        <v>142</v>
      </c>
      <c r="K47" s="42">
        <f t="shared" si="4"/>
        <v>0</v>
      </c>
      <c r="L47" s="39"/>
      <c r="M47" s="21"/>
      <c r="N47" s="49">
        <v>1</v>
      </c>
      <c r="O47" s="37">
        <f t="shared" si="0"/>
        <v>0</v>
      </c>
      <c r="P47" s="39"/>
      <c r="Q47" s="50">
        <f t="shared" si="1"/>
        <v>0</v>
      </c>
    </row>
    <row r="48" spans="1:17" ht="15.75" thickBot="1" x14ac:dyDescent="0.3">
      <c r="A48" s="51"/>
      <c r="B48" s="49" t="s">
        <v>27</v>
      </c>
      <c r="C48" s="49" t="s">
        <v>44</v>
      </c>
      <c r="D48" s="49" t="s">
        <v>21</v>
      </c>
      <c r="E48" s="49" t="s">
        <v>14</v>
      </c>
      <c r="F48" s="21"/>
      <c r="G48" s="50"/>
      <c r="H48" s="50"/>
      <c r="I48" s="54">
        <v>6</v>
      </c>
      <c r="J48" s="49" t="s">
        <v>142</v>
      </c>
      <c r="K48" s="42">
        <f t="shared" si="4"/>
        <v>0</v>
      </c>
      <c r="L48" s="39"/>
      <c r="M48" s="21"/>
      <c r="N48" s="49">
        <v>1</v>
      </c>
      <c r="O48" s="37">
        <f t="shared" si="0"/>
        <v>0</v>
      </c>
      <c r="P48" s="39"/>
      <c r="Q48" s="50">
        <f t="shared" si="1"/>
        <v>0</v>
      </c>
    </row>
    <row r="49" spans="1:17" ht="30.75" thickBot="1" x14ac:dyDescent="0.3">
      <c r="A49" s="53" t="s">
        <v>63</v>
      </c>
      <c r="B49" s="41" t="s">
        <v>13</v>
      </c>
      <c r="C49" s="41" t="s">
        <v>16</v>
      </c>
      <c r="D49" s="41" t="s">
        <v>15</v>
      </c>
      <c r="E49" s="41" t="s">
        <v>64</v>
      </c>
      <c r="F49" s="42"/>
      <c r="G49" s="21"/>
      <c r="H49" s="21"/>
      <c r="I49" s="41">
        <v>6</v>
      </c>
      <c r="J49" s="44">
        <v>22000</v>
      </c>
      <c r="K49" s="42">
        <f>(G49*J49)+(H49*I49)</f>
        <v>0</v>
      </c>
      <c r="L49" s="39"/>
      <c r="M49" s="21"/>
      <c r="N49" s="41">
        <v>1</v>
      </c>
      <c r="O49" s="37">
        <f t="shared" si="0"/>
        <v>0</v>
      </c>
      <c r="P49" s="39"/>
      <c r="Q49" s="42">
        <f t="shared" si="1"/>
        <v>0</v>
      </c>
    </row>
    <row r="50" spans="1:17" ht="15.75" thickBot="1" x14ac:dyDescent="0.3">
      <c r="A50" s="40"/>
      <c r="B50" s="41" t="s">
        <v>29</v>
      </c>
      <c r="C50" s="41" t="s">
        <v>31</v>
      </c>
      <c r="D50" s="41" t="s">
        <v>30</v>
      </c>
      <c r="E50" s="41" t="s">
        <v>64</v>
      </c>
      <c r="F50" s="42"/>
      <c r="G50" s="21"/>
      <c r="H50" s="21"/>
      <c r="I50" s="41">
        <v>6</v>
      </c>
      <c r="J50" s="44">
        <v>8600</v>
      </c>
      <c r="K50" s="42">
        <f>(G50*J50)+(H50*I50)</f>
        <v>0</v>
      </c>
      <c r="L50" s="39"/>
      <c r="M50" s="21"/>
      <c r="N50" s="41">
        <v>1</v>
      </c>
      <c r="O50" s="37">
        <f t="shared" si="0"/>
        <v>0</v>
      </c>
      <c r="P50" s="39"/>
      <c r="Q50" s="42">
        <f t="shared" si="1"/>
        <v>0</v>
      </c>
    </row>
    <row r="51" spans="1:17" ht="15.75" thickBot="1" x14ac:dyDescent="0.3">
      <c r="A51" s="40"/>
      <c r="B51" s="41" t="s">
        <v>27</v>
      </c>
      <c r="C51" s="41" t="s">
        <v>44</v>
      </c>
      <c r="D51" s="41" t="s">
        <v>66</v>
      </c>
      <c r="E51" s="41" t="s">
        <v>64</v>
      </c>
      <c r="F51" s="21"/>
      <c r="G51" s="42"/>
      <c r="H51" s="42"/>
      <c r="I51" s="41">
        <v>3</v>
      </c>
      <c r="J51" s="41" t="s">
        <v>142</v>
      </c>
      <c r="K51" s="42">
        <f t="shared" ref="K51:K60" si="5">F51*I51*N51</f>
        <v>0</v>
      </c>
      <c r="L51" s="39"/>
      <c r="M51" s="21"/>
      <c r="N51" s="41">
        <v>1</v>
      </c>
      <c r="O51" s="37">
        <f t="shared" si="0"/>
        <v>0</v>
      </c>
      <c r="P51" s="39"/>
      <c r="Q51" s="42">
        <f t="shared" si="1"/>
        <v>0</v>
      </c>
    </row>
    <row r="52" spans="1:17" ht="15.75" thickBot="1" x14ac:dyDescent="0.3">
      <c r="A52" s="40"/>
      <c r="B52" s="41" t="s">
        <v>24</v>
      </c>
      <c r="C52" s="41" t="s">
        <v>25</v>
      </c>
      <c r="D52" s="41" t="s">
        <v>22</v>
      </c>
      <c r="E52" s="41" t="s">
        <v>18</v>
      </c>
      <c r="F52" s="21"/>
      <c r="G52" s="42"/>
      <c r="H52" s="42"/>
      <c r="I52" s="45">
        <v>40</v>
      </c>
      <c r="J52" s="41" t="s">
        <v>142</v>
      </c>
      <c r="K52" s="42">
        <f t="shared" si="5"/>
        <v>0</v>
      </c>
      <c r="L52" s="39"/>
      <c r="M52" s="21"/>
      <c r="N52" s="41">
        <v>1</v>
      </c>
      <c r="O52" s="37">
        <f t="shared" si="0"/>
        <v>0</v>
      </c>
      <c r="P52" s="39"/>
      <c r="Q52" s="42">
        <f t="shared" si="1"/>
        <v>0</v>
      </c>
    </row>
    <row r="53" spans="1:17" ht="15.75" thickBot="1" x14ac:dyDescent="0.3">
      <c r="A53" s="40"/>
      <c r="B53" s="41" t="s">
        <v>67</v>
      </c>
      <c r="C53" s="41" t="s">
        <v>69</v>
      </c>
      <c r="D53" s="41" t="s">
        <v>68</v>
      </c>
      <c r="E53" s="41" t="s">
        <v>14</v>
      </c>
      <c r="F53" s="21"/>
      <c r="G53" s="42"/>
      <c r="H53" s="42"/>
      <c r="I53" s="41">
        <v>1</v>
      </c>
      <c r="J53" s="41" t="s">
        <v>142</v>
      </c>
      <c r="K53" s="42">
        <f t="shared" si="5"/>
        <v>0</v>
      </c>
      <c r="L53" s="39"/>
      <c r="M53" s="21"/>
      <c r="N53" s="41">
        <v>1</v>
      </c>
      <c r="O53" s="37">
        <f t="shared" si="0"/>
        <v>0</v>
      </c>
      <c r="P53" s="39"/>
      <c r="Q53" s="42">
        <f t="shared" si="1"/>
        <v>0</v>
      </c>
    </row>
    <row r="54" spans="1:17" ht="15.75" thickBot="1" x14ac:dyDescent="0.3">
      <c r="A54" s="40"/>
      <c r="B54" s="41" t="s">
        <v>70</v>
      </c>
      <c r="C54" s="41" t="s">
        <v>20</v>
      </c>
      <c r="D54" s="41" t="s">
        <v>21</v>
      </c>
      <c r="E54" s="41" t="s">
        <v>14</v>
      </c>
      <c r="F54" s="21"/>
      <c r="G54" s="42"/>
      <c r="H54" s="42"/>
      <c r="I54" s="41">
        <v>6</v>
      </c>
      <c r="J54" s="41" t="s">
        <v>142</v>
      </c>
      <c r="K54" s="42">
        <f t="shared" si="5"/>
        <v>0</v>
      </c>
      <c r="L54" s="39"/>
      <c r="M54" s="21"/>
      <c r="N54" s="41">
        <v>2</v>
      </c>
      <c r="O54" s="37">
        <f t="shared" si="0"/>
        <v>0</v>
      </c>
      <c r="P54" s="39"/>
      <c r="Q54" s="42">
        <f t="shared" si="1"/>
        <v>0</v>
      </c>
    </row>
    <row r="55" spans="1:17" ht="15.75" thickBot="1" x14ac:dyDescent="0.3">
      <c r="A55" s="40"/>
      <c r="B55" s="41" t="s">
        <v>71</v>
      </c>
      <c r="C55" s="41" t="s">
        <v>20</v>
      </c>
      <c r="D55" s="41" t="s">
        <v>21</v>
      </c>
      <c r="E55" s="41" t="s">
        <v>14</v>
      </c>
      <c r="F55" s="21"/>
      <c r="G55" s="42"/>
      <c r="H55" s="42"/>
      <c r="I55" s="45">
        <v>1</v>
      </c>
      <c r="J55" s="41" t="s">
        <v>142</v>
      </c>
      <c r="K55" s="42">
        <f t="shared" si="5"/>
        <v>0</v>
      </c>
      <c r="L55" s="39"/>
      <c r="M55" s="21"/>
      <c r="N55" s="41">
        <v>1</v>
      </c>
      <c r="O55" s="37">
        <f t="shared" si="0"/>
        <v>0</v>
      </c>
      <c r="P55" s="39"/>
      <c r="Q55" s="42">
        <f t="shared" si="1"/>
        <v>0</v>
      </c>
    </row>
    <row r="56" spans="1:17" ht="30.75" thickBot="1" x14ac:dyDescent="0.3">
      <c r="A56" s="48" t="s">
        <v>72</v>
      </c>
      <c r="B56" s="49" t="s">
        <v>13</v>
      </c>
      <c r="C56" s="49" t="s">
        <v>20</v>
      </c>
      <c r="D56" s="49" t="s">
        <v>73</v>
      </c>
      <c r="E56" s="49" t="s">
        <v>46</v>
      </c>
      <c r="F56" s="21"/>
      <c r="G56" s="50"/>
      <c r="H56" s="50"/>
      <c r="I56" s="49">
        <v>80</v>
      </c>
      <c r="J56" s="41" t="s">
        <v>142</v>
      </c>
      <c r="K56" s="42">
        <f t="shared" si="5"/>
        <v>0</v>
      </c>
      <c r="L56" s="39"/>
      <c r="M56" s="21"/>
      <c r="N56" s="49">
        <v>1</v>
      </c>
      <c r="O56" s="37">
        <f t="shared" si="0"/>
        <v>0</v>
      </c>
      <c r="P56" s="39"/>
      <c r="Q56" s="50">
        <f t="shared" ref="Q56:Q60" si="6">K56+O56</f>
        <v>0</v>
      </c>
    </row>
    <row r="57" spans="1:17" ht="15.75" thickBot="1" x14ac:dyDescent="0.3">
      <c r="A57" s="51"/>
      <c r="B57" s="49" t="s">
        <v>74</v>
      </c>
      <c r="C57" s="49" t="s">
        <v>20</v>
      </c>
      <c r="D57" s="49" t="s">
        <v>42</v>
      </c>
      <c r="E57" s="49" t="s">
        <v>75</v>
      </c>
      <c r="F57" s="21"/>
      <c r="G57" s="50"/>
      <c r="H57" s="50"/>
      <c r="I57" s="49">
        <v>40</v>
      </c>
      <c r="J57" s="41" t="s">
        <v>142</v>
      </c>
      <c r="K57" s="42">
        <f t="shared" si="5"/>
        <v>0</v>
      </c>
      <c r="L57" s="39"/>
      <c r="M57" s="21"/>
      <c r="N57" s="49">
        <v>1</v>
      </c>
      <c r="O57" s="37">
        <f t="shared" si="0"/>
        <v>0</v>
      </c>
      <c r="P57" s="39"/>
      <c r="Q57" s="50">
        <f t="shared" si="6"/>
        <v>0</v>
      </c>
    </row>
    <row r="58" spans="1:17" ht="15.75" thickBot="1" x14ac:dyDescent="0.3">
      <c r="A58" s="51"/>
      <c r="B58" s="49" t="s">
        <v>76</v>
      </c>
      <c r="C58" s="49" t="s">
        <v>25</v>
      </c>
      <c r="D58" s="49" t="s">
        <v>22</v>
      </c>
      <c r="E58" s="49" t="s">
        <v>61</v>
      </c>
      <c r="F58" s="21"/>
      <c r="G58" s="50"/>
      <c r="H58" s="50"/>
      <c r="I58" s="49">
        <v>40</v>
      </c>
      <c r="J58" s="41" t="s">
        <v>142</v>
      </c>
      <c r="K58" s="42">
        <f t="shared" si="5"/>
        <v>0</v>
      </c>
      <c r="L58" s="39"/>
      <c r="M58" s="21"/>
      <c r="N58" s="49">
        <v>1</v>
      </c>
      <c r="O58" s="37">
        <f t="shared" si="0"/>
        <v>0</v>
      </c>
      <c r="P58" s="39"/>
      <c r="Q58" s="50">
        <f t="shared" si="6"/>
        <v>0</v>
      </c>
    </row>
    <row r="59" spans="1:17" ht="15.75" thickBot="1" x14ac:dyDescent="0.3">
      <c r="A59" s="51"/>
      <c r="B59" s="49" t="s">
        <v>27</v>
      </c>
      <c r="C59" s="49" t="s">
        <v>44</v>
      </c>
      <c r="D59" s="49" t="s">
        <v>66</v>
      </c>
      <c r="E59" s="49" t="s">
        <v>14</v>
      </c>
      <c r="F59" s="21"/>
      <c r="G59" s="50"/>
      <c r="H59" s="50"/>
      <c r="I59" s="49">
        <v>3</v>
      </c>
      <c r="J59" s="41" t="s">
        <v>142</v>
      </c>
      <c r="K59" s="42">
        <f t="shared" si="5"/>
        <v>0</v>
      </c>
      <c r="L59" s="39"/>
      <c r="M59" s="21"/>
      <c r="N59" s="49">
        <v>1</v>
      </c>
      <c r="O59" s="37">
        <f t="shared" si="0"/>
        <v>0</v>
      </c>
      <c r="P59" s="39"/>
      <c r="Q59" s="50">
        <f t="shared" si="6"/>
        <v>0</v>
      </c>
    </row>
    <row r="60" spans="1:17" ht="15.75" thickBot="1" x14ac:dyDescent="0.3">
      <c r="A60" s="56"/>
      <c r="B60" s="57" t="s">
        <v>27</v>
      </c>
      <c r="C60" s="57" t="s">
        <v>44</v>
      </c>
      <c r="D60" s="57" t="s">
        <v>21</v>
      </c>
      <c r="E60" s="57" t="s">
        <v>14</v>
      </c>
      <c r="F60" s="24"/>
      <c r="G60" s="58"/>
      <c r="H60" s="58"/>
      <c r="I60" s="57">
        <v>1</v>
      </c>
      <c r="J60" s="41" t="s">
        <v>142</v>
      </c>
      <c r="K60" s="59">
        <f t="shared" si="5"/>
        <v>0</v>
      </c>
      <c r="L60" s="39"/>
      <c r="M60" s="24"/>
      <c r="N60" s="57">
        <v>1</v>
      </c>
      <c r="O60" s="37">
        <f t="shared" si="0"/>
        <v>0</v>
      </c>
      <c r="P60" s="39"/>
      <c r="Q60" s="58">
        <f t="shared" si="6"/>
        <v>0</v>
      </c>
    </row>
    <row r="61" spans="1:17" ht="15.75" thickBot="1" x14ac:dyDescent="0.3"/>
    <row r="62" spans="1:17" ht="15.75" thickBot="1" x14ac:dyDescent="0.3">
      <c r="P62" s="60" t="s">
        <v>92</v>
      </c>
      <c r="Q62" s="61">
        <f>SUM(Q16:Q60)</f>
        <v>0</v>
      </c>
    </row>
  </sheetData>
  <sheetProtection algorithmName="SHA-512" hashValue="hamhOAbcfZ45b5VSSqQnFKYGwqNwqq4OzQAc+IhGZmOKiYpRE/cwbDzP4tdHtPwtAMy8knPBOe0b5gJvyE3OqA==" saltValue="bNpZ1eB0g63e5/kItjr4jQ==" spinCount="100000" sheet="1" objects="1" scenarios="1"/>
  <mergeCells count="11">
    <mergeCell ref="M11:N12"/>
    <mergeCell ref="A3:F12"/>
    <mergeCell ref="K3:K4"/>
    <mergeCell ref="M3:N4"/>
    <mergeCell ref="K5:K6"/>
    <mergeCell ref="M5:N6"/>
    <mergeCell ref="K7:K8"/>
    <mergeCell ref="M7:N8"/>
    <mergeCell ref="K9:K10"/>
    <mergeCell ref="M9:N10"/>
    <mergeCell ref="K11:K12"/>
  </mergeCells>
  <pageMargins left="0.7" right="0.7" top="0.75" bottom="0.75" header="0.3" footer="0.3"/>
  <ignoredErrors>
    <ignoredError sqref="K28 K22" formula="1"/>
    <ignoredError sqref="K49:K50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56F0D-26EB-4F47-9CDF-67A4DBF0FD62}">
  <dimension ref="A2:N60"/>
  <sheetViews>
    <sheetView zoomScaleNormal="100" workbookViewId="0">
      <pane ySplit="15" topLeftCell="A16" activePane="bottomLeft" state="frozen"/>
      <selection pane="bottomLeft" activeCell="I24" sqref="I24"/>
    </sheetView>
  </sheetViews>
  <sheetFormatPr defaultRowHeight="15" x14ac:dyDescent="0.25"/>
  <cols>
    <col min="1" max="1" width="19.140625" customWidth="1"/>
    <col min="2" max="2" width="20.42578125" customWidth="1"/>
    <col min="3" max="3" width="22.85546875" bestFit="1" customWidth="1"/>
    <col min="4" max="5" width="18.140625" customWidth="1"/>
    <col min="6" max="6" width="17.42578125" bestFit="1" customWidth="1"/>
    <col min="7" max="7" width="16" customWidth="1"/>
    <col min="8" max="8" width="16.28515625" customWidth="1"/>
    <col min="9" max="9" width="15.140625" customWidth="1"/>
    <col min="10" max="10" width="12.140625" customWidth="1"/>
    <col min="11" max="11" width="18.7109375" customWidth="1"/>
    <col min="13" max="13" width="22.85546875" bestFit="1" customWidth="1"/>
  </cols>
  <sheetData>
    <row r="2" spans="1:14" ht="15.75" thickBot="1" x14ac:dyDescent="0.3"/>
    <row r="3" spans="1:14" ht="15.75" thickBot="1" x14ac:dyDescent="0.3">
      <c r="B3" s="72" t="s">
        <v>93</v>
      </c>
      <c r="C3" s="73"/>
      <c r="D3" s="73"/>
      <c r="E3" s="73"/>
      <c r="F3" s="73"/>
      <c r="G3" s="74"/>
      <c r="I3" s="81" t="s">
        <v>79</v>
      </c>
      <c r="J3" s="82"/>
      <c r="K3" s="82"/>
    </row>
    <row r="4" spans="1:14" ht="15.75" thickBot="1" x14ac:dyDescent="0.3">
      <c r="B4" s="75"/>
      <c r="C4" s="76"/>
      <c r="D4" s="76"/>
      <c r="E4" s="76"/>
      <c r="F4" s="76"/>
      <c r="G4" s="77"/>
      <c r="I4" s="81"/>
      <c r="J4" s="82"/>
      <c r="K4" s="82"/>
    </row>
    <row r="5" spans="1:14" ht="15.75" thickBot="1" x14ac:dyDescent="0.3">
      <c r="B5" s="75"/>
      <c r="C5" s="76"/>
      <c r="D5" s="76"/>
      <c r="E5" s="76"/>
      <c r="F5" s="76"/>
      <c r="G5" s="77"/>
      <c r="I5" s="81" t="s">
        <v>80</v>
      </c>
      <c r="J5" s="82"/>
      <c r="K5" s="82"/>
    </row>
    <row r="6" spans="1:14" ht="15.75" thickBot="1" x14ac:dyDescent="0.3">
      <c r="B6" s="75"/>
      <c r="C6" s="76"/>
      <c r="D6" s="76"/>
      <c r="E6" s="76"/>
      <c r="F6" s="76"/>
      <c r="G6" s="77"/>
      <c r="I6" s="81"/>
      <c r="J6" s="82"/>
      <c r="K6" s="82"/>
    </row>
    <row r="7" spans="1:14" ht="15.75" thickBot="1" x14ac:dyDescent="0.3">
      <c r="B7" s="75"/>
      <c r="C7" s="76"/>
      <c r="D7" s="76"/>
      <c r="E7" s="76"/>
      <c r="F7" s="76"/>
      <c r="G7" s="77"/>
      <c r="I7" s="81" t="s">
        <v>81</v>
      </c>
      <c r="J7" s="82"/>
      <c r="K7" s="82"/>
    </row>
    <row r="8" spans="1:14" ht="15.75" thickBot="1" x14ac:dyDescent="0.3">
      <c r="B8" s="75"/>
      <c r="C8" s="76"/>
      <c r="D8" s="76"/>
      <c r="E8" s="76"/>
      <c r="F8" s="76"/>
      <c r="G8" s="77"/>
      <c r="I8" s="81"/>
      <c r="J8" s="82"/>
      <c r="K8" s="82"/>
    </row>
    <row r="9" spans="1:14" ht="15.75" thickBot="1" x14ac:dyDescent="0.3">
      <c r="B9" s="75"/>
      <c r="C9" s="76"/>
      <c r="D9" s="76"/>
      <c r="E9" s="76"/>
      <c r="F9" s="76"/>
      <c r="G9" s="77"/>
      <c r="I9" s="81" t="s">
        <v>82</v>
      </c>
      <c r="J9" s="82"/>
      <c r="K9" s="82"/>
    </row>
    <row r="10" spans="1:14" ht="15.75" thickBot="1" x14ac:dyDescent="0.3">
      <c r="B10" s="75"/>
      <c r="C10" s="76"/>
      <c r="D10" s="76"/>
      <c r="E10" s="76"/>
      <c r="F10" s="76"/>
      <c r="G10" s="77"/>
      <c r="I10" s="81"/>
      <c r="J10" s="82"/>
      <c r="K10" s="82"/>
    </row>
    <row r="11" spans="1:14" x14ac:dyDescent="0.25">
      <c r="B11" s="75"/>
      <c r="C11" s="76"/>
      <c r="D11" s="76"/>
      <c r="E11" s="76"/>
      <c r="F11" s="76"/>
      <c r="G11" s="77"/>
    </row>
    <row r="12" spans="1:14" ht="27" customHeight="1" thickBot="1" x14ac:dyDescent="0.3">
      <c r="B12" s="78"/>
      <c r="C12" s="79"/>
      <c r="D12" s="79"/>
      <c r="E12" s="79"/>
      <c r="F12" s="79"/>
      <c r="G12" s="80"/>
    </row>
    <row r="13" spans="1:14" x14ac:dyDescent="0.25">
      <c r="B13" s="29"/>
      <c r="C13" s="29"/>
      <c r="D13" s="29"/>
      <c r="E13" s="29"/>
      <c r="F13" s="29"/>
    </row>
    <row r="14" spans="1:14" ht="15.75" thickBot="1" x14ac:dyDescent="0.3">
      <c r="B14" s="31"/>
      <c r="C14" s="31"/>
      <c r="D14" s="31"/>
      <c r="E14" s="31"/>
      <c r="F14" s="31"/>
    </row>
    <row r="15" spans="1:14" ht="30.75" thickBot="1" x14ac:dyDescent="0.3">
      <c r="A15" s="62" t="s">
        <v>145</v>
      </c>
      <c r="B15" s="63" t="s">
        <v>94</v>
      </c>
      <c r="C15" s="63" t="s">
        <v>10</v>
      </c>
      <c r="D15" s="63" t="s">
        <v>8</v>
      </c>
      <c r="E15" s="63" t="s">
        <v>144</v>
      </c>
      <c r="F15" s="64" t="s">
        <v>137</v>
      </c>
      <c r="M15" s="62" t="s">
        <v>140</v>
      </c>
    </row>
    <row r="16" spans="1:14" ht="15.75" thickBot="1" x14ac:dyDescent="0.3">
      <c r="A16" s="62" t="s">
        <v>146</v>
      </c>
      <c r="B16" s="65" t="s">
        <v>95</v>
      </c>
      <c r="C16" s="65" t="s">
        <v>96</v>
      </c>
      <c r="D16" s="65" t="s">
        <v>97</v>
      </c>
      <c r="E16" s="25"/>
      <c r="F16" s="25"/>
      <c r="M16" s="62" t="s">
        <v>138</v>
      </c>
      <c r="N16" s="28"/>
    </row>
    <row r="17" spans="1:14" ht="15.75" thickBot="1" x14ac:dyDescent="0.3">
      <c r="A17" s="62" t="s">
        <v>146</v>
      </c>
      <c r="B17" s="66" t="s">
        <v>95</v>
      </c>
      <c r="C17" s="66" t="s">
        <v>96</v>
      </c>
      <c r="D17" s="66" t="s">
        <v>98</v>
      </c>
      <c r="E17" s="26"/>
      <c r="F17" s="26"/>
      <c r="M17" s="62" t="s">
        <v>139</v>
      </c>
      <c r="N17" s="28"/>
    </row>
    <row r="18" spans="1:14" ht="30.75" thickBot="1" x14ac:dyDescent="0.3">
      <c r="A18" s="62" t="s">
        <v>147</v>
      </c>
      <c r="B18" s="67" t="s">
        <v>99</v>
      </c>
      <c r="C18" s="66" t="s">
        <v>96</v>
      </c>
      <c r="D18" s="66" t="s">
        <v>97</v>
      </c>
      <c r="E18" s="26"/>
      <c r="F18" s="26"/>
    </row>
    <row r="19" spans="1:14" ht="30.75" thickBot="1" x14ac:dyDescent="0.3">
      <c r="A19" s="62" t="s">
        <v>147</v>
      </c>
      <c r="B19" s="67" t="s">
        <v>99</v>
      </c>
      <c r="C19" s="66" t="s">
        <v>96</v>
      </c>
      <c r="D19" s="66" t="s">
        <v>98</v>
      </c>
      <c r="E19" s="26"/>
      <c r="F19" s="26"/>
    </row>
    <row r="20" spans="1:14" ht="15.75" thickBot="1" x14ac:dyDescent="0.3">
      <c r="A20" s="62" t="s">
        <v>148</v>
      </c>
      <c r="B20" s="66" t="s">
        <v>100</v>
      </c>
      <c r="C20" s="66" t="s">
        <v>96</v>
      </c>
      <c r="D20" s="66" t="s">
        <v>97</v>
      </c>
      <c r="E20" s="26"/>
      <c r="F20" s="26"/>
    </row>
    <row r="21" spans="1:14" ht="15.75" thickBot="1" x14ac:dyDescent="0.3">
      <c r="A21" s="62" t="s">
        <v>148</v>
      </c>
      <c r="B21" s="66" t="s">
        <v>100</v>
      </c>
      <c r="C21" s="66" t="s">
        <v>96</v>
      </c>
      <c r="D21" s="66" t="s">
        <v>98</v>
      </c>
      <c r="E21" s="26"/>
      <c r="F21" s="26"/>
    </row>
    <row r="22" spans="1:14" ht="15.75" thickBot="1" x14ac:dyDescent="0.3">
      <c r="A22" s="62" t="s">
        <v>149</v>
      </c>
      <c r="B22" s="66" t="s">
        <v>101</v>
      </c>
      <c r="C22" s="66" t="s">
        <v>96</v>
      </c>
      <c r="D22" s="66" t="s">
        <v>97</v>
      </c>
      <c r="E22" s="26"/>
      <c r="F22" s="26"/>
    </row>
    <row r="23" spans="1:14" ht="15.75" thickBot="1" x14ac:dyDescent="0.3">
      <c r="A23" s="62" t="s">
        <v>149</v>
      </c>
      <c r="B23" s="66" t="s">
        <v>101</v>
      </c>
      <c r="C23" s="66" t="s">
        <v>96</v>
      </c>
      <c r="D23" s="66" t="s">
        <v>98</v>
      </c>
      <c r="E23" s="26"/>
      <c r="F23" s="26"/>
    </row>
    <row r="24" spans="1:14" ht="30.75" thickBot="1" x14ac:dyDescent="0.3">
      <c r="A24" s="62" t="s">
        <v>149</v>
      </c>
      <c r="B24" s="66" t="s">
        <v>101</v>
      </c>
      <c r="C24" s="67" t="s">
        <v>102</v>
      </c>
      <c r="D24" s="66" t="s">
        <v>55</v>
      </c>
      <c r="E24" s="26"/>
      <c r="F24" s="26"/>
    </row>
    <row r="25" spans="1:14" ht="15.75" thickBot="1" x14ac:dyDescent="0.3">
      <c r="A25" s="62" t="s">
        <v>150</v>
      </c>
      <c r="B25" s="67" t="s">
        <v>103</v>
      </c>
      <c r="C25" s="66" t="s">
        <v>96</v>
      </c>
      <c r="D25" s="66" t="s">
        <v>97</v>
      </c>
      <c r="E25" s="26"/>
      <c r="F25" s="26"/>
    </row>
    <row r="26" spans="1:14" ht="30.75" thickBot="1" x14ac:dyDescent="0.3">
      <c r="A26" s="62" t="s">
        <v>151</v>
      </c>
      <c r="B26" s="67" t="s">
        <v>104</v>
      </c>
      <c r="C26" s="66" t="s">
        <v>96</v>
      </c>
      <c r="D26" s="66" t="s">
        <v>97</v>
      </c>
      <c r="E26" s="26"/>
      <c r="F26" s="26"/>
    </row>
    <row r="27" spans="1:14" ht="30.75" thickBot="1" x14ac:dyDescent="0.3">
      <c r="A27" s="62" t="s">
        <v>152</v>
      </c>
      <c r="B27" s="67" t="s">
        <v>105</v>
      </c>
      <c r="C27" s="66" t="s">
        <v>96</v>
      </c>
      <c r="D27" s="66" t="s">
        <v>97</v>
      </c>
      <c r="E27" s="26"/>
      <c r="F27" s="26"/>
    </row>
    <row r="28" spans="1:14" ht="30.75" thickBot="1" x14ac:dyDescent="0.3">
      <c r="A28" s="62" t="s">
        <v>152</v>
      </c>
      <c r="B28" s="67" t="s">
        <v>105</v>
      </c>
      <c r="C28" s="66" t="s">
        <v>96</v>
      </c>
      <c r="D28" s="66" t="s">
        <v>98</v>
      </c>
      <c r="E28" s="26"/>
      <c r="F28" s="26"/>
    </row>
    <row r="29" spans="1:14" ht="30.75" thickBot="1" x14ac:dyDescent="0.3">
      <c r="A29" s="62" t="s">
        <v>153</v>
      </c>
      <c r="B29" s="67" t="s">
        <v>106</v>
      </c>
      <c r="C29" s="66" t="s">
        <v>96</v>
      </c>
      <c r="D29" s="66" t="s">
        <v>97</v>
      </c>
      <c r="E29" s="26"/>
      <c r="F29" s="26"/>
    </row>
    <row r="30" spans="1:14" ht="30.75" thickBot="1" x14ac:dyDescent="0.3">
      <c r="A30" s="62" t="s">
        <v>153</v>
      </c>
      <c r="B30" s="67" t="s">
        <v>106</v>
      </c>
      <c r="C30" s="66" t="s">
        <v>96</v>
      </c>
      <c r="D30" s="66" t="s">
        <v>98</v>
      </c>
      <c r="E30" s="26"/>
      <c r="F30" s="26"/>
    </row>
    <row r="31" spans="1:14" ht="30.75" thickBot="1" x14ac:dyDescent="0.3">
      <c r="A31" s="62" t="s">
        <v>153</v>
      </c>
      <c r="B31" s="67" t="s">
        <v>106</v>
      </c>
      <c r="C31" s="67" t="s">
        <v>102</v>
      </c>
      <c r="D31" s="66" t="s">
        <v>55</v>
      </c>
      <c r="E31" s="26"/>
      <c r="F31" s="26"/>
    </row>
    <row r="32" spans="1:14" ht="30.75" thickBot="1" x14ac:dyDescent="0.3">
      <c r="A32" s="62" t="s">
        <v>154</v>
      </c>
      <c r="B32" s="67" t="s">
        <v>107</v>
      </c>
      <c r="C32" s="66" t="s">
        <v>96</v>
      </c>
      <c r="D32" s="66" t="s">
        <v>97</v>
      </c>
      <c r="E32" s="26"/>
      <c r="F32" s="26"/>
    </row>
    <row r="33" spans="1:6" ht="30.75" thickBot="1" x14ac:dyDescent="0.3">
      <c r="A33" s="62" t="s">
        <v>154</v>
      </c>
      <c r="B33" s="67" t="s">
        <v>107</v>
      </c>
      <c r="C33" s="66" t="s">
        <v>96</v>
      </c>
      <c r="D33" s="66" t="s">
        <v>98</v>
      </c>
      <c r="E33" s="26"/>
      <c r="F33" s="26"/>
    </row>
    <row r="34" spans="1:6" ht="30" x14ac:dyDescent="0.25">
      <c r="A34" t="s">
        <v>155</v>
      </c>
      <c r="B34" s="67" t="s">
        <v>108</v>
      </c>
      <c r="C34" s="66" t="s">
        <v>96</v>
      </c>
      <c r="D34" s="66" t="s">
        <v>97</v>
      </c>
      <c r="E34" s="26"/>
      <c r="F34" s="26"/>
    </row>
    <row r="35" spans="1:6" ht="30.75" thickBot="1" x14ac:dyDescent="0.3">
      <c r="A35" t="s">
        <v>155</v>
      </c>
      <c r="B35" s="67" t="s">
        <v>108</v>
      </c>
      <c r="C35" s="66" t="s">
        <v>96</v>
      </c>
      <c r="D35" s="66" t="s">
        <v>98</v>
      </c>
      <c r="E35" s="26"/>
      <c r="F35" s="26"/>
    </row>
    <row r="36" spans="1:6" ht="15.75" thickBot="1" x14ac:dyDescent="0.3">
      <c r="A36" s="62" t="s">
        <v>156</v>
      </c>
      <c r="B36" s="67" t="s">
        <v>109</v>
      </c>
      <c r="C36" s="66" t="s">
        <v>96</v>
      </c>
      <c r="D36" s="66" t="s">
        <v>97</v>
      </c>
      <c r="E36" s="26"/>
      <c r="F36" s="26"/>
    </row>
    <row r="37" spans="1:6" ht="15.75" thickBot="1" x14ac:dyDescent="0.3">
      <c r="A37" s="62" t="s">
        <v>156</v>
      </c>
      <c r="B37" s="67" t="s">
        <v>109</v>
      </c>
      <c r="C37" s="66" t="s">
        <v>96</v>
      </c>
      <c r="D37" s="66" t="s">
        <v>110</v>
      </c>
      <c r="E37" s="26"/>
      <c r="F37" s="26"/>
    </row>
    <row r="38" spans="1:6" ht="30.75" thickBot="1" x14ac:dyDescent="0.3">
      <c r="A38" s="62" t="s">
        <v>157</v>
      </c>
      <c r="B38" s="67" t="s">
        <v>111</v>
      </c>
      <c r="C38" s="66" t="s">
        <v>96</v>
      </c>
      <c r="D38" s="66" t="s">
        <v>110</v>
      </c>
      <c r="E38" s="26"/>
      <c r="F38" s="26"/>
    </row>
    <row r="39" spans="1:6" ht="30.75" thickBot="1" x14ac:dyDescent="0.3">
      <c r="A39" s="62" t="s">
        <v>157</v>
      </c>
      <c r="B39" s="67" t="s">
        <v>111</v>
      </c>
      <c r="C39" s="67" t="s">
        <v>102</v>
      </c>
      <c r="D39" s="66" t="s">
        <v>55</v>
      </c>
      <c r="E39" s="26"/>
      <c r="F39" s="26"/>
    </row>
    <row r="40" spans="1:6" ht="30.75" thickBot="1" x14ac:dyDescent="0.3">
      <c r="A40" s="62" t="s">
        <v>157</v>
      </c>
      <c r="B40" s="67" t="s">
        <v>111</v>
      </c>
      <c r="C40" s="67" t="s">
        <v>112</v>
      </c>
      <c r="D40" s="66" t="s">
        <v>113</v>
      </c>
      <c r="E40" s="26"/>
      <c r="F40" s="26"/>
    </row>
    <row r="41" spans="1:6" ht="30.75" thickBot="1" x14ac:dyDescent="0.3">
      <c r="A41" s="62" t="s">
        <v>154</v>
      </c>
      <c r="B41" s="67" t="s">
        <v>107</v>
      </c>
      <c r="C41" s="66" t="s">
        <v>114</v>
      </c>
      <c r="D41" s="66" t="s">
        <v>115</v>
      </c>
      <c r="E41" s="26"/>
      <c r="F41" s="26"/>
    </row>
    <row r="42" spans="1:6" ht="30.75" thickBot="1" x14ac:dyDescent="0.3">
      <c r="A42" s="62" t="s">
        <v>158</v>
      </c>
      <c r="B42" s="67" t="s">
        <v>116</v>
      </c>
      <c r="C42" s="66" t="s">
        <v>117</v>
      </c>
      <c r="D42" s="66" t="s">
        <v>115</v>
      </c>
      <c r="E42" s="26"/>
      <c r="F42" s="26"/>
    </row>
    <row r="43" spans="1:6" ht="15.75" thickBot="1" x14ac:dyDescent="0.3">
      <c r="A43" s="62" t="s">
        <v>159</v>
      </c>
      <c r="B43" s="67" t="s">
        <v>118</v>
      </c>
      <c r="C43" s="66" t="s">
        <v>117</v>
      </c>
      <c r="D43" s="66" t="s">
        <v>115</v>
      </c>
      <c r="E43" s="26"/>
      <c r="F43" s="26"/>
    </row>
    <row r="44" spans="1:6" ht="30.75" thickBot="1" x14ac:dyDescent="0.3">
      <c r="A44" s="62" t="s">
        <v>169</v>
      </c>
      <c r="B44" s="67" t="s">
        <v>119</v>
      </c>
      <c r="C44" s="66" t="s">
        <v>117</v>
      </c>
      <c r="D44" s="66" t="s">
        <v>115</v>
      </c>
      <c r="E44" s="26"/>
      <c r="F44" s="26"/>
    </row>
    <row r="45" spans="1:6" ht="30.75" thickBot="1" x14ac:dyDescent="0.3">
      <c r="A45" s="62" t="s">
        <v>169</v>
      </c>
      <c r="B45" s="67" t="s">
        <v>119</v>
      </c>
      <c r="C45" s="66" t="s">
        <v>112</v>
      </c>
      <c r="D45" s="66" t="s">
        <v>113</v>
      </c>
      <c r="E45" s="26"/>
      <c r="F45" s="26"/>
    </row>
    <row r="46" spans="1:6" ht="30.75" thickBot="1" x14ac:dyDescent="0.3">
      <c r="A46" s="62" t="s">
        <v>160</v>
      </c>
      <c r="B46" s="67" t="s">
        <v>120</v>
      </c>
      <c r="C46" s="66" t="s">
        <v>121</v>
      </c>
      <c r="D46" s="66" t="s">
        <v>115</v>
      </c>
      <c r="E46" s="26"/>
      <c r="F46" s="26"/>
    </row>
    <row r="47" spans="1:6" ht="30.75" thickBot="1" x14ac:dyDescent="0.3">
      <c r="A47" s="62" t="s">
        <v>160</v>
      </c>
      <c r="B47" s="67" t="s">
        <v>120</v>
      </c>
      <c r="C47" s="67" t="s">
        <v>102</v>
      </c>
      <c r="D47" s="66" t="s">
        <v>55</v>
      </c>
      <c r="E47" s="26"/>
      <c r="F47" s="26"/>
    </row>
    <row r="48" spans="1:6" ht="15.75" thickBot="1" x14ac:dyDescent="0.3">
      <c r="A48" s="62" t="s">
        <v>161</v>
      </c>
      <c r="B48" s="67" t="s">
        <v>122</v>
      </c>
      <c r="C48" s="67" t="s">
        <v>123</v>
      </c>
      <c r="D48" s="66" t="s">
        <v>55</v>
      </c>
      <c r="E48" s="26"/>
      <c r="F48" s="26"/>
    </row>
    <row r="49" spans="1:6" ht="15.75" thickBot="1" x14ac:dyDescent="0.3">
      <c r="A49" s="62" t="s">
        <v>161</v>
      </c>
      <c r="B49" s="67" t="s">
        <v>122</v>
      </c>
      <c r="C49" s="66" t="s">
        <v>124</v>
      </c>
      <c r="D49" s="66" t="s">
        <v>115</v>
      </c>
      <c r="E49" s="26"/>
      <c r="F49" s="26"/>
    </row>
    <row r="50" spans="1:6" ht="15.75" thickBot="1" x14ac:dyDescent="0.3">
      <c r="A50" s="62" t="s">
        <v>162</v>
      </c>
      <c r="B50" s="67" t="s">
        <v>125</v>
      </c>
      <c r="C50" s="66" t="s">
        <v>123</v>
      </c>
      <c r="D50" s="66" t="s">
        <v>55</v>
      </c>
      <c r="E50" s="26"/>
      <c r="F50" s="26"/>
    </row>
    <row r="51" spans="1:6" ht="15.75" thickBot="1" x14ac:dyDescent="0.3">
      <c r="A51" s="62" t="s">
        <v>162</v>
      </c>
      <c r="B51" s="67" t="s">
        <v>125</v>
      </c>
      <c r="C51" s="66" t="s">
        <v>123</v>
      </c>
      <c r="D51" s="66" t="s">
        <v>115</v>
      </c>
      <c r="E51" s="26"/>
      <c r="F51" s="26"/>
    </row>
    <row r="52" spans="1:6" ht="15.75" thickBot="1" x14ac:dyDescent="0.3">
      <c r="A52" s="62" t="s">
        <v>163</v>
      </c>
      <c r="B52" s="67" t="s">
        <v>126</v>
      </c>
      <c r="C52" s="66" t="s">
        <v>117</v>
      </c>
      <c r="D52" s="66" t="s">
        <v>55</v>
      </c>
      <c r="E52" s="26"/>
      <c r="F52" s="26"/>
    </row>
    <row r="53" spans="1:6" ht="30.75" thickBot="1" x14ac:dyDescent="0.3">
      <c r="A53" s="62" t="s">
        <v>164</v>
      </c>
      <c r="B53" s="67" t="s">
        <v>127</v>
      </c>
      <c r="C53" s="66" t="s">
        <v>123</v>
      </c>
      <c r="D53" s="66" t="s">
        <v>55</v>
      </c>
      <c r="E53" s="26"/>
      <c r="F53" s="26"/>
    </row>
    <row r="54" spans="1:6" ht="30.75" thickBot="1" x14ac:dyDescent="0.3">
      <c r="A54" s="62" t="s">
        <v>165</v>
      </c>
      <c r="B54" s="67" t="s">
        <v>128</v>
      </c>
      <c r="C54" s="67" t="s">
        <v>129</v>
      </c>
      <c r="D54" s="66" t="s">
        <v>130</v>
      </c>
      <c r="E54" s="26"/>
      <c r="F54" s="26"/>
    </row>
    <row r="55" spans="1:6" ht="15.75" thickBot="1" x14ac:dyDescent="0.3">
      <c r="A55" s="62" t="s">
        <v>165</v>
      </c>
      <c r="B55" s="67" t="s">
        <v>128</v>
      </c>
      <c r="C55" s="66" t="s">
        <v>131</v>
      </c>
      <c r="D55" s="66" t="s">
        <v>132</v>
      </c>
      <c r="E55" s="26"/>
      <c r="F55" s="26"/>
    </row>
    <row r="56" spans="1:6" ht="15.75" thickBot="1" x14ac:dyDescent="0.3">
      <c r="A56" s="62" t="s">
        <v>165</v>
      </c>
      <c r="B56" s="67" t="s">
        <v>128</v>
      </c>
      <c r="C56" s="66" t="s">
        <v>133</v>
      </c>
      <c r="D56" s="66" t="s">
        <v>132</v>
      </c>
      <c r="E56" s="26"/>
      <c r="F56" s="26"/>
    </row>
    <row r="57" spans="1:6" ht="30.75" thickBot="1" x14ac:dyDescent="0.3">
      <c r="A57" s="62" t="s">
        <v>165</v>
      </c>
      <c r="B57" s="67" t="s">
        <v>128</v>
      </c>
      <c r="C57" s="67" t="s">
        <v>134</v>
      </c>
      <c r="D57" s="66" t="s">
        <v>132</v>
      </c>
      <c r="E57" s="26"/>
      <c r="F57" s="26"/>
    </row>
    <row r="58" spans="1:6" ht="30.75" thickBot="1" x14ac:dyDescent="0.3">
      <c r="A58" s="62" t="s">
        <v>170</v>
      </c>
      <c r="B58" s="67" t="s">
        <v>168</v>
      </c>
      <c r="C58" s="67" t="s">
        <v>102</v>
      </c>
      <c r="D58" s="66" t="s">
        <v>55</v>
      </c>
      <c r="E58" s="26"/>
      <c r="F58" s="26"/>
    </row>
    <row r="59" spans="1:6" ht="30.75" thickBot="1" x14ac:dyDescent="0.3">
      <c r="A59" s="62" t="s">
        <v>166</v>
      </c>
      <c r="B59" s="67" t="s">
        <v>135</v>
      </c>
      <c r="C59" s="67" t="s">
        <v>102</v>
      </c>
      <c r="D59" s="66" t="s">
        <v>55</v>
      </c>
      <c r="E59" s="26"/>
      <c r="F59" s="26"/>
    </row>
    <row r="60" spans="1:6" ht="60.75" thickBot="1" x14ac:dyDescent="0.3">
      <c r="A60" s="63" t="s">
        <v>167</v>
      </c>
      <c r="B60" s="68" t="s">
        <v>136</v>
      </c>
      <c r="C60" s="69" t="s">
        <v>102</v>
      </c>
      <c r="D60" s="70" t="s">
        <v>55</v>
      </c>
      <c r="E60" s="27"/>
      <c r="F60" s="27"/>
    </row>
  </sheetData>
  <sheetProtection algorithmName="SHA-512" hashValue="quHLZL+/+WGq0OFY2e8ofA3WFoNhHB6HZy1KBCYqQ7pPIywFG+8o6Jtf6XOiN+AW4n2ST4Ql0jByqoUXonfvIg==" saltValue="lm+MU0PLNfqXOAUxtTFvOQ==" spinCount="100000" sheet="1" objects="1" scenarios="1"/>
  <mergeCells count="9">
    <mergeCell ref="J3:K4"/>
    <mergeCell ref="J5:K6"/>
    <mergeCell ref="J7:K8"/>
    <mergeCell ref="J9:K10"/>
    <mergeCell ref="B3:G12"/>
    <mergeCell ref="I3:I4"/>
    <mergeCell ref="I5:I6"/>
    <mergeCell ref="I7:I8"/>
    <mergeCell ref="I9:I10"/>
  </mergeCells>
  <phoneticPr fontId="4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ABDC8CA259F54689FE5A679F005CD1" ma:contentTypeVersion="4" ma:contentTypeDescription="Een nieuw document maken." ma:contentTypeScope="" ma:versionID="95e3ac39b3c889a3b347e8f838b941ac">
  <xsd:schema xmlns:xsd="http://www.w3.org/2001/XMLSchema" xmlns:xs="http://www.w3.org/2001/XMLSchema" xmlns:p="http://schemas.microsoft.com/office/2006/metadata/properties" xmlns:ns2="e70f2bcb-02b0-472d-8c7f-cc2d74b11816" targetNamespace="http://schemas.microsoft.com/office/2006/metadata/properties" ma:root="true" ma:fieldsID="7316654066d5e18bb190e4539bd2a6e6" ns2:_="">
    <xsd:import namespace="e70f2bcb-02b0-472d-8c7f-cc2d74b118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0f2bcb-02b0-472d-8c7f-cc2d74b118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7B47F2-3323-4C69-AC3A-F3FCE0CE80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0f2bcb-02b0-472d-8c7f-cc2d74b118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E50D1-AC1D-4B5C-8E0E-7F6A5FDFC02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70f2bcb-02b0-472d-8c7f-cc2d74b1181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7CB058-4848-40F8-BF07-7208143BD8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Huidige situatie</vt:lpstr>
      <vt:lpstr>Prijzenblad</vt:lpstr>
      <vt:lpstr>Tarievenblad gevaarlijk afval</vt:lpstr>
    </vt:vector>
  </TitlesOfParts>
  <Manager/>
  <Company>Nova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Cornelisse, Stefan</dc:creator>
  <cp:keywords/>
  <dc:description/>
  <cp:lastModifiedBy>Cornelisse, Stefan</cp:lastModifiedBy>
  <cp:revision/>
  <dcterms:created xsi:type="dcterms:W3CDTF">2024-12-19T08:37:15Z</dcterms:created>
  <dcterms:modified xsi:type="dcterms:W3CDTF">2025-05-13T06:21:00Z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0x01010018ABDC8CA259F54689FE5A679F005CD1</vt:lpwstr>
  </property>
</Properties>
</file>