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https://gemeenteveenendaal.sharepoint.com/sites/WerkdossierAanbestedingenSociaalDomein-Woningaanpassingen-deurautomaten/Gedeelde documenten/Project Aanbesteding Woonvoorzieningen/Fase 05 - Aanbestedingsdocumenten/"/>
    </mc:Choice>
  </mc:AlternateContent>
  <xr:revisionPtr revIDLastSave="1940" documentId="8_{0AF1D195-2367-430B-B129-2960E15733AE}" xr6:coauthVersionLast="47" xr6:coauthVersionMax="47" xr10:uidLastSave="{D217855F-9142-43B6-8BFF-03B2EDD6AAF2}"/>
  <bookViews>
    <workbookView xWindow="-110" yWindow="-110" windowWidth="19420" windowHeight="10300" xr2:uid="{00000000-000D-0000-FFFF-FFFF00000000}"/>
  </bookViews>
  <sheets>
    <sheet name="Prijslijst Veenendaal" sheetId="1" r:id="rId1"/>
  </sheets>
  <definedNames>
    <definedName name="_xlnm.Print_Area" localSheetId="0">'Prijslijst Veenendaal'!$A$1:$E$69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1" l="1"/>
  <c r="H32" i="1"/>
  <c r="H29" i="1"/>
  <c r="H76" i="1"/>
  <c r="H75" i="1"/>
  <c r="H5" i="1"/>
  <c r="H51" i="1"/>
  <c r="H52" i="1"/>
  <c r="H53" i="1"/>
  <c r="H8" i="1"/>
  <c r="H73" i="1"/>
  <c r="H72" i="1"/>
  <c r="H69" i="1"/>
  <c r="H65" i="1"/>
  <c r="H66" i="1"/>
  <c r="H64" i="1"/>
  <c r="H54" i="1"/>
  <c r="H57" i="1"/>
  <c r="H58" i="1"/>
  <c r="H59" i="1"/>
  <c r="H61" i="1"/>
  <c r="H50" i="1"/>
  <c r="H43" i="1"/>
  <c r="H44" i="1"/>
  <c r="H45" i="1"/>
  <c r="H46" i="1"/>
  <c r="H47" i="1"/>
  <c r="H42" i="1"/>
  <c r="H38" i="1"/>
  <c r="H39" i="1"/>
  <c r="H40" i="1"/>
  <c r="H41" i="1"/>
  <c r="H37" i="1"/>
  <c r="H34" i="1"/>
  <c r="H35" i="1"/>
  <c r="H36" i="1"/>
  <c r="H33" i="1"/>
  <c r="H22" i="1"/>
  <c r="H23" i="1"/>
  <c r="H24" i="1"/>
  <c r="H25" i="1"/>
  <c r="H26" i="1"/>
  <c r="H27" i="1"/>
  <c r="H21" i="1"/>
  <c r="H28" i="1"/>
  <c r="H10" i="1"/>
  <c r="H6" i="1"/>
  <c r="H7" i="1"/>
  <c r="H60" i="1"/>
  <c r="H82" i="1" l="1"/>
</calcChain>
</file>

<file path=xl/sharedStrings.xml><?xml version="1.0" encoding="utf-8"?>
<sst xmlns="http://schemas.openxmlformats.org/spreadsheetml/2006/main" count="187" uniqueCount="97">
  <si>
    <r>
      <rPr>
        <b/>
        <sz val="20"/>
        <color rgb="FF000000"/>
        <rFont val="Calibri"/>
        <family val="2"/>
      </rPr>
      <t xml:space="preserve">Bijlage 5 - Prijzenblad Woonvoorzieningen gemeente Veenendaal 
</t>
    </r>
    <r>
      <rPr>
        <sz val="10"/>
        <color rgb="FF000000"/>
        <rFont val="Arial"/>
        <family val="2"/>
      </rPr>
      <t xml:space="preserve">Prijzen zijn incl eventueel huisbezoek, opstellen offerte, bevestigingsmaterialen en montage </t>
    </r>
  </si>
  <si>
    <t>Groep A: Toiletaanpassingen</t>
  </si>
  <si>
    <t>eenheid</t>
  </si>
  <si>
    <t xml:space="preserve">Weging 
</t>
  </si>
  <si>
    <t xml:space="preserve">Prijs excl. 21% BTW </t>
  </si>
  <si>
    <t>Minimale prijs</t>
  </si>
  <si>
    <t>Maximale prijs</t>
  </si>
  <si>
    <t>totale prijs
=weging maal (gemiddelde)prijs)</t>
  </si>
  <si>
    <t>Verhoogde toiletpot 6+ of 10+, AO of PK (excl. reservoir, zitting, deksel)</t>
  </si>
  <si>
    <t>st</t>
  </si>
  <si>
    <t>Toilet verhoger, 5-7 cm, hangend/staand toilet. Zonder armsteunen.</t>
  </si>
  <si>
    <t>Douche-/föhninstallatie, inclusief loodgieters- en elektrawerk. Montage op bestaand toilet, inclusief afstandsbediening.</t>
  </si>
  <si>
    <t>Vervangen van een douche-/föhninstallatie (zonder loodgieters- en elektrawerk)</t>
  </si>
  <si>
    <t xml:space="preserve">WC zorgtoilet (douche-/föhninstallatie), inclusief loodgieters- en elektrawerk tot 5 meter. Een geëintegreerd toilet dat geschikt is voor zorgverlening met tilliften, hoog gebruikersgewicht, geschikt voor zijdelingse transfers, bij grote bewegingsdrang en/of instabiele zitsituatie. Grote, brede zitting. </t>
  </si>
  <si>
    <t>Vervangen van een WC zorgtoilet (zonder loodgieters- en elektrawerk)</t>
  </si>
  <si>
    <t>Closetzitting met opklapbare armsteunen, standaard, 6+ of 10+ (toiletbeugelset)</t>
  </si>
  <si>
    <t>Terugplaatsen toiletpot en reservoir, zitting, deksel (na verwijderen zorgtoiilet)</t>
  </si>
  <si>
    <t xml:space="preserve">Groep B: Beugels
</t>
  </si>
  <si>
    <t xml:space="preserve">Weging 
</t>
  </si>
  <si>
    <t xml:space="preserve">totale prijs
=weging maal prijs </t>
  </si>
  <si>
    <t>Handgreep 30, 40 of 60 cm</t>
  </si>
  <si>
    <t>Opklapbare beugel 50-90 cm inclusief bijbehorende steunpoot/console</t>
  </si>
  <si>
    <t>Stortbak verplaatsen (incl water verleggen) t.b.v. kunnen plaatsen van opklapbare beugel of plaatsing verhoogde toiletpot</t>
  </si>
  <si>
    <t>Trapspilbeugel</t>
  </si>
  <si>
    <t>Wastafelbeugel</t>
  </si>
  <si>
    <t>Wand-/plafondpapegaai</t>
  </si>
  <si>
    <t xml:space="preserve">Groep C: Badkameraanpassingen
</t>
  </si>
  <si>
    <t>Eenheid</t>
  </si>
  <si>
    <t>Weging</t>
  </si>
  <si>
    <t>Douchezitje (opklapbaar) met rugleuning, armleggers en hulppoot (125 kg gewicht)</t>
  </si>
  <si>
    <t>Douchezitje (opklapbaar) met rugleuning, armleggers en hulppoot (250 kg gewicht)</t>
  </si>
  <si>
    <t>Vloertegel (geschikt voor gebruik in natte ruimte, antislip)</t>
  </si>
  <si>
    <t>1m2</t>
  </si>
  <si>
    <t>Wandtegels</t>
  </si>
  <si>
    <t>Onderrijdbare wastafel inclusief plugbeker sifon tegen de wand. Zo nodig met console.</t>
  </si>
  <si>
    <t>Hoogte verstelbare wastafel, verstelbaar over hoogte van 30-40 cm, incl flexibele afvoerset</t>
  </si>
  <si>
    <t>Kantelbare spiegel 60X40 cm + kantelsysteem</t>
  </si>
  <si>
    <t>Creëren douchehoek op afschot (inclusief verwijderen + afvoeren van douchebak/-cabine). Inclusief antisliptegel. Excl douchescherm.</t>
  </si>
  <si>
    <t>Creëren douchehoek op afschot (inclusief verwijderen + afvoeren van bad). Inclusief antisliptegel. Excl douchescherm.</t>
  </si>
  <si>
    <t>Groep D: Drempels/deur/toegankelijkheid</t>
  </si>
  <si>
    <t xml:space="preserve">totale prijs
=weging maal (gemiddelde)prijs </t>
  </si>
  <si>
    <t>Plaatsen drempelhulp/schegplaat deur binnen/buitenzijde afrijdbaar hoogteverschil tot 10 cm</t>
  </si>
  <si>
    <t>Plaatsen drempelhulp/schegplaat deur binnen/buitenzijde afrijdbaar hoogteverschil tot 20 cm</t>
  </si>
  <si>
    <t>Verwijderen stofdrempel binnen en plaatsen ALU afdekstrip</t>
  </si>
  <si>
    <t>Verwijderen onderdorpel buitendeur en verlengen aanwezige deur, inclusief valdorpel</t>
  </si>
  <si>
    <t>Inkorten deur, inclusief herstel/grondverf onderzijde</t>
  </si>
  <si>
    <t>Verbreden binnendeur tot 93 cm incl. kozijn en nieuwe deur (niet brandwerend). Overplaatsen deurbeslag</t>
  </si>
  <si>
    <t xml:space="preserve">Verbreden schuur-/boxdeur max 120 cm incl.multiplex deur en kozijn plus afwerking (grondverf), eventueel door 2e draaiend deel </t>
  </si>
  <si>
    <t>Binnendeur verbreden en ombouwen tot schuifdeur, opbouw max 120 cm (grondverf)</t>
  </si>
  <si>
    <t>Houten buiten poortdeur verbreding max 120 cm (hout)</t>
  </si>
  <si>
    <t>Verbreden buitendeur tot 93 cm incl. kozijn en nieuwe deur, afwerking bij volsteensmuur (grondverf)</t>
  </si>
  <si>
    <t>Verhogen galerij of balkon</t>
  </si>
  <si>
    <t>m2</t>
  </si>
  <si>
    <t>Verhogen balustrade ter plaatse (bij balkon-/galerijophoging)</t>
  </si>
  <si>
    <t>m1</t>
  </si>
  <si>
    <t>Hellingbaan, inclusief afrijdbeveiliging, indien noodzakelijk.</t>
  </si>
  <si>
    <t>Ophogen bestaande bestrating, per vierkante meter tot 8 vierkante meter (verhouding 1:12 of 1:16 afhankelijk van de hoogte)</t>
  </si>
  <si>
    <t>Extra trapleuning (hout)</t>
  </si>
  <si>
    <t>Verwijderen en afdoppen radiator</t>
  </si>
  <si>
    <t>Groep E: Deuropeners en elektra 
Voor 1 en 2 geldt: uitgaande van beschikbaarheid elektra binnen 10 meter vanaf de deur</t>
  </si>
  <si>
    <t>Deuropener voor bergingsdeur incl wandcontactdoos met 10 m draad, incl druikknop(pen) en/of sleutelschakelaar. Brandwerend.</t>
  </si>
  <si>
    <t>Deuropener voor tussendeur in de woning incl wandcontactdoos met 10 m draad, incl druikknop(pen) en/of sleutelschakelaar.</t>
  </si>
  <si>
    <t>Deuropener voor buitendeur incl wandcontactdoos met 10 m draad, incl druikknop(pen) en/of sleutelschakelaar.</t>
  </si>
  <si>
    <t>Deuropener voor centrale voordeur wooncomplex incl wandcontactdoos met 10 m draad, incl druikknop(pen) en/of sleutelschakelaar.</t>
  </si>
  <si>
    <t>Deuropener voor galerijdeur, incl wandcontactdoos met 10 m draad, incl druikknop(pen) en/of sleutelschakelaar.</t>
  </si>
  <si>
    <t>Deuropener voor schuifdeur</t>
  </si>
  <si>
    <t>Meerprijs strekkende meter leidingwerk tbv deuropener</t>
  </si>
  <si>
    <t>p/m</t>
  </si>
  <si>
    <t>Elektrische deurontgrendeling/ slotontsluiting, incl afstandsbediening en wandcontactdoos met 10 m draad</t>
  </si>
  <si>
    <t>Extra handzender t.b.v. bestaande elektrische deuropener (universeel) incl ontvanger</t>
  </si>
  <si>
    <t>Kleefmagneet incl rookmelders ten behoeve van brandwerende deur</t>
  </si>
  <si>
    <t>Aanbrengen stopcontact (tbv opladen scootmobiel) met maximaal 10 meter draad</t>
  </si>
  <si>
    <t>All-in onderhoudstarief voor deurautomaat</t>
  </si>
  <si>
    <t>p/jr</t>
  </si>
  <si>
    <t xml:space="preserve">Groep F: Plafondliften
Plafondliften worden standaard geleverd met 2 tilbanden
</t>
  </si>
  <si>
    <t>Plafondlift</t>
  </si>
  <si>
    <t>(Extra) tilband/toiletband, tot 250 kg gewicht</t>
  </si>
  <si>
    <t>All-in onderhoudstarief plafondliften per jaar</t>
  </si>
  <si>
    <t>Groep G: Onderrijdbare keukens
De gemeente compenseert tot niveau sociale woningbouw, dus uitgangspunt is ruimte creëren die vergelijkbaar is met kastruimte conform 2 onderkastjes en 2 bovenkastjes. Excl keukenapparatuur.
De gas, water en afvoer aansluitingen indien nodig omleggen. Wandcontactdozen in de muur indien nodig verplaatsen en tegelwerk herstellen met standaard wandtegels. Inclusief verwijderen en afvoeren bestaande keuken.</t>
  </si>
  <si>
    <t>totale prijs
=weging maal (gemiddelde)prijs</t>
  </si>
  <si>
    <t>Onderrijdbare keuken</t>
  </si>
  <si>
    <t xml:space="preserve">Groep H: Zorgunits
Inclusief kosten aanvragen omgevingsvergunning (indien noodzakelijk)
Exclusief sluis, aanpassingen aan tuin, pui van de woning en aansluiting op nutsvoorzieningen.
</t>
  </si>
  <si>
    <t>Minimale prijs (excl BTW)</t>
  </si>
  <si>
    <t>Maximale prijs (excl BTW)</t>
  </si>
  <si>
    <t>Zorgunit voor 1 persoon met slaapkamer en natte cel</t>
  </si>
  <si>
    <t>Zorgunit voor 2 personen met slaapkamer en natte cel</t>
  </si>
  <si>
    <t xml:space="preserve">Verwijderen zorgunit </t>
  </si>
  <si>
    <t>Verhuur zorgunit 1 persoon met slaapkamer en natte cel</t>
  </si>
  <si>
    <t>maand</t>
  </si>
  <si>
    <t>Verhuur zorgunit 2 personen met slaapkamer en natte cel</t>
  </si>
  <si>
    <t xml:space="preserve">Groep J: Manuren (arbeid)
Voorrijkosten kunnen in rekening worden gebracht bij levering &amp; montage van één product. Bij levering van twee of meer producten is het niet toegestaan voorrijkosten in rekening te brengen.
</t>
  </si>
  <si>
    <t>Arbeid op werkdagen vanaf 07.00 tot 18.00 uur</t>
  </si>
  <si>
    <t>uur</t>
  </si>
  <si>
    <t>Arbeid buiten hierboven genoemde werktijden</t>
  </si>
  <si>
    <t>voorrijkosten per opdracht</t>
  </si>
  <si>
    <t>opdracht</t>
  </si>
  <si>
    <t>Totale inschrijfprijs: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</si>
</sst>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#,##0.00_ ;\-#,##0.00\ "/>
  </numFmts>
  <fonts count="18">
    <font>
      <sz val="10"/>
      <name val="Arial"/>
    </font>
    <font>
      <sz val="10"/>
      <name val="Arial"/>
      <family val="2"/>
    </font>
    <font>
      <b/>
      <i/>
      <sz val="11"/>
      <color indexed="8"/>
      <name val="Calibri"/>
      <family val="2"/>
    </font>
    <font>
      <sz val="10"/>
      <color indexed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 Verdana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color rgb="FF000000"/>
      <name val="Calibri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43" fontId="10" fillId="0" borderId="0" applyFont="0" applyFill="0" applyBorder="0" applyAlignment="0" applyProtection="0"/>
  </cellStyleXfs>
  <cellXfs count="189">
    <xf numFmtId="0" fontId="0" fillId="0" borderId="0" xfId="0"/>
    <xf numFmtId="0" fontId="1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 applyProtection="1">
      <alignment horizontal="left" vertical="top"/>
      <protection locked="0"/>
    </xf>
    <xf numFmtId="0" fontId="0" fillId="3" borderId="12" xfId="0" applyFill="1" applyBorder="1" applyAlignment="1">
      <alignment horizontal="left" vertical="top"/>
    </xf>
    <xf numFmtId="0" fontId="3" fillId="3" borderId="13" xfId="0" applyFont="1" applyFill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3" fillId="3" borderId="5" xfId="0" applyFont="1" applyFill="1" applyBorder="1" applyAlignment="1">
      <alignment horizontal="left" vertical="top" wrapText="1"/>
    </xf>
    <xf numFmtId="164" fontId="1" fillId="0" borderId="16" xfId="0" applyNumberFormat="1" applyFont="1" applyBorder="1" applyAlignment="1" applyProtection="1">
      <alignment horizontal="left" vertical="top"/>
      <protection locked="0"/>
    </xf>
    <xf numFmtId="164" fontId="3" fillId="3" borderId="23" xfId="0" applyNumberFormat="1" applyFont="1" applyFill="1" applyBorder="1" applyAlignment="1">
      <alignment horizontal="left" vertical="top" wrapText="1"/>
    </xf>
    <xf numFmtId="164" fontId="1" fillId="0" borderId="3" xfId="0" applyNumberFormat="1" applyFont="1" applyBorder="1" applyAlignment="1" applyProtection="1">
      <alignment horizontal="left" vertical="top"/>
      <protection locked="0"/>
    </xf>
    <xf numFmtId="164" fontId="1" fillId="0" borderId="26" xfId="0" applyNumberFormat="1" applyFont="1" applyBorder="1" applyAlignment="1" applyProtection="1">
      <alignment horizontal="left" vertical="top"/>
      <protection locked="0"/>
    </xf>
    <xf numFmtId="164" fontId="3" fillId="3" borderId="12" xfId="0" applyNumberFormat="1" applyFont="1" applyFill="1" applyBorder="1" applyAlignment="1">
      <alignment horizontal="left" vertical="top" wrapText="1"/>
    </xf>
    <xf numFmtId="164" fontId="3" fillId="3" borderId="30" xfId="0" applyNumberFormat="1" applyFont="1" applyFill="1" applyBorder="1" applyAlignment="1">
      <alignment horizontal="left" vertical="top" wrapText="1"/>
    </xf>
    <xf numFmtId="164" fontId="1" fillId="0" borderId="24" xfId="0" applyNumberFormat="1" applyFont="1" applyBorder="1" applyAlignment="1" applyProtection="1">
      <alignment horizontal="left" vertical="top"/>
      <protection locked="0"/>
    </xf>
    <xf numFmtId="164" fontId="3" fillId="3" borderId="31" xfId="0" applyNumberFormat="1" applyFont="1" applyFill="1" applyBorder="1" applyAlignment="1">
      <alignment horizontal="left" vertical="top" wrapText="1"/>
    </xf>
    <xf numFmtId="164" fontId="1" fillId="2" borderId="24" xfId="0" applyNumberFormat="1" applyFont="1" applyFill="1" applyBorder="1" applyAlignment="1" applyProtection="1">
      <alignment horizontal="left" vertical="top"/>
      <protection locked="0"/>
    </xf>
    <xf numFmtId="164" fontId="1" fillId="2" borderId="25" xfId="0" applyNumberFormat="1" applyFont="1" applyFill="1" applyBorder="1" applyAlignment="1" applyProtection="1">
      <alignment horizontal="left" vertical="top"/>
      <protection locked="0"/>
    </xf>
    <xf numFmtId="164" fontId="1" fillId="2" borderId="21" xfId="0" applyNumberFormat="1" applyFont="1" applyFill="1" applyBorder="1" applyAlignment="1" applyProtection="1">
      <alignment horizontal="left" vertical="top"/>
      <protection locked="0"/>
    </xf>
    <xf numFmtId="164" fontId="1" fillId="2" borderId="20" xfId="0" applyNumberFormat="1" applyFont="1" applyFill="1" applyBorder="1" applyAlignment="1" applyProtection="1">
      <alignment horizontal="left" vertical="top"/>
      <protection locked="0"/>
    </xf>
    <xf numFmtId="164" fontId="1" fillId="0" borderId="32" xfId="0" applyNumberFormat="1" applyFont="1" applyBorder="1" applyAlignment="1" applyProtection="1">
      <alignment horizontal="left" vertical="top"/>
      <protection locked="0"/>
    </xf>
    <xf numFmtId="164" fontId="1" fillId="0" borderId="33" xfId="0" applyNumberFormat="1" applyFont="1" applyBorder="1" applyAlignment="1" applyProtection="1">
      <alignment horizontal="left" vertical="top"/>
      <protection locked="0"/>
    </xf>
    <xf numFmtId="164" fontId="0" fillId="0" borderId="11" xfId="0" applyNumberFormat="1" applyBorder="1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 vertical="top"/>
      <protection locked="0"/>
    </xf>
    <xf numFmtId="164" fontId="3" fillId="3" borderId="5" xfId="0" applyNumberFormat="1" applyFont="1" applyFill="1" applyBorder="1" applyAlignment="1" applyProtection="1">
      <alignment horizontal="left" vertical="top" wrapText="1"/>
      <protection locked="0"/>
    </xf>
    <xf numFmtId="164" fontId="3" fillId="3" borderId="19" xfId="0" applyNumberFormat="1" applyFont="1" applyFill="1" applyBorder="1" applyAlignment="1" applyProtection="1">
      <alignment horizontal="left" vertical="top" wrapText="1"/>
      <protection locked="0"/>
    </xf>
    <xf numFmtId="0" fontId="0" fillId="0" borderId="21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0" xfId="0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164" fontId="1" fillId="2" borderId="22" xfId="0" applyNumberFormat="1" applyFont="1" applyFill="1" applyBorder="1" applyAlignment="1" applyProtection="1">
      <alignment horizontal="left" vertical="top"/>
      <protection locked="0"/>
    </xf>
    <xf numFmtId="164" fontId="1" fillId="0" borderId="34" xfId="0" applyNumberFormat="1" applyFont="1" applyBorder="1" applyAlignment="1" applyProtection="1">
      <alignment horizontal="left" vertical="top"/>
      <protection locked="0"/>
    </xf>
    <xf numFmtId="164" fontId="1" fillId="0" borderId="22" xfId="0" applyNumberFormat="1" applyFont="1" applyBorder="1" applyAlignment="1" applyProtection="1">
      <alignment horizontal="left" vertical="top"/>
      <protection locked="0"/>
    </xf>
    <xf numFmtId="0" fontId="0" fillId="0" borderId="22" xfId="0" applyBorder="1" applyAlignment="1">
      <alignment horizontal="left" vertical="top"/>
    </xf>
    <xf numFmtId="0" fontId="0" fillId="0" borderId="4" xfId="0" applyBorder="1"/>
    <xf numFmtId="0" fontId="1" fillId="0" borderId="15" xfId="0" applyFont="1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164" fontId="1" fillId="0" borderId="37" xfId="0" applyNumberFormat="1" applyFont="1" applyBorder="1" applyAlignment="1" applyProtection="1">
      <alignment horizontal="left" vertical="top"/>
      <protection locked="0"/>
    </xf>
    <xf numFmtId="0" fontId="3" fillId="3" borderId="38" xfId="0" applyFont="1" applyFill="1" applyBorder="1" applyAlignment="1">
      <alignment horizontal="left" vertical="top" wrapText="1"/>
    </xf>
    <xf numFmtId="164" fontId="3" fillId="3" borderId="35" xfId="0" applyNumberFormat="1" applyFont="1" applyFill="1" applyBorder="1" applyAlignment="1" applyProtection="1">
      <alignment horizontal="left" vertical="top" wrapText="1"/>
      <protection locked="0"/>
    </xf>
    <xf numFmtId="164" fontId="3" fillId="3" borderId="35" xfId="0" applyNumberFormat="1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/>
    </xf>
    <xf numFmtId="0" fontId="3" fillId="3" borderId="39" xfId="0" applyFont="1" applyFill="1" applyBorder="1" applyAlignment="1">
      <alignment horizontal="left" vertical="top" wrapText="1"/>
    </xf>
    <xf numFmtId="164" fontId="3" fillId="3" borderId="31" xfId="0" applyNumberFormat="1" applyFont="1" applyFill="1" applyBorder="1" applyAlignment="1" applyProtection="1">
      <alignment horizontal="left" vertical="top" wrapText="1"/>
      <protection locked="0"/>
    </xf>
    <xf numFmtId="164" fontId="1" fillId="2" borderId="26" xfId="0" applyNumberFormat="1" applyFont="1" applyFill="1" applyBorder="1" applyAlignment="1" applyProtection="1">
      <alignment horizontal="left" vertical="top"/>
      <protection locked="0"/>
    </xf>
    <xf numFmtId="164" fontId="3" fillId="3" borderId="40" xfId="0" applyNumberFormat="1" applyFont="1" applyFill="1" applyBorder="1" applyAlignment="1" applyProtection="1">
      <alignment horizontal="left" vertical="top" wrapText="1"/>
      <protection locked="0"/>
    </xf>
    <xf numFmtId="164" fontId="3" fillId="3" borderId="39" xfId="0" applyNumberFormat="1" applyFont="1" applyFill="1" applyBorder="1" applyAlignment="1" applyProtection="1">
      <alignment horizontal="left" vertical="top" wrapText="1"/>
      <protection locked="0"/>
    </xf>
    <xf numFmtId="0" fontId="0" fillId="0" borderId="22" xfId="0" applyBorder="1" applyAlignment="1">
      <alignment horizontal="left" vertical="top" wrapText="1"/>
    </xf>
    <xf numFmtId="164" fontId="3" fillId="3" borderId="38" xfId="0" applyNumberFormat="1" applyFont="1" applyFill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3" fillId="3" borderId="40" xfId="0" applyFont="1" applyFill="1" applyBorder="1" applyAlignment="1">
      <alignment horizontal="left" vertical="top" wrapText="1"/>
    </xf>
    <xf numFmtId="164" fontId="3" fillId="3" borderId="39" xfId="0" applyNumberFormat="1" applyFont="1" applyFill="1" applyBorder="1" applyAlignment="1">
      <alignment horizontal="left" vertical="top" wrapText="1"/>
    </xf>
    <xf numFmtId="0" fontId="0" fillId="5" borderId="21" xfId="0" applyFill="1" applyBorder="1" applyAlignment="1">
      <alignment horizontal="left" vertical="top" wrapText="1"/>
    </xf>
    <xf numFmtId="164" fontId="0" fillId="0" borderId="33" xfId="0" applyNumberFormat="1" applyBorder="1" applyAlignment="1" applyProtection="1">
      <alignment horizontal="left" vertical="top"/>
      <protection locked="0"/>
    </xf>
    <xf numFmtId="43" fontId="1" fillId="0" borderId="21" xfId="2" applyFont="1" applyFill="1" applyBorder="1" applyAlignment="1" applyProtection="1">
      <alignment horizontal="left" vertical="top"/>
      <protection locked="0"/>
    </xf>
    <xf numFmtId="0" fontId="0" fillId="0" borderId="38" xfId="0" applyBorder="1" applyAlignment="1">
      <alignment horizontal="left" vertical="top" wrapText="1"/>
    </xf>
    <xf numFmtId="164" fontId="1" fillId="0" borderId="23" xfId="0" applyNumberFormat="1" applyFont="1" applyBorder="1" applyAlignment="1" applyProtection="1">
      <alignment horizontal="left" vertical="top"/>
      <protection locked="0"/>
    </xf>
    <xf numFmtId="164" fontId="1" fillId="0" borderId="38" xfId="0" applyNumberFormat="1" applyFont="1" applyBorder="1" applyAlignment="1" applyProtection="1">
      <alignment horizontal="left" vertical="top"/>
      <protection locked="0"/>
    </xf>
    <xf numFmtId="0" fontId="14" fillId="3" borderId="13" xfId="0" applyFont="1" applyFill="1" applyBorder="1" applyAlignment="1">
      <alignment horizontal="left" vertical="top" wrapText="1"/>
    </xf>
    <xf numFmtId="164" fontId="1" fillId="2" borderId="14" xfId="0" applyNumberFormat="1" applyFont="1" applyFill="1" applyBorder="1" applyAlignment="1">
      <alignment horizontal="left" vertical="top"/>
    </xf>
    <xf numFmtId="164" fontId="1" fillId="2" borderId="18" xfId="0" applyNumberFormat="1" applyFont="1" applyFill="1" applyBorder="1" applyAlignment="1">
      <alignment horizontal="left" vertical="top"/>
    </xf>
    <xf numFmtId="164" fontId="1" fillId="2" borderId="3" xfId="0" applyNumberFormat="1" applyFont="1" applyFill="1" applyBorder="1" applyAlignment="1">
      <alignment horizontal="left" vertical="top"/>
    </xf>
    <xf numFmtId="164" fontId="1" fillId="2" borderId="16" xfId="0" applyNumberFormat="1" applyFont="1" applyFill="1" applyBorder="1" applyAlignment="1">
      <alignment horizontal="left" vertical="top"/>
    </xf>
    <xf numFmtId="164" fontId="1" fillId="2" borderId="33" xfId="0" applyNumberFormat="1" applyFont="1" applyFill="1" applyBorder="1" applyAlignment="1">
      <alignment horizontal="left" vertical="top"/>
    </xf>
    <xf numFmtId="164" fontId="0" fillId="2" borderId="33" xfId="0" applyNumberFormat="1" applyFill="1" applyBorder="1" applyAlignment="1">
      <alignment horizontal="left" vertical="top"/>
    </xf>
    <xf numFmtId="164" fontId="1" fillId="2" borderId="9" xfId="0" applyNumberFormat="1" applyFont="1" applyFill="1" applyBorder="1" applyAlignment="1">
      <alignment horizontal="left" vertical="top"/>
    </xf>
    <xf numFmtId="164" fontId="1" fillId="2" borderId="17" xfId="0" applyNumberFormat="1" applyFont="1" applyFill="1" applyBorder="1" applyAlignment="1">
      <alignment horizontal="left" vertical="top"/>
    </xf>
    <xf numFmtId="164" fontId="1" fillId="2" borderId="24" xfId="0" applyNumberFormat="1" applyFont="1" applyFill="1" applyBorder="1" applyAlignment="1">
      <alignment horizontal="left" vertical="top"/>
    </xf>
    <xf numFmtId="164" fontId="1" fillId="2" borderId="21" xfId="0" applyNumberFormat="1" applyFont="1" applyFill="1" applyBorder="1" applyAlignment="1">
      <alignment horizontal="left" vertical="top"/>
    </xf>
    <xf numFmtId="164" fontId="1" fillId="2" borderId="25" xfId="0" applyNumberFormat="1" applyFont="1" applyFill="1" applyBorder="1" applyAlignment="1">
      <alignment horizontal="left" vertical="top"/>
    </xf>
    <xf numFmtId="164" fontId="1" fillId="2" borderId="20" xfId="0" applyNumberFormat="1" applyFont="1" applyFill="1" applyBorder="1" applyAlignment="1">
      <alignment horizontal="left" vertical="top"/>
    </xf>
    <xf numFmtId="164" fontId="1" fillId="2" borderId="26" xfId="0" applyNumberFormat="1" applyFont="1" applyFill="1" applyBorder="1" applyAlignment="1">
      <alignment horizontal="left" vertical="top"/>
    </xf>
    <xf numFmtId="164" fontId="1" fillId="2" borderId="22" xfId="0" applyNumberFormat="1" applyFont="1" applyFill="1" applyBorder="1" applyAlignment="1">
      <alignment horizontal="left" vertical="top"/>
    </xf>
    <xf numFmtId="164" fontId="1" fillId="4" borderId="34" xfId="0" applyNumberFormat="1" applyFont="1" applyFill="1" applyBorder="1" applyAlignment="1">
      <alignment horizontal="left" vertical="top"/>
    </xf>
    <xf numFmtId="164" fontId="0" fillId="4" borderId="25" xfId="0" applyNumberFormat="1" applyFill="1" applyBorder="1" applyAlignment="1">
      <alignment horizontal="left" vertical="top"/>
    </xf>
    <xf numFmtId="164" fontId="0" fillId="4" borderId="20" xfId="0" applyNumberFormat="1" applyFill="1" applyBorder="1" applyAlignment="1">
      <alignment horizontal="left" vertical="top"/>
    </xf>
    <xf numFmtId="164" fontId="1" fillId="4" borderId="32" xfId="0" applyNumberFormat="1" applyFont="1" applyFill="1" applyBorder="1" applyAlignment="1">
      <alignment horizontal="left" vertical="top"/>
    </xf>
    <xf numFmtId="164" fontId="1" fillId="2" borderId="35" xfId="0" applyNumberFormat="1" applyFont="1" applyFill="1" applyBorder="1" applyAlignment="1">
      <alignment horizontal="left" vertical="top"/>
    </xf>
    <xf numFmtId="43" fontId="0" fillId="2" borderId="24" xfId="2" applyFont="1" applyFill="1" applyBorder="1" applyAlignment="1" applyProtection="1">
      <alignment horizontal="left" vertical="top"/>
    </xf>
    <xf numFmtId="43" fontId="0" fillId="2" borderId="21" xfId="2" applyFont="1" applyFill="1" applyBorder="1" applyAlignment="1" applyProtection="1">
      <alignment horizontal="left" vertical="top"/>
    </xf>
    <xf numFmtId="43" fontId="0" fillId="2" borderId="25" xfId="2" applyFont="1" applyFill="1" applyBorder="1" applyAlignment="1" applyProtection="1">
      <alignment horizontal="left" vertical="top"/>
    </xf>
    <xf numFmtId="43" fontId="0" fillId="2" borderId="20" xfId="2" applyFont="1" applyFill="1" applyBorder="1" applyAlignment="1" applyProtection="1">
      <alignment horizontal="left" vertical="top"/>
    </xf>
    <xf numFmtId="43" fontId="1" fillId="2" borderId="26" xfId="2" applyFont="1" applyFill="1" applyBorder="1" applyAlignment="1" applyProtection="1">
      <alignment horizontal="left" vertical="top"/>
    </xf>
    <xf numFmtId="43" fontId="1" fillId="2" borderId="22" xfId="2" applyFont="1" applyFill="1" applyBorder="1" applyAlignment="1" applyProtection="1">
      <alignment horizontal="left" vertical="top"/>
    </xf>
    <xf numFmtId="0" fontId="7" fillId="0" borderId="0" xfId="1" applyFont="1" applyAlignment="1">
      <alignment horizontal="left" vertical="top" wrapText="1"/>
    </xf>
    <xf numFmtId="44" fontId="7" fillId="0" borderId="0" xfId="1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4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44" fontId="5" fillId="0" borderId="0" xfId="0" applyNumberFormat="1" applyFont="1" applyAlignment="1">
      <alignment horizontal="left" vertical="top"/>
    </xf>
    <xf numFmtId="44" fontId="16" fillId="0" borderId="0" xfId="1" applyNumberFormat="1" applyFont="1" applyAlignment="1">
      <alignment horizontal="left" vertical="top"/>
    </xf>
    <xf numFmtId="44" fontId="8" fillId="0" borderId="0" xfId="1" applyNumberFormat="1" applyFont="1" applyAlignment="1">
      <alignment horizontal="left" vertical="top"/>
    </xf>
    <xf numFmtId="165" fontId="5" fillId="0" borderId="0" xfId="0" applyNumberFormat="1" applyFont="1" applyAlignment="1">
      <alignment horizontal="left" vertical="top"/>
    </xf>
    <xf numFmtId="164" fontId="1" fillId="0" borderId="37" xfId="0" applyNumberFormat="1" applyFont="1" applyBorder="1" applyAlignment="1">
      <alignment horizontal="left" vertical="top"/>
    </xf>
    <xf numFmtId="44" fontId="15" fillId="0" borderId="0" xfId="1" applyNumberFormat="1" applyFont="1" applyAlignment="1">
      <alignment horizontal="left" vertical="top"/>
    </xf>
    <xf numFmtId="164" fontId="1" fillId="0" borderId="33" xfId="0" applyNumberFormat="1" applyFont="1" applyBorder="1" applyAlignment="1">
      <alignment horizontal="left" vertical="top"/>
    </xf>
    <xf numFmtId="164" fontId="1" fillId="0" borderId="34" xfId="0" applyNumberFormat="1" applyFont="1" applyBorder="1" applyAlignment="1">
      <alignment horizontal="left" vertical="top"/>
    </xf>
    <xf numFmtId="164" fontId="3" fillId="3" borderId="40" xfId="0" applyNumberFormat="1" applyFont="1" applyFill="1" applyBorder="1" applyAlignment="1">
      <alignment horizontal="left" vertical="top" wrapText="1"/>
    </xf>
    <xf numFmtId="164" fontId="1" fillId="0" borderId="32" xfId="0" applyNumberFormat="1" applyFont="1" applyBorder="1" applyAlignment="1">
      <alignment horizontal="left" vertical="top"/>
    </xf>
    <xf numFmtId="164" fontId="1" fillId="0" borderId="27" xfId="0" applyNumberFormat="1" applyFont="1" applyBorder="1" applyAlignment="1">
      <alignment horizontal="left" vertical="top"/>
    </xf>
    <xf numFmtId="164" fontId="1" fillId="0" borderId="28" xfId="0" applyNumberFormat="1" applyFont="1" applyBorder="1" applyAlignment="1">
      <alignment horizontal="left" vertical="top"/>
    </xf>
    <xf numFmtId="164" fontId="1" fillId="0" borderId="29" xfId="0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164" fontId="1" fillId="0" borderId="35" xfId="0" applyNumberFormat="1" applyFont="1" applyBorder="1" applyAlignment="1">
      <alignment horizontal="left" vertical="top"/>
    </xf>
    <xf numFmtId="164" fontId="3" fillId="3" borderId="42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1" fillId="0" borderId="44" xfId="0" applyFont="1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164" fontId="1" fillId="4" borderId="46" xfId="0" applyNumberFormat="1" applyFont="1" applyFill="1" applyBorder="1" applyAlignment="1">
      <alignment horizontal="left" vertical="top"/>
    </xf>
    <xf numFmtId="164" fontId="1" fillId="0" borderId="46" xfId="0" applyNumberFormat="1" applyFont="1" applyBorder="1" applyAlignment="1">
      <alignment horizontal="left" vertical="top"/>
    </xf>
    <xf numFmtId="0" fontId="0" fillId="0" borderId="4" xfId="0" applyBorder="1" applyAlignment="1">
      <alignment wrapText="1"/>
    </xf>
    <xf numFmtId="164" fontId="1" fillId="0" borderId="1" xfId="0" applyNumberFormat="1" applyFont="1" applyBorder="1" applyAlignment="1" applyProtection="1">
      <alignment horizontal="left" vertical="top"/>
      <protection locked="0"/>
    </xf>
    <xf numFmtId="164" fontId="1" fillId="2" borderId="1" xfId="0" applyNumberFormat="1" applyFont="1" applyFill="1" applyBorder="1" applyAlignment="1">
      <alignment horizontal="left" vertical="top"/>
    </xf>
    <xf numFmtId="164" fontId="1" fillId="2" borderId="47" xfId="0" applyNumberFormat="1" applyFont="1" applyFill="1" applyBorder="1" applyAlignment="1">
      <alignment horizontal="left" vertical="top"/>
    </xf>
    <xf numFmtId="164" fontId="1" fillId="0" borderId="14" xfId="0" applyNumberFormat="1" applyFont="1" applyBorder="1" applyAlignment="1" applyProtection="1">
      <alignment horizontal="left" vertical="top"/>
      <protection locked="0"/>
    </xf>
    <xf numFmtId="164" fontId="1" fillId="0" borderId="9" xfId="0" applyNumberFormat="1" applyFont="1" applyBorder="1" applyAlignment="1" applyProtection="1">
      <alignment horizontal="left" vertical="top"/>
      <protection locked="0"/>
    </xf>
    <xf numFmtId="164" fontId="1" fillId="0" borderId="43" xfId="0" applyNumberFormat="1" applyFont="1" applyBorder="1" applyAlignment="1" applyProtection="1">
      <alignment horizontal="left" vertical="top"/>
      <protection locked="0"/>
    </xf>
    <xf numFmtId="0" fontId="0" fillId="0" borderId="49" xfId="0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50" xfId="0" applyBorder="1" applyAlignment="1">
      <alignment horizontal="left" vertical="top"/>
    </xf>
    <xf numFmtId="0" fontId="3" fillId="3" borderId="35" xfId="0" applyFont="1" applyFill="1" applyBorder="1" applyAlignment="1">
      <alignment horizontal="left" vertical="top" wrapText="1"/>
    </xf>
    <xf numFmtId="43" fontId="1" fillId="0" borderId="0" xfId="2" applyFont="1" applyFill="1" applyBorder="1" applyAlignment="1" applyProtection="1">
      <alignment horizontal="left" vertical="top"/>
    </xf>
    <xf numFmtId="0" fontId="1" fillId="0" borderId="15" xfId="0" applyFont="1" applyBorder="1" applyAlignment="1">
      <alignment horizontal="left" vertical="top" wrapText="1"/>
    </xf>
    <xf numFmtId="164" fontId="3" fillId="3" borderId="19" xfId="0" applyNumberFormat="1" applyFont="1" applyFill="1" applyBorder="1" applyAlignment="1">
      <alignment horizontal="left" vertical="top" wrapText="1"/>
    </xf>
    <xf numFmtId="164" fontId="1" fillId="4" borderId="1" xfId="0" applyNumberFormat="1" applyFont="1" applyFill="1" applyBorder="1" applyAlignment="1">
      <alignment horizontal="left" vertical="top"/>
    </xf>
    <xf numFmtId="164" fontId="1" fillId="4" borderId="47" xfId="0" applyNumberFormat="1" applyFont="1" applyFill="1" applyBorder="1" applyAlignment="1">
      <alignment horizontal="left" vertical="top"/>
    </xf>
    <xf numFmtId="164" fontId="1" fillId="4" borderId="3" xfId="0" applyNumberFormat="1" applyFont="1" applyFill="1" applyBorder="1" applyAlignment="1">
      <alignment horizontal="left" vertical="top"/>
    </xf>
    <xf numFmtId="164" fontId="1" fillId="4" borderId="16" xfId="0" applyNumberFormat="1" applyFont="1" applyFill="1" applyBorder="1" applyAlignment="1">
      <alignment horizontal="left" vertical="top"/>
    </xf>
    <xf numFmtId="164" fontId="1" fillId="0" borderId="48" xfId="0" applyNumberFormat="1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164" fontId="3" fillId="3" borderId="5" xfId="0" applyNumberFormat="1" applyFont="1" applyFill="1" applyBorder="1" applyAlignment="1">
      <alignment horizontal="left" vertical="top" wrapText="1"/>
    </xf>
    <xf numFmtId="164" fontId="3" fillId="3" borderId="51" xfId="0" applyNumberFormat="1" applyFont="1" applyFill="1" applyBorder="1" applyAlignment="1">
      <alignment horizontal="left" vertical="top" wrapText="1"/>
    </xf>
    <xf numFmtId="43" fontId="1" fillId="2" borderId="25" xfId="2" applyFont="1" applyFill="1" applyBorder="1" applyAlignment="1" applyProtection="1">
      <alignment horizontal="left" vertical="top"/>
    </xf>
    <xf numFmtId="43" fontId="0" fillId="5" borderId="32" xfId="2" applyFont="1" applyFill="1" applyBorder="1" applyAlignment="1" applyProtection="1">
      <alignment horizontal="left" vertical="top"/>
      <protection locked="0"/>
    </xf>
    <xf numFmtId="43" fontId="0" fillId="5" borderId="33" xfId="2" applyFont="1" applyFill="1" applyBorder="1" applyAlignment="1" applyProtection="1">
      <alignment horizontal="left" vertical="top"/>
      <protection locked="0"/>
    </xf>
    <xf numFmtId="43" fontId="1" fillId="0" borderId="33" xfId="2" applyFont="1" applyFill="1" applyBorder="1" applyAlignment="1" applyProtection="1">
      <alignment horizontal="left" vertical="top"/>
      <protection locked="0"/>
    </xf>
    <xf numFmtId="43" fontId="1" fillId="2" borderId="20" xfId="2" applyFont="1" applyFill="1" applyBorder="1" applyAlignment="1" applyProtection="1">
      <alignment horizontal="left" vertical="top"/>
    </xf>
    <xf numFmtId="1" fontId="0" fillId="0" borderId="36" xfId="0" applyNumberFormat="1" applyBorder="1" applyAlignment="1">
      <alignment horizontal="left" vertical="top" wrapText="1"/>
    </xf>
    <xf numFmtId="1" fontId="0" fillId="0" borderId="45" xfId="0" applyNumberFormat="1" applyBorder="1" applyAlignment="1">
      <alignment horizontal="left" vertical="top" wrapText="1"/>
    </xf>
    <xf numFmtId="164" fontId="1" fillId="2" borderId="41" xfId="0" applyNumberFormat="1" applyFont="1" applyFill="1" applyBorder="1" applyAlignment="1">
      <alignment horizontal="left" vertical="top"/>
    </xf>
    <xf numFmtId="164" fontId="1" fillId="2" borderId="36" xfId="0" applyNumberFormat="1" applyFont="1" applyFill="1" applyBorder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4" fontId="15" fillId="0" borderId="0" xfId="1" applyNumberFormat="1" applyFont="1" applyAlignment="1">
      <alignment horizontal="left" wrapText="1"/>
    </xf>
    <xf numFmtId="0" fontId="13" fillId="0" borderId="0" xfId="0" applyFont="1" applyAlignment="1">
      <alignment horizontal="left"/>
    </xf>
    <xf numFmtId="44" fontId="15" fillId="0" borderId="0" xfId="1" applyNumberFormat="1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7" fillId="0" borderId="10" xfId="0" applyFont="1" applyBorder="1" applyAlignment="1">
      <alignment horizontal="left" vertical="top"/>
    </xf>
    <xf numFmtId="0" fontId="1" fillId="0" borderId="48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164" fontId="0" fillId="0" borderId="9" xfId="0" applyNumberFormat="1" applyBorder="1" applyAlignment="1" applyProtection="1">
      <alignment horizontal="left" vertical="top"/>
      <protection locked="0"/>
    </xf>
    <xf numFmtId="164" fontId="0" fillId="0" borderId="17" xfId="0" applyNumberFormat="1" applyBorder="1" applyAlignment="1" applyProtection="1">
      <alignment horizontal="left" vertical="top"/>
      <protection locked="0"/>
    </xf>
    <xf numFmtId="164" fontId="0" fillId="0" borderId="34" xfId="0" applyNumberFormat="1" applyBorder="1" applyAlignment="1" applyProtection="1">
      <alignment horizontal="left" vertical="top"/>
      <protection locked="0"/>
    </xf>
  </cellXfs>
  <cellStyles count="3">
    <cellStyle name="Komma" xfId="2" builtinId="3"/>
    <cellStyle name="Standaard" xfId="0" builtinId="0"/>
    <cellStyle name="Standa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8</xdr:col>
      <xdr:colOff>464434</xdr:colOff>
      <xdr:row>0</xdr:row>
      <xdr:rowOff>931333</xdr:rowOff>
    </xdr:to>
    <xdr:pic>
      <xdr:nvPicPr>
        <xdr:cNvPr id="2" name="Afbeelding 1" descr="Gemeente Veenendaal - DCK">
          <a:extLst>
            <a:ext uri="{FF2B5EF4-FFF2-40B4-BE49-F238E27FC236}">
              <a16:creationId xmlns:a16="http://schemas.microsoft.com/office/drawing/2014/main" id="{BE4F23C8-2189-1A4E-F640-866BAF4B4B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902" b="28857"/>
        <a:stretch/>
      </xdr:blipFill>
      <xdr:spPr bwMode="auto">
        <a:xfrm>
          <a:off x="10525732" y="0"/>
          <a:ext cx="3219064" cy="931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2"/>
  <sheetViews>
    <sheetView tabSelected="1" topLeftCell="A73" zoomScaleNormal="100" workbookViewId="0">
      <selection activeCell="B5" sqref="B5"/>
    </sheetView>
  </sheetViews>
  <sheetFormatPr defaultColWidth="8.7265625" defaultRowHeight="12.5"/>
  <cols>
    <col min="1" max="1" width="3.7265625" style="2" customWidth="1"/>
    <col min="2" max="2" width="78.453125" style="2" customWidth="1"/>
    <col min="3" max="3" width="8.453125" style="2" bestFit="1" customWidth="1"/>
    <col min="4" max="4" width="30.453125" style="2" bestFit="1" customWidth="1"/>
    <col min="5" max="5" width="11.81640625" style="3" bestFit="1" customWidth="1"/>
    <col min="6" max="7" width="11.81640625" style="3" customWidth="1"/>
    <col min="8" max="8" width="15.81640625" style="3" customWidth="1"/>
    <col min="10" max="27" width="8.81640625" style="2"/>
    <col min="28" max="16384" width="8.7265625" style="2"/>
  </cols>
  <sheetData>
    <row r="1" spans="1:20" ht="78" customHeight="1" thickBot="1">
      <c r="A1" s="176" t="s">
        <v>0</v>
      </c>
      <c r="B1" s="177"/>
      <c r="C1" s="177"/>
      <c r="D1" s="177"/>
      <c r="E1" s="177"/>
      <c r="F1" s="16"/>
      <c r="G1" s="16"/>
      <c r="H1" s="16"/>
      <c r="J1" s="114"/>
      <c r="K1" s="114"/>
      <c r="L1" s="115"/>
      <c r="M1" s="114"/>
      <c r="O1" s="116"/>
      <c r="P1" s="117"/>
      <c r="Q1" s="118"/>
      <c r="R1" s="119"/>
      <c r="S1" s="119"/>
      <c r="T1" s="117"/>
    </row>
    <row r="2" spans="1:20" ht="80.150000000000006" customHeight="1" thickBot="1">
      <c r="A2" s="21"/>
      <c r="B2" s="22" t="s">
        <v>1</v>
      </c>
      <c r="C2" s="22" t="s">
        <v>2</v>
      </c>
      <c r="D2" s="67" t="s">
        <v>3</v>
      </c>
      <c r="E2" s="68" t="s">
        <v>4</v>
      </c>
      <c r="F2" s="48" t="s">
        <v>5</v>
      </c>
      <c r="G2" s="49" t="s">
        <v>6</v>
      </c>
      <c r="H2" s="69" t="s">
        <v>7</v>
      </c>
      <c r="J2" s="120"/>
      <c r="K2" s="121"/>
      <c r="L2" s="121"/>
      <c r="M2" s="121"/>
      <c r="O2" s="116"/>
      <c r="P2" s="117"/>
      <c r="Q2" s="122"/>
      <c r="R2" s="119"/>
      <c r="S2" s="119"/>
      <c r="T2" s="117"/>
    </row>
    <row r="3" spans="1:20" ht="12.65" customHeight="1">
      <c r="A3" s="30">
        <v>1</v>
      </c>
      <c r="B3" s="63" t="s">
        <v>8</v>
      </c>
      <c r="C3" s="64" t="s">
        <v>9</v>
      </c>
      <c r="D3" s="65">
        <v>0</v>
      </c>
      <c r="E3" s="66"/>
      <c r="F3" s="89"/>
      <c r="G3" s="90"/>
      <c r="H3" s="123"/>
      <c r="J3" s="124"/>
      <c r="K3" s="121"/>
      <c r="L3" s="121"/>
      <c r="M3" s="121"/>
    </row>
    <row r="4" spans="1:20" ht="12.65" customHeight="1">
      <c r="A4" s="7">
        <v>2</v>
      </c>
      <c r="B4" s="13" t="s">
        <v>10</v>
      </c>
      <c r="C4" s="8" t="s">
        <v>9</v>
      </c>
      <c r="D4" s="51">
        <v>0</v>
      </c>
      <c r="E4" s="45"/>
      <c r="F4" s="91"/>
      <c r="G4" s="92"/>
      <c r="H4" s="125"/>
      <c r="J4" s="124"/>
      <c r="K4" s="121"/>
      <c r="L4" s="121"/>
      <c r="M4" s="121"/>
    </row>
    <row r="5" spans="1:20" ht="25">
      <c r="A5" s="9">
        <v>3</v>
      </c>
      <c r="B5" s="10" t="s">
        <v>11</v>
      </c>
      <c r="C5" s="10" t="s">
        <v>9</v>
      </c>
      <c r="D5" s="51">
        <v>5</v>
      </c>
      <c r="E5" s="93"/>
      <c r="F5" s="34"/>
      <c r="G5" s="32"/>
      <c r="H5" s="125">
        <f>(F5+G5)/2*D5</f>
        <v>0</v>
      </c>
      <c r="J5" s="121"/>
      <c r="K5" s="121"/>
      <c r="L5" s="121"/>
      <c r="M5" s="121"/>
    </row>
    <row r="6" spans="1:20">
      <c r="A6" s="9">
        <v>4</v>
      </c>
      <c r="B6" s="10" t="s">
        <v>12</v>
      </c>
      <c r="C6" s="10" t="s">
        <v>9</v>
      </c>
      <c r="D6" s="51">
        <v>2</v>
      </c>
      <c r="E6" s="93"/>
      <c r="F6" s="34"/>
      <c r="G6" s="32"/>
      <c r="H6" s="125">
        <f t="shared" ref="H6:H7" si="0">(F6+G6)/2*D6</f>
        <v>0</v>
      </c>
      <c r="J6" s="121"/>
      <c r="K6" s="121"/>
      <c r="L6" s="121"/>
      <c r="M6" s="121"/>
    </row>
    <row r="7" spans="1:20" ht="51" customHeight="1">
      <c r="A7" s="7">
        <v>5</v>
      </c>
      <c r="B7" s="10" t="s">
        <v>13</v>
      </c>
      <c r="C7" s="10" t="s">
        <v>9</v>
      </c>
      <c r="D7" s="51">
        <v>1</v>
      </c>
      <c r="E7" s="93"/>
      <c r="F7" s="34"/>
      <c r="G7" s="32"/>
      <c r="H7" s="125">
        <f t="shared" si="0"/>
        <v>0</v>
      </c>
      <c r="J7" s="124"/>
      <c r="K7" s="121"/>
      <c r="L7" s="121"/>
      <c r="M7" s="121"/>
    </row>
    <row r="8" spans="1:20" ht="12.65" customHeight="1">
      <c r="A8" s="7">
        <v>6</v>
      </c>
      <c r="B8" s="10" t="s">
        <v>14</v>
      </c>
      <c r="C8" s="10" t="s">
        <v>9</v>
      </c>
      <c r="D8" s="51">
        <v>1</v>
      </c>
      <c r="E8" s="83"/>
      <c r="F8" s="94"/>
      <c r="G8" s="94"/>
      <c r="H8" s="125">
        <f>E8*D8</f>
        <v>0</v>
      </c>
      <c r="J8" s="121"/>
      <c r="K8" s="121"/>
      <c r="L8" s="121"/>
      <c r="M8" s="121"/>
    </row>
    <row r="9" spans="1:20" ht="12.65" customHeight="1">
      <c r="A9" s="7">
        <v>7</v>
      </c>
      <c r="B9" s="1" t="s">
        <v>15</v>
      </c>
      <c r="C9" s="10" t="s">
        <v>9</v>
      </c>
      <c r="D9" s="51">
        <v>0</v>
      </c>
      <c r="E9" s="45"/>
      <c r="F9" s="91"/>
      <c r="G9" s="92"/>
      <c r="H9" s="125"/>
      <c r="J9" s="121"/>
      <c r="K9" s="121"/>
      <c r="L9" s="121"/>
      <c r="M9" s="121"/>
    </row>
    <row r="10" spans="1:20" ht="15" customHeight="1" thickBot="1">
      <c r="A10" s="14">
        <v>8</v>
      </c>
      <c r="B10" s="20" t="s">
        <v>16</v>
      </c>
      <c r="C10" s="20" t="s">
        <v>9</v>
      </c>
      <c r="D10" s="61">
        <v>1</v>
      </c>
      <c r="E10" s="59"/>
      <c r="F10" s="95"/>
      <c r="G10" s="96"/>
      <c r="H10" s="126">
        <f>E10*D10</f>
        <v>0</v>
      </c>
      <c r="J10" s="121"/>
      <c r="K10" s="121"/>
      <c r="L10" s="121"/>
      <c r="M10" s="121"/>
    </row>
    <row r="11" spans="1:20" ht="12.65" customHeight="1" thickBot="1">
      <c r="B11" s="11"/>
      <c r="C11" s="11"/>
      <c r="D11" s="11"/>
      <c r="E11" s="46"/>
      <c r="F11" s="47"/>
      <c r="G11" s="47"/>
      <c r="J11" s="121"/>
      <c r="K11" s="121"/>
      <c r="L11" s="121"/>
      <c r="M11" s="121"/>
    </row>
    <row r="12" spans="1:20" ht="80.150000000000006" customHeight="1" thickBot="1">
      <c r="A12" s="28"/>
      <c r="B12" s="25" t="s">
        <v>17</v>
      </c>
      <c r="C12" s="29" t="s">
        <v>2</v>
      </c>
      <c r="D12" s="71" t="s">
        <v>18</v>
      </c>
      <c r="E12" s="74" t="s">
        <v>4</v>
      </c>
      <c r="F12" s="72" t="s">
        <v>5</v>
      </c>
      <c r="G12" s="75" t="s">
        <v>6</v>
      </c>
      <c r="H12" s="127" t="s">
        <v>19</v>
      </c>
      <c r="J12" s="121"/>
      <c r="K12" s="121"/>
      <c r="L12" s="121"/>
      <c r="M12" s="121"/>
    </row>
    <row r="13" spans="1:20" ht="12.65" customHeight="1">
      <c r="A13" s="4">
        <v>1</v>
      </c>
      <c r="B13" s="5" t="s">
        <v>20</v>
      </c>
      <c r="C13" s="6" t="s">
        <v>9</v>
      </c>
      <c r="D13" s="50">
        <v>0</v>
      </c>
      <c r="E13" s="44"/>
      <c r="F13" s="97"/>
      <c r="G13" s="98"/>
      <c r="H13" s="128"/>
      <c r="J13" s="121"/>
      <c r="K13" s="121"/>
      <c r="L13" s="121"/>
      <c r="M13" s="121"/>
    </row>
    <row r="14" spans="1:20" ht="12.65" customHeight="1">
      <c r="A14" s="7">
        <v>2</v>
      </c>
      <c r="B14" s="13" t="s">
        <v>21</v>
      </c>
      <c r="C14" s="13" t="s">
        <v>9</v>
      </c>
      <c r="D14" s="51">
        <v>0</v>
      </c>
      <c r="E14" s="45"/>
      <c r="F14" s="99"/>
      <c r="G14" s="100"/>
      <c r="H14" s="125"/>
      <c r="J14" s="121"/>
      <c r="K14" s="121"/>
      <c r="L14" s="121"/>
      <c r="M14" s="121"/>
    </row>
    <row r="15" spans="1:20" ht="12.65" customHeight="1">
      <c r="A15" s="7">
        <v>3</v>
      </c>
      <c r="B15" s="13" t="s">
        <v>22</v>
      </c>
      <c r="C15" s="13" t="s">
        <v>9</v>
      </c>
      <c r="D15" s="51">
        <v>0</v>
      </c>
      <c r="E15" s="45"/>
      <c r="F15" s="99"/>
      <c r="G15" s="100"/>
      <c r="H15" s="125"/>
      <c r="J15" s="121"/>
      <c r="K15" s="121"/>
      <c r="L15" s="121"/>
      <c r="M15" s="121"/>
    </row>
    <row r="16" spans="1:20" ht="12.65" customHeight="1">
      <c r="A16" s="7">
        <v>4</v>
      </c>
      <c r="B16" s="8" t="s">
        <v>23</v>
      </c>
      <c r="C16" s="8" t="s">
        <v>9</v>
      </c>
      <c r="D16" s="51">
        <v>0</v>
      </c>
      <c r="E16" s="45"/>
      <c r="F16" s="99"/>
      <c r="G16" s="100"/>
      <c r="H16" s="125"/>
      <c r="J16" s="121"/>
      <c r="K16" s="121"/>
      <c r="L16" s="121"/>
      <c r="M16" s="121"/>
    </row>
    <row r="17" spans="1:13" ht="12.65" customHeight="1">
      <c r="A17" s="7">
        <v>5</v>
      </c>
      <c r="B17" s="62" t="s">
        <v>24</v>
      </c>
      <c r="C17" s="8" t="s">
        <v>9</v>
      </c>
      <c r="D17" s="51">
        <v>0</v>
      </c>
      <c r="E17" s="45"/>
      <c r="F17" s="99"/>
      <c r="G17" s="100"/>
      <c r="H17" s="125"/>
      <c r="J17" s="121"/>
      <c r="K17" s="121"/>
      <c r="L17" s="121"/>
      <c r="M17" s="121"/>
    </row>
    <row r="18" spans="1:13" ht="12.65" customHeight="1" thickBot="1">
      <c r="A18" s="14">
        <v>6</v>
      </c>
      <c r="B18" s="70" t="s">
        <v>25</v>
      </c>
      <c r="C18" s="57" t="s">
        <v>9</v>
      </c>
      <c r="D18" s="61">
        <v>0</v>
      </c>
      <c r="E18" s="59"/>
      <c r="F18" s="101"/>
      <c r="G18" s="102"/>
      <c r="H18" s="126"/>
      <c r="J18" s="121"/>
      <c r="K18" s="121"/>
      <c r="L18" s="121"/>
      <c r="M18" s="121"/>
    </row>
    <row r="19" spans="1:13" ht="12.65" customHeight="1" thickBot="1">
      <c r="A19" s="15"/>
      <c r="B19" s="12"/>
      <c r="C19" s="12"/>
      <c r="D19" s="12"/>
      <c r="E19" s="46"/>
      <c r="F19" s="47"/>
      <c r="G19" s="47"/>
      <c r="J19" s="121"/>
      <c r="K19" s="121"/>
      <c r="L19" s="121"/>
      <c r="M19" s="121"/>
    </row>
    <row r="20" spans="1:13" ht="80.150000000000006" customHeight="1" thickBot="1">
      <c r="A20" s="21"/>
      <c r="B20" s="23" t="s">
        <v>26</v>
      </c>
      <c r="C20" s="22" t="s">
        <v>27</v>
      </c>
      <c r="D20" s="67" t="s">
        <v>28</v>
      </c>
      <c r="E20" s="69" t="s">
        <v>4</v>
      </c>
      <c r="F20" s="33" t="s">
        <v>5</v>
      </c>
      <c r="G20" s="77" t="s">
        <v>6</v>
      </c>
      <c r="H20" s="69" t="s">
        <v>7</v>
      </c>
      <c r="J20" s="121"/>
      <c r="K20" s="121"/>
      <c r="L20" s="121"/>
      <c r="M20" s="121"/>
    </row>
    <row r="21" spans="1:13" ht="12.65" customHeight="1">
      <c r="A21" s="4">
        <v>1</v>
      </c>
      <c r="B21" s="5" t="s">
        <v>29</v>
      </c>
      <c r="C21" s="6" t="s">
        <v>9</v>
      </c>
      <c r="D21" s="162">
        <v>1</v>
      </c>
      <c r="E21" s="44"/>
      <c r="F21" s="156"/>
      <c r="G21" s="157"/>
      <c r="H21" s="128">
        <f>E21*D21</f>
        <v>0</v>
      </c>
      <c r="J21" s="121"/>
      <c r="K21" s="121"/>
      <c r="L21" s="121"/>
      <c r="M21" s="121"/>
    </row>
    <row r="22" spans="1:13" ht="12.65" customHeight="1">
      <c r="A22" s="7">
        <v>2</v>
      </c>
      <c r="B22" s="13" t="s">
        <v>30</v>
      </c>
      <c r="C22" s="8" t="s">
        <v>9</v>
      </c>
      <c r="D22" s="163">
        <v>0</v>
      </c>
      <c r="E22" s="45"/>
      <c r="F22" s="158"/>
      <c r="G22" s="159"/>
      <c r="H22" s="125">
        <f t="shared" ref="H22:H27" si="1">E22*D22</f>
        <v>0</v>
      </c>
      <c r="J22" s="121"/>
      <c r="K22" s="121"/>
      <c r="L22" s="121"/>
      <c r="M22" s="121"/>
    </row>
    <row r="23" spans="1:13" ht="12.65" customHeight="1">
      <c r="A23" s="7">
        <v>3</v>
      </c>
      <c r="B23" s="13" t="s">
        <v>31</v>
      </c>
      <c r="C23" s="8" t="s">
        <v>32</v>
      </c>
      <c r="D23" s="163">
        <v>0</v>
      </c>
      <c r="E23" s="45"/>
      <c r="F23" s="158"/>
      <c r="G23" s="159"/>
      <c r="H23" s="125">
        <f t="shared" si="1"/>
        <v>0</v>
      </c>
      <c r="J23" s="121"/>
      <c r="K23" s="121"/>
      <c r="L23" s="121"/>
      <c r="M23" s="121"/>
    </row>
    <row r="24" spans="1:13" ht="12.65" customHeight="1">
      <c r="A24" s="7">
        <v>4</v>
      </c>
      <c r="B24" s="13" t="s">
        <v>33</v>
      </c>
      <c r="C24" s="8" t="s">
        <v>32</v>
      </c>
      <c r="D24" s="163">
        <v>0</v>
      </c>
      <c r="E24" s="45"/>
      <c r="F24" s="158"/>
      <c r="G24" s="159"/>
      <c r="H24" s="125">
        <f t="shared" si="1"/>
        <v>0</v>
      </c>
      <c r="J24" s="121"/>
      <c r="K24" s="121"/>
      <c r="L24" s="121"/>
      <c r="M24" s="121"/>
    </row>
    <row r="25" spans="1:13" ht="12.65" customHeight="1">
      <c r="A25" s="7">
        <v>5</v>
      </c>
      <c r="B25" s="8" t="s">
        <v>34</v>
      </c>
      <c r="C25" s="8" t="s">
        <v>9</v>
      </c>
      <c r="D25" s="164">
        <v>2</v>
      </c>
      <c r="E25" s="45"/>
      <c r="F25" s="158"/>
      <c r="G25" s="159"/>
      <c r="H25" s="125">
        <f t="shared" si="1"/>
        <v>0</v>
      </c>
      <c r="J25" s="121"/>
      <c r="K25" s="121"/>
      <c r="L25" s="121"/>
      <c r="M25" s="121"/>
    </row>
    <row r="26" spans="1:13" ht="12.65" customHeight="1">
      <c r="A26" s="7">
        <v>6</v>
      </c>
      <c r="B26" s="13" t="s">
        <v>35</v>
      </c>
      <c r="C26" s="8" t="s">
        <v>9</v>
      </c>
      <c r="D26" s="163">
        <v>1</v>
      </c>
      <c r="E26" s="45"/>
      <c r="F26" s="158"/>
      <c r="G26" s="159"/>
      <c r="H26" s="125">
        <f t="shared" si="1"/>
        <v>0</v>
      </c>
      <c r="J26" s="121"/>
      <c r="K26" s="121"/>
      <c r="L26" s="121"/>
      <c r="M26" s="121"/>
    </row>
    <row r="27" spans="1:13" ht="12.65" customHeight="1">
      <c r="A27" s="7">
        <v>7</v>
      </c>
      <c r="B27" s="13" t="s">
        <v>36</v>
      </c>
      <c r="C27" s="8" t="s">
        <v>9</v>
      </c>
      <c r="D27" s="163">
        <v>2</v>
      </c>
      <c r="E27" s="45"/>
      <c r="F27" s="158"/>
      <c r="G27" s="159"/>
      <c r="H27" s="125">
        <f t="shared" si="1"/>
        <v>0</v>
      </c>
      <c r="J27" s="121"/>
      <c r="K27" s="121"/>
      <c r="L27" s="121"/>
      <c r="M27" s="121"/>
    </row>
    <row r="28" spans="1:13" ht="27" customHeight="1">
      <c r="A28" s="7">
        <v>8</v>
      </c>
      <c r="B28" s="1" t="s">
        <v>37</v>
      </c>
      <c r="C28" s="138" t="s">
        <v>9</v>
      </c>
      <c r="D28" s="183">
        <v>2</v>
      </c>
      <c r="E28" s="139"/>
      <c r="F28" s="147"/>
      <c r="G28" s="160"/>
      <c r="H28" s="140">
        <f>(F28+G28)/2*D28</f>
        <v>0</v>
      </c>
      <c r="J28" s="121"/>
      <c r="K28" s="121"/>
      <c r="L28" s="121"/>
      <c r="M28" s="121"/>
    </row>
    <row r="29" spans="1:13" ht="25.5" thickBot="1">
      <c r="A29" s="14">
        <v>9</v>
      </c>
      <c r="B29" s="20" t="s">
        <v>38</v>
      </c>
      <c r="C29" s="182" t="s">
        <v>9</v>
      </c>
      <c r="D29" s="184">
        <v>1</v>
      </c>
      <c r="E29" s="103"/>
      <c r="F29" s="186"/>
      <c r="G29" s="187"/>
      <c r="H29" s="125">
        <f>(F29+G29)/2*D29</f>
        <v>0</v>
      </c>
      <c r="J29" s="121"/>
      <c r="K29" s="121"/>
      <c r="L29" s="121"/>
      <c r="M29" s="121"/>
    </row>
    <row r="30" spans="1:13" ht="15" thickBot="1">
      <c r="B30" s="26"/>
      <c r="C30" s="161"/>
      <c r="D30" s="185"/>
      <c r="E30" s="132"/>
      <c r="J30" s="121"/>
      <c r="K30" s="121"/>
      <c r="L30" s="121"/>
      <c r="M30" s="121"/>
    </row>
    <row r="31" spans="1:13" ht="80.150000000000006" customHeight="1" thickBot="1">
      <c r="A31" s="31"/>
      <c r="B31" s="23" t="s">
        <v>39</v>
      </c>
      <c r="C31" s="23" t="s">
        <v>27</v>
      </c>
      <c r="D31" s="23" t="s">
        <v>18</v>
      </c>
      <c r="E31" s="31" t="s">
        <v>4</v>
      </c>
      <c r="F31" s="165" t="s">
        <v>5</v>
      </c>
      <c r="G31" s="155" t="s">
        <v>6</v>
      </c>
      <c r="H31" s="166" t="s">
        <v>40</v>
      </c>
      <c r="J31" s="121"/>
      <c r="K31" s="121"/>
      <c r="L31" s="121"/>
      <c r="M31" s="121"/>
    </row>
    <row r="32" spans="1:13" ht="12.65" customHeight="1">
      <c r="A32" s="148">
        <v>1</v>
      </c>
      <c r="B32" s="149" t="s">
        <v>41</v>
      </c>
      <c r="C32" s="150" t="s">
        <v>9</v>
      </c>
      <c r="D32" s="151">
        <v>2</v>
      </c>
      <c r="E32" s="142"/>
      <c r="F32" s="143"/>
      <c r="G32" s="144"/>
      <c r="H32" s="129">
        <f>D32*E32</f>
        <v>0</v>
      </c>
      <c r="J32" s="121"/>
      <c r="K32" s="121"/>
      <c r="L32" s="121"/>
      <c r="M32" s="121"/>
    </row>
    <row r="33" spans="1:13" ht="12.65" customHeight="1">
      <c r="A33" s="7">
        <v>1</v>
      </c>
      <c r="B33" s="13" t="s">
        <v>42</v>
      </c>
      <c r="C33" s="8" t="s">
        <v>9</v>
      </c>
      <c r="D33" s="51">
        <v>1</v>
      </c>
      <c r="E33" s="145"/>
      <c r="F33" s="89"/>
      <c r="G33" s="90"/>
      <c r="H33" s="129">
        <f>D33*E33</f>
        <v>0</v>
      </c>
      <c r="J33" s="121"/>
      <c r="K33" s="121"/>
      <c r="L33" s="121"/>
      <c r="M33" s="121"/>
    </row>
    <row r="34" spans="1:13" ht="12.65" customHeight="1">
      <c r="A34" s="7">
        <v>2</v>
      </c>
      <c r="B34" s="8" t="s">
        <v>43</v>
      </c>
      <c r="C34" s="8" t="s">
        <v>9</v>
      </c>
      <c r="D34" s="52">
        <v>0</v>
      </c>
      <c r="E34" s="34"/>
      <c r="F34" s="91"/>
      <c r="G34" s="92"/>
      <c r="H34" s="130">
        <f t="shared" ref="H34:H36" si="2">D34*E34</f>
        <v>0</v>
      </c>
      <c r="J34" s="121"/>
      <c r="K34" s="121"/>
      <c r="L34" s="121"/>
      <c r="M34" s="121"/>
    </row>
    <row r="35" spans="1:13" ht="12.65" customHeight="1">
      <c r="A35" s="7">
        <v>3</v>
      </c>
      <c r="B35" s="8" t="s">
        <v>44</v>
      </c>
      <c r="C35" s="8" t="s">
        <v>9</v>
      </c>
      <c r="D35" s="52">
        <v>0</v>
      </c>
      <c r="E35" s="34"/>
      <c r="F35" s="91"/>
      <c r="G35" s="92"/>
      <c r="H35" s="130">
        <f t="shared" si="2"/>
        <v>0</v>
      </c>
      <c r="J35" s="121"/>
      <c r="K35" s="121"/>
      <c r="L35" s="121"/>
      <c r="M35" s="121"/>
    </row>
    <row r="36" spans="1:13">
      <c r="A36" s="7">
        <v>4</v>
      </c>
      <c r="B36" s="13" t="s">
        <v>45</v>
      </c>
      <c r="C36" s="8" t="s">
        <v>9</v>
      </c>
      <c r="D36" s="52">
        <v>2</v>
      </c>
      <c r="E36" s="34"/>
      <c r="F36" s="91"/>
      <c r="G36" s="92"/>
      <c r="H36" s="130">
        <f t="shared" si="2"/>
        <v>0</v>
      </c>
      <c r="J36" s="124"/>
      <c r="K36" s="121"/>
      <c r="L36" s="121"/>
      <c r="M36" s="121"/>
    </row>
    <row r="37" spans="1:13" ht="27" customHeight="1">
      <c r="A37" s="7">
        <v>5</v>
      </c>
      <c r="B37" s="1" t="s">
        <v>46</v>
      </c>
      <c r="C37" s="10" t="s">
        <v>9</v>
      </c>
      <c r="D37" s="52">
        <v>1</v>
      </c>
      <c r="E37" s="91"/>
      <c r="F37" s="34"/>
      <c r="G37" s="32"/>
      <c r="H37" s="130">
        <f>(F37+G37)/2*D37</f>
        <v>0</v>
      </c>
      <c r="J37" s="121"/>
      <c r="K37" s="121"/>
      <c r="L37" s="121"/>
      <c r="M37" s="121"/>
    </row>
    <row r="38" spans="1:13" ht="12.65" customHeight="1">
      <c r="A38" s="7">
        <v>6</v>
      </c>
      <c r="B38" s="1" t="s">
        <v>47</v>
      </c>
      <c r="C38" s="10" t="s">
        <v>9</v>
      </c>
      <c r="D38" s="52">
        <v>4</v>
      </c>
      <c r="E38" s="91"/>
      <c r="F38" s="34"/>
      <c r="G38" s="32"/>
      <c r="H38" s="130">
        <f t="shared" ref="H38:H41" si="3">(F38+G38)/2*D38</f>
        <v>0</v>
      </c>
      <c r="J38" s="121"/>
      <c r="K38" s="121"/>
      <c r="L38" s="121"/>
      <c r="M38" s="121"/>
    </row>
    <row r="39" spans="1:13" ht="12.65" customHeight="1">
      <c r="A39" s="7">
        <v>7</v>
      </c>
      <c r="B39" s="1" t="s">
        <v>48</v>
      </c>
      <c r="C39" s="10" t="s">
        <v>9</v>
      </c>
      <c r="D39" s="52">
        <v>0</v>
      </c>
      <c r="E39" s="91"/>
      <c r="F39" s="34"/>
      <c r="G39" s="32"/>
      <c r="H39" s="130">
        <f t="shared" si="3"/>
        <v>0</v>
      </c>
      <c r="J39" s="121"/>
      <c r="K39" s="121"/>
      <c r="L39" s="121"/>
      <c r="M39" s="121"/>
    </row>
    <row r="40" spans="1:13" ht="12.65" customHeight="1">
      <c r="A40" s="7">
        <v>8</v>
      </c>
      <c r="B40" s="1" t="s">
        <v>49</v>
      </c>
      <c r="C40" s="10" t="s">
        <v>9</v>
      </c>
      <c r="D40" s="52">
        <v>2</v>
      </c>
      <c r="E40" s="91"/>
      <c r="F40" s="34"/>
      <c r="G40" s="32"/>
      <c r="H40" s="130">
        <f t="shared" si="3"/>
        <v>0</v>
      </c>
      <c r="J40" s="121"/>
      <c r="K40" s="121"/>
      <c r="L40" s="121"/>
      <c r="M40" s="121"/>
    </row>
    <row r="41" spans="1:13" ht="12.65" customHeight="1">
      <c r="A41" s="7">
        <v>9</v>
      </c>
      <c r="B41" s="1" t="s">
        <v>50</v>
      </c>
      <c r="C41" s="1" t="s">
        <v>9</v>
      </c>
      <c r="D41" s="52">
        <v>1</v>
      </c>
      <c r="E41" s="91"/>
      <c r="F41" s="34"/>
      <c r="G41" s="32"/>
      <c r="H41" s="130">
        <f t="shared" si="3"/>
        <v>0</v>
      </c>
      <c r="J41" s="121"/>
      <c r="K41" s="121"/>
      <c r="L41" s="121"/>
      <c r="M41" s="121"/>
    </row>
    <row r="42" spans="1:13" ht="12.65" customHeight="1">
      <c r="A42" s="7">
        <v>10</v>
      </c>
      <c r="B42" s="1" t="s">
        <v>51</v>
      </c>
      <c r="C42" s="10" t="s">
        <v>52</v>
      </c>
      <c r="D42" s="52">
        <v>50</v>
      </c>
      <c r="E42" s="34"/>
      <c r="F42" s="91"/>
      <c r="G42" s="92"/>
      <c r="H42" s="130">
        <f>E42*D42</f>
        <v>0</v>
      </c>
      <c r="J42" s="121"/>
      <c r="K42" s="121"/>
      <c r="L42" s="121"/>
      <c r="M42" s="121"/>
    </row>
    <row r="43" spans="1:13" ht="12.65" customHeight="1">
      <c r="A43" s="7">
        <v>11</v>
      </c>
      <c r="B43" s="1" t="s">
        <v>53</v>
      </c>
      <c r="C43" s="10" t="s">
        <v>54</v>
      </c>
      <c r="D43" s="52">
        <v>30</v>
      </c>
      <c r="E43" s="34"/>
      <c r="F43" s="91"/>
      <c r="G43" s="92"/>
      <c r="H43" s="130">
        <f t="shared" ref="H43:H47" si="4">E43*D43</f>
        <v>0</v>
      </c>
      <c r="J43" s="121"/>
      <c r="K43" s="121"/>
      <c r="L43" s="121"/>
      <c r="M43" s="121"/>
    </row>
    <row r="44" spans="1:13">
      <c r="A44" s="7">
        <v>12</v>
      </c>
      <c r="B44" s="1" t="s">
        <v>55</v>
      </c>
      <c r="C44" s="1" t="s">
        <v>54</v>
      </c>
      <c r="D44" s="52">
        <v>0</v>
      </c>
      <c r="E44" s="34"/>
      <c r="F44" s="91"/>
      <c r="G44" s="92"/>
      <c r="H44" s="130">
        <f t="shared" si="4"/>
        <v>0</v>
      </c>
      <c r="J44" s="121"/>
      <c r="K44" s="121"/>
      <c r="L44" s="121"/>
      <c r="M44" s="121"/>
    </row>
    <row r="45" spans="1:13" ht="12.65" customHeight="1">
      <c r="A45" s="7">
        <v>13</v>
      </c>
      <c r="B45" s="1" t="s">
        <v>56</v>
      </c>
      <c r="C45" s="1" t="s">
        <v>52</v>
      </c>
      <c r="D45" s="79">
        <v>2</v>
      </c>
      <c r="E45" s="34"/>
      <c r="F45" s="91"/>
      <c r="G45" s="92"/>
      <c r="H45" s="130">
        <f t="shared" si="4"/>
        <v>0</v>
      </c>
      <c r="J45" s="121"/>
      <c r="K45" s="121"/>
      <c r="L45" s="121"/>
      <c r="M45" s="121"/>
    </row>
    <row r="46" spans="1:13" ht="12.65" customHeight="1">
      <c r="A46" s="7">
        <v>14</v>
      </c>
      <c r="B46" s="1" t="s">
        <v>57</v>
      </c>
      <c r="C46" s="10" t="s">
        <v>54</v>
      </c>
      <c r="D46" s="52">
        <v>0</v>
      </c>
      <c r="E46" s="34"/>
      <c r="F46" s="91"/>
      <c r="G46" s="92"/>
      <c r="H46" s="130">
        <f t="shared" si="4"/>
        <v>0</v>
      </c>
      <c r="J46" s="121"/>
      <c r="K46" s="121"/>
      <c r="L46" s="121"/>
      <c r="M46" s="121"/>
    </row>
    <row r="47" spans="1:13" ht="12.65" customHeight="1" thickBot="1">
      <c r="A47" s="14">
        <v>15</v>
      </c>
      <c r="B47" s="20" t="s">
        <v>58</v>
      </c>
      <c r="C47" s="20" t="s">
        <v>9</v>
      </c>
      <c r="D47" s="76">
        <v>1</v>
      </c>
      <c r="E47" s="146"/>
      <c r="F47" s="95"/>
      <c r="G47" s="96"/>
      <c r="H47" s="131">
        <f t="shared" si="4"/>
        <v>0</v>
      </c>
      <c r="J47" s="121"/>
      <c r="K47" s="121"/>
      <c r="L47" s="121"/>
      <c r="M47" s="121"/>
    </row>
    <row r="48" spans="1:13" ht="12.65" customHeight="1" thickBot="1">
      <c r="B48" s="26"/>
      <c r="C48" s="26"/>
      <c r="D48" s="16"/>
      <c r="E48" s="27"/>
      <c r="F48" s="132"/>
      <c r="G48" s="132"/>
      <c r="H48" s="132"/>
      <c r="J48" s="121"/>
      <c r="K48" s="121"/>
      <c r="L48" s="121"/>
      <c r="M48" s="121"/>
    </row>
    <row r="49" spans="1:16" ht="80.150000000000006" customHeight="1" thickBot="1">
      <c r="A49" s="31"/>
      <c r="B49" s="23" t="s">
        <v>59</v>
      </c>
      <c r="C49" s="23" t="s">
        <v>27</v>
      </c>
      <c r="D49" s="67" t="s">
        <v>18</v>
      </c>
      <c r="E49" s="152" t="s">
        <v>4</v>
      </c>
      <c r="F49" s="33" t="s">
        <v>5</v>
      </c>
      <c r="G49" s="77" t="s">
        <v>6</v>
      </c>
      <c r="H49" s="69" t="s">
        <v>40</v>
      </c>
      <c r="J49" s="124"/>
      <c r="K49" s="121"/>
      <c r="L49" s="121"/>
      <c r="M49" s="121"/>
    </row>
    <row r="50" spans="1:16" ht="28" customHeight="1" thickBot="1">
      <c r="A50" s="4">
        <v>1</v>
      </c>
      <c r="B50" s="18" t="s">
        <v>60</v>
      </c>
      <c r="C50" s="18" t="s">
        <v>9</v>
      </c>
      <c r="D50" s="78">
        <v>1</v>
      </c>
      <c r="E50" s="44"/>
      <c r="F50" s="40"/>
      <c r="G50" s="42"/>
      <c r="H50" s="128">
        <f>D50*E50</f>
        <v>0</v>
      </c>
      <c r="J50" s="178"/>
      <c r="K50" s="179"/>
      <c r="L50" s="179"/>
      <c r="M50" s="179"/>
      <c r="N50" s="179"/>
      <c r="O50" s="179"/>
      <c r="P50" s="179"/>
    </row>
    <row r="51" spans="1:16" ht="28" customHeight="1" thickBot="1">
      <c r="A51" s="7">
        <v>2</v>
      </c>
      <c r="B51" s="1" t="s">
        <v>61</v>
      </c>
      <c r="C51" s="10" t="s">
        <v>9</v>
      </c>
      <c r="D51" s="52">
        <v>3</v>
      </c>
      <c r="E51" s="45"/>
      <c r="F51" s="41"/>
      <c r="G51" s="43"/>
      <c r="H51" s="128">
        <f t="shared" ref="H51:H53" si="5">D51*E51</f>
        <v>0</v>
      </c>
      <c r="J51" s="180"/>
      <c r="K51" s="181"/>
      <c r="L51" s="181"/>
      <c r="M51" s="181"/>
      <c r="N51" s="181"/>
      <c r="O51" s="181"/>
      <c r="P51" s="181"/>
    </row>
    <row r="52" spans="1:16" ht="28" customHeight="1" thickBot="1">
      <c r="A52" s="7">
        <v>3</v>
      </c>
      <c r="B52" s="10" t="s">
        <v>62</v>
      </c>
      <c r="C52" s="10" t="s">
        <v>9</v>
      </c>
      <c r="D52" s="52">
        <v>1</v>
      </c>
      <c r="E52" s="45"/>
      <c r="F52" s="41"/>
      <c r="G52" s="43"/>
      <c r="H52" s="128">
        <f t="shared" si="5"/>
        <v>0</v>
      </c>
      <c r="J52" s="121"/>
      <c r="K52" s="121"/>
      <c r="L52" s="121"/>
      <c r="M52" s="121"/>
    </row>
    <row r="53" spans="1:16" ht="28" customHeight="1">
      <c r="A53" s="7">
        <v>4</v>
      </c>
      <c r="B53" s="10" t="s">
        <v>63</v>
      </c>
      <c r="C53" s="10" t="s">
        <v>9</v>
      </c>
      <c r="D53" s="52">
        <v>1</v>
      </c>
      <c r="E53" s="45"/>
      <c r="F53" s="41"/>
      <c r="G53" s="43"/>
      <c r="H53" s="128">
        <f t="shared" si="5"/>
        <v>0</v>
      </c>
      <c r="J53" s="121"/>
      <c r="K53" s="121"/>
      <c r="L53" s="121"/>
      <c r="M53" s="121"/>
    </row>
    <row r="54" spans="1:16" ht="28" customHeight="1">
      <c r="A54" s="7">
        <v>5</v>
      </c>
      <c r="B54" s="1" t="s">
        <v>64</v>
      </c>
      <c r="C54" s="10" t="s">
        <v>9</v>
      </c>
      <c r="D54" s="52">
        <v>15</v>
      </c>
      <c r="E54" s="45"/>
      <c r="F54" s="41"/>
      <c r="G54" s="43"/>
      <c r="H54" s="125">
        <f t="shared" ref="H54:H61" si="6">D54*E54</f>
        <v>0</v>
      </c>
      <c r="J54" s="121"/>
      <c r="K54" s="121"/>
      <c r="L54" s="121"/>
      <c r="M54" s="121"/>
    </row>
    <row r="55" spans="1:16">
      <c r="A55" s="7">
        <v>6</v>
      </c>
      <c r="B55" s="1" t="s">
        <v>65</v>
      </c>
      <c r="C55" s="1" t="s">
        <v>9</v>
      </c>
      <c r="D55" s="52">
        <v>0</v>
      </c>
      <c r="E55" s="45"/>
      <c r="F55" s="41"/>
      <c r="G55" s="43"/>
      <c r="H55" s="125"/>
      <c r="J55" s="121"/>
      <c r="K55" s="121"/>
      <c r="L55" s="121"/>
      <c r="M55" s="121"/>
    </row>
    <row r="56" spans="1:16" ht="12.65" customHeight="1">
      <c r="A56" s="7">
        <v>7</v>
      </c>
      <c r="B56" s="1" t="s">
        <v>66</v>
      </c>
      <c r="C56" s="1" t="s">
        <v>67</v>
      </c>
      <c r="D56" s="52">
        <v>0</v>
      </c>
      <c r="E56" s="45"/>
      <c r="F56" s="41"/>
      <c r="G56" s="43"/>
      <c r="H56" s="125"/>
      <c r="J56" s="121"/>
      <c r="K56" s="121"/>
      <c r="L56" s="121"/>
      <c r="M56" s="121"/>
    </row>
    <row r="57" spans="1:16" ht="25.5" customHeight="1">
      <c r="A57" s="7">
        <v>8</v>
      </c>
      <c r="B57" s="141" t="s">
        <v>68</v>
      </c>
      <c r="C57" s="10" t="s">
        <v>9</v>
      </c>
      <c r="D57" s="52">
        <v>2</v>
      </c>
      <c r="E57" s="45"/>
      <c r="F57" s="41"/>
      <c r="G57" s="43"/>
      <c r="H57" s="125">
        <f t="shared" si="6"/>
        <v>0</v>
      </c>
      <c r="J57" s="121"/>
      <c r="K57" s="121"/>
      <c r="L57" s="121"/>
      <c r="M57" s="121"/>
    </row>
    <row r="58" spans="1:16" ht="12.65" customHeight="1">
      <c r="A58" s="7">
        <v>9</v>
      </c>
      <c r="B58" t="s">
        <v>69</v>
      </c>
      <c r="C58" s="10" t="s">
        <v>9</v>
      </c>
      <c r="D58" s="52">
        <v>2</v>
      </c>
      <c r="E58" s="45"/>
      <c r="F58" s="41"/>
      <c r="G58" s="43"/>
      <c r="H58" s="125">
        <f t="shared" si="6"/>
        <v>0</v>
      </c>
      <c r="J58" s="121"/>
      <c r="K58" s="121"/>
      <c r="L58" s="121"/>
      <c r="M58" s="121"/>
    </row>
    <row r="59" spans="1:16" ht="12.65" customHeight="1">
      <c r="A59" s="7">
        <v>10</v>
      </c>
      <c r="B59" s="1" t="s">
        <v>70</v>
      </c>
      <c r="C59" s="1" t="s">
        <v>9</v>
      </c>
      <c r="D59" s="79">
        <v>2</v>
      </c>
      <c r="E59" s="45"/>
      <c r="F59" s="41"/>
      <c r="G59" s="43"/>
      <c r="H59" s="125">
        <f t="shared" si="6"/>
        <v>0</v>
      </c>
      <c r="J59" s="121"/>
      <c r="K59" s="121"/>
      <c r="L59" s="121"/>
      <c r="M59" s="121"/>
    </row>
    <row r="60" spans="1:16" ht="12.65" customHeight="1">
      <c r="A60" s="7">
        <v>11</v>
      </c>
      <c r="B60" s="62" t="s">
        <v>71</v>
      </c>
      <c r="C60" s="10" t="s">
        <v>9</v>
      </c>
      <c r="D60" s="52">
        <v>4</v>
      </c>
      <c r="E60" s="45"/>
      <c r="F60" s="41"/>
      <c r="G60" s="43"/>
      <c r="H60" s="125">
        <f t="shared" si="6"/>
        <v>0</v>
      </c>
      <c r="J60" s="121"/>
      <c r="K60" s="121"/>
      <c r="L60" s="121"/>
      <c r="M60" s="121"/>
    </row>
    <row r="61" spans="1:16" ht="12.65" customHeight="1" thickBot="1">
      <c r="A61" s="14">
        <v>12</v>
      </c>
      <c r="B61" s="20" t="s">
        <v>72</v>
      </c>
      <c r="C61" s="20" t="s">
        <v>73</v>
      </c>
      <c r="D61" s="53">
        <v>100</v>
      </c>
      <c r="E61" s="59"/>
      <c r="F61" s="73"/>
      <c r="G61" s="58"/>
      <c r="H61" s="126">
        <f t="shared" si="6"/>
        <v>0</v>
      </c>
      <c r="J61" s="121"/>
      <c r="K61" s="121"/>
      <c r="L61" s="121"/>
      <c r="M61" s="121"/>
    </row>
    <row r="62" spans="1:16" ht="13" thickBot="1"/>
    <row r="63" spans="1:16" ht="80.150000000000006" customHeight="1" thickBot="1">
      <c r="A63" s="24"/>
      <c r="B63" s="25" t="s">
        <v>74</v>
      </c>
      <c r="C63" s="25" t="s">
        <v>27</v>
      </c>
      <c r="D63" s="71" t="s">
        <v>18</v>
      </c>
      <c r="E63" s="80" t="s">
        <v>4</v>
      </c>
      <c r="F63" s="39" t="s">
        <v>5</v>
      </c>
      <c r="G63" s="81" t="s">
        <v>6</v>
      </c>
      <c r="H63" s="127" t="s">
        <v>40</v>
      </c>
      <c r="J63" s="121"/>
      <c r="K63" s="121"/>
      <c r="L63" s="121"/>
      <c r="M63" s="121"/>
    </row>
    <row r="64" spans="1:16" ht="12.65" customHeight="1">
      <c r="A64" s="4">
        <v>1</v>
      </c>
      <c r="B64" s="17" t="s">
        <v>75</v>
      </c>
      <c r="C64" s="18" t="s">
        <v>9</v>
      </c>
      <c r="D64" s="82">
        <v>1</v>
      </c>
      <c r="E64" s="106"/>
      <c r="F64" s="38"/>
      <c r="G64" s="84"/>
      <c r="H64" s="128">
        <f>(F64+G64)/2*D64</f>
        <v>0</v>
      </c>
    </row>
    <row r="65" spans="1:13" ht="12.65" customHeight="1">
      <c r="A65" s="7">
        <v>2</v>
      </c>
      <c r="B65" s="1" t="s">
        <v>76</v>
      </c>
      <c r="C65" s="10" t="s">
        <v>9</v>
      </c>
      <c r="D65" s="52">
        <v>1</v>
      </c>
      <c r="E65" s="83"/>
      <c r="F65" s="104"/>
      <c r="G65" s="105"/>
      <c r="H65" s="125">
        <f>E65</f>
        <v>0</v>
      </c>
    </row>
    <row r="66" spans="1:13" ht="12.65" customHeight="1" thickBot="1">
      <c r="A66" s="14">
        <v>3</v>
      </c>
      <c r="B66" s="20" t="s">
        <v>77</v>
      </c>
      <c r="C66" s="19" t="s">
        <v>73</v>
      </c>
      <c r="D66" s="76">
        <v>12</v>
      </c>
      <c r="E66" s="103"/>
      <c r="F66" s="35"/>
      <c r="G66" s="60"/>
      <c r="H66" s="126">
        <f t="shared" ref="H66" si="7">(F66+G66)/2*D66</f>
        <v>0</v>
      </c>
    </row>
    <row r="67" spans="1:13" ht="12.65" customHeight="1" thickBot="1">
      <c r="B67" s="26"/>
      <c r="C67" s="16"/>
      <c r="D67" s="16"/>
      <c r="E67" s="27"/>
      <c r="F67" s="27"/>
      <c r="G67" s="27"/>
      <c r="H67" s="132"/>
      <c r="J67" s="121"/>
      <c r="K67" s="121"/>
      <c r="L67" s="121"/>
      <c r="M67" s="121"/>
    </row>
    <row r="68" spans="1:13" ht="100.5" thickBot="1">
      <c r="A68" s="24"/>
      <c r="B68" s="25" t="s">
        <v>78</v>
      </c>
      <c r="C68" s="25" t="s">
        <v>27</v>
      </c>
      <c r="D68" s="71" t="s">
        <v>18</v>
      </c>
      <c r="E68" s="80" t="s">
        <v>4</v>
      </c>
      <c r="F68" s="39" t="s">
        <v>5</v>
      </c>
      <c r="G68" s="37" t="s">
        <v>6</v>
      </c>
      <c r="H68" s="39" t="s">
        <v>79</v>
      </c>
      <c r="J68" s="121"/>
      <c r="K68" s="121"/>
      <c r="L68" s="121"/>
      <c r="M68" s="121"/>
    </row>
    <row r="69" spans="1:13" ht="12.65" customHeight="1" thickBot="1">
      <c r="A69" s="54">
        <v>1</v>
      </c>
      <c r="B69" s="55" t="s">
        <v>80</v>
      </c>
      <c r="C69" s="56" t="s">
        <v>9</v>
      </c>
      <c r="D69" s="85">
        <v>1</v>
      </c>
      <c r="E69" s="107"/>
      <c r="F69" s="86"/>
      <c r="G69" s="87"/>
      <c r="H69" s="133">
        <f>(F69+G69)/2</f>
        <v>0</v>
      </c>
      <c r="J69" s="121"/>
      <c r="K69" s="121"/>
      <c r="L69" s="121"/>
      <c r="M69" s="121"/>
    </row>
    <row r="70" spans="1:13" ht="12.65" customHeight="1" thickBot="1"/>
    <row r="71" spans="1:13" ht="80.150000000000006" customHeight="1" thickBot="1">
      <c r="A71" s="24"/>
      <c r="B71" s="88" t="s">
        <v>81</v>
      </c>
      <c r="C71" s="25" t="s">
        <v>27</v>
      </c>
      <c r="D71" s="25" t="s">
        <v>18</v>
      </c>
      <c r="E71" s="24" t="s">
        <v>4</v>
      </c>
      <c r="F71" s="36" t="s">
        <v>82</v>
      </c>
      <c r="G71" s="37" t="s">
        <v>83</v>
      </c>
      <c r="H71" s="134" t="s">
        <v>79</v>
      </c>
    </row>
    <row r="72" spans="1:13" ht="12.65" customHeight="1">
      <c r="A72" s="4">
        <v>1</v>
      </c>
      <c r="B72" s="17" t="s">
        <v>84</v>
      </c>
      <c r="C72" s="18" t="s">
        <v>9</v>
      </c>
      <c r="D72" s="78">
        <v>0.2</v>
      </c>
      <c r="E72" s="168"/>
      <c r="F72" s="108"/>
      <c r="G72" s="109"/>
      <c r="H72" s="128">
        <f>D72*E72</f>
        <v>0</v>
      </c>
    </row>
    <row r="73" spans="1:13" ht="12.65" customHeight="1">
      <c r="A73" s="7">
        <v>2</v>
      </c>
      <c r="B73" s="1" t="s">
        <v>85</v>
      </c>
      <c r="C73" s="1" t="s">
        <v>9</v>
      </c>
      <c r="D73" s="52">
        <v>0.2</v>
      </c>
      <c r="E73" s="169"/>
      <c r="F73" s="110"/>
      <c r="G73" s="111"/>
      <c r="H73" s="125">
        <f>D73*E73</f>
        <v>0</v>
      </c>
    </row>
    <row r="74" spans="1:13" ht="12.65" customHeight="1">
      <c r="A74" s="7">
        <v>3</v>
      </c>
      <c r="B74" s="1" t="s">
        <v>86</v>
      </c>
      <c r="C74" s="1" t="s">
        <v>9</v>
      </c>
      <c r="D74" s="52">
        <v>0.1</v>
      </c>
      <c r="E74" s="170"/>
      <c r="F74" s="110"/>
      <c r="G74" s="111"/>
      <c r="H74" s="125">
        <f>(E74*D74)</f>
        <v>0</v>
      </c>
    </row>
    <row r="75" spans="1:13" ht="12.65" customHeight="1">
      <c r="A75" s="7">
        <v>4</v>
      </c>
      <c r="B75" s="1" t="s">
        <v>87</v>
      </c>
      <c r="C75" s="1" t="s">
        <v>88</v>
      </c>
      <c r="D75" s="52">
        <v>0.5</v>
      </c>
      <c r="E75" s="45"/>
      <c r="F75" s="167"/>
      <c r="G75" s="171"/>
      <c r="H75" s="125">
        <f>E75*D75</f>
        <v>0</v>
      </c>
    </row>
    <row r="76" spans="1:13" ht="12.65" customHeight="1" thickBot="1">
      <c r="A76" s="14">
        <v>5</v>
      </c>
      <c r="B76" s="20" t="s">
        <v>89</v>
      </c>
      <c r="C76" s="57" t="s">
        <v>88</v>
      </c>
      <c r="D76" s="61">
        <v>0.5</v>
      </c>
      <c r="E76" s="188"/>
      <c r="F76" s="112"/>
      <c r="G76" s="113"/>
      <c r="H76" s="125">
        <f>E76*D76</f>
        <v>0</v>
      </c>
    </row>
    <row r="77" spans="1:13" ht="12.65" customHeight="1" thickBot="1">
      <c r="B77" s="26"/>
      <c r="F77" s="153"/>
      <c r="G77" s="153"/>
      <c r="H77" s="132"/>
    </row>
    <row r="78" spans="1:13" ht="70" customHeight="1" thickBot="1">
      <c r="A78" s="31"/>
      <c r="B78" s="23" t="s">
        <v>90</v>
      </c>
      <c r="C78" s="23" t="s">
        <v>27</v>
      </c>
      <c r="D78" s="23" t="s">
        <v>28</v>
      </c>
      <c r="E78" s="23"/>
      <c r="F78" s="23"/>
      <c r="G78" s="23"/>
      <c r="H78" s="155"/>
    </row>
    <row r="79" spans="1:13">
      <c r="A79" s="30">
        <v>1</v>
      </c>
      <c r="B79" s="154" t="s">
        <v>91</v>
      </c>
      <c r="C79" s="154" t="s">
        <v>92</v>
      </c>
      <c r="D79" s="172">
        <v>0</v>
      </c>
      <c r="E79" s="44"/>
      <c r="F79" s="174"/>
      <c r="G79" s="175"/>
      <c r="H79" s="128"/>
    </row>
    <row r="80" spans="1:13">
      <c r="A80" s="136">
        <v>2</v>
      </c>
      <c r="B80" s="137" t="s">
        <v>93</v>
      </c>
      <c r="C80" s="137" t="s">
        <v>92</v>
      </c>
      <c r="D80" s="173">
        <v>0</v>
      </c>
      <c r="E80" s="45"/>
      <c r="F80" s="99"/>
      <c r="G80" s="100"/>
      <c r="H80" s="125"/>
    </row>
    <row r="81" spans="1:8" ht="13" thickBot="1">
      <c r="A81" s="14">
        <v>3</v>
      </c>
      <c r="B81" s="57" t="s">
        <v>94</v>
      </c>
      <c r="C81" s="57" t="s">
        <v>95</v>
      </c>
      <c r="D81" s="61">
        <v>0</v>
      </c>
      <c r="E81" s="59"/>
      <c r="F81" s="101"/>
      <c r="G81" s="102"/>
      <c r="H81" s="126"/>
    </row>
    <row r="82" spans="1:8">
      <c r="F82" s="135" t="s">
        <v>96</v>
      </c>
      <c r="H82" s="3">
        <f>SUM(H3:H81)</f>
        <v>0</v>
      </c>
    </row>
  </sheetData>
  <sheetProtection algorithmName="SHA-512" hashValue="e7aYb6vqcOToVy8E6ic+mmQo5+s6fQI0xqtnObU9BUaTNgIIRy42SxAx8Vq6p9YQm+ygd6O1CvtVBdSr2gTHLQ==" saltValue="soCsLMUOQu+ouGZ1gKyulQ==" spinCount="100000" sheet="1" objects="1" scenarios="1"/>
  <mergeCells count="3">
    <mergeCell ref="A1:E1"/>
    <mergeCell ref="J50:P50"/>
    <mergeCell ref="J51:P5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2747C8062B414EA18391F6BA034FFA" ma:contentTypeVersion="6" ma:contentTypeDescription="Een nieuw document maken." ma:contentTypeScope="" ma:versionID="cce5afb319f1a721ee18442c85746307">
  <xsd:schema xmlns:xsd="http://www.w3.org/2001/XMLSchema" xmlns:xs="http://www.w3.org/2001/XMLSchema" xmlns:p="http://schemas.microsoft.com/office/2006/metadata/properties" xmlns:ns2="517606e7-385c-409f-94b1-f8e594a24553" xmlns:ns3="236cbda2-7dbb-43b1-a9c3-f0966bb35cb9" targetNamespace="http://schemas.microsoft.com/office/2006/metadata/properties" ma:root="true" ma:fieldsID="aa4709d19ad009d46c062c725a4ce339" ns2:_="" ns3:_="">
    <xsd:import namespace="517606e7-385c-409f-94b1-f8e594a24553"/>
    <xsd:import namespace="236cbda2-7dbb-43b1-a9c3-f0966bb35c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7606e7-385c-409f-94b1-f8e594a24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cbda2-7dbb-43b1-a9c3-f0966bb35cb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FF7FB4-369D-4515-AACE-7C303F27AA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7606e7-385c-409f-94b1-f8e594a24553"/>
    <ds:schemaRef ds:uri="236cbda2-7dbb-43b1-a9c3-f0966bb35c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88BB4D-3A89-4B7A-B2FA-DE78311606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FD93E8-D9E3-4901-BB03-AD54B73D4D8B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236cbda2-7dbb-43b1-a9c3-f0966bb35cb9"/>
    <ds:schemaRef ds:uri="517606e7-385c-409f-94b1-f8e594a245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Prijslijst Veenendaal</vt:lpstr>
      <vt:lpstr>'Prijslijst Veenendaal'!Afdrukbereik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Nicky Kneefel</cp:lastModifiedBy>
  <cp:revision/>
  <dcterms:created xsi:type="dcterms:W3CDTF">1996-11-27T13:48:17Z</dcterms:created>
  <dcterms:modified xsi:type="dcterms:W3CDTF">2025-04-11T08:27:19Z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0x010100602747C8062B414EA18391F6BA034FFA</vt:lpwstr>
  </property>
</Properties>
</file>