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Maassluis/EA rolcontainers (1336)/07. Nota van inlichtingen/"/>
    </mc:Choice>
  </mc:AlternateContent>
  <xr:revisionPtr revIDLastSave="0" documentId="8_{86B135F7-A6C1-4369-AA6A-4B0D7BFF4C9E}" xr6:coauthVersionLast="47" xr6:coauthVersionMax="47" xr10:uidLastSave="{00000000-0000-0000-0000-000000000000}"/>
  <bookViews>
    <workbookView xWindow="-120" yWindow="-120" windowWidth="29040" windowHeight="17520" tabRatio="909" activeTab="1" xr2:uid="{00000000-000D-0000-FFFF-FFFF00000000}"/>
  </bookViews>
  <sheets>
    <sheet name="Voorblad" sheetId="35" r:id="rId1"/>
    <sheet name="Prijsinvulformulier" sheetId="57" r:id="rId2"/>
  </sheets>
  <definedNames>
    <definedName name="_xlnm.Print_Area" localSheetId="1">Prijsinvulformulier!$A$1:$D$108</definedName>
    <definedName name="_xlnm.Print_Area" localSheetId="0">Voorblad!$A$1:$J$27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9" i="57" l="1"/>
  <c r="C88" i="57"/>
  <c r="D88" i="57" s="1"/>
  <c r="C87" i="57"/>
  <c r="C86" i="57"/>
  <c r="D86" i="57" s="1"/>
  <c r="C85" i="57"/>
  <c r="D85" i="57" s="1"/>
  <c r="C84" i="57"/>
  <c r="D84" i="57" s="1"/>
  <c r="C83" i="57"/>
  <c r="C18" i="57"/>
  <c r="C16" i="57"/>
  <c r="C15" i="57"/>
  <c r="C7" i="57"/>
  <c r="C11" i="57" s="1"/>
  <c r="C9" i="57" l="1"/>
  <c r="D9" i="57" s="1"/>
  <c r="C17" i="57"/>
  <c r="C19" i="57" s="1"/>
  <c r="D89" i="57"/>
  <c r="D61" i="57"/>
  <c r="D59" i="57"/>
  <c r="D57" i="57"/>
  <c r="D56" i="57"/>
  <c r="D55" i="57"/>
  <c r="D54" i="57"/>
  <c r="D53" i="57"/>
  <c r="D44" i="57"/>
  <c r="D43" i="57"/>
  <c r="D3" i="57"/>
  <c r="D4" i="57" s="1"/>
  <c r="B94" i="57" s="1"/>
  <c r="D11" i="57"/>
  <c r="D7" i="57"/>
  <c r="D12" i="57" s="1"/>
  <c r="D62" i="57" l="1"/>
  <c r="B101" i="57" s="1"/>
  <c r="D45" i="57"/>
  <c r="B99" i="57" s="1"/>
  <c r="B95" i="57"/>
  <c r="D83" i="57"/>
  <c r="D87" i="57"/>
  <c r="D19" i="57"/>
  <c r="D18" i="57"/>
  <c r="D17" i="57"/>
  <c r="D15" i="57"/>
  <c r="D34" i="57"/>
  <c r="D33" i="57"/>
  <c r="D31" i="57"/>
  <c r="D30" i="57"/>
  <c r="D23" i="57"/>
  <c r="D28" i="57"/>
  <c r="D27" i="57"/>
  <c r="D26" i="57"/>
  <c r="D25" i="57"/>
  <c r="D24" i="57"/>
  <c r="D72" i="57"/>
  <c r="D73" i="57"/>
  <c r="D68" i="57"/>
  <c r="D69" i="57"/>
  <c r="D70" i="57"/>
  <c r="D65" i="57"/>
  <c r="D49" i="57"/>
  <c r="D48" i="57"/>
  <c r="D38" i="57"/>
  <c r="D67" i="57"/>
  <c r="D66" i="57"/>
  <c r="D39" i="57"/>
  <c r="D35" i="57" l="1"/>
  <c r="B97" i="57" s="1"/>
  <c r="D74" i="57"/>
  <c r="B102" i="57" s="1"/>
  <c r="D50" i="57"/>
  <c r="B100" i="57" s="1"/>
  <c r="D40" i="57"/>
  <c r="B98" i="57" s="1"/>
  <c r="D16" i="57"/>
  <c r="D77" i="57"/>
  <c r="D81" i="57"/>
  <c r="D82" i="57"/>
  <c r="D90" i="57" l="1"/>
  <c r="B104" i="57" s="1"/>
  <c r="D20" i="57"/>
  <c r="B96" i="57" s="1"/>
  <c r="D78" i="57"/>
  <c r="B103" i="57" s="1"/>
  <c r="B105" i="57" l="1"/>
</calcChain>
</file>

<file path=xl/sharedStrings.xml><?xml version="1.0" encoding="utf-8"?>
<sst xmlns="http://schemas.openxmlformats.org/spreadsheetml/2006/main" count="150" uniqueCount="70">
  <si>
    <t>Subtotaal (AxB) excl. BTW</t>
  </si>
  <si>
    <t>Naam inschrijver: …………………………</t>
  </si>
  <si>
    <t>Inschrijfprijs</t>
  </si>
  <si>
    <t>Subtotalen</t>
  </si>
  <si>
    <t>*Eventuele opbrengst voor de opdrachtgever in te vullen als negatief getal. Eventuele kosten voor opdrachtgever in te vullen als positief getal</t>
  </si>
  <si>
    <t>Kosten identificatiechip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</si>
  <si>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kwalitatieve gunningscriteria.
** Bij opbrengsten dient inschrijver de prijs in te vullen met een "min" teken t.b.v. een juiste prijsberekening.</t>
  </si>
  <si>
    <t>Inhoud</t>
  </si>
  <si>
    <t>Europese Aanbesteding  
Levering minicontainers met chip en bijbehorende dienstverlening</t>
  </si>
  <si>
    <t>Prijs per stuk (A) excl. BTW**</t>
  </si>
  <si>
    <t>Prijs per stuk (A) excl. BTW **</t>
  </si>
  <si>
    <t>Aantal (B) *</t>
  </si>
  <si>
    <t>Kosten uitzetten 140/240 liter minicontainer, exclusief kosten identificatiechip en aanbrengen identificatiechip</t>
  </si>
  <si>
    <t xml:space="preserve">Kosten inname bestaande 140/240 liter minicontainer </t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</si>
  <si>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in te nemen bestaande defecte minicontainer 140 liter </t>
    </r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</si>
  <si>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in te nemen bestaande defecte minicontainer 240 liter </t>
    </r>
  </si>
  <si>
    <t>Prijs per kilo (A) excl. BTW**</t>
  </si>
  <si>
    <t>Kosten helpdesk, website, etc. initieel</t>
  </si>
  <si>
    <t>Kosten helpdesk, website, etc. per maand</t>
  </si>
  <si>
    <t>Fase 1.1 Omkatten deksels huidige PMD minicontainers van bestaand areaal naar nieuwe OPK deksels</t>
  </si>
  <si>
    <t>Uitvoering van de omwisseling/omkatten van de PMD deksels naar OPK deksels.</t>
  </si>
  <si>
    <t>Subtotaal (1.2)</t>
  </si>
  <si>
    <t>Fase 1.3 Leveren, uitzetten en bechippen (inclusief levering chip) nieuwe minicontainers t.b.v. nieuw areaal</t>
  </si>
  <si>
    <t>Subtotaal (1.3)</t>
  </si>
  <si>
    <t>Subtotaal (1.1)</t>
  </si>
  <si>
    <t>Fase 1.4 Inhoudswissel:
Innemen huidige minicontainers van bestaand areaal.
Leveren, uitzetten en bechippen (inclusief levering chip) nieuwe minicontainers.
(m.u.v. Pilot Vogelbuurt)</t>
  </si>
  <si>
    <t>Subtotaal (1.4)</t>
  </si>
  <si>
    <t>Subtotaal (1.5)</t>
  </si>
  <si>
    <t>Subtotaal (1.6)</t>
  </si>
  <si>
    <r>
      <t xml:space="preserve">Fase 1.5 Bechippen (inclusief leveren chip) huidige minicontainers van bestaand areaal </t>
    </r>
    <r>
      <rPr>
        <b/>
        <u/>
        <sz val="16"/>
        <color rgb="FFFFFFFF"/>
        <rFont val="Century Gothic"/>
        <family val="2"/>
      </rPr>
      <t>met chipnest</t>
    </r>
    <r>
      <rPr>
        <b/>
        <sz val="16"/>
        <color indexed="9"/>
        <rFont val="Century Gothic"/>
        <family val="2"/>
      </rPr>
      <t xml:space="preserve"> 
(m.u.v. Pilot Vogelbuurt)</t>
    </r>
  </si>
  <si>
    <r>
      <t xml:space="preserve">Fase 1.6 Freezen en bechippen (inclusief leveren chip) huidige minicontainers van bestaand areaal </t>
    </r>
    <r>
      <rPr>
        <b/>
        <u/>
        <sz val="16"/>
        <color rgb="FFFFFFFF"/>
        <rFont val="Century Gothic"/>
        <family val="2"/>
      </rPr>
      <t>zonder chipnest</t>
    </r>
    <r>
      <rPr>
        <b/>
        <sz val="16"/>
        <color indexed="9"/>
        <rFont val="Century Gothic"/>
        <family val="2"/>
      </rPr>
      <t xml:space="preserve"> 
(m.u.v. Pilot Vogelbuurt)</t>
    </r>
  </si>
  <si>
    <t>Fase 1.7 Pilot Vogelbuurt (196 stuks)
Chipswissel huidige minicontainers van bestaand areaal met chipnest</t>
  </si>
  <si>
    <t>Subtotaal (1.7)</t>
  </si>
  <si>
    <t>Fase 1.8 Pilot Vogelbuurt (196 stuks)
Inhoudswissel:
Innemen huidige minicontainers van bestaand areaal met chip.
Leveren, uitzetten en bechippen (inclusief levering chip) nieuwe minicontainers.</t>
  </si>
  <si>
    <t>Subtotaal (1.8)</t>
  </si>
  <si>
    <t>Kosten uitzetten 140 liter minicontainer, exclusief kosten identificatiechip en aanbrengen identificatiechip</t>
  </si>
  <si>
    <t>Kosten inname bestaande 240 liter minicontainer (incl. verwijderen bestaande chip)</t>
  </si>
  <si>
    <t>Fase 1.9 Vervangen bestaande defecte minicontainers door nieuwe minicontainers (tijdens bechippen)</t>
  </si>
  <si>
    <t>Subtotaal (1.9)</t>
  </si>
  <si>
    <t xml:space="preserve">Kosten inname bestaande defecte 140/240 liter minicontainer </t>
  </si>
  <si>
    <t>1.10 Kosten mailing</t>
  </si>
  <si>
    <t>Subtotaal (1.10)</t>
  </si>
  <si>
    <t>1.11 Kosten overig</t>
  </si>
  <si>
    <t>Subtotaal (1.11)</t>
  </si>
  <si>
    <t>Leveren identificatiechip</t>
  </si>
  <si>
    <t>Prijs levering 140 liter minicontainer</t>
  </si>
  <si>
    <t>Prijs levering 240 liter minicontainer</t>
  </si>
  <si>
    <t>Prijs levering 140 liter minicontainer GFT+E</t>
  </si>
  <si>
    <t>Prijs levering 240 liter minicontainer GFT+E</t>
  </si>
  <si>
    <t>Kosten bechippen uit te zetten 140/240 liter minicontainer (inclusief leveren en aanbrengen adres/barcode sticker)</t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</si>
  <si>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af te voeren bestaande defecte minicontainer 140 liter </t>
    </r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</si>
  <si>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af te voeren bestaande defecte minicontainer 240 liter </t>
    </r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</si>
  <si>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af te voeren bestaande onbeschadigde minicontainer 140 liter </t>
    </r>
  </si>
  <si>
    <r>
      <rPr>
        <b/>
        <sz val="9"/>
        <rFont val="Century Gothic"/>
        <family val="2"/>
      </rPr>
      <t>OPTIONEEL:</t>
    </r>
    <r>
      <rPr>
        <sz val="9"/>
        <rFont val="Century Gothic"/>
        <family val="2"/>
      </rPr>
      <t xml:space="preserve"> Netto opbrengst af te voeren bestaande onbeschadigde minicontainer 240 liter </t>
    </r>
  </si>
  <si>
    <t>Kosten bechippen 140/240 liter GFT+E minicontainer (inclusief leveren en aanbrengen adres/barcode sticker)</t>
  </si>
  <si>
    <t>Kosten freezen en bechippen (plaatsen chip(clip)) 140/240 liter GFT+E minicontainer (inclusief leveren en aanbrengen adres/barcode sticker)</t>
  </si>
  <si>
    <t>Kosten vervangen oude chip door nieuwe chip 240 liter minicontainer  (inclusief leveren en aanbrengen adres/barcode sticker)</t>
  </si>
  <si>
    <t>Prijs levering 140 liter minicontainer OPK/GFT+E</t>
  </si>
  <si>
    <t>Kosten bechippen uit te zetten 140 liter minicontainer (inclusief leveren en aanbrengen adres/barcode sticker)</t>
  </si>
  <si>
    <t>Mailing per woonhuisaansluiting (Fase 1 en 2 gezamenlijk)</t>
  </si>
  <si>
    <t>Kosten inname bestaande 240 liter Rest minicontainer</t>
  </si>
  <si>
    <t>Fase 1.2 Innemen huidige REST minicontainers van bestaand areaal</t>
  </si>
  <si>
    <t>Leveren losse romp 240 liter</t>
  </si>
  <si>
    <t>Leveren losse romp 140 liter</t>
  </si>
  <si>
    <t>Leveren losse deksel 140 liter (kleur: Oranje/Blauw/Groen) incl. scharnierpennen</t>
  </si>
  <si>
    <t>Leveren losse deksel 240 liter (kleur: Oranje/Blauw/Groen) incl. scharnierpennen</t>
  </si>
  <si>
    <t>Leveren metalen as met twee wielen 240 liter</t>
  </si>
  <si>
    <t>Leveren metalen as met twee wielen 140 liter</t>
  </si>
  <si>
    <r>
      <t xml:space="preserve">Prijsinvulformulier </t>
    </r>
    <r>
      <rPr>
        <sz val="10"/>
        <color rgb="FFFF0000"/>
        <rFont val="Century Gothic"/>
        <family val="2"/>
      </rPr>
      <t>(aangepaste versie NVI 20250418)</t>
    </r>
  </si>
  <si>
    <r>
      <t xml:space="preserve">Prijsinvulformulier </t>
    </r>
    <r>
      <rPr>
        <b/>
        <sz val="12"/>
        <color rgb="FFFF0000"/>
        <rFont val="Century Gothic"/>
        <family val="2"/>
      </rPr>
      <t>(aangepaste versie NVI 20250418)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</si>
</sst>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</numFmts>
  <fonts count="43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6"/>
      <color indexed="9"/>
      <name val="Century Gothic"/>
      <family val="2"/>
    </font>
    <font>
      <sz val="14"/>
      <name val="Century Gothic"/>
      <family val="2"/>
    </font>
    <font>
      <b/>
      <sz val="10"/>
      <color theme="1"/>
      <name val="Century Gothic"/>
      <family val="2"/>
    </font>
    <font>
      <vertAlign val="superscript"/>
      <sz val="9"/>
      <name val="Century Gothic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vertAlign val="superscript"/>
      <sz val="10"/>
      <name val="Century Gothic"/>
      <family val="2"/>
    </font>
    <font>
      <b/>
      <u/>
      <sz val="16"/>
      <color rgb="FFFFFFFF"/>
      <name val="Century Gothic"/>
      <family val="2"/>
    </font>
    <font>
      <b/>
      <sz val="16"/>
      <name val="Century Gothic"/>
      <family val="2"/>
    </font>
    <font>
      <b/>
      <sz val="12"/>
      <color rgb="FFFF000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73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1" fillId="23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7" fillId="0" borderId="0"/>
    <xf numFmtId="0" fontId="32" fillId="0" borderId="0"/>
    <xf numFmtId="0" fontId="27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164" fontId="34" fillId="0" borderId="0" xfId="662" applyFont="1" applyBorder="1" applyAlignment="1" applyProtection="1">
      <alignment vertical="center" wrapText="1"/>
    </xf>
    <xf numFmtId="164" fontId="3" fillId="0" borderId="22" xfId="662" applyFont="1" applyFill="1" applyBorder="1" applyAlignment="1" applyProtection="1">
      <alignment vertical="center" wrapText="1"/>
    </xf>
    <xf numFmtId="164" fontId="1" fillId="0" borderId="0" xfId="662" applyFont="1" applyFill="1" applyBorder="1" applyAlignment="1" applyProtection="1">
      <alignment vertical="center" wrapText="1"/>
    </xf>
    <xf numFmtId="165" fontId="1" fillId="0" borderId="23" xfId="662" applyNumberFormat="1" applyFont="1" applyFill="1" applyBorder="1" applyAlignment="1" applyProtection="1">
      <alignment horizontal="center" vertical="center" wrapText="1"/>
    </xf>
    <xf numFmtId="164" fontId="6" fillId="0" borderId="28" xfId="662" applyFont="1" applyBorder="1" applyAlignment="1" applyProtection="1">
      <alignment vertical="center" wrapText="1"/>
    </xf>
    <xf numFmtId="165" fontId="6" fillId="0" borderId="28" xfId="662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44" fontId="6" fillId="0" borderId="28" xfId="670" applyFont="1" applyFill="1" applyBorder="1" applyAlignment="1" applyProtection="1">
      <alignment vertical="center" wrapText="1"/>
    </xf>
    <xf numFmtId="44" fontId="6" fillId="0" borderId="29" xfId="670" applyFont="1" applyFill="1" applyBorder="1" applyAlignment="1" applyProtection="1">
      <alignment vertical="center" wrapText="1"/>
    </xf>
    <xf numFmtId="164" fontId="3" fillId="0" borderId="0" xfId="662" applyFont="1" applyFill="1" applyBorder="1" applyAlignment="1" applyProtection="1">
      <alignment vertical="center" wrapText="1"/>
    </xf>
    <xf numFmtId="164" fontId="6" fillId="0" borderId="22" xfId="662" applyFont="1" applyBorder="1" applyAlignment="1" applyProtection="1">
      <alignment vertical="center" wrapText="1"/>
    </xf>
    <xf numFmtId="165" fontId="6" fillId="0" borderId="27" xfId="662" applyNumberFormat="1" applyFont="1" applyFill="1" applyBorder="1" applyAlignment="1" applyProtection="1">
      <alignment horizontal="center" vertical="center" wrapText="1"/>
    </xf>
    <xf numFmtId="165" fontId="6" fillId="0" borderId="31" xfId="662" applyNumberFormat="1" applyFont="1" applyFill="1" applyBorder="1" applyAlignment="1" applyProtection="1">
      <alignment horizontal="center" vertical="center" wrapText="1"/>
    </xf>
    <xf numFmtId="165" fontId="6" fillId="0" borderId="22" xfId="662" applyNumberFormat="1" applyFont="1" applyFill="1" applyBorder="1" applyAlignment="1" applyProtection="1">
      <alignment horizontal="center" vertical="center" wrapText="1"/>
    </xf>
    <xf numFmtId="165" fontId="6" fillId="0" borderId="27" xfId="662" applyNumberFormat="1" applyFont="1" applyBorder="1" applyAlignment="1" applyProtection="1">
      <alignment horizontal="center" vertical="center" wrapText="1"/>
    </xf>
    <xf numFmtId="164" fontId="6" fillId="0" borderId="27" xfId="662" applyFont="1" applyBorder="1" applyAlignment="1" applyProtection="1">
      <alignment vertical="center" wrapText="1"/>
    </xf>
    <xf numFmtId="44" fontId="6" fillId="26" borderId="28" xfId="670" applyFont="1" applyFill="1" applyBorder="1" applyAlignment="1" applyProtection="1">
      <alignment vertical="center" wrapText="1"/>
      <protection locked="0"/>
    </xf>
    <xf numFmtId="44" fontId="6" fillId="26" borderId="27" xfId="670" applyFont="1" applyFill="1" applyBorder="1" applyAlignment="1" applyProtection="1">
      <alignment vertical="center" wrapText="1"/>
      <protection locked="0"/>
    </xf>
    <xf numFmtId="44" fontId="6" fillId="26" borderId="22" xfId="670" applyFont="1" applyFill="1" applyBorder="1" applyAlignment="1" applyProtection="1">
      <alignment vertical="center" wrapText="1"/>
      <protection locked="0"/>
    </xf>
    <xf numFmtId="44" fontId="6" fillId="26" borderId="31" xfId="670" applyFont="1" applyFill="1" applyBorder="1" applyAlignment="1" applyProtection="1">
      <alignment vertical="center" wrapText="1"/>
      <protection locked="0"/>
    </xf>
    <xf numFmtId="0" fontId="9" fillId="0" borderId="10" xfId="544" applyFont="1" applyBorder="1" applyAlignment="1">
      <alignment wrapText="1"/>
    </xf>
    <xf numFmtId="0" fontId="5" fillId="0" borderId="0" xfId="543" applyAlignment="1">
      <alignment wrapText="1"/>
    </xf>
    <xf numFmtId="0" fontId="5" fillId="0" borderId="0" xfId="543"/>
    <xf numFmtId="0" fontId="33" fillId="24" borderId="24" xfId="543" applyFont="1" applyFill="1" applyBorder="1" applyAlignment="1">
      <alignment vertical="center" wrapText="1"/>
    </xf>
    <xf numFmtId="0" fontId="2" fillId="24" borderId="27" xfId="543" applyFont="1" applyFill="1" applyBorder="1" applyAlignment="1">
      <alignment horizontal="center" vertical="center" wrapText="1"/>
    </xf>
    <xf numFmtId="0" fontId="6" fillId="0" borderId="32" xfId="544" applyFont="1" applyBorder="1" applyAlignment="1">
      <alignment wrapText="1"/>
    </xf>
    <xf numFmtId="0" fontId="36" fillId="0" borderId="25" xfId="543" applyFont="1" applyBorder="1" applyAlignment="1">
      <alignment horizontal="left" vertical="top" wrapText="1"/>
    </xf>
    <xf numFmtId="0" fontId="3" fillId="0" borderId="26" xfId="543" applyFont="1" applyBorder="1" applyAlignment="1">
      <alignment vertical="center" wrapText="1"/>
    </xf>
    <xf numFmtId="0" fontId="3" fillId="0" borderId="21" xfId="543" applyFont="1" applyBorder="1" applyAlignment="1">
      <alignment horizontal="center" vertical="center" wrapText="1"/>
    </xf>
    <xf numFmtId="0" fontId="9" fillId="0" borderId="0" xfId="544" applyFont="1" applyAlignment="1">
      <alignment wrapText="1"/>
    </xf>
    <xf numFmtId="0" fontId="9" fillId="0" borderId="0" xfId="544" applyFont="1" applyAlignment="1">
      <alignment horizontal="center" vertical="center" wrapText="1"/>
    </xf>
    <xf numFmtId="0" fontId="6" fillId="0" borderId="22" xfId="543" applyFont="1" applyBorder="1" applyAlignment="1">
      <alignment vertical="center" wrapText="1"/>
    </xf>
    <xf numFmtId="0" fontId="37" fillId="0" borderId="0" xfId="543" applyFont="1" applyAlignment="1">
      <alignment wrapText="1"/>
    </xf>
    <xf numFmtId="0" fontId="2" fillId="24" borderId="22" xfId="543" applyFont="1" applyFill="1" applyBorder="1" applyAlignment="1">
      <alignment horizontal="center" vertical="center" wrapText="1"/>
    </xf>
    <xf numFmtId="0" fontId="39" fillId="0" borderId="25" xfId="543" applyFont="1" applyBorder="1" applyAlignment="1">
      <alignment horizontal="left" vertical="top" wrapText="1"/>
    </xf>
    <xf numFmtId="0" fontId="36" fillId="0" borderId="0" xfId="543" applyFont="1" applyAlignment="1">
      <alignment horizontal="left" vertical="top" wrapText="1"/>
    </xf>
    <xf numFmtId="0" fontId="3" fillId="0" borderId="0" xfId="543" applyFont="1" applyAlignment="1">
      <alignment vertical="center" wrapText="1"/>
    </xf>
    <xf numFmtId="0" fontId="3" fillId="0" borderId="0" xfId="543" applyFont="1" applyAlignment="1">
      <alignment horizontal="center" vertical="center" wrapText="1"/>
    </xf>
    <xf numFmtId="0" fontId="38" fillId="0" borderId="0" xfId="543" applyFont="1" applyAlignment="1">
      <alignment wrapText="1"/>
    </xf>
    <xf numFmtId="0" fontId="33" fillId="24" borderId="32" xfId="543" applyFont="1" applyFill="1" applyBorder="1" applyAlignment="1">
      <alignment vertical="center" wrapText="1"/>
    </xf>
    <xf numFmtId="0" fontId="6" fillId="0" borderId="31" xfId="543" applyFont="1" applyBorder="1" applyAlignment="1">
      <alignment vertical="center" wrapText="1"/>
    </xf>
    <xf numFmtId="0" fontId="41" fillId="24" borderId="24" xfId="543" applyFont="1" applyFill="1" applyBorder="1" applyAlignment="1">
      <alignment vertical="center" wrapText="1"/>
    </xf>
    <xf numFmtId="0" fontId="6" fillId="0" borderId="27" xfId="543" applyFont="1" applyBorder="1" applyAlignment="1">
      <alignment vertical="center" wrapText="1"/>
    </xf>
    <xf numFmtId="0" fontId="39" fillId="0" borderId="0" xfId="543" applyFont="1" applyAlignment="1">
      <alignment horizontal="left" vertical="top" wrapText="1"/>
    </xf>
    <xf numFmtId="0" fontId="6" fillId="0" borderId="28" xfId="543" applyFont="1" applyBorder="1" applyAlignment="1">
      <alignment vertical="center" wrapText="1"/>
    </xf>
    <xf numFmtId="0" fontId="5" fillId="0" borderId="0" xfId="543" applyAlignment="1">
      <alignment horizontal="center" vertical="center"/>
    </xf>
    <xf numFmtId="0" fontId="35" fillId="0" borderId="23" xfId="543" applyFont="1" applyBorder="1" applyAlignment="1">
      <alignment horizontal="center" vertical="center" wrapText="1"/>
    </xf>
    <xf numFmtId="0" fontId="35" fillId="0" borderId="0" xfId="543" applyFont="1" applyAlignment="1">
      <alignment horizontal="center" vertical="center" wrapText="1"/>
    </xf>
    <xf numFmtId="0" fontId="6" fillId="0" borderId="29" xfId="543" applyFont="1" applyBorder="1" applyAlignment="1">
      <alignment vertical="center" wrapText="1"/>
    </xf>
    <xf numFmtId="0" fontId="3" fillId="0" borderId="26" xfId="543" applyFont="1" applyBorder="1" applyAlignment="1">
      <alignment horizontal="right" vertical="center" wrapText="1"/>
    </xf>
    <xf numFmtId="0" fontId="4" fillId="0" borderId="0" xfId="543" applyFont="1" applyAlignment="1">
      <alignment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9" fillId="25" borderId="0" xfId="543" quotePrefix="1" applyFont="1" applyFill="1" applyAlignment="1">
      <alignment horizontal="left" vertical="center" wrapText="1"/>
    </xf>
    <xf numFmtId="0" fontId="29" fillId="25" borderId="0" xfId="543" applyFont="1" applyFill="1" applyAlignment="1">
      <alignment horizontal="left" vertical="center" wrapText="1"/>
    </xf>
    <xf numFmtId="0" fontId="9" fillId="26" borderId="19" xfId="543" applyFont="1" applyFill="1" applyBorder="1" applyAlignment="1" applyProtection="1">
      <alignment horizontal="left"/>
      <protection locked="0"/>
    </xf>
    <xf numFmtId="0" fontId="9" fillId="26" borderId="30" xfId="543" applyFont="1" applyFill="1" applyBorder="1" applyAlignment="1" applyProtection="1">
      <alignment horizontal="left"/>
      <protection locked="0"/>
    </xf>
    <xf numFmtId="0" fontId="9" fillId="26" borderId="20" xfId="543" applyFont="1" applyFill="1" applyBorder="1" applyAlignment="1" applyProtection="1">
      <alignment horizontal="left"/>
      <protection locked="0"/>
    </xf>
  </cellXfs>
  <cellStyles count="67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419100</xdr:rowOff>
    </xdr:from>
    <xdr:to>
      <xdr:col>6</xdr:col>
      <xdr:colOff>820792</xdr:colOff>
      <xdr:row>3</xdr:row>
      <xdr:rowOff>379227</xdr:rowOff>
    </xdr:to>
    <xdr:pic>
      <xdr:nvPicPr>
        <xdr:cNvPr id="2" name="Afbeelding 1" descr="Home - Maassluis - Schiedam in Cijfers">
          <a:extLst>
            <a:ext uri="{FF2B5EF4-FFF2-40B4-BE49-F238E27FC236}">
              <a16:creationId xmlns:a16="http://schemas.microsoft.com/office/drawing/2014/main" id="{50711EDA-F344-46A8-89B8-EB28DB92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819150"/>
          <a:ext cx="2582917" cy="1855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opLeftCell="B1" zoomScaleNormal="100" zoomScaleSheetLayoutView="100" workbookViewId="0">
      <selection activeCell="D12" sqref="D12:H12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8" width="13.42578125" style="1" customWidth="1"/>
    <col min="9" max="9" width="14.28515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67" t="s">
        <v>8</v>
      </c>
      <c r="C4" s="68"/>
      <c r="D4" s="68"/>
      <c r="E4" s="68"/>
      <c r="F4" s="68"/>
      <c r="G4" s="68"/>
      <c r="H4" s="68"/>
      <c r="I4" s="69"/>
    </row>
    <row r="5" spans="2:9" x14ac:dyDescent="0.25">
      <c r="B5" s="6"/>
      <c r="I5" s="7"/>
    </row>
    <row r="6" spans="2:9" s="13" customFormat="1" ht="17.25" x14ac:dyDescent="0.3">
      <c r="B6" s="70"/>
      <c r="C6" s="71"/>
      <c r="D6" s="71"/>
      <c r="E6" s="71"/>
      <c r="F6" s="71"/>
      <c r="G6" s="71"/>
      <c r="H6" s="71"/>
      <c r="I6" s="72"/>
    </row>
    <row r="7" spans="2:9" x14ac:dyDescent="0.25">
      <c r="B7" s="73"/>
      <c r="C7" s="74"/>
      <c r="D7" s="74"/>
      <c r="E7" s="74"/>
      <c r="F7" s="74"/>
      <c r="G7" s="74"/>
      <c r="H7" s="74"/>
      <c r="I7" s="75"/>
    </row>
    <row r="8" spans="2:9" x14ac:dyDescent="0.25">
      <c r="B8" s="8"/>
      <c r="C8" s="2"/>
      <c r="D8" s="20"/>
      <c r="G8" s="2"/>
      <c r="H8" s="2"/>
      <c r="I8" s="9"/>
    </row>
    <row r="9" spans="2:9" x14ac:dyDescent="0.25">
      <c r="B9" s="8"/>
      <c r="C9" s="2"/>
      <c r="G9" s="2"/>
      <c r="H9" s="2"/>
      <c r="I9" s="9"/>
    </row>
    <row r="10" spans="2:9" x14ac:dyDescent="0.25">
      <c r="B10" s="8"/>
      <c r="C10" s="2"/>
      <c r="G10" s="2"/>
      <c r="H10" s="2"/>
      <c r="I10" s="9"/>
    </row>
    <row r="11" spans="2:9" x14ac:dyDescent="0.25">
      <c r="B11" s="8"/>
      <c r="C11" s="2"/>
      <c r="G11" s="2"/>
      <c r="H11" s="2"/>
      <c r="I11" s="9"/>
    </row>
    <row r="12" spans="2:9" x14ac:dyDescent="0.25">
      <c r="B12" s="8"/>
      <c r="C12" s="2"/>
      <c r="D12" s="65"/>
      <c r="E12" s="66"/>
      <c r="F12" s="66"/>
      <c r="G12" s="66"/>
      <c r="H12" s="66"/>
      <c r="I12" s="9"/>
    </row>
    <row r="13" spans="2:9" x14ac:dyDescent="0.25">
      <c r="B13" s="8"/>
      <c r="D13" s="20" t="s">
        <v>7</v>
      </c>
      <c r="F13" s="2"/>
      <c r="G13" s="2"/>
      <c r="H13" s="2"/>
      <c r="I13" s="9"/>
    </row>
    <row r="14" spans="2:9" x14ac:dyDescent="0.25">
      <c r="B14" s="8"/>
      <c r="F14" s="2"/>
      <c r="G14" s="2"/>
      <c r="H14" s="2"/>
      <c r="I14" s="9"/>
    </row>
    <row r="15" spans="2:9" ht="22.5" customHeight="1" x14ac:dyDescent="0.25">
      <c r="B15" s="8"/>
      <c r="D15" s="1" t="s">
        <v>68</v>
      </c>
      <c r="E15" s="2"/>
      <c r="F15" s="2"/>
      <c r="G15" s="2"/>
      <c r="H15" s="2"/>
      <c r="I15" s="9"/>
    </row>
    <row r="16" spans="2:9" ht="22.5" customHeight="1" x14ac:dyDescent="0.25">
      <c r="B16" s="8"/>
      <c r="E16" s="2"/>
      <c r="F16" s="2"/>
      <c r="G16" s="2"/>
      <c r="H16" s="2"/>
      <c r="I16" s="9"/>
    </row>
    <row r="17" spans="2:9" ht="22.5" customHeight="1" x14ac:dyDescent="0.25">
      <c r="B17" s="8"/>
      <c r="F17" s="2"/>
      <c r="G17" s="2"/>
      <c r="H17" s="2"/>
      <c r="I17" s="9"/>
    </row>
    <row r="18" spans="2:9" ht="22.5" customHeight="1" x14ac:dyDescent="0.25">
      <c r="B18" s="8"/>
      <c r="F18" s="2"/>
      <c r="G18" s="2"/>
      <c r="H18" s="2"/>
      <c r="I18" s="9"/>
    </row>
    <row r="19" spans="2:9" ht="22.5" customHeight="1" x14ac:dyDescent="0.25">
      <c r="B19" s="8"/>
      <c r="F19" s="2"/>
      <c r="G19" s="2"/>
      <c r="H19" s="2"/>
      <c r="I19" s="9"/>
    </row>
    <row r="20" spans="2:9" ht="16.5" customHeight="1" x14ac:dyDescent="0.25">
      <c r="B20" s="8"/>
      <c r="F20" s="2"/>
      <c r="G20" s="2"/>
      <c r="H20" s="2"/>
      <c r="I20" s="9"/>
    </row>
    <row r="21" spans="2:9" x14ac:dyDescent="0.25">
      <c r="B21" s="8"/>
      <c r="F21" s="2"/>
      <c r="G21" s="2"/>
      <c r="H21" s="2"/>
      <c r="I21" s="9"/>
    </row>
    <row r="22" spans="2:9" x14ac:dyDescent="0.25">
      <c r="B22" s="8"/>
      <c r="D22" s="20"/>
      <c r="F22" s="2"/>
      <c r="G22" s="2"/>
      <c r="H22" s="2"/>
      <c r="I22" s="9"/>
    </row>
    <row r="23" spans="2:9" x14ac:dyDescent="0.25">
      <c r="B23" s="8"/>
      <c r="F23" s="2"/>
      <c r="G23" s="2"/>
      <c r="H23" s="2"/>
      <c r="I23" s="9"/>
    </row>
    <row r="24" spans="2:9" x14ac:dyDescent="0.25">
      <c r="B24" s="8"/>
      <c r="F24" s="2"/>
      <c r="G24" s="2"/>
      <c r="H24" s="2"/>
      <c r="I24" s="9"/>
    </row>
    <row r="25" spans="2:9" x14ac:dyDescent="0.25">
      <c r="B25" s="8"/>
      <c r="F25" s="2"/>
      <c r="G25" s="2"/>
      <c r="H25" s="2"/>
      <c r="I25" s="9"/>
    </row>
    <row r="26" spans="2:9" x14ac:dyDescent="0.25">
      <c r="B26" s="10"/>
      <c r="C26" s="11"/>
      <c r="D26" s="11"/>
      <c r="E26" s="11"/>
      <c r="F26" s="11"/>
      <c r="G26" s="11"/>
      <c r="H26" s="11"/>
      <c r="I26" s="12"/>
    </row>
  </sheetData>
  <mergeCells count="4">
    <mergeCell ref="D12:H12"/>
    <mergeCell ref="B4:I4"/>
    <mergeCell ref="B6:I6"/>
    <mergeCell ref="B7:I7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8"/>
  <sheetViews>
    <sheetView showGridLines="0" tabSelected="1" zoomScaleNormal="100" zoomScaleSheetLayoutView="100" workbookViewId="0">
      <selection activeCell="A17" sqref="A17"/>
    </sheetView>
  </sheetViews>
  <sheetFormatPr defaultRowHeight="12.75" x14ac:dyDescent="0.2"/>
  <cols>
    <col min="1" max="1" width="107.85546875" style="36" customWidth="1"/>
    <col min="2" max="2" width="16.28515625" style="36" customWidth="1"/>
    <col min="3" max="3" width="16.7109375" style="59" customWidth="1"/>
    <col min="4" max="4" width="16.7109375" style="36" customWidth="1"/>
    <col min="5" max="5" width="50.28515625" style="35" customWidth="1"/>
    <col min="6" max="6" width="11.85546875" style="36" customWidth="1"/>
    <col min="7" max="7" width="11.5703125" style="36" customWidth="1"/>
    <col min="8" max="8" width="13.7109375" style="36" customWidth="1"/>
    <col min="9" max="255" width="9.140625" style="36"/>
    <col min="256" max="256" width="81.42578125" style="36" customWidth="1"/>
    <col min="257" max="257" width="19.42578125" style="36" customWidth="1"/>
    <col min="258" max="258" width="22.140625" style="36" customWidth="1"/>
    <col min="259" max="259" width="19.140625" style="36" customWidth="1"/>
    <col min="260" max="260" width="19.42578125" style="36" customWidth="1"/>
    <col min="261" max="261" width="14.5703125" style="36" customWidth="1"/>
    <col min="262" max="262" width="11.85546875" style="36" customWidth="1"/>
    <col min="263" max="263" width="11.5703125" style="36" customWidth="1"/>
    <col min="264" max="264" width="13.7109375" style="36" customWidth="1"/>
    <col min="265" max="511" width="9.140625" style="36"/>
    <col min="512" max="512" width="81.42578125" style="36" customWidth="1"/>
    <col min="513" max="513" width="19.42578125" style="36" customWidth="1"/>
    <col min="514" max="514" width="22.140625" style="36" customWidth="1"/>
    <col min="515" max="515" width="19.140625" style="36" customWidth="1"/>
    <col min="516" max="516" width="19.42578125" style="36" customWidth="1"/>
    <col min="517" max="517" width="14.5703125" style="36" customWidth="1"/>
    <col min="518" max="518" width="11.85546875" style="36" customWidth="1"/>
    <col min="519" max="519" width="11.5703125" style="36" customWidth="1"/>
    <col min="520" max="520" width="13.7109375" style="36" customWidth="1"/>
    <col min="521" max="767" width="9.140625" style="36"/>
    <col min="768" max="768" width="81.42578125" style="36" customWidth="1"/>
    <col min="769" max="769" width="19.42578125" style="36" customWidth="1"/>
    <col min="770" max="770" width="22.140625" style="36" customWidth="1"/>
    <col min="771" max="771" width="19.140625" style="36" customWidth="1"/>
    <col min="772" max="772" width="19.42578125" style="36" customWidth="1"/>
    <col min="773" max="773" width="14.5703125" style="36" customWidth="1"/>
    <col min="774" max="774" width="11.85546875" style="36" customWidth="1"/>
    <col min="775" max="775" width="11.5703125" style="36" customWidth="1"/>
    <col min="776" max="776" width="13.7109375" style="36" customWidth="1"/>
    <col min="777" max="1023" width="9.140625" style="36"/>
    <col min="1024" max="1024" width="81.42578125" style="36" customWidth="1"/>
    <col min="1025" max="1025" width="19.42578125" style="36" customWidth="1"/>
    <col min="1026" max="1026" width="22.140625" style="36" customWidth="1"/>
    <col min="1027" max="1027" width="19.140625" style="36" customWidth="1"/>
    <col min="1028" max="1028" width="19.42578125" style="36" customWidth="1"/>
    <col min="1029" max="1029" width="14.5703125" style="36" customWidth="1"/>
    <col min="1030" max="1030" width="11.85546875" style="36" customWidth="1"/>
    <col min="1031" max="1031" width="11.5703125" style="36" customWidth="1"/>
    <col min="1032" max="1032" width="13.7109375" style="36" customWidth="1"/>
    <col min="1033" max="1279" width="9.140625" style="36"/>
    <col min="1280" max="1280" width="81.42578125" style="36" customWidth="1"/>
    <col min="1281" max="1281" width="19.42578125" style="36" customWidth="1"/>
    <col min="1282" max="1282" width="22.140625" style="36" customWidth="1"/>
    <col min="1283" max="1283" width="19.140625" style="36" customWidth="1"/>
    <col min="1284" max="1284" width="19.42578125" style="36" customWidth="1"/>
    <col min="1285" max="1285" width="14.5703125" style="36" customWidth="1"/>
    <col min="1286" max="1286" width="11.85546875" style="36" customWidth="1"/>
    <col min="1287" max="1287" width="11.5703125" style="36" customWidth="1"/>
    <col min="1288" max="1288" width="13.7109375" style="36" customWidth="1"/>
    <col min="1289" max="1535" width="9.140625" style="36"/>
    <col min="1536" max="1536" width="81.42578125" style="36" customWidth="1"/>
    <col min="1537" max="1537" width="19.42578125" style="36" customWidth="1"/>
    <col min="1538" max="1538" width="22.140625" style="36" customWidth="1"/>
    <col min="1539" max="1539" width="19.140625" style="36" customWidth="1"/>
    <col min="1540" max="1540" width="19.42578125" style="36" customWidth="1"/>
    <col min="1541" max="1541" width="14.5703125" style="36" customWidth="1"/>
    <col min="1542" max="1542" width="11.85546875" style="36" customWidth="1"/>
    <col min="1543" max="1543" width="11.5703125" style="36" customWidth="1"/>
    <col min="1544" max="1544" width="13.7109375" style="36" customWidth="1"/>
    <col min="1545" max="1791" width="9.140625" style="36"/>
    <col min="1792" max="1792" width="81.42578125" style="36" customWidth="1"/>
    <col min="1793" max="1793" width="19.42578125" style="36" customWidth="1"/>
    <col min="1794" max="1794" width="22.140625" style="36" customWidth="1"/>
    <col min="1795" max="1795" width="19.140625" style="36" customWidth="1"/>
    <col min="1796" max="1796" width="19.42578125" style="36" customWidth="1"/>
    <col min="1797" max="1797" width="14.5703125" style="36" customWidth="1"/>
    <col min="1798" max="1798" width="11.85546875" style="36" customWidth="1"/>
    <col min="1799" max="1799" width="11.5703125" style="36" customWidth="1"/>
    <col min="1800" max="1800" width="13.7109375" style="36" customWidth="1"/>
    <col min="1801" max="2047" width="9.140625" style="36"/>
    <col min="2048" max="2048" width="81.42578125" style="36" customWidth="1"/>
    <col min="2049" max="2049" width="19.42578125" style="36" customWidth="1"/>
    <col min="2050" max="2050" width="22.140625" style="36" customWidth="1"/>
    <col min="2051" max="2051" width="19.140625" style="36" customWidth="1"/>
    <col min="2052" max="2052" width="19.42578125" style="36" customWidth="1"/>
    <col min="2053" max="2053" width="14.5703125" style="36" customWidth="1"/>
    <col min="2054" max="2054" width="11.85546875" style="36" customWidth="1"/>
    <col min="2055" max="2055" width="11.5703125" style="36" customWidth="1"/>
    <col min="2056" max="2056" width="13.7109375" style="36" customWidth="1"/>
    <col min="2057" max="2303" width="9.140625" style="36"/>
    <col min="2304" max="2304" width="81.42578125" style="36" customWidth="1"/>
    <col min="2305" max="2305" width="19.42578125" style="36" customWidth="1"/>
    <col min="2306" max="2306" width="22.140625" style="36" customWidth="1"/>
    <col min="2307" max="2307" width="19.140625" style="36" customWidth="1"/>
    <col min="2308" max="2308" width="19.42578125" style="36" customWidth="1"/>
    <col min="2309" max="2309" width="14.5703125" style="36" customWidth="1"/>
    <col min="2310" max="2310" width="11.85546875" style="36" customWidth="1"/>
    <col min="2311" max="2311" width="11.5703125" style="36" customWidth="1"/>
    <col min="2312" max="2312" width="13.7109375" style="36" customWidth="1"/>
    <col min="2313" max="2559" width="9.140625" style="36"/>
    <col min="2560" max="2560" width="81.42578125" style="36" customWidth="1"/>
    <col min="2561" max="2561" width="19.42578125" style="36" customWidth="1"/>
    <col min="2562" max="2562" width="22.140625" style="36" customWidth="1"/>
    <col min="2563" max="2563" width="19.140625" style="36" customWidth="1"/>
    <col min="2564" max="2564" width="19.42578125" style="36" customWidth="1"/>
    <col min="2565" max="2565" width="14.5703125" style="36" customWidth="1"/>
    <col min="2566" max="2566" width="11.85546875" style="36" customWidth="1"/>
    <col min="2567" max="2567" width="11.5703125" style="36" customWidth="1"/>
    <col min="2568" max="2568" width="13.7109375" style="36" customWidth="1"/>
    <col min="2569" max="2815" width="9.140625" style="36"/>
    <col min="2816" max="2816" width="81.42578125" style="36" customWidth="1"/>
    <col min="2817" max="2817" width="19.42578125" style="36" customWidth="1"/>
    <col min="2818" max="2818" width="22.140625" style="36" customWidth="1"/>
    <col min="2819" max="2819" width="19.140625" style="36" customWidth="1"/>
    <col min="2820" max="2820" width="19.42578125" style="36" customWidth="1"/>
    <col min="2821" max="2821" width="14.5703125" style="36" customWidth="1"/>
    <col min="2822" max="2822" width="11.85546875" style="36" customWidth="1"/>
    <col min="2823" max="2823" width="11.5703125" style="36" customWidth="1"/>
    <col min="2824" max="2824" width="13.7109375" style="36" customWidth="1"/>
    <col min="2825" max="3071" width="9.140625" style="36"/>
    <col min="3072" max="3072" width="81.42578125" style="36" customWidth="1"/>
    <col min="3073" max="3073" width="19.42578125" style="36" customWidth="1"/>
    <col min="3074" max="3074" width="22.140625" style="36" customWidth="1"/>
    <col min="3075" max="3075" width="19.140625" style="36" customWidth="1"/>
    <col min="3076" max="3076" width="19.42578125" style="36" customWidth="1"/>
    <col min="3077" max="3077" width="14.5703125" style="36" customWidth="1"/>
    <col min="3078" max="3078" width="11.85546875" style="36" customWidth="1"/>
    <col min="3079" max="3079" width="11.5703125" style="36" customWidth="1"/>
    <col min="3080" max="3080" width="13.7109375" style="36" customWidth="1"/>
    <col min="3081" max="3327" width="9.140625" style="36"/>
    <col min="3328" max="3328" width="81.42578125" style="36" customWidth="1"/>
    <col min="3329" max="3329" width="19.42578125" style="36" customWidth="1"/>
    <col min="3330" max="3330" width="22.140625" style="36" customWidth="1"/>
    <col min="3331" max="3331" width="19.140625" style="36" customWidth="1"/>
    <col min="3332" max="3332" width="19.42578125" style="36" customWidth="1"/>
    <col min="3333" max="3333" width="14.5703125" style="36" customWidth="1"/>
    <col min="3334" max="3334" width="11.85546875" style="36" customWidth="1"/>
    <col min="3335" max="3335" width="11.5703125" style="36" customWidth="1"/>
    <col min="3336" max="3336" width="13.7109375" style="36" customWidth="1"/>
    <col min="3337" max="3583" width="9.140625" style="36"/>
    <col min="3584" max="3584" width="81.42578125" style="36" customWidth="1"/>
    <col min="3585" max="3585" width="19.42578125" style="36" customWidth="1"/>
    <col min="3586" max="3586" width="22.140625" style="36" customWidth="1"/>
    <col min="3587" max="3587" width="19.140625" style="36" customWidth="1"/>
    <col min="3588" max="3588" width="19.42578125" style="36" customWidth="1"/>
    <col min="3589" max="3589" width="14.5703125" style="36" customWidth="1"/>
    <col min="3590" max="3590" width="11.85546875" style="36" customWidth="1"/>
    <col min="3591" max="3591" width="11.5703125" style="36" customWidth="1"/>
    <col min="3592" max="3592" width="13.7109375" style="36" customWidth="1"/>
    <col min="3593" max="3839" width="9.140625" style="36"/>
    <col min="3840" max="3840" width="81.42578125" style="36" customWidth="1"/>
    <col min="3841" max="3841" width="19.42578125" style="36" customWidth="1"/>
    <col min="3842" max="3842" width="22.140625" style="36" customWidth="1"/>
    <col min="3843" max="3843" width="19.140625" style="36" customWidth="1"/>
    <col min="3844" max="3844" width="19.42578125" style="36" customWidth="1"/>
    <col min="3845" max="3845" width="14.5703125" style="36" customWidth="1"/>
    <col min="3846" max="3846" width="11.85546875" style="36" customWidth="1"/>
    <col min="3847" max="3847" width="11.5703125" style="36" customWidth="1"/>
    <col min="3848" max="3848" width="13.7109375" style="36" customWidth="1"/>
    <col min="3849" max="4095" width="9.140625" style="36"/>
    <col min="4096" max="4096" width="81.42578125" style="36" customWidth="1"/>
    <col min="4097" max="4097" width="19.42578125" style="36" customWidth="1"/>
    <col min="4098" max="4098" width="22.140625" style="36" customWidth="1"/>
    <col min="4099" max="4099" width="19.140625" style="36" customWidth="1"/>
    <col min="4100" max="4100" width="19.42578125" style="36" customWidth="1"/>
    <col min="4101" max="4101" width="14.5703125" style="36" customWidth="1"/>
    <col min="4102" max="4102" width="11.85546875" style="36" customWidth="1"/>
    <col min="4103" max="4103" width="11.5703125" style="36" customWidth="1"/>
    <col min="4104" max="4104" width="13.7109375" style="36" customWidth="1"/>
    <col min="4105" max="4351" width="9.140625" style="36"/>
    <col min="4352" max="4352" width="81.42578125" style="36" customWidth="1"/>
    <col min="4353" max="4353" width="19.42578125" style="36" customWidth="1"/>
    <col min="4354" max="4354" width="22.140625" style="36" customWidth="1"/>
    <col min="4355" max="4355" width="19.140625" style="36" customWidth="1"/>
    <col min="4356" max="4356" width="19.42578125" style="36" customWidth="1"/>
    <col min="4357" max="4357" width="14.5703125" style="36" customWidth="1"/>
    <col min="4358" max="4358" width="11.85546875" style="36" customWidth="1"/>
    <col min="4359" max="4359" width="11.5703125" style="36" customWidth="1"/>
    <col min="4360" max="4360" width="13.7109375" style="36" customWidth="1"/>
    <col min="4361" max="4607" width="9.140625" style="36"/>
    <col min="4608" max="4608" width="81.42578125" style="36" customWidth="1"/>
    <col min="4609" max="4609" width="19.42578125" style="36" customWidth="1"/>
    <col min="4610" max="4610" width="22.140625" style="36" customWidth="1"/>
    <col min="4611" max="4611" width="19.140625" style="36" customWidth="1"/>
    <col min="4612" max="4612" width="19.42578125" style="36" customWidth="1"/>
    <col min="4613" max="4613" width="14.5703125" style="36" customWidth="1"/>
    <col min="4614" max="4614" width="11.85546875" style="36" customWidth="1"/>
    <col min="4615" max="4615" width="11.5703125" style="36" customWidth="1"/>
    <col min="4616" max="4616" width="13.7109375" style="36" customWidth="1"/>
    <col min="4617" max="4863" width="9.140625" style="36"/>
    <col min="4864" max="4864" width="81.42578125" style="36" customWidth="1"/>
    <col min="4865" max="4865" width="19.42578125" style="36" customWidth="1"/>
    <col min="4866" max="4866" width="22.140625" style="36" customWidth="1"/>
    <col min="4867" max="4867" width="19.140625" style="36" customWidth="1"/>
    <col min="4868" max="4868" width="19.42578125" style="36" customWidth="1"/>
    <col min="4869" max="4869" width="14.5703125" style="36" customWidth="1"/>
    <col min="4870" max="4870" width="11.85546875" style="36" customWidth="1"/>
    <col min="4871" max="4871" width="11.5703125" style="36" customWidth="1"/>
    <col min="4872" max="4872" width="13.7109375" style="36" customWidth="1"/>
    <col min="4873" max="5119" width="9.140625" style="36"/>
    <col min="5120" max="5120" width="81.42578125" style="36" customWidth="1"/>
    <col min="5121" max="5121" width="19.42578125" style="36" customWidth="1"/>
    <col min="5122" max="5122" width="22.140625" style="36" customWidth="1"/>
    <col min="5123" max="5123" width="19.140625" style="36" customWidth="1"/>
    <col min="5124" max="5124" width="19.42578125" style="36" customWidth="1"/>
    <col min="5125" max="5125" width="14.5703125" style="36" customWidth="1"/>
    <col min="5126" max="5126" width="11.85546875" style="36" customWidth="1"/>
    <col min="5127" max="5127" width="11.5703125" style="36" customWidth="1"/>
    <col min="5128" max="5128" width="13.7109375" style="36" customWidth="1"/>
    <col min="5129" max="5375" width="9.140625" style="36"/>
    <col min="5376" max="5376" width="81.42578125" style="36" customWidth="1"/>
    <col min="5377" max="5377" width="19.42578125" style="36" customWidth="1"/>
    <col min="5378" max="5378" width="22.140625" style="36" customWidth="1"/>
    <col min="5379" max="5379" width="19.140625" style="36" customWidth="1"/>
    <col min="5380" max="5380" width="19.42578125" style="36" customWidth="1"/>
    <col min="5381" max="5381" width="14.5703125" style="36" customWidth="1"/>
    <col min="5382" max="5382" width="11.85546875" style="36" customWidth="1"/>
    <col min="5383" max="5383" width="11.5703125" style="36" customWidth="1"/>
    <col min="5384" max="5384" width="13.7109375" style="36" customWidth="1"/>
    <col min="5385" max="5631" width="9.140625" style="36"/>
    <col min="5632" max="5632" width="81.42578125" style="36" customWidth="1"/>
    <col min="5633" max="5633" width="19.42578125" style="36" customWidth="1"/>
    <col min="5634" max="5634" width="22.140625" style="36" customWidth="1"/>
    <col min="5635" max="5635" width="19.140625" style="36" customWidth="1"/>
    <col min="5636" max="5636" width="19.42578125" style="36" customWidth="1"/>
    <col min="5637" max="5637" width="14.5703125" style="36" customWidth="1"/>
    <col min="5638" max="5638" width="11.85546875" style="36" customWidth="1"/>
    <col min="5639" max="5639" width="11.5703125" style="36" customWidth="1"/>
    <col min="5640" max="5640" width="13.7109375" style="36" customWidth="1"/>
    <col min="5641" max="5887" width="9.140625" style="36"/>
    <col min="5888" max="5888" width="81.42578125" style="36" customWidth="1"/>
    <col min="5889" max="5889" width="19.42578125" style="36" customWidth="1"/>
    <col min="5890" max="5890" width="22.140625" style="36" customWidth="1"/>
    <col min="5891" max="5891" width="19.140625" style="36" customWidth="1"/>
    <col min="5892" max="5892" width="19.42578125" style="36" customWidth="1"/>
    <col min="5893" max="5893" width="14.5703125" style="36" customWidth="1"/>
    <col min="5894" max="5894" width="11.85546875" style="36" customWidth="1"/>
    <col min="5895" max="5895" width="11.5703125" style="36" customWidth="1"/>
    <col min="5896" max="5896" width="13.7109375" style="36" customWidth="1"/>
    <col min="5897" max="6143" width="9.140625" style="36"/>
    <col min="6144" max="6144" width="81.42578125" style="36" customWidth="1"/>
    <col min="6145" max="6145" width="19.42578125" style="36" customWidth="1"/>
    <col min="6146" max="6146" width="22.140625" style="36" customWidth="1"/>
    <col min="6147" max="6147" width="19.140625" style="36" customWidth="1"/>
    <col min="6148" max="6148" width="19.42578125" style="36" customWidth="1"/>
    <col min="6149" max="6149" width="14.5703125" style="36" customWidth="1"/>
    <col min="6150" max="6150" width="11.85546875" style="36" customWidth="1"/>
    <col min="6151" max="6151" width="11.5703125" style="36" customWidth="1"/>
    <col min="6152" max="6152" width="13.7109375" style="36" customWidth="1"/>
    <col min="6153" max="6399" width="9.140625" style="36"/>
    <col min="6400" max="6400" width="81.42578125" style="36" customWidth="1"/>
    <col min="6401" max="6401" width="19.42578125" style="36" customWidth="1"/>
    <col min="6402" max="6402" width="22.140625" style="36" customWidth="1"/>
    <col min="6403" max="6403" width="19.140625" style="36" customWidth="1"/>
    <col min="6404" max="6404" width="19.42578125" style="36" customWidth="1"/>
    <col min="6405" max="6405" width="14.5703125" style="36" customWidth="1"/>
    <col min="6406" max="6406" width="11.85546875" style="36" customWidth="1"/>
    <col min="6407" max="6407" width="11.5703125" style="36" customWidth="1"/>
    <col min="6408" max="6408" width="13.7109375" style="36" customWidth="1"/>
    <col min="6409" max="6655" width="9.140625" style="36"/>
    <col min="6656" max="6656" width="81.42578125" style="36" customWidth="1"/>
    <col min="6657" max="6657" width="19.42578125" style="36" customWidth="1"/>
    <col min="6658" max="6658" width="22.140625" style="36" customWidth="1"/>
    <col min="6659" max="6659" width="19.140625" style="36" customWidth="1"/>
    <col min="6660" max="6660" width="19.42578125" style="36" customWidth="1"/>
    <col min="6661" max="6661" width="14.5703125" style="36" customWidth="1"/>
    <col min="6662" max="6662" width="11.85546875" style="36" customWidth="1"/>
    <col min="6663" max="6663" width="11.5703125" style="36" customWidth="1"/>
    <col min="6664" max="6664" width="13.7109375" style="36" customWidth="1"/>
    <col min="6665" max="6911" width="9.140625" style="36"/>
    <col min="6912" max="6912" width="81.42578125" style="36" customWidth="1"/>
    <col min="6913" max="6913" width="19.42578125" style="36" customWidth="1"/>
    <col min="6914" max="6914" width="22.140625" style="36" customWidth="1"/>
    <col min="6915" max="6915" width="19.140625" style="36" customWidth="1"/>
    <col min="6916" max="6916" width="19.42578125" style="36" customWidth="1"/>
    <col min="6917" max="6917" width="14.5703125" style="36" customWidth="1"/>
    <col min="6918" max="6918" width="11.85546875" style="36" customWidth="1"/>
    <col min="6919" max="6919" width="11.5703125" style="36" customWidth="1"/>
    <col min="6920" max="6920" width="13.7109375" style="36" customWidth="1"/>
    <col min="6921" max="7167" width="9.140625" style="36"/>
    <col min="7168" max="7168" width="81.42578125" style="36" customWidth="1"/>
    <col min="7169" max="7169" width="19.42578125" style="36" customWidth="1"/>
    <col min="7170" max="7170" width="22.140625" style="36" customWidth="1"/>
    <col min="7171" max="7171" width="19.140625" style="36" customWidth="1"/>
    <col min="7172" max="7172" width="19.42578125" style="36" customWidth="1"/>
    <col min="7173" max="7173" width="14.5703125" style="36" customWidth="1"/>
    <col min="7174" max="7174" width="11.85546875" style="36" customWidth="1"/>
    <col min="7175" max="7175" width="11.5703125" style="36" customWidth="1"/>
    <col min="7176" max="7176" width="13.7109375" style="36" customWidth="1"/>
    <col min="7177" max="7423" width="9.140625" style="36"/>
    <col min="7424" max="7424" width="81.42578125" style="36" customWidth="1"/>
    <col min="7425" max="7425" width="19.42578125" style="36" customWidth="1"/>
    <col min="7426" max="7426" width="22.140625" style="36" customWidth="1"/>
    <col min="7427" max="7427" width="19.140625" style="36" customWidth="1"/>
    <col min="7428" max="7428" width="19.42578125" style="36" customWidth="1"/>
    <col min="7429" max="7429" width="14.5703125" style="36" customWidth="1"/>
    <col min="7430" max="7430" width="11.85546875" style="36" customWidth="1"/>
    <col min="7431" max="7431" width="11.5703125" style="36" customWidth="1"/>
    <col min="7432" max="7432" width="13.7109375" style="36" customWidth="1"/>
    <col min="7433" max="7679" width="9.140625" style="36"/>
    <col min="7680" max="7680" width="81.42578125" style="36" customWidth="1"/>
    <col min="7681" max="7681" width="19.42578125" style="36" customWidth="1"/>
    <col min="7682" max="7682" width="22.140625" style="36" customWidth="1"/>
    <col min="7683" max="7683" width="19.140625" style="36" customWidth="1"/>
    <col min="7684" max="7684" width="19.42578125" style="36" customWidth="1"/>
    <col min="7685" max="7685" width="14.5703125" style="36" customWidth="1"/>
    <col min="7686" max="7686" width="11.85546875" style="36" customWidth="1"/>
    <col min="7687" max="7687" width="11.5703125" style="36" customWidth="1"/>
    <col min="7688" max="7688" width="13.7109375" style="36" customWidth="1"/>
    <col min="7689" max="7935" width="9.140625" style="36"/>
    <col min="7936" max="7936" width="81.42578125" style="36" customWidth="1"/>
    <col min="7937" max="7937" width="19.42578125" style="36" customWidth="1"/>
    <col min="7938" max="7938" width="22.140625" style="36" customWidth="1"/>
    <col min="7939" max="7939" width="19.140625" style="36" customWidth="1"/>
    <col min="7940" max="7940" width="19.42578125" style="36" customWidth="1"/>
    <col min="7941" max="7941" width="14.5703125" style="36" customWidth="1"/>
    <col min="7942" max="7942" width="11.85546875" style="36" customWidth="1"/>
    <col min="7943" max="7943" width="11.5703125" style="36" customWidth="1"/>
    <col min="7944" max="7944" width="13.7109375" style="36" customWidth="1"/>
    <col min="7945" max="8191" width="9.140625" style="36"/>
    <col min="8192" max="8192" width="81.42578125" style="36" customWidth="1"/>
    <col min="8193" max="8193" width="19.42578125" style="36" customWidth="1"/>
    <col min="8194" max="8194" width="22.140625" style="36" customWidth="1"/>
    <col min="8195" max="8195" width="19.140625" style="36" customWidth="1"/>
    <col min="8196" max="8196" width="19.42578125" style="36" customWidth="1"/>
    <col min="8197" max="8197" width="14.5703125" style="36" customWidth="1"/>
    <col min="8198" max="8198" width="11.85546875" style="36" customWidth="1"/>
    <col min="8199" max="8199" width="11.5703125" style="36" customWidth="1"/>
    <col min="8200" max="8200" width="13.7109375" style="36" customWidth="1"/>
    <col min="8201" max="8447" width="9.140625" style="36"/>
    <col min="8448" max="8448" width="81.42578125" style="36" customWidth="1"/>
    <col min="8449" max="8449" width="19.42578125" style="36" customWidth="1"/>
    <col min="8450" max="8450" width="22.140625" style="36" customWidth="1"/>
    <col min="8451" max="8451" width="19.140625" style="36" customWidth="1"/>
    <col min="8452" max="8452" width="19.42578125" style="36" customWidth="1"/>
    <col min="8453" max="8453" width="14.5703125" style="36" customWidth="1"/>
    <col min="8454" max="8454" width="11.85546875" style="36" customWidth="1"/>
    <col min="8455" max="8455" width="11.5703125" style="36" customWidth="1"/>
    <col min="8456" max="8456" width="13.7109375" style="36" customWidth="1"/>
    <col min="8457" max="8703" width="9.140625" style="36"/>
    <col min="8704" max="8704" width="81.42578125" style="36" customWidth="1"/>
    <col min="8705" max="8705" width="19.42578125" style="36" customWidth="1"/>
    <col min="8706" max="8706" width="22.140625" style="36" customWidth="1"/>
    <col min="8707" max="8707" width="19.140625" style="36" customWidth="1"/>
    <col min="8708" max="8708" width="19.42578125" style="36" customWidth="1"/>
    <col min="8709" max="8709" width="14.5703125" style="36" customWidth="1"/>
    <col min="8710" max="8710" width="11.85546875" style="36" customWidth="1"/>
    <col min="8711" max="8711" width="11.5703125" style="36" customWidth="1"/>
    <col min="8712" max="8712" width="13.7109375" style="36" customWidth="1"/>
    <col min="8713" max="8959" width="9.140625" style="36"/>
    <col min="8960" max="8960" width="81.42578125" style="36" customWidth="1"/>
    <col min="8961" max="8961" width="19.42578125" style="36" customWidth="1"/>
    <col min="8962" max="8962" width="22.140625" style="36" customWidth="1"/>
    <col min="8963" max="8963" width="19.140625" style="36" customWidth="1"/>
    <col min="8964" max="8964" width="19.42578125" style="36" customWidth="1"/>
    <col min="8965" max="8965" width="14.5703125" style="36" customWidth="1"/>
    <col min="8966" max="8966" width="11.85546875" style="36" customWidth="1"/>
    <col min="8967" max="8967" width="11.5703125" style="36" customWidth="1"/>
    <col min="8968" max="8968" width="13.7109375" style="36" customWidth="1"/>
    <col min="8969" max="9215" width="9.140625" style="36"/>
    <col min="9216" max="9216" width="81.42578125" style="36" customWidth="1"/>
    <col min="9217" max="9217" width="19.42578125" style="36" customWidth="1"/>
    <col min="9218" max="9218" width="22.140625" style="36" customWidth="1"/>
    <col min="9219" max="9219" width="19.140625" style="36" customWidth="1"/>
    <col min="9220" max="9220" width="19.42578125" style="36" customWidth="1"/>
    <col min="9221" max="9221" width="14.5703125" style="36" customWidth="1"/>
    <col min="9222" max="9222" width="11.85546875" style="36" customWidth="1"/>
    <col min="9223" max="9223" width="11.5703125" style="36" customWidth="1"/>
    <col min="9224" max="9224" width="13.7109375" style="36" customWidth="1"/>
    <col min="9225" max="9471" width="9.140625" style="36"/>
    <col min="9472" max="9472" width="81.42578125" style="36" customWidth="1"/>
    <col min="9473" max="9473" width="19.42578125" style="36" customWidth="1"/>
    <col min="9474" max="9474" width="22.140625" style="36" customWidth="1"/>
    <col min="9475" max="9475" width="19.140625" style="36" customWidth="1"/>
    <col min="9476" max="9476" width="19.42578125" style="36" customWidth="1"/>
    <col min="9477" max="9477" width="14.5703125" style="36" customWidth="1"/>
    <col min="9478" max="9478" width="11.85546875" style="36" customWidth="1"/>
    <col min="9479" max="9479" width="11.5703125" style="36" customWidth="1"/>
    <col min="9480" max="9480" width="13.7109375" style="36" customWidth="1"/>
    <col min="9481" max="9727" width="9.140625" style="36"/>
    <col min="9728" max="9728" width="81.42578125" style="36" customWidth="1"/>
    <col min="9729" max="9729" width="19.42578125" style="36" customWidth="1"/>
    <col min="9730" max="9730" width="22.140625" style="36" customWidth="1"/>
    <col min="9731" max="9731" width="19.140625" style="36" customWidth="1"/>
    <col min="9732" max="9732" width="19.42578125" style="36" customWidth="1"/>
    <col min="9733" max="9733" width="14.5703125" style="36" customWidth="1"/>
    <col min="9734" max="9734" width="11.85546875" style="36" customWidth="1"/>
    <col min="9735" max="9735" width="11.5703125" style="36" customWidth="1"/>
    <col min="9736" max="9736" width="13.7109375" style="36" customWidth="1"/>
    <col min="9737" max="9983" width="9.140625" style="36"/>
    <col min="9984" max="9984" width="81.42578125" style="36" customWidth="1"/>
    <col min="9985" max="9985" width="19.42578125" style="36" customWidth="1"/>
    <col min="9986" max="9986" width="22.140625" style="36" customWidth="1"/>
    <col min="9987" max="9987" width="19.140625" style="36" customWidth="1"/>
    <col min="9988" max="9988" width="19.42578125" style="36" customWidth="1"/>
    <col min="9989" max="9989" width="14.5703125" style="36" customWidth="1"/>
    <col min="9990" max="9990" width="11.85546875" style="36" customWidth="1"/>
    <col min="9991" max="9991" width="11.5703125" style="36" customWidth="1"/>
    <col min="9992" max="9992" width="13.7109375" style="36" customWidth="1"/>
    <col min="9993" max="10239" width="9.140625" style="36"/>
    <col min="10240" max="10240" width="81.42578125" style="36" customWidth="1"/>
    <col min="10241" max="10241" width="19.42578125" style="36" customWidth="1"/>
    <col min="10242" max="10242" width="22.140625" style="36" customWidth="1"/>
    <col min="10243" max="10243" width="19.140625" style="36" customWidth="1"/>
    <col min="10244" max="10244" width="19.42578125" style="36" customWidth="1"/>
    <col min="10245" max="10245" width="14.5703125" style="36" customWidth="1"/>
    <col min="10246" max="10246" width="11.85546875" style="36" customWidth="1"/>
    <col min="10247" max="10247" width="11.5703125" style="36" customWidth="1"/>
    <col min="10248" max="10248" width="13.7109375" style="36" customWidth="1"/>
    <col min="10249" max="10495" width="9.140625" style="36"/>
    <col min="10496" max="10496" width="81.42578125" style="36" customWidth="1"/>
    <col min="10497" max="10497" width="19.42578125" style="36" customWidth="1"/>
    <col min="10498" max="10498" width="22.140625" style="36" customWidth="1"/>
    <col min="10499" max="10499" width="19.140625" style="36" customWidth="1"/>
    <col min="10500" max="10500" width="19.42578125" style="36" customWidth="1"/>
    <col min="10501" max="10501" width="14.5703125" style="36" customWidth="1"/>
    <col min="10502" max="10502" width="11.85546875" style="36" customWidth="1"/>
    <col min="10503" max="10503" width="11.5703125" style="36" customWidth="1"/>
    <col min="10504" max="10504" width="13.7109375" style="36" customWidth="1"/>
    <col min="10505" max="10751" width="9.140625" style="36"/>
    <col min="10752" max="10752" width="81.42578125" style="36" customWidth="1"/>
    <col min="10753" max="10753" width="19.42578125" style="36" customWidth="1"/>
    <col min="10754" max="10754" width="22.140625" style="36" customWidth="1"/>
    <col min="10755" max="10755" width="19.140625" style="36" customWidth="1"/>
    <col min="10756" max="10756" width="19.42578125" style="36" customWidth="1"/>
    <col min="10757" max="10757" width="14.5703125" style="36" customWidth="1"/>
    <col min="10758" max="10758" width="11.85546875" style="36" customWidth="1"/>
    <col min="10759" max="10759" width="11.5703125" style="36" customWidth="1"/>
    <col min="10760" max="10760" width="13.7109375" style="36" customWidth="1"/>
    <col min="10761" max="11007" width="9.140625" style="36"/>
    <col min="11008" max="11008" width="81.42578125" style="36" customWidth="1"/>
    <col min="11009" max="11009" width="19.42578125" style="36" customWidth="1"/>
    <col min="11010" max="11010" width="22.140625" style="36" customWidth="1"/>
    <col min="11011" max="11011" width="19.140625" style="36" customWidth="1"/>
    <col min="11012" max="11012" width="19.42578125" style="36" customWidth="1"/>
    <col min="11013" max="11013" width="14.5703125" style="36" customWidth="1"/>
    <col min="11014" max="11014" width="11.85546875" style="36" customWidth="1"/>
    <col min="11015" max="11015" width="11.5703125" style="36" customWidth="1"/>
    <col min="11016" max="11016" width="13.7109375" style="36" customWidth="1"/>
    <col min="11017" max="11263" width="9.140625" style="36"/>
    <col min="11264" max="11264" width="81.42578125" style="36" customWidth="1"/>
    <col min="11265" max="11265" width="19.42578125" style="36" customWidth="1"/>
    <col min="11266" max="11266" width="22.140625" style="36" customWidth="1"/>
    <col min="11267" max="11267" width="19.140625" style="36" customWidth="1"/>
    <col min="11268" max="11268" width="19.42578125" style="36" customWidth="1"/>
    <col min="11269" max="11269" width="14.5703125" style="36" customWidth="1"/>
    <col min="11270" max="11270" width="11.85546875" style="36" customWidth="1"/>
    <col min="11271" max="11271" width="11.5703125" style="36" customWidth="1"/>
    <col min="11272" max="11272" width="13.7109375" style="36" customWidth="1"/>
    <col min="11273" max="11519" width="9.140625" style="36"/>
    <col min="11520" max="11520" width="81.42578125" style="36" customWidth="1"/>
    <col min="11521" max="11521" width="19.42578125" style="36" customWidth="1"/>
    <col min="11522" max="11522" width="22.140625" style="36" customWidth="1"/>
    <col min="11523" max="11523" width="19.140625" style="36" customWidth="1"/>
    <col min="11524" max="11524" width="19.42578125" style="36" customWidth="1"/>
    <col min="11525" max="11525" width="14.5703125" style="36" customWidth="1"/>
    <col min="11526" max="11526" width="11.85546875" style="36" customWidth="1"/>
    <col min="11527" max="11527" width="11.5703125" style="36" customWidth="1"/>
    <col min="11528" max="11528" width="13.7109375" style="36" customWidth="1"/>
    <col min="11529" max="11775" width="9.140625" style="36"/>
    <col min="11776" max="11776" width="81.42578125" style="36" customWidth="1"/>
    <col min="11777" max="11777" width="19.42578125" style="36" customWidth="1"/>
    <col min="11778" max="11778" width="22.140625" style="36" customWidth="1"/>
    <col min="11779" max="11779" width="19.140625" style="36" customWidth="1"/>
    <col min="11780" max="11780" width="19.42578125" style="36" customWidth="1"/>
    <col min="11781" max="11781" width="14.5703125" style="36" customWidth="1"/>
    <col min="11782" max="11782" width="11.85546875" style="36" customWidth="1"/>
    <col min="11783" max="11783" width="11.5703125" style="36" customWidth="1"/>
    <col min="11784" max="11784" width="13.7109375" style="36" customWidth="1"/>
    <col min="11785" max="12031" width="9.140625" style="36"/>
    <col min="12032" max="12032" width="81.42578125" style="36" customWidth="1"/>
    <col min="12033" max="12033" width="19.42578125" style="36" customWidth="1"/>
    <col min="12034" max="12034" width="22.140625" style="36" customWidth="1"/>
    <col min="12035" max="12035" width="19.140625" style="36" customWidth="1"/>
    <col min="12036" max="12036" width="19.42578125" style="36" customWidth="1"/>
    <col min="12037" max="12037" width="14.5703125" style="36" customWidth="1"/>
    <col min="12038" max="12038" width="11.85546875" style="36" customWidth="1"/>
    <col min="12039" max="12039" width="11.5703125" style="36" customWidth="1"/>
    <col min="12040" max="12040" width="13.7109375" style="36" customWidth="1"/>
    <col min="12041" max="12287" width="9.140625" style="36"/>
    <col min="12288" max="12288" width="81.42578125" style="36" customWidth="1"/>
    <col min="12289" max="12289" width="19.42578125" style="36" customWidth="1"/>
    <col min="12290" max="12290" width="22.140625" style="36" customWidth="1"/>
    <col min="12291" max="12291" width="19.140625" style="36" customWidth="1"/>
    <col min="12292" max="12292" width="19.42578125" style="36" customWidth="1"/>
    <col min="12293" max="12293" width="14.5703125" style="36" customWidth="1"/>
    <col min="12294" max="12294" width="11.85546875" style="36" customWidth="1"/>
    <col min="12295" max="12295" width="11.5703125" style="36" customWidth="1"/>
    <col min="12296" max="12296" width="13.7109375" style="36" customWidth="1"/>
    <col min="12297" max="12543" width="9.140625" style="36"/>
    <col min="12544" max="12544" width="81.42578125" style="36" customWidth="1"/>
    <col min="12545" max="12545" width="19.42578125" style="36" customWidth="1"/>
    <col min="12546" max="12546" width="22.140625" style="36" customWidth="1"/>
    <col min="12547" max="12547" width="19.140625" style="36" customWidth="1"/>
    <col min="12548" max="12548" width="19.42578125" style="36" customWidth="1"/>
    <col min="12549" max="12549" width="14.5703125" style="36" customWidth="1"/>
    <col min="12550" max="12550" width="11.85546875" style="36" customWidth="1"/>
    <col min="12551" max="12551" width="11.5703125" style="36" customWidth="1"/>
    <col min="12552" max="12552" width="13.7109375" style="36" customWidth="1"/>
    <col min="12553" max="12799" width="9.140625" style="36"/>
    <col min="12800" max="12800" width="81.42578125" style="36" customWidth="1"/>
    <col min="12801" max="12801" width="19.42578125" style="36" customWidth="1"/>
    <col min="12802" max="12802" width="22.140625" style="36" customWidth="1"/>
    <col min="12803" max="12803" width="19.140625" style="36" customWidth="1"/>
    <col min="12804" max="12804" width="19.42578125" style="36" customWidth="1"/>
    <col min="12805" max="12805" width="14.5703125" style="36" customWidth="1"/>
    <col min="12806" max="12806" width="11.85546875" style="36" customWidth="1"/>
    <col min="12807" max="12807" width="11.5703125" style="36" customWidth="1"/>
    <col min="12808" max="12808" width="13.7109375" style="36" customWidth="1"/>
    <col min="12809" max="13055" width="9.140625" style="36"/>
    <col min="13056" max="13056" width="81.42578125" style="36" customWidth="1"/>
    <col min="13057" max="13057" width="19.42578125" style="36" customWidth="1"/>
    <col min="13058" max="13058" width="22.140625" style="36" customWidth="1"/>
    <col min="13059" max="13059" width="19.140625" style="36" customWidth="1"/>
    <col min="13060" max="13060" width="19.42578125" style="36" customWidth="1"/>
    <col min="13061" max="13061" width="14.5703125" style="36" customWidth="1"/>
    <col min="13062" max="13062" width="11.85546875" style="36" customWidth="1"/>
    <col min="13063" max="13063" width="11.5703125" style="36" customWidth="1"/>
    <col min="13064" max="13064" width="13.7109375" style="36" customWidth="1"/>
    <col min="13065" max="13311" width="9.140625" style="36"/>
    <col min="13312" max="13312" width="81.42578125" style="36" customWidth="1"/>
    <col min="13313" max="13313" width="19.42578125" style="36" customWidth="1"/>
    <col min="13314" max="13314" width="22.140625" style="36" customWidth="1"/>
    <col min="13315" max="13315" width="19.140625" style="36" customWidth="1"/>
    <col min="13316" max="13316" width="19.42578125" style="36" customWidth="1"/>
    <col min="13317" max="13317" width="14.5703125" style="36" customWidth="1"/>
    <col min="13318" max="13318" width="11.85546875" style="36" customWidth="1"/>
    <col min="13319" max="13319" width="11.5703125" style="36" customWidth="1"/>
    <col min="13320" max="13320" width="13.7109375" style="36" customWidth="1"/>
    <col min="13321" max="13567" width="9.140625" style="36"/>
    <col min="13568" max="13568" width="81.42578125" style="36" customWidth="1"/>
    <col min="13569" max="13569" width="19.42578125" style="36" customWidth="1"/>
    <col min="13570" max="13570" width="22.140625" style="36" customWidth="1"/>
    <col min="13571" max="13571" width="19.140625" style="36" customWidth="1"/>
    <col min="13572" max="13572" width="19.42578125" style="36" customWidth="1"/>
    <col min="13573" max="13573" width="14.5703125" style="36" customWidth="1"/>
    <col min="13574" max="13574" width="11.85546875" style="36" customWidth="1"/>
    <col min="13575" max="13575" width="11.5703125" style="36" customWidth="1"/>
    <col min="13576" max="13576" width="13.7109375" style="36" customWidth="1"/>
    <col min="13577" max="13823" width="9.140625" style="36"/>
    <col min="13824" max="13824" width="81.42578125" style="36" customWidth="1"/>
    <col min="13825" max="13825" width="19.42578125" style="36" customWidth="1"/>
    <col min="13826" max="13826" width="22.140625" style="36" customWidth="1"/>
    <col min="13827" max="13827" width="19.140625" style="36" customWidth="1"/>
    <col min="13828" max="13828" width="19.42578125" style="36" customWidth="1"/>
    <col min="13829" max="13829" width="14.5703125" style="36" customWidth="1"/>
    <col min="13830" max="13830" width="11.85546875" style="36" customWidth="1"/>
    <col min="13831" max="13831" width="11.5703125" style="36" customWidth="1"/>
    <col min="13832" max="13832" width="13.7109375" style="36" customWidth="1"/>
    <col min="13833" max="14079" width="9.140625" style="36"/>
    <col min="14080" max="14080" width="81.42578125" style="36" customWidth="1"/>
    <col min="14081" max="14081" width="19.42578125" style="36" customWidth="1"/>
    <col min="14082" max="14082" width="22.140625" style="36" customWidth="1"/>
    <col min="14083" max="14083" width="19.140625" style="36" customWidth="1"/>
    <col min="14084" max="14084" width="19.42578125" style="36" customWidth="1"/>
    <col min="14085" max="14085" width="14.5703125" style="36" customWidth="1"/>
    <col min="14086" max="14086" width="11.85546875" style="36" customWidth="1"/>
    <col min="14087" max="14087" width="11.5703125" style="36" customWidth="1"/>
    <col min="14088" max="14088" width="13.7109375" style="36" customWidth="1"/>
    <col min="14089" max="14335" width="9.140625" style="36"/>
    <col min="14336" max="14336" width="81.42578125" style="36" customWidth="1"/>
    <col min="14337" max="14337" width="19.42578125" style="36" customWidth="1"/>
    <col min="14338" max="14338" width="22.140625" style="36" customWidth="1"/>
    <col min="14339" max="14339" width="19.140625" style="36" customWidth="1"/>
    <col min="14340" max="14340" width="19.42578125" style="36" customWidth="1"/>
    <col min="14341" max="14341" width="14.5703125" style="36" customWidth="1"/>
    <col min="14342" max="14342" width="11.85546875" style="36" customWidth="1"/>
    <col min="14343" max="14343" width="11.5703125" style="36" customWidth="1"/>
    <col min="14344" max="14344" width="13.7109375" style="36" customWidth="1"/>
    <col min="14345" max="14591" width="9.140625" style="36"/>
    <col min="14592" max="14592" width="81.42578125" style="36" customWidth="1"/>
    <col min="14593" max="14593" width="19.42578125" style="36" customWidth="1"/>
    <col min="14594" max="14594" width="22.140625" style="36" customWidth="1"/>
    <col min="14595" max="14595" width="19.140625" style="36" customWidth="1"/>
    <col min="14596" max="14596" width="19.42578125" style="36" customWidth="1"/>
    <col min="14597" max="14597" width="14.5703125" style="36" customWidth="1"/>
    <col min="14598" max="14598" width="11.85546875" style="36" customWidth="1"/>
    <col min="14599" max="14599" width="11.5703125" style="36" customWidth="1"/>
    <col min="14600" max="14600" width="13.7109375" style="36" customWidth="1"/>
    <col min="14601" max="14847" width="9.140625" style="36"/>
    <col min="14848" max="14848" width="81.42578125" style="36" customWidth="1"/>
    <col min="14849" max="14849" width="19.42578125" style="36" customWidth="1"/>
    <col min="14850" max="14850" width="22.140625" style="36" customWidth="1"/>
    <col min="14851" max="14851" width="19.140625" style="36" customWidth="1"/>
    <col min="14852" max="14852" width="19.42578125" style="36" customWidth="1"/>
    <col min="14853" max="14853" width="14.5703125" style="36" customWidth="1"/>
    <col min="14854" max="14854" width="11.85546875" style="36" customWidth="1"/>
    <col min="14855" max="14855" width="11.5703125" style="36" customWidth="1"/>
    <col min="14856" max="14856" width="13.7109375" style="36" customWidth="1"/>
    <col min="14857" max="15103" width="9.140625" style="36"/>
    <col min="15104" max="15104" width="81.42578125" style="36" customWidth="1"/>
    <col min="15105" max="15105" width="19.42578125" style="36" customWidth="1"/>
    <col min="15106" max="15106" width="22.140625" style="36" customWidth="1"/>
    <col min="15107" max="15107" width="19.140625" style="36" customWidth="1"/>
    <col min="15108" max="15108" width="19.42578125" style="36" customWidth="1"/>
    <col min="15109" max="15109" width="14.5703125" style="36" customWidth="1"/>
    <col min="15110" max="15110" width="11.85546875" style="36" customWidth="1"/>
    <col min="15111" max="15111" width="11.5703125" style="36" customWidth="1"/>
    <col min="15112" max="15112" width="13.7109375" style="36" customWidth="1"/>
    <col min="15113" max="15359" width="9.140625" style="36"/>
    <col min="15360" max="15360" width="81.42578125" style="36" customWidth="1"/>
    <col min="15361" max="15361" width="19.42578125" style="36" customWidth="1"/>
    <col min="15362" max="15362" width="22.140625" style="36" customWidth="1"/>
    <col min="15363" max="15363" width="19.140625" style="36" customWidth="1"/>
    <col min="15364" max="15364" width="19.42578125" style="36" customWidth="1"/>
    <col min="15365" max="15365" width="14.5703125" style="36" customWidth="1"/>
    <col min="15366" max="15366" width="11.85546875" style="36" customWidth="1"/>
    <col min="15367" max="15367" width="11.5703125" style="36" customWidth="1"/>
    <col min="15368" max="15368" width="13.7109375" style="36" customWidth="1"/>
    <col min="15369" max="15615" width="9.140625" style="36"/>
    <col min="15616" max="15616" width="81.42578125" style="36" customWidth="1"/>
    <col min="15617" max="15617" width="19.42578125" style="36" customWidth="1"/>
    <col min="15618" max="15618" width="22.140625" style="36" customWidth="1"/>
    <col min="15619" max="15619" width="19.140625" style="36" customWidth="1"/>
    <col min="15620" max="15620" width="19.42578125" style="36" customWidth="1"/>
    <col min="15621" max="15621" width="14.5703125" style="36" customWidth="1"/>
    <col min="15622" max="15622" width="11.85546875" style="36" customWidth="1"/>
    <col min="15623" max="15623" width="11.5703125" style="36" customWidth="1"/>
    <col min="15624" max="15624" width="13.7109375" style="36" customWidth="1"/>
    <col min="15625" max="15871" width="9.140625" style="36"/>
    <col min="15872" max="15872" width="81.42578125" style="36" customWidth="1"/>
    <col min="15873" max="15873" width="19.42578125" style="36" customWidth="1"/>
    <col min="15874" max="15874" width="22.140625" style="36" customWidth="1"/>
    <col min="15875" max="15875" width="19.140625" style="36" customWidth="1"/>
    <col min="15876" max="15876" width="19.42578125" style="36" customWidth="1"/>
    <col min="15877" max="15877" width="14.5703125" style="36" customWidth="1"/>
    <col min="15878" max="15878" width="11.85546875" style="36" customWidth="1"/>
    <col min="15879" max="15879" width="11.5703125" style="36" customWidth="1"/>
    <col min="15880" max="15880" width="13.7109375" style="36" customWidth="1"/>
    <col min="15881" max="16127" width="9.140625" style="36"/>
    <col min="16128" max="16128" width="81.42578125" style="36" customWidth="1"/>
    <col min="16129" max="16129" width="19.42578125" style="36" customWidth="1"/>
    <col min="16130" max="16130" width="22.140625" style="36" customWidth="1"/>
    <col min="16131" max="16131" width="19.140625" style="36" customWidth="1"/>
    <col min="16132" max="16132" width="19.42578125" style="36" customWidth="1"/>
    <col min="16133" max="16133" width="14.5703125" style="36" customWidth="1"/>
    <col min="16134" max="16134" width="11.85546875" style="36" customWidth="1"/>
    <col min="16135" max="16135" width="11.5703125" style="36" customWidth="1"/>
    <col min="16136" max="16136" width="13.7109375" style="36" customWidth="1"/>
    <col min="16137" max="16384" width="9.140625" style="36"/>
  </cols>
  <sheetData>
    <row r="1" spans="1:5" ht="29.25" customHeight="1" thickBot="1" x14ac:dyDescent="0.25">
      <c r="A1" s="34" t="s">
        <v>69</v>
      </c>
      <c r="B1" s="78" t="s">
        <v>1</v>
      </c>
      <c r="C1" s="79"/>
      <c r="D1" s="80"/>
    </row>
    <row r="2" spans="1:5" ht="41.25" thickBot="1" x14ac:dyDescent="0.25">
      <c r="A2" s="37" t="s">
        <v>19</v>
      </c>
      <c r="B2" s="38" t="s">
        <v>9</v>
      </c>
      <c r="C2" s="38" t="s">
        <v>11</v>
      </c>
      <c r="D2" s="38" t="s">
        <v>0</v>
      </c>
    </row>
    <row r="3" spans="1:5" ht="15" thickBot="1" x14ac:dyDescent="0.35">
      <c r="A3" s="39" t="s">
        <v>20</v>
      </c>
      <c r="B3" s="30">
        <v>0</v>
      </c>
      <c r="C3" s="19">
        <v>3500</v>
      </c>
      <c r="D3" s="18">
        <f t="shared" ref="D3" si="0">B3*C3</f>
        <v>0</v>
      </c>
    </row>
    <row r="4" spans="1:5" ht="17.25" thickBot="1" x14ac:dyDescent="0.25">
      <c r="A4" s="40"/>
      <c r="B4" s="41"/>
      <c r="C4" s="42" t="s">
        <v>24</v>
      </c>
      <c r="D4" s="15">
        <f>SUM(D3:D3)</f>
        <v>0</v>
      </c>
    </row>
    <row r="5" spans="1:5" ht="15.75" thickBot="1" x14ac:dyDescent="0.25">
      <c r="A5" s="43"/>
      <c r="B5" s="43"/>
      <c r="C5" s="44"/>
      <c r="D5" s="43"/>
    </row>
    <row r="6" spans="1:5" ht="26.25" thickBot="1" x14ac:dyDescent="0.25">
      <c r="A6" s="37" t="s">
        <v>61</v>
      </c>
      <c r="B6" s="38" t="s">
        <v>9</v>
      </c>
      <c r="C6" s="38" t="s">
        <v>11</v>
      </c>
      <c r="D6" s="38" t="s">
        <v>0</v>
      </c>
    </row>
    <row r="7" spans="1:5" ht="15" thickBot="1" x14ac:dyDescent="0.25">
      <c r="A7" s="45" t="s">
        <v>60</v>
      </c>
      <c r="B7" s="30">
        <v>0</v>
      </c>
      <c r="C7" s="19">
        <f>6000</f>
        <v>6000</v>
      </c>
      <c r="D7" s="18">
        <f t="shared" ref="D7" si="1">B7*C7</f>
        <v>0</v>
      </c>
      <c r="E7" s="46"/>
    </row>
    <row r="8" spans="1:5" ht="27.75" customHeight="1" thickBot="1" x14ac:dyDescent="0.25">
      <c r="A8" s="37"/>
      <c r="B8" s="38" t="s">
        <v>16</v>
      </c>
      <c r="C8" s="47" t="s">
        <v>11</v>
      </c>
      <c r="D8" s="38" t="s">
        <v>0</v>
      </c>
    </row>
    <row r="9" spans="1:5" ht="15" thickBot="1" x14ac:dyDescent="0.25">
      <c r="A9" s="45" t="s">
        <v>51</v>
      </c>
      <c r="B9" s="30">
        <v>0</v>
      </c>
      <c r="C9" s="19">
        <f>C7*20%</f>
        <v>1200</v>
      </c>
      <c r="D9" s="18">
        <f t="shared" ref="D9" si="2">B9*C9</f>
        <v>0</v>
      </c>
    </row>
    <row r="10" spans="1:5" ht="27.75" customHeight="1" thickBot="1" x14ac:dyDescent="0.25">
      <c r="A10" s="37"/>
      <c r="B10" s="38" t="s">
        <v>9</v>
      </c>
      <c r="C10" s="47" t="s">
        <v>11</v>
      </c>
      <c r="D10" s="38" t="s">
        <v>0</v>
      </c>
    </row>
    <row r="11" spans="1:5" ht="15" thickBot="1" x14ac:dyDescent="0.25">
      <c r="A11" s="45" t="s">
        <v>53</v>
      </c>
      <c r="B11" s="30">
        <v>0</v>
      </c>
      <c r="C11" s="19">
        <f>C7*80%</f>
        <v>4800</v>
      </c>
      <c r="D11" s="18">
        <f t="shared" ref="D11" si="3">B11*C11</f>
        <v>0</v>
      </c>
    </row>
    <row r="12" spans="1:5" ht="27.75" customHeight="1" thickBot="1" x14ac:dyDescent="0.25">
      <c r="A12" s="48" t="s">
        <v>4</v>
      </c>
      <c r="B12" s="41"/>
      <c r="C12" s="42" t="s">
        <v>21</v>
      </c>
      <c r="D12" s="15">
        <f>SUM(D7:D7)</f>
        <v>0</v>
      </c>
    </row>
    <row r="13" spans="1:5" ht="17.25" thickBot="1" x14ac:dyDescent="0.25">
      <c r="A13" s="49"/>
      <c r="B13" s="50"/>
      <c r="C13" s="51"/>
      <c r="D13" s="23"/>
    </row>
    <row r="14" spans="1:5" ht="41.25" thickBot="1" x14ac:dyDescent="0.25">
      <c r="A14" s="37" t="s">
        <v>22</v>
      </c>
      <c r="B14" s="38" t="s">
        <v>9</v>
      </c>
      <c r="C14" s="47" t="s">
        <v>11</v>
      </c>
      <c r="D14" s="38" t="s">
        <v>0</v>
      </c>
    </row>
    <row r="15" spans="1:5" ht="15" thickBot="1" x14ac:dyDescent="0.25">
      <c r="A15" s="45" t="s">
        <v>45</v>
      </c>
      <c r="B15" s="30">
        <v>0</v>
      </c>
      <c r="C15" s="19">
        <f>3200+2000</f>
        <v>5200</v>
      </c>
      <c r="D15" s="18">
        <f>B15*C15</f>
        <v>0</v>
      </c>
    </row>
    <row r="16" spans="1:5" ht="15" thickBot="1" x14ac:dyDescent="0.25">
      <c r="A16" s="45" t="s">
        <v>46</v>
      </c>
      <c r="B16" s="31">
        <v>0</v>
      </c>
      <c r="C16" s="25">
        <f>8000+4800+3000</f>
        <v>15800</v>
      </c>
      <c r="D16" s="24">
        <f>B16*C16</f>
        <v>0</v>
      </c>
      <c r="E16" s="46"/>
    </row>
    <row r="17" spans="1:5" ht="15" thickBot="1" x14ac:dyDescent="0.25">
      <c r="A17" s="45" t="s">
        <v>12</v>
      </c>
      <c r="B17" s="30">
        <v>0</v>
      </c>
      <c r="C17" s="19">
        <f>C15+C16</f>
        <v>21000</v>
      </c>
      <c r="D17" s="18">
        <f>B17*C17</f>
        <v>0</v>
      </c>
    </row>
    <row r="18" spans="1:5" ht="15" thickBot="1" x14ac:dyDescent="0.25">
      <c r="A18" s="45" t="s">
        <v>5</v>
      </c>
      <c r="B18" s="30">
        <v>0</v>
      </c>
      <c r="C18" s="19">
        <f>21000-8500</f>
        <v>12500</v>
      </c>
      <c r="D18" s="18">
        <f>B18*C18</f>
        <v>0</v>
      </c>
    </row>
    <row r="19" spans="1:5" ht="15" thickBot="1" x14ac:dyDescent="0.25">
      <c r="A19" s="45" t="s">
        <v>49</v>
      </c>
      <c r="B19" s="30">
        <v>0</v>
      </c>
      <c r="C19" s="19">
        <f>C17</f>
        <v>21000</v>
      </c>
      <c r="D19" s="18">
        <f>B19*C19</f>
        <v>0</v>
      </c>
      <c r="E19" s="52"/>
    </row>
    <row r="20" spans="1:5" ht="27.75" customHeight="1" thickBot="1" x14ac:dyDescent="0.25">
      <c r="A20" s="40"/>
      <c r="B20" s="41"/>
      <c r="C20" s="42" t="s">
        <v>23</v>
      </c>
      <c r="D20" s="15">
        <f>SUM(D15:D19)</f>
        <v>0</v>
      </c>
    </row>
    <row r="21" spans="1:5" ht="17.25" thickBot="1" x14ac:dyDescent="0.25">
      <c r="A21" s="49"/>
      <c r="B21" s="50"/>
      <c r="C21" s="51"/>
      <c r="D21" s="23"/>
    </row>
    <row r="22" spans="1:5" ht="102" thickBot="1" x14ac:dyDescent="0.25">
      <c r="A22" s="53" t="s">
        <v>25</v>
      </c>
      <c r="B22" s="47" t="s">
        <v>9</v>
      </c>
      <c r="C22" s="47" t="s">
        <v>11</v>
      </c>
      <c r="D22" s="47" t="s">
        <v>0</v>
      </c>
      <c r="E22" s="52"/>
    </row>
    <row r="23" spans="1:5" ht="15" thickBot="1" x14ac:dyDescent="0.25">
      <c r="A23" s="45" t="s">
        <v>13</v>
      </c>
      <c r="B23" s="30">
        <v>0</v>
      </c>
      <c r="C23" s="19">
        <v>1000</v>
      </c>
      <c r="D23" s="18">
        <f>B23*C23</f>
        <v>0</v>
      </c>
      <c r="E23" s="52"/>
    </row>
    <row r="24" spans="1:5" ht="15" thickBot="1" x14ac:dyDescent="0.25">
      <c r="A24" s="45" t="s">
        <v>47</v>
      </c>
      <c r="B24" s="30">
        <v>0</v>
      </c>
      <c r="C24" s="19">
        <v>400</v>
      </c>
      <c r="D24" s="18">
        <f t="shared" ref="D24:D28" si="4">B24*C24</f>
        <v>0</v>
      </c>
    </row>
    <row r="25" spans="1:5" ht="15" thickBot="1" x14ac:dyDescent="0.25">
      <c r="A25" s="45" t="s">
        <v>48</v>
      </c>
      <c r="B25" s="30">
        <v>0</v>
      </c>
      <c r="C25" s="19">
        <v>600</v>
      </c>
      <c r="D25" s="18">
        <f t="shared" si="4"/>
        <v>0</v>
      </c>
      <c r="E25" s="46"/>
    </row>
    <row r="26" spans="1:5" ht="15" thickBot="1" x14ac:dyDescent="0.25">
      <c r="A26" s="45" t="s">
        <v>12</v>
      </c>
      <c r="B26" s="30">
        <v>0</v>
      </c>
      <c r="C26" s="19">
        <v>1000</v>
      </c>
      <c r="D26" s="18">
        <f t="shared" si="4"/>
        <v>0</v>
      </c>
      <c r="E26" s="46"/>
    </row>
    <row r="27" spans="1:5" ht="15" thickBot="1" x14ac:dyDescent="0.25">
      <c r="A27" s="54" t="s">
        <v>5</v>
      </c>
      <c r="B27" s="30">
        <v>0</v>
      </c>
      <c r="C27" s="19">
        <v>1000</v>
      </c>
      <c r="D27" s="18">
        <f t="shared" si="4"/>
        <v>0</v>
      </c>
    </row>
    <row r="28" spans="1:5" ht="15" thickBot="1" x14ac:dyDescent="0.25">
      <c r="A28" s="45" t="s">
        <v>49</v>
      </c>
      <c r="B28" s="30">
        <v>0</v>
      </c>
      <c r="C28" s="19">
        <v>1000</v>
      </c>
      <c r="D28" s="18">
        <f t="shared" si="4"/>
        <v>0</v>
      </c>
      <c r="E28" s="46"/>
    </row>
    <row r="29" spans="1:5" ht="27.75" customHeight="1" thickBot="1" x14ac:dyDescent="0.25">
      <c r="A29" s="37"/>
      <c r="B29" s="38" t="s">
        <v>16</v>
      </c>
      <c r="C29" s="47" t="s">
        <v>11</v>
      </c>
      <c r="D29" s="38" t="s">
        <v>0</v>
      </c>
    </row>
    <row r="30" spans="1:5" ht="15" thickBot="1" x14ac:dyDescent="0.25">
      <c r="A30" s="45" t="s">
        <v>50</v>
      </c>
      <c r="B30" s="30">
        <v>0</v>
      </c>
      <c r="C30" s="19">
        <v>100</v>
      </c>
      <c r="D30" s="18">
        <f t="shared" ref="D30:D31" si="5">B30*C30</f>
        <v>0</v>
      </c>
    </row>
    <row r="31" spans="1:5" ht="15" thickBot="1" x14ac:dyDescent="0.25">
      <c r="A31" s="45" t="s">
        <v>51</v>
      </c>
      <c r="B31" s="30">
        <v>0</v>
      </c>
      <c r="C31" s="19">
        <v>100</v>
      </c>
      <c r="D31" s="18">
        <f t="shared" si="5"/>
        <v>0</v>
      </c>
    </row>
    <row r="32" spans="1:5" ht="27.75" customHeight="1" thickBot="1" x14ac:dyDescent="0.25">
      <c r="A32" s="55"/>
      <c r="B32" s="38" t="s">
        <v>9</v>
      </c>
      <c r="C32" s="47" t="s">
        <v>11</v>
      </c>
      <c r="D32" s="38" t="s">
        <v>0</v>
      </c>
    </row>
    <row r="33" spans="1:5" ht="15" thickBot="1" x14ac:dyDescent="0.25">
      <c r="A33" s="45" t="s">
        <v>52</v>
      </c>
      <c r="B33" s="30">
        <v>0</v>
      </c>
      <c r="C33" s="19">
        <v>100</v>
      </c>
      <c r="D33" s="18">
        <f t="shared" ref="D33:D34" si="6">B33*C33</f>
        <v>0</v>
      </c>
    </row>
    <row r="34" spans="1:5" ht="15" thickBot="1" x14ac:dyDescent="0.25">
      <c r="A34" s="45" t="s">
        <v>53</v>
      </c>
      <c r="B34" s="30">
        <v>0</v>
      </c>
      <c r="C34" s="19">
        <v>100</v>
      </c>
      <c r="D34" s="18">
        <f t="shared" si="6"/>
        <v>0</v>
      </c>
    </row>
    <row r="35" spans="1:5" ht="27.75" customHeight="1" thickBot="1" x14ac:dyDescent="0.25">
      <c r="A35" s="48" t="s">
        <v>4</v>
      </c>
      <c r="B35" s="41"/>
      <c r="C35" s="42" t="s">
        <v>26</v>
      </c>
      <c r="D35" s="15">
        <f>SUM(D23:D28)</f>
        <v>0</v>
      </c>
      <c r="E35" s="14"/>
    </row>
    <row r="36" spans="1:5" ht="17.25" thickBot="1" x14ac:dyDescent="0.25">
      <c r="A36" s="49"/>
      <c r="B36" s="50"/>
      <c r="C36" s="51"/>
      <c r="D36" s="23"/>
    </row>
    <row r="37" spans="1:5" ht="61.5" thickBot="1" x14ac:dyDescent="0.25">
      <c r="A37" s="53" t="s">
        <v>29</v>
      </c>
      <c r="B37" s="47" t="s">
        <v>9</v>
      </c>
      <c r="C37" s="47" t="s">
        <v>11</v>
      </c>
      <c r="D37" s="47" t="s">
        <v>0</v>
      </c>
    </row>
    <row r="38" spans="1:5" ht="15" thickBot="1" x14ac:dyDescent="0.25">
      <c r="A38" s="56" t="s">
        <v>5</v>
      </c>
      <c r="B38" s="30">
        <v>0</v>
      </c>
      <c r="C38" s="19">
        <v>2500</v>
      </c>
      <c r="D38" s="18">
        <f t="shared" ref="D38" si="7">B38*C38</f>
        <v>0</v>
      </c>
      <c r="E38" s="46"/>
    </row>
    <row r="39" spans="1:5" ht="15" thickBot="1" x14ac:dyDescent="0.25">
      <c r="A39" s="45" t="s">
        <v>54</v>
      </c>
      <c r="B39" s="30">
        <v>0</v>
      </c>
      <c r="C39" s="19">
        <v>2500</v>
      </c>
      <c r="D39" s="18">
        <f t="shared" ref="D39" si="8">B39*C39</f>
        <v>0</v>
      </c>
    </row>
    <row r="40" spans="1:5" ht="16.5" thickBot="1" x14ac:dyDescent="0.25">
      <c r="A40" s="48"/>
      <c r="B40" s="41"/>
      <c r="C40" s="42" t="s">
        <v>27</v>
      </c>
      <c r="D40" s="15">
        <f>SUM(D38:D39)</f>
        <v>0</v>
      </c>
    </row>
    <row r="41" spans="1:5" ht="17.25" thickBot="1" x14ac:dyDescent="0.25">
      <c r="A41" s="49"/>
      <c r="B41" s="50"/>
      <c r="C41" s="51"/>
      <c r="D41" s="23"/>
    </row>
    <row r="42" spans="1:5" ht="61.5" thickBot="1" x14ac:dyDescent="0.25">
      <c r="A42" s="53" t="s">
        <v>30</v>
      </c>
      <c r="B42" s="47" t="s">
        <v>9</v>
      </c>
      <c r="C42" s="47" t="s">
        <v>11</v>
      </c>
      <c r="D42" s="47" t="s">
        <v>0</v>
      </c>
    </row>
    <row r="43" spans="1:5" ht="15" thickBot="1" x14ac:dyDescent="0.25">
      <c r="A43" s="56" t="s">
        <v>5</v>
      </c>
      <c r="B43" s="30">
        <v>0</v>
      </c>
      <c r="C43" s="19">
        <v>500</v>
      </c>
      <c r="D43" s="18">
        <f t="shared" ref="D43:D44" si="9">B43*C43</f>
        <v>0</v>
      </c>
    </row>
    <row r="44" spans="1:5" ht="29.25" thickBot="1" x14ac:dyDescent="0.25">
      <c r="A44" s="45" t="s">
        <v>55</v>
      </c>
      <c r="B44" s="30">
        <v>0</v>
      </c>
      <c r="C44" s="19">
        <v>500</v>
      </c>
      <c r="D44" s="18">
        <f t="shared" si="9"/>
        <v>0</v>
      </c>
    </row>
    <row r="45" spans="1:5" ht="16.5" thickBot="1" x14ac:dyDescent="0.25">
      <c r="A45" s="48"/>
      <c r="B45" s="41"/>
      <c r="C45" s="42" t="s">
        <v>28</v>
      </c>
      <c r="D45" s="15">
        <f>SUM(D43:D44)</f>
        <v>0</v>
      </c>
    </row>
    <row r="46" spans="1:5" ht="17.25" thickBot="1" x14ac:dyDescent="0.25">
      <c r="A46" s="49"/>
      <c r="B46" s="50"/>
      <c r="C46" s="51"/>
      <c r="D46" s="23"/>
    </row>
    <row r="47" spans="1:5" ht="41.25" thickBot="1" x14ac:dyDescent="0.25">
      <c r="A47" s="53" t="s">
        <v>31</v>
      </c>
      <c r="B47" s="47" t="s">
        <v>9</v>
      </c>
      <c r="C47" s="47" t="s">
        <v>11</v>
      </c>
      <c r="D47" s="47" t="s">
        <v>0</v>
      </c>
    </row>
    <row r="48" spans="1:5" ht="15" thickBot="1" x14ac:dyDescent="0.25">
      <c r="A48" s="56" t="s">
        <v>5</v>
      </c>
      <c r="B48" s="30">
        <v>0</v>
      </c>
      <c r="C48" s="19">
        <v>196</v>
      </c>
      <c r="D48" s="18">
        <f t="shared" ref="D48:D49" si="10">B48*C48</f>
        <v>0</v>
      </c>
      <c r="E48" s="46"/>
    </row>
    <row r="49" spans="1:5" ht="29.25" thickBot="1" x14ac:dyDescent="0.25">
      <c r="A49" s="45" t="s">
        <v>56</v>
      </c>
      <c r="B49" s="30">
        <v>0</v>
      </c>
      <c r="C49" s="19">
        <v>196</v>
      </c>
      <c r="D49" s="18">
        <f t="shared" si="10"/>
        <v>0</v>
      </c>
      <c r="E49" s="52"/>
    </row>
    <row r="50" spans="1:5" ht="16.5" thickBot="1" x14ac:dyDescent="0.25">
      <c r="A50" s="48"/>
      <c r="B50" s="41"/>
      <c r="C50" s="42" t="s">
        <v>32</v>
      </c>
      <c r="D50" s="15">
        <f>SUM(D48:D49)</f>
        <v>0</v>
      </c>
    </row>
    <row r="51" spans="1:5" ht="16.5" thickBot="1" x14ac:dyDescent="0.25">
      <c r="A51" s="57"/>
      <c r="B51" s="50"/>
      <c r="C51" s="51"/>
      <c r="D51" s="23"/>
    </row>
    <row r="52" spans="1:5" ht="102" thickBot="1" x14ac:dyDescent="0.25">
      <c r="A52" s="37" t="s">
        <v>33</v>
      </c>
      <c r="B52" s="38" t="s">
        <v>9</v>
      </c>
      <c r="C52" s="47" t="s">
        <v>11</v>
      </c>
      <c r="D52" s="38" t="s">
        <v>0</v>
      </c>
    </row>
    <row r="53" spans="1:5" ht="15" thickBot="1" x14ac:dyDescent="0.25">
      <c r="A53" s="45" t="s">
        <v>36</v>
      </c>
      <c r="B53" s="30">
        <v>0</v>
      </c>
      <c r="C53" s="19">
        <v>30</v>
      </c>
      <c r="D53" s="18">
        <f>B53*C53</f>
        <v>0</v>
      </c>
    </row>
    <row r="54" spans="1:5" ht="15" thickBot="1" x14ac:dyDescent="0.25">
      <c r="A54" s="45" t="s">
        <v>57</v>
      </c>
      <c r="B54" s="30">
        <v>0</v>
      </c>
      <c r="C54" s="19">
        <v>30</v>
      </c>
      <c r="D54" s="18">
        <f t="shared" ref="D54:D57" si="11">B54*C54</f>
        <v>0</v>
      </c>
    </row>
    <row r="55" spans="1:5" ht="15" thickBot="1" x14ac:dyDescent="0.25">
      <c r="A55" s="45" t="s">
        <v>35</v>
      </c>
      <c r="B55" s="30">
        <v>0</v>
      </c>
      <c r="C55" s="19">
        <v>30</v>
      </c>
      <c r="D55" s="18">
        <f t="shared" si="11"/>
        <v>0</v>
      </c>
    </row>
    <row r="56" spans="1:5" ht="15" thickBot="1" x14ac:dyDescent="0.25">
      <c r="A56" s="54" t="s">
        <v>5</v>
      </c>
      <c r="B56" s="30">
        <v>0</v>
      </c>
      <c r="C56" s="19">
        <v>30</v>
      </c>
      <c r="D56" s="18">
        <f t="shared" si="11"/>
        <v>0</v>
      </c>
    </row>
    <row r="57" spans="1:5" ht="15" thickBot="1" x14ac:dyDescent="0.25">
      <c r="A57" s="45" t="s">
        <v>58</v>
      </c>
      <c r="B57" s="30">
        <v>0</v>
      </c>
      <c r="C57" s="19">
        <v>30</v>
      </c>
      <c r="D57" s="18">
        <f t="shared" si="11"/>
        <v>0</v>
      </c>
    </row>
    <row r="58" spans="1:5" ht="26.25" thickBot="1" x14ac:dyDescent="0.25">
      <c r="A58" s="37"/>
      <c r="B58" s="38" t="s">
        <v>16</v>
      </c>
      <c r="C58" s="47" t="s">
        <v>11</v>
      </c>
      <c r="D58" s="38" t="s">
        <v>0</v>
      </c>
    </row>
    <row r="59" spans="1:5" ht="15" thickBot="1" x14ac:dyDescent="0.25">
      <c r="A59" s="45" t="s">
        <v>51</v>
      </c>
      <c r="B59" s="30">
        <v>0</v>
      </c>
      <c r="C59" s="19">
        <v>5</v>
      </c>
      <c r="D59" s="18">
        <f t="shared" ref="D59" si="12">B59*C59</f>
        <v>0</v>
      </c>
    </row>
    <row r="60" spans="1:5" ht="26.25" thickBot="1" x14ac:dyDescent="0.25">
      <c r="A60" s="37"/>
      <c r="B60" s="38" t="s">
        <v>9</v>
      </c>
      <c r="C60" s="47" t="s">
        <v>11</v>
      </c>
      <c r="D60" s="38" t="s">
        <v>0</v>
      </c>
    </row>
    <row r="61" spans="1:5" ht="15" thickBot="1" x14ac:dyDescent="0.25">
      <c r="A61" s="45" t="s">
        <v>53</v>
      </c>
      <c r="B61" s="30">
        <v>0</v>
      </c>
      <c r="C61" s="19">
        <v>5</v>
      </c>
      <c r="D61" s="18">
        <f t="shared" ref="D61" si="13">B61*C61</f>
        <v>0</v>
      </c>
    </row>
    <row r="62" spans="1:5" ht="16.5" thickBot="1" x14ac:dyDescent="0.25">
      <c r="A62" s="48" t="s">
        <v>4</v>
      </c>
      <c r="B62" s="41"/>
      <c r="C62" s="42" t="s">
        <v>34</v>
      </c>
      <c r="D62" s="15">
        <f>SUM(D53:D57)</f>
        <v>0</v>
      </c>
    </row>
    <row r="63" spans="1:5" ht="16.5" thickBot="1" x14ac:dyDescent="0.25">
      <c r="A63" s="57"/>
      <c r="B63" s="50"/>
      <c r="C63" s="51"/>
      <c r="D63" s="23"/>
    </row>
    <row r="64" spans="1:5" ht="41.25" thickBot="1" x14ac:dyDescent="0.25">
      <c r="A64" s="37" t="s">
        <v>37</v>
      </c>
      <c r="B64" s="38" t="s">
        <v>9</v>
      </c>
      <c r="C64" s="47" t="s">
        <v>11</v>
      </c>
      <c r="D64" s="38" t="s">
        <v>0</v>
      </c>
    </row>
    <row r="65" spans="1:5" ht="15" thickBot="1" x14ac:dyDescent="0.25">
      <c r="A65" s="45" t="s">
        <v>39</v>
      </c>
      <c r="B65" s="30">
        <v>0</v>
      </c>
      <c r="C65" s="19">
        <v>50</v>
      </c>
      <c r="D65" s="18">
        <f>B65*C65</f>
        <v>0</v>
      </c>
    </row>
    <row r="66" spans="1:5" ht="15" thickBot="1" x14ac:dyDescent="0.25">
      <c r="A66" s="45" t="s">
        <v>45</v>
      </c>
      <c r="B66" s="30">
        <v>0</v>
      </c>
      <c r="C66" s="19">
        <v>20</v>
      </c>
      <c r="D66" s="18">
        <f t="shared" ref="D66" si="14">B66*C66</f>
        <v>0</v>
      </c>
    </row>
    <row r="67" spans="1:5" ht="15" thickBot="1" x14ac:dyDescent="0.25">
      <c r="A67" s="45" t="s">
        <v>46</v>
      </c>
      <c r="B67" s="30">
        <v>0</v>
      </c>
      <c r="C67" s="19">
        <v>30</v>
      </c>
      <c r="D67" s="18">
        <f t="shared" ref="D67:D72" si="15">B67*C67</f>
        <v>0</v>
      </c>
    </row>
    <row r="68" spans="1:5" ht="15" thickBot="1" x14ac:dyDescent="0.25">
      <c r="A68" s="45" t="s">
        <v>12</v>
      </c>
      <c r="B68" s="30">
        <v>0</v>
      </c>
      <c r="C68" s="19">
        <v>50</v>
      </c>
      <c r="D68" s="18">
        <f t="shared" si="15"/>
        <v>0</v>
      </c>
    </row>
    <row r="69" spans="1:5" ht="15" thickBot="1" x14ac:dyDescent="0.25">
      <c r="A69" s="54" t="s">
        <v>5</v>
      </c>
      <c r="B69" s="30">
        <v>0</v>
      </c>
      <c r="C69" s="19">
        <v>50</v>
      </c>
      <c r="D69" s="18">
        <f t="shared" si="15"/>
        <v>0</v>
      </c>
    </row>
    <row r="70" spans="1:5" ht="15" thickBot="1" x14ac:dyDescent="0.25">
      <c r="A70" s="45" t="s">
        <v>49</v>
      </c>
      <c r="B70" s="30">
        <v>0</v>
      </c>
      <c r="C70" s="19">
        <v>50</v>
      </c>
      <c r="D70" s="18">
        <f t="shared" si="15"/>
        <v>0</v>
      </c>
    </row>
    <row r="71" spans="1:5" ht="26.25" thickBot="1" x14ac:dyDescent="0.25">
      <c r="A71" s="37"/>
      <c r="B71" s="38" t="s">
        <v>16</v>
      </c>
      <c r="C71" s="47" t="s">
        <v>11</v>
      </c>
      <c r="D71" s="38" t="s">
        <v>0</v>
      </c>
    </row>
    <row r="72" spans="1:5" ht="15" thickBot="1" x14ac:dyDescent="0.25">
      <c r="A72" s="45" t="s">
        <v>14</v>
      </c>
      <c r="B72" s="30">
        <v>0</v>
      </c>
      <c r="C72" s="19">
        <v>20</v>
      </c>
      <c r="D72" s="18">
        <f t="shared" si="15"/>
        <v>0</v>
      </c>
    </row>
    <row r="73" spans="1:5" ht="15" thickBot="1" x14ac:dyDescent="0.25">
      <c r="A73" s="45" t="s">
        <v>15</v>
      </c>
      <c r="B73" s="30">
        <v>0</v>
      </c>
      <c r="C73" s="19">
        <v>30</v>
      </c>
      <c r="D73" s="18">
        <f t="shared" ref="D73" si="16">B73*C73</f>
        <v>0</v>
      </c>
    </row>
    <row r="74" spans="1:5" ht="16.5" thickBot="1" x14ac:dyDescent="0.25">
      <c r="A74" s="48" t="s">
        <v>4</v>
      </c>
      <c r="B74" s="41"/>
      <c r="C74" s="42" t="s">
        <v>38</v>
      </c>
      <c r="D74" s="15">
        <f>SUM(D65:D70)</f>
        <v>0</v>
      </c>
    </row>
    <row r="75" spans="1:5" ht="17.25" thickBot="1" x14ac:dyDescent="0.25">
      <c r="A75" s="49"/>
      <c r="B75" s="50"/>
      <c r="C75" s="51"/>
      <c r="D75" s="23"/>
    </row>
    <row r="76" spans="1:5" ht="28.5" customHeight="1" thickBot="1" x14ac:dyDescent="0.25">
      <c r="A76" s="37" t="s">
        <v>40</v>
      </c>
      <c r="B76" s="38" t="s">
        <v>10</v>
      </c>
      <c r="C76" s="47" t="s">
        <v>11</v>
      </c>
      <c r="D76" s="38" t="s">
        <v>0</v>
      </c>
    </row>
    <row r="77" spans="1:5" ht="15" thickBot="1" x14ac:dyDescent="0.25">
      <c r="A77" s="58" t="s">
        <v>59</v>
      </c>
      <c r="B77" s="30">
        <v>0</v>
      </c>
      <c r="C77" s="19">
        <v>8000</v>
      </c>
      <c r="D77" s="18">
        <f>B77*C77</f>
        <v>0</v>
      </c>
      <c r="E77" s="52"/>
    </row>
    <row r="78" spans="1:5" ht="17.25" thickBot="1" x14ac:dyDescent="0.25">
      <c r="A78" s="40"/>
      <c r="B78" s="41"/>
      <c r="C78" s="42" t="s">
        <v>41</v>
      </c>
      <c r="D78" s="15">
        <f>SUM(D77:D77)</f>
        <v>0</v>
      </c>
      <c r="E78" s="52"/>
    </row>
    <row r="79" spans="1:5" ht="14.25" customHeight="1" thickBot="1" x14ac:dyDescent="0.25">
      <c r="A79" s="49"/>
      <c r="B79" s="50"/>
      <c r="C79" s="51"/>
      <c r="D79" s="23"/>
      <c r="E79" s="52"/>
    </row>
    <row r="80" spans="1:5" ht="28.5" customHeight="1" thickBot="1" x14ac:dyDescent="0.25">
      <c r="A80" s="37" t="s">
        <v>42</v>
      </c>
      <c r="B80" s="38" t="s">
        <v>10</v>
      </c>
      <c r="C80" s="47" t="s">
        <v>11</v>
      </c>
      <c r="D80" s="38" t="s">
        <v>0</v>
      </c>
    </row>
    <row r="81" spans="1:5" ht="14.25" customHeight="1" thickBot="1" x14ac:dyDescent="0.25">
      <c r="A81" s="56" t="s">
        <v>17</v>
      </c>
      <c r="B81" s="31">
        <v>0</v>
      </c>
      <c r="C81" s="28">
        <v>1</v>
      </c>
      <c r="D81" s="29">
        <f>B81*C81</f>
        <v>0</v>
      </c>
    </row>
    <row r="82" spans="1:5" ht="15" thickBot="1" x14ac:dyDescent="0.25">
      <c r="A82" s="45" t="s">
        <v>18</v>
      </c>
      <c r="B82" s="32">
        <v>0</v>
      </c>
      <c r="C82" s="27">
        <v>5</v>
      </c>
      <c r="D82" s="24">
        <f>B82*C82</f>
        <v>0</v>
      </c>
      <c r="E82" s="46"/>
    </row>
    <row r="83" spans="1:5" ht="15" thickBot="1" x14ac:dyDescent="0.25">
      <c r="A83" s="45" t="s">
        <v>63</v>
      </c>
      <c r="B83" s="32">
        <v>0</v>
      </c>
      <c r="C83" s="27">
        <f>(7*52*14)*0.4</f>
        <v>2038.4</v>
      </c>
      <c r="D83" s="24">
        <f t="shared" ref="D83:D89" si="17">B83*C83</f>
        <v>0</v>
      </c>
      <c r="E83" s="46"/>
    </row>
    <row r="84" spans="1:5" ht="15" thickBot="1" x14ac:dyDescent="0.25">
      <c r="A84" s="54" t="s">
        <v>62</v>
      </c>
      <c r="B84" s="33">
        <v>0</v>
      </c>
      <c r="C84" s="26">
        <f>(7*52*14)*0.6</f>
        <v>3057.6</v>
      </c>
      <c r="D84" s="24">
        <f t="shared" si="17"/>
        <v>0</v>
      </c>
      <c r="E84" s="46"/>
    </row>
    <row r="85" spans="1:5" ht="15" thickBot="1" x14ac:dyDescent="0.25">
      <c r="A85" s="45" t="s">
        <v>64</v>
      </c>
      <c r="B85" s="32">
        <v>0</v>
      </c>
      <c r="C85" s="27">
        <f>(7*52*14)*0.4</f>
        <v>2038.4</v>
      </c>
      <c r="D85" s="24">
        <f t="shared" si="17"/>
        <v>0</v>
      </c>
      <c r="E85" s="46"/>
    </row>
    <row r="86" spans="1:5" ht="15" thickBot="1" x14ac:dyDescent="0.25">
      <c r="A86" s="45" t="s">
        <v>65</v>
      </c>
      <c r="B86" s="32">
        <v>0</v>
      </c>
      <c r="C86" s="26">
        <f>(7*52*14)*0.6</f>
        <v>3057.6</v>
      </c>
      <c r="D86" s="24">
        <f t="shared" si="17"/>
        <v>0</v>
      </c>
      <c r="E86" s="46"/>
    </row>
    <row r="87" spans="1:5" ht="15" thickBot="1" x14ac:dyDescent="0.25">
      <c r="A87" s="45" t="s">
        <v>67</v>
      </c>
      <c r="B87" s="32">
        <v>0</v>
      </c>
      <c r="C87" s="27">
        <f>(1*52*14)*0.4</f>
        <v>291.2</v>
      </c>
      <c r="D87" s="24">
        <f t="shared" si="17"/>
        <v>0</v>
      </c>
      <c r="E87" s="46"/>
    </row>
    <row r="88" spans="1:5" ht="15" thickBot="1" x14ac:dyDescent="0.25">
      <c r="A88" s="45" t="s">
        <v>66</v>
      </c>
      <c r="B88" s="32">
        <v>0</v>
      </c>
      <c r="C88" s="25">
        <f>(1*52*14)*0.6</f>
        <v>436.8</v>
      </c>
      <c r="D88" s="24">
        <f t="shared" si="17"/>
        <v>0</v>
      </c>
      <c r="E88" s="46"/>
    </row>
    <row r="89" spans="1:5" ht="15" thickBot="1" x14ac:dyDescent="0.25">
      <c r="A89" s="54" t="s">
        <v>44</v>
      </c>
      <c r="B89" s="30">
        <v>0</v>
      </c>
      <c r="C89" s="19">
        <f>1*52*14</f>
        <v>728</v>
      </c>
      <c r="D89" s="18">
        <f t="shared" si="17"/>
        <v>0</v>
      </c>
      <c r="E89" s="46"/>
    </row>
    <row r="90" spans="1:5" ht="14.25" customHeight="1" thickBot="1" x14ac:dyDescent="0.25">
      <c r="A90" s="40"/>
      <c r="B90" s="41"/>
      <c r="C90" s="42" t="s">
        <v>43</v>
      </c>
      <c r="D90" s="15">
        <f>SUM(D81:D89)</f>
        <v>0</v>
      </c>
    </row>
    <row r="92" spans="1:5" ht="13.5" thickBot="1" x14ac:dyDescent="0.25"/>
    <row r="93" spans="1:5" ht="28.5" customHeight="1" thickBot="1" x14ac:dyDescent="0.25">
      <c r="A93" s="37" t="s">
        <v>2</v>
      </c>
      <c r="B93" s="38" t="s">
        <v>3</v>
      </c>
      <c r="C93" s="60"/>
      <c r="D93" s="61"/>
    </row>
    <row r="94" spans="1:5" ht="14.25" customHeight="1" x14ac:dyDescent="0.2">
      <c r="A94" s="58" t="s">
        <v>24</v>
      </c>
      <c r="B94" s="21">
        <f>D4</f>
        <v>0</v>
      </c>
      <c r="C94" s="17"/>
      <c r="D94" s="16"/>
    </row>
    <row r="95" spans="1:5" ht="14.25" x14ac:dyDescent="0.2">
      <c r="A95" s="62" t="s">
        <v>21</v>
      </c>
      <c r="B95" s="22">
        <f>D12</f>
        <v>0</v>
      </c>
      <c r="C95" s="17"/>
      <c r="D95" s="16"/>
    </row>
    <row r="96" spans="1:5" ht="14.25" x14ac:dyDescent="0.2">
      <c r="A96" s="62" t="s">
        <v>23</v>
      </c>
      <c r="B96" s="22">
        <f>D20</f>
        <v>0</v>
      </c>
      <c r="C96" s="17"/>
      <c r="D96" s="16"/>
    </row>
    <row r="97" spans="1:5" ht="14.25" x14ac:dyDescent="0.2">
      <c r="A97" s="62" t="s">
        <v>26</v>
      </c>
      <c r="B97" s="22">
        <f>D35</f>
        <v>0</v>
      </c>
      <c r="C97" s="17"/>
      <c r="D97" s="16"/>
    </row>
    <row r="98" spans="1:5" ht="14.25" x14ac:dyDescent="0.2">
      <c r="A98" s="62" t="s">
        <v>27</v>
      </c>
      <c r="B98" s="22">
        <f>D40</f>
        <v>0</v>
      </c>
      <c r="C98" s="17"/>
      <c r="D98" s="16"/>
    </row>
    <row r="99" spans="1:5" ht="14.25" x14ac:dyDescent="0.2">
      <c r="A99" s="62" t="s">
        <v>28</v>
      </c>
      <c r="B99" s="22">
        <f>D45</f>
        <v>0</v>
      </c>
      <c r="C99" s="17"/>
      <c r="D99" s="16"/>
    </row>
    <row r="100" spans="1:5" ht="14.25" customHeight="1" x14ac:dyDescent="0.2">
      <c r="A100" s="62" t="s">
        <v>32</v>
      </c>
      <c r="B100" s="22">
        <f>D50</f>
        <v>0</v>
      </c>
      <c r="C100" s="17"/>
      <c r="D100" s="16"/>
    </row>
    <row r="101" spans="1:5" ht="14.25" customHeight="1" x14ac:dyDescent="0.2">
      <c r="A101" s="62" t="s">
        <v>34</v>
      </c>
      <c r="B101" s="22">
        <f>D62</f>
        <v>0</v>
      </c>
      <c r="C101" s="17"/>
      <c r="D101" s="16"/>
    </row>
    <row r="102" spans="1:5" ht="14.25" customHeight="1" x14ac:dyDescent="0.2">
      <c r="A102" s="62" t="s">
        <v>38</v>
      </c>
      <c r="B102" s="22">
        <f>D74</f>
        <v>0</v>
      </c>
      <c r="C102" s="17"/>
      <c r="D102" s="16"/>
    </row>
    <row r="103" spans="1:5" ht="14.25" customHeight="1" x14ac:dyDescent="0.2">
      <c r="A103" s="62" t="s">
        <v>41</v>
      </c>
      <c r="B103" s="22">
        <f>D78</f>
        <v>0</v>
      </c>
      <c r="C103" s="17"/>
      <c r="D103" s="16"/>
    </row>
    <row r="104" spans="1:5" ht="14.25" customHeight="1" thickBot="1" x14ac:dyDescent="0.25">
      <c r="A104" s="62" t="s">
        <v>43</v>
      </c>
      <c r="B104" s="22">
        <f>D90</f>
        <v>0</v>
      </c>
      <c r="C104" s="17"/>
      <c r="D104" s="16"/>
    </row>
    <row r="105" spans="1:5" ht="14.25" customHeight="1" thickBot="1" x14ac:dyDescent="0.25">
      <c r="A105" s="63" t="s">
        <v>2</v>
      </c>
      <c r="B105" s="15">
        <f>SUM(B94:B104)</f>
        <v>0</v>
      </c>
    </row>
    <row r="106" spans="1:5" ht="13.5" x14ac:dyDescent="0.2">
      <c r="A106" s="64"/>
    </row>
    <row r="108" spans="1:5" ht="69" customHeight="1" x14ac:dyDescent="0.2">
      <c r="A108" s="76" t="s">
        <v>6</v>
      </c>
      <c r="B108" s="77"/>
      <c r="C108" s="77"/>
      <c r="D108" s="77"/>
      <c r="E108" s="77"/>
    </row>
  </sheetData>
  <sheetProtection algorithmName="SHA-512" hashValue="jRRZ/s2Pw4hohaHEHkJoLRU4sMwLtlEWkpybzFHxIClSeMPm6vUZtQU28PngJ61IQndq/5Jj7nur/C0TiNLzJA==" saltValue="skj7g2gW7l1twwQV/dg2ug==" spinCount="100000" sheet="1" objects="1" scenarios="1"/>
  <mergeCells count="2">
    <mergeCell ref="A108:E108"/>
    <mergeCell ref="B1:D1"/>
  </mergeCells>
  <pageMargins left="0.78740157480314965" right="0.78740157480314965" top="0.98425196850393704" bottom="0.98425196850393704" header="0.51181102362204722" footer="0.51181102362204722"/>
  <pageSetup paperSize="9" scale="8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  <ignoredErrors>
    <ignoredError sqref="C84:C8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749BA8-0AD9-4618-AA9D-7DD5B4826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ED38A4-626D-46F0-9567-CE460F219B55}">
  <ds:schemaRefs>
    <ds:schemaRef ds:uri="http://purl.org/dc/elements/1.1/"/>
    <ds:schemaRef ds:uri="http://purl.org/dc/terms/"/>
    <ds:schemaRef ds:uri="http://schemas.microsoft.com/office/2006/metadata/properties"/>
    <ds:schemaRef ds:uri="962d65e8-ec2e-4f08-b510-02888a857b6e"/>
    <ds:schemaRef ds:uri="http://schemas.microsoft.com/office/2006/documentManagement/types"/>
    <ds:schemaRef ds:uri="http://www.w3.org/XML/1998/namespace"/>
    <ds:schemaRef ds:uri="40faa72d-7604-4f4d-a488-93cffb7df14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77e2b43-37d4-4532-953b-53983e0992e2"/>
  </ds:schemaRefs>
</ds:datastoreItem>
</file>

<file path=customXml/itemProps3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</vt:lpstr>
      <vt:lpstr>Prijsinvulformulier!Afdrukbereik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2025-03-12T15:42:24Z</cp:lastPrinted>
  <dcterms:created xsi:type="dcterms:W3CDTF">2008-02-01T08:20:49Z</dcterms:created>
  <dcterms:modified xsi:type="dcterms:W3CDTF">2025-04-18T07:13:56Z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1394000</vt:r8>
  </property>
  <property fmtid="{D5CDD505-2E9C-101B-9397-08002B2CF9AE}" pid="4" name="MediaServiceImageTags">
    <vt:lpwstr/>
  </property>
</Properties>
</file>