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gemeenteeijsdenmargraten.sharepoint.com/sites/Aanbestedingnieuwewerkplek/Shared Documents/General/Fase 2 Selecteren en contracteren/1. Selecteren/Bijlagen aanbestedingsdocument/Bijlage 04. Prijzenblad/"/>
    </mc:Choice>
  </mc:AlternateContent>
  <xr:revisionPtr revIDLastSave="445" documentId="8_{EC6CB5FF-9C03-4D1B-A827-136861762C75}" xr6:coauthVersionLast="47" xr6:coauthVersionMax="47" xr10:uidLastSave="{049A3B16-07D9-47A3-B419-F73D471068F3}"/>
  <bookViews>
    <workbookView xWindow="-120" yWindow="-120" windowWidth="21840" windowHeight="13140" xr2:uid="{84FF1B13-628E-A644-8BAB-20F298EF733C}"/>
  </bookViews>
  <sheets>
    <sheet name="Bijlage 4. 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1" l="1"/>
  <c r="C42" i="1"/>
  <c r="D42" i="1" s="1"/>
  <c r="C41" i="1"/>
  <c r="D41" i="1" s="1"/>
  <c r="C44" i="1"/>
  <c r="C43" i="1"/>
  <c r="D43" i="1" s="1"/>
  <c r="D94" i="1"/>
  <c r="D95" i="1"/>
  <c r="D96" i="1"/>
  <c r="D97" i="1"/>
  <c r="D98" i="1"/>
  <c r="D99" i="1"/>
  <c r="D93" i="1"/>
  <c r="D63" i="1"/>
  <c r="D66" i="1" s="1"/>
  <c r="D65" i="1"/>
  <c r="D67" i="1" s="1"/>
  <c r="D58" i="1"/>
  <c r="D60" i="1" s="1"/>
  <c r="D56" i="1"/>
  <c r="D59" i="1" s="1"/>
  <c r="D52" i="1"/>
  <c r="D53" i="1" s="1"/>
  <c r="D48" i="1"/>
  <c r="D49" i="1" s="1"/>
  <c r="D44" i="1"/>
  <c r="D38" i="1"/>
  <c r="D9" i="1"/>
  <c r="D11" i="1"/>
  <c r="D12" i="1"/>
  <c r="D13" i="1"/>
  <c r="D8" i="1"/>
  <c r="D69" i="1" l="1"/>
  <c r="D45" i="1"/>
  <c r="D14" i="1"/>
  <c r="D70" i="1" l="1"/>
  <c r="D73"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tc={E2CCC1F6-79D8-304E-B0C5-C379F45174E8}</author>
  </authors>
  <commentList>
    <comment ref="A18" authorId="0" shapeId="0" xr:uid="{E2CCC1F6-79D8-304E-B0C5-C379F45174E8}">
      <text>
        <t>[Opmerkingenthread]
U kunt deze opmerkingenthread lezen in uw versie van Excel. Eventuele wijzigingen aan de thread gaan echter verloren als het bestand wordt geopend in een nieuwere versie van Excel. Meer informatie: https://go.microsoft.com/fwlink/?linkid=870924
Opmerking:
    Bespreken met @Martijn Reinders</t>
      </text>
    </comment>
  </commentList>
</comments>
</file>

<file path=xl/sharedStrings.xml><?xml version="1.0" encoding="utf-8"?>
<sst xmlns="http://schemas.openxmlformats.org/spreadsheetml/2006/main" count="130" uniqueCount="92">
  <si>
    <t>BELANGRIJK!
De prijzen en tarieven dienen netto in € (Euro's) exclusief BTW te worden vermeld.
Prijsstelling conform de gestelde eisen.
U dient uitsluitend de wit gearceerde velden in te vullen.
Indicatieve aantallen, hieraan kunt u geen rechten ontlenen.</t>
  </si>
  <si>
    <t>Naam inschrijver:</t>
  </si>
  <si>
    <t>1. Maandelijkse hosting- en huurtarieven basis ICT</t>
  </si>
  <si>
    <t>Aantal</t>
  </si>
  <si>
    <t>Totaal per maand excl. BTW</t>
  </si>
  <si>
    <t>Maandtarief per extra mailbox</t>
  </si>
  <si>
    <t>Maandelijkse kosten LAN dienstverlening (switch beheer, vervanging, monitoring, incl. onderhoudswerkzaamheden op locatie)</t>
  </si>
  <si>
    <t>Maandelijkse kosten WLAN dienstverlening (accesspoint beheer, vervanging, monitoring, incl. onderhoudswerkzaamheden op locatie)</t>
  </si>
  <si>
    <t>Subtotaal per maand</t>
  </si>
  <si>
    <t>Maandtarief per applicatie excl. BTW</t>
  </si>
  <si>
    <t>AS400 sessie</t>
  </si>
  <si>
    <t>Bluebeam Revu x64</t>
  </si>
  <si>
    <t>Civision samenleving</t>
  </si>
  <si>
    <t>Cycloramaclient</t>
  </si>
  <si>
    <t xml:space="preserve">Dataviewer </t>
  </si>
  <si>
    <t>IBM System I Access</t>
  </si>
  <si>
    <t>IBM WebSphere MQ</t>
  </si>
  <si>
    <t>IZRM client</t>
  </si>
  <si>
    <t>Java</t>
  </si>
  <si>
    <t>JOIN Now Components</t>
  </si>
  <si>
    <t>Kikker-Brutis</t>
  </si>
  <si>
    <t>Microstation V8i</t>
  </si>
  <si>
    <t>Nuance Power PDF Advanced</t>
  </si>
  <si>
    <t xml:space="preserve">Oracle client </t>
  </si>
  <si>
    <t>Softphone</t>
  </si>
  <si>
    <t xml:space="preserve">Xential client </t>
  </si>
  <si>
    <t>Zivver</t>
  </si>
  <si>
    <t>ViaGraph</t>
  </si>
  <si>
    <t>3. Prijs DAAS</t>
  </si>
  <si>
    <t>Initiele implementatiekosten verrekend in het maandelijkse bedrag</t>
  </si>
  <si>
    <t>Maandelijkse kosten voor de siem-soc dienstverlening</t>
  </si>
  <si>
    <t>Budgetplafond inschrijving excl. BTW</t>
  </si>
  <si>
    <t>Overige tarieven</t>
  </si>
  <si>
    <t>Tarief excl. BTW</t>
  </si>
  <si>
    <t>Vast uurtarief excl. BTW voor uitvoering van beheerwerkzaamheden op nacalculatie basis.</t>
  </si>
  <si>
    <t>Opmerkingen ter informatie</t>
  </si>
  <si>
    <t>LAN en WAN beheer remote</t>
  </si>
  <si>
    <t>Binnen maandtarief LAN/WLAN dienstverlening</t>
  </si>
  <si>
    <t>Technisch applicatiebeheer (incidenten en wijzigingen)</t>
  </si>
  <si>
    <t>Inclusief hostingtarief per applicatie</t>
  </si>
  <si>
    <t>Incidentenafhandeling en incidentenbeheer server infra</t>
  </si>
  <si>
    <t>Inclusief hostingtarief per gebruiker</t>
  </si>
  <si>
    <t>Onderhoud en distributie werkplek images</t>
  </si>
  <si>
    <t>Regie op incidenten en wijzigingen LAN en WAN</t>
  </si>
  <si>
    <t>Probleemafhandeling en probleembeheer server infra</t>
  </si>
  <si>
    <t>Reguliere wijzigingen aan de serverinfra</t>
  </si>
  <si>
    <t>Wijzigingen/uitbreidingen dienstverlening op verzoek klant</t>
  </si>
  <si>
    <t>Offerte</t>
  </si>
  <si>
    <t>Third party management</t>
  </si>
  <si>
    <t>Regulier onderhoud/vervanging/uitbreiding serverinfra</t>
  </si>
  <si>
    <t>Levering en onderhoud alle noodzakelijke licenties behalve licenties bedrijfsapplicaties</t>
  </si>
  <si>
    <t>Advieswerkzaamheden</t>
  </si>
  <si>
    <t>Alle rapportages en governanceactiviteiten</t>
  </si>
  <si>
    <t>Naam leverancier</t>
  </si>
  <si>
    <t>Naam tekenbevoegde</t>
  </si>
  <si>
    <t>Datum</t>
  </si>
  <si>
    <t>Handtekening</t>
  </si>
  <si>
    <t>Autodesk DWG Trueview</t>
  </si>
  <si>
    <t>Overige applicaties, snelkoppelingen, koppelingen naar SaaS applicaties, objecten conform bijlage 13. Applicatielandschap  (excl. MS Office)</t>
  </si>
  <si>
    <t>Eenmalige kosten voor het toevoegen van een standalone desktopapplicatie binnen de werkomgeving</t>
  </si>
  <si>
    <t>Maandelijkse onderhoudskosten voor een standalone desktopapplicatie binnen de werkomgeving</t>
  </si>
  <si>
    <t>Maandtarief excl. BTW</t>
  </si>
  <si>
    <t>Eenmalige kosten excl. BTW</t>
  </si>
  <si>
    <t>Maandelijkste kosten excl. BTW</t>
  </si>
  <si>
    <t>Eenmalige kosten voor het toevoegen van een additionele applicatie server</t>
  </si>
  <si>
    <t>Maandelijkse onderhoudskosten voor een additionele applicatie server</t>
  </si>
  <si>
    <t>7. Kosten voor het toevoegen van een additionele nieuwe applicatie server (met een fictief aantal, maar zodat opdrachtgever weet wat hij kan verwachten mbt de kosten voor een nieuwe server) gedurende de overeenkomst</t>
  </si>
  <si>
    <t>6. Kosten voor het toevoegen van een standalone desktopapplicatie binnen de werkomgeving (met een fictief aantal, maar zodat opdrachtgever weet wat hij kan verwachten mbt de kosten voor een nieuwe standalone desktopapplicatie) gedurende de overeenkomst</t>
  </si>
  <si>
    <t>Kosten nav kwaliteitsthema's</t>
  </si>
  <si>
    <t>Maandtarief voor de Laptops inclusief accesoires met de specs conform advies inschrijver (bijlage 7. Kwaliteitsthema's, K6: Hardware (DAAS) op basis van afschrijving in 3 jaar</t>
  </si>
  <si>
    <t>Maandtarief voor de Laptops inclusief accesoires met de specs conform advies inschrijver (bijlage 7. Kwaliteitsthema's, K6: Hardware (DAAS) op basis van afschrijving in 4 jaar</t>
  </si>
  <si>
    <t>Maandtarief voor de Laptops inclusief accesoires met de specs zoals deze verwoord zijn in het pakket van eisen op basis van een afschrijving van 3 jaar</t>
  </si>
  <si>
    <t>Maandtarief voor de Laptops inclusief accesoires met de specs zoals deze verwoord zijn in het pakket van eisen op basis van een afschrijving van 4 jaar</t>
  </si>
  <si>
    <t>Maandtarief voor de Laptops inclusief accesoires met de specs zoals deze verwoord zijn in het pakket van eisen met een afschrijvingstermijn van 4 jaar</t>
  </si>
  <si>
    <t>Maandtarief voor de Mobiele telefoons inclusief accesoires met de specs zoals deze verwoord zijn in het pakket van eisen met een afschrijvingstermijn van 3 jaar</t>
  </si>
  <si>
    <t>Maandtarief voor de iPads inclusief accesoires met de specs zoals deze verwoord zijn in het pakket van eisen met een afschrijvingstermijn van 3 jaar</t>
  </si>
  <si>
    <t>Maandtarief voor de Fatclients inclusief accesoires met de specs zoals deze verwoord zijn in het pakket van eisen met een afschrijvingstermijn van 4 jaar</t>
  </si>
  <si>
    <t>Maandtarief voor de Mobiele telefoons inclusief accesoires met de specs zoals deze verwoord zijn in het pakket van eisen met een afschrijvingstermijn van 4 jaar</t>
  </si>
  <si>
    <t>Maandtarief voor de iPads inclusief accesoires met de specs zoals deze verwoord zijn in het pakket van eisen met een afschrijvingstermijn van 4 jaar</t>
  </si>
  <si>
    <t>Maandtarief voor de Fatclients inclusief accesoires met de specs zoals deze verwoord zijn in het pakket van eisen met een afschrijvingstermijn van 3 jaar</t>
  </si>
  <si>
    <t>Totaal per maand</t>
  </si>
  <si>
    <t>Totaal eenmalige kosten</t>
  </si>
  <si>
    <t>Subtotaal eenmalig</t>
  </si>
  <si>
    <r>
      <t xml:space="preserve">Maandtarief per lightgebruiker (all-in tarief voor de basiswerkplek, incl. softwarematige werkplek onderhoud van de werkplekapparatuur (imaging), licenties, tokengebruik voor Two factor authentication, storage, backup, retentie van data, third partymanagement, dienstverlening ten aanzien van beveiliging (siem-soc, firewalls, immutable storage, TDR's etc.), en servicemanagementoverleg; </t>
    </r>
    <r>
      <rPr>
        <i/>
        <sz val="12"/>
        <color theme="1"/>
        <rFont val="Arial"/>
        <family val="2"/>
      </rPr>
      <t>inclusief alle eenmalige migratiekosten</t>
    </r>
    <r>
      <rPr>
        <sz val="12"/>
        <color theme="1"/>
        <rFont val="Arial"/>
        <family val="2"/>
      </rPr>
      <t>)</t>
    </r>
  </si>
  <si>
    <r>
      <t xml:space="preserve">Maandtarief per gebruiker (all-in tarief voor de basiswerkplek, incl. softwarematige werkplek onderhoud van de werkplekapparatuur (imaging), licenties, tokengebruik voor Two factor authentication, storage, backup, retentie van data, third partymanagement, dienstverlening ten aanzien van beveiliging (siem-soc, firewalls, immutable storage, TDR's etc.), en servicemanagementoverleg; </t>
    </r>
    <r>
      <rPr>
        <i/>
        <sz val="12"/>
        <color theme="1"/>
        <rFont val="Arial"/>
        <family val="2"/>
      </rPr>
      <t>inclusief alle eenmalige migratiekosten</t>
    </r>
    <r>
      <rPr>
        <sz val="12"/>
        <color theme="1"/>
        <rFont val="Arial"/>
        <family val="2"/>
      </rPr>
      <t>)</t>
    </r>
  </si>
  <si>
    <r>
      <t xml:space="preserve">2. Maandelijkse hosting/ondersteuningstarieven bedrijfsapplicaties conform  Bijlage 13. Applicatielandschap. 
</t>
    </r>
    <r>
      <rPr>
        <i/>
        <sz val="12"/>
        <color theme="1"/>
        <rFont val="Arial"/>
        <family val="2"/>
      </rPr>
      <t>*Bij VerSaaSing vervallen de hostingkosten van de desbetreffende applicatie</t>
    </r>
  </si>
  <si>
    <r>
      <t xml:space="preserve">EM beschouwt de onderstaande applicaties als kostendrages binnen het maandelijkse tarief voor hosting dan wel ondersteuning van bedrijfsapplicaties. De werkende oplevering en het onderhoud van de werking van alle applicaties/koppelingen naar SaaS applicaties en objecten als vermeld in bijlage X applicatiematrix die </t>
    </r>
    <r>
      <rPr>
        <u/>
        <sz val="12"/>
        <color theme="1"/>
        <rFont val="Arial"/>
        <family val="2"/>
      </rPr>
      <t>niet</t>
    </r>
    <r>
      <rPr>
        <sz val="12"/>
        <color theme="1"/>
        <rFont val="Arial"/>
        <family val="2"/>
      </rPr>
      <t xml:space="preserve"> in dit overzicht worden genoemd maken </t>
    </r>
    <r>
      <rPr>
        <u/>
        <sz val="12"/>
        <color theme="1"/>
        <rFont val="Arial"/>
        <family val="2"/>
      </rPr>
      <t>wel</t>
    </r>
    <r>
      <rPr>
        <sz val="12"/>
        <color theme="1"/>
        <rFont val="Arial"/>
        <family val="2"/>
      </rPr>
      <t xml:space="preserve"> deel uit van de scope van het project en uw onderhoudswerkzaamheden. Voor de ondersteuning van de instandhouding van deze applicaties kunt u onderaan in deze lijst een integrale post opnemen.
Alle Microsoft Office toepassingen vallen binnen het maandtarief per werkplek per gebruiker.</t>
    </r>
  </si>
  <si>
    <t>Bijlage 4. Prijzenblad</t>
  </si>
  <si>
    <t>4. Implementatie verrekend over het vaste contract termijn van de eerste 5 jaar (maandelijks in rekening gebracht)</t>
  </si>
  <si>
    <t>Prijzenblad ten behoeve van de aanbesteding ICT-Werkplek-, Kantoorautomatiserings- en Netwerkdiensten met kenmerk TN 469208</t>
  </si>
  <si>
    <t>5. Kosten voor een SIEM-SOC dienstverlening zoals deze is gedefinieerd in het PvE</t>
  </si>
  <si>
    <t>Maandtarief per virtuele desktop voor tijdelijke medewerkers (stuks prijs) (aantal nader te bepalen bij implementatie)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</si>
</sst>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 #,##0.00_);_(&quot;€&quot;\ * \(#,##0.00\);_(&quot;€&quot;\ * &quot;-&quot;??_);_(@_)"/>
    <numFmt numFmtId="165" formatCode="_ [$€-413]\ * #,##0.00_ ;_ [$€-413]\ * \-#,##0.00_ ;_ [$€-413]\ * &quot;-&quot;??_ ;_ @_ "/>
  </numFmts>
  <fonts count="6" x14ac:knownFonts="1">
    <font>
      <sz val="12"/>
      <color theme="1"/>
      <name val="Aptos Narrow"/>
      <family val="2"/>
      <scheme val="minor"/>
    </font>
    <font>
      <sz val="12"/>
      <color theme="1"/>
      <name val="Aptos Narrow"/>
      <family val="2"/>
      <scheme val="minor"/>
    </font>
    <font>
      <sz val="12"/>
      <color theme="1"/>
      <name val="Arial"/>
      <family val="2"/>
    </font>
    <font>
      <i/>
      <sz val="12"/>
      <color theme="1"/>
      <name val="Arial"/>
      <family val="2"/>
    </font>
    <font>
      <u/>
      <sz val="12"/>
      <color theme="1"/>
      <name val="Arial"/>
      <family val="2"/>
    </font>
    <font>
      <sz val="11"/>
      <color rgb="FF000000"/>
      <name val="Arial"/>
      <family val="2"/>
    </font>
  </fonts>
  <fills count="7">
    <fill>
      <patternFill patternType="none"/>
    </fill>
    <fill>
      <patternFill patternType="gray125"/>
    </fill>
    <fill>
      <patternFill patternType="solid">
        <fgColor rgb="FFF29303"/>
        <bgColor indexed="64"/>
      </patternFill>
    </fill>
    <fill>
      <patternFill patternType="solid">
        <fgColor rgb="FFCF0241"/>
        <bgColor indexed="64"/>
      </patternFill>
    </fill>
    <fill>
      <patternFill patternType="solid">
        <fgColor rgb="FF0091BF"/>
        <bgColor indexed="64"/>
      </patternFill>
    </fill>
    <fill>
      <patternFill patternType="solid">
        <fgColor rgb="FF8AAE18"/>
        <bgColor indexed="64"/>
      </patternFill>
    </fill>
    <fill>
      <patternFill patternType="solid">
        <fgColor theme="2" tint="-0.249977111117893"/>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164" fontId="1" fillId="0" borderId="0" applyFont="0" applyFill="0" applyBorder="0" applyAlignment="0" applyProtection="0"/>
  </cellStyleXfs>
  <cellXfs count="40">
    <xf numFmtId="0" fontId="0" fillId="0" borderId="0" xfId="0"/>
    <xf numFmtId="0" fontId="2" fillId="2" borderId="1" xfId="0" applyFont="1" applyFill="1" applyBorder="1"/>
    <xf numFmtId="0" fontId="2" fillId="0" borderId="0" xfId="0" applyFont="1"/>
    <xf numFmtId="0" fontId="2" fillId="4" borderId="1" xfId="0" applyFont="1" applyFill="1" applyBorder="1"/>
    <xf numFmtId="0" fontId="2" fillId="4" borderId="1" xfId="0" applyFont="1" applyFill="1" applyBorder="1" applyAlignment="1">
      <alignment horizontal="center" wrapText="1"/>
    </xf>
    <xf numFmtId="0" fontId="2" fillId="2" borderId="1" xfId="0" applyFont="1" applyFill="1" applyBorder="1" applyAlignment="1">
      <alignment wrapText="1"/>
    </xf>
    <xf numFmtId="165" fontId="2" fillId="5" borderId="1" xfId="1" applyNumberFormat="1" applyFont="1" applyFill="1" applyBorder="1"/>
    <xf numFmtId="165" fontId="2" fillId="3" borderId="1" xfId="1" applyNumberFormat="1" applyFont="1" applyFill="1" applyBorder="1"/>
    <xf numFmtId="0" fontId="2" fillId="4" borderId="1" xfId="0" applyFont="1" applyFill="1" applyBorder="1" applyAlignment="1">
      <alignment wrapText="1"/>
    </xf>
    <xf numFmtId="0" fontId="2" fillId="4" borderId="1" xfId="0" applyFont="1" applyFill="1" applyBorder="1" applyAlignment="1">
      <alignment horizontal="center" vertical="center"/>
    </xf>
    <xf numFmtId="0" fontId="5" fillId="2" borderId="1" xfId="0" applyFont="1" applyFill="1" applyBorder="1"/>
    <xf numFmtId="164" fontId="2" fillId="3" borderId="1" xfId="1" applyFont="1" applyFill="1" applyBorder="1"/>
    <xf numFmtId="0" fontId="2" fillId="4" borderId="0" xfId="0" applyFont="1" applyFill="1"/>
    <xf numFmtId="0" fontId="2" fillId="2" borderId="0" xfId="0" applyFont="1" applyFill="1" applyAlignment="1">
      <alignment wrapText="1"/>
    </xf>
    <xf numFmtId="164" fontId="2" fillId="5" borderId="1" xfId="1" applyFont="1" applyFill="1" applyBorder="1"/>
    <xf numFmtId="0" fontId="2" fillId="5" borderId="1" xfId="0" applyFont="1" applyFill="1" applyBorder="1"/>
    <xf numFmtId="0" fontId="2" fillId="6" borderId="1" xfId="0" applyFont="1" applyFill="1" applyBorder="1"/>
    <xf numFmtId="165" fontId="2" fillId="0" borderId="1" xfId="1" applyNumberFormat="1" applyFont="1" applyBorder="1" applyProtection="1">
      <protection locked="0"/>
    </xf>
    <xf numFmtId="164" fontId="2" fillId="0" borderId="1" xfId="1" applyFont="1" applyBorder="1" applyProtection="1">
      <protection locked="0"/>
    </xf>
    <xf numFmtId="0" fontId="2" fillId="0" borderId="1" xfId="0" applyFont="1" applyBorder="1" applyProtection="1">
      <protection locked="0"/>
    </xf>
    <xf numFmtId="0" fontId="2" fillId="2" borderId="2" xfId="0" applyFont="1" applyFill="1" applyBorder="1" applyAlignment="1">
      <alignment horizontal="center"/>
    </xf>
    <xf numFmtId="0" fontId="2" fillId="2" borderId="9" xfId="0" applyFont="1" applyFill="1" applyBorder="1" applyAlignment="1">
      <alignment horizontal="center"/>
    </xf>
    <xf numFmtId="0" fontId="2" fillId="2" borderId="3" xfId="0" applyFont="1" applyFill="1" applyBorder="1" applyAlignment="1">
      <alignment horizontal="center"/>
    </xf>
    <xf numFmtId="0" fontId="2" fillId="3" borderId="8" xfId="0" applyFont="1" applyFill="1" applyBorder="1" applyAlignment="1">
      <alignment horizontal="center" wrapText="1"/>
    </xf>
    <xf numFmtId="0" fontId="2" fillId="3" borderId="1" xfId="0" applyFont="1" applyFill="1" applyBorder="1" applyAlignment="1">
      <alignment horizontal="center"/>
    </xf>
    <xf numFmtId="0" fontId="2" fillId="4" borderId="1" xfId="0" applyFont="1" applyFill="1" applyBorder="1" applyAlignment="1">
      <alignment horizontal="center"/>
    </xf>
    <xf numFmtId="0" fontId="2" fillId="4" borderId="2" xfId="0" applyFont="1" applyFill="1" applyBorder="1" applyAlignment="1">
      <alignment horizontal="center"/>
    </xf>
    <xf numFmtId="0" fontId="2" fillId="4" borderId="3" xfId="0" applyFont="1" applyFill="1" applyBorder="1" applyAlignment="1">
      <alignment horizontal="center"/>
    </xf>
    <xf numFmtId="0" fontId="2" fillId="4" borderId="4" xfId="0" applyFont="1" applyFill="1" applyBorder="1" applyAlignment="1">
      <alignment horizontal="center"/>
    </xf>
    <xf numFmtId="0" fontId="2" fillId="4" borderId="5" xfId="0" applyFont="1" applyFill="1" applyBorder="1" applyAlignment="1">
      <alignment horizontal="center"/>
    </xf>
    <xf numFmtId="0" fontId="2" fillId="4" borderId="6" xfId="0" applyFont="1" applyFill="1" applyBorder="1" applyAlignment="1">
      <alignment horizontal="center"/>
    </xf>
    <xf numFmtId="0" fontId="2" fillId="4" borderId="7" xfId="0" applyFont="1" applyFill="1" applyBorder="1" applyAlignment="1">
      <alignment horizontal="center"/>
    </xf>
    <xf numFmtId="0" fontId="2" fillId="2" borderId="6" xfId="0" applyFont="1" applyFill="1" applyBorder="1" applyAlignment="1">
      <alignment horizontal="center"/>
    </xf>
    <xf numFmtId="0" fontId="2" fillId="2" borderId="10" xfId="0" applyFont="1" applyFill="1" applyBorder="1" applyAlignment="1">
      <alignment horizontal="center"/>
    </xf>
    <xf numFmtId="0" fontId="2" fillId="2" borderId="7" xfId="0" applyFont="1" applyFill="1" applyBorder="1" applyAlignment="1">
      <alignment horizontal="center"/>
    </xf>
    <xf numFmtId="0" fontId="2" fillId="6" borderId="1" xfId="0" applyFont="1" applyFill="1" applyBorder="1" applyAlignment="1">
      <alignment horizontal="left"/>
    </xf>
    <xf numFmtId="0" fontId="2" fillId="0" borderId="1" xfId="0" applyFont="1" applyBorder="1" applyAlignment="1" applyProtection="1">
      <alignment horizontal="center" vertical="center"/>
      <protection locked="0"/>
    </xf>
    <xf numFmtId="0" fontId="2" fillId="4" borderId="1" xfId="0" applyFont="1" applyFill="1" applyBorder="1" applyProtection="1"/>
    <xf numFmtId="165" fontId="2" fillId="5" borderId="1" xfId="1" applyNumberFormat="1" applyFont="1" applyFill="1" applyBorder="1" applyProtection="1"/>
    <xf numFmtId="0" fontId="2" fillId="2" borderId="1" xfId="0" applyFont="1" applyFill="1" applyBorder="1" applyAlignment="1" applyProtection="1">
      <alignment wrapText="1"/>
    </xf>
  </cellXfs>
  <cellStyles count="2">
    <cellStyle name="Standaard" xfId="0" builtinId="0"/>
    <cellStyle name="Valuta" xfId="1" builtinId="4"/>
  </cellStyles>
  <dxfs count="0"/>
  <tableStyles count="0" defaultTableStyle="TableStyleMedium2" defaultPivotStyle="PivotStyleLight16"/>
  <colors>
    <mruColors>
      <color rgb="FF0091BF"/>
      <color rgb="FF8AAE18"/>
      <color rgb="FFF29303"/>
      <color rgb="FFCF024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4</xdr:row>
      <xdr:rowOff>0</xdr:rowOff>
    </xdr:from>
    <xdr:to>
      <xdr:col>6</xdr:col>
      <xdr:colOff>304800</xdr:colOff>
      <xdr:row>5</xdr:row>
      <xdr:rowOff>101599</xdr:rowOff>
    </xdr:to>
    <xdr:sp macro="" textlink="">
      <xdr:nvSpPr>
        <xdr:cNvPr id="1025" name="AutoShape 1" descr="Logo gemeente Eijsden-margraten">
          <a:extLst>
            <a:ext uri="{FF2B5EF4-FFF2-40B4-BE49-F238E27FC236}">
              <a16:creationId xmlns:a16="http://schemas.microsoft.com/office/drawing/2014/main" id="{5FC73B27-F628-B8DF-E19F-ACE1914524CE}"/>
            </a:ext>
          </a:extLst>
        </xdr:cNvPr>
        <xdr:cNvSpPr>
          <a:spLocks noChangeAspect="1" noChangeArrowheads="1"/>
        </xdr:cNvSpPr>
      </xdr:nvSpPr>
      <xdr:spPr bwMode="auto">
        <a:xfrm>
          <a:off x="10426700" y="1701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persons/person.xml><?xml version="1.0" encoding="utf-8"?>
<personList xmlns="http://schemas.microsoft.com/office/spreadsheetml/2018/threadedcomments" xmlns:x="http://schemas.openxmlformats.org/spreadsheetml/2006/main">
  <person displayName="Martijn Reinders" id="{B176E5DB-BD60-A340-BAF3-644CF12B4EBC}" userId="martijnreinders@eijsden-margraten.nl" providerId="PeoplePicker"/>
  <person displayName="Romen van den Boom" id="{A8F5E9DF-2B6C-4E32-B79C-E0F365DF95A9}" userId="S::RomenvandenBoom@eijsden-margraten.nl::aee2e791-26a5-41d4-b2dc-073bd6dc5e98"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18" dT="2024-09-05T09:22:57.52" personId="{A8F5E9DF-2B6C-4E32-B79C-E0F365DF95A9}" id="{E2CCC1F6-79D8-304E-B0C5-C379F45174E8}">
    <text>Bespreken met @Martijn Reinders</text>
    <mentions>
      <mention mentionpersonId="{B176E5DB-BD60-A340-BAF3-644CF12B4EBC}" mentionId="{8C66B077-66DF-8347-BE00-0A1420432436}" startIndex="14" length="17"/>
    </mentions>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396F3-A41F-C948-9863-46A54A1D3D75}">
  <dimension ref="A1:D108"/>
  <sheetViews>
    <sheetView tabSelected="1" zoomScale="90" zoomScaleNormal="90" workbookViewId="0">
      <selection activeCell="B11" sqref="B11"/>
    </sheetView>
  </sheetViews>
  <sheetFormatPr defaultColWidth="11" defaultRowHeight="15.75" x14ac:dyDescent="0.25"/>
  <cols>
    <col min="1" max="1" width="118.5" style="2" bestFit="1" customWidth="1"/>
    <col min="2" max="2" width="45.375" style="2" bestFit="1" customWidth="1"/>
    <col min="3" max="3" width="7" style="2" bestFit="1" customWidth="1"/>
    <col min="4" max="4" width="35" style="2" bestFit="1" customWidth="1"/>
  </cols>
  <sheetData>
    <row r="1" spans="1:4" x14ac:dyDescent="0.25">
      <c r="A1" s="20" t="s">
        <v>87</v>
      </c>
      <c r="B1" s="21"/>
      <c r="C1" s="21"/>
      <c r="D1" s="22"/>
    </row>
    <row r="2" spans="1:4" x14ac:dyDescent="0.25">
      <c r="A2" s="32" t="s">
        <v>89</v>
      </c>
      <c r="B2" s="33"/>
      <c r="C2" s="33"/>
      <c r="D2" s="34"/>
    </row>
    <row r="3" spans="1:4" ht="84.95" customHeight="1" x14ac:dyDescent="0.25">
      <c r="A3" s="23" t="s">
        <v>0</v>
      </c>
      <c r="B3" s="23"/>
      <c r="C3" s="23"/>
      <c r="D3" s="23"/>
    </row>
    <row r="5" spans="1:4" x14ac:dyDescent="0.25">
      <c r="A5" s="1" t="s">
        <v>1</v>
      </c>
      <c r="B5" s="19"/>
    </row>
    <row r="7" spans="1:4" x14ac:dyDescent="0.25">
      <c r="A7" s="3" t="s">
        <v>2</v>
      </c>
      <c r="B7" s="4" t="s">
        <v>61</v>
      </c>
      <c r="C7" s="3" t="s">
        <v>3</v>
      </c>
      <c r="D7" s="3" t="s">
        <v>4</v>
      </c>
    </row>
    <row r="8" spans="1:4" ht="60.75" x14ac:dyDescent="0.25">
      <c r="A8" s="5" t="s">
        <v>83</v>
      </c>
      <c r="B8" s="17"/>
      <c r="C8" s="3">
        <v>50</v>
      </c>
      <c r="D8" s="6">
        <f>B8*C8</f>
        <v>0</v>
      </c>
    </row>
    <row r="9" spans="1:4" ht="60.75" x14ac:dyDescent="0.25">
      <c r="A9" s="5" t="s">
        <v>84</v>
      </c>
      <c r="B9" s="17"/>
      <c r="C9" s="3">
        <v>250</v>
      </c>
      <c r="D9" s="6">
        <f t="shared" ref="D9:D13" si="0">B9*C9</f>
        <v>0</v>
      </c>
    </row>
    <row r="10" spans="1:4" x14ac:dyDescent="0.25">
      <c r="A10" s="39" t="s">
        <v>91</v>
      </c>
      <c r="B10" s="17"/>
      <c r="C10" s="37">
        <v>1</v>
      </c>
      <c r="D10" s="38">
        <f t="shared" si="0"/>
        <v>0</v>
      </c>
    </row>
    <row r="11" spans="1:4" x14ac:dyDescent="0.25">
      <c r="A11" s="1" t="s">
        <v>5</v>
      </c>
      <c r="B11" s="17"/>
      <c r="C11" s="3">
        <v>37</v>
      </c>
      <c r="D11" s="6">
        <f t="shared" si="0"/>
        <v>0</v>
      </c>
    </row>
    <row r="12" spans="1:4" x14ac:dyDescent="0.25">
      <c r="A12" s="5" t="s">
        <v>6</v>
      </c>
      <c r="B12" s="17"/>
      <c r="C12" s="3">
        <v>1</v>
      </c>
      <c r="D12" s="6">
        <f t="shared" si="0"/>
        <v>0</v>
      </c>
    </row>
    <row r="13" spans="1:4" ht="30.75" x14ac:dyDescent="0.25">
      <c r="A13" s="5" t="s">
        <v>7</v>
      </c>
      <c r="B13" s="17"/>
      <c r="C13" s="3">
        <v>1</v>
      </c>
      <c r="D13" s="6">
        <f t="shared" si="0"/>
        <v>0</v>
      </c>
    </row>
    <row r="14" spans="1:4" x14ac:dyDescent="0.25">
      <c r="B14" s="24" t="s">
        <v>8</v>
      </c>
      <c r="C14" s="24"/>
      <c r="D14" s="7">
        <f>SUM(D8:D13)</f>
        <v>0</v>
      </c>
    </row>
    <row r="16" spans="1:4" ht="30.75" x14ac:dyDescent="0.25">
      <c r="A16" s="8" t="s">
        <v>85</v>
      </c>
      <c r="B16" s="26"/>
      <c r="C16" s="27"/>
      <c r="D16" s="9" t="s">
        <v>9</v>
      </c>
    </row>
    <row r="17" spans="1:4" ht="90.75" x14ac:dyDescent="0.25">
      <c r="A17" s="8" t="s">
        <v>86</v>
      </c>
      <c r="B17" s="28"/>
      <c r="C17" s="29"/>
      <c r="D17" s="3"/>
    </row>
    <row r="18" spans="1:4" x14ac:dyDescent="0.25">
      <c r="A18" s="10" t="s">
        <v>10</v>
      </c>
      <c r="B18" s="28"/>
      <c r="C18" s="29"/>
      <c r="D18" s="18"/>
    </row>
    <row r="19" spans="1:4" x14ac:dyDescent="0.25">
      <c r="A19" s="10" t="s">
        <v>57</v>
      </c>
      <c r="B19" s="28"/>
      <c r="C19" s="29"/>
      <c r="D19" s="18"/>
    </row>
    <row r="20" spans="1:4" x14ac:dyDescent="0.25">
      <c r="A20" s="10" t="s">
        <v>11</v>
      </c>
      <c r="B20" s="28"/>
      <c r="C20" s="29"/>
      <c r="D20" s="18"/>
    </row>
    <row r="21" spans="1:4" x14ac:dyDescent="0.25">
      <c r="A21" s="10" t="s">
        <v>12</v>
      </c>
      <c r="B21" s="28"/>
      <c r="C21" s="29"/>
      <c r="D21" s="18"/>
    </row>
    <row r="22" spans="1:4" x14ac:dyDescent="0.25">
      <c r="A22" s="10" t="s">
        <v>13</v>
      </c>
      <c r="B22" s="28"/>
      <c r="C22" s="29"/>
      <c r="D22" s="18"/>
    </row>
    <row r="23" spans="1:4" x14ac:dyDescent="0.25">
      <c r="A23" s="10" t="s">
        <v>14</v>
      </c>
      <c r="B23" s="28"/>
      <c r="C23" s="29"/>
      <c r="D23" s="18"/>
    </row>
    <row r="24" spans="1:4" x14ac:dyDescent="0.25">
      <c r="A24" s="10" t="s">
        <v>15</v>
      </c>
      <c r="B24" s="28"/>
      <c r="C24" s="29"/>
      <c r="D24" s="18"/>
    </row>
    <row r="25" spans="1:4" x14ac:dyDescent="0.25">
      <c r="A25" s="10" t="s">
        <v>16</v>
      </c>
      <c r="B25" s="28"/>
      <c r="C25" s="29"/>
      <c r="D25" s="18"/>
    </row>
    <row r="26" spans="1:4" x14ac:dyDescent="0.25">
      <c r="A26" s="10" t="s">
        <v>17</v>
      </c>
      <c r="B26" s="28"/>
      <c r="C26" s="29"/>
      <c r="D26" s="18"/>
    </row>
    <row r="27" spans="1:4" x14ac:dyDescent="0.25">
      <c r="A27" s="10" t="s">
        <v>18</v>
      </c>
      <c r="B27" s="28"/>
      <c r="C27" s="29"/>
      <c r="D27" s="18"/>
    </row>
    <row r="28" spans="1:4" x14ac:dyDescent="0.25">
      <c r="A28" s="10" t="s">
        <v>19</v>
      </c>
      <c r="B28" s="28"/>
      <c r="C28" s="29"/>
      <c r="D28" s="18"/>
    </row>
    <row r="29" spans="1:4" x14ac:dyDescent="0.25">
      <c r="A29" s="10" t="s">
        <v>20</v>
      </c>
      <c r="B29" s="28"/>
      <c r="C29" s="29"/>
      <c r="D29" s="18"/>
    </row>
    <row r="30" spans="1:4" x14ac:dyDescent="0.25">
      <c r="A30" s="10" t="s">
        <v>21</v>
      </c>
      <c r="B30" s="28"/>
      <c r="C30" s="29"/>
      <c r="D30" s="18"/>
    </row>
    <row r="31" spans="1:4" x14ac:dyDescent="0.25">
      <c r="A31" s="10" t="s">
        <v>22</v>
      </c>
      <c r="B31" s="28"/>
      <c r="C31" s="29"/>
      <c r="D31" s="18"/>
    </row>
    <row r="32" spans="1:4" x14ac:dyDescent="0.25">
      <c r="A32" s="10" t="s">
        <v>23</v>
      </c>
      <c r="B32" s="28"/>
      <c r="C32" s="29"/>
      <c r="D32" s="18"/>
    </row>
    <row r="33" spans="1:4" x14ac:dyDescent="0.25">
      <c r="A33" s="10" t="s">
        <v>24</v>
      </c>
      <c r="B33" s="28"/>
      <c r="C33" s="29"/>
      <c r="D33" s="18"/>
    </row>
    <row r="34" spans="1:4" x14ac:dyDescent="0.25">
      <c r="A34" s="10" t="s">
        <v>27</v>
      </c>
      <c r="B34" s="28"/>
      <c r="C34" s="29"/>
      <c r="D34" s="18"/>
    </row>
    <row r="35" spans="1:4" x14ac:dyDescent="0.25">
      <c r="A35" s="10" t="s">
        <v>25</v>
      </c>
      <c r="B35" s="28"/>
      <c r="C35" s="29"/>
      <c r="D35" s="18"/>
    </row>
    <row r="36" spans="1:4" x14ac:dyDescent="0.25">
      <c r="A36" s="10" t="s">
        <v>26</v>
      </c>
      <c r="B36" s="28"/>
      <c r="C36" s="29"/>
      <c r="D36" s="18"/>
    </row>
    <row r="37" spans="1:4" x14ac:dyDescent="0.25">
      <c r="A37" s="10" t="s">
        <v>58</v>
      </c>
      <c r="B37" s="30"/>
      <c r="C37" s="31"/>
      <c r="D37" s="18"/>
    </row>
    <row r="38" spans="1:4" x14ac:dyDescent="0.25">
      <c r="B38" s="24" t="s">
        <v>8</v>
      </c>
      <c r="C38" s="24"/>
      <c r="D38" s="11">
        <f>SUM(D18:D37)</f>
        <v>0</v>
      </c>
    </row>
    <row r="40" spans="1:4" x14ac:dyDescent="0.25">
      <c r="A40" s="3" t="s">
        <v>28</v>
      </c>
      <c r="B40" s="4" t="s">
        <v>61</v>
      </c>
      <c r="C40" s="3" t="s">
        <v>3</v>
      </c>
      <c r="D40" s="3" t="s">
        <v>4</v>
      </c>
    </row>
    <row r="41" spans="1:4" ht="30.75" x14ac:dyDescent="0.25">
      <c r="A41" s="5" t="s">
        <v>73</v>
      </c>
      <c r="B41" s="17"/>
      <c r="C41" s="3">
        <f>260</f>
        <v>260</v>
      </c>
      <c r="D41" s="6">
        <f>B41*C41</f>
        <v>0</v>
      </c>
    </row>
    <row r="42" spans="1:4" ht="30.75" x14ac:dyDescent="0.25">
      <c r="A42" s="5" t="s">
        <v>74</v>
      </c>
      <c r="B42" s="17"/>
      <c r="C42" s="3">
        <f>260-107</f>
        <v>153</v>
      </c>
      <c r="D42" s="6">
        <f t="shared" ref="D42:D44" si="1">B42*C42</f>
        <v>0</v>
      </c>
    </row>
    <row r="43" spans="1:4" ht="30.75" x14ac:dyDescent="0.25">
      <c r="A43" s="5" t="s">
        <v>75</v>
      </c>
      <c r="B43" s="17"/>
      <c r="C43" s="3">
        <f>50-12</f>
        <v>38</v>
      </c>
      <c r="D43" s="6">
        <f t="shared" si="1"/>
        <v>0</v>
      </c>
    </row>
    <row r="44" spans="1:4" ht="30.75" x14ac:dyDescent="0.25">
      <c r="A44" s="5" t="s">
        <v>76</v>
      </c>
      <c r="B44" s="17"/>
      <c r="C44" s="3">
        <f>20</f>
        <v>20</v>
      </c>
      <c r="D44" s="6">
        <f t="shared" si="1"/>
        <v>0</v>
      </c>
    </row>
    <row r="45" spans="1:4" x14ac:dyDescent="0.25">
      <c r="B45" s="24" t="s">
        <v>8</v>
      </c>
      <c r="C45" s="24"/>
      <c r="D45" s="11">
        <f>SUM(D41:D44)</f>
        <v>0</v>
      </c>
    </row>
    <row r="47" spans="1:4" x14ac:dyDescent="0.25">
      <c r="A47" s="3" t="s">
        <v>88</v>
      </c>
      <c r="B47" s="4" t="s">
        <v>61</v>
      </c>
      <c r="C47" s="3" t="s">
        <v>3</v>
      </c>
      <c r="D47" s="3" t="s">
        <v>4</v>
      </c>
    </row>
    <row r="48" spans="1:4" x14ac:dyDescent="0.25">
      <c r="A48" s="5" t="s">
        <v>29</v>
      </c>
      <c r="B48" s="17"/>
      <c r="C48" s="3">
        <v>1</v>
      </c>
      <c r="D48" s="6">
        <f>B48*C48</f>
        <v>0</v>
      </c>
    </row>
    <row r="49" spans="1:4" x14ac:dyDescent="0.25">
      <c r="B49" s="24" t="s">
        <v>8</v>
      </c>
      <c r="C49" s="24"/>
      <c r="D49" s="11">
        <f>D48</f>
        <v>0</v>
      </c>
    </row>
    <row r="51" spans="1:4" x14ac:dyDescent="0.25">
      <c r="A51" s="3" t="s">
        <v>90</v>
      </c>
      <c r="B51" s="4" t="s">
        <v>61</v>
      </c>
      <c r="C51" s="3" t="s">
        <v>3</v>
      </c>
      <c r="D51" s="3" t="s">
        <v>4</v>
      </c>
    </row>
    <row r="52" spans="1:4" x14ac:dyDescent="0.25">
      <c r="A52" s="5" t="s">
        <v>30</v>
      </c>
      <c r="B52" s="17"/>
      <c r="C52" s="3">
        <v>1</v>
      </c>
      <c r="D52" s="6">
        <f>B52*C52</f>
        <v>0</v>
      </c>
    </row>
    <row r="53" spans="1:4" x14ac:dyDescent="0.25">
      <c r="B53" s="24" t="s">
        <v>8</v>
      </c>
      <c r="C53" s="24"/>
      <c r="D53" s="11">
        <f>D52</f>
        <v>0</v>
      </c>
    </row>
    <row r="55" spans="1:4" ht="45.75" x14ac:dyDescent="0.25">
      <c r="A55" s="8" t="s">
        <v>67</v>
      </c>
      <c r="B55" s="4" t="s">
        <v>62</v>
      </c>
      <c r="C55" s="3" t="s">
        <v>3</v>
      </c>
      <c r="D55" s="3" t="s">
        <v>4</v>
      </c>
    </row>
    <row r="56" spans="1:4" x14ac:dyDescent="0.25">
      <c r="A56" s="5" t="s">
        <v>59</v>
      </c>
      <c r="B56" s="17"/>
      <c r="C56" s="12">
        <v>10</v>
      </c>
      <c r="D56" s="6">
        <f>B56*C56</f>
        <v>0</v>
      </c>
    </row>
    <row r="57" spans="1:4" x14ac:dyDescent="0.25">
      <c r="A57" s="3"/>
      <c r="B57" s="4" t="s">
        <v>63</v>
      </c>
      <c r="C57" s="3" t="s">
        <v>3</v>
      </c>
      <c r="D57" s="3" t="s">
        <v>4</v>
      </c>
    </row>
    <row r="58" spans="1:4" x14ac:dyDescent="0.25">
      <c r="A58" s="13" t="s">
        <v>60</v>
      </c>
      <c r="B58" s="17"/>
      <c r="C58" s="12">
        <v>10</v>
      </c>
      <c r="D58" s="6">
        <f>B58*C58</f>
        <v>0</v>
      </c>
    </row>
    <row r="59" spans="1:4" x14ac:dyDescent="0.25">
      <c r="B59" s="24" t="s">
        <v>82</v>
      </c>
      <c r="C59" s="24"/>
      <c r="D59" s="11">
        <f>D56</f>
        <v>0</v>
      </c>
    </row>
    <row r="60" spans="1:4" x14ac:dyDescent="0.25">
      <c r="B60" s="24" t="s">
        <v>8</v>
      </c>
      <c r="C60" s="24"/>
      <c r="D60" s="11">
        <f>D58</f>
        <v>0</v>
      </c>
    </row>
    <row r="62" spans="1:4" ht="30.75" x14ac:dyDescent="0.25">
      <c r="A62" s="8" t="s">
        <v>66</v>
      </c>
      <c r="B62" s="4" t="s">
        <v>62</v>
      </c>
      <c r="C62" s="3" t="s">
        <v>3</v>
      </c>
      <c r="D62" s="3" t="s">
        <v>4</v>
      </c>
    </row>
    <row r="63" spans="1:4" x14ac:dyDescent="0.25">
      <c r="A63" s="5" t="s">
        <v>64</v>
      </c>
      <c r="B63" s="17"/>
      <c r="C63" s="12">
        <v>5</v>
      </c>
      <c r="D63" s="6">
        <f>B63*C63</f>
        <v>0</v>
      </c>
    </row>
    <row r="64" spans="1:4" x14ac:dyDescent="0.25">
      <c r="A64" s="3"/>
      <c r="B64" s="4" t="s">
        <v>63</v>
      </c>
      <c r="C64" s="3" t="s">
        <v>3</v>
      </c>
      <c r="D64" s="3" t="s">
        <v>4</v>
      </c>
    </row>
    <row r="65" spans="1:4" x14ac:dyDescent="0.25">
      <c r="A65" s="13" t="s">
        <v>65</v>
      </c>
      <c r="B65" s="17"/>
      <c r="C65" s="12">
        <v>5</v>
      </c>
      <c r="D65" s="14">
        <f>B65*C65</f>
        <v>0</v>
      </c>
    </row>
    <row r="66" spans="1:4" x14ac:dyDescent="0.25">
      <c r="B66" s="24" t="s">
        <v>82</v>
      </c>
      <c r="C66" s="24"/>
      <c r="D66" s="11">
        <f>D63</f>
        <v>0</v>
      </c>
    </row>
    <row r="67" spans="1:4" x14ac:dyDescent="0.25">
      <c r="B67" s="24" t="s">
        <v>8</v>
      </c>
      <c r="C67" s="24"/>
      <c r="D67" s="11">
        <f>D65</f>
        <v>0</v>
      </c>
    </row>
    <row r="69" spans="1:4" x14ac:dyDescent="0.25">
      <c r="B69" s="24" t="s">
        <v>81</v>
      </c>
      <c r="C69" s="24"/>
      <c r="D69" s="11">
        <f>D59+D66</f>
        <v>0</v>
      </c>
    </row>
    <row r="70" spans="1:4" x14ac:dyDescent="0.25">
      <c r="B70" s="24" t="s">
        <v>80</v>
      </c>
      <c r="C70" s="24"/>
      <c r="D70" s="11">
        <f>D14+D38+D45+D49+D53+D60+D67</f>
        <v>0</v>
      </c>
    </row>
    <row r="73" spans="1:4" x14ac:dyDescent="0.25">
      <c r="B73" s="24" t="s">
        <v>31</v>
      </c>
      <c r="C73" s="24"/>
      <c r="D73" s="11">
        <f>D69+D70*12*10</f>
        <v>0</v>
      </c>
    </row>
    <row r="75" spans="1:4" x14ac:dyDescent="0.25">
      <c r="A75" s="3" t="s">
        <v>32</v>
      </c>
      <c r="B75" s="3" t="s">
        <v>33</v>
      </c>
    </row>
    <row r="76" spans="1:4" x14ac:dyDescent="0.25">
      <c r="A76" s="1" t="s">
        <v>34</v>
      </c>
      <c r="B76" s="14">
        <v>120</v>
      </c>
    </row>
    <row r="77" spans="1:4" x14ac:dyDescent="0.25">
      <c r="A77" s="25" t="s">
        <v>35</v>
      </c>
      <c r="B77" s="25"/>
    </row>
    <row r="78" spans="1:4" x14ac:dyDescent="0.25">
      <c r="A78" s="1" t="s">
        <v>36</v>
      </c>
      <c r="B78" s="15" t="s">
        <v>37</v>
      </c>
    </row>
    <row r="79" spans="1:4" x14ac:dyDescent="0.25">
      <c r="A79" s="1" t="s">
        <v>38</v>
      </c>
      <c r="B79" s="15" t="s">
        <v>39</v>
      </c>
    </row>
    <row r="80" spans="1:4" x14ac:dyDescent="0.25">
      <c r="A80" s="1" t="s">
        <v>40</v>
      </c>
      <c r="B80" s="15" t="s">
        <v>41</v>
      </c>
    </row>
    <row r="81" spans="1:4" x14ac:dyDescent="0.25">
      <c r="A81" s="1" t="s">
        <v>42</v>
      </c>
      <c r="B81" s="15" t="s">
        <v>41</v>
      </c>
    </row>
    <row r="82" spans="1:4" x14ac:dyDescent="0.25">
      <c r="A82" s="1" t="s">
        <v>43</v>
      </c>
      <c r="B82" s="15" t="s">
        <v>37</v>
      </c>
    </row>
    <row r="83" spans="1:4" x14ac:dyDescent="0.25">
      <c r="A83" s="1" t="s">
        <v>44</v>
      </c>
      <c r="B83" s="15" t="s">
        <v>41</v>
      </c>
    </row>
    <row r="84" spans="1:4" x14ac:dyDescent="0.25">
      <c r="A84" s="1" t="s">
        <v>45</v>
      </c>
      <c r="B84" s="15" t="s">
        <v>41</v>
      </c>
    </row>
    <row r="85" spans="1:4" x14ac:dyDescent="0.25">
      <c r="A85" s="1" t="s">
        <v>46</v>
      </c>
      <c r="B85" s="15" t="s">
        <v>47</v>
      </c>
    </row>
    <row r="86" spans="1:4" x14ac:dyDescent="0.25">
      <c r="A86" s="1" t="s">
        <v>48</v>
      </c>
      <c r="B86" s="15" t="s">
        <v>41</v>
      </c>
    </row>
    <row r="87" spans="1:4" x14ac:dyDescent="0.25">
      <c r="A87" s="1" t="s">
        <v>49</v>
      </c>
      <c r="B87" s="15" t="s">
        <v>41</v>
      </c>
    </row>
    <row r="88" spans="1:4" x14ac:dyDescent="0.25">
      <c r="A88" s="1" t="s">
        <v>50</v>
      </c>
      <c r="B88" s="15" t="s">
        <v>41</v>
      </c>
    </row>
    <row r="89" spans="1:4" x14ac:dyDescent="0.25">
      <c r="A89" s="1" t="s">
        <v>51</v>
      </c>
      <c r="B89" s="15" t="s">
        <v>47</v>
      </c>
    </row>
    <row r="90" spans="1:4" x14ac:dyDescent="0.25">
      <c r="A90" s="1" t="s">
        <v>52</v>
      </c>
      <c r="B90" s="15" t="s">
        <v>41</v>
      </c>
    </row>
    <row r="92" spans="1:4" x14ac:dyDescent="0.25">
      <c r="A92" s="3" t="s">
        <v>68</v>
      </c>
      <c r="B92" s="4" t="s">
        <v>61</v>
      </c>
      <c r="C92" s="3" t="s">
        <v>3</v>
      </c>
      <c r="D92" s="3" t="s">
        <v>4</v>
      </c>
    </row>
    <row r="93" spans="1:4" ht="30.75" x14ac:dyDescent="0.25">
      <c r="A93" s="5" t="s">
        <v>71</v>
      </c>
      <c r="B93" s="17"/>
      <c r="C93" s="3">
        <v>1</v>
      </c>
      <c r="D93" s="6">
        <f>B93*C93</f>
        <v>0</v>
      </c>
    </row>
    <row r="94" spans="1:4" ht="30.75" x14ac:dyDescent="0.25">
      <c r="A94" s="5" t="s">
        <v>72</v>
      </c>
      <c r="B94" s="17"/>
      <c r="C94" s="3">
        <v>1</v>
      </c>
      <c r="D94" s="6">
        <f t="shared" ref="D94:D99" si="2">B94*C94</f>
        <v>0</v>
      </c>
    </row>
    <row r="95" spans="1:4" ht="30.75" x14ac:dyDescent="0.25">
      <c r="A95" s="5" t="s">
        <v>77</v>
      </c>
      <c r="B95" s="17"/>
      <c r="C95" s="3">
        <v>1</v>
      </c>
      <c r="D95" s="6">
        <f t="shared" si="2"/>
        <v>0</v>
      </c>
    </row>
    <row r="96" spans="1:4" ht="30.75" x14ac:dyDescent="0.25">
      <c r="A96" s="5" t="s">
        <v>78</v>
      </c>
      <c r="B96" s="17"/>
      <c r="C96" s="3">
        <v>1</v>
      </c>
      <c r="D96" s="6">
        <f t="shared" si="2"/>
        <v>0</v>
      </c>
    </row>
    <row r="97" spans="1:4" ht="30.75" x14ac:dyDescent="0.25">
      <c r="A97" s="5" t="s">
        <v>79</v>
      </c>
      <c r="B97" s="17"/>
      <c r="C97" s="3">
        <v>1</v>
      </c>
      <c r="D97" s="6">
        <f t="shared" si="2"/>
        <v>0</v>
      </c>
    </row>
    <row r="98" spans="1:4" ht="30.75" x14ac:dyDescent="0.25">
      <c r="A98" s="5" t="s">
        <v>69</v>
      </c>
      <c r="B98" s="17"/>
      <c r="C98" s="3">
        <v>1</v>
      </c>
      <c r="D98" s="6">
        <f t="shared" si="2"/>
        <v>0</v>
      </c>
    </row>
    <row r="99" spans="1:4" ht="30.75" x14ac:dyDescent="0.25">
      <c r="A99" s="5" t="s">
        <v>70</v>
      </c>
      <c r="B99" s="17"/>
      <c r="C99" s="3">
        <v>1</v>
      </c>
      <c r="D99" s="6">
        <f t="shared" si="2"/>
        <v>0</v>
      </c>
    </row>
    <row r="103" spans="1:4" x14ac:dyDescent="0.25">
      <c r="A103" s="16" t="s">
        <v>53</v>
      </c>
      <c r="B103" s="19"/>
    </row>
    <row r="104" spans="1:4" x14ac:dyDescent="0.25">
      <c r="A104" s="16" t="s">
        <v>54</v>
      </c>
      <c r="B104" s="19"/>
    </row>
    <row r="105" spans="1:4" x14ac:dyDescent="0.25">
      <c r="A105" s="16" t="s">
        <v>55</v>
      </c>
      <c r="B105" s="19"/>
    </row>
    <row r="106" spans="1:4" x14ac:dyDescent="0.25">
      <c r="A106" s="35" t="s">
        <v>56</v>
      </c>
      <c r="B106" s="36"/>
    </row>
    <row r="107" spans="1:4" x14ac:dyDescent="0.25">
      <c r="A107" s="35"/>
      <c r="B107" s="36"/>
    </row>
    <row r="108" spans="1:4" x14ac:dyDescent="0.25">
      <c r="A108" s="35"/>
      <c r="B108" s="36"/>
    </row>
  </sheetData>
  <sheetProtection algorithmName="SHA-512" hashValue="h7ZksSRez1guhJORN7CvAoMi9TqUfSpzDTUx0juM6gOZrWvgRbNY4YihHMFemzhDQQaviOxkexkiLYY7L2twdw==" saltValue="vDZ5SJFYNjBYVq0f/cjINA==" spinCount="100000" sheet="1" selectLockedCells="1"/>
  <mergeCells count="19">
    <mergeCell ref="A106:A108"/>
    <mergeCell ref="B106:B108"/>
    <mergeCell ref="B45:C45"/>
    <mergeCell ref="B49:C49"/>
    <mergeCell ref="B53:C53"/>
    <mergeCell ref="A1:D1"/>
    <mergeCell ref="A3:D3"/>
    <mergeCell ref="B73:C73"/>
    <mergeCell ref="A77:B77"/>
    <mergeCell ref="B16:C37"/>
    <mergeCell ref="B14:C14"/>
    <mergeCell ref="B38:C38"/>
    <mergeCell ref="B70:C70"/>
    <mergeCell ref="B60:C60"/>
    <mergeCell ref="B67:C67"/>
    <mergeCell ref="B69:C69"/>
    <mergeCell ref="B59:C59"/>
    <mergeCell ref="B66:C66"/>
    <mergeCell ref="A2:D2"/>
  </mergeCells>
  <pageMargins left="0.7" right="0.7" top="0.75" bottom="0.75" header="0.3" footer="0.3"/>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9A23AE430B06A45858F4D75A63B5467" ma:contentTypeVersion="6" ma:contentTypeDescription="Create a new document." ma:contentTypeScope="" ma:versionID="24004e05b84b7af02268ba7e3b5aaaac">
  <xsd:schema xmlns:xsd="http://www.w3.org/2001/XMLSchema" xmlns:xs="http://www.w3.org/2001/XMLSchema" xmlns:p="http://schemas.microsoft.com/office/2006/metadata/properties" xmlns:ns2="5919824a-f449-4655-a994-c83d99ea4ff5" xmlns:ns3="51517955-f71d-4d8a-95e5-d259f1f63bfc" targetNamespace="http://schemas.microsoft.com/office/2006/metadata/properties" ma:root="true" ma:fieldsID="2cee5830802462d20cfc08c47f59bb02" ns2:_="" ns3:_="">
    <xsd:import namespace="5919824a-f449-4655-a994-c83d99ea4ff5"/>
    <xsd:import namespace="51517955-f71d-4d8a-95e5-d259f1f63bf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19824a-f449-4655-a994-c83d99ea4f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1517955-f71d-4d8a-95e5-d259f1f63bf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1ABD6F9-BF49-4284-8774-504BC7FF2FF6}">
  <ds:schemaRefs>
    <ds:schemaRef ds:uri="http://schemas.microsoft.com/office/infopath/2007/PartnerControls"/>
    <ds:schemaRef ds:uri="51517955-f71d-4d8a-95e5-d259f1f63bfc"/>
    <ds:schemaRef ds:uri="http://purl.org/dc/terms/"/>
    <ds:schemaRef ds:uri="http://schemas.microsoft.com/office/2006/documentManagement/types"/>
    <ds:schemaRef ds:uri="5919824a-f449-4655-a994-c83d99ea4ff5"/>
    <ds:schemaRef ds:uri="http://schemas.openxmlformats.org/package/2006/metadata/core-propertie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2EA826B1-6ED7-406A-97A9-71036B60584A}">
  <ds:schemaRefs>
    <ds:schemaRef ds:uri="http://schemas.microsoft.com/sharepoint/v3/contenttype/forms"/>
  </ds:schemaRefs>
</ds:datastoreItem>
</file>

<file path=customXml/itemProps3.xml><?xml version="1.0" encoding="utf-8"?>
<ds:datastoreItem xmlns:ds="http://schemas.openxmlformats.org/officeDocument/2006/customXml" ds:itemID="{BF95B25E-2FF4-4214-A930-BD2FD6665E6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4. 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Romen van den Boom</dc:creator>
  <cp:keywords/>
  <dc:description/>
  <cp:lastModifiedBy>Romen van den Boom</cp:lastModifiedBy>
  <cp:revision/>
  <dcterms:created xsi:type="dcterms:W3CDTF">2024-08-21T09:45:14Z</dcterms:created>
  <dcterms:modified xsi:type="dcterms:W3CDTF">2024-09-16T11:13:49Z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0x01010039A23AE430B06A45858F4D75A63B5467</vt:lpwstr>
  </property>
</Properties>
</file>