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Inkoop\Publiek\Meetapparatuur\Te publiceren documenten\"/>
    </mc:Choice>
  </mc:AlternateContent>
  <bookViews>
    <workbookView xWindow="0" yWindow="0" windowWidth="28800" windowHeight="14100"/>
  </bookViews>
  <sheets>
    <sheet name="Totaal lijst" sheetId="1" r:id="rId1"/>
  </sheets>
  <definedNames>
    <definedName name="_xlnm._FilterDatabase" localSheetId="0" hidden="1">'Totaal lijst'!$A$2:$X$446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436" i="1" l="1"/>
  <c r="X435" i="1"/>
  <c r="X433" i="1"/>
  <c r="X431" i="1"/>
  <c r="X429" i="1"/>
  <c r="X426" i="1"/>
  <c r="X421" i="1"/>
  <c r="X420" i="1"/>
  <c r="X419" i="1"/>
  <c r="X413" i="1"/>
  <c r="X412" i="1"/>
  <c r="X409" i="1"/>
  <c r="X408" i="1"/>
  <c r="X407" i="1"/>
  <c r="X403" i="1"/>
  <c r="X402" i="1"/>
  <c r="X401" i="1"/>
  <c r="X400" i="1"/>
  <c r="X399" i="1"/>
  <c r="X394" i="1"/>
  <c r="X393" i="1"/>
  <c r="X392" i="1"/>
  <c r="X389" i="1"/>
  <c r="X387" i="1"/>
  <c r="X386" i="1"/>
  <c r="X385" i="1"/>
  <c r="X384" i="1"/>
  <c r="X383" i="1"/>
  <c r="X379" i="1"/>
  <c r="X378" i="1"/>
  <c r="X377" i="1"/>
  <c r="X374" i="1"/>
  <c r="X372" i="1"/>
  <c r="X371" i="1"/>
  <c r="X370" i="1"/>
  <c r="X369" i="1"/>
  <c r="X368" i="1"/>
  <c r="X361" i="1"/>
  <c r="X359" i="1"/>
  <c r="X357" i="1"/>
  <c r="X354" i="1"/>
  <c r="X353" i="1"/>
  <c r="X351" i="1"/>
  <c r="X350" i="1"/>
  <c r="X348" i="1"/>
  <c r="X346" i="1"/>
  <c r="X344" i="1"/>
  <c r="X342" i="1"/>
  <c r="X340" i="1"/>
  <c r="X339" i="1"/>
  <c r="X337" i="1"/>
  <c r="X336" i="1"/>
  <c r="X335" i="1"/>
  <c r="X333" i="1"/>
  <c r="X332" i="1"/>
  <c r="X331" i="1"/>
  <c r="X328" i="1"/>
  <c r="X325" i="1"/>
  <c r="X323" i="1"/>
  <c r="X321" i="1"/>
  <c r="X319" i="1"/>
  <c r="X318" i="1"/>
  <c r="X316" i="1"/>
  <c r="X315" i="1"/>
  <c r="X312" i="1"/>
  <c r="X306" i="1"/>
  <c r="X305" i="1"/>
  <c r="X304" i="1"/>
  <c r="X302" i="1"/>
  <c r="X299" i="1"/>
  <c r="X298" i="1"/>
  <c r="X297" i="1"/>
  <c r="X296" i="1"/>
  <c r="X292" i="1"/>
  <c r="X290" i="1"/>
  <c r="X289" i="1"/>
  <c r="X280" i="1"/>
  <c r="X279" i="1"/>
  <c r="X271" i="1"/>
  <c r="X269" i="1"/>
  <c r="X266" i="1"/>
  <c r="X264" i="1"/>
  <c r="X262" i="1"/>
  <c r="X260" i="1"/>
  <c r="X255" i="1"/>
  <c r="X252" i="1"/>
  <c r="X249" i="1"/>
  <c r="X248" i="1"/>
  <c r="X247" i="1"/>
  <c r="X246" i="1"/>
  <c r="X245" i="1"/>
  <c r="X244" i="1"/>
  <c r="X243" i="1"/>
  <c r="X242" i="1"/>
  <c r="X241" i="1"/>
  <c r="X240" i="1"/>
  <c r="X237" i="1"/>
  <c r="X229" i="1"/>
  <c r="X227" i="1"/>
  <c r="X225" i="1"/>
  <c r="X223" i="1"/>
  <c r="X221" i="1"/>
  <c r="X219" i="1"/>
  <c r="X218" i="1"/>
  <c r="X212" i="1"/>
  <c r="X211" i="1"/>
  <c r="X210" i="1"/>
  <c r="X209" i="1"/>
  <c r="X203" i="1"/>
  <c r="X200" i="1"/>
  <c r="X198" i="1"/>
  <c r="X196" i="1"/>
  <c r="X194" i="1"/>
  <c r="X191" i="1"/>
  <c r="X190" i="1"/>
  <c r="X186" i="1"/>
  <c r="X185" i="1"/>
  <c r="X181" i="1"/>
  <c r="X178" i="1"/>
  <c r="X174" i="1"/>
  <c r="X172" i="1"/>
  <c r="X168" i="1"/>
  <c r="X165" i="1"/>
  <c r="X164" i="1"/>
  <c r="X163" i="1"/>
  <c r="X157" i="1"/>
  <c r="X155" i="1"/>
  <c r="X152" i="1"/>
  <c r="X146" i="1"/>
  <c r="X145" i="1"/>
  <c r="X144" i="1"/>
  <c r="X141" i="1"/>
  <c r="X139" i="1"/>
  <c r="X137" i="1"/>
  <c r="X135" i="1"/>
  <c r="X132" i="1"/>
  <c r="X126" i="1"/>
  <c r="X125" i="1"/>
  <c r="X124" i="1"/>
  <c r="X121" i="1"/>
  <c r="X119" i="1"/>
  <c r="X117" i="1"/>
  <c r="X115" i="1"/>
  <c r="X112" i="1"/>
  <c r="X106" i="1"/>
  <c r="X105" i="1"/>
  <c r="X104" i="1"/>
  <c r="X103" i="1"/>
  <c r="X100" i="1"/>
  <c r="X98" i="1"/>
  <c r="X97" i="1"/>
  <c r="X95" i="1"/>
  <c r="X94" i="1"/>
  <c r="X89" i="1"/>
  <c r="X88" i="1"/>
  <c r="X85" i="1"/>
  <c r="X83" i="1"/>
  <c r="X81" i="1"/>
  <c r="X79" i="1"/>
  <c r="X77" i="1"/>
  <c r="X75" i="1"/>
  <c r="X71" i="1"/>
  <c r="X70" i="1"/>
  <c r="X69" i="1"/>
  <c r="X68" i="1"/>
  <c r="X64" i="1"/>
  <c r="X62" i="1"/>
  <c r="X60" i="1"/>
  <c r="X59" i="1"/>
  <c r="X56" i="1"/>
  <c r="X55" i="1"/>
  <c r="X52" i="1"/>
  <c r="X50" i="1"/>
  <c r="X49" i="1"/>
  <c r="X46" i="1"/>
  <c r="X45" i="1"/>
  <c r="X42" i="1"/>
  <c r="X40" i="1"/>
  <c r="X39" i="1"/>
  <c r="X33" i="1"/>
  <c r="X32" i="1"/>
  <c r="X31" i="1"/>
  <c r="X27" i="1"/>
  <c r="X26" i="1"/>
  <c r="X23" i="1"/>
  <c r="X21" i="1"/>
  <c r="X19" i="1"/>
  <c r="X16" i="1"/>
  <c r="X15" i="1"/>
  <c r="X14" i="1"/>
  <c r="X13" i="1"/>
  <c r="X12" i="1"/>
  <c r="X8" i="1"/>
  <c r="X6" i="1"/>
  <c r="X5" i="1"/>
  <c r="X4" i="1"/>
  <c r="O424" i="1" l="1"/>
  <c r="N424" i="1"/>
  <c r="P424" i="1" s="1"/>
  <c r="F424" i="1"/>
  <c r="O422" i="1"/>
  <c r="N422" i="1"/>
  <c r="F422" i="1"/>
  <c r="P423" i="1"/>
  <c r="N423" i="1"/>
  <c r="O423" i="1" s="1"/>
  <c r="F423" i="1"/>
  <c r="O427" i="1"/>
  <c r="N427" i="1"/>
  <c r="F427" i="1"/>
  <c r="O426" i="1"/>
  <c r="N426" i="1"/>
  <c r="P426" i="1" s="1"/>
  <c r="F426" i="1"/>
  <c r="P425" i="1"/>
  <c r="N425" i="1"/>
  <c r="O425" i="1" s="1"/>
  <c r="F425" i="1"/>
  <c r="P418" i="1"/>
  <c r="N418" i="1"/>
  <c r="O418" i="1" s="1"/>
  <c r="F418" i="1"/>
  <c r="P417" i="1"/>
  <c r="N417" i="1"/>
  <c r="F417" i="1"/>
  <c r="O421" i="1"/>
  <c r="N421" i="1"/>
  <c r="P421" i="1" s="1"/>
  <c r="F421" i="1"/>
  <c r="P420" i="1"/>
  <c r="N420" i="1"/>
  <c r="O420" i="1" s="1"/>
  <c r="F420" i="1"/>
  <c r="P419" i="1"/>
  <c r="N419" i="1"/>
  <c r="O419" i="1" s="1"/>
  <c r="F419" i="1"/>
  <c r="Q424" i="1" l="1"/>
  <c r="Q423" i="1"/>
  <c r="P422" i="1"/>
  <c r="Q422" i="1" s="1"/>
  <c r="Q426" i="1"/>
  <c r="P427" i="1"/>
  <c r="Q427" i="1" s="1"/>
  <c r="Q425" i="1"/>
  <c r="Q418" i="1"/>
  <c r="O417" i="1"/>
  <c r="Q417" i="1" s="1"/>
  <c r="Q420" i="1"/>
  <c r="Q421" i="1"/>
  <c r="Q419" i="1"/>
  <c r="P217" i="1"/>
  <c r="P216" i="1"/>
  <c r="N219" i="1"/>
  <c r="N218" i="1"/>
  <c r="N217" i="1"/>
  <c r="O217" i="1" s="1"/>
  <c r="N216" i="1"/>
  <c r="O216" i="1" s="1"/>
  <c r="F216" i="1"/>
  <c r="F217" i="1"/>
  <c r="F218" i="1"/>
  <c r="F219" i="1"/>
  <c r="Q217" i="1" l="1"/>
  <c r="Q216" i="1"/>
  <c r="P317" i="1" l="1"/>
  <c r="N317" i="1"/>
  <c r="F317" i="1"/>
  <c r="O319" i="1"/>
  <c r="N319" i="1"/>
  <c r="P319" i="1" s="1"/>
  <c r="F319" i="1"/>
  <c r="O318" i="1"/>
  <c r="N318" i="1"/>
  <c r="P318" i="1" s="1"/>
  <c r="F318" i="1"/>
  <c r="O359" i="1"/>
  <c r="N359" i="1"/>
  <c r="P359" i="1" s="1"/>
  <c r="F359" i="1"/>
  <c r="P358" i="1"/>
  <c r="N358" i="1"/>
  <c r="O358" i="1" s="1"/>
  <c r="F358" i="1"/>
  <c r="O357" i="1"/>
  <c r="N357" i="1"/>
  <c r="P357" i="1" s="1"/>
  <c r="F357" i="1"/>
  <c r="P356" i="1"/>
  <c r="N356" i="1"/>
  <c r="F356" i="1"/>
  <c r="P355" i="1"/>
  <c r="N355" i="1"/>
  <c r="O355" i="1" s="1"/>
  <c r="F355" i="1"/>
  <c r="O354" i="1"/>
  <c r="N354" i="1"/>
  <c r="P354" i="1" s="1"/>
  <c r="F354" i="1"/>
  <c r="O353" i="1"/>
  <c r="N353" i="1"/>
  <c r="P353" i="1" s="1"/>
  <c r="F353" i="1"/>
  <c r="P352" i="1"/>
  <c r="N352" i="1"/>
  <c r="O352" i="1" s="1"/>
  <c r="F352" i="1"/>
  <c r="O350" i="1"/>
  <c r="N350" i="1"/>
  <c r="P350" i="1" s="1"/>
  <c r="F350" i="1"/>
  <c r="O351" i="1"/>
  <c r="N351" i="1"/>
  <c r="F351" i="1"/>
  <c r="P349" i="1"/>
  <c r="N349" i="1"/>
  <c r="O349" i="1" s="1"/>
  <c r="F349" i="1"/>
  <c r="O348" i="1"/>
  <c r="N348" i="1"/>
  <c r="P348" i="1" s="1"/>
  <c r="F348" i="1"/>
  <c r="P347" i="1"/>
  <c r="N347" i="1"/>
  <c r="O347" i="1" s="1"/>
  <c r="F347" i="1"/>
  <c r="O346" i="1"/>
  <c r="N346" i="1"/>
  <c r="P346" i="1" s="1"/>
  <c r="F346" i="1"/>
  <c r="P345" i="1"/>
  <c r="N345" i="1"/>
  <c r="O345" i="1" s="1"/>
  <c r="F345" i="1"/>
  <c r="O344" i="1"/>
  <c r="N344" i="1"/>
  <c r="F344" i="1"/>
  <c r="P343" i="1"/>
  <c r="N343" i="1"/>
  <c r="O343" i="1" s="1"/>
  <c r="F343" i="1"/>
  <c r="O342" i="1"/>
  <c r="N342" i="1"/>
  <c r="P342" i="1" s="1"/>
  <c r="F342" i="1"/>
  <c r="P341" i="1"/>
  <c r="N341" i="1"/>
  <c r="O341" i="1" s="1"/>
  <c r="F341" i="1"/>
  <c r="O340" i="1"/>
  <c r="N340" i="1"/>
  <c r="P340" i="1" s="1"/>
  <c r="F340" i="1"/>
  <c r="O339" i="1"/>
  <c r="N339" i="1"/>
  <c r="P339" i="1" s="1"/>
  <c r="F339" i="1"/>
  <c r="P338" i="1"/>
  <c r="N338" i="1"/>
  <c r="F338" i="1"/>
  <c r="O337" i="1"/>
  <c r="N337" i="1"/>
  <c r="P337" i="1" s="1"/>
  <c r="F337" i="1"/>
  <c r="O336" i="1"/>
  <c r="N336" i="1"/>
  <c r="P336" i="1" s="1"/>
  <c r="F336" i="1"/>
  <c r="O335" i="1"/>
  <c r="N335" i="1"/>
  <c r="P335" i="1" s="1"/>
  <c r="F335" i="1"/>
  <c r="P334" i="1"/>
  <c r="N334" i="1"/>
  <c r="O334" i="1" s="1"/>
  <c r="F334" i="1"/>
  <c r="O333" i="1"/>
  <c r="N333" i="1"/>
  <c r="P333" i="1" s="1"/>
  <c r="F333" i="1"/>
  <c r="O332" i="1"/>
  <c r="N332" i="1"/>
  <c r="F332" i="1"/>
  <c r="O331" i="1"/>
  <c r="N331" i="1"/>
  <c r="P331" i="1" s="1"/>
  <c r="F331" i="1"/>
  <c r="P330" i="1"/>
  <c r="N330" i="1"/>
  <c r="O330" i="1" s="1"/>
  <c r="F330" i="1"/>
  <c r="P329" i="1"/>
  <c r="N329" i="1"/>
  <c r="F329" i="1"/>
  <c r="O328" i="1"/>
  <c r="N328" i="1"/>
  <c r="P328" i="1" s="1"/>
  <c r="F328" i="1"/>
  <c r="P327" i="1"/>
  <c r="N327" i="1"/>
  <c r="O327" i="1" s="1"/>
  <c r="F327" i="1"/>
  <c r="P326" i="1"/>
  <c r="N326" i="1"/>
  <c r="F326" i="1"/>
  <c r="O325" i="1"/>
  <c r="N325" i="1"/>
  <c r="P325" i="1" s="1"/>
  <c r="F325" i="1"/>
  <c r="P324" i="1"/>
  <c r="N324" i="1"/>
  <c r="O324" i="1" s="1"/>
  <c r="F324" i="1"/>
  <c r="O323" i="1"/>
  <c r="N323" i="1"/>
  <c r="P323" i="1" s="1"/>
  <c r="F323" i="1"/>
  <c r="P322" i="1"/>
  <c r="N322" i="1"/>
  <c r="O322" i="1" s="1"/>
  <c r="F322" i="1"/>
  <c r="O321" i="1"/>
  <c r="N321" i="1"/>
  <c r="P321" i="1" s="1"/>
  <c r="F321" i="1"/>
  <c r="P320" i="1"/>
  <c r="N320" i="1"/>
  <c r="F320" i="1"/>
  <c r="P414" i="1"/>
  <c r="N414" i="1"/>
  <c r="O414" i="1" s="1"/>
  <c r="F414" i="1"/>
  <c r="O416" i="1"/>
  <c r="N416" i="1"/>
  <c r="P416" i="1" s="1"/>
  <c r="F416" i="1"/>
  <c r="O415" i="1"/>
  <c r="N415" i="1"/>
  <c r="P415" i="1" s="1"/>
  <c r="F415" i="1"/>
  <c r="P413" i="1"/>
  <c r="N413" i="1"/>
  <c r="O413" i="1" s="1"/>
  <c r="F413" i="1"/>
  <c r="P410" i="1"/>
  <c r="N410" i="1"/>
  <c r="O410" i="1" s="1"/>
  <c r="F410" i="1"/>
  <c r="P411" i="1"/>
  <c r="N411" i="1"/>
  <c r="F411" i="1"/>
  <c r="P412" i="1"/>
  <c r="N412" i="1"/>
  <c r="O412" i="1" s="1"/>
  <c r="F412" i="1"/>
  <c r="P406" i="1"/>
  <c r="N406" i="1"/>
  <c r="O406" i="1" s="1"/>
  <c r="F406" i="1"/>
  <c r="P405" i="1"/>
  <c r="N405" i="1"/>
  <c r="F405" i="1"/>
  <c r="P409" i="1"/>
  <c r="N409" i="1"/>
  <c r="O409" i="1" s="1"/>
  <c r="F409" i="1"/>
  <c r="P407" i="1"/>
  <c r="N407" i="1"/>
  <c r="O407" i="1" s="1"/>
  <c r="F407" i="1"/>
  <c r="P408" i="1"/>
  <c r="N408" i="1"/>
  <c r="F408" i="1"/>
  <c r="O404" i="1"/>
  <c r="N404" i="1"/>
  <c r="P404" i="1" s="1"/>
  <c r="F404" i="1"/>
  <c r="O403" i="1"/>
  <c r="N403" i="1"/>
  <c r="P403" i="1" s="1"/>
  <c r="F403" i="1"/>
  <c r="P397" i="1"/>
  <c r="N397" i="1"/>
  <c r="O397" i="1" s="1"/>
  <c r="F397" i="1"/>
  <c r="P398" i="1"/>
  <c r="N398" i="1"/>
  <c r="O398" i="1" s="1"/>
  <c r="F398" i="1"/>
  <c r="P401" i="1"/>
  <c r="N401" i="1"/>
  <c r="O401" i="1" s="1"/>
  <c r="F401" i="1"/>
  <c r="O400" i="1"/>
  <c r="N400" i="1"/>
  <c r="F400" i="1"/>
  <c r="P399" i="1"/>
  <c r="N399" i="1"/>
  <c r="O399" i="1" s="1"/>
  <c r="F399" i="1"/>
  <c r="P402" i="1"/>
  <c r="N402" i="1"/>
  <c r="O402" i="1" s="1"/>
  <c r="F402" i="1"/>
  <c r="O396" i="1"/>
  <c r="N396" i="1"/>
  <c r="P396" i="1" s="1"/>
  <c r="F396" i="1"/>
  <c r="O395" i="1"/>
  <c r="N395" i="1"/>
  <c r="P395" i="1" s="1"/>
  <c r="F395" i="1"/>
  <c r="P391" i="1"/>
  <c r="N391" i="1"/>
  <c r="O391" i="1" s="1"/>
  <c r="F391" i="1"/>
  <c r="O394" i="1"/>
  <c r="N394" i="1"/>
  <c r="F394" i="1"/>
  <c r="P392" i="1"/>
  <c r="N392" i="1"/>
  <c r="O392" i="1" s="1"/>
  <c r="F392" i="1"/>
  <c r="P393" i="1"/>
  <c r="N393" i="1"/>
  <c r="O393" i="1" s="1"/>
  <c r="F393" i="1"/>
  <c r="P388" i="1"/>
  <c r="N388" i="1"/>
  <c r="F388" i="1"/>
  <c r="O389" i="1"/>
  <c r="N389" i="1"/>
  <c r="P389" i="1" s="1"/>
  <c r="F389" i="1"/>
  <c r="O390" i="1"/>
  <c r="N390" i="1"/>
  <c r="P390" i="1" s="1"/>
  <c r="F390" i="1"/>
  <c r="O387" i="1"/>
  <c r="N387" i="1"/>
  <c r="F387" i="1"/>
  <c r="P382" i="1"/>
  <c r="N382" i="1"/>
  <c r="O382" i="1" s="1"/>
  <c r="F382" i="1"/>
  <c r="P386" i="1"/>
  <c r="N386" i="1"/>
  <c r="O386" i="1" s="1"/>
  <c r="F386" i="1"/>
  <c r="O384" i="1"/>
  <c r="N384" i="1"/>
  <c r="P384" i="1" s="1"/>
  <c r="F384" i="1"/>
  <c r="P383" i="1"/>
  <c r="N383" i="1"/>
  <c r="O383" i="1" s="1"/>
  <c r="F383" i="1"/>
  <c r="P385" i="1"/>
  <c r="N385" i="1"/>
  <c r="O385" i="1" s="1"/>
  <c r="F385" i="1"/>
  <c r="O381" i="1"/>
  <c r="N381" i="1"/>
  <c r="F381" i="1"/>
  <c r="O380" i="1"/>
  <c r="N380" i="1"/>
  <c r="P380" i="1" s="1"/>
  <c r="F380" i="1"/>
  <c r="P376" i="1"/>
  <c r="N376" i="1"/>
  <c r="O376" i="1" s="1"/>
  <c r="F376" i="1"/>
  <c r="O378" i="1"/>
  <c r="N378" i="1"/>
  <c r="P378" i="1" s="1"/>
  <c r="F378" i="1"/>
  <c r="P377" i="1"/>
  <c r="N377" i="1"/>
  <c r="F377" i="1"/>
  <c r="P379" i="1"/>
  <c r="N379" i="1"/>
  <c r="O379" i="1" s="1"/>
  <c r="F379" i="1"/>
  <c r="P373" i="1"/>
  <c r="N373" i="1"/>
  <c r="F373" i="1"/>
  <c r="O374" i="1"/>
  <c r="N374" i="1"/>
  <c r="P374" i="1" s="1"/>
  <c r="F374" i="1"/>
  <c r="O375" i="1"/>
  <c r="N375" i="1"/>
  <c r="P375" i="1" s="1"/>
  <c r="F375" i="1"/>
  <c r="O372" i="1"/>
  <c r="N372" i="1"/>
  <c r="P372" i="1" s="1"/>
  <c r="F372" i="1"/>
  <c r="P365" i="1"/>
  <c r="N365" i="1"/>
  <c r="F365" i="1"/>
  <c r="P366" i="1"/>
  <c r="N366" i="1"/>
  <c r="F366" i="1"/>
  <c r="P367" i="1"/>
  <c r="N367" i="1"/>
  <c r="O367" i="1" s="1"/>
  <c r="F367" i="1"/>
  <c r="P371" i="1"/>
  <c r="N371" i="1"/>
  <c r="O371" i="1" s="1"/>
  <c r="F371" i="1"/>
  <c r="O369" i="1"/>
  <c r="N369" i="1"/>
  <c r="P369" i="1" s="1"/>
  <c r="F369" i="1"/>
  <c r="P368" i="1"/>
  <c r="N368" i="1"/>
  <c r="F368" i="1"/>
  <c r="P370" i="1"/>
  <c r="N370" i="1"/>
  <c r="O370" i="1" s="1"/>
  <c r="F370" i="1"/>
  <c r="O364" i="1"/>
  <c r="N364" i="1"/>
  <c r="F364" i="1"/>
  <c r="P362" i="1"/>
  <c r="N362" i="1"/>
  <c r="O362" i="1" s="1"/>
  <c r="F362" i="1"/>
  <c r="O363" i="1"/>
  <c r="N363" i="1"/>
  <c r="P363" i="1" s="1"/>
  <c r="F363" i="1"/>
  <c r="P360" i="1"/>
  <c r="N360" i="1"/>
  <c r="O360" i="1" s="1"/>
  <c r="F360" i="1"/>
  <c r="O361" i="1"/>
  <c r="N361" i="1"/>
  <c r="P361" i="1" s="1"/>
  <c r="F361" i="1"/>
  <c r="O200" i="1"/>
  <c r="N200" i="1"/>
  <c r="F200" i="1"/>
  <c r="P199" i="1"/>
  <c r="N199" i="1"/>
  <c r="O199" i="1" s="1"/>
  <c r="F199" i="1"/>
  <c r="O198" i="1"/>
  <c r="N198" i="1"/>
  <c r="P198" i="1" s="1"/>
  <c r="F198" i="1"/>
  <c r="P197" i="1"/>
  <c r="N197" i="1"/>
  <c r="O197" i="1" s="1"/>
  <c r="F197" i="1"/>
  <c r="O196" i="1"/>
  <c r="N196" i="1"/>
  <c r="P196" i="1" s="1"/>
  <c r="F196" i="1"/>
  <c r="P195" i="1"/>
  <c r="N195" i="1"/>
  <c r="O195" i="1" s="1"/>
  <c r="F195" i="1"/>
  <c r="O194" i="1"/>
  <c r="N194" i="1"/>
  <c r="P194" i="1" s="1"/>
  <c r="F194" i="1"/>
  <c r="P193" i="1"/>
  <c r="N193" i="1"/>
  <c r="O193" i="1" s="1"/>
  <c r="F193" i="1"/>
  <c r="P212" i="1"/>
  <c r="N212" i="1"/>
  <c r="O212" i="1" s="1"/>
  <c r="F212" i="1"/>
  <c r="P210" i="1"/>
  <c r="N210" i="1"/>
  <c r="F210" i="1"/>
  <c r="O209" i="1"/>
  <c r="N209" i="1"/>
  <c r="P209" i="1" s="1"/>
  <c r="F209" i="1"/>
  <c r="P211" i="1"/>
  <c r="N211" i="1"/>
  <c r="O211" i="1" s="1"/>
  <c r="F211" i="1"/>
  <c r="P207" i="1"/>
  <c r="N207" i="1"/>
  <c r="O207" i="1" s="1"/>
  <c r="F207" i="1"/>
  <c r="P208" i="1"/>
  <c r="N208" i="1"/>
  <c r="O208" i="1" s="1"/>
  <c r="F208" i="1"/>
  <c r="O203" i="1"/>
  <c r="N203" i="1"/>
  <c r="P203" i="1" s="1"/>
  <c r="F203" i="1"/>
  <c r="P204" i="1"/>
  <c r="N204" i="1"/>
  <c r="O204" i="1" s="1"/>
  <c r="F204" i="1"/>
  <c r="O205" i="1"/>
  <c r="N205" i="1"/>
  <c r="P205" i="1" s="1"/>
  <c r="F205" i="1"/>
  <c r="P206" i="1"/>
  <c r="N206" i="1"/>
  <c r="O206" i="1" s="1"/>
  <c r="F206" i="1"/>
  <c r="O201" i="1"/>
  <c r="N201" i="1"/>
  <c r="F201" i="1"/>
  <c r="P202" i="1"/>
  <c r="N202" i="1"/>
  <c r="O202" i="1" s="1"/>
  <c r="F202" i="1"/>
  <c r="O214" i="1"/>
  <c r="N214" i="1"/>
  <c r="P214" i="1" s="1"/>
  <c r="F214" i="1"/>
  <c r="O213" i="1"/>
  <c r="N213" i="1"/>
  <c r="P213" i="1" s="1"/>
  <c r="F213" i="1"/>
  <c r="P215" i="1"/>
  <c r="N215" i="1"/>
  <c r="O215" i="1" s="1"/>
  <c r="F215" i="1"/>
  <c r="P192" i="1"/>
  <c r="N192" i="1"/>
  <c r="O192" i="1" s="1"/>
  <c r="F192" i="1"/>
  <c r="O316" i="1"/>
  <c r="N316" i="1"/>
  <c r="F316" i="1"/>
  <c r="O315" i="1"/>
  <c r="N315" i="1"/>
  <c r="P315" i="1" s="1"/>
  <c r="F315" i="1"/>
  <c r="P314" i="1"/>
  <c r="N314" i="1"/>
  <c r="O314" i="1" s="1"/>
  <c r="F314" i="1"/>
  <c r="O313" i="1"/>
  <c r="N313" i="1"/>
  <c r="P313" i="1" s="1"/>
  <c r="F313" i="1"/>
  <c r="O312" i="1"/>
  <c r="N312" i="1"/>
  <c r="P312" i="1" s="1"/>
  <c r="F312" i="1"/>
  <c r="P311" i="1"/>
  <c r="N311" i="1"/>
  <c r="O311" i="1" s="1"/>
  <c r="F311" i="1"/>
  <c r="P310" i="1"/>
  <c r="N310" i="1"/>
  <c r="F310" i="1"/>
  <c r="P309" i="1"/>
  <c r="N309" i="1"/>
  <c r="O309" i="1" s="1"/>
  <c r="F309" i="1"/>
  <c r="P308" i="1"/>
  <c r="N308" i="1"/>
  <c r="O308" i="1" s="1"/>
  <c r="F308" i="1"/>
  <c r="P307" i="1"/>
  <c r="N307" i="1"/>
  <c r="O307" i="1" s="1"/>
  <c r="F307" i="1"/>
  <c r="P304" i="1"/>
  <c r="N304" i="1"/>
  <c r="O304" i="1" s="1"/>
  <c r="F304" i="1"/>
  <c r="O306" i="1"/>
  <c r="N306" i="1"/>
  <c r="P306" i="1" s="1"/>
  <c r="F306" i="1"/>
  <c r="P305" i="1"/>
  <c r="N305" i="1"/>
  <c r="F305" i="1"/>
  <c r="P303" i="1"/>
  <c r="N303" i="1"/>
  <c r="O303" i="1" s="1"/>
  <c r="F303" i="1"/>
  <c r="P301" i="1"/>
  <c r="N301" i="1"/>
  <c r="O301" i="1" s="1"/>
  <c r="F301" i="1"/>
  <c r="O302" i="1"/>
  <c r="N302" i="1"/>
  <c r="P302" i="1" s="1"/>
  <c r="F302" i="1"/>
  <c r="P300" i="1"/>
  <c r="N300" i="1"/>
  <c r="O300" i="1" s="1"/>
  <c r="F300" i="1"/>
  <c r="P296" i="1"/>
  <c r="N296" i="1"/>
  <c r="O296" i="1" s="1"/>
  <c r="F296" i="1"/>
  <c r="O299" i="1"/>
  <c r="N299" i="1"/>
  <c r="F299" i="1"/>
  <c r="P298" i="1"/>
  <c r="N298" i="1"/>
  <c r="O298" i="1" s="1"/>
  <c r="F298" i="1"/>
  <c r="P295" i="1"/>
  <c r="N295" i="1"/>
  <c r="O295" i="1" s="1"/>
  <c r="F295" i="1"/>
  <c r="P294" i="1"/>
  <c r="N294" i="1"/>
  <c r="O294" i="1" s="1"/>
  <c r="F294" i="1"/>
  <c r="O297" i="1"/>
  <c r="N297" i="1"/>
  <c r="P297" i="1" s="1"/>
  <c r="F297" i="1"/>
  <c r="O293" i="1"/>
  <c r="N293" i="1"/>
  <c r="P293" i="1" s="1"/>
  <c r="F293" i="1"/>
  <c r="P291" i="1"/>
  <c r="N291" i="1"/>
  <c r="F291" i="1"/>
  <c r="P292" i="1"/>
  <c r="N292" i="1"/>
  <c r="O292" i="1" s="1"/>
  <c r="F292" i="1"/>
  <c r="O290" i="1"/>
  <c r="N290" i="1"/>
  <c r="P290" i="1" s="1"/>
  <c r="F290" i="1"/>
  <c r="O289" i="1"/>
  <c r="N289" i="1"/>
  <c r="P289" i="1" s="1"/>
  <c r="F289" i="1"/>
  <c r="O38" i="1"/>
  <c r="N38" i="1"/>
  <c r="P38" i="1" s="1"/>
  <c r="F38" i="1"/>
  <c r="P40" i="1"/>
  <c r="N40" i="1"/>
  <c r="O40" i="1" s="1"/>
  <c r="F40" i="1"/>
  <c r="P37" i="1"/>
  <c r="N37" i="1"/>
  <c r="O37" i="1" s="1"/>
  <c r="F37" i="1"/>
  <c r="P36" i="1"/>
  <c r="N36" i="1"/>
  <c r="O36" i="1" s="1"/>
  <c r="F36" i="1"/>
  <c r="P39" i="1"/>
  <c r="N39" i="1"/>
  <c r="F39" i="1"/>
  <c r="O35" i="1"/>
  <c r="N35" i="1"/>
  <c r="P35" i="1" s="1"/>
  <c r="F35" i="1"/>
  <c r="O34" i="1"/>
  <c r="N34" i="1"/>
  <c r="F34" i="1"/>
  <c r="O30" i="1"/>
  <c r="N30" i="1"/>
  <c r="P30" i="1" s="1"/>
  <c r="F30" i="1"/>
  <c r="P33" i="1"/>
  <c r="N33" i="1"/>
  <c r="O33" i="1" s="1"/>
  <c r="F33" i="1"/>
  <c r="P32" i="1"/>
  <c r="N32" i="1"/>
  <c r="O32" i="1" s="1"/>
  <c r="F32" i="1"/>
  <c r="P29" i="1"/>
  <c r="N29" i="1"/>
  <c r="F29" i="1"/>
  <c r="O31" i="1"/>
  <c r="N31" i="1"/>
  <c r="P31" i="1" s="1"/>
  <c r="F31" i="1"/>
  <c r="O25" i="1"/>
  <c r="N25" i="1"/>
  <c r="P25" i="1" s="1"/>
  <c r="F25" i="1"/>
  <c r="O26" i="1"/>
  <c r="N26" i="1"/>
  <c r="P26" i="1" s="1"/>
  <c r="F26" i="1"/>
  <c r="P28" i="1"/>
  <c r="N28" i="1"/>
  <c r="O28" i="1" s="1"/>
  <c r="F28" i="1"/>
  <c r="P27" i="1"/>
  <c r="N27" i="1"/>
  <c r="O27" i="1" s="1"/>
  <c r="F27" i="1"/>
  <c r="P24" i="1"/>
  <c r="N24" i="1"/>
  <c r="F24" i="1"/>
  <c r="P22" i="1"/>
  <c r="N22" i="1"/>
  <c r="O22" i="1" s="1"/>
  <c r="F22" i="1"/>
  <c r="O23" i="1"/>
  <c r="N23" i="1"/>
  <c r="P23" i="1" s="1"/>
  <c r="F23" i="1"/>
  <c r="P20" i="1"/>
  <c r="N20" i="1"/>
  <c r="O20" i="1" s="1"/>
  <c r="F20" i="1"/>
  <c r="O21" i="1"/>
  <c r="N21" i="1"/>
  <c r="P21" i="1" s="1"/>
  <c r="F21" i="1"/>
  <c r="P18" i="1"/>
  <c r="N18" i="1"/>
  <c r="O18" i="1" s="1"/>
  <c r="F18" i="1"/>
  <c r="O19" i="1"/>
  <c r="N19" i="1"/>
  <c r="F19" i="1"/>
  <c r="O17" i="1"/>
  <c r="N17" i="1"/>
  <c r="P17" i="1" s="1"/>
  <c r="F17" i="1"/>
  <c r="O11" i="1"/>
  <c r="N11" i="1"/>
  <c r="P11" i="1" s="1"/>
  <c r="F11" i="1"/>
  <c r="P10" i="1"/>
  <c r="N10" i="1"/>
  <c r="F10" i="1"/>
  <c r="O12" i="1"/>
  <c r="N12" i="1"/>
  <c r="P12" i="1" s="1"/>
  <c r="F12" i="1"/>
  <c r="O16" i="1"/>
  <c r="N16" i="1"/>
  <c r="P16" i="1" s="1"/>
  <c r="F16" i="1"/>
  <c r="P15" i="1"/>
  <c r="N15" i="1"/>
  <c r="F15" i="1"/>
  <c r="P9" i="1"/>
  <c r="N9" i="1"/>
  <c r="O9" i="1" s="1"/>
  <c r="F9" i="1"/>
  <c r="P14" i="1"/>
  <c r="N14" i="1"/>
  <c r="O14" i="1" s="1"/>
  <c r="F14" i="1"/>
  <c r="P13" i="1"/>
  <c r="N13" i="1"/>
  <c r="O13" i="1" s="1"/>
  <c r="F13" i="1"/>
  <c r="P8" i="1"/>
  <c r="N8" i="1"/>
  <c r="O8" i="1" s="1"/>
  <c r="F8" i="1"/>
  <c r="P7" i="1"/>
  <c r="N7" i="1"/>
  <c r="O7" i="1" s="1"/>
  <c r="F7" i="1"/>
  <c r="O6" i="1"/>
  <c r="N6" i="1"/>
  <c r="F6" i="1"/>
  <c r="O5" i="1"/>
  <c r="N5" i="1"/>
  <c r="P5" i="1" s="1"/>
  <c r="F5" i="1"/>
  <c r="O4" i="1"/>
  <c r="N4" i="1"/>
  <c r="P4" i="1" s="1"/>
  <c r="F4" i="1"/>
  <c r="P3" i="1"/>
  <c r="N3" i="1"/>
  <c r="F3" i="1"/>
  <c r="P259" i="1"/>
  <c r="N259" i="1"/>
  <c r="O260" i="1"/>
  <c r="N260" i="1"/>
  <c r="O288" i="1"/>
  <c r="N288" i="1"/>
  <c r="P288" i="1" s="1"/>
  <c r="F288" i="1"/>
  <c r="P287" i="1"/>
  <c r="N287" i="1"/>
  <c r="O287" i="1" s="1"/>
  <c r="F287" i="1"/>
  <c r="O285" i="1"/>
  <c r="N285" i="1"/>
  <c r="P285" i="1" s="1"/>
  <c r="F285" i="1"/>
  <c r="P284" i="1"/>
  <c r="N284" i="1"/>
  <c r="F284" i="1"/>
  <c r="P265" i="1"/>
  <c r="N265" i="1"/>
  <c r="O265" i="1" s="1"/>
  <c r="F265" i="1"/>
  <c r="P263" i="1"/>
  <c r="N263" i="1"/>
  <c r="O263" i="1" s="1"/>
  <c r="F263" i="1"/>
  <c r="P261" i="1"/>
  <c r="N261" i="1"/>
  <c r="O261" i="1" s="1"/>
  <c r="F261" i="1"/>
  <c r="O266" i="1"/>
  <c r="N266" i="1"/>
  <c r="P266" i="1" s="1"/>
  <c r="F266" i="1"/>
  <c r="O264" i="1"/>
  <c r="N264" i="1"/>
  <c r="P264" i="1" s="1"/>
  <c r="F264" i="1"/>
  <c r="O262" i="1"/>
  <c r="N262" i="1"/>
  <c r="P262" i="1" s="1"/>
  <c r="F262" i="1"/>
  <c r="P277" i="1"/>
  <c r="N277" i="1"/>
  <c r="O277" i="1" s="1"/>
  <c r="F277" i="1"/>
  <c r="P275" i="1"/>
  <c r="N275" i="1"/>
  <c r="O275" i="1" s="1"/>
  <c r="F275" i="1"/>
  <c r="P273" i="1"/>
  <c r="N273" i="1"/>
  <c r="F273" i="1"/>
  <c r="P270" i="1"/>
  <c r="N270" i="1"/>
  <c r="O270" i="1" s="1"/>
  <c r="F270" i="1"/>
  <c r="O271" i="1"/>
  <c r="N271" i="1"/>
  <c r="P271" i="1" s="1"/>
  <c r="F271" i="1"/>
  <c r="P279" i="1"/>
  <c r="N279" i="1"/>
  <c r="F279" i="1"/>
  <c r="P280" i="1"/>
  <c r="N280" i="1"/>
  <c r="O280" i="1" s="1"/>
  <c r="F280" i="1"/>
  <c r="P269" i="1"/>
  <c r="N269" i="1"/>
  <c r="O269" i="1" s="1"/>
  <c r="F269" i="1"/>
  <c r="P278" i="1"/>
  <c r="N278" i="1"/>
  <c r="F278" i="1"/>
  <c r="P267" i="1"/>
  <c r="N267" i="1"/>
  <c r="O267" i="1" s="1"/>
  <c r="F267" i="1"/>
  <c r="P268" i="1"/>
  <c r="N268" i="1"/>
  <c r="O268" i="1" s="1"/>
  <c r="F268" i="1"/>
  <c r="P283" i="1"/>
  <c r="N283" i="1"/>
  <c r="O283" i="1" s="1"/>
  <c r="F283" i="1"/>
  <c r="P274" i="1"/>
  <c r="N274" i="1"/>
  <c r="O274" i="1" s="1"/>
  <c r="F274" i="1"/>
  <c r="P272" i="1"/>
  <c r="N272" i="1"/>
  <c r="O272" i="1" s="1"/>
  <c r="F272" i="1"/>
  <c r="P276" i="1"/>
  <c r="N276" i="1"/>
  <c r="F276" i="1"/>
  <c r="P281" i="1"/>
  <c r="N281" i="1"/>
  <c r="O281" i="1" s="1"/>
  <c r="F281" i="1"/>
  <c r="O282" i="1"/>
  <c r="N282" i="1"/>
  <c r="P282" i="1" s="1"/>
  <c r="F282" i="1"/>
  <c r="P286" i="1"/>
  <c r="N286" i="1"/>
  <c r="F286" i="1"/>
  <c r="O431" i="1"/>
  <c r="N431" i="1"/>
  <c r="P431" i="1" s="1"/>
  <c r="F431" i="1"/>
  <c r="P430" i="1"/>
  <c r="N430" i="1"/>
  <c r="O430" i="1" s="1"/>
  <c r="F430" i="1"/>
  <c r="O429" i="1"/>
  <c r="N429" i="1"/>
  <c r="P429" i="1" s="1"/>
  <c r="F429" i="1"/>
  <c r="P428" i="1"/>
  <c r="N428" i="1"/>
  <c r="O428" i="1" s="1"/>
  <c r="F428" i="1"/>
  <c r="O435" i="1"/>
  <c r="N435" i="1"/>
  <c r="F435" i="1"/>
  <c r="P434" i="1"/>
  <c r="N434" i="1"/>
  <c r="O434" i="1" s="1"/>
  <c r="F434" i="1"/>
  <c r="O433" i="1"/>
  <c r="N433" i="1"/>
  <c r="F433" i="1"/>
  <c r="P432" i="1"/>
  <c r="N432" i="1"/>
  <c r="O432" i="1" s="1"/>
  <c r="F432" i="1"/>
  <c r="P247" i="1"/>
  <c r="N247" i="1"/>
  <c r="O249" i="1"/>
  <c r="N249" i="1"/>
  <c r="P249" i="1" s="1"/>
  <c r="Q249" i="1" s="1"/>
  <c r="O248" i="1"/>
  <c r="N248" i="1"/>
  <c r="O258" i="1"/>
  <c r="N258" i="1"/>
  <c r="P258" i="1" s="1"/>
  <c r="F258" i="1"/>
  <c r="P257" i="1"/>
  <c r="N257" i="1"/>
  <c r="O257" i="1" s="1"/>
  <c r="F257" i="1"/>
  <c r="P256" i="1"/>
  <c r="N256" i="1"/>
  <c r="O256" i="1" s="1"/>
  <c r="F256" i="1"/>
  <c r="P254" i="1"/>
  <c r="N254" i="1"/>
  <c r="O254" i="1" s="1"/>
  <c r="F254" i="1"/>
  <c r="P253" i="1"/>
  <c r="N253" i="1"/>
  <c r="O253" i="1" s="1"/>
  <c r="F253" i="1"/>
  <c r="O255" i="1"/>
  <c r="N255" i="1"/>
  <c r="P255" i="1" s="1"/>
  <c r="F255" i="1"/>
  <c r="P251" i="1"/>
  <c r="N251" i="1"/>
  <c r="O251" i="1" s="1"/>
  <c r="F251" i="1"/>
  <c r="P250" i="1"/>
  <c r="N250" i="1"/>
  <c r="O250" i="1" s="1"/>
  <c r="F250" i="1"/>
  <c r="O252" i="1"/>
  <c r="N252" i="1"/>
  <c r="P252" i="1" s="1"/>
  <c r="F252" i="1"/>
  <c r="O245" i="1"/>
  <c r="N245" i="1"/>
  <c r="P245" i="1" s="1"/>
  <c r="F245" i="1"/>
  <c r="O246" i="1"/>
  <c r="N246" i="1"/>
  <c r="P246" i="1" s="1"/>
  <c r="F246" i="1"/>
  <c r="P244" i="1"/>
  <c r="N244" i="1"/>
  <c r="O244" i="1" s="1"/>
  <c r="F244" i="1"/>
  <c r="P242" i="1"/>
  <c r="N242" i="1"/>
  <c r="O242" i="1" s="1"/>
  <c r="F242" i="1"/>
  <c r="P240" i="1"/>
  <c r="N240" i="1"/>
  <c r="O240" i="1" s="1"/>
  <c r="F240" i="1"/>
  <c r="O243" i="1"/>
  <c r="N243" i="1"/>
  <c r="P243" i="1" s="1"/>
  <c r="F243" i="1"/>
  <c r="P241" i="1"/>
  <c r="N241" i="1"/>
  <c r="O241" i="1" s="1"/>
  <c r="F241" i="1"/>
  <c r="P239" i="1"/>
  <c r="N239" i="1"/>
  <c r="F239" i="1"/>
  <c r="P238" i="1"/>
  <c r="N238" i="1"/>
  <c r="O238" i="1" s="1"/>
  <c r="F238" i="1"/>
  <c r="O237" i="1"/>
  <c r="N237" i="1"/>
  <c r="P237" i="1" s="1"/>
  <c r="F237" i="1"/>
  <c r="P236" i="1"/>
  <c r="N236" i="1"/>
  <c r="O236" i="1" s="1"/>
  <c r="F236" i="1"/>
  <c r="O235" i="1"/>
  <c r="N235" i="1"/>
  <c r="P235" i="1" s="1"/>
  <c r="F235" i="1"/>
  <c r="P234" i="1"/>
  <c r="N234" i="1"/>
  <c r="O234" i="1" s="1"/>
  <c r="F234" i="1"/>
  <c r="O231" i="1"/>
  <c r="N231" i="1"/>
  <c r="F231" i="1"/>
  <c r="P232" i="1"/>
  <c r="N232" i="1"/>
  <c r="O232" i="1" s="1"/>
  <c r="F232" i="1"/>
  <c r="O233" i="1"/>
  <c r="N233" i="1"/>
  <c r="P233" i="1" s="1"/>
  <c r="F233" i="1"/>
  <c r="P230" i="1"/>
  <c r="N230" i="1"/>
  <c r="O230" i="1" s="1"/>
  <c r="F230" i="1"/>
  <c r="O229" i="1"/>
  <c r="N229" i="1"/>
  <c r="P229" i="1" s="1"/>
  <c r="F229" i="1"/>
  <c r="P228" i="1"/>
  <c r="N228" i="1"/>
  <c r="O228" i="1" s="1"/>
  <c r="F228" i="1"/>
  <c r="O227" i="1"/>
  <c r="N227" i="1"/>
  <c r="F227" i="1"/>
  <c r="P226" i="1"/>
  <c r="N226" i="1"/>
  <c r="O226" i="1" s="1"/>
  <c r="F226" i="1"/>
  <c r="O225" i="1"/>
  <c r="N225" i="1"/>
  <c r="P225" i="1" s="1"/>
  <c r="F225" i="1"/>
  <c r="P224" i="1"/>
  <c r="N224" i="1"/>
  <c r="O224" i="1" s="1"/>
  <c r="F224" i="1"/>
  <c r="O223" i="1"/>
  <c r="N223" i="1"/>
  <c r="P223" i="1" s="1"/>
  <c r="F223" i="1"/>
  <c r="P222" i="1"/>
  <c r="N222" i="1"/>
  <c r="O222" i="1" s="1"/>
  <c r="F222" i="1"/>
  <c r="P220" i="1"/>
  <c r="N220" i="1"/>
  <c r="F220" i="1"/>
  <c r="O221" i="1"/>
  <c r="N221" i="1"/>
  <c r="P221" i="1" s="1"/>
  <c r="F221" i="1"/>
  <c r="O98" i="1"/>
  <c r="N98" i="1"/>
  <c r="P98" i="1" s="1"/>
  <c r="F98" i="1"/>
  <c r="O97" i="1"/>
  <c r="N97" i="1"/>
  <c r="P97" i="1" s="1"/>
  <c r="F97" i="1"/>
  <c r="P96" i="1"/>
  <c r="N96" i="1"/>
  <c r="O96" i="1" s="1"/>
  <c r="F96" i="1"/>
  <c r="O191" i="1"/>
  <c r="N191" i="1"/>
  <c r="P191" i="1" s="1"/>
  <c r="F191" i="1"/>
  <c r="P187" i="1"/>
  <c r="N187" i="1"/>
  <c r="F187" i="1"/>
  <c r="P188" i="1"/>
  <c r="N188" i="1"/>
  <c r="O188" i="1" s="1"/>
  <c r="F188" i="1"/>
  <c r="P190" i="1"/>
  <c r="N190" i="1"/>
  <c r="O190" i="1" s="1"/>
  <c r="F190" i="1"/>
  <c r="O189" i="1"/>
  <c r="N189" i="1"/>
  <c r="P189" i="1" s="1"/>
  <c r="F189" i="1"/>
  <c r="P183" i="1"/>
  <c r="N183" i="1"/>
  <c r="O183" i="1" s="1"/>
  <c r="F183" i="1"/>
  <c r="P184" i="1"/>
  <c r="N184" i="1"/>
  <c r="O184" i="1" s="1"/>
  <c r="F184" i="1"/>
  <c r="P186" i="1"/>
  <c r="N186" i="1"/>
  <c r="F186" i="1"/>
  <c r="P185" i="1"/>
  <c r="N185" i="1"/>
  <c r="O185" i="1" s="1"/>
  <c r="F185" i="1"/>
  <c r="O181" i="1"/>
  <c r="N181" i="1"/>
  <c r="P181" i="1" s="1"/>
  <c r="F181" i="1"/>
  <c r="P180" i="1"/>
  <c r="N180" i="1"/>
  <c r="O180" i="1" s="1"/>
  <c r="F180" i="1"/>
  <c r="O182" i="1"/>
  <c r="N182" i="1"/>
  <c r="P182" i="1" s="1"/>
  <c r="F182" i="1"/>
  <c r="P177" i="1"/>
  <c r="N177" i="1"/>
  <c r="O177" i="1" s="1"/>
  <c r="F177" i="1"/>
  <c r="P176" i="1"/>
  <c r="N176" i="1"/>
  <c r="F176" i="1"/>
  <c r="P178" i="1"/>
  <c r="N178" i="1"/>
  <c r="O178" i="1" s="1"/>
  <c r="F178" i="1"/>
  <c r="O179" i="1"/>
  <c r="N179" i="1"/>
  <c r="P179" i="1" s="1"/>
  <c r="F179" i="1"/>
  <c r="O174" i="1"/>
  <c r="N174" i="1"/>
  <c r="P174" i="1" s="1"/>
  <c r="F174" i="1"/>
  <c r="P173" i="1"/>
  <c r="N173" i="1"/>
  <c r="O173" i="1" s="1"/>
  <c r="F173" i="1"/>
  <c r="O175" i="1"/>
  <c r="N175" i="1"/>
  <c r="P175" i="1" s="1"/>
  <c r="F175" i="1"/>
  <c r="O172" i="1"/>
  <c r="N172" i="1"/>
  <c r="F172" i="1"/>
  <c r="P170" i="1"/>
  <c r="N170" i="1"/>
  <c r="O170" i="1" s="1"/>
  <c r="F170" i="1"/>
  <c r="O171" i="1"/>
  <c r="N171" i="1"/>
  <c r="P171" i="1" s="1"/>
  <c r="F171" i="1"/>
  <c r="O168" i="1"/>
  <c r="N168" i="1"/>
  <c r="P168" i="1" s="1"/>
  <c r="F168" i="1"/>
  <c r="P167" i="1"/>
  <c r="N167" i="1"/>
  <c r="O167" i="1" s="1"/>
  <c r="F167" i="1"/>
  <c r="O169" i="1"/>
  <c r="N169" i="1"/>
  <c r="P169" i="1" s="1"/>
  <c r="F169" i="1"/>
  <c r="O165" i="1"/>
  <c r="N165" i="1"/>
  <c r="P165" i="1" s="1"/>
  <c r="F165" i="1"/>
  <c r="P161" i="1"/>
  <c r="N161" i="1"/>
  <c r="O161" i="1" s="1"/>
  <c r="F161" i="1"/>
  <c r="P162" i="1"/>
  <c r="N162" i="1"/>
  <c r="F162" i="1"/>
  <c r="P163" i="1"/>
  <c r="N163" i="1"/>
  <c r="O163" i="1" s="1"/>
  <c r="F163" i="1"/>
  <c r="O166" i="1"/>
  <c r="N166" i="1"/>
  <c r="P166" i="1" s="1"/>
  <c r="F166" i="1"/>
  <c r="P164" i="1"/>
  <c r="N164" i="1"/>
  <c r="F164" i="1"/>
  <c r="O160" i="1"/>
  <c r="N160" i="1"/>
  <c r="P160" i="1" s="1"/>
  <c r="F160" i="1"/>
  <c r="P159" i="1"/>
  <c r="N159" i="1"/>
  <c r="O159" i="1" s="1"/>
  <c r="F159" i="1"/>
  <c r="O158" i="1"/>
  <c r="N158" i="1"/>
  <c r="P158" i="1" s="1"/>
  <c r="F158" i="1"/>
  <c r="O157" i="1"/>
  <c r="N157" i="1"/>
  <c r="P157" i="1" s="1"/>
  <c r="F157" i="1"/>
  <c r="P156" i="1"/>
  <c r="N156" i="1"/>
  <c r="O156" i="1" s="1"/>
  <c r="F156" i="1"/>
  <c r="O155" i="1"/>
  <c r="N155" i="1"/>
  <c r="F155" i="1"/>
  <c r="P154" i="1"/>
  <c r="N154" i="1"/>
  <c r="O154" i="1" s="1"/>
  <c r="F154" i="1"/>
  <c r="P151" i="1"/>
  <c r="N151" i="1"/>
  <c r="O151" i="1" s="1"/>
  <c r="F151" i="1"/>
  <c r="O152" i="1"/>
  <c r="N152" i="1"/>
  <c r="P152" i="1" s="1"/>
  <c r="F152" i="1"/>
  <c r="O153" i="1"/>
  <c r="N153" i="1"/>
  <c r="P153" i="1" s="1"/>
  <c r="F153" i="1"/>
  <c r="P149" i="1"/>
  <c r="N149" i="1"/>
  <c r="O149" i="1" s="1"/>
  <c r="F149" i="1"/>
  <c r="O150" i="1"/>
  <c r="N150" i="1"/>
  <c r="F150" i="1"/>
  <c r="P147" i="1"/>
  <c r="N147" i="1"/>
  <c r="O147" i="1" s="1"/>
  <c r="F147" i="1"/>
  <c r="O148" i="1"/>
  <c r="N148" i="1"/>
  <c r="P148" i="1" s="1"/>
  <c r="F148" i="1"/>
  <c r="O146" i="1"/>
  <c r="N146" i="1"/>
  <c r="P146" i="1" s="1"/>
  <c r="F146" i="1"/>
  <c r="P142" i="1"/>
  <c r="N142" i="1"/>
  <c r="F142" i="1"/>
  <c r="P143" i="1"/>
  <c r="N143" i="1"/>
  <c r="O143" i="1" s="1"/>
  <c r="F143" i="1"/>
  <c r="P144" i="1"/>
  <c r="N144" i="1"/>
  <c r="F144" i="1"/>
  <c r="P145" i="1"/>
  <c r="N145" i="1"/>
  <c r="O145" i="1" s="1"/>
  <c r="F145" i="1"/>
  <c r="P140" i="1"/>
  <c r="N140" i="1"/>
  <c r="O140" i="1" s="1"/>
  <c r="F140" i="1"/>
  <c r="O141" i="1"/>
  <c r="N141" i="1"/>
  <c r="P141" i="1" s="1"/>
  <c r="F141" i="1"/>
  <c r="O139" i="1"/>
  <c r="N139" i="1"/>
  <c r="P139" i="1" s="1"/>
  <c r="F139" i="1"/>
  <c r="P138" i="1"/>
  <c r="N138" i="1"/>
  <c r="O138" i="1" s="1"/>
  <c r="F138" i="1"/>
  <c r="O137" i="1"/>
  <c r="N137" i="1"/>
  <c r="F137" i="1"/>
  <c r="P136" i="1"/>
  <c r="N136" i="1"/>
  <c r="O136" i="1" s="1"/>
  <c r="F136" i="1"/>
  <c r="O135" i="1"/>
  <c r="N135" i="1"/>
  <c r="P135" i="1" s="1"/>
  <c r="F135" i="1"/>
  <c r="P134" i="1"/>
  <c r="N134" i="1"/>
  <c r="O134" i="1" s="1"/>
  <c r="F134" i="1"/>
  <c r="P131" i="1"/>
  <c r="N131" i="1"/>
  <c r="F131" i="1"/>
  <c r="O132" i="1"/>
  <c r="N132" i="1"/>
  <c r="P132" i="1" s="1"/>
  <c r="F132" i="1"/>
  <c r="O133" i="1"/>
  <c r="N133" i="1"/>
  <c r="F133" i="1"/>
  <c r="P129" i="1"/>
  <c r="N129" i="1"/>
  <c r="O129" i="1" s="1"/>
  <c r="F129" i="1"/>
  <c r="O130" i="1"/>
  <c r="N130" i="1"/>
  <c r="P130" i="1" s="1"/>
  <c r="F130" i="1"/>
  <c r="P127" i="1"/>
  <c r="N127" i="1"/>
  <c r="O127" i="1" s="1"/>
  <c r="F127" i="1"/>
  <c r="O128" i="1"/>
  <c r="N128" i="1"/>
  <c r="P128" i="1" s="1"/>
  <c r="F128" i="1"/>
  <c r="O126" i="1"/>
  <c r="N126" i="1"/>
  <c r="P126" i="1" s="1"/>
  <c r="F126" i="1"/>
  <c r="P122" i="1"/>
  <c r="N122" i="1"/>
  <c r="O122" i="1" s="1"/>
  <c r="F122" i="1"/>
  <c r="P123" i="1"/>
  <c r="N123" i="1"/>
  <c r="O123" i="1" s="1"/>
  <c r="F123" i="1"/>
  <c r="P124" i="1"/>
  <c r="N124" i="1"/>
  <c r="O124" i="1" s="1"/>
  <c r="F124" i="1"/>
  <c r="P125" i="1"/>
  <c r="N125" i="1"/>
  <c r="O125" i="1" s="1"/>
  <c r="F125" i="1"/>
  <c r="P120" i="1"/>
  <c r="N120" i="1"/>
  <c r="O120" i="1" s="1"/>
  <c r="F120" i="1"/>
  <c r="O121" i="1"/>
  <c r="N121" i="1"/>
  <c r="P121" i="1" s="1"/>
  <c r="F121" i="1"/>
  <c r="O119" i="1"/>
  <c r="N119" i="1"/>
  <c r="P119" i="1" s="1"/>
  <c r="F119" i="1"/>
  <c r="P118" i="1"/>
  <c r="N118" i="1"/>
  <c r="O118" i="1" s="1"/>
  <c r="F118" i="1"/>
  <c r="O117" i="1"/>
  <c r="N117" i="1"/>
  <c r="P117" i="1" s="1"/>
  <c r="F117" i="1"/>
  <c r="P116" i="1"/>
  <c r="N116" i="1"/>
  <c r="O116" i="1" s="1"/>
  <c r="F116" i="1"/>
  <c r="O115" i="1"/>
  <c r="N115" i="1"/>
  <c r="P115" i="1" s="1"/>
  <c r="F115" i="1"/>
  <c r="P114" i="1"/>
  <c r="N114" i="1"/>
  <c r="O114" i="1" s="1"/>
  <c r="F114" i="1"/>
  <c r="P111" i="1"/>
  <c r="N111" i="1"/>
  <c r="O111" i="1" s="1"/>
  <c r="F111" i="1"/>
  <c r="O112" i="1"/>
  <c r="N112" i="1"/>
  <c r="P112" i="1" s="1"/>
  <c r="F112" i="1"/>
  <c r="O113" i="1"/>
  <c r="N113" i="1"/>
  <c r="P113" i="1" s="1"/>
  <c r="F113" i="1"/>
  <c r="P109" i="1"/>
  <c r="N109" i="1"/>
  <c r="O109" i="1" s="1"/>
  <c r="F109" i="1"/>
  <c r="O110" i="1"/>
  <c r="N110" i="1"/>
  <c r="P110" i="1" s="1"/>
  <c r="F110" i="1"/>
  <c r="P107" i="1"/>
  <c r="N107" i="1"/>
  <c r="O107" i="1" s="1"/>
  <c r="F107" i="1"/>
  <c r="O108" i="1"/>
  <c r="N108" i="1"/>
  <c r="P108" i="1" s="1"/>
  <c r="F108" i="1"/>
  <c r="O106" i="1"/>
  <c r="N106" i="1"/>
  <c r="P106" i="1" s="1"/>
  <c r="F106" i="1"/>
  <c r="P101" i="1"/>
  <c r="N101" i="1"/>
  <c r="O101" i="1" s="1"/>
  <c r="F101" i="1"/>
  <c r="P102" i="1"/>
  <c r="N102" i="1"/>
  <c r="O102" i="1" s="1"/>
  <c r="F102" i="1"/>
  <c r="P105" i="1"/>
  <c r="N105" i="1"/>
  <c r="F105" i="1"/>
  <c r="P103" i="1"/>
  <c r="N103" i="1"/>
  <c r="O103" i="1" s="1"/>
  <c r="F103" i="1"/>
  <c r="P104" i="1"/>
  <c r="N104" i="1"/>
  <c r="O104" i="1" s="1"/>
  <c r="F104" i="1"/>
  <c r="P99" i="1"/>
  <c r="N99" i="1"/>
  <c r="O99" i="1" s="1"/>
  <c r="F99" i="1"/>
  <c r="O100" i="1"/>
  <c r="N100" i="1"/>
  <c r="P100" i="1" s="1"/>
  <c r="F100" i="1"/>
  <c r="P87" i="1"/>
  <c r="N87" i="1"/>
  <c r="O87" i="1" s="1"/>
  <c r="F87" i="1"/>
  <c r="P86" i="1"/>
  <c r="N86" i="1"/>
  <c r="O86" i="1" s="1"/>
  <c r="F86" i="1"/>
  <c r="P89" i="1"/>
  <c r="N89" i="1"/>
  <c r="O89" i="1" s="1"/>
  <c r="F89" i="1"/>
  <c r="P88" i="1"/>
  <c r="N88" i="1"/>
  <c r="O88" i="1" s="1"/>
  <c r="F88" i="1"/>
  <c r="O42" i="1"/>
  <c r="N42" i="1"/>
  <c r="F42" i="1"/>
  <c r="P41" i="1"/>
  <c r="N41" i="1"/>
  <c r="O41" i="1" s="1"/>
  <c r="F41" i="1"/>
  <c r="O92" i="1"/>
  <c r="N92" i="1"/>
  <c r="P92" i="1" s="1"/>
  <c r="F92" i="1"/>
  <c r="P94" i="1"/>
  <c r="N94" i="1"/>
  <c r="O94" i="1" s="1"/>
  <c r="F94" i="1"/>
  <c r="P95" i="1"/>
  <c r="N95" i="1"/>
  <c r="O95" i="1" s="1"/>
  <c r="F95" i="1"/>
  <c r="P91" i="1"/>
  <c r="N91" i="1"/>
  <c r="O91" i="1" s="1"/>
  <c r="F91" i="1"/>
  <c r="P90" i="1"/>
  <c r="N90" i="1"/>
  <c r="F90" i="1"/>
  <c r="O93" i="1"/>
  <c r="N93" i="1"/>
  <c r="P93" i="1" s="1"/>
  <c r="F93" i="1"/>
  <c r="O85" i="1"/>
  <c r="N85" i="1"/>
  <c r="P85" i="1" s="1"/>
  <c r="F85" i="1"/>
  <c r="P84" i="1"/>
  <c r="N84" i="1"/>
  <c r="O84" i="1" s="1"/>
  <c r="F84" i="1"/>
  <c r="O83" i="1"/>
  <c r="N83" i="1"/>
  <c r="P83" i="1" s="1"/>
  <c r="F83" i="1"/>
  <c r="P82" i="1"/>
  <c r="N82" i="1"/>
  <c r="O82" i="1" s="1"/>
  <c r="F82" i="1"/>
  <c r="O81" i="1"/>
  <c r="N81" i="1"/>
  <c r="F81" i="1"/>
  <c r="P80" i="1"/>
  <c r="N80" i="1"/>
  <c r="O80" i="1" s="1"/>
  <c r="F80" i="1"/>
  <c r="O79" i="1"/>
  <c r="N79" i="1"/>
  <c r="P79" i="1" s="1"/>
  <c r="F79" i="1"/>
  <c r="P78" i="1"/>
  <c r="N78" i="1"/>
  <c r="O78" i="1" s="1"/>
  <c r="F78" i="1"/>
  <c r="O77" i="1"/>
  <c r="N77" i="1"/>
  <c r="P77" i="1" s="1"/>
  <c r="F77" i="1"/>
  <c r="P76" i="1"/>
  <c r="N76" i="1"/>
  <c r="O76" i="1" s="1"/>
  <c r="F76" i="1"/>
  <c r="O75" i="1"/>
  <c r="N75" i="1"/>
  <c r="F75" i="1"/>
  <c r="P73" i="1"/>
  <c r="N73" i="1"/>
  <c r="O73" i="1" s="1"/>
  <c r="F73" i="1"/>
  <c r="P72" i="1"/>
  <c r="N72" i="1"/>
  <c r="O72" i="1" s="1"/>
  <c r="F72" i="1"/>
  <c r="O74" i="1"/>
  <c r="N74" i="1"/>
  <c r="P74" i="1" s="1"/>
  <c r="F74" i="1"/>
  <c r="P63" i="1"/>
  <c r="N63" i="1"/>
  <c r="O63" i="1" s="1"/>
  <c r="F63" i="1"/>
  <c r="O64" i="1"/>
  <c r="N64" i="1"/>
  <c r="P64" i="1" s="1"/>
  <c r="F64" i="1"/>
  <c r="O67" i="1"/>
  <c r="N67" i="1"/>
  <c r="F67" i="1"/>
  <c r="P70" i="1"/>
  <c r="N70" i="1"/>
  <c r="O70" i="1" s="1"/>
  <c r="F70" i="1"/>
  <c r="P69" i="1"/>
  <c r="N69" i="1"/>
  <c r="O69" i="1" s="1"/>
  <c r="F69" i="1"/>
  <c r="O71" i="1"/>
  <c r="N71" i="1"/>
  <c r="P71" i="1" s="1"/>
  <c r="F71" i="1"/>
  <c r="O68" i="1"/>
  <c r="N68" i="1"/>
  <c r="P68" i="1" s="1"/>
  <c r="F68" i="1"/>
  <c r="P66" i="1"/>
  <c r="N66" i="1"/>
  <c r="O66" i="1" s="1"/>
  <c r="F66" i="1"/>
  <c r="P65" i="1"/>
  <c r="N65" i="1"/>
  <c r="F65" i="1"/>
  <c r="P61" i="1"/>
  <c r="N61" i="1"/>
  <c r="O61" i="1" s="1"/>
  <c r="F61" i="1"/>
  <c r="O62" i="1"/>
  <c r="N62" i="1"/>
  <c r="P62" i="1" s="1"/>
  <c r="F62" i="1"/>
  <c r="O60" i="1"/>
  <c r="N60" i="1"/>
  <c r="P60" i="1" s="1"/>
  <c r="F60" i="1"/>
  <c r="P57" i="1"/>
  <c r="N57" i="1"/>
  <c r="O57" i="1" s="1"/>
  <c r="F57" i="1"/>
  <c r="O58" i="1"/>
  <c r="N58" i="1"/>
  <c r="P58" i="1" s="1"/>
  <c r="F58" i="1"/>
  <c r="O59" i="1"/>
  <c r="N59" i="1"/>
  <c r="F59" i="1"/>
  <c r="P55" i="1"/>
  <c r="N55" i="1"/>
  <c r="O55" i="1" s="1"/>
  <c r="F55" i="1"/>
  <c r="P56" i="1"/>
  <c r="N56" i="1"/>
  <c r="O56" i="1" s="1"/>
  <c r="F56" i="1"/>
  <c r="P53" i="1"/>
  <c r="N53" i="1"/>
  <c r="O53" i="1" s="1"/>
  <c r="F53" i="1"/>
  <c r="P54" i="1"/>
  <c r="N54" i="1"/>
  <c r="O54" i="1" s="1"/>
  <c r="F54" i="1"/>
  <c r="P51" i="1"/>
  <c r="N51" i="1"/>
  <c r="O51" i="1" s="1"/>
  <c r="F51" i="1"/>
  <c r="O52" i="1"/>
  <c r="N52" i="1"/>
  <c r="F52" i="1"/>
  <c r="P48" i="1"/>
  <c r="N48" i="1"/>
  <c r="O48" i="1" s="1"/>
  <c r="F48" i="1"/>
  <c r="O50" i="1"/>
  <c r="N50" i="1"/>
  <c r="P50" i="1" s="1"/>
  <c r="F50" i="1"/>
  <c r="O47" i="1"/>
  <c r="N47" i="1"/>
  <c r="P47" i="1" s="1"/>
  <c r="F47" i="1"/>
  <c r="O49" i="1"/>
  <c r="N49" i="1"/>
  <c r="P49" i="1" s="1"/>
  <c r="F49" i="1"/>
  <c r="P45" i="1"/>
  <c r="N45" i="1"/>
  <c r="O45" i="1" s="1"/>
  <c r="F45" i="1"/>
  <c r="P44" i="1"/>
  <c r="N44" i="1"/>
  <c r="F44" i="1"/>
  <c r="P43" i="1"/>
  <c r="N43" i="1"/>
  <c r="O43" i="1" s="1"/>
  <c r="F43" i="1"/>
  <c r="P46" i="1"/>
  <c r="N46" i="1"/>
  <c r="O46" i="1" s="1"/>
  <c r="F46" i="1"/>
  <c r="Q297" i="1" l="1"/>
  <c r="Q300" i="1"/>
  <c r="Q304" i="1"/>
  <c r="Q312" i="1"/>
  <c r="Q207" i="1"/>
  <c r="Q194" i="1"/>
  <c r="Q383" i="1"/>
  <c r="Q389" i="1"/>
  <c r="Q395" i="1"/>
  <c r="Q398" i="1"/>
  <c r="Q409" i="1"/>
  <c r="Q413" i="1"/>
  <c r="Q322" i="1"/>
  <c r="Q328" i="1"/>
  <c r="Q334" i="1"/>
  <c r="Q340" i="1"/>
  <c r="Q346" i="1"/>
  <c r="Q352" i="1"/>
  <c r="Q358" i="1"/>
  <c r="Q49" i="1"/>
  <c r="Q102" i="1"/>
  <c r="Q109" i="1"/>
  <c r="Q127" i="1"/>
  <c r="Q134" i="1"/>
  <c r="Q141" i="1"/>
  <c r="Q146" i="1"/>
  <c r="Q152" i="1"/>
  <c r="Q243" i="1"/>
  <c r="Q256" i="1"/>
  <c r="Q274" i="1"/>
  <c r="Q277" i="1"/>
  <c r="Q54" i="1"/>
  <c r="Q57" i="1"/>
  <c r="Q63" i="1"/>
  <c r="Q83" i="1"/>
  <c r="Q116" i="1"/>
  <c r="Q158" i="1"/>
  <c r="Q223" i="1"/>
  <c r="Q229" i="1"/>
  <c r="Q235" i="1"/>
  <c r="Q252" i="1"/>
  <c r="Q280" i="1"/>
  <c r="Q68" i="1"/>
  <c r="Q77" i="1"/>
  <c r="Q95" i="1"/>
  <c r="Q89" i="1"/>
  <c r="Q125" i="1"/>
  <c r="Q13" i="1"/>
  <c r="Q16" i="1"/>
  <c r="Q18" i="1"/>
  <c r="Q27" i="1"/>
  <c r="Q30" i="1"/>
  <c r="Q289" i="1"/>
  <c r="Q293" i="1"/>
  <c r="Q302" i="1"/>
  <c r="Q306" i="1"/>
  <c r="Q321" i="1"/>
  <c r="Q333" i="1"/>
  <c r="Q341" i="1"/>
  <c r="Q345" i="1"/>
  <c r="Q353" i="1"/>
  <c r="Q359" i="1"/>
  <c r="Q66" i="1"/>
  <c r="Q74" i="1"/>
  <c r="Q78" i="1"/>
  <c r="Q84" i="1"/>
  <c r="Q94" i="1"/>
  <c r="Q86" i="1"/>
  <c r="Q110" i="1"/>
  <c r="Q115" i="1"/>
  <c r="Q120" i="1"/>
  <c r="Q128" i="1"/>
  <c r="Q139" i="1"/>
  <c r="Q153" i="1"/>
  <c r="Q157" i="1"/>
  <c r="Q163" i="1"/>
  <c r="Q169" i="1"/>
  <c r="Q168" i="1"/>
  <c r="Q175" i="1"/>
  <c r="Q174" i="1"/>
  <c r="Q177" i="1"/>
  <c r="Q180" i="1"/>
  <c r="Q184" i="1"/>
  <c r="Q189" i="1"/>
  <c r="Q191" i="1"/>
  <c r="Q97" i="1"/>
  <c r="Q222" i="1"/>
  <c r="Q224" i="1"/>
  <c r="Q228" i="1"/>
  <c r="Q230" i="1"/>
  <c r="Q234" i="1"/>
  <c r="Q236" i="1"/>
  <c r="Q241" i="1"/>
  <c r="Q240" i="1"/>
  <c r="Q245" i="1"/>
  <c r="Q250" i="1"/>
  <c r="Q254" i="1"/>
  <c r="Q257" i="1"/>
  <c r="Q432" i="1"/>
  <c r="Q428" i="1"/>
  <c r="Q430" i="1"/>
  <c r="Q272" i="1"/>
  <c r="Q283" i="1"/>
  <c r="Q269" i="1"/>
  <c r="Q275" i="1"/>
  <c r="Q262" i="1"/>
  <c r="Q45" i="1"/>
  <c r="Q51" i="1"/>
  <c r="Q58" i="1"/>
  <c r="Q82" i="1"/>
  <c r="Q91" i="1"/>
  <c r="Q319" i="1"/>
  <c r="Q7" i="1"/>
  <c r="Q26" i="1"/>
  <c r="Q32" i="1"/>
  <c r="Q40" i="1"/>
  <c r="Q294" i="1"/>
  <c r="Q296" i="1"/>
  <c r="Q307" i="1"/>
  <c r="Q311" i="1"/>
  <c r="Q313" i="1"/>
  <c r="Q202" i="1"/>
  <c r="Q208" i="1"/>
  <c r="Q199" i="1"/>
  <c r="Q360" i="1"/>
  <c r="Q369" i="1"/>
  <c r="Q372" i="1"/>
  <c r="Q379" i="1"/>
  <c r="Q378" i="1"/>
  <c r="Q385" i="1"/>
  <c r="Q384" i="1"/>
  <c r="Q390" i="1"/>
  <c r="Q391" i="1"/>
  <c r="Q396" i="1"/>
  <c r="Q401" i="1"/>
  <c r="Q397" i="1"/>
  <c r="Q407" i="1"/>
  <c r="Q410" i="1"/>
  <c r="Q415" i="1"/>
  <c r="Q323" i="1"/>
  <c r="Q327" i="1"/>
  <c r="Q335" i="1"/>
  <c r="Q339" i="1"/>
  <c r="Q347" i="1"/>
  <c r="Q350" i="1"/>
  <c r="Q357" i="1"/>
  <c r="Q47" i="1"/>
  <c r="Q53" i="1"/>
  <c r="Q60" i="1"/>
  <c r="Q71" i="1"/>
  <c r="Q64" i="1"/>
  <c r="Q76" i="1"/>
  <c r="Q88" i="1"/>
  <c r="Q330" i="1"/>
  <c r="Q386" i="1"/>
  <c r="Q324" i="1"/>
  <c r="Q402" i="1"/>
  <c r="Q363" i="1"/>
  <c r="Q392" i="1"/>
  <c r="O388" i="1"/>
  <c r="Q388" i="1" s="1"/>
  <c r="Q399" i="1"/>
  <c r="Q406" i="1"/>
  <c r="Q343" i="1"/>
  <c r="Q318" i="1"/>
  <c r="Q393" i="1"/>
  <c r="Q362" i="1"/>
  <c r="Q349" i="1"/>
  <c r="Q374" i="1"/>
  <c r="Q403" i="1"/>
  <c r="O405" i="1"/>
  <c r="Q405" i="1" s="1"/>
  <c r="Q412" i="1"/>
  <c r="O329" i="1"/>
  <c r="Q329" i="1" s="1"/>
  <c r="Q331" i="1"/>
  <c r="Q348" i="1"/>
  <c r="Q382" i="1"/>
  <c r="Q370" i="1"/>
  <c r="Q375" i="1"/>
  <c r="Q404" i="1"/>
  <c r="Q361" i="1"/>
  <c r="Q367" i="1"/>
  <c r="Q371" i="1"/>
  <c r="Q380" i="1"/>
  <c r="Q414" i="1"/>
  <c r="Q337" i="1"/>
  <c r="Q354" i="1"/>
  <c r="Q325" i="1"/>
  <c r="Q342" i="1"/>
  <c r="Q376" i="1"/>
  <c r="Q416" i="1"/>
  <c r="Q336" i="1"/>
  <c r="Q355" i="1"/>
  <c r="Q206" i="1"/>
  <c r="O368" i="1"/>
  <c r="Q368" i="1" s="1"/>
  <c r="O365" i="1"/>
  <c r="Q365" i="1" s="1"/>
  <c r="O377" i="1"/>
  <c r="Q377" i="1" s="1"/>
  <c r="O366" i="1"/>
  <c r="Q366" i="1" s="1"/>
  <c r="O373" i="1"/>
  <c r="Q373" i="1" s="1"/>
  <c r="O408" i="1"/>
  <c r="Q408" i="1" s="1"/>
  <c r="O411" i="1"/>
  <c r="Q411" i="1" s="1"/>
  <c r="O320" i="1"/>
  <c r="Q320" i="1" s="1"/>
  <c r="O326" i="1"/>
  <c r="Q326" i="1" s="1"/>
  <c r="O338" i="1"/>
  <c r="Q338" i="1" s="1"/>
  <c r="O356" i="1"/>
  <c r="Q356" i="1" s="1"/>
  <c r="O317" i="1"/>
  <c r="Q317" i="1" s="1"/>
  <c r="P364" i="1"/>
  <c r="Q364" i="1" s="1"/>
  <c r="P381" i="1"/>
  <c r="Q381" i="1" s="1"/>
  <c r="P387" i="1"/>
  <c r="Q387" i="1" s="1"/>
  <c r="P394" i="1"/>
  <c r="Q394" i="1" s="1"/>
  <c r="P400" i="1"/>
  <c r="Q400" i="1" s="1"/>
  <c r="P332" i="1"/>
  <c r="Q332" i="1" s="1"/>
  <c r="P344" i="1"/>
  <c r="Q344" i="1" s="1"/>
  <c r="P351" i="1"/>
  <c r="Q351" i="1" s="1"/>
  <c r="Q315" i="1"/>
  <c r="Q192" i="1"/>
  <c r="Q203" i="1"/>
  <c r="Q193" i="1"/>
  <c r="Q271" i="1"/>
  <c r="O210" i="1"/>
  <c r="Q210" i="1" s="1"/>
  <c r="Q209" i="1"/>
  <c r="Q198" i="1"/>
  <c r="Q212" i="1"/>
  <c r="Q195" i="1"/>
  <c r="Q215" i="1"/>
  <c r="Q214" i="1"/>
  <c r="P201" i="1"/>
  <c r="Q201" i="1" s="1"/>
  <c r="Q205" i="1"/>
  <c r="Q211" i="1"/>
  <c r="Q197" i="1"/>
  <c r="Q213" i="1"/>
  <c r="Q204" i="1"/>
  <c r="Q196" i="1"/>
  <c r="Q290" i="1"/>
  <c r="Q308" i="1"/>
  <c r="Q298" i="1"/>
  <c r="P200" i="1"/>
  <c r="Q200" i="1" s="1"/>
  <c r="Q267" i="1"/>
  <c r="Q295" i="1"/>
  <c r="Q303" i="1"/>
  <c r="Q36" i="1"/>
  <c r="Q309" i="1"/>
  <c r="Q232" i="1"/>
  <c r="Q292" i="1"/>
  <c r="Q314" i="1"/>
  <c r="Q181" i="1"/>
  <c r="Q183" i="1"/>
  <c r="Q190" i="1"/>
  <c r="Q96" i="1"/>
  <c r="Q98" i="1"/>
  <c r="Q301" i="1"/>
  <c r="Q4" i="1"/>
  <c r="O10" i="1"/>
  <c r="Q10" i="1" s="1"/>
  <c r="Q288" i="1"/>
  <c r="Q20" i="1"/>
  <c r="Q31" i="1"/>
  <c r="Q282" i="1"/>
  <c r="Q9" i="1"/>
  <c r="Q23" i="1"/>
  <c r="Q37" i="1"/>
  <c r="Q38" i="1"/>
  <c r="O3" i="1"/>
  <c r="Q3" i="1" s="1"/>
  <c r="Q5" i="1"/>
  <c r="O291" i="1"/>
  <c r="Q291" i="1" s="1"/>
  <c r="O305" i="1"/>
  <c r="Q305" i="1" s="1"/>
  <c r="O310" i="1"/>
  <c r="Q310" i="1" s="1"/>
  <c r="Q265" i="1"/>
  <c r="Q285" i="1"/>
  <c r="Q14" i="1"/>
  <c r="Q21" i="1"/>
  <c r="Q22" i="1"/>
  <c r="P299" i="1"/>
  <c r="Q299" i="1" s="1"/>
  <c r="P316" i="1"/>
  <c r="Q316" i="1" s="1"/>
  <c r="Q287" i="1"/>
  <c r="Q35" i="1"/>
  <c r="Q12" i="1"/>
  <c r="Q17" i="1"/>
  <c r="Q33" i="1"/>
  <c r="Q8" i="1"/>
  <c r="Q11" i="1"/>
  <c r="Q28" i="1"/>
  <c r="Q25" i="1"/>
  <c r="O284" i="1"/>
  <c r="Q284" i="1" s="1"/>
  <c r="O15" i="1"/>
  <c r="Q15" i="1" s="1"/>
  <c r="O24" i="1"/>
  <c r="Q24" i="1" s="1"/>
  <c r="O29" i="1"/>
  <c r="Q29" i="1" s="1"/>
  <c r="O39" i="1"/>
  <c r="Q39" i="1" s="1"/>
  <c r="P6" i="1"/>
  <c r="Q6" i="1" s="1"/>
  <c r="P19" i="1"/>
  <c r="Q19" i="1" s="1"/>
  <c r="Q226" i="1"/>
  <c r="Q258" i="1"/>
  <c r="O286" i="1"/>
  <c r="Q286" i="1" s="1"/>
  <c r="O279" i="1"/>
  <c r="Q279" i="1" s="1"/>
  <c r="Q266" i="1"/>
  <c r="Q263" i="1"/>
  <c r="P34" i="1"/>
  <c r="Q34" i="1" s="1"/>
  <c r="Q118" i="1"/>
  <c r="Q147" i="1"/>
  <c r="Q255" i="1"/>
  <c r="P260" i="1"/>
  <c r="Q260" i="1" s="1"/>
  <c r="Q281" i="1"/>
  <c r="Q268" i="1"/>
  <c r="Q270" i="1"/>
  <c r="Q264" i="1"/>
  <c r="Q261" i="1"/>
  <c r="O276" i="1"/>
  <c r="Q276" i="1" s="1"/>
  <c r="O278" i="1"/>
  <c r="Q278" i="1" s="1"/>
  <c r="O273" i="1"/>
  <c r="Q273" i="1" s="1"/>
  <c r="Q244" i="1"/>
  <c r="O259" i="1"/>
  <c r="Q259" i="1" s="1"/>
  <c r="Q429" i="1"/>
  <c r="Q123" i="1"/>
  <c r="Q132" i="1"/>
  <c r="Q434" i="1"/>
  <c r="Q431" i="1"/>
  <c r="Q106" i="1"/>
  <c r="P435" i="1"/>
  <c r="Q435" i="1" s="1"/>
  <c r="Q135" i="1"/>
  <c r="P433" i="1"/>
  <c r="Q433" i="1" s="1"/>
  <c r="Q111" i="1"/>
  <c r="Q160" i="1"/>
  <c r="Q225" i="1"/>
  <c r="Q242" i="1"/>
  <c r="Q246" i="1"/>
  <c r="Q237" i="1"/>
  <c r="Q221" i="1"/>
  <c r="Q238" i="1"/>
  <c r="Q233" i="1"/>
  <c r="Q251" i="1"/>
  <c r="Q253" i="1"/>
  <c r="Q149" i="1"/>
  <c r="O220" i="1"/>
  <c r="Q220" i="1" s="1"/>
  <c r="O239" i="1"/>
  <c r="Q239" i="1" s="1"/>
  <c r="Q99" i="1"/>
  <c r="Q103" i="1"/>
  <c r="O105" i="1"/>
  <c r="Q105" i="1" s="1"/>
  <c r="Q101" i="1"/>
  <c r="Q117" i="1"/>
  <c r="Q145" i="1"/>
  <c r="Q143" i="1"/>
  <c r="O142" i="1"/>
  <c r="Q142" i="1" s="1"/>
  <c r="Q148" i="1"/>
  <c r="Q159" i="1"/>
  <c r="P227" i="1"/>
  <c r="Q227" i="1" s="1"/>
  <c r="P231" i="1"/>
  <c r="Q231" i="1" s="1"/>
  <c r="P248" i="1"/>
  <c r="Q248" i="1" s="1"/>
  <c r="Q121" i="1"/>
  <c r="Q166" i="1"/>
  <c r="O131" i="1"/>
  <c r="Q131" i="1" s="1"/>
  <c r="Q170" i="1"/>
  <c r="Q185" i="1"/>
  <c r="Q108" i="1"/>
  <c r="Q112" i="1"/>
  <c r="Q114" i="1"/>
  <c r="Q130" i="1"/>
  <c r="Q156" i="1"/>
  <c r="Q182" i="1"/>
  <c r="Q188" i="1"/>
  <c r="O247" i="1"/>
  <c r="Q247" i="1" s="1"/>
  <c r="Q124" i="1"/>
  <c r="Q161" i="1"/>
  <c r="Q100" i="1"/>
  <c r="Q126" i="1"/>
  <c r="Q140" i="1"/>
  <c r="Q165" i="1"/>
  <c r="Q167" i="1"/>
  <c r="Q171" i="1"/>
  <c r="Q178" i="1"/>
  <c r="Q107" i="1"/>
  <c r="Q113" i="1"/>
  <c r="Q138" i="1"/>
  <c r="Q151" i="1"/>
  <c r="Q122" i="1"/>
  <c r="Q129" i="1"/>
  <c r="Q173" i="1"/>
  <c r="Q179" i="1"/>
  <c r="Q119" i="1"/>
  <c r="Q154" i="1"/>
  <c r="Q104" i="1"/>
  <c r="Q136" i="1"/>
  <c r="P133" i="1"/>
  <c r="Q133" i="1" s="1"/>
  <c r="P137" i="1"/>
  <c r="Q137" i="1" s="1"/>
  <c r="P150" i="1"/>
  <c r="Q150" i="1" s="1"/>
  <c r="P155" i="1"/>
  <c r="Q155" i="1" s="1"/>
  <c r="O176" i="1"/>
  <c r="Q176" i="1" s="1"/>
  <c r="O186" i="1"/>
  <c r="Q186" i="1" s="1"/>
  <c r="O187" i="1"/>
  <c r="Q187" i="1" s="1"/>
  <c r="O144" i="1"/>
  <c r="Q144" i="1" s="1"/>
  <c r="O164" i="1"/>
  <c r="Q164" i="1" s="1"/>
  <c r="P172" i="1"/>
  <c r="Q172" i="1" s="1"/>
  <c r="O162" i="1"/>
  <c r="Q162" i="1" s="1"/>
  <c r="Q48" i="1"/>
  <c r="Q61" i="1"/>
  <c r="Q50" i="1"/>
  <c r="Q62" i="1"/>
  <c r="Q93" i="1"/>
  <c r="Q70" i="1"/>
  <c r="Q85" i="1"/>
  <c r="Q43" i="1"/>
  <c r="Q56" i="1"/>
  <c r="Q72" i="1"/>
  <c r="Q87" i="1"/>
  <c r="Q46" i="1"/>
  <c r="Q79" i="1"/>
  <c r="Q41" i="1"/>
  <c r="Q69" i="1"/>
  <c r="Q80" i="1"/>
  <c r="Q92" i="1"/>
  <c r="Q55" i="1"/>
  <c r="Q73" i="1"/>
  <c r="O44" i="1"/>
  <c r="Q44" i="1" s="1"/>
  <c r="O65" i="1"/>
  <c r="Q65" i="1" s="1"/>
  <c r="O90" i="1"/>
  <c r="Q90" i="1" s="1"/>
  <c r="P52" i="1"/>
  <c r="Q52" i="1" s="1"/>
  <c r="P59" i="1"/>
  <c r="Q59" i="1" s="1"/>
  <c r="P67" i="1"/>
  <c r="Q67" i="1" s="1"/>
  <c r="P75" i="1"/>
  <c r="Q75" i="1" s="1"/>
  <c r="P81" i="1"/>
  <c r="Q81" i="1" s="1"/>
  <c r="P42" i="1"/>
  <c r="Q42" i="1" s="1"/>
</calcChain>
</file>

<file path=xl/comments1.xml><?xml version="1.0" encoding="utf-8"?>
<comments xmlns="http://schemas.openxmlformats.org/spreadsheetml/2006/main">
  <authors>
    <author>Blom, Bianca</author>
  </authors>
  <commentList>
    <comment ref="E2" authorId="0" shapeId="0">
      <text>
        <r>
          <rPr>
            <b/>
            <sz val="9"/>
            <color indexed="81"/>
            <rFont val="Tahoma"/>
            <family val="2"/>
          </rPr>
          <t>Blom, Bianca:</t>
        </r>
        <r>
          <rPr>
            <sz val="9"/>
            <color indexed="81"/>
            <rFont val="Tahoma"/>
            <family val="2"/>
          </rPr>
          <t xml:space="preserve">
datum cursief is ingeschat obv van serie nr.</t>
        </r>
      </text>
    </comment>
  </commentList>
</comments>
</file>

<file path=xl/sharedStrings.xml><?xml version="1.0" encoding="utf-8"?>
<sst xmlns="http://schemas.openxmlformats.org/spreadsheetml/2006/main" count="5487" uniqueCount="652">
  <si>
    <t>Installed Product: ERP Customer  ↑</t>
  </si>
  <si>
    <t>Installed Product: Product</t>
  </si>
  <si>
    <t>Installed Product: Product Code</t>
  </si>
  <si>
    <t>Installed Product: Serial/Lot Number</t>
  </si>
  <si>
    <t>Installed Product: Date Shipped</t>
  </si>
  <si>
    <t>Jaar apparaat gekocht</t>
  </si>
  <si>
    <t>Account</t>
  </si>
  <si>
    <t>Installed Product: Location Name 1</t>
  </si>
  <si>
    <t>Installed Product: Location Name 2</t>
  </si>
  <si>
    <t>Installed Product: Location Name 3</t>
  </si>
  <si>
    <t>Installed Product: Street</t>
  </si>
  <si>
    <t>Installed Product: Zip</t>
  </si>
  <si>
    <t>Installed Product: City</t>
  </si>
  <si>
    <t>leeftijd apparaat</t>
  </si>
  <si>
    <t>analyzer gebruiksduur obv 11 jaar</t>
  </si>
  <si>
    <t>sonde gebruiksduur obv 9 jaar</t>
  </si>
  <si>
    <t>apparaat vervangen in jaar</t>
  </si>
  <si>
    <t>tag nummer</t>
  </si>
  <si>
    <t>Opmerkingen</t>
  </si>
  <si>
    <t>Type apparaat</t>
  </si>
  <si>
    <t>R.W.Z.I. Boxtel</t>
  </si>
  <si>
    <t>AMTAX sc</t>
  </si>
  <si>
    <t>LXG421</t>
  </si>
  <si>
    <t>Waterschap De Dommel</t>
  </si>
  <si>
    <t>Waterlijn</t>
  </si>
  <si>
    <t>Biologisch zuiveren</t>
  </si>
  <si>
    <t>AT 1 - Aerobe tank (unit 1)</t>
  </si>
  <si>
    <t>Heult 6</t>
  </si>
  <si>
    <t>5283 SC</t>
  </si>
  <si>
    <t>BOXTEL</t>
  </si>
  <si>
    <t>1605QT14</t>
  </si>
  <si>
    <t>analyzer</t>
  </si>
  <si>
    <t>LXG402</t>
  </si>
  <si>
    <t>LXG400</t>
  </si>
  <si>
    <t>Filtrax</t>
  </si>
  <si>
    <t>LXG294</t>
  </si>
  <si>
    <t>SOLITAX t-line sc</t>
  </si>
  <si>
    <t>LXV423</t>
  </si>
  <si>
    <t>AT 1 - Aerobe tank (unit 2)</t>
  </si>
  <si>
    <t>1605QT11</t>
  </si>
  <si>
    <t>sonde</t>
  </si>
  <si>
    <t>LXG416</t>
  </si>
  <si>
    <t>1605QT12</t>
  </si>
  <si>
    <t>NITRATAX plus sc</t>
  </si>
  <si>
    <t>LXG417</t>
  </si>
  <si>
    <t>1605QT13</t>
  </si>
  <si>
    <t>LXV525</t>
  </si>
  <si>
    <t>NT3100SC</t>
  </si>
  <si>
    <t>LXG448</t>
  </si>
  <si>
    <t>AT 1 - Anoxische tank</t>
  </si>
  <si>
    <t>1605QT10</t>
  </si>
  <si>
    <t>AT 2 - Aerobe tank (unit 1)</t>
  </si>
  <si>
    <t>1606QT34</t>
  </si>
  <si>
    <t>LXG423</t>
  </si>
  <si>
    <t>AT 2 - Aerobe tank (unit 2)</t>
  </si>
  <si>
    <t>1606QT31</t>
  </si>
  <si>
    <t>1606QT32</t>
  </si>
  <si>
    <t>1606QT33</t>
  </si>
  <si>
    <t>AT 2 - Anoxische tank</t>
  </si>
  <si>
    <t>1606QT30</t>
  </si>
  <si>
    <t>AT 3 - Aerobe tank</t>
  </si>
  <si>
    <t>1607QT53</t>
  </si>
  <si>
    <t>1607QT54</t>
  </si>
  <si>
    <t>1607QT55</t>
  </si>
  <si>
    <t>1607QT56</t>
  </si>
  <si>
    <t>AT 3 - Aanoxische tank</t>
  </si>
  <si>
    <t>1607QT52</t>
  </si>
  <si>
    <t>AT 3 - Facultatieve tank</t>
  </si>
  <si>
    <t>1607QT50</t>
  </si>
  <si>
    <t>1607QT51</t>
  </si>
  <si>
    <t>LXG525</t>
  </si>
  <si>
    <t>Nabezinktank 1</t>
  </si>
  <si>
    <t>SONATAX sc</t>
  </si>
  <si>
    <t>LXG431</t>
  </si>
  <si>
    <t>1705QT10</t>
  </si>
  <si>
    <t>Nabezinktank 2</t>
  </si>
  <si>
    <t>1706QT20</t>
  </si>
  <si>
    <t>Nabezinktank 3</t>
  </si>
  <si>
    <t>1708QT30</t>
  </si>
  <si>
    <t>Nabezinktank 4</t>
  </si>
  <si>
    <t>1709QT40</t>
  </si>
  <si>
    <t>Nabezinktank 5</t>
  </si>
  <si>
    <t>1707QT50</t>
  </si>
  <si>
    <t>pHD sc</t>
  </si>
  <si>
    <t>DPD1P1.99</t>
  </si>
  <si>
    <t>Mechanisch zuiveren</t>
  </si>
  <si>
    <t>Roostergebouw</t>
  </si>
  <si>
    <t>1303QT01</t>
  </si>
  <si>
    <t>LXG421.99.03001</t>
  </si>
  <si>
    <t>1303QT02</t>
  </si>
  <si>
    <t>1303QT03</t>
  </si>
  <si>
    <t>Sliblijn</t>
  </si>
  <si>
    <t>Slibindikken</t>
  </si>
  <si>
    <t>Homogenisatietank 1 (afloop)</t>
  </si>
  <si>
    <t>SOLITAX highline sc</t>
  </si>
  <si>
    <t>LXG424</t>
  </si>
  <si>
    <t>2310QT10</t>
  </si>
  <si>
    <t>Verdeelwerk 5</t>
  </si>
  <si>
    <t>PHOSPHAX sc</t>
  </si>
  <si>
    <t>LXG422</t>
  </si>
  <si>
    <t>1607QT15</t>
  </si>
  <si>
    <t>R.W.Z.I. Eindhoven</t>
  </si>
  <si>
    <t>LXG417.00.10000</t>
  </si>
  <si>
    <t>AT 1 - Aerobe tank</t>
  </si>
  <si>
    <t>Van Oldenbarneveltlaan 1</t>
  </si>
  <si>
    <t>5631 AG</t>
  </si>
  <si>
    <t>EINDHOVEN</t>
  </si>
  <si>
    <t>1621QT05</t>
  </si>
  <si>
    <t>LXV404</t>
  </si>
  <si>
    <t>1102C0004968</t>
  </si>
  <si>
    <t>AMTAX sc MR1(0,05-20 mg/l NH4-N)</t>
  </si>
  <si>
    <t>LXV421.99.13001</t>
  </si>
  <si>
    <t>AT 1 - Aerobe tank (afloop)</t>
  </si>
  <si>
    <t>1621QT07</t>
  </si>
  <si>
    <t>LXV294.56.02000</t>
  </si>
  <si>
    <t>PHOSPHAX sc LR outdoor, 110-230V, 1</t>
  </si>
  <si>
    <t>LXV422.56.33001</t>
  </si>
  <si>
    <t>1621XX01</t>
  </si>
  <si>
    <t>LXV402.56.00001</t>
  </si>
  <si>
    <t>LXV400.99.0R121</t>
  </si>
  <si>
    <t>SOLITAX inline sc</t>
  </si>
  <si>
    <t>LXV424</t>
  </si>
  <si>
    <t>1621QT06</t>
  </si>
  <si>
    <t>LXV416</t>
  </si>
  <si>
    <t>AT 1 - Aerobe tank (winter)</t>
  </si>
  <si>
    <t>1621QT09</t>
  </si>
  <si>
    <t>LXV404.99.20551</t>
  </si>
  <si>
    <t>1102C0004997</t>
  </si>
  <si>
    <t>LXV416.99.20001</t>
  </si>
  <si>
    <t>AT 1 - Aerobe tank (zomer)</t>
  </si>
  <si>
    <t>1621QT08</t>
  </si>
  <si>
    <t>LXV401.99.20001</t>
  </si>
  <si>
    <t>0010060C1022</t>
  </si>
  <si>
    <t>1621QT02</t>
  </si>
  <si>
    <t>1621QT11</t>
  </si>
  <si>
    <t>LXV525.98CA1551</t>
  </si>
  <si>
    <t>1606C0141961</t>
  </si>
  <si>
    <t>AT 1 - Nabezinktank 1.3</t>
  </si>
  <si>
    <t>LXV431.99.00001</t>
  </si>
  <si>
    <t>1711QT15</t>
  </si>
  <si>
    <t>1102C0005619</t>
  </si>
  <si>
    <t>AT 1 - NBT Effluentput</t>
  </si>
  <si>
    <t>1711QT05</t>
  </si>
  <si>
    <t>1906C0187263</t>
  </si>
  <si>
    <t>AT 1 - Retourslibgemaal</t>
  </si>
  <si>
    <t>2211QT17</t>
  </si>
  <si>
    <t>07100C0289</t>
  </si>
  <si>
    <t>AT 2 - Aerobe tank</t>
  </si>
  <si>
    <t>1622QT05</t>
  </si>
  <si>
    <t>LXV401</t>
  </si>
  <si>
    <t>LXV421.99.11001</t>
  </si>
  <si>
    <t>AT 2 - Aerobe tank (afloop)</t>
  </si>
  <si>
    <t>1622QT07</t>
  </si>
  <si>
    <t>LXV294</t>
  </si>
  <si>
    <t>LXV402.99.00001</t>
  </si>
  <si>
    <t>1622QT06</t>
  </si>
  <si>
    <t>AT 2 - Aerobe tank (winter)</t>
  </si>
  <si>
    <t>1622QT09</t>
  </si>
  <si>
    <t>07110C0289</t>
  </si>
  <si>
    <t>AT 2 - Aerobe tank (zomer)</t>
  </si>
  <si>
    <t>1622QT08</t>
  </si>
  <si>
    <t>0009030C1390</t>
  </si>
  <si>
    <t>1622QT02</t>
  </si>
  <si>
    <t>LXV417.99.10001</t>
  </si>
  <si>
    <t>1622QT11</t>
  </si>
  <si>
    <t>AT 2 - Nabezinktank 2.4</t>
  </si>
  <si>
    <t>LXV431</t>
  </si>
  <si>
    <t>1712QT15</t>
  </si>
  <si>
    <t>1102C0005294</t>
  </si>
  <si>
    <t>AT 2 - NBT Effluentput</t>
  </si>
  <si>
    <t>1712QT05</t>
  </si>
  <si>
    <t>1711C0153770</t>
  </si>
  <si>
    <t>AT 2 - Retourslibgemaal</t>
  </si>
  <si>
    <t>2212QT27</t>
  </si>
  <si>
    <t>1623QT05</t>
  </si>
  <si>
    <t>1102C005316</t>
  </si>
  <si>
    <t>AT 3 - Aerobe tank (afloop)</t>
  </si>
  <si>
    <t>1623QT07</t>
  </si>
  <si>
    <t>1623QT06</t>
  </si>
  <si>
    <t>AT 3 - Aerobe tank (winter)</t>
  </si>
  <si>
    <t>1623QT09</t>
  </si>
  <si>
    <t>LXV404.99.00501</t>
  </si>
  <si>
    <t>1409C0138357</t>
  </si>
  <si>
    <t>AT 3 - Aerobe tank (zomer)</t>
  </si>
  <si>
    <t>1623QT08</t>
  </si>
  <si>
    <t>LXV 404.99.00551</t>
  </si>
  <si>
    <t>1102C0005316</t>
  </si>
  <si>
    <t>AT 3 - Anoxische tank</t>
  </si>
  <si>
    <t>1623QT02</t>
  </si>
  <si>
    <t>1623QT11</t>
  </si>
  <si>
    <t>1606C0141966</t>
  </si>
  <si>
    <t>AT 3 - Nabezinktank 3.1</t>
  </si>
  <si>
    <t>1713QT15</t>
  </si>
  <si>
    <t>1906C0177863</t>
  </si>
  <si>
    <t>AT 3 - Retourslibgemaal</t>
  </si>
  <si>
    <t>2213QT27</t>
  </si>
  <si>
    <t>LDO sc</t>
  </si>
  <si>
    <t>Effluent afvoeren</t>
  </si>
  <si>
    <t>Effluentgoot instroom</t>
  </si>
  <si>
    <t>1725QT23</t>
  </si>
  <si>
    <t>1609C0145467</t>
  </si>
  <si>
    <t>Effluentgoot uistroom</t>
  </si>
  <si>
    <t>Effluentgoot uitstroom</t>
  </si>
  <si>
    <t>1725QT29</t>
  </si>
  <si>
    <t>AMTAX sc MR2(1-100 mg/l NH4-N)</t>
  </si>
  <si>
    <t>LXV421.99.21001</t>
  </si>
  <si>
    <t>Effluentput</t>
  </si>
  <si>
    <t>1725QT31</t>
  </si>
  <si>
    <t>DPD1P1</t>
  </si>
  <si>
    <t>1725QT27</t>
  </si>
  <si>
    <t>PHOSPHAX sc MR1(0,05-15mg/l PO4-P)</t>
  </si>
  <si>
    <t>LXV422.99.13001</t>
  </si>
  <si>
    <t>1725QT20</t>
  </si>
  <si>
    <t>1725QT32</t>
  </si>
  <si>
    <t>3798-S sc Digital inductive conduct</t>
  </si>
  <si>
    <t>LXV428.99.00001</t>
  </si>
  <si>
    <t>Influent ontvangen</t>
  </si>
  <si>
    <t>Ontvangstkelder Noord</t>
  </si>
  <si>
    <t>1104QT13</t>
  </si>
  <si>
    <t>LXV400</t>
  </si>
  <si>
    <t>SOLITAX t-line sc immersion probe</t>
  </si>
  <si>
    <t>LXV423.99.10000</t>
  </si>
  <si>
    <t>1104QT14</t>
  </si>
  <si>
    <t>LXV428</t>
  </si>
  <si>
    <t>Ontvangstkelder Stad</t>
  </si>
  <si>
    <t>1104QT17</t>
  </si>
  <si>
    <t>1104QT18</t>
  </si>
  <si>
    <t>100-100-1-3798</t>
  </si>
  <si>
    <t>Ontvangstkelder Zuid</t>
  </si>
  <si>
    <t>1104QT23</t>
  </si>
  <si>
    <t>1104QT22</t>
  </si>
  <si>
    <t>DRD1R5.99</t>
  </si>
  <si>
    <t>Menggoot</t>
  </si>
  <si>
    <t>1204QT02</t>
  </si>
  <si>
    <t>PHOSPHAX sc MR2(1-50mg/l PO4-P)</t>
  </si>
  <si>
    <t>LXV422.99.22001</t>
  </si>
  <si>
    <t>1204QT01</t>
  </si>
  <si>
    <t>LXG 402.99.01001</t>
  </si>
  <si>
    <t>LXG 400.99.OR121</t>
  </si>
  <si>
    <t>Regenbuffertank (overstort)</t>
  </si>
  <si>
    <t>1421QT01</t>
  </si>
  <si>
    <t>1421QT02</t>
  </si>
  <si>
    <t>AMTAX sc MR2(1-100 mg/l NH4-N) )</t>
  </si>
  <si>
    <t>LXV421.99.23001</t>
  </si>
  <si>
    <t>Tussengemaal</t>
  </si>
  <si>
    <t>1410QT01</t>
  </si>
  <si>
    <t>1410QT02</t>
  </si>
  <si>
    <t>LXV400.99.20031</t>
  </si>
  <si>
    <t>Zandvanger</t>
  </si>
  <si>
    <t>1405QT02</t>
  </si>
  <si>
    <t>LXV422.99.12001</t>
  </si>
  <si>
    <t>1405QT01</t>
  </si>
  <si>
    <t>LXG402.99.01001</t>
  </si>
  <si>
    <t>LXV423.56.10000</t>
  </si>
  <si>
    <t>1405QT03</t>
  </si>
  <si>
    <t>1711C0163239</t>
  </si>
  <si>
    <t>Slibindikking</t>
  </si>
  <si>
    <t>Slibindikker</t>
  </si>
  <si>
    <t>LXV424.56.00100</t>
  </si>
  <si>
    <t>Slibindikker 1 (overloop)</t>
  </si>
  <si>
    <t>2306QT08</t>
  </si>
  <si>
    <t>Slibindikker 2 (overloop)</t>
  </si>
  <si>
    <t>2306QT09</t>
  </si>
  <si>
    <t>R.W.Z.I. Hapert</t>
  </si>
  <si>
    <t>SOLITAX highline sc/insertion probe</t>
  </si>
  <si>
    <t>LXV424.99.00200</t>
  </si>
  <si>
    <t>Bandindikker toevoer</t>
  </si>
  <si>
    <t>Castersedijk 25</t>
  </si>
  <si>
    <t>5527 JR</t>
  </si>
  <si>
    <t>HAPERT</t>
  </si>
  <si>
    <t>2103QT12</t>
  </si>
  <si>
    <t>LXV401.99.00001</t>
  </si>
  <si>
    <t>10120C1379</t>
  </si>
  <si>
    <t>1701LT31</t>
  </si>
  <si>
    <t>1701LT41</t>
  </si>
  <si>
    <t>LXV404.99.20501</t>
  </si>
  <si>
    <t>1702LT41</t>
  </si>
  <si>
    <t>1702LT42</t>
  </si>
  <si>
    <t>1209C0048489</t>
  </si>
  <si>
    <t>Oxidatie sloot puntbeluchter 1</t>
  </si>
  <si>
    <t>Oxidatie sloot puntbeluchter 2</t>
  </si>
  <si>
    <t>1602QT24</t>
  </si>
  <si>
    <t>1209C0058400</t>
  </si>
  <si>
    <t>1602QT23</t>
  </si>
  <si>
    <t>1209C0058392</t>
  </si>
  <si>
    <t>Oxidatie sloot puntbeluchter 3</t>
  </si>
  <si>
    <t>1602QT25</t>
  </si>
  <si>
    <t>LXG525.99AAB551</t>
  </si>
  <si>
    <t>Oxidatiesloot (unit 1)</t>
  </si>
  <si>
    <t>1602QT27</t>
  </si>
  <si>
    <t>LXG423.99.00100</t>
  </si>
  <si>
    <t>LXV400.99.20121</t>
  </si>
  <si>
    <t>Oxidatiesloot (unit 2)</t>
  </si>
  <si>
    <t>1602QT22</t>
  </si>
  <si>
    <t>1602QT28</t>
  </si>
  <si>
    <t>1602QT21</t>
  </si>
  <si>
    <t>Biologisch zuiveren nabehandelen</t>
  </si>
  <si>
    <t xml:space="preserve">REDOX  </t>
  </si>
  <si>
    <t>DRD1P5.99</t>
  </si>
  <si>
    <t>DPD1P1.99/PHD209443014</t>
  </si>
  <si>
    <t>SOLITAX ts-line sc / Tauchsonde-NL</t>
  </si>
  <si>
    <t>LXV423.56.00100</t>
  </si>
  <si>
    <t>Moerasbos noord</t>
  </si>
  <si>
    <t>1901QT04</t>
  </si>
  <si>
    <t>Moerasbos zuid</t>
  </si>
  <si>
    <t>1901QT03</t>
  </si>
  <si>
    <t>1901QT02</t>
  </si>
  <si>
    <t>LXG525.99CA1551</t>
  </si>
  <si>
    <t>1201QT31</t>
  </si>
  <si>
    <t>5595 JR</t>
  </si>
  <si>
    <t>SVI Mierlo</t>
  </si>
  <si>
    <t>07030C0709</t>
  </si>
  <si>
    <t>Ontwateringslijn</t>
  </si>
  <si>
    <t>Slibbufferen</t>
  </si>
  <si>
    <t>Buffer 1</t>
  </si>
  <si>
    <t>Luchense Heide 50</t>
  </si>
  <si>
    <t>5731 PX</t>
  </si>
  <si>
    <t>MIERLO</t>
  </si>
  <si>
    <t>2005QT03</t>
  </si>
  <si>
    <t>09080C0608</t>
  </si>
  <si>
    <t>Buffer 2</t>
  </si>
  <si>
    <t>2005QT04</t>
  </si>
  <si>
    <t>2101C0015450</t>
  </si>
  <si>
    <t>Ontwateren</t>
  </si>
  <si>
    <t>Ontwateringscentrifuge 2</t>
  </si>
  <si>
    <t>LXG424.99.00200</t>
  </si>
  <si>
    <t>2702QT01</t>
  </si>
  <si>
    <t>0411570598</t>
  </si>
  <si>
    <t>Ontwateringscentrifuge 3</t>
  </si>
  <si>
    <t>2703QT01</t>
  </si>
  <si>
    <t>R.W.Z.I. Sint Oedenrode</t>
  </si>
  <si>
    <t>Boskantseweg 76</t>
  </si>
  <si>
    <t>5492 VB</t>
  </si>
  <si>
    <t>SINT OEDENRODE</t>
  </si>
  <si>
    <t>1211QT01</t>
  </si>
  <si>
    <t>Ontvangstput</t>
  </si>
  <si>
    <t>1111QT01</t>
  </si>
  <si>
    <t>LXV525.98CA5551</t>
  </si>
  <si>
    <t>Puntbeluchter 3</t>
  </si>
  <si>
    <t>Puntbeluchter 1</t>
  </si>
  <si>
    <t>Puntbeluchter 2</t>
  </si>
  <si>
    <t>Z75281</t>
  </si>
  <si>
    <t>1111QT02</t>
  </si>
  <si>
    <t>Effluent</t>
  </si>
  <si>
    <t>1412QT05</t>
  </si>
  <si>
    <t>1513QT04</t>
  </si>
  <si>
    <t>LXG294.52</t>
  </si>
  <si>
    <t>1412QT06</t>
  </si>
  <si>
    <t>09010C0063</t>
  </si>
  <si>
    <t>1412QT01</t>
  </si>
  <si>
    <t>1412QT02</t>
  </si>
  <si>
    <t>1412QT03</t>
  </si>
  <si>
    <t>LXV431.56.00000</t>
  </si>
  <si>
    <t>1513QT01</t>
  </si>
  <si>
    <t>1513QT02</t>
  </si>
  <si>
    <t>1513QT03</t>
  </si>
  <si>
    <t>1702C0168271</t>
  </si>
  <si>
    <t>1211QT02</t>
  </si>
  <si>
    <t>LXV525.99CA7551</t>
  </si>
  <si>
    <t>transportstelsel</t>
  </si>
  <si>
    <t>Ontvangstput RO</t>
  </si>
  <si>
    <t>Montfortlaan</t>
  </si>
  <si>
    <t>5688 NM</t>
  </si>
  <si>
    <t>RG OIRSCHOT</t>
  </si>
  <si>
    <t>1101QT01</t>
  </si>
  <si>
    <t>slibindikken</t>
  </si>
  <si>
    <t>Bandindikker aanvoer</t>
  </si>
  <si>
    <t>2214QT01</t>
  </si>
  <si>
    <t>R.W.Z.I. Biest-Houtakker</t>
  </si>
  <si>
    <t>Bandindikker</t>
  </si>
  <si>
    <t>Heikestraat 2a</t>
  </si>
  <si>
    <t>5084 HW</t>
  </si>
  <si>
    <t>BIEST-HOUTAKKER</t>
  </si>
  <si>
    <t>Bandindikker_afvoer</t>
  </si>
  <si>
    <t>2111QT02</t>
  </si>
  <si>
    <t>Bandindikker_filtraat</t>
  </si>
  <si>
    <t>2111QT03</t>
  </si>
  <si>
    <t>SOLITAX inline sc / insertion probe</t>
  </si>
  <si>
    <t>LXV424.99.00100</t>
  </si>
  <si>
    <t>Bandindikker_toevoer</t>
  </si>
  <si>
    <t>2111QT01</t>
  </si>
  <si>
    <t>LXV400.99.0E031</t>
  </si>
  <si>
    <t>AT - binnenring</t>
  </si>
  <si>
    <t>1411QT01</t>
  </si>
  <si>
    <t>LXV294.56.03000</t>
  </si>
  <si>
    <t>AT - buitenring</t>
  </si>
  <si>
    <t>LXV422.99.14001</t>
  </si>
  <si>
    <t>1411QT08</t>
  </si>
  <si>
    <t>1411QT07</t>
  </si>
  <si>
    <t>1411QT02</t>
  </si>
  <si>
    <t>SOLITAX ts-line sc immersion probe</t>
  </si>
  <si>
    <t>LXV423.99.00100</t>
  </si>
  <si>
    <t>1411QT09</t>
  </si>
  <si>
    <r>
      <t>2079581 /</t>
    </r>
    <r>
      <rPr>
        <sz val="12"/>
        <color rgb="FFFF0000"/>
        <rFont val="Calibri"/>
        <family val="2"/>
        <scheme val="minor"/>
      </rPr>
      <t xml:space="preserve"> 1305432201</t>
    </r>
  </si>
  <si>
    <t>LXV416.99.00001</t>
  </si>
  <si>
    <r>
      <t xml:space="preserve">232710016895 / </t>
    </r>
    <r>
      <rPr>
        <sz val="12"/>
        <color rgb="FFFF0000"/>
        <rFont val="Calibri"/>
        <family val="2"/>
        <scheme val="minor"/>
      </rPr>
      <t>1104410622</t>
    </r>
  </si>
  <si>
    <t>1411QT05</t>
  </si>
  <si>
    <t>AT - buitenring (wisselzone)</t>
  </si>
  <si>
    <t>1411QT03</t>
  </si>
  <si>
    <t>1511QT01</t>
  </si>
  <si>
    <t>1605C0157589</t>
  </si>
  <si>
    <t>1511QT02</t>
  </si>
  <si>
    <t>1605C0140761</t>
  </si>
  <si>
    <t>1511QT03</t>
  </si>
  <si>
    <t>1605C0132664</t>
  </si>
  <si>
    <t>LXV400.99.0A021</t>
  </si>
  <si>
    <t>ABW_schoonwaterbuffer</t>
  </si>
  <si>
    <t>LXV422.99.23001</t>
  </si>
  <si>
    <t>1811QT02</t>
  </si>
  <si>
    <t>Filtersonde SC</t>
  </si>
  <si>
    <t>LXV429.56.01000</t>
  </si>
  <si>
    <t>1811QT01</t>
  </si>
  <si>
    <t>1811QT04</t>
  </si>
  <si>
    <t>Verdeelwerk 3</t>
  </si>
  <si>
    <t>1711QT01</t>
  </si>
  <si>
    <t>LXV422.99.11001</t>
  </si>
  <si>
    <t>1711QT02</t>
  </si>
  <si>
    <t>LXV294.00.00000</t>
  </si>
  <si>
    <t>1200-sc</t>
  </si>
  <si>
    <t>1711QT03</t>
  </si>
  <si>
    <t>1811QT03</t>
  </si>
  <si>
    <t>Ontvangstwerk</t>
  </si>
  <si>
    <t>1311QT04</t>
  </si>
  <si>
    <t>1311QT02</t>
  </si>
  <si>
    <t>1311QT03</t>
  </si>
  <si>
    <t>R.W.Z.I. Soerendonk</t>
  </si>
  <si>
    <t>Perkstraat 1</t>
  </si>
  <si>
    <t>6027 RC</t>
  </si>
  <si>
    <t>SOERENDONK</t>
  </si>
  <si>
    <t>1612QT04</t>
  </si>
  <si>
    <t>Oxidatiesloot</t>
  </si>
  <si>
    <t>1512QT05</t>
  </si>
  <si>
    <t>1512QT01</t>
  </si>
  <si>
    <t>1512QT03</t>
  </si>
  <si>
    <t>1512QT02</t>
  </si>
  <si>
    <t>1512QT04</t>
  </si>
  <si>
    <t>LXG294.00.00020</t>
  </si>
  <si>
    <t>Oxidatiesloot (unit pH)</t>
  </si>
  <si>
    <t>Oxidatiesloot_voordenitrificatie</t>
  </si>
  <si>
    <t>10120C0410</t>
  </si>
  <si>
    <t>Schoonwater buffers</t>
  </si>
  <si>
    <t>1713QT01</t>
  </si>
  <si>
    <t>1713QT02</t>
  </si>
  <si>
    <t>Schoonwaterbuffers</t>
  </si>
  <si>
    <t>LXG400.99.0R121</t>
  </si>
  <si>
    <t>Verdeelwerk 4</t>
  </si>
  <si>
    <t>1713QT17</t>
  </si>
  <si>
    <t>1713QT04</t>
  </si>
  <si>
    <t>11030C0392</t>
  </si>
  <si>
    <t>2212QT01</t>
  </si>
  <si>
    <t>Bandindikker_aanvoer</t>
  </si>
  <si>
    <t>2212QT02</t>
  </si>
  <si>
    <t>Bedrijfsgebouw</t>
  </si>
  <si>
    <t>Oisterwijksedreef 1B</t>
  </si>
  <si>
    <t>5076 NA</t>
  </si>
  <si>
    <t>HAAREN</t>
  </si>
  <si>
    <t>n.b.</t>
  </si>
  <si>
    <t>1202QT02</t>
  </si>
  <si>
    <t>1202QT01</t>
  </si>
  <si>
    <t>1411CO113669</t>
  </si>
  <si>
    <t>Oxidatiesloot 1</t>
  </si>
  <si>
    <t>1602QT02</t>
  </si>
  <si>
    <t>1411CO121087</t>
  </si>
  <si>
    <t>Oxidatiesloot 2</t>
  </si>
  <si>
    <t>1602QT04</t>
  </si>
  <si>
    <t>Multi-unit</t>
  </si>
  <si>
    <t>LXG152</t>
  </si>
  <si>
    <t>Oxidatiesloot 1_ds</t>
  </si>
  <si>
    <t>SOLITAX ts-line sc</t>
  </si>
  <si>
    <t>LXG092</t>
  </si>
  <si>
    <t>1602QT01</t>
  </si>
  <si>
    <t>1702QT03</t>
  </si>
  <si>
    <t>1702QT02</t>
  </si>
  <si>
    <t>1702QT01</t>
  </si>
  <si>
    <t>TMS Filtration System Outdoor 230V,</t>
  </si>
  <si>
    <t>LZH162.56</t>
  </si>
  <si>
    <t>ETL1600638</t>
  </si>
  <si>
    <t>1403C0093148</t>
  </si>
  <si>
    <t>Nabezinktank 1.2</t>
  </si>
  <si>
    <t>1702LT04</t>
  </si>
  <si>
    <t>1403C0093161</t>
  </si>
  <si>
    <t>Nabezinktank 1.3</t>
  </si>
  <si>
    <t>1702LT03</t>
  </si>
  <si>
    <t>1701C0167212</t>
  </si>
  <si>
    <t>Nabezinktank 2.2</t>
  </si>
  <si>
    <t>1702LT01</t>
  </si>
  <si>
    <t>1501C0123739</t>
  </si>
  <si>
    <t>Nabezinktank 2.3</t>
  </si>
  <si>
    <t>1702LT02</t>
  </si>
  <si>
    <t>R.W.Z.I. Haaren</t>
  </si>
  <si>
    <t>R.W.Z.I. Tilburg-Noord</t>
  </si>
  <si>
    <t>Vloeiveldweg 2</t>
  </si>
  <si>
    <t>5048 TD</t>
  </si>
  <si>
    <t>TILBURG</t>
  </si>
  <si>
    <t>LXV448</t>
  </si>
  <si>
    <t>AT 1 - Anoxische tank 1.2.2</t>
  </si>
  <si>
    <t>1411QT32</t>
  </si>
  <si>
    <t>AT 1 - Nitrificatietank 1.2.1</t>
  </si>
  <si>
    <t>1411QT37</t>
  </si>
  <si>
    <t>AT 1 - Nitrificatietank 1.2.2</t>
  </si>
  <si>
    <t>1411QT38</t>
  </si>
  <si>
    <t>AMTAX SC</t>
  </si>
  <si>
    <t>AT 1 - Verdeelwerk 3 (unit 1)</t>
  </si>
  <si>
    <t>5049 TD</t>
  </si>
  <si>
    <t>1411QT04</t>
  </si>
  <si>
    <t>At 1 - Verdeelwerk 3 (unit 1)</t>
  </si>
  <si>
    <t>1411QT06</t>
  </si>
  <si>
    <t>LXV422</t>
  </si>
  <si>
    <t>LXV402</t>
  </si>
  <si>
    <t>AT 1 - Verdeelwerk 3</t>
  </si>
  <si>
    <t>AT 1 - Verdeelwerk 3 (unit)</t>
  </si>
  <si>
    <t>AT 1 - Wisseltank 1.2.1</t>
  </si>
  <si>
    <t>1411QT35</t>
  </si>
  <si>
    <t>1411QT33</t>
  </si>
  <si>
    <t>AT 2 - Denitrificatietank</t>
  </si>
  <si>
    <t>1512QT11</t>
  </si>
  <si>
    <t>1512QT12</t>
  </si>
  <si>
    <t>AT 2 - Nitrificatietank 2.1</t>
  </si>
  <si>
    <t>1512QT17</t>
  </si>
  <si>
    <t>AT 2 - Nitrificatietank 2.2</t>
  </si>
  <si>
    <t>1512QT18</t>
  </si>
  <si>
    <t>AT 2 - Verdeelwerk 4.2</t>
  </si>
  <si>
    <t>1512QT06</t>
  </si>
  <si>
    <t>1512QT07</t>
  </si>
  <si>
    <t>AT 2 - Wisseltank 2.1</t>
  </si>
  <si>
    <t>1512QT15</t>
  </si>
  <si>
    <t>1512QT13</t>
  </si>
  <si>
    <t>AT 3 - Denitrificatietank</t>
  </si>
  <si>
    <t>1613QT11</t>
  </si>
  <si>
    <t>1613QT12</t>
  </si>
  <si>
    <t>AT 3 - Nitrificatietank 3.1</t>
  </si>
  <si>
    <t>1613QT17</t>
  </si>
  <si>
    <t>AT 3 - Nitrificatietank 3.2</t>
  </si>
  <si>
    <t>1613QT18</t>
  </si>
  <si>
    <t>AT 3 - Verdeelwerk 4.3</t>
  </si>
  <si>
    <t>1613QT04</t>
  </si>
  <si>
    <t>1613QT06</t>
  </si>
  <si>
    <t>1613QT05</t>
  </si>
  <si>
    <t>1613QT07</t>
  </si>
  <si>
    <t>AT 3 - Wisseltank 3.1</t>
  </si>
  <si>
    <t>1613QT15</t>
  </si>
  <si>
    <t>Effluenthuis</t>
  </si>
  <si>
    <t>1813QT14</t>
  </si>
  <si>
    <t>Voorbezinktank (afloop)</t>
  </si>
  <si>
    <t>1613QT01</t>
  </si>
  <si>
    <t>PHOSPHAX sc MB2(1-50mg/l PO4-P)</t>
  </si>
  <si>
    <t>LXG422.99.23001</t>
  </si>
  <si>
    <t>1613QT02</t>
  </si>
  <si>
    <t>1207QT07</t>
  </si>
  <si>
    <t>1206QT10</t>
  </si>
  <si>
    <t>Slibgisten</t>
  </si>
  <si>
    <t>Slibgistingstank 1</t>
  </si>
  <si>
    <t>2201QT11</t>
  </si>
  <si>
    <t>Slibgistingstank 2</t>
  </si>
  <si>
    <t>2202QT21</t>
  </si>
  <si>
    <t>Slibgistingstank 3</t>
  </si>
  <si>
    <t>2201QT31</t>
  </si>
  <si>
    <t>Uitgegist slibtank</t>
  </si>
  <si>
    <t>2314QT05</t>
  </si>
  <si>
    <t>Bandindikker 1</t>
  </si>
  <si>
    <t>Bandindikker 1 - afvoer</t>
  </si>
  <si>
    <t>2814QT02</t>
  </si>
  <si>
    <t>Bandindikker 1 - filtraat</t>
  </si>
  <si>
    <t>2814QT03</t>
  </si>
  <si>
    <t>Bandindikker 1 - toevoer</t>
  </si>
  <si>
    <t>2814QT01</t>
  </si>
  <si>
    <t>Bandindikker 2</t>
  </si>
  <si>
    <t>Bandindikker 2 - afvoer</t>
  </si>
  <si>
    <t>2815QT02</t>
  </si>
  <si>
    <t>Bandindikker 2 - filtraat</t>
  </si>
  <si>
    <t>2815QT03</t>
  </si>
  <si>
    <t>Bandindikker 2 - toevoer</t>
  </si>
  <si>
    <t>2815QT01</t>
  </si>
  <si>
    <t>Centraat verzameltank</t>
  </si>
  <si>
    <t>Centraat verzameltank 1</t>
  </si>
  <si>
    <t>2416QT01</t>
  </si>
  <si>
    <t>SOLITAX inline sc/Rohreinbausonde</t>
  </si>
  <si>
    <t>Centraat verzameltank 2</t>
  </si>
  <si>
    <t>2416QT05</t>
  </si>
  <si>
    <t>Ingedikt extern slibtank</t>
  </si>
  <si>
    <t>2314QT02</t>
  </si>
  <si>
    <t>LXG400.99.20031</t>
  </si>
  <si>
    <t>Primair slibvoedingstank</t>
  </si>
  <si>
    <t>SOLITAX highline sc/Rohreinbausonde</t>
  </si>
  <si>
    <t>LXV424.56.00200</t>
  </si>
  <si>
    <t>2414QT01</t>
  </si>
  <si>
    <t>Surplusslib buffertank</t>
  </si>
  <si>
    <t>2714QT02</t>
  </si>
  <si>
    <t>Vloeibaar slibmengtank</t>
  </si>
  <si>
    <t>2314QT04</t>
  </si>
  <si>
    <t>Voorindiktank 1</t>
  </si>
  <si>
    <t>2101QT01</t>
  </si>
  <si>
    <t>2102LT01</t>
  </si>
  <si>
    <t>Voorindiktank 2</t>
  </si>
  <si>
    <t>2102QT01</t>
  </si>
  <si>
    <t>LXV431.99.00002</t>
  </si>
  <si>
    <t>2101LT01</t>
  </si>
  <si>
    <t>Voorontwateringscentrifuge</t>
  </si>
  <si>
    <t>Voorontwateringscentrifuge 1</t>
  </si>
  <si>
    <t>2416QT03</t>
  </si>
  <si>
    <t>Voorontwateringscentrifuge 2</t>
  </si>
  <si>
    <t>2416QT04</t>
  </si>
  <si>
    <t>Slibontwateren</t>
  </si>
  <si>
    <t>Eindontwateringscentrifuge 1</t>
  </si>
  <si>
    <t>2514QT02</t>
  </si>
  <si>
    <t>Eindontwateringscentrifuge 2</t>
  </si>
  <si>
    <t>2515QT02</t>
  </si>
  <si>
    <t>Effluent ozon (unit 1)</t>
  </si>
  <si>
    <t>Effluent ozon (unit 2)</t>
  </si>
  <si>
    <t>5106QT02</t>
  </si>
  <si>
    <t>5106QT15</t>
  </si>
  <si>
    <t>5106QT04</t>
  </si>
  <si>
    <t>5106QT13</t>
  </si>
  <si>
    <t>1612QT05</t>
  </si>
  <si>
    <t>A</t>
  </si>
  <si>
    <t>C</t>
  </si>
  <si>
    <t>B</t>
  </si>
  <si>
    <t>geen service</t>
  </si>
  <si>
    <t>Sc100 controller</t>
  </si>
  <si>
    <t>Sc1000 PM controller</t>
  </si>
  <si>
    <t>Sc1000 PM 110-230V EU</t>
  </si>
  <si>
    <t xml:space="preserve">Sc1000 display module </t>
  </si>
  <si>
    <t>Sc1000 PM 110-230V REL</t>
  </si>
  <si>
    <t>Sc1000 PM 4Sens 4mA OUT</t>
  </si>
  <si>
    <t>Sc1000 PM 6Sens</t>
  </si>
  <si>
    <t>Sc200 controller</t>
  </si>
  <si>
    <t>Sc4500 controller</t>
  </si>
  <si>
    <t>Sc4500 w/ EU plug Claros mAOutput 2</t>
  </si>
  <si>
    <t>Sc4500 w/ EU plug Claros Modbus TCP</t>
  </si>
  <si>
    <t>Service 
level</t>
  </si>
  <si>
    <t>Freqentie preventief onderhoud</t>
  </si>
  <si>
    <t>projectfase</t>
  </si>
  <si>
    <t>LXG402.99.00031</t>
  </si>
  <si>
    <t>SC1000 PM 4Sens 4mA OUT</t>
  </si>
  <si>
    <t>LXG400.99.2R121</t>
  </si>
  <si>
    <t>LXG422.99.13001</t>
  </si>
  <si>
    <t>1802QT01</t>
  </si>
  <si>
    <t xml:space="preserve">PHOSPHAX sc </t>
  </si>
  <si>
    <t>AT 1.1 - Denitrificatietank</t>
  </si>
  <si>
    <t>1411QT11</t>
  </si>
  <si>
    <t>1411QT12</t>
  </si>
  <si>
    <t>1411QT13</t>
  </si>
  <si>
    <t>1411QT15</t>
  </si>
  <si>
    <t>1411QT17</t>
  </si>
  <si>
    <t>1411QT18</t>
  </si>
  <si>
    <t>AT 1.1 - Wisseltank 1.1.1</t>
  </si>
  <si>
    <t>AT 1.1 - Nitrificatietank 1.1.2</t>
  </si>
  <si>
    <t>AT 1.1 - Nitrificatietank 1.1.1</t>
  </si>
  <si>
    <t>Kosten bij opgegeven service level</t>
  </si>
  <si>
    <t>Onderhoudstarief per keer</t>
  </si>
  <si>
    <t>Onderhoudstarief op jaarbasis</t>
  </si>
  <si>
    <t>TOTAALSOM PREVENTIEF ONDERHOUD (dit bedrag dient overgenomen te worden in Negometrix)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</si>
</sst>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[$€-413]\ * #,##0.00_ ;_ [$€-413]\ * \-#,##0.00_ ;_ [$€-413]\ * &quot;-&quot;??_ ;_ @_ "/>
  </numFmts>
  <fonts count="16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color rgb="FF000000"/>
      <name val="Calibri"/>
      <family val="2"/>
    </font>
    <font>
      <sz val="12"/>
      <color indexed="8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Calibri"/>
      <family val="2"/>
    </font>
    <font>
      <i/>
      <sz val="12"/>
      <color indexed="8"/>
      <name val="Calibri"/>
      <family val="2"/>
      <scheme val="minor"/>
    </font>
    <font>
      <i/>
      <sz val="12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Fill="1" applyBorder="1" applyAlignment="1"/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/>
    <xf numFmtId="0" fontId="2" fillId="0" borderId="0" xfId="0" applyNumberFormat="1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1" fontId="3" fillId="0" borderId="0" xfId="0" applyNumberFormat="1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1" fontId="3" fillId="0" borderId="0" xfId="0" quotePrefix="1" applyNumberFormat="1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left" vertical="center"/>
    </xf>
    <xf numFmtId="1" fontId="2" fillId="0" borderId="0" xfId="0" quotePrefix="1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vertical="center"/>
    </xf>
    <xf numFmtId="0" fontId="2" fillId="0" borderId="0" xfId="0" quotePrefix="1" applyNumberFormat="1" applyFont="1" applyFill="1" applyBorder="1" applyAlignment="1">
      <alignment horizontal="left" vertical="center"/>
    </xf>
    <xf numFmtId="0" fontId="3" fillId="0" borderId="0" xfId="0" quotePrefix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/>
    </xf>
    <xf numFmtId="1" fontId="4" fillId="0" borderId="0" xfId="0" quotePrefix="1" applyNumberFormat="1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1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1" fontId="4" fillId="0" borderId="0" xfId="0" applyNumberFormat="1" applyFont="1" applyFill="1" applyBorder="1" applyAlignment="1">
      <alignment horizontal="left" vertical="center"/>
    </xf>
    <xf numFmtId="1" fontId="5" fillId="0" borderId="0" xfId="0" applyNumberFormat="1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/>
    </xf>
    <xf numFmtId="0" fontId="0" fillId="0" borderId="0" xfId="0" applyBorder="1"/>
    <xf numFmtId="0" fontId="1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1" fontId="6" fillId="0" borderId="0" xfId="0" applyNumberFormat="1" applyFont="1" applyFill="1" applyBorder="1" applyAlignment="1">
      <alignment horizontal="left" vertical="center"/>
    </xf>
    <xf numFmtId="1" fontId="7" fillId="0" borderId="0" xfId="0" applyNumberFormat="1" applyFont="1" applyFill="1" applyBorder="1" applyAlignment="1">
      <alignment horizontal="left" vertical="center"/>
    </xf>
    <xf numFmtId="14" fontId="8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/>
    <xf numFmtId="0" fontId="4" fillId="0" borderId="1" xfId="0" applyNumberFormat="1" applyFont="1" applyFill="1" applyBorder="1" applyAlignment="1">
      <alignment horizontal="left" vertical="center"/>
    </xf>
    <xf numFmtId="0" fontId="0" fillId="0" borderId="0" xfId="0" applyFill="1"/>
    <xf numFmtId="14" fontId="0" fillId="0" borderId="0" xfId="0" applyNumberFormat="1" applyFill="1"/>
    <xf numFmtId="0" fontId="3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164" fontId="13" fillId="2" borderId="5" xfId="0" applyNumberFormat="1" applyFont="1" applyFill="1" applyBorder="1" applyAlignment="1">
      <alignment horizontal="center" vertical="center" wrapText="1"/>
    </xf>
    <xf numFmtId="164" fontId="14" fillId="3" borderId="5" xfId="0" applyNumberFormat="1" applyFont="1" applyFill="1" applyBorder="1" applyAlignment="1">
      <alignment horizontal="center" vertical="center" wrapText="1"/>
    </xf>
    <xf numFmtId="164" fontId="14" fillId="4" borderId="5" xfId="0" applyNumberFormat="1" applyFont="1" applyFill="1" applyBorder="1" applyAlignment="1">
      <alignment horizontal="center" vertical="center" wrapText="1"/>
    </xf>
    <xf numFmtId="164" fontId="14" fillId="4" borderId="6" xfId="0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 vertical="center" wrapText="1"/>
    </xf>
    <xf numFmtId="164" fontId="13" fillId="2" borderId="4" xfId="0" applyNumberFormat="1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/>
    </xf>
  </cellXfs>
  <cellStyles count="1">
    <cellStyle name="Standaard" xfId="0" builtinId="0"/>
  </cellStyles>
  <dxfs count="21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38"/>
  <sheetViews>
    <sheetView tabSelected="1" topLeftCell="F1" workbookViewId="0">
      <pane ySplit="2" topLeftCell="A138" activePane="bottomLeft" state="frozen"/>
      <selection pane="bottomLeft" activeCell="A436" sqref="A436:W437"/>
    </sheetView>
  </sheetViews>
  <sheetFormatPr defaultRowHeight="14.4" x14ac:dyDescent="0.3"/>
  <cols>
    <col min="1" max="1" width="36.44140625" style="57" bestFit="1" customWidth="1"/>
    <col min="2" max="2" width="38.5546875" style="57" bestFit="1" customWidth="1"/>
    <col min="3" max="3" width="32.88671875" style="57" bestFit="1" customWidth="1"/>
    <col min="4" max="4" width="38" style="57" bestFit="1" customWidth="1"/>
    <col min="5" max="5" width="32.6640625" style="58" customWidth="1"/>
    <col min="6" max="6" width="23.109375" style="57" customWidth="1"/>
    <col min="7" max="7" width="24" style="57" customWidth="1"/>
    <col min="8" max="10" width="36.109375" style="57" customWidth="1"/>
    <col min="11" max="11" width="25.33203125" style="57" hidden="1" customWidth="1"/>
    <col min="12" max="12" width="22.33203125" style="57" hidden="1" customWidth="1"/>
    <col min="13" max="13" width="23" style="57" hidden="1" customWidth="1"/>
    <col min="14" max="17" width="14" hidden="1" customWidth="1"/>
    <col min="18" max="18" width="13.109375" style="48" customWidth="1"/>
    <col min="19" max="19" width="14.44140625" customWidth="1"/>
    <col min="20" max="20" width="15.33203125" customWidth="1"/>
    <col min="21" max="22" width="13.33203125" style="48" customWidth="1"/>
    <col min="23" max="24" width="15.44140625" customWidth="1"/>
  </cols>
  <sheetData>
    <row r="1" spans="1:24" x14ac:dyDescent="0.3">
      <c r="W1" s="65" t="s">
        <v>648</v>
      </c>
      <c r="X1" s="66"/>
    </row>
    <row r="2" spans="1:24" ht="46.8" x14ac:dyDescent="0.3">
      <c r="A2" s="1" t="s">
        <v>0</v>
      </c>
      <c r="B2" s="1" t="s">
        <v>1</v>
      </c>
      <c r="C2" s="1" t="s">
        <v>2</v>
      </c>
      <c r="D2" s="1" t="s">
        <v>3</v>
      </c>
      <c r="E2" s="55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47" t="s">
        <v>17</v>
      </c>
      <c r="S2" s="3" t="s">
        <v>18</v>
      </c>
      <c r="T2" s="3" t="s">
        <v>19</v>
      </c>
      <c r="U2" s="2" t="s">
        <v>629</v>
      </c>
      <c r="V2" s="2" t="s">
        <v>630</v>
      </c>
      <c r="W2" s="61" t="s">
        <v>649</v>
      </c>
      <c r="X2" s="61" t="s">
        <v>650</v>
      </c>
    </row>
    <row r="3" spans="1:24" ht="15.6" x14ac:dyDescent="0.3">
      <c r="A3" s="4" t="s">
        <v>368</v>
      </c>
      <c r="B3" s="5" t="s">
        <v>623</v>
      </c>
      <c r="C3" s="5" t="s">
        <v>119</v>
      </c>
      <c r="D3" s="7">
        <v>1386890</v>
      </c>
      <c r="E3" s="8">
        <v>40682</v>
      </c>
      <c r="F3" s="9">
        <f t="shared" ref="F3:F66" si="0">YEAR(E3)</f>
        <v>2011</v>
      </c>
      <c r="G3" s="10" t="s">
        <v>23</v>
      </c>
      <c r="H3" s="10" t="s">
        <v>91</v>
      </c>
      <c r="I3" s="10" t="s">
        <v>92</v>
      </c>
      <c r="J3" s="10" t="s">
        <v>369</v>
      </c>
      <c r="K3" s="18" t="s">
        <v>370</v>
      </c>
      <c r="L3" s="18" t="s">
        <v>371</v>
      </c>
      <c r="M3" s="18" t="s">
        <v>372</v>
      </c>
      <c r="N3" s="11">
        <f t="shared" ref="N3:N66" ca="1" si="1">ROUNDUP(DATEDIF(E3,(NOW()),"y"),0)</f>
        <v>13</v>
      </c>
      <c r="O3" s="11">
        <f t="shared" ref="O3:O66" ca="1" si="2">IF(T3="analyzer",11-N3,"")</f>
        <v>-2</v>
      </c>
      <c r="P3" s="11" t="str">
        <f t="shared" ref="P3:P66" si="3">IF(T3="sonde",9-N3,"")</f>
        <v/>
      </c>
      <c r="Q3" s="11">
        <f t="shared" ref="Q3:Q66" ca="1" si="4">IF(T3="sonde",F3+N3+P3,F3+N3+O3)</f>
        <v>2022</v>
      </c>
      <c r="R3" s="12"/>
      <c r="S3" s="5"/>
      <c r="T3" s="5" t="s">
        <v>31</v>
      </c>
      <c r="U3" s="22" t="s">
        <v>614</v>
      </c>
      <c r="V3" s="22">
        <v>0</v>
      </c>
      <c r="W3" s="62"/>
      <c r="X3" s="62"/>
    </row>
    <row r="4" spans="1:24" ht="15.6" x14ac:dyDescent="0.3">
      <c r="A4" s="4" t="s">
        <v>368</v>
      </c>
      <c r="B4" s="5" t="s">
        <v>264</v>
      </c>
      <c r="C4" s="5" t="s">
        <v>265</v>
      </c>
      <c r="D4" s="14">
        <v>1387824</v>
      </c>
      <c r="E4" s="15">
        <v>40682</v>
      </c>
      <c r="F4" s="9">
        <f t="shared" si="0"/>
        <v>2011</v>
      </c>
      <c r="G4" s="10" t="s">
        <v>23</v>
      </c>
      <c r="H4" s="10" t="s">
        <v>91</v>
      </c>
      <c r="I4" s="10" t="s">
        <v>92</v>
      </c>
      <c r="J4" s="10" t="s">
        <v>373</v>
      </c>
      <c r="K4" s="10" t="s">
        <v>370</v>
      </c>
      <c r="L4" s="10" t="s">
        <v>371</v>
      </c>
      <c r="M4" s="10" t="s">
        <v>372</v>
      </c>
      <c r="N4" s="11">
        <f t="shared" ca="1" si="1"/>
        <v>13</v>
      </c>
      <c r="O4" s="11" t="str">
        <f t="shared" si="2"/>
        <v/>
      </c>
      <c r="P4" s="11">
        <f t="shared" ca="1" si="3"/>
        <v>-4</v>
      </c>
      <c r="Q4" s="11">
        <f t="shared" ca="1" si="4"/>
        <v>2020</v>
      </c>
      <c r="R4" s="22" t="s">
        <v>374</v>
      </c>
      <c r="S4" s="5"/>
      <c r="T4" s="5" t="s">
        <v>40</v>
      </c>
      <c r="U4" s="22" t="s">
        <v>616</v>
      </c>
      <c r="V4" s="22">
        <v>1</v>
      </c>
      <c r="W4" s="63">
        <v>0</v>
      </c>
      <c r="X4" s="63">
        <f>W4*V4</f>
        <v>0</v>
      </c>
    </row>
    <row r="5" spans="1:24" ht="15.6" x14ac:dyDescent="0.3">
      <c r="A5" s="4" t="s">
        <v>368</v>
      </c>
      <c r="B5" s="4" t="s">
        <v>264</v>
      </c>
      <c r="C5" s="10" t="s">
        <v>265</v>
      </c>
      <c r="D5" s="7">
        <v>1387811</v>
      </c>
      <c r="E5" s="8">
        <v>40682</v>
      </c>
      <c r="F5" s="9">
        <f t="shared" si="0"/>
        <v>2011</v>
      </c>
      <c r="G5" s="10" t="s">
        <v>23</v>
      </c>
      <c r="H5" s="10" t="s">
        <v>91</v>
      </c>
      <c r="I5" s="10" t="s">
        <v>92</v>
      </c>
      <c r="J5" s="10" t="s">
        <v>375</v>
      </c>
      <c r="K5" s="10" t="s">
        <v>370</v>
      </c>
      <c r="L5" s="10" t="s">
        <v>371</v>
      </c>
      <c r="M5" s="10" t="s">
        <v>372</v>
      </c>
      <c r="N5" s="11">
        <f t="shared" ca="1" si="1"/>
        <v>13</v>
      </c>
      <c r="O5" s="11" t="str">
        <f t="shared" si="2"/>
        <v/>
      </c>
      <c r="P5" s="11">
        <f t="shared" ca="1" si="3"/>
        <v>-4</v>
      </c>
      <c r="Q5" s="11">
        <f t="shared" ca="1" si="4"/>
        <v>2020</v>
      </c>
      <c r="R5" s="22" t="s">
        <v>376</v>
      </c>
      <c r="S5" s="5"/>
      <c r="T5" s="5" t="s">
        <v>40</v>
      </c>
      <c r="U5" s="22" t="s">
        <v>616</v>
      </c>
      <c r="V5" s="22">
        <v>1</v>
      </c>
      <c r="W5" s="63">
        <v>0</v>
      </c>
      <c r="X5" s="63">
        <f t="shared" ref="X5:X6" si="5">W5*V5</f>
        <v>0</v>
      </c>
    </row>
    <row r="6" spans="1:24" ht="15.6" x14ac:dyDescent="0.3">
      <c r="A6" s="4" t="s">
        <v>368</v>
      </c>
      <c r="B6" s="5" t="s">
        <v>377</v>
      </c>
      <c r="C6" s="6" t="s">
        <v>378</v>
      </c>
      <c r="D6" s="7">
        <v>1310660</v>
      </c>
      <c r="E6" s="8">
        <v>40682</v>
      </c>
      <c r="F6" s="9">
        <f t="shared" si="0"/>
        <v>2011</v>
      </c>
      <c r="G6" s="10" t="s">
        <v>23</v>
      </c>
      <c r="H6" s="10" t="s">
        <v>91</v>
      </c>
      <c r="I6" s="10" t="s">
        <v>92</v>
      </c>
      <c r="J6" s="10" t="s">
        <v>379</v>
      </c>
      <c r="K6" s="18" t="s">
        <v>370</v>
      </c>
      <c r="L6" s="18" t="s">
        <v>371</v>
      </c>
      <c r="M6" s="18" t="s">
        <v>372</v>
      </c>
      <c r="N6" s="11">
        <f t="shared" ca="1" si="1"/>
        <v>13</v>
      </c>
      <c r="O6" s="11" t="str">
        <f t="shared" si="2"/>
        <v/>
      </c>
      <c r="P6" s="11">
        <f t="shared" ca="1" si="3"/>
        <v>-4</v>
      </c>
      <c r="Q6" s="11">
        <f t="shared" ca="1" si="4"/>
        <v>2020</v>
      </c>
      <c r="R6" s="22" t="s">
        <v>380</v>
      </c>
      <c r="S6" s="5"/>
      <c r="T6" s="5" t="s">
        <v>40</v>
      </c>
      <c r="U6" s="22" t="s">
        <v>616</v>
      </c>
      <c r="V6" s="22">
        <v>1</v>
      </c>
      <c r="W6" s="63">
        <v>0</v>
      </c>
      <c r="X6" s="63">
        <f t="shared" si="5"/>
        <v>0</v>
      </c>
    </row>
    <row r="7" spans="1:24" ht="15.6" x14ac:dyDescent="0.3">
      <c r="A7" s="4" t="s">
        <v>368</v>
      </c>
      <c r="B7" s="4" t="s">
        <v>624</v>
      </c>
      <c r="C7" s="4" t="s">
        <v>381</v>
      </c>
      <c r="D7" s="14">
        <v>1310799</v>
      </c>
      <c r="E7" s="15">
        <v>40112</v>
      </c>
      <c r="F7" s="9">
        <f t="shared" si="0"/>
        <v>2009</v>
      </c>
      <c r="G7" s="10" t="s">
        <v>23</v>
      </c>
      <c r="H7" s="10" t="s">
        <v>24</v>
      </c>
      <c r="I7" s="10" t="s">
        <v>25</v>
      </c>
      <c r="J7" s="10" t="s">
        <v>382</v>
      </c>
      <c r="K7" s="10" t="s">
        <v>370</v>
      </c>
      <c r="L7" s="10" t="s">
        <v>371</v>
      </c>
      <c r="M7" s="10" t="s">
        <v>372</v>
      </c>
      <c r="N7" s="11">
        <f t="shared" ca="1" si="1"/>
        <v>15</v>
      </c>
      <c r="O7" s="11">
        <f t="shared" ca="1" si="2"/>
        <v>-4</v>
      </c>
      <c r="P7" s="11" t="str">
        <f t="shared" si="3"/>
        <v/>
      </c>
      <c r="Q7" s="11">
        <f t="shared" ca="1" si="4"/>
        <v>2020</v>
      </c>
      <c r="R7" s="12"/>
      <c r="S7" s="5"/>
      <c r="T7" s="5" t="s">
        <v>31</v>
      </c>
      <c r="U7" s="22" t="s">
        <v>614</v>
      </c>
      <c r="V7" s="22">
        <v>0</v>
      </c>
      <c r="W7" s="62"/>
      <c r="X7" s="62"/>
    </row>
    <row r="8" spans="1:24" ht="15.6" x14ac:dyDescent="0.3">
      <c r="A8" s="4" t="s">
        <v>368</v>
      </c>
      <c r="B8" s="4" t="s">
        <v>43</v>
      </c>
      <c r="C8" s="4" t="s">
        <v>102</v>
      </c>
      <c r="D8" s="16">
        <v>1540212</v>
      </c>
      <c r="E8" s="15">
        <v>41754</v>
      </c>
      <c r="F8" s="9">
        <f t="shared" si="0"/>
        <v>2014</v>
      </c>
      <c r="G8" s="10" t="s">
        <v>23</v>
      </c>
      <c r="H8" s="10" t="s">
        <v>24</v>
      </c>
      <c r="I8" s="10" t="s">
        <v>25</v>
      </c>
      <c r="J8" s="10" t="s">
        <v>382</v>
      </c>
      <c r="K8" s="10" t="s">
        <v>370</v>
      </c>
      <c r="L8" s="10" t="s">
        <v>371</v>
      </c>
      <c r="M8" s="10" t="s">
        <v>372</v>
      </c>
      <c r="N8" s="11">
        <f t="shared" ca="1" si="1"/>
        <v>10</v>
      </c>
      <c r="O8" s="11">
        <f t="shared" ca="1" si="2"/>
        <v>1</v>
      </c>
      <c r="P8" s="11" t="str">
        <f t="shared" si="3"/>
        <v/>
      </c>
      <c r="Q8" s="11">
        <f t="shared" ca="1" si="4"/>
        <v>2025</v>
      </c>
      <c r="R8" s="22" t="s">
        <v>383</v>
      </c>
      <c r="S8" s="5"/>
      <c r="T8" s="5" t="s">
        <v>31</v>
      </c>
      <c r="U8" s="22" t="s">
        <v>615</v>
      </c>
      <c r="V8" s="22">
        <v>2</v>
      </c>
      <c r="W8" s="63">
        <v>0</v>
      </c>
      <c r="X8" s="63">
        <f>W8*V8</f>
        <v>0</v>
      </c>
    </row>
    <row r="9" spans="1:24" ht="15.6" x14ac:dyDescent="0.3">
      <c r="A9" s="4" t="s">
        <v>368</v>
      </c>
      <c r="B9" s="4" t="s">
        <v>624</v>
      </c>
      <c r="C9" s="4" t="s">
        <v>381</v>
      </c>
      <c r="D9" s="14">
        <v>1310800</v>
      </c>
      <c r="E9" s="15">
        <v>40112</v>
      </c>
      <c r="F9" s="9">
        <f t="shared" si="0"/>
        <v>2009</v>
      </c>
      <c r="G9" s="10" t="s">
        <v>23</v>
      </c>
      <c r="H9" s="10" t="s">
        <v>24</v>
      </c>
      <c r="I9" s="10" t="s">
        <v>25</v>
      </c>
      <c r="J9" s="10" t="s">
        <v>385</v>
      </c>
      <c r="K9" s="10" t="s">
        <v>370</v>
      </c>
      <c r="L9" s="10" t="s">
        <v>371</v>
      </c>
      <c r="M9" s="10" t="s">
        <v>372</v>
      </c>
      <c r="N9" s="11">
        <f t="shared" ca="1" si="1"/>
        <v>15</v>
      </c>
      <c r="O9" s="11">
        <f t="shared" ca="1" si="2"/>
        <v>-4</v>
      </c>
      <c r="P9" s="11" t="str">
        <f t="shared" si="3"/>
        <v/>
      </c>
      <c r="Q9" s="11">
        <f t="shared" ca="1" si="4"/>
        <v>2020</v>
      </c>
      <c r="R9" s="12"/>
      <c r="S9" s="5"/>
      <c r="T9" s="5" t="s">
        <v>31</v>
      </c>
      <c r="U9" s="22" t="s">
        <v>614</v>
      </c>
      <c r="V9" s="22">
        <v>0</v>
      </c>
      <c r="W9" s="62"/>
      <c r="X9" s="62"/>
    </row>
    <row r="10" spans="1:24" ht="15.6" x14ac:dyDescent="0.3">
      <c r="A10" s="4" t="s">
        <v>368</v>
      </c>
      <c r="B10" s="4" t="s">
        <v>621</v>
      </c>
      <c r="C10" s="4" t="s">
        <v>154</v>
      </c>
      <c r="D10" s="7" t="s">
        <v>393</v>
      </c>
      <c r="E10" s="8">
        <v>40190</v>
      </c>
      <c r="F10" s="9">
        <f t="shared" si="0"/>
        <v>2010</v>
      </c>
      <c r="G10" s="10" t="s">
        <v>23</v>
      </c>
      <c r="H10" s="10" t="s">
        <v>24</v>
      </c>
      <c r="I10" s="10" t="s">
        <v>25</v>
      </c>
      <c r="J10" s="10" t="s">
        <v>385</v>
      </c>
      <c r="K10" s="10" t="s">
        <v>370</v>
      </c>
      <c r="L10" s="10" t="s">
        <v>371</v>
      </c>
      <c r="M10" s="10" t="s">
        <v>372</v>
      </c>
      <c r="N10" s="11">
        <f t="shared" ca="1" si="1"/>
        <v>14</v>
      </c>
      <c r="O10" s="11">
        <f t="shared" ca="1" si="2"/>
        <v>-3</v>
      </c>
      <c r="P10" s="11" t="str">
        <f t="shared" si="3"/>
        <v/>
      </c>
      <c r="Q10" s="11">
        <f t="shared" ca="1" si="4"/>
        <v>2021</v>
      </c>
      <c r="R10" s="12"/>
      <c r="S10" s="5"/>
      <c r="T10" s="5" t="s">
        <v>31</v>
      </c>
      <c r="U10" s="22" t="s">
        <v>614</v>
      </c>
      <c r="V10" s="22">
        <v>0</v>
      </c>
      <c r="W10" s="62"/>
      <c r="X10" s="62"/>
    </row>
    <row r="11" spans="1:24" ht="15.6" x14ac:dyDescent="0.3">
      <c r="A11" s="4" t="s">
        <v>368</v>
      </c>
      <c r="B11" s="4" t="s">
        <v>196</v>
      </c>
      <c r="C11" s="10" t="s">
        <v>394</v>
      </c>
      <c r="D11" s="7" t="s">
        <v>395</v>
      </c>
      <c r="E11" s="8">
        <v>40682</v>
      </c>
      <c r="F11" s="9">
        <f t="shared" si="0"/>
        <v>2011</v>
      </c>
      <c r="G11" s="10" t="s">
        <v>23</v>
      </c>
      <c r="H11" s="10" t="s">
        <v>24</v>
      </c>
      <c r="I11" s="10" t="s">
        <v>25</v>
      </c>
      <c r="J11" s="10" t="s">
        <v>385</v>
      </c>
      <c r="K11" s="10" t="s">
        <v>370</v>
      </c>
      <c r="L11" s="10" t="s">
        <v>371</v>
      </c>
      <c r="M11" s="10" t="s">
        <v>372</v>
      </c>
      <c r="N11" s="11">
        <f t="shared" ca="1" si="1"/>
        <v>13</v>
      </c>
      <c r="O11" s="11" t="str">
        <f t="shared" si="2"/>
        <v/>
      </c>
      <c r="P11" s="11">
        <f t="shared" ca="1" si="3"/>
        <v>-4</v>
      </c>
      <c r="Q11" s="11">
        <f t="shared" ca="1" si="4"/>
        <v>2020</v>
      </c>
      <c r="R11" s="22" t="s">
        <v>396</v>
      </c>
      <c r="S11" s="5"/>
      <c r="T11" s="5" t="s">
        <v>40</v>
      </c>
      <c r="U11" s="22" t="s">
        <v>617</v>
      </c>
      <c r="V11" s="22">
        <v>0</v>
      </c>
      <c r="W11" s="62"/>
      <c r="X11" s="62"/>
    </row>
    <row r="12" spans="1:24" ht="15.6" x14ac:dyDescent="0.3">
      <c r="A12" s="4" t="s">
        <v>368</v>
      </c>
      <c r="B12" s="4" t="s">
        <v>390</v>
      </c>
      <c r="C12" s="4" t="s">
        <v>391</v>
      </c>
      <c r="D12" s="7">
        <v>1387815</v>
      </c>
      <c r="E12" s="8">
        <v>40682</v>
      </c>
      <c r="F12" s="9">
        <f t="shared" si="0"/>
        <v>2011</v>
      </c>
      <c r="G12" s="10" t="s">
        <v>23</v>
      </c>
      <c r="H12" s="10" t="s">
        <v>24</v>
      </c>
      <c r="I12" s="10" t="s">
        <v>25</v>
      </c>
      <c r="J12" s="10" t="s">
        <v>385</v>
      </c>
      <c r="K12" s="10" t="s">
        <v>370</v>
      </c>
      <c r="L12" s="10" t="s">
        <v>371</v>
      </c>
      <c r="M12" s="10" t="s">
        <v>372</v>
      </c>
      <c r="N12" s="11">
        <f t="shared" ca="1" si="1"/>
        <v>13</v>
      </c>
      <c r="O12" s="11" t="str">
        <f t="shared" si="2"/>
        <v/>
      </c>
      <c r="P12" s="11">
        <f t="shared" ca="1" si="3"/>
        <v>-4</v>
      </c>
      <c r="Q12" s="11">
        <f t="shared" ca="1" si="4"/>
        <v>2020</v>
      </c>
      <c r="R12" s="22" t="s">
        <v>392</v>
      </c>
      <c r="S12" s="5"/>
      <c r="T12" s="5" t="s">
        <v>40</v>
      </c>
      <c r="U12" s="22" t="s">
        <v>616</v>
      </c>
      <c r="V12" s="22">
        <v>1</v>
      </c>
      <c r="W12" s="63">
        <v>0</v>
      </c>
      <c r="X12" s="63">
        <f t="shared" ref="X12:X16" si="6">W12*V12</f>
        <v>0</v>
      </c>
    </row>
    <row r="13" spans="1:24" ht="15.6" x14ac:dyDescent="0.3">
      <c r="A13" s="4" t="s">
        <v>368</v>
      </c>
      <c r="B13" s="5" t="s">
        <v>34</v>
      </c>
      <c r="C13" s="4" t="s">
        <v>384</v>
      </c>
      <c r="D13" s="14">
        <v>1310401</v>
      </c>
      <c r="E13" s="15">
        <v>40112</v>
      </c>
      <c r="F13" s="9">
        <f t="shared" si="0"/>
        <v>2009</v>
      </c>
      <c r="G13" s="10" t="s">
        <v>23</v>
      </c>
      <c r="H13" s="10" t="s">
        <v>24</v>
      </c>
      <c r="I13" s="10" t="s">
        <v>25</v>
      </c>
      <c r="J13" s="10" t="s">
        <v>385</v>
      </c>
      <c r="K13" s="10" t="s">
        <v>370</v>
      </c>
      <c r="L13" s="10" t="s">
        <v>371</v>
      </c>
      <c r="M13" s="10" t="s">
        <v>372</v>
      </c>
      <c r="N13" s="11">
        <f t="shared" ca="1" si="1"/>
        <v>15</v>
      </c>
      <c r="O13" s="11">
        <f t="shared" ca="1" si="2"/>
        <v>-4</v>
      </c>
      <c r="P13" s="11" t="str">
        <f t="shared" si="3"/>
        <v/>
      </c>
      <c r="Q13" s="11">
        <f t="shared" ca="1" si="4"/>
        <v>2020</v>
      </c>
      <c r="R13" s="12"/>
      <c r="S13" s="5"/>
      <c r="T13" s="5" t="s">
        <v>31</v>
      </c>
      <c r="U13" s="22" t="s">
        <v>615</v>
      </c>
      <c r="V13" s="22">
        <v>4</v>
      </c>
      <c r="W13" s="63">
        <v>0</v>
      </c>
      <c r="X13" s="63">
        <f t="shared" si="6"/>
        <v>0</v>
      </c>
    </row>
    <row r="14" spans="1:24" ht="15.6" x14ac:dyDescent="0.3">
      <c r="A14" s="4" t="s">
        <v>368</v>
      </c>
      <c r="B14" s="4" t="s">
        <v>210</v>
      </c>
      <c r="C14" s="4" t="s">
        <v>386</v>
      </c>
      <c r="D14" s="7">
        <v>1310403</v>
      </c>
      <c r="E14" s="8">
        <v>40112</v>
      </c>
      <c r="F14" s="9">
        <f t="shared" si="0"/>
        <v>2009</v>
      </c>
      <c r="G14" s="10" t="s">
        <v>23</v>
      </c>
      <c r="H14" s="10" t="s">
        <v>24</v>
      </c>
      <c r="I14" s="10" t="s">
        <v>25</v>
      </c>
      <c r="J14" s="18" t="s">
        <v>385</v>
      </c>
      <c r="K14" s="18" t="s">
        <v>370</v>
      </c>
      <c r="L14" s="18" t="s">
        <v>371</v>
      </c>
      <c r="M14" s="18" t="s">
        <v>372</v>
      </c>
      <c r="N14" s="11">
        <f t="shared" ca="1" si="1"/>
        <v>15</v>
      </c>
      <c r="O14" s="11">
        <f t="shared" ca="1" si="2"/>
        <v>-4</v>
      </c>
      <c r="P14" s="11" t="str">
        <f t="shared" si="3"/>
        <v/>
      </c>
      <c r="Q14" s="11">
        <f t="shared" ca="1" si="4"/>
        <v>2020</v>
      </c>
      <c r="R14" s="22" t="s">
        <v>387</v>
      </c>
      <c r="S14" s="5"/>
      <c r="T14" s="5" t="s">
        <v>31</v>
      </c>
      <c r="U14" s="22" t="s">
        <v>615</v>
      </c>
      <c r="V14" s="22">
        <v>2</v>
      </c>
      <c r="W14" s="63">
        <v>0</v>
      </c>
      <c r="X14" s="63">
        <f t="shared" si="6"/>
        <v>0</v>
      </c>
    </row>
    <row r="15" spans="1:24" ht="15.6" x14ac:dyDescent="0.3">
      <c r="A15" s="4" t="s">
        <v>368</v>
      </c>
      <c r="B15" s="4" t="s">
        <v>110</v>
      </c>
      <c r="C15" s="4" t="s">
        <v>150</v>
      </c>
      <c r="D15" s="7">
        <v>1318144</v>
      </c>
      <c r="E15" s="8">
        <v>40269</v>
      </c>
      <c r="F15" s="9">
        <f t="shared" si="0"/>
        <v>2010</v>
      </c>
      <c r="G15" s="10" t="s">
        <v>23</v>
      </c>
      <c r="H15" s="10" t="s">
        <v>24</v>
      </c>
      <c r="I15" s="10" t="s">
        <v>25</v>
      </c>
      <c r="J15" s="10" t="s">
        <v>385</v>
      </c>
      <c r="K15" s="10" t="s">
        <v>370</v>
      </c>
      <c r="L15" s="10" t="s">
        <v>371</v>
      </c>
      <c r="M15" s="10" t="s">
        <v>372</v>
      </c>
      <c r="N15" s="11">
        <f t="shared" ca="1" si="1"/>
        <v>14</v>
      </c>
      <c r="O15" s="11">
        <f t="shared" ca="1" si="2"/>
        <v>-3</v>
      </c>
      <c r="P15" s="11" t="str">
        <f t="shared" si="3"/>
        <v/>
      </c>
      <c r="Q15" s="11">
        <f t="shared" ca="1" si="4"/>
        <v>2021</v>
      </c>
      <c r="R15" s="22" t="s">
        <v>388</v>
      </c>
      <c r="S15" s="5"/>
      <c r="T15" s="5" t="s">
        <v>31</v>
      </c>
      <c r="U15" s="22" t="s">
        <v>615</v>
      </c>
      <c r="V15" s="22">
        <v>2</v>
      </c>
      <c r="W15" s="63">
        <v>0</v>
      </c>
      <c r="X15" s="63">
        <f t="shared" si="6"/>
        <v>0</v>
      </c>
    </row>
    <row r="16" spans="1:24" ht="15.6" x14ac:dyDescent="0.3">
      <c r="A16" s="4" t="s">
        <v>368</v>
      </c>
      <c r="B16" s="4" t="s">
        <v>43</v>
      </c>
      <c r="C16" s="4" t="s">
        <v>163</v>
      </c>
      <c r="D16" s="16">
        <v>1386288</v>
      </c>
      <c r="E16" s="15">
        <v>40682</v>
      </c>
      <c r="F16" s="9">
        <f t="shared" si="0"/>
        <v>2011</v>
      </c>
      <c r="G16" s="10" t="s">
        <v>23</v>
      </c>
      <c r="H16" s="10" t="s">
        <v>24</v>
      </c>
      <c r="I16" s="10" t="s">
        <v>25</v>
      </c>
      <c r="J16" s="10" t="s">
        <v>385</v>
      </c>
      <c r="K16" s="10" t="s">
        <v>370</v>
      </c>
      <c r="L16" s="10" t="s">
        <v>371</v>
      </c>
      <c r="M16" s="10" t="s">
        <v>372</v>
      </c>
      <c r="N16" s="11">
        <f t="shared" ca="1" si="1"/>
        <v>13</v>
      </c>
      <c r="O16" s="11" t="str">
        <f t="shared" si="2"/>
        <v/>
      </c>
      <c r="P16" s="11">
        <f t="shared" ca="1" si="3"/>
        <v>-4</v>
      </c>
      <c r="Q16" s="11">
        <f t="shared" ca="1" si="4"/>
        <v>2020</v>
      </c>
      <c r="R16" s="22" t="s">
        <v>389</v>
      </c>
      <c r="S16" s="5"/>
      <c r="T16" s="5" t="s">
        <v>40</v>
      </c>
      <c r="U16" s="22" t="s">
        <v>615</v>
      </c>
      <c r="V16" s="22">
        <v>2</v>
      </c>
      <c r="W16" s="63">
        <v>0</v>
      </c>
      <c r="X16" s="63">
        <f t="shared" si="6"/>
        <v>0</v>
      </c>
    </row>
    <row r="17" spans="1:24" ht="15.6" x14ac:dyDescent="0.3">
      <c r="A17" s="4" t="s">
        <v>368</v>
      </c>
      <c r="B17" s="4" t="s">
        <v>196</v>
      </c>
      <c r="C17" s="6" t="s">
        <v>128</v>
      </c>
      <c r="D17" s="14">
        <v>182340000029</v>
      </c>
      <c r="E17" s="15">
        <v>43346</v>
      </c>
      <c r="F17" s="9">
        <f t="shared" si="0"/>
        <v>2018</v>
      </c>
      <c r="G17" s="10" t="s">
        <v>23</v>
      </c>
      <c r="H17" s="10" t="s">
        <v>24</v>
      </c>
      <c r="I17" s="10" t="s">
        <v>25</v>
      </c>
      <c r="J17" s="10" t="s">
        <v>397</v>
      </c>
      <c r="K17" s="10" t="s">
        <v>370</v>
      </c>
      <c r="L17" s="10" t="s">
        <v>371</v>
      </c>
      <c r="M17" s="10" t="s">
        <v>372</v>
      </c>
      <c r="N17" s="11">
        <f t="shared" ca="1" si="1"/>
        <v>6</v>
      </c>
      <c r="O17" s="11" t="str">
        <f t="shared" si="2"/>
        <v/>
      </c>
      <c r="P17" s="11">
        <f t="shared" ca="1" si="3"/>
        <v>3</v>
      </c>
      <c r="Q17" s="11">
        <f t="shared" ca="1" si="4"/>
        <v>2027</v>
      </c>
      <c r="R17" s="22" t="s">
        <v>398</v>
      </c>
      <c r="S17" s="5"/>
      <c r="T17" s="5" t="s">
        <v>40</v>
      </c>
      <c r="U17" s="22" t="s">
        <v>614</v>
      </c>
      <c r="V17" s="22">
        <v>0</v>
      </c>
      <c r="W17" s="62"/>
      <c r="X17" s="62"/>
    </row>
    <row r="18" spans="1:24" ht="15.6" x14ac:dyDescent="0.3">
      <c r="A18" s="4" t="s">
        <v>368</v>
      </c>
      <c r="B18" s="5" t="s">
        <v>625</v>
      </c>
      <c r="C18" s="4" t="s">
        <v>181</v>
      </c>
      <c r="D18" s="7" t="s">
        <v>400</v>
      </c>
      <c r="E18" s="8">
        <v>42663</v>
      </c>
      <c r="F18" s="9">
        <f t="shared" si="0"/>
        <v>2016</v>
      </c>
      <c r="G18" s="10" t="s">
        <v>23</v>
      </c>
      <c r="H18" s="10" t="s">
        <v>24</v>
      </c>
      <c r="I18" s="10" t="s">
        <v>25</v>
      </c>
      <c r="J18" s="18" t="s">
        <v>71</v>
      </c>
      <c r="K18" s="10" t="s">
        <v>370</v>
      </c>
      <c r="L18" s="10" t="s">
        <v>371</v>
      </c>
      <c r="M18" s="10" t="s">
        <v>372</v>
      </c>
      <c r="N18" s="11">
        <f t="shared" ca="1" si="1"/>
        <v>8</v>
      </c>
      <c r="O18" s="11">
        <f t="shared" ca="1" si="2"/>
        <v>3</v>
      </c>
      <c r="P18" s="11" t="str">
        <f t="shared" si="3"/>
        <v/>
      </c>
      <c r="Q18" s="11">
        <f t="shared" ca="1" si="4"/>
        <v>2027</v>
      </c>
      <c r="R18" s="12"/>
      <c r="S18" s="5"/>
      <c r="T18" s="5" t="s">
        <v>31</v>
      </c>
      <c r="U18" s="22" t="s">
        <v>614</v>
      </c>
      <c r="V18" s="22">
        <v>0</v>
      </c>
      <c r="W18" s="62"/>
      <c r="X18" s="62"/>
    </row>
    <row r="19" spans="1:24" ht="15.6" x14ac:dyDescent="0.3">
      <c r="A19" s="4" t="s">
        <v>368</v>
      </c>
      <c r="B19" s="4" t="s">
        <v>72</v>
      </c>
      <c r="C19" s="4" t="s">
        <v>138</v>
      </c>
      <c r="D19" s="14">
        <v>1674172</v>
      </c>
      <c r="E19" s="15">
        <v>42663</v>
      </c>
      <c r="F19" s="9">
        <f t="shared" si="0"/>
        <v>2016</v>
      </c>
      <c r="G19" s="10" t="s">
        <v>23</v>
      </c>
      <c r="H19" s="10" t="s">
        <v>24</v>
      </c>
      <c r="I19" s="10" t="s">
        <v>25</v>
      </c>
      <c r="J19" s="10" t="s">
        <v>71</v>
      </c>
      <c r="K19" s="10" t="s">
        <v>370</v>
      </c>
      <c r="L19" s="10" t="s">
        <v>371</v>
      </c>
      <c r="M19" s="10" t="s">
        <v>372</v>
      </c>
      <c r="N19" s="11">
        <f t="shared" ca="1" si="1"/>
        <v>8</v>
      </c>
      <c r="O19" s="11" t="str">
        <f t="shared" si="2"/>
        <v/>
      </c>
      <c r="P19" s="11">
        <f t="shared" ca="1" si="3"/>
        <v>1</v>
      </c>
      <c r="Q19" s="11">
        <f t="shared" ca="1" si="4"/>
        <v>2025</v>
      </c>
      <c r="R19" s="22" t="s">
        <v>399</v>
      </c>
      <c r="S19" s="5"/>
      <c r="T19" s="5" t="s">
        <v>40</v>
      </c>
      <c r="U19" s="22" t="s">
        <v>616</v>
      </c>
      <c r="V19" s="22">
        <v>1</v>
      </c>
      <c r="W19" s="63">
        <v>0</v>
      </c>
      <c r="X19" s="63">
        <f>W19*V19</f>
        <v>0</v>
      </c>
    </row>
    <row r="20" spans="1:24" ht="15.6" x14ac:dyDescent="0.3">
      <c r="A20" s="4" t="s">
        <v>368</v>
      </c>
      <c r="B20" s="5" t="s">
        <v>625</v>
      </c>
      <c r="C20" s="4" t="s">
        <v>181</v>
      </c>
      <c r="D20" s="7" t="s">
        <v>402</v>
      </c>
      <c r="E20" s="8">
        <v>42663</v>
      </c>
      <c r="F20" s="9">
        <f t="shared" si="0"/>
        <v>2016</v>
      </c>
      <c r="G20" s="10" t="s">
        <v>23</v>
      </c>
      <c r="H20" s="10" t="s">
        <v>24</v>
      </c>
      <c r="I20" s="10" t="s">
        <v>25</v>
      </c>
      <c r="J20" s="10" t="s">
        <v>75</v>
      </c>
      <c r="K20" s="18" t="s">
        <v>370</v>
      </c>
      <c r="L20" s="18" t="s">
        <v>371</v>
      </c>
      <c r="M20" s="18" t="s">
        <v>372</v>
      </c>
      <c r="N20" s="11">
        <f t="shared" ca="1" si="1"/>
        <v>8</v>
      </c>
      <c r="O20" s="11">
        <f t="shared" ca="1" si="2"/>
        <v>3</v>
      </c>
      <c r="P20" s="11" t="str">
        <f t="shared" si="3"/>
        <v/>
      </c>
      <c r="Q20" s="11">
        <f t="shared" ca="1" si="4"/>
        <v>2027</v>
      </c>
      <c r="R20" s="12"/>
      <c r="S20" s="5"/>
      <c r="T20" s="5" t="s">
        <v>31</v>
      </c>
      <c r="U20" s="22" t="s">
        <v>614</v>
      </c>
      <c r="V20" s="22">
        <v>0</v>
      </c>
      <c r="W20" s="62"/>
      <c r="X20" s="62"/>
    </row>
    <row r="21" spans="1:24" ht="15.6" x14ac:dyDescent="0.3">
      <c r="A21" s="4" t="s">
        <v>368</v>
      </c>
      <c r="B21" s="4" t="s">
        <v>72</v>
      </c>
      <c r="C21" s="4" t="s">
        <v>138</v>
      </c>
      <c r="D21" s="14">
        <v>1674160</v>
      </c>
      <c r="E21" s="15">
        <v>42663</v>
      </c>
      <c r="F21" s="9">
        <f t="shared" si="0"/>
        <v>2016</v>
      </c>
      <c r="G21" s="10" t="s">
        <v>23</v>
      </c>
      <c r="H21" s="10" t="s">
        <v>24</v>
      </c>
      <c r="I21" s="10" t="s">
        <v>25</v>
      </c>
      <c r="J21" s="10" t="s">
        <v>75</v>
      </c>
      <c r="K21" s="10" t="s">
        <v>370</v>
      </c>
      <c r="L21" s="10" t="s">
        <v>371</v>
      </c>
      <c r="M21" s="10" t="s">
        <v>372</v>
      </c>
      <c r="N21" s="11">
        <f t="shared" ca="1" si="1"/>
        <v>8</v>
      </c>
      <c r="O21" s="11" t="str">
        <f t="shared" si="2"/>
        <v/>
      </c>
      <c r="P21" s="11">
        <f t="shared" ca="1" si="3"/>
        <v>1</v>
      </c>
      <c r="Q21" s="11">
        <f t="shared" ca="1" si="4"/>
        <v>2025</v>
      </c>
      <c r="R21" s="22" t="s">
        <v>401</v>
      </c>
      <c r="S21" s="5"/>
      <c r="T21" s="5" t="s">
        <v>40</v>
      </c>
      <c r="U21" s="22" t="s">
        <v>616</v>
      </c>
      <c r="V21" s="22">
        <v>1</v>
      </c>
      <c r="W21" s="63">
        <v>0</v>
      </c>
      <c r="X21" s="63">
        <f>W21*V21</f>
        <v>0</v>
      </c>
    </row>
    <row r="22" spans="1:24" ht="15.6" x14ac:dyDescent="0.3">
      <c r="A22" s="4" t="s">
        <v>368</v>
      </c>
      <c r="B22" s="5" t="s">
        <v>625</v>
      </c>
      <c r="C22" s="4" t="s">
        <v>181</v>
      </c>
      <c r="D22" s="14" t="s">
        <v>404</v>
      </c>
      <c r="E22" s="15">
        <v>42663</v>
      </c>
      <c r="F22" s="9">
        <f t="shared" si="0"/>
        <v>2016</v>
      </c>
      <c r="G22" s="10" t="s">
        <v>23</v>
      </c>
      <c r="H22" s="10" t="s">
        <v>24</v>
      </c>
      <c r="I22" s="10" t="s">
        <v>25</v>
      </c>
      <c r="J22" s="10" t="s">
        <v>77</v>
      </c>
      <c r="K22" s="10" t="s">
        <v>370</v>
      </c>
      <c r="L22" s="10" t="s">
        <v>371</v>
      </c>
      <c r="M22" s="10" t="s">
        <v>372</v>
      </c>
      <c r="N22" s="11">
        <f t="shared" ca="1" si="1"/>
        <v>8</v>
      </c>
      <c r="O22" s="11">
        <f t="shared" ca="1" si="2"/>
        <v>3</v>
      </c>
      <c r="P22" s="11" t="str">
        <f t="shared" si="3"/>
        <v/>
      </c>
      <c r="Q22" s="11">
        <f t="shared" ca="1" si="4"/>
        <v>2027</v>
      </c>
      <c r="R22" s="12"/>
      <c r="S22" s="5"/>
      <c r="T22" s="5" t="s">
        <v>31</v>
      </c>
      <c r="U22" s="22" t="s">
        <v>614</v>
      </c>
      <c r="V22" s="22">
        <v>0</v>
      </c>
      <c r="W22" s="62"/>
      <c r="X22" s="62"/>
    </row>
    <row r="23" spans="1:24" ht="15.6" x14ac:dyDescent="0.3">
      <c r="A23" s="4" t="s">
        <v>368</v>
      </c>
      <c r="B23" s="4" t="s">
        <v>72</v>
      </c>
      <c r="C23" s="4" t="s">
        <v>138</v>
      </c>
      <c r="D23" s="7">
        <v>1674167</v>
      </c>
      <c r="E23" s="8">
        <v>42663</v>
      </c>
      <c r="F23" s="9">
        <f t="shared" si="0"/>
        <v>2016</v>
      </c>
      <c r="G23" s="10" t="s">
        <v>23</v>
      </c>
      <c r="H23" s="10" t="s">
        <v>24</v>
      </c>
      <c r="I23" s="10" t="s">
        <v>25</v>
      </c>
      <c r="J23" s="10" t="s">
        <v>77</v>
      </c>
      <c r="K23" s="10" t="s">
        <v>370</v>
      </c>
      <c r="L23" s="10" t="s">
        <v>371</v>
      </c>
      <c r="M23" s="10" t="s">
        <v>372</v>
      </c>
      <c r="N23" s="11">
        <f t="shared" ca="1" si="1"/>
        <v>8</v>
      </c>
      <c r="O23" s="11" t="str">
        <f t="shared" si="2"/>
        <v/>
      </c>
      <c r="P23" s="11">
        <f t="shared" ca="1" si="3"/>
        <v>1</v>
      </c>
      <c r="Q23" s="11">
        <f t="shared" ca="1" si="4"/>
        <v>2025</v>
      </c>
      <c r="R23" s="22" t="s">
        <v>403</v>
      </c>
      <c r="S23" s="5"/>
      <c r="T23" s="5" t="s">
        <v>40</v>
      </c>
      <c r="U23" s="22" t="s">
        <v>616</v>
      </c>
      <c r="V23" s="22">
        <v>1</v>
      </c>
      <c r="W23" s="63">
        <v>0</v>
      </c>
      <c r="X23" s="63">
        <f>W23*V23</f>
        <v>0</v>
      </c>
    </row>
    <row r="24" spans="1:24" ht="15.6" x14ac:dyDescent="0.3">
      <c r="A24" s="4" t="s">
        <v>368</v>
      </c>
      <c r="B24" s="5" t="s">
        <v>623</v>
      </c>
      <c r="C24" s="4" t="s">
        <v>405</v>
      </c>
      <c r="D24" s="7">
        <v>1386859</v>
      </c>
      <c r="E24" s="8">
        <v>40682</v>
      </c>
      <c r="F24" s="9">
        <f t="shared" si="0"/>
        <v>2011</v>
      </c>
      <c r="G24" s="10" t="s">
        <v>23</v>
      </c>
      <c r="H24" s="10" t="s">
        <v>24</v>
      </c>
      <c r="I24" s="10" t="s">
        <v>296</v>
      </c>
      <c r="J24" s="10" t="s">
        <v>406</v>
      </c>
      <c r="K24" s="10" t="s">
        <v>370</v>
      </c>
      <c r="L24" s="10" t="s">
        <v>371</v>
      </c>
      <c r="M24" s="10" t="s">
        <v>372</v>
      </c>
      <c r="N24" s="11">
        <f t="shared" ca="1" si="1"/>
        <v>13</v>
      </c>
      <c r="O24" s="11">
        <f t="shared" ca="1" si="2"/>
        <v>-2</v>
      </c>
      <c r="P24" s="11" t="str">
        <f t="shared" si="3"/>
        <v/>
      </c>
      <c r="Q24" s="11">
        <f t="shared" ca="1" si="4"/>
        <v>2022</v>
      </c>
      <c r="R24" s="12"/>
      <c r="S24" s="5"/>
      <c r="T24" s="5" t="s">
        <v>31</v>
      </c>
      <c r="U24" s="22" t="s">
        <v>614</v>
      </c>
      <c r="V24" s="22">
        <v>0</v>
      </c>
      <c r="W24" s="62"/>
      <c r="X24" s="62"/>
    </row>
    <row r="25" spans="1:24" ht="15.6" x14ac:dyDescent="0.3">
      <c r="A25" s="4" t="s">
        <v>368</v>
      </c>
      <c r="B25" s="4" t="s">
        <v>83</v>
      </c>
      <c r="C25" s="4" t="s">
        <v>84</v>
      </c>
      <c r="D25" s="7">
        <v>1706449478</v>
      </c>
      <c r="E25" s="8">
        <v>42954</v>
      </c>
      <c r="F25" s="9">
        <f t="shared" si="0"/>
        <v>2017</v>
      </c>
      <c r="G25" s="10" t="s">
        <v>23</v>
      </c>
      <c r="H25" s="10" t="s">
        <v>24</v>
      </c>
      <c r="I25" s="10" t="s">
        <v>296</v>
      </c>
      <c r="J25" s="10" t="s">
        <v>406</v>
      </c>
      <c r="K25" s="10" t="s">
        <v>370</v>
      </c>
      <c r="L25" s="10" t="s">
        <v>371</v>
      </c>
      <c r="M25" s="10" t="s">
        <v>372</v>
      </c>
      <c r="N25" s="11">
        <f t="shared" ca="1" si="1"/>
        <v>7</v>
      </c>
      <c r="O25" s="11" t="str">
        <f t="shared" si="2"/>
        <v/>
      </c>
      <c r="P25" s="11">
        <f t="shared" ca="1" si="3"/>
        <v>2</v>
      </c>
      <c r="Q25" s="11">
        <f t="shared" ca="1" si="4"/>
        <v>2026</v>
      </c>
      <c r="R25" s="22" t="s">
        <v>412</v>
      </c>
      <c r="S25" s="5"/>
      <c r="T25" s="5" t="s">
        <v>40</v>
      </c>
      <c r="U25" s="22" t="s">
        <v>614</v>
      </c>
      <c r="V25" s="22">
        <v>0</v>
      </c>
      <c r="W25" s="62"/>
      <c r="X25" s="62"/>
    </row>
    <row r="26" spans="1:24" ht="15.6" x14ac:dyDescent="0.3">
      <c r="A26" s="4" t="s">
        <v>368</v>
      </c>
      <c r="B26" s="4" t="s">
        <v>300</v>
      </c>
      <c r="C26" s="4" t="s">
        <v>301</v>
      </c>
      <c r="D26" s="7">
        <v>1809862</v>
      </c>
      <c r="E26" s="8">
        <v>43250</v>
      </c>
      <c r="F26" s="9">
        <f t="shared" si="0"/>
        <v>2018</v>
      </c>
      <c r="G26" s="10" t="s">
        <v>23</v>
      </c>
      <c r="H26" s="10" t="s">
        <v>24</v>
      </c>
      <c r="I26" s="10" t="s">
        <v>296</v>
      </c>
      <c r="J26" s="10" t="s">
        <v>406</v>
      </c>
      <c r="K26" s="10" t="s">
        <v>370</v>
      </c>
      <c r="L26" s="10" t="s">
        <v>371</v>
      </c>
      <c r="M26" s="10" t="s">
        <v>372</v>
      </c>
      <c r="N26" s="11">
        <f t="shared" ca="1" si="1"/>
        <v>6</v>
      </c>
      <c r="O26" s="11" t="str">
        <f t="shared" si="2"/>
        <v/>
      </c>
      <c r="P26" s="11">
        <f t="shared" ca="1" si="3"/>
        <v>3</v>
      </c>
      <c r="Q26" s="11">
        <f t="shared" ca="1" si="4"/>
        <v>2027</v>
      </c>
      <c r="R26" s="22" t="s">
        <v>411</v>
      </c>
      <c r="S26" s="5"/>
      <c r="T26" s="5" t="s">
        <v>40</v>
      </c>
      <c r="U26" s="22" t="s">
        <v>616</v>
      </c>
      <c r="V26" s="22">
        <v>1</v>
      </c>
      <c r="W26" s="63">
        <v>0</v>
      </c>
      <c r="X26" s="63">
        <f t="shared" ref="X26:X27" si="7">W26*V26</f>
        <v>0</v>
      </c>
    </row>
    <row r="27" spans="1:24" ht="15.6" x14ac:dyDescent="0.3">
      <c r="A27" s="4" t="s">
        <v>368</v>
      </c>
      <c r="B27" s="4" t="s">
        <v>234</v>
      </c>
      <c r="C27" s="4" t="s">
        <v>407</v>
      </c>
      <c r="D27" s="14">
        <v>1387435</v>
      </c>
      <c r="E27" s="15">
        <v>40682</v>
      </c>
      <c r="F27" s="9">
        <f t="shared" si="0"/>
        <v>2011</v>
      </c>
      <c r="G27" s="10" t="s">
        <v>23</v>
      </c>
      <c r="H27" s="10" t="s">
        <v>24</v>
      </c>
      <c r="I27" s="10" t="s">
        <v>296</v>
      </c>
      <c r="J27" s="10" t="s">
        <v>406</v>
      </c>
      <c r="K27" s="10" t="s">
        <v>370</v>
      </c>
      <c r="L27" s="10" t="s">
        <v>371</v>
      </c>
      <c r="M27" s="10" t="s">
        <v>372</v>
      </c>
      <c r="N27" s="11">
        <f t="shared" ca="1" si="1"/>
        <v>13</v>
      </c>
      <c r="O27" s="11">
        <f t="shared" ca="1" si="2"/>
        <v>-2</v>
      </c>
      <c r="P27" s="11" t="str">
        <f t="shared" si="3"/>
        <v/>
      </c>
      <c r="Q27" s="11">
        <f t="shared" ca="1" si="4"/>
        <v>2022</v>
      </c>
      <c r="R27" s="22" t="s">
        <v>408</v>
      </c>
      <c r="S27" s="5"/>
      <c r="T27" s="5" t="s">
        <v>31</v>
      </c>
      <c r="U27" s="22" t="s">
        <v>615</v>
      </c>
      <c r="V27" s="22">
        <v>2</v>
      </c>
      <c r="W27" s="63">
        <v>0</v>
      </c>
      <c r="X27" s="63">
        <f t="shared" si="7"/>
        <v>0</v>
      </c>
    </row>
    <row r="28" spans="1:24" ht="15.6" x14ac:dyDescent="0.3">
      <c r="A28" s="4" t="s">
        <v>368</v>
      </c>
      <c r="B28" s="5" t="s">
        <v>409</v>
      </c>
      <c r="C28" s="6" t="s">
        <v>410</v>
      </c>
      <c r="D28" s="7">
        <v>1578813</v>
      </c>
      <c r="E28" s="8">
        <v>36891</v>
      </c>
      <c r="F28" s="9">
        <f t="shared" si="0"/>
        <v>2000</v>
      </c>
      <c r="G28" s="10" t="s">
        <v>23</v>
      </c>
      <c r="H28" s="10" t="s">
        <v>24</v>
      </c>
      <c r="I28" s="10" t="s">
        <v>296</v>
      </c>
      <c r="J28" s="10" t="s">
        <v>406</v>
      </c>
      <c r="K28" s="10" t="s">
        <v>370</v>
      </c>
      <c r="L28" s="10" t="s">
        <v>371</v>
      </c>
      <c r="M28" s="10" t="s">
        <v>372</v>
      </c>
      <c r="N28" s="11">
        <f t="shared" ca="1" si="1"/>
        <v>23</v>
      </c>
      <c r="O28" s="11">
        <f t="shared" ca="1" si="2"/>
        <v>-12</v>
      </c>
      <c r="P28" s="11" t="str">
        <f t="shared" si="3"/>
        <v/>
      </c>
      <c r="Q28" s="11">
        <f t="shared" ca="1" si="4"/>
        <v>2011</v>
      </c>
      <c r="R28" s="12"/>
      <c r="S28" s="5"/>
      <c r="T28" s="5" t="s">
        <v>31</v>
      </c>
      <c r="U28" s="22" t="s">
        <v>617</v>
      </c>
      <c r="V28" s="22">
        <v>0</v>
      </c>
      <c r="W28" s="62"/>
      <c r="X28" s="62"/>
    </row>
    <row r="29" spans="1:24" ht="15.6" x14ac:dyDescent="0.3">
      <c r="A29" s="4" t="s">
        <v>368</v>
      </c>
      <c r="B29" s="5" t="s">
        <v>623</v>
      </c>
      <c r="C29" s="4" t="s">
        <v>405</v>
      </c>
      <c r="D29" s="14">
        <v>1386938</v>
      </c>
      <c r="E29" s="15">
        <v>40682</v>
      </c>
      <c r="F29" s="9">
        <f t="shared" si="0"/>
        <v>2011</v>
      </c>
      <c r="G29" s="10" t="s">
        <v>23</v>
      </c>
      <c r="H29" s="10" t="s">
        <v>24</v>
      </c>
      <c r="I29" s="10" t="s">
        <v>296</v>
      </c>
      <c r="J29" s="10" t="s">
        <v>413</v>
      </c>
      <c r="K29" s="10" t="s">
        <v>370</v>
      </c>
      <c r="L29" s="10" t="s">
        <v>371</v>
      </c>
      <c r="M29" s="10" t="s">
        <v>372</v>
      </c>
      <c r="N29" s="11">
        <f t="shared" ca="1" si="1"/>
        <v>13</v>
      </c>
      <c r="O29" s="11">
        <f t="shared" ca="1" si="2"/>
        <v>-2</v>
      </c>
      <c r="P29" s="11" t="str">
        <f t="shared" si="3"/>
        <v/>
      </c>
      <c r="Q29" s="11">
        <f t="shared" ca="1" si="4"/>
        <v>2022</v>
      </c>
      <c r="R29" s="12"/>
      <c r="S29" s="5"/>
      <c r="T29" s="5" t="s">
        <v>31</v>
      </c>
      <c r="U29" s="22" t="s">
        <v>614</v>
      </c>
      <c r="V29" s="22">
        <v>0</v>
      </c>
      <c r="W29" s="62"/>
      <c r="X29" s="62"/>
    </row>
    <row r="30" spans="1:24" ht="15.6" x14ac:dyDescent="0.3">
      <c r="A30" s="4" t="s">
        <v>368</v>
      </c>
      <c r="B30" s="4" t="s">
        <v>83</v>
      </c>
      <c r="C30" s="6" t="s">
        <v>418</v>
      </c>
      <c r="D30" s="7">
        <v>232284223477</v>
      </c>
      <c r="E30" s="52">
        <v>44927</v>
      </c>
      <c r="F30" s="9">
        <f t="shared" si="0"/>
        <v>2023</v>
      </c>
      <c r="G30" s="10" t="s">
        <v>23</v>
      </c>
      <c r="H30" s="10" t="s">
        <v>24</v>
      </c>
      <c r="I30" s="10" t="s">
        <v>296</v>
      </c>
      <c r="J30" s="10" t="s">
        <v>413</v>
      </c>
      <c r="K30" s="18" t="s">
        <v>370</v>
      </c>
      <c r="L30" s="18" t="s">
        <v>371</v>
      </c>
      <c r="M30" s="18" t="s">
        <v>372</v>
      </c>
      <c r="N30" s="11">
        <f t="shared" ca="1" si="1"/>
        <v>1</v>
      </c>
      <c r="O30" s="11" t="str">
        <f t="shared" si="2"/>
        <v/>
      </c>
      <c r="P30" s="11">
        <f t="shared" ca="1" si="3"/>
        <v>8</v>
      </c>
      <c r="Q30" s="11">
        <f t="shared" ca="1" si="4"/>
        <v>2032</v>
      </c>
      <c r="R30" s="22" t="s">
        <v>419</v>
      </c>
      <c r="S30" s="5"/>
      <c r="T30" s="5" t="s">
        <v>40</v>
      </c>
      <c r="U30" s="22" t="s">
        <v>614</v>
      </c>
      <c r="V30" s="22">
        <v>0</v>
      </c>
      <c r="W30" s="62"/>
      <c r="X30" s="62"/>
    </row>
    <row r="31" spans="1:24" ht="15.6" x14ac:dyDescent="0.3">
      <c r="A31" s="4" t="s">
        <v>368</v>
      </c>
      <c r="B31" s="4" t="s">
        <v>390</v>
      </c>
      <c r="C31" s="4" t="s">
        <v>391</v>
      </c>
      <c r="D31" s="13">
        <v>1310614</v>
      </c>
      <c r="E31" s="8">
        <v>40682</v>
      </c>
      <c r="F31" s="9">
        <f t="shared" si="0"/>
        <v>2011</v>
      </c>
      <c r="G31" s="10" t="s">
        <v>23</v>
      </c>
      <c r="H31" s="10" t="s">
        <v>24</v>
      </c>
      <c r="I31" s="10" t="s">
        <v>296</v>
      </c>
      <c r="J31" s="10" t="s">
        <v>413</v>
      </c>
      <c r="K31" s="10" t="s">
        <v>370</v>
      </c>
      <c r="L31" s="10" t="s">
        <v>371</v>
      </c>
      <c r="M31" s="10" t="s">
        <v>372</v>
      </c>
      <c r="N31" s="11">
        <f t="shared" ca="1" si="1"/>
        <v>13</v>
      </c>
      <c r="O31" s="11" t="str">
        <f t="shared" si="2"/>
        <v/>
      </c>
      <c r="P31" s="11">
        <f t="shared" ca="1" si="3"/>
        <v>-4</v>
      </c>
      <c r="Q31" s="11">
        <f t="shared" ca="1" si="4"/>
        <v>2020</v>
      </c>
      <c r="R31" s="22" t="s">
        <v>414</v>
      </c>
      <c r="S31" s="5"/>
      <c r="T31" s="5" t="s">
        <v>40</v>
      </c>
      <c r="U31" s="22" t="s">
        <v>616</v>
      </c>
      <c r="V31" s="22">
        <v>1</v>
      </c>
      <c r="W31" s="63">
        <v>0</v>
      </c>
      <c r="X31" s="63">
        <f t="shared" ref="X31:X33" si="8">W31*V31</f>
        <v>0</v>
      </c>
    </row>
    <row r="32" spans="1:24" ht="15.6" x14ac:dyDescent="0.3">
      <c r="A32" s="4" t="s">
        <v>368</v>
      </c>
      <c r="B32" s="4" t="s">
        <v>210</v>
      </c>
      <c r="C32" s="4" t="s">
        <v>415</v>
      </c>
      <c r="D32" s="14">
        <v>1387436</v>
      </c>
      <c r="E32" s="15">
        <v>36891</v>
      </c>
      <c r="F32" s="9">
        <f t="shared" si="0"/>
        <v>2000</v>
      </c>
      <c r="G32" s="10" t="s">
        <v>23</v>
      </c>
      <c r="H32" s="10" t="s">
        <v>24</v>
      </c>
      <c r="I32" s="10" t="s">
        <v>296</v>
      </c>
      <c r="J32" s="10" t="s">
        <v>413</v>
      </c>
      <c r="K32" s="10" t="s">
        <v>370</v>
      </c>
      <c r="L32" s="10" t="s">
        <v>371</v>
      </c>
      <c r="M32" s="10" t="s">
        <v>372</v>
      </c>
      <c r="N32" s="11">
        <f t="shared" ca="1" si="1"/>
        <v>23</v>
      </c>
      <c r="O32" s="11">
        <f t="shared" ca="1" si="2"/>
        <v>-12</v>
      </c>
      <c r="P32" s="11" t="str">
        <f t="shared" si="3"/>
        <v/>
      </c>
      <c r="Q32" s="11">
        <f t="shared" ca="1" si="4"/>
        <v>2011</v>
      </c>
      <c r="R32" s="22" t="s">
        <v>416</v>
      </c>
      <c r="S32" s="5"/>
      <c r="T32" s="5" t="s">
        <v>31</v>
      </c>
      <c r="U32" s="22" t="s">
        <v>615</v>
      </c>
      <c r="V32" s="22">
        <v>2</v>
      </c>
      <c r="W32" s="63">
        <v>0</v>
      </c>
      <c r="X32" s="63">
        <f t="shared" si="8"/>
        <v>0</v>
      </c>
    </row>
    <row r="33" spans="1:24" ht="15.6" x14ac:dyDescent="0.3">
      <c r="A33" s="4" t="s">
        <v>368</v>
      </c>
      <c r="B33" s="5" t="s">
        <v>34</v>
      </c>
      <c r="C33" s="4" t="s">
        <v>417</v>
      </c>
      <c r="D33" s="7">
        <v>2188141</v>
      </c>
      <c r="E33" s="8">
        <v>44456</v>
      </c>
      <c r="F33" s="9">
        <f t="shared" si="0"/>
        <v>2021</v>
      </c>
      <c r="G33" s="10" t="s">
        <v>23</v>
      </c>
      <c r="H33" s="10" t="s">
        <v>24</v>
      </c>
      <c r="I33" s="10" t="s">
        <v>296</v>
      </c>
      <c r="J33" s="10" t="s">
        <v>413</v>
      </c>
      <c r="K33" s="10" t="s">
        <v>370</v>
      </c>
      <c r="L33" s="10" t="s">
        <v>371</v>
      </c>
      <c r="M33" s="10" t="s">
        <v>372</v>
      </c>
      <c r="N33" s="11">
        <f t="shared" ca="1" si="1"/>
        <v>3</v>
      </c>
      <c r="O33" s="11">
        <f t="shared" ca="1" si="2"/>
        <v>8</v>
      </c>
      <c r="P33" s="11" t="str">
        <f t="shared" si="3"/>
        <v/>
      </c>
      <c r="Q33" s="11">
        <f t="shared" ca="1" si="4"/>
        <v>2032</v>
      </c>
      <c r="R33" s="12"/>
      <c r="S33" s="5"/>
      <c r="T33" s="5" t="s">
        <v>31</v>
      </c>
      <c r="U33" s="22" t="s">
        <v>615</v>
      </c>
      <c r="V33" s="22">
        <v>4</v>
      </c>
      <c r="W33" s="63">
        <v>0</v>
      </c>
      <c r="X33" s="63">
        <f t="shared" si="8"/>
        <v>0</v>
      </c>
    </row>
    <row r="34" spans="1:24" ht="15.6" x14ac:dyDescent="0.3">
      <c r="A34" s="4" t="s">
        <v>368</v>
      </c>
      <c r="B34" s="4" t="s">
        <v>196</v>
      </c>
      <c r="C34" s="18" t="s">
        <v>128</v>
      </c>
      <c r="D34" s="7">
        <v>181720000020</v>
      </c>
      <c r="E34" s="8">
        <v>43279</v>
      </c>
      <c r="F34" s="9">
        <f t="shared" si="0"/>
        <v>2018</v>
      </c>
      <c r="G34" s="10" t="s">
        <v>23</v>
      </c>
      <c r="H34" s="10" t="s">
        <v>24</v>
      </c>
      <c r="I34" s="10" t="s">
        <v>197</v>
      </c>
      <c r="J34" s="18" t="s">
        <v>97</v>
      </c>
      <c r="K34" s="18" t="s">
        <v>370</v>
      </c>
      <c r="L34" s="18" t="s">
        <v>371</v>
      </c>
      <c r="M34" s="18" t="s">
        <v>372</v>
      </c>
      <c r="N34" s="11">
        <f t="shared" ca="1" si="1"/>
        <v>6</v>
      </c>
      <c r="O34" s="11" t="str">
        <f t="shared" si="2"/>
        <v/>
      </c>
      <c r="P34" s="11">
        <f t="shared" ca="1" si="3"/>
        <v>3</v>
      </c>
      <c r="Q34" s="11">
        <f t="shared" ca="1" si="4"/>
        <v>2027</v>
      </c>
      <c r="R34" s="22" t="s">
        <v>420</v>
      </c>
      <c r="S34" s="5"/>
      <c r="T34" s="5" t="s">
        <v>40</v>
      </c>
      <c r="U34" s="22" t="s">
        <v>614</v>
      </c>
      <c r="V34" s="22">
        <v>0</v>
      </c>
      <c r="W34" s="62"/>
      <c r="X34" s="62"/>
    </row>
    <row r="35" spans="1:24" ht="15.6" x14ac:dyDescent="0.3">
      <c r="A35" s="4" t="s">
        <v>368</v>
      </c>
      <c r="B35" s="5" t="s">
        <v>214</v>
      </c>
      <c r="C35" s="6" t="s">
        <v>215</v>
      </c>
      <c r="D35" s="13">
        <v>62093</v>
      </c>
      <c r="E35" s="8">
        <v>40682</v>
      </c>
      <c r="F35" s="9">
        <f t="shared" si="0"/>
        <v>2011</v>
      </c>
      <c r="G35" s="10" t="s">
        <v>23</v>
      </c>
      <c r="H35" s="10" t="s">
        <v>24</v>
      </c>
      <c r="I35" s="10" t="s">
        <v>85</v>
      </c>
      <c r="J35" s="10" t="s">
        <v>421</v>
      </c>
      <c r="K35" s="10" t="s">
        <v>370</v>
      </c>
      <c r="L35" s="10" t="s">
        <v>371</v>
      </c>
      <c r="M35" s="10" t="s">
        <v>372</v>
      </c>
      <c r="N35" s="11">
        <f t="shared" ca="1" si="1"/>
        <v>13</v>
      </c>
      <c r="O35" s="11" t="str">
        <f t="shared" si="2"/>
        <v/>
      </c>
      <c r="P35" s="11">
        <f t="shared" ca="1" si="3"/>
        <v>-4</v>
      </c>
      <c r="Q35" s="11">
        <f t="shared" ca="1" si="4"/>
        <v>2020</v>
      </c>
      <c r="R35" s="22" t="s">
        <v>422</v>
      </c>
      <c r="S35" s="5"/>
      <c r="T35" s="5" t="s">
        <v>40</v>
      </c>
      <c r="U35" s="22" t="s">
        <v>614</v>
      </c>
      <c r="V35" s="22">
        <v>0</v>
      </c>
      <c r="W35" s="62"/>
      <c r="X35" s="62"/>
    </row>
    <row r="36" spans="1:24" ht="15.6" x14ac:dyDescent="0.3">
      <c r="A36" s="4" t="s">
        <v>368</v>
      </c>
      <c r="B36" s="4" t="s">
        <v>621</v>
      </c>
      <c r="C36" s="4" t="s">
        <v>154</v>
      </c>
      <c r="D36" s="7">
        <v>1310567</v>
      </c>
      <c r="E36" s="8">
        <v>40112</v>
      </c>
      <c r="F36" s="9">
        <f t="shared" si="0"/>
        <v>2009</v>
      </c>
      <c r="G36" s="10" t="s">
        <v>23</v>
      </c>
      <c r="H36" s="10" t="s">
        <v>24</v>
      </c>
      <c r="I36" s="10" t="s">
        <v>85</v>
      </c>
      <c r="J36" s="10" t="s">
        <v>421</v>
      </c>
      <c r="K36" s="10" t="s">
        <v>370</v>
      </c>
      <c r="L36" s="10" t="s">
        <v>371</v>
      </c>
      <c r="M36" s="10" t="s">
        <v>372</v>
      </c>
      <c r="N36" s="11">
        <f t="shared" ca="1" si="1"/>
        <v>15</v>
      </c>
      <c r="O36" s="11">
        <f t="shared" ca="1" si="2"/>
        <v>-4</v>
      </c>
      <c r="P36" s="11" t="str">
        <f t="shared" si="3"/>
        <v/>
      </c>
      <c r="Q36" s="11">
        <f t="shared" ca="1" si="4"/>
        <v>2020</v>
      </c>
      <c r="R36" s="12"/>
      <c r="S36" s="5"/>
      <c r="T36" s="5" t="s">
        <v>31</v>
      </c>
      <c r="U36" s="22" t="s">
        <v>614</v>
      </c>
      <c r="V36" s="22">
        <v>0</v>
      </c>
      <c r="W36" s="62"/>
      <c r="X36" s="62"/>
    </row>
    <row r="37" spans="1:24" ht="15.6" x14ac:dyDescent="0.3">
      <c r="A37" s="4" t="s">
        <v>368</v>
      </c>
      <c r="B37" s="5" t="s">
        <v>623</v>
      </c>
      <c r="C37" s="5" t="s">
        <v>405</v>
      </c>
      <c r="D37" s="7">
        <v>1386919</v>
      </c>
      <c r="E37" s="8">
        <v>40682</v>
      </c>
      <c r="F37" s="9">
        <f t="shared" si="0"/>
        <v>2011</v>
      </c>
      <c r="G37" s="10" t="s">
        <v>23</v>
      </c>
      <c r="H37" s="10" t="s">
        <v>24</v>
      </c>
      <c r="I37" s="10" t="s">
        <v>85</v>
      </c>
      <c r="J37" s="10" t="s">
        <v>421</v>
      </c>
      <c r="K37" s="10" t="s">
        <v>370</v>
      </c>
      <c r="L37" s="10" t="s">
        <v>371</v>
      </c>
      <c r="M37" s="10" t="s">
        <v>372</v>
      </c>
      <c r="N37" s="11">
        <f t="shared" ca="1" si="1"/>
        <v>13</v>
      </c>
      <c r="O37" s="11">
        <f t="shared" ca="1" si="2"/>
        <v>-2</v>
      </c>
      <c r="P37" s="11" t="str">
        <f t="shared" si="3"/>
        <v/>
      </c>
      <c r="Q37" s="11">
        <f t="shared" ca="1" si="4"/>
        <v>2022</v>
      </c>
      <c r="R37" s="12"/>
      <c r="S37" s="5"/>
      <c r="T37" s="5" t="s">
        <v>31</v>
      </c>
      <c r="U37" s="22" t="s">
        <v>614</v>
      </c>
      <c r="V37" s="22">
        <v>0</v>
      </c>
      <c r="W37" s="62"/>
      <c r="X37" s="62"/>
    </row>
    <row r="38" spans="1:24" ht="15.6" x14ac:dyDescent="0.3">
      <c r="A38" s="4" t="s">
        <v>368</v>
      </c>
      <c r="B38" s="4" t="s">
        <v>83</v>
      </c>
      <c r="C38" s="10" t="s">
        <v>84</v>
      </c>
      <c r="D38" s="7">
        <v>233474232393</v>
      </c>
      <c r="E38" s="8">
        <v>45299</v>
      </c>
      <c r="F38" s="9">
        <f t="shared" si="0"/>
        <v>2024</v>
      </c>
      <c r="G38" s="10" t="s">
        <v>23</v>
      </c>
      <c r="H38" s="10" t="s">
        <v>24</v>
      </c>
      <c r="I38" s="10" t="s">
        <v>85</v>
      </c>
      <c r="J38" s="10" t="s">
        <v>421</v>
      </c>
      <c r="K38" s="10" t="s">
        <v>370</v>
      </c>
      <c r="L38" s="10" t="s">
        <v>371</v>
      </c>
      <c r="M38" s="10" t="s">
        <v>372</v>
      </c>
      <c r="N38" s="11">
        <f t="shared" ca="1" si="1"/>
        <v>0</v>
      </c>
      <c r="O38" s="11" t="str">
        <f t="shared" si="2"/>
        <v/>
      </c>
      <c r="P38" s="11">
        <f t="shared" ca="1" si="3"/>
        <v>9</v>
      </c>
      <c r="Q38" s="11">
        <f t="shared" ca="1" si="4"/>
        <v>2033</v>
      </c>
      <c r="R38" s="22" t="s">
        <v>424</v>
      </c>
      <c r="S38" s="5"/>
      <c r="T38" s="5" t="s">
        <v>40</v>
      </c>
      <c r="U38" s="22" t="s">
        <v>614</v>
      </c>
      <c r="V38" s="22">
        <v>0</v>
      </c>
      <c r="W38" s="62"/>
      <c r="X38" s="62"/>
    </row>
    <row r="39" spans="1:24" ht="15.6" x14ac:dyDescent="0.3">
      <c r="A39" s="4" t="s">
        <v>368</v>
      </c>
      <c r="B39" s="5" t="s">
        <v>34</v>
      </c>
      <c r="C39" s="6" t="s">
        <v>384</v>
      </c>
      <c r="D39" s="7">
        <v>1310400</v>
      </c>
      <c r="E39" s="8">
        <v>40112</v>
      </c>
      <c r="F39" s="9">
        <f t="shared" si="0"/>
        <v>2009</v>
      </c>
      <c r="G39" s="10" t="s">
        <v>23</v>
      </c>
      <c r="H39" s="10" t="s">
        <v>24</v>
      </c>
      <c r="I39" s="10" t="s">
        <v>85</v>
      </c>
      <c r="J39" s="10" t="s">
        <v>421</v>
      </c>
      <c r="K39" s="10" t="s">
        <v>370</v>
      </c>
      <c r="L39" s="10" t="s">
        <v>371</v>
      </c>
      <c r="M39" s="10" t="s">
        <v>372</v>
      </c>
      <c r="N39" s="11">
        <f t="shared" ca="1" si="1"/>
        <v>15</v>
      </c>
      <c r="O39" s="11">
        <f t="shared" ca="1" si="2"/>
        <v>-4</v>
      </c>
      <c r="P39" s="11" t="str">
        <f t="shared" si="3"/>
        <v/>
      </c>
      <c r="Q39" s="11">
        <f t="shared" ca="1" si="4"/>
        <v>2020</v>
      </c>
      <c r="R39" s="12"/>
      <c r="S39" s="5"/>
      <c r="T39" s="5" t="s">
        <v>31</v>
      </c>
      <c r="U39" s="22" t="s">
        <v>615</v>
      </c>
      <c r="V39" s="22">
        <v>4</v>
      </c>
      <c r="W39" s="63">
        <v>0</v>
      </c>
      <c r="X39" s="63">
        <f t="shared" ref="X39:X40" si="9">W39*V39</f>
        <v>0</v>
      </c>
    </row>
    <row r="40" spans="1:24" ht="15.6" x14ac:dyDescent="0.3">
      <c r="A40" s="4" t="s">
        <v>368</v>
      </c>
      <c r="B40" s="5" t="s">
        <v>242</v>
      </c>
      <c r="C40" s="5" t="s">
        <v>243</v>
      </c>
      <c r="D40" s="7">
        <v>1387434</v>
      </c>
      <c r="E40" s="8">
        <v>40682</v>
      </c>
      <c r="F40" s="9">
        <f t="shared" si="0"/>
        <v>2011</v>
      </c>
      <c r="G40" s="10" t="s">
        <v>23</v>
      </c>
      <c r="H40" s="10" t="s">
        <v>24</v>
      </c>
      <c r="I40" s="10" t="s">
        <v>85</v>
      </c>
      <c r="J40" s="10" t="s">
        <v>421</v>
      </c>
      <c r="K40" s="10" t="s">
        <v>370</v>
      </c>
      <c r="L40" s="10" t="s">
        <v>371</v>
      </c>
      <c r="M40" s="10" t="s">
        <v>372</v>
      </c>
      <c r="N40" s="11">
        <f t="shared" ca="1" si="1"/>
        <v>13</v>
      </c>
      <c r="O40" s="11">
        <f t="shared" ca="1" si="2"/>
        <v>-2</v>
      </c>
      <c r="P40" s="11" t="str">
        <f t="shared" si="3"/>
        <v/>
      </c>
      <c r="Q40" s="11">
        <f t="shared" ca="1" si="4"/>
        <v>2022</v>
      </c>
      <c r="R40" s="22" t="s">
        <v>423</v>
      </c>
      <c r="S40" s="5"/>
      <c r="T40" s="5" t="s">
        <v>31</v>
      </c>
      <c r="U40" s="22" t="s">
        <v>615</v>
      </c>
      <c r="V40" s="22">
        <v>2</v>
      </c>
      <c r="W40" s="63">
        <v>0</v>
      </c>
      <c r="X40" s="63">
        <f t="shared" si="9"/>
        <v>0</v>
      </c>
    </row>
    <row r="41" spans="1:24" ht="15.6" x14ac:dyDescent="0.3">
      <c r="A41" s="4" t="s">
        <v>20</v>
      </c>
      <c r="B41" s="4" t="s">
        <v>626</v>
      </c>
      <c r="C41" s="6" t="s">
        <v>46</v>
      </c>
      <c r="D41" s="7">
        <v>2256652</v>
      </c>
      <c r="E41" s="8">
        <v>45100</v>
      </c>
      <c r="F41" s="9">
        <f t="shared" si="0"/>
        <v>2023</v>
      </c>
      <c r="G41" s="10" t="s">
        <v>23</v>
      </c>
      <c r="H41" s="10" t="s">
        <v>91</v>
      </c>
      <c r="I41" s="6" t="s">
        <v>92</v>
      </c>
      <c r="J41" s="10" t="s">
        <v>93</v>
      </c>
      <c r="K41" s="10" t="s">
        <v>27</v>
      </c>
      <c r="L41" s="10" t="s">
        <v>28</v>
      </c>
      <c r="M41" s="10" t="s">
        <v>29</v>
      </c>
      <c r="N41" s="11">
        <f t="shared" ca="1" si="1"/>
        <v>1</v>
      </c>
      <c r="O41" s="11">
        <f t="shared" ca="1" si="2"/>
        <v>10</v>
      </c>
      <c r="P41" s="11" t="str">
        <f t="shared" si="3"/>
        <v/>
      </c>
      <c r="Q41" s="11">
        <f t="shared" ca="1" si="4"/>
        <v>2034</v>
      </c>
      <c r="R41" s="12"/>
      <c r="S41" s="5"/>
      <c r="T41" s="5" t="s">
        <v>31</v>
      </c>
      <c r="U41" s="22" t="s">
        <v>614</v>
      </c>
      <c r="V41" s="22">
        <v>0</v>
      </c>
      <c r="W41" s="62"/>
      <c r="X41" s="62"/>
    </row>
    <row r="42" spans="1:24" ht="15.6" x14ac:dyDescent="0.3">
      <c r="A42" s="4" t="s">
        <v>20</v>
      </c>
      <c r="B42" s="4" t="s">
        <v>94</v>
      </c>
      <c r="C42" s="10" t="s">
        <v>95</v>
      </c>
      <c r="D42" s="14">
        <v>2259734</v>
      </c>
      <c r="E42" s="15">
        <v>45100</v>
      </c>
      <c r="F42" s="9">
        <f t="shared" si="0"/>
        <v>2023</v>
      </c>
      <c r="G42" s="10" t="s">
        <v>23</v>
      </c>
      <c r="H42" s="10" t="s">
        <v>91</v>
      </c>
      <c r="I42" s="6" t="s">
        <v>92</v>
      </c>
      <c r="J42" s="10" t="s">
        <v>93</v>
      </c>
      <c r="K42" s="10" t="s">
        <v>27</v>
      </c>
      <c r="L42" s="10" t="s">
        <v>28</v>
      </c>
      <c r="M42" s="10" t="s">
        <v>29</v>
      </c>
      <c r="N42" s="11">
        <f t="shared" ca="1" si="1"/>
        <v>1</v>
      </c>
      <c r="O42" s="11" t="str">
        <f t="shared" si="2"/>
        <v/>
      </c>
      <c r="P42" s="11">
        <f t="shared" ca="1" si="3"/>
        <v>8</v>
      </c>
      <c r="Q42" s="11">
        <f t="shared" ca="1" si="4"/>
        <v>2032</v>
      </c>
      <c r="R42" s="22" t="s">
        <v>96</v>
      </c>
      <c r="S42" s="5"/>
      <c r="T42" s="5" t="s">
        <v>40</v>
      </c>
      <c r="U42" s="22" t="s">
        <v>616</v>
      </c>
      <c r="V42" s="22">
        <v>1</v>
      </c>
      <c r="W42" s="63">
        <v>0</v>
      </c>
      <c r="X42" s="63">
        <f>W42*V42</f>
        <v>0</v>
      </c>
    </row>
    <row r="43" spans="1:24" ht="15.6" x14ac:dyDescent="0.3">
      <c r="A43" s="4" t="s">
        <v>20</v>
      </c>
      <c r="B43" s="4" t="s">
        <v>621</v>
      </c>
      <c r="C43" s="6" t="s">
        <v>32</v>
      </c>
      <c r="D43" s="7">
        <v>2258915</v>
      </c>
      <c r="E43" s="8">
        <v>45100</v>
      </c>
      <c r="F43" s="9">
        <f t="shared" si="0"/>
        <v>2023</v>
      </c>
      <c r="G43" s="10" t="s">
        <v>23</v>
      </c>
      <c r="H43" s="10" t="s">
        <v>24</v>
      </c>
      <c r="I43" s="10" t="s">
        <v>25</v>
      </c>
      <c r="J43" s="10" t="s">
        <v>26</v>
      </c>
      <c r="K43" s="10" t="s">
        <v>27</v>
      </c>
      <c r="L43" s="10" t="s">
        <v>28</v>
      </c>
      <c r="M43" s="10" t="s">
        <v>29</v>
      </c>
      <c r="N43" s="11">
        <f t="shared" ca="1" si="1"/>
        <v>1</v>
      </c>
      <c r="O43" s="11">
        <f t="shared" ca="1" si="2"/>
        <v>10</v>
      </c>
      <c r="P43" s="11" t="str">
        <f t="shared" si="3"/>
        <v/>
      </c>
      <c r="Q43" s="11">
        <f t="shared" ca="1" si="4"/>
        <v>2034</v>
      </c>
      <c r="R43" s="12"/>
      <c r="S43" s="5"/>
      <c r="T43" s="5" t="s">
        <v>31</v>
      </c>
      <c r="U43" s="22" t="s">
        <v>614</v>
      </c>
      <c r="V43" s="22">
        <v>0</v>
      </c>
      <c r="W43" s="62"/>
      <c r="X43" s="62"/>
    </row>
    <row r="44" spans="1:24" ht="15.6" x14ac:dyDescent="0.3">
      <c r="A44" s="4" t="s">
        <v>20</v>
      </c>
      <c r="B44" s="5" t="s">
        <v>619</v>
      </c>
      <c r="C44" s="6" t="s">
        <v>33</v>
      </c>
      <c r="D44" s="13">
        <v>2260862</v>
      </c>
      <c r="E44" s="8">
        <v>45100</v>
      </c>
      <c r="F44" s="9">
        <f t="shared" si="0"/>
        <v>2023</v>
      </c>
      <c r="G44" s="10" t="s">
        <v>23</v>
      </c>
      <c r="H44" s="10" t="s">
        <v>24</v>
      </c>
      <c r="I44" s="10" t="s">
        <v>25</v>
      </c>
      <c r="J44" s="10" t="s">
        <v>26</v>
      </c>
      <c r="K44" s="10" t="s">
        <v>27</v>
      </c>
      <c r="L44" s="10" t="s">
        <v>28</v>
      </c>
      <c r="M44" s="10" t="s">
        <v>29</v>
      </c>
      <c r="N44" s="11">
        <f t="shared" ca="1" si="1"/>
        <v>1</v>
      </c>
      <c r="O44" s="11">
        <f t="shared" ca="1" si="2"/>
        <v>10</v>
      </c>
      <c r="P44" s="11" t="str">
        <f t="shared" si="3"/>
        <v/>
      </c>
      <c r="Q44" s="11">
        <f t="shared" ca="1" si="4"/>
        <v>2034</v>
      </c>
      <c r="R44" s="12"/>
      <c r="S44" s="5"/>
      <c r="T44" s="5" t="s">
        <v>31</v>
      </c>
      <c r="U44" s="22" t="s">
        <v>614</v>
      </c>
      <c r="V44" s="22">
        <v>0</v>
      </c>
      <c r="W44" s="62"/>
      <c r="X44" s="62"/>
    </row>
    <row r="45" spans="1:24" ht="15.6" x14ac:dyDescent="0.3">
      <c r="A45" s="4" t="s">
        <v>20</v>
      </c>
      <c r="B45" s="4" t="s">
        <v>34</v>
      </c>
      <c r="C45" s="6" t="s">
        <v>35</v>
      </c>
      <c r="D45" s="7">
        <v>1244202</v>
      </c>
      <c r="E45" s="8">
        <v>39542</v>
      </c>
      <c r="F45" s="9">
        <f t="shared" si="0"/>
        <v>2008</v>
      </c>
      <c r="G45" s="10" t="s">
        <v>23</v>
      </c>
      <c r="H45" s="10" t="s">
        <v>24</v>
      </c>
      <c r="I45" s="10" t="s">
        <v>25</v>
      </c>
      <c r="J45" s="10" t="s">
        <v>26</v>
      </c>
      <c r="K45" s="10" t="s">
        <v>27</v>
      </c>
      <c r="L45" s="10" t="s">
        <v>28</v>
      </c>
      <c r="M45" s="10" t="s">
        <v>29</v>
      </c>
      <c r="N45" s="11">
        <f t="shared" ca="1" si="1"/>
        <v>16</v>
      </c>
      <c r="O45" s="11">
        <f t="shared" ca="1" si="2"/>
        <v>-5</v>
      </c>
      <c r="P45" s="11" t="str">
        <f t="shared" si="3"/>
        <v/>
      </c>
      <c r="Q45" s="11">
        <f t="shared" ca="1" si="4"/>
        <v>2019</v>
      </c>
      <c r="R45" s="12"/>
      <c r="S45" s="5"/>
      <c r="T45" s="5" t="s">
        <v>31</v>
      </c>
      <c r="U45" s="22" t="s">
        <v>615</v>
      </c>
      <c r="V45" s="22">
        <v>4</v>
      </c>
      <c r="W45" s="63">
        <v>0</v>
      </c>
      <c r="X45" s="63">
        <f t="shared" ref="X45:X46" si="10">W45*V45</f>
        <v>0</v>
      </c>
    </row>
    <row r="46" spans="1:24" ht="15.6" x14ac:dyDescent="0.3">
      <c r="A46" s="4" t="s">
        <v>20</v>
      </c>
      <c r="B46" s="5" t="s">
        <v>21</v>
      </c>
      <c r="C46" s="6" t="s">
        <v>22</v>
      </c>
      <c r="D46" s="7">
        <v>2256581</v>
      </c>
      <c r="E46" s="8">
        <v>45100</v>
      </c>
      <c r="F46" s="9">
        <f t="shared" si="0"/>
        <v>2023</v>
      </c>
      <c r="G46" s="10" t="s">
        <v>23</v>
      </c>
      <c r="H46" s="10" t="s">
        <v>24</v>
      </c>
      <c r="I46" s="10" t="s">
        <v>25</v>
      </c>
      <c r="J46" s="10" t="s">
        <v>26</v>
      </c>
      <c r="K46" s="10" t="s">
        <v>27</v>
      </c>
      <c r="L46" s="10" t="s">
        <v>28</v>
      </c>
      <c r="M46" s="10" t="s">
        <v>29</v>
      </c>
      <c r="N46" s="11">
        <f t="shared" ca="1" si="1"/>
        <v>1</v>
      </c>
      <c r="O46" s="11">
        <f t="shared" ca="1" si="2"/>
        <v>10</v>
      </c>
      <c r="P46" s="11" t="str">
        <f t="shared" si="3"/>
        <v/>
      </c>
      <c r="Q46" s="11">
        <f t="shared" ca="1" si="4"/>
        <v>2034</v>
      </c>
      <c r="R46" s="22" t="s">
        <v>30</v>
      </c>
      <c r="S46" s="5"/>
      <c r="T46" s="5" t="s">
        <v>31</v>
      </c>
      <c r="U46" s="22" t="s">
        <v>615</v>
      </c>
      <c r="V46" s="22">
        <v>2</v>
      </c>
      <c r="W46" s="63">
        <v>0</v>
      </c>
      <c r="X46" s="63">
        <f t="shared" si="10"/>
        <v>0</v>
      </c>
    </row>
    <row r="47" spans="1:24" ht="15.6" x14ac:dyDescent="0.3">
      <c r="A47" s="4" t="s">
        <v>20</v>
      </c>
      <c r="B47" s="4" t="s">
        <v>196</v>
      </c>
      <c r="C47" s="6" t="s">
        <v>41</v>
      </c>
      <c r="D47" s="7">
        <v>212810017551</v>
      </c>
      <c r="E47" s="8">
        <v>41739</v>
      </c>
      <c r="F47" s="9">
        <f t="shared" si="0"/>
        <v>2014</v>
      </c>
      <c r="G47" s="10" t="s">
        <v>23</v>
      </c>
      <c r="H47" s="10" t="s">
        <v>24</v>
      </c>
      <c r="I47" s="10" t="s">
        <v>25</v>
      </c>
      <c r="J47" s="10" t="s">
        <v>38</v>
      </c>
      <c r="K47" s="10" t="s">
        <v>27</v>
      </c>
      <c r="L47" s="10" t="s">
        <v>28</v>
      </c>
      <c r="M47" s="10" t="s">
        <v>29</v>
      </c>
      <c r="N47" s="11">
        <f t="shared" ca="1" si="1"/>
        <v>10</v>
      </c>
      <c r="O47" s="11" t="str">
        <f t="shared" si="2"/>
        <v/>
      </c>
      <c r="P47" s="11">
        <f t="shared" ca="1" si="3"/>
        <v>-1</v>
      </c>
      <c r="Q47" s="11">
        <f t="shared" ca="1" si="4"/>
        <v>2023</v>
      </c>
      <c r="R47" s="22" t="s">
        <v>42</v>
      </c>
      <c r="S47" s="5"/>
      <c r="T47" s="5" t="s">
        <v>40</v>
      </c>
      <c r="U47" s="22" t="s">
        <v>614</v>
      </c>
      <c r="V47" s="22">
        <v>0</v>
      </c>
      <c r="W47" s="62"/>
      <c r="X47" s="62"/>
    </row>
    <row r="48" spans="1:24" ht="15.6" x14ac:dyDescent="0.3">
      <c r="A48" s="4" t="s">
        <v>20</v>
      </c>
      <c r="B48" s="4" t="s">
        <v>626</v>
      </c>
      <c r="C48" s="6" t="s">
        <v>46</v>
      </c>
      <c r="D48" s="14">
        <v>2256630</v>
      </c>
      <c r="E48" s="15">
        <v>45100</v>
      </c>
      <c r="F48" s="9">
        <f t="shared" si="0"/>
        <v>2023</v>
      </c>
      <c r="G48" s="10" t="s">
        <v>23</v>
      </c>
      <c r="H48" s="10" t="s">
        <v>24</v>
      </c>
      <c r="I48" s="10" t="s">
        <v>25</v>
      </c>
      <c r="J48" s="10" t="s">
        <v>38</v>
      </c>
      <c r="K48" s="10" t="s">
        <v>27</v>
      </c>
      <c r="L48" s="10" t="s">
        <v>28</v>
      </c>
      <c r="M48" s="10" t="s">
        <v>29</v>
      </c>
      <c r="N48" s="11">
        <f t="shared" ca="1" si="1"/>
        <v>1</v>
      </c>
      <c r="O48" s="11">
        <f t="shared" ca="1" si="2"/>
        <v>10</v>
      </c>
      <c r="P48" s="11" t="str">
        <f t="shared" si="3"/>
        <v/>
      </c>
      <c r="Q48" s="11">
        <f t="shared" ca="1" si="4"/>
        <v>2034</v>
      </c>
      <c r="R48" s="12"/>
      <c r="S48" s="5"/>
      <c r="T48" s="5" t="s">
        <v>31</v>
      </c>
      <c r="U48" s="22" t="s">
        <v>614</v>
      </c>
      <c r="V48" s="22">
        <v>0</v>
      </c>
      <c r="W48" s="62"/>
      <c r="X48" s="62"/>
    </row>
    <row r="49" spans="1:24" ht="15.6" x14ac:dyDescent="0.3">
      <c r="A49" s="4" t="s">
        <v>20</v>
      </c>
      <c r="B49" s="5" t="s">
        <v>36</v>
      </c>
      <c r="C49" s="6" t="s">
        <v>37</v>
      </c>
      <c r="D49" s="7">
        <v>2260442</v>
      </c>
      <c r="E49" s="8">
        <v>45100</v>
      </c>
      <c r="F49" s="9">
        <f t="shared" si="0"/>
        <v>2023</v>
      </c>
      <c r="G49" s="10" t="s">
        <v>23</v>
      </c>
      <c r="H49" s="10" t="s">
        <v>24</v>
      </c>
      <c r="I49" s="10" t="s">
        <v>25</v>
      </c>
      <c r="J49" s="10" t="s">
        <v>38</v>
      </c>
      <c r="K49" s="10" t="s">
        <v>27</v>
      </c>
      <c r="L49" s="10" t="s">
        <v>28</v>
      </c>
      <c r="M49" s="10" t="s">
        <v>29</v>
      </c>
      <c r="N49" s="11">
        <f t="shared" ca="1" si="1"/>
        <v>1</v>
      </c>
      <c r="O49" s="11" t="str">
        <f t="shared" si="2"/>
        <v/>
      </c>
      <c r="P49" s="11">
        <f t="shared" ca="1" si="3"/>
        <v>8</v>
      </c>
      <c r="Q49" s="11">
        <f t="shared" ca="1" si="4"/>
        <v>2032</v>
      </c>
      <c r="R49" s="22" t="s">
        <v>39</v>
      </c>
      <c r="S49" s="5"/>
      <c r="T49" s="5" t="s">
        <v>40</v>
      </c>
      <c r="U49" s="22" t="s">
        <v>616</v>
      </c>
      <c r="V49" s="22">
        <v>1</v>
      </c>
      <c r="W49" s="63">
        <v>0</v>
      </c>
      <c r="X49" s="63">
        <f t="shared" ref="X49:X50" si="11">W49*V49</f>
        <v>0</v>
      </c>
    </row>
    <row r="50" spans="1:24" ht="15.6" x14ac:dyDescent="0.3">
      <c r="A50" s="4" t="s">
        <v>20</v>
      </c>
      <c r="B50" s="4" t="s">
        <v>43</v>
      </c>
      <c r="C50" s="10" t="s">
        <v>44</v>
      </c>
      <c r="D50" s="14">
        <v>1880825</v>
      </c>
      <c r="E50" s="15">
        <v>43649</v>
      </c>
      <c r="F50" s="9">
        <f t="shared" si="0"/>
        <v>2019</v>
      </c>
      <c r="G50" s="10" t="s">
        <v>23</v>
      </c>
      <c r="H50" s="10" t="s">
        <v>24</v>
      </c>
      <c r="I50" s="10" t="s">
        <v>25</v>
      </c>
      <c r="J50" s="10" t="s">
        <v>38</v>
      </c>
      <c r="K50" s="10" t="s">
        <v>27</v>
      </c>
      <c r="L50" s="10" t="s">
        <v>28</v>
      </c>
      <c r="M50" s="10" t="s">
        <v>29</v>
      </c>
      <c r="N50" s="11">
        <f t="shared" ca="1" si="1"/>
        <v>5</v>
      </c>
      <c r="O50" s="11" t="str">
        <f t="shared" si="2"/>
        <v/>
      </c>
      <c r="P50" s="11">
        <f t="shared" ca="1" si="3"/>
        <v>4</v>
      </c>
      <c r="Q50" s="11">
        <f t="shared" ca="1" si="4"/>
        <v>2028</v>
      </c>
      <c r="R50" s="22" t="s">
        <v>45</v>
      </c>
      <c r="S50" s="5"/>
      <c r="T50" s="5" t="s">
        <v>40</v>
      </c>
      <c r="U50" s="22" t="s">
        <v>615</v>
      </c>
      <c r="V50" s="22">
        <v>2</v>
      </c>
      <c r="W50" s="63">
        <v>0</v>
      </c>
      <c r="X50" s="63">
        <f t="shared" si="11"/>
        <v>0</v>
      </c>
    </row>
    <row r="51" spans="1:24" ht="15.6" x14ac:dyDescent="0.3">
      <c r="A51" s="4" t="s">
        <v>20</v>
      </c>
      <c r="B51" s="4" t="s">
        <v>626</v>
      </c>
      <c r="C51" s="6" t="s">
        <v>46</v>
      </c>
      <c r="D51" s="14">
        <v>2256650</v>
      </c>
      <c r="E51" s="15">
        <v>45100</v>
      </c>
      <c r="F51" s="9">
        <f t="shared" si="0"/>
        <v>2023</v>
      </c>
      <c r="G51" s="10" t="s">
        <v>23</v>
      </c>
      <c r="H51" s="10" t="s">
        <v>24</v>
      </c>
      <c r="I51" s="10" t="s">
        <v>25</v>
      </c>
      <c r="J51" s="10" t="s">
        <v>49</v>
      </c>
      <c r="K51" s="10" t="s">
        <v>27</v>
      </c>
      <c r="L51" s="10" t="s">
        <v>28</v>
      </c>
      <c r="M51" s="10" t="s">
        <v>29</v>
      </c>
      <c r="N51" s="11">
        <f t="shared" ca="1" si="1"/>
        <v>1</v>
      </c>
      <c r="O51" s="11">
        <f t="shared" ca="1" si="2"/>
        <v>10</v>
      </c>
      <c r="P51" s="11" t="str">
        <f t="shared" si="3"/>
        <v/>
      </c>
      <c r="Q51" s="11">
        <f t="shared" ca="1" si="4"/>
        <v>2034</v>
      </c>
      <c r="R51" s="12"/>
      <c r="S51" s="5"/>
      <c r="T51" s="5" t="s">
        <v>31</v>
      </c>
      <c r="U51" s="22" t="s">
        <v>614</v>
      </c>
      <c r="V51" s="22">
        <v>0</v>
      </c>
      <c r="W51" s="62"/>
      <c r="X51" s="62"/>
    </row>
    <row r="52" spans="1:24" ht="15.6" x14ac:dyDescent="0.3">
      <c r="A52" s="4" t="s">
        <v>20</v>
      </c>
      <c r="B52" s="4" t="s">
        <v>47</v>
      </c>
      <c r="C52" s="10" t="s">
        <v>48</v>
      </c>
      <c r="D52" s="16">
        <v>2256968</v>
      </c>
      <c r="E52" s="15">
        <v>45100</v>
      </c>
      <c r="F52" s="9">
        <f t="shared" si="0"/>
        <v>2023</v>
      </c>
      <c r="G52" s="10" t="s">
        <v>23</v>
      </c>
      <c r="H52" s="10" t="s">
        <v>24</v>
      </c>
      <c r="I52" s="10" t="s">
        <v>25</v>
      </c>
      <c r="J52" s="10" t="s">
        <v>49</v>
      </c>
      <c r="K52" s="10" t="s">
        <v>27</v>
      </c>
      <c r="L52" s="10" t="s">
        <v>28</v>
      </c>
      <c r="M52" s="10" t="s">
        <v>29</v>
      </c>
      <c r="N52" s="11">
        <f t="shared" ca="1" si="1"/>
        <v>1</v>
      </c>
      <c r="O52" s="11" t="str">
        <f t="shared" si="2"/>
        <v/>
      </c>
      <c r="P52" s="11">
        <f t="shared" ca="1" si="3"/>
        <v>8</v>
      </c>
      <c r="Q52" s="11">
        <f t="shared" ca="1" si="4"/>
        <v>2032</v>
      </c>
      <c r="R52" s="22" t="s">
        <v>50</v>
      </c>
      <c r="S52" s="5"/>
      <c r="T52" s="5" t="s">
        <v>40</v>
      </c>
      <c r="U52" s="22" t="s">
        <v>615</v>
      </c>
      <c r="V52" s="22">
        <v>2</v>
      </c>
      <c r="W52" s="63">
        <v>0</v>
      </c>
      <c r="X52" s="63">
        <f>W52*V52</f>
        <v>0</v>
      </c>
    </row>
    <row r="53" spans="1:24" ht="15.6" x14ac:dyDescent="0.3">
      <c r="A53" s="4" t="s">
        <v>20</v>
      </c>
      <c r="B53" s="5" t="s">
        <v>619</v>
      </c>
      <c r="C53" s="6" t="s">
        <v>33</v>
      </c>
      <c r="D53" s="50" t="s">
        <v>456</v>
      </c>
      <c r="E53" s="8">
        <v>45460</v>
      </c>
      <c r="F53" s="9">
        <f t="shared" si="0"/>
        <v>2024</v>
      </c>
      <c r="G53" s="10" t="s">
        <v>23</v>
      </c>
      <c r="H53" s="10" t="s">
        <v>24</v>
      </c>
      <c r="I53" s="10" t="s">
        <v>25</v>
      </c>
      <c r="J53" s="10" t="s">
        <v>51</v>
      </c>
      <c r="K53" s="10" t="s">
        <v>27</v>
      </c>
      <c r="L53" s="10" t="s">
        <v>28</v>
      </c>
      <c r="M53" s="10" t="s">
        <v>29</v>
      </c>
      <c r="N53" s="11">
        <f t="shared" ca="1" si="1"/>
        <v>0</v>
      </c>
      <c r="O53" s="11">
        <f t="shared" ca="1" si="2"/>
        <v>11</v>
      </c>
      <c r="P53" s="11" t="str">
        <f t="shared" si="3"/>
        <v/>
      </c>
      <c r="Q53" s="11">
        <f t="shared" ca="1" si="4"/>
        <v>2035</v>
      </c>
      <c r="R53" s="12"/>
      <c r="S53" s="5"/>
      <c r="T53" s="5" t="s">
        <v>31</v>
      </c>
      <c r="U53" s="22" t="s">
        <v>614</v>
      </c>
      <c r="V53" s="22">
        <v>0</v>
      </c>
      <c r="W53" s="62"/>
      <c r="X53" s="62"/>
    </row>
    <row r="54" spans="1:24" ht="15.6" x14ac:dyDescent="0.3">
      <c r="A54" s="4" t="s">
        <v>20</v>
      </c>
      <c r="B54" s="4" t="s">
        <v>621</v>
      </c>
      <c r="C54" s="6" t="s">
        <v>32</v>
      </c>
      <c r="D54" s="7">
        <v>2259048</v>
      </c>
      <c r="E54" s="8">
        <v>45460</v>
      </c>
      <c r="F54" s="9">
        <f t="shared" si="0"/>
        <v>2024</v>
      </c>
      <c r="G54" s="10" t="s">
        <v>23</v>
      </c>
      <c r="H54" s="10" t="s">
        <v>24</v>
      </c>
      <c r="I54" s="10" t="s">
        <v>25</v>
      </c>
      <c r="J54" s="10" t="s">
        <v>51</v>
      </c>
      <c r="K54" s="10" t="s">
        <v>27</v>
      </c>
      <c r="L54" s="10" t="s">
        <v>28</v>
      </c>
      <c r="M54" s="10" t="s">
        <v>29</v>
      </c>
      <c r="N54" s="11">
        <f t="shared" ca="1" si="1"/>
        <v>0</v>
      </c>
      <c r="O54" s="11">
        <f t="shared" ca="1" si="2"/>
        <v>11</v>
      </c>
      <c r="P54" s="11" t="str">
        <f t="shared" si="3"/>
        <v/>
      </c>
      <c r="Q54" s="11">
        <f t="shared" ca="1" si="4"/>
        <v>2035</v>
      </c>
      <c r="R54" s="12"/>
      <c r="S54" s="5"/>
      <c r="T54" s="5" t="s">
        <v>31</v>
      </c>
      <c r="U54" s="22" t="s">
        <v>614</v>
      </c>
      <c r="V54" s="22">
        <v>0</v>
      </c>
      <c r="W54" s="62"/>
      <c r="X54" s="62"/>
    </row>
    <row r="55" spans="1:24" ht="15.6" x14ac:dyDescent="0.3">
      <c r="A55" s="4" t="s">
        <v>20</v>
      </c>
      <c r="B55" s="4" t="s">
        <v>34</v>
      </c>
      <c r="C55" s="6" t="s">
        <v>35</v>
      </c>
      <c r="D55" s="7">
        <v>1244201</v>
      </c>
      <c r="E55" s="8">
        <v>39542</v>
      </c>
      <c r="F55" s="9">
        <f t="shared" si="0"/>
        <v>2008</v>
      </c>
      <c r="G55" s="10" t="s">
        <v>23</v>
      </c>
      <c r="H55" s="10" t="s">
        <v>24</v>
      </c>
      <c r="I55" s="10" t="s">
        <v>25</v>
      </c>
      <c r="J55" s="10" t="s">
        <v>51</v>
      </c>
      <c r="K55" s="10" t="s">
        <v>27</v>
      </c>
      <c r="L55" s="10" t="s">
        <v>28</v>
      </c>
      <c r="M55" s="10" t="s">
        <v>29</v>
      </c>
      <c r="N55" s="11">
        <f t="shared" ca="1" si="1"/>
        <v>16</v>
      </c>
      <c r="O55" s="11">
        <f t="shared" ca="1" si="2"/>
        <v>-5</v>
      </c>
      <c r="P55" s="11" t="str">
        <f t="shared" si="3"/>
        <v/>
      </c>
      <c r="Q55" s="11">
        <f t="shared" ca="1" si="4"/>
        <v>2019</v>
      </c>
      <c r="R55" s="12"/>
      <c r="S55" s="5"/>
      <c r="T55" s="5" t="s">
        <v>31</v>
      </c>
      <c r="U55" s="22" t="s">
        <v>615</v>
      </c>
      <c r="V55" s="22">
        <v>4</v>
      </c>
      <c r="W55" s="63">
        <v>0</v>
      </c>
      <c r="X55" s="63">
        <f t="shared" ref="X55:X56" si="12">W55*V55</f>
        <v>0</v>
      </c>
    </row>
    <row r="56" spans="1:24" ht="15.6" x14ac:dyDescent="0.3">
      <c r="A56" s="4" t="s">
        <v>20</v>
      </c>
      <c r="B56" s="17" t="s">
        <v>21</v>
      </c>
      <c r="C56" s="18" t="s">
        <v>22</v>
      </c>
      <c r="D56" s="7">
        <v>1366332</v>
      </c>
      <c r="E56" s="8">
        <v>40940</v>
      </c>
      <c r="F56" s="9">
        <f t="shared" si="0"/>
        <v>2012</v>
      </c>
      <c r="G56" s="10" t="s">
        <v>23</v>
      </c>
      <c r="H56" s="10" t="s">
        <v>24</v>
      </c>
      <c r="I56" s="10" t="s">
        <v>25</v>
      </c>
      <c r="J56" s="18" t="s">
        <v>51</v>
      </c>
      <c r="K56" s="18" t="s">
        <v>27</v>
      </c>
      <c r="L56" s="18" t="s">
        <v>28</v>
      </c>
      <c r="M56" s="18" t="s">
        <v>29</v>
      </c>
      <c r="N56" s="11">
        <f t="shared" ca="1" si="1"/>
        <v>12</v>
      </c>
      <c r="O56" s="11">
        <f t="shared" ca="1" si="2"/>
        <v>-1</v>
      </c>
      <c r="P56" s="11" t="str">
        <f t="shared" si="3"/>
        <v/>
      </c>
      <c r="Q56" s="11">
        <f t="shared" ca="1" si="4"/>
        <v>2023</v>
      </c>
      <c r="R56" s="22" t="s">
        <v>52</v>
      </c>
      <c r="S56" s="5"/>
      <c r="T56" s="5" t="s">
        <v>31</v>
      </c>
      <c r="U56" s="22" t="s">
        <v>615</v>
      </c>
      <c r="V56" s="22">
        <v>2</v>
      </c>
      <c r="W56" s="63">
        <v>0</v>
      </c>
      <c r="X56" s="63">
        <f t="shared" si="12"/>
        <v>0</v>
      </c>
    </row>
    <row r="57" spans="1:24" ht="15.6" x14ac:dyDescent="0.3">
      <c r="A57" s="4" t="s">
        <v>20</v>
      </c>
      <c r="B57" s="4" t="s">
        <v>626</v>
      </c>
      <c r="C57" s="10" t="s">
        <v>46</v>
      </c>
      <c r="D57" s="14">
        <v>2256629</v>
      </c>
      <c r="E57" s="15">
        <v>45460</v>
      </c>
      <c r="F57" s="9">
        <f t="shared" si="0"/>
        <v>2024</v>
      </c>
      <c r="G57" s="10" t="s">
        <v>23</v>
      </c>
      <c r="H57" s="10" t="s">
        <v>24</v>
      </c>
      <c r="I57" s="10" t="s">
        <v>25</v>
      </c>
      <c r="J57" s="10" t="s">
        <v>54</v>
      </c>
      <c r="K57" s="10" t="s">
        <v>27</v>
      </c>
      <c r="L57" s="10" t="s">
        <v>28</v>
      </c>
      <c r="M57" s="10" t="s">
        <v>29</v>
      </c>
      <c r="N57" s="11">
        <f t="shared" ca="1" si="1"/>
        <v>0</v>
      </c>
      <c r="O57" s="11">
        <f t="shared" ca="1" si="2"/>
        <v>11</v>
      </c>
      <c r="P57" s="11" t="str">
        <f t="shared" si="3"/>
        <v/>
      </c>
      <c r="Q57" s="11">
        <f t="shared" ca="1" si="4"/>
        <v>2035</v>
      </c>
      <c r="R57" s="12"/>
      <c r="S57" s="5"/>
      <c r="T57" s="5" t="s">
        <v>31</v>
      </c>
      <c r="U57" s="22" t="s">
        <v>614</v>
      </c>
      <c r="V57" s="22">
        <v>0</v>
      </c>
      <c r="W57" s="62"/>
      <c r="X57" s="62"/>
    </row>
    <row r="58" spans="1:24" ht="15.6" x14ac:dyDescent="0.3">
      <c r="A58" s="4" t="s">
        <v>20</v>
      </c>
      <c r="B58" s="4" t="s">
        <v>196</v>
      </c>
      <c r="C58" s="10" t="s">
        <v>41</v>
      </c>
      <c r="D58" s="16">
        <v>232330015654</v>
      </c>
      <c r="E58" s="15">
        <v>45460</v>
      </c>
      <c r="F58" s="9">
        <f t="shared" si="0"/>
        <v>2024</v>
      </c>
      <c r="G58" s="10" t="s">
        <v>23</v>
      </c>
      <c r="H58" s="10" t="s">
        <v>24</v>
      </c>
      <c r="I58" s="10" t="s">
        <v>25</v>
      </c>
      <c r="J58" s="10" t="s">
        <v>54</v>
      </c>
      <c r="K58" s="10" t="s">
        <v>27</v>
      </c>
      <c r="L58" s="10" t="s">
        <v>28</v>
      </c>
      <c r="M58" s="10" t="s">
        <v>29</v>
      </c>
      <c r="N58" s="11">
        <f t="shared" ca="1" si="1"/>
        <v>0</v>
      </c>
      <c r="O58" s="11" t="str">
        <f t="shared" si="2"/>
        <v/>
      </c>
      <c r="P58" s="11">
        <f t="shared" ca="1" si="3"/>
        <v>9</v>
      </c>
      <c r="Q58" s="11">
        <f t="shared" ca="1" si="4"/>
        <v>2033</v>
      </c>
      <c r="R58" s="22" t="s">
        <v>56</v>
      </c>
      <c r="S58" s="5"/>
      <c r="T58" s="5" t="s">
        <v>40</v>
      </c>
      <c r="U58" s="22" t="s">
        <v>614</v>
      </c>
      <c r="V58" s="22">
        <v>0</v>
      </c>
      <c r="W58" s="62"/>
      <c r="X58" s="62"/>
    </row>
    <row r="59" spans="1:24" ht="15.6" x14ac:dyDescent="0.3">
      <c r="A59" s="4" t="s">
        <v>20</v>
      </c>
      <c r="B59" s="4" t="s">
        <v>36</v>
      </c>
      <c r="C59" s="10" t="s">
        <v>53</v>
      </c>
      <c r="D59" s="7">
        <v>2260440</v>
      </c>
      <c r="E59" s="8">
        <v>45460</v>
      </c>
      <c r="F59" s="9">
        <f t="shared" si="0"/>
        <v>2024</v>
      </c>
      <c r="G59" s="10" t="s">
        <v>23</v>
      </c>
      <c r="H59" s="10" t="s">
        <v>24</v>
      </c>
      <c r="I59" s="10" t="s">
        <v>25</v>
      </c>
      <c r="J59" s="10" t="s">
        <v>54</v>
      </c>
      <c r="K59" s="10" t="s">
        <v>27</v>
      </c>
      <c r="L59" s="10" t="s">
        <v>28</v>
      </c>
      <c r="M59" s="10" t="s">
        <v>29</v>
      </c>
      <c r="N59" s="11">
        <f t="shared" ca="1" si="1"/>
        <v>0</v>
      </c>
      <c r="O59" s="11" t="str">
        <f t="shared" si="2"/>
        <v/>
      </c>
      <c r="P59" s="11">
        <f t="shared" ca="1" si="3"/>
        <v>9</v>
      </c>
      <c r="Q59" s="11">
        <f t="shared" ca="1" si="4"/>
        <v>2033</v>
      </c>
      <c r="R59" s="22" t="s">
        <v>55</v>
      </c>
      <c r="S59" s="5"/>
      <c r="T59" s="5" t="s">
        <v>40</v>
      </c>
      <c r="U59" s="22" t="s">
        <v>616</v>
      </c>
      <c r="V59" s="22">
        <v>1</v>
      </c>
      <c r="W59" s="63">
        <v>0</v>
      </c>
      <c r="X59" s="63">
        <f t="shared" ref="X59:X60" si="13">W59*V59</f>
        <v>0</v>
      </c>
    </row>
    <row r="60" spans="1:24" ht="15.6" x14ac:dyDescent="0.3">
      <c r="A60" s="4" t="s">
        <v>20</v>
      </c>
      <c r="B60" s="4" t="s">
        <v>43</v>
      </c>
      <c r="C60" s="10" t="s">
        <v>44</v>
      </c>
      <c r="D60" s="14">
        <v>1921155</v>
      </c>
      <c r="E60" s="15">
        <v>43749</v>
      </c>
      <c r="F60" s="9">
        <f t="shared" si="0"/>
        <v>2019</v>
      </c>
      <c r="G60" s="10" t="s">
        <v>23</v>
      </c>
      <c r="H60" s="10" t="s">
        <v>24</v>
      </c>
      <c r="I60" s="10" t="s">
        <v>25</v>
      </c>
      <c r="J60" s="10" t="s">
        <v>54</v>
      </c>
      <c r="K60" s="10" t="s">
        <v>27</v>
      </c>
      <c r="L60" s="10" t="s">
        <v>28</v>
      </c>
      <c r="M60" s="10" t="s">
        <v>29</v>
      </c>
      <c r="N60" s="11">
        <f t="shared" ca="1" si="1"/>
        <v>5</v>
      </c>
      <c r="O60" s="11" t="str">
        <f t="shared" si="2"/>
        <v/>
      </c>
      <c r="P60" s="11">
        <f t="shared" ca="1" si="3"/>
        <v>4</v>
      </c>
      <c r="Q60" s="11">
        <f t="shared" ca="1" si="4"/>
        <v>2028</v>
      </c>
      <c r="R60" s="22" t="s">
        <v>57</v>
      </c>
      <c r="S60" s="5"/>
      <c r="T60" s="5" t="s">
        <v>40</v>
      </c>
      <c r="U60" s="22" t="s">
        <v>615</v>
      </c>
      <c r="V60" s="22">
        <v>2</v>
      </c>
      <c r="W60" s="63">
        <v>0</v>
      </c>
      <c r="X60" s="63">
        <f t="shared" si="13"/>
        <v>0</v>
      </c>
    </row>
    <row r="61" spans="1:24" ht="15.6" x14ac:dyDescent="0.3">
      <c r="A61" s="4" t="s">
        <v>20</v>
      </c>
      <c r="B61" s="4" t="s">
        <v>626</v>
      </c>
      <c r="C61" s="10" t="s">
        <v>46</v>
      </c>
      <c r="D61" s="14">
        <v>2256632</v>
      </c>
      <c r="E61" s="15">
        <v>45460</v>
      </c>
      <c r="F61" s="9">
        <f t="shared" si="0"/>
        <v>2024</v>
      </c>
      <c r="G61" s="10" t="s">
        <v>23</v>
      </c>
      <c r="H61" s="10" t="s">
        <v>24</v>
      </c>
      <c r="I61" s="10" t="s">
        <v>25</v>
      </c>
      <c r="J61" s="10" t="s">
        <v>58</v>
      </c>
      <c r="K61" s="10" t="s">
        <v>27</v>
      </c>
      <c r="L61" s="10" t="s">
        <v>28</v>
      </c>
      <c r="M61" s="10" t="s">
        <v>29</v>
      </c>
      <c r="N61" s="11">
        <f t="shared" ca="1" si="1"/>
        <v>0</v>
      </c>
      <c r="O61" s="11">
        <f t="shared" ca="1" si="2"/>
        <v>11</v>
      </c>
      <c r="P61" s="11" t="str">
        <f t="shared" si="3"/>
        <v/>
      </c>
      <c r="Q61" s="11">
        <f t="shared" ca="1" si="4"/>
        <v>2035</v>
      </c>
      <c r="R61" s="12"/>
      <c r="S61" s="5"/>
      <c r="T61" s="5" t="s">
        <v>31</v>
      </c>
      <c r="U61" s="22" t="s">
        <v>614</v>
      </c>
      <c r="V61" s="22">
        <v>0</v>
      </c>
      <c r="W61" s="62"/>
      <c r="X61" s="62"/>
    </row>
    <row r="62" spans="1:24" ht="15.6" x14ac:dyDescent="0.3">
      <c r="A62" s="4" t="s">
        <v>20</v>
      </c>
      <c r="B62" s="4" t="s">
        <v>47</v>
      </c>
      <c r="C62" s="6" t="s">
        <v>48</v>
      </c>
      <c r="D62" s="7">
        <v>2256901</v>
      </c>
      <c r="E62" s="8">
        <v>45460</v>
      </c>
      <c r="F62" s="9">
        <f t="shared" si="0"/>
        <v>2024</v>
      </c>
      <c r="G62" s="10" t="s">
        <v>23</v>
      </c>
      <c r="H62" s="10" t="s">
        <v>24</v>
      </c>
      <c r="I62" s="10" t="s">
        <v>25</v>
      </c>
      <c r="J62" s="10" t="s">
        <v>58</v>
      </c>
      <c r="K62" s="18" t="s">
        <v>27</v>
      </c>
      <c r="L62" s="18" t="s">
        <v>28</v>
      </c>
      <c r="M62" s="18" t="s">
        <v>29</v>
      </c>
      <c r="N62" s="11">
        <f t="shared" ca="1" si="1"/>
        <v>0</v>
      </c>
      <c r="O62" s="11" t="str">
        <f t="shared" si="2"/>
        <v/>
      </c>
      <c r="P62" s="11">
        <f t="shared" ca="1" si="3"/>
        <v>9</v>
      </c>
      <c r="Q62" s="11">
        <f t="shared" ca="1" si="4"/>
        <v>2033</v>
      </c>
      <c r="R62" s="22" t="s">
        <v>59</v>
      </c>
      <c r="S62" s="5"/>
      <c r="T62" s="5" t="s">
        <v>40</v>
      </c>
      <c r="U62" s="22" t="s">
        <v>615</v>
      </c>
      <c r="V62" s="22">
        <v>2</v>
      </c>
      <c r="W62" s="63">
        <v>0</v>
      </c>
      <c r="X62" s="63">
        <f>W62*V62</f>
        <v>0</v>
      </c>
    </row>
    <row r="63" spans="1:24" ht="15.6" x14ac:dyDescent="0.3">
      <c r="A63" s="4" t="s">
        <v>20</v>
      </c>
      <c r="B63" s="4" t="s">
        <v>626</v>
      </c>
      <c r="C63" s="6" t="s">
        <v>46</v>
      </c>
      <c r="D63" s="7">
        <v>2256633</v>
      </c>
      <c r="E63" s="8">
        <v>45100</v>
      </c>
      <c r="F63" s="9">
        <f t="shared" si="0"/>
        <v>2023</v>
      </c>
      <c r="G63" s="10" t="s">
        <v>23</v>
      </c>
      <c r="H63" s="10" t="s">
        <v>24</v>
      </c>
      <c r="I63" s="10" t="s">
        <v>25</v>
      </c>
      <c r="J63" s="18" t="s">
        <v>65</v>
      </c>
      <c r="K63" s="10" t="s">
        <v>27</v>
      </c>
      <c r="L63" s="10" t="s">
        <v>28</v>
      </c>
      <c r="M63" s="10" t="s">
        <v>29</v>
      </c>
      <c r="N63" s="11">
        <f t="shared" ca="1" si="1"/>
        <v>1</v>
      </c>
      <c r="O63" s="11">
        <f t="shared" ca="1" si="2"/>
        <v>10</v>
      </c>
      <c r="P63" s="11" t="str">
        <f t="shared" si="3"/>
        <v/>
      </c>
      <c r="Q63" s="11">
        <f t="shared" ca="1" si="4"/>
        <v>2034</v>
      </c>
      <c r="R63" s="12"/>
      <c r="S63" s="5"/>
      <c r="T63" s="5" t="s">
        <v>31</v>
      </c>
      <c r="U63" s="22" t="s">
        <v>614</v>
      </c>
      <c r="V63" s="22">
        <v>0</v>
      </c>
      <c r="W63" s="62"/>
      <c r="X63" s="62"/>
    </row>
    <row r="64" spans="1:24" ht="15.6" x14ac:dyDescent="0.3">
      <c r="A64" s="4" t="s">
        <v>20</v>
      </c>
      <c r="B64" s="17" t="s">
        <v>47</v>
      </c>
      <c r="C64" s="18" t="s">
        <v>48</v>
      </c>
      <c r="D64" s="7">
        <v>2256967</v>
      </c>
      <c r="E64" s="8">
        <v>45100</v>
      </c>
      <c r="F64" s="9">
        <f t="shared" si="0"/>
        <v>2023</v>
      </c>
      <c r="G64" s="10" t="s">
        <v>23</v>
      </c>
      <c r="H64" s="10" t="s">
        <v>24</v>
      </c>
      <c r="I64" s="10" t="s">
        <v>25</v>
      </c>
      <c r="J64" s="18" t="s">
        <v>65</v>
      </c>
      <c r="K64" s="18" t="s">
        <v>27</v>
      </c>
      <c r="L64" s="18" t="s">
        <v>28</v>
      </c>
      <c r="M64" s="18" t="s">
        <v>29</v>
      </c>
      <c r="N64" s="11">
        <f t="shared" ca="1" si="1"/>
        <v>1</v>
      </c>
      <c r="O64" s="11" t="str">
        <f t="shared" si="2"/>
        <v/>
      </c>
      <c r="P64" s="11">
        <f t="shared" ca="1" si="3"/>
        <v>8</v>
      </c>
      <c r="Q64" s="11">
        <f t="shared" ca="1" si="4"/>
        <v>2032</v>
      </c>
      <c r="R64" s="22" t="s">
        <v>66</v>
      </c>
      <c r="S64" s="5"/>
      <c r="T64" s="5" t="s">
        <v>40</v>
      </c>
      <c r="U64" s="22" t="s">
        <v>615</v>
      </c>
      <c r="V64" s="22">
        <v>2</v>
      </c>
      <c r="W64" s="63">
        <v>0</v>
      </c>
      <c r="X64" s="63">
        <f>W64*V64</f>
        <v>0</v>
      </c>
    </row>
    <row r="65" spans="1:24" ht="15.6" x14ac:dyDescent="0.3">
      <c r="A65" s="4" t="s">
        <v>20</v>
      </c>
      <c r="B65" s="4" t="s">
        <v>621</v>
      </c>
      <c r="C65" s="6" t="s">
        <v>32</v>
      </c>
      <c r="D65" s="13">
        <v>2259020</v>
      </c>
      <c r="E65" s="8">
        <v>45100</v>
      </c>
      <c r="F65" s="9">
        <f t="shared" si="0"/>
        <v>2023</v>
      </c>
      <c r="G65" s="10" t="s">
        <v>23</v>
      </c>
      <c r="H65" s="10" t="s">
        <v>24</v>
      </c>
      <c r="I65" s="10" t="s">
        <v>25</v>
      </c>
      <c r="J65" s="10" t="s">
        <v>60</v>
      </c>
      <c r="K65" s="10" t="s">
        <v>27</v>
      </c>
      <c r="L65" s="10" t="s">
        <v>28</v>
      </c>
      <c r="M65" s="10" t="s">
        <v>29</v>
      </c>
      <c r="N65" s="11">
        <f t="shared" ca="1" si="1"/>
        <v>1</v>
      </c>
      <c r="O65" s="11">
        <f t="shared" ca="1" si="2"/>
        <v>10</v>
      </c>
      <c r="P65" s="11" t="str">
        <f t="shared" si="3"/>
        <v/>
      </c>
      <c r="Q65" s="11">
        <f t="shared" ca="1" si="4"/>
        <v>2034</v>
      </c>
      <c r="R65" s="12"/>
      <c r="S65" s="5"/>
      <c r="T65" s="5" t="s">
        <v>31</v>
      </c>
      <c r="U65" s="22" t="s">
        <v>614</v>
      </c>
      <c r="V65" s="22">
        <v>0</v>
      </c>
      <c r="W65" s="62"/>
      <c r="X65" s="62"/>
    </row>
    <row r="66" spans="1:24" ht="15.6" x14ac:dyDescent="0.3">
      <c r="A66" s="4" t="s">
        <v>20</v>
      </c>
      <c r="B66" s="5" t="s">
        <v>619</v>
      </c>
      <c r="C66" s="6" t="s">
        <v>33</v>
      </c>
      <c r="D66" s="7">
        <v>2260860</v>
      </c>
      <c r="E66" s="8">
        <v>45100</v>
      </c>
      <c r="F66" s="9">
        <f t="shared" si="0"/>
        <v>2023</v>
      </c>
      <c r="G66" s="10" t="s">
        <v>23</v>
      </c>
      <c r="H66" s="10" t="s">
        <v>24</v>
      </c>
      <c r="I66" s="10" t="s">
        <v>25</v>
      </c>
      <c r="J66" s="10" t="s">
        <v>60</v>
      </c>
      <c r="K66" s="10" t="s">
        <v>27</v>
      </c>
      <c r="L66" s="10" t="s">
        <v>28</v>
      </c>
      <c r="M66" s="10" t="s">
        <v>29</v>
      </c>
      <c r="N66" s="11">
        <f t="shared" ca="1" si="1"/>
        <v>1</v>
      </c>
      <c r="O66" s="11">
        <f t="shared" ca="1" si="2"/>
        <v>10</v>
      </c>
      <c r="P66" s="11" t="str">
        <f t="shared" si="3"/>
        <v/>
      </c>
      <c r="Q66" s="11">
        <f t="shared" ca="1" si="4"/>
        <v>2034</v>
      </c>
      <c r="R66" s="12"/>
      <c r="S66" s="5"/>
      <c r="T66" s="5" t="s">
        <v>31</v>
      </c>
      <c r="U66" s="22" t="s">
        <v>614</v>
      </c>
      <c r="V66" s="22">
        <v>0</v>
      </c>
      <c r="W66" s="62"/>
      <c r="X66" s="62"/>
    </row>
    <row r="67" spans="1:24" ht="15.6" x14ac:dyDescent="0.3">
      <c r="A67" s="4" t="s">
        <v>20</v>
      </c>
      <c r="B67" s="4" t="s">
        <v>196</v>
      </c>
      <c r="C67" s="6" t="s">
        <v>41</v>
      </c>
      <c r="D67" s="7">
        <v>231580014054</v>
      </c>
      <c r="E67" s="8">
        <v>45100</v>
      </c>
      <c r="F67" s="9">
        <f t="shared" ref="F67:F130" si="14">YEAR(E67)</f>
        <v>2023</v>
      </c>
      <c r="G67" s="10" t="s">
        <v>23</v>
      </c>
      <c r="H67" s="10" t="s">
        <v>24</v>
      </c>
      <c r="I67" s="10" t="s">
        <v>25</v>
      </c>
      <c r="J67" s="10" t="s">
        <v>60</v>
      </c>
      <c r="K67" s="10" t="s">
        <v>27</v>
      </c>
      <c r="L67" s="10" t="s">
        <v>28</v>
      </c>
      <c r="M67" s="10" t="s">
        <v>29</v>
      </c>
      <c r="N67" s="11">
        <f t="shared" ref="N67:N130" ca="1" si="15">ROUNDUP(DATEDIF(E67,(NOW()),"y"),0)</f>
        <v>1</v>
      </c>
      <c r="O67" s="11" t="str">
        <f t="shared" ref="O67:O130" si="16">IF(T67="analyzer",11-N67,"")</f>
        <v/>
      </c>
      <c r="P67" s="11">
        <f t="shared" ref="P67:P130" ca="1" si="17">IF(T67="sonde",9-N67,"")</f>
        <v>8</v>
      </c>
      <c r="Q67" s="11">
        <f t="shared" ref="Q67:Q130" ca="1" si="18">IF(T67="sonde",F67+N67+P67,F67+N67+O67)</f>
        <v>2032</v>
      </c>
      <c r="R67" s="22" t="s">
        <v>64</v>
      </c>
      <c r="S67" s="5"/>
      <c r="T67" s="5" t="s">
        <v>40</v>
      </c>
      <c r="U67" s="22" t="s">
        <v>614</v>
      </c>
      <c r="V67" s="22">
        <v>0</v>
      </c>
      <c r="W67" s="62"/>
      <c r="X67" s="62"/>
    </row>
    <row r="68" spans="1:24" ht="15.6" x14ac:dyDescent="0.3">
      <c r="A68" s="4" t="s">
        <v>20</v>
      </c>
      <c r="B68" s="5" t="s">
        <v>36</v>
      </c>
      <c r="C68" s="6" t="s">
        <v>53</v>
      </c>
      <c r="D68" s="7">
        <v>2260441</v>
      </c>
      <c r="E68" s="8">
        <v>45100</v>
      </c>
      <c r="F68" s="9">
        <f t="shared" si="14"/>
        <v>2023</v>
      </c>
      <c r="G68" s="10" t="s">
        <v>23</v>
      </c>
      <c r="H68" s="10" t="s">
        <v>24</v>
      </c>
      <c r="I68" s="10" t="s">
        <v>25</v>
      </c>
      <c r="J68" s="10" t="s">
        <v>60</v>
      </c>
      <c r="K68" s="10" t="s">
        <v>27</v>
      </c>
      <c r="L68" s="10" t="s">
        <v>28</v>
      </c>
      <c r="M68" s="10" t="s">
        <v>29</v>
      </c>
      <c r="N68" s="11">
        <f t="shared" ca="1" si="15"/>
        <v>1</v>
      </c>
      <c r="O68" s="11" t="str">
        <f t="shared" si="16"/>
        <v/>
      </c>
      <c r="P68" s="11">
        <f t="shared" ca="1" si="17"/>
        <v>8</v>
      </c>
      <c r="Q68" s="11">
        <f t="shared" ca="1" si="18"/>
        <v>2032</v>
      </c>
      <c r="R68" s="22" t="s">
        <v>61</v>
      </c>
      <c r="S68" s="5"/>
      <c r="T68" s="5" t="s">
        <v>40</v>
      </c>
      <c r="U68" s="22" t="s">
        <v>616</v>
      </c>
      <c r="V68" s="22">
        <v>1</v>
      </c>
      <c r="W68" s="63">
        <v>0</v>
      </c>
      <c r="X68" s="63">
        <f t="shared" ref="X68:X71" si="19">W68*V68</f>
        <v>0</v>
      </c>
    </row>
    <row r="69" spans="1:24" ht="15.6" x14ac:dyDescent="0.3">
      <c r="A69" s="4" t="s">
        <v>20</v>
      </c>
      <c r="B69" s="4" t="s">
        <v>21</v>
      </c>
      <c r="C69" s="6" t="s">
        <v>22</v>
      </c>
      <c r="D69" s="14">
        <v>1318145</v>
      </c>
      <c r="E69" s="15">
        <v>40269</v>
      </c>
      <c r="F69" s="9">
        <f t="shared" si="14"/>
        <v>2010</v>
      </c>
      <c r="G69" s="10" t="s">
        <v>23</v>
      </c>
      <c r="H69" s="10" t="s">
        <v>24</v>
      </c>
      <c r="I69" s="10" t="s">
        <v>25</v>
      </c>
      <c r="J69" s="10" t="s">
        <v>60</v>
      </c>
      <c r="K69" s="10" t="s">
        <v>27</v>
      </c>
      <c r="L69" s="10" t="s">
        <v>28</v>
      </c>
      <c r="M69" s="10" t="s">
        <v>29</v>
      </c>
      <c r="N69" s="11">
        <f t="shared" ca="1" si="15"/>
        <v>14</v>
      </c>
      <c r="O69" s="11">
        <f t="shared" ca="1" si="16"/>
        <v>-3</v>
      </c>
      <c r="P69" s="11" t="str">
        <f t="shared" si="17"/>
        <v/>
      </c>
      <c r="Q69" s="11">
        <f t="shared" ca="1" si="18"/>
        <v>2021</v>
      </c>
      <c r="R69" s="22" t="s">
        <v>63</v>
      </c>
      <c r="S69" s="5"/>
      <c r="T69" s="5" t="s">
        <v>31</v>
      </c>
      <c r="U69" s="22" t="s">
        <v>615</v>
      </c>
      <c r="V69" s="22">
        <v>2</v>
      </c>
      <c r="W69" s="63">
        <v>0</v>
      </c>
      <c r="X69" s="63">
        <f t="shared" si="19"/>
        <v>0</v>
      </c>
    </row>
    <row r="70" spans="1:24" ht="15.6" x14ac:dyDescent="0.3">
      <c r="A70" s="4" t="s">
        <v>20</v>
      </c>
      <c r="B70" s="5" t="s">
        <v>34</v>
      </c>
      <c r="C70" s="6" t="s">
        <v>35</v>
      </c>
      <c r="D70" s="7">
        <v>2259440</v>
      </c>
      <c r="E70" s="8">
        <v>45100</v>
      </c>
      <c r="F70" s="9">
        <f t="shared" si="14"/>
        <v>2023</v>
      </c>
      <c r="G70" s="10" t="s">
        <v>23</v>
      </c>
      <c r="H70" s="10" t="s">
        <v>24</v>
      </c>
      <c r="I70" s="10" t="s">
        <v>25</v>
      </c>
      <c r="J70" s="10" t="s">
        <v>60</v>
      </c>
      <c r="K70" s="10" t="s">
        <v>27</v>
      </c>
      <c r="L70" s="10" t="s">
        <v>28</v>
      </c>
      <c r="M70" s="10" t="s">
        <v>29</v>
      </c>
      <c r="N70" s="11">
        <f t="shared" ca="1" si="15"/>
        <v>1</v>
      </c>
      <c r="O70" s="11">
        <f t="shared" ca="1" si="16"/>
        <v>10</v>
      </c>
      <c r="P70" s="11" t="str">
        <f t="shared" si="17"/>
        <v/>
      </c>
      <c r="Q70" s="11">
        <f t="shared" ca="1" si="18"/>
        <v>2034</v>
      </c>
      <c r="R70" s="12"/>
      <c r="S70" s="5"/>
      <c r="T70" s="5" t="s">
        <v>31</v>
      </c>
      <c r="U70" s="22" t="s">
        <v>615</v>
      </c>
      <c r="V70" s="22">
        <v>4</v>
      </c>
      <c r="W70" s="63">
        <v>0</v>
      </c>
      <c r="X70" s="63">
        <f t="shared" si="19"/>
        <v>0</v>
      </c>
    </row>
    <row r="71" spans="1:24" ht="15.6" x14ac:dyDescent="0.3">
      <c r="A71" s="4" t="s">
        <v>20</v>
      </c>
      <c r="B71" s="4" t="s">
        <v>47</v>
      </c>
      <c r="C71" s="6" t="s">
        <v>48</v>
      </c>
      <c r="D71" s="7">
        <v>2257299</v>
      </c>
      <c r="E71" s="8">
        <v>45100</v>
      </c>
      <c r="F71" s="9">
        <f t="shared" si="14"/>
        <v>2023</v>
      </c>
      <c r="G71" s="10" t="s">
        <v>23</v>
      </c>
      <c r="H71" s="10" t="s">
        <v>24</v>
      </c>
      <c r="I71" s="10" t="s">
        <v>25</v>
      </c>
      <c r="J71" s="10" t="s">
        <v>60</v>
      </c>
      <c r="K71" s="10" t="s">
        <v>27</v>
      </c>
      <c r="L71" s="10" t="s">
        <v>28</v>
      </c>
      <c r="M71" s="10" t="s">
        <v>29</v>
      </c>
      <c r="N71" s="11">
        <f t="shared" ca="1" si="15"/>
        <v>1</v>
      </c>
      <c r="O71" s="11" t="str">
        <f t="shared" si="16"/>
        <v/>
      </c>
      <c r="P71" s="11">
        <f t="shared" ca="1" si="17"/>
        <v>8</v>
      </c>
      <c r="Q71" s="11">
        <f t="shared" ca="1" si="18"/>
        <v>2032</v>
      </c>
      <c r="R71" s="22" t="s">
        <v>62</v>
      </c>
      <c r="S71" s="5"/>
      <c r="T71" s="5" t="s">
        <v>40</v>
      </c>
      <c r="U71" s="22" t="s">
        <v>615</v>
      </c>
      <c r="V71" s="22">
        <v>2</v>
      </c>
      <c r="W71" s="63">
        <v>0</v>
      </c>
      <c r="X71" s="63">
        <f t="shared" si="19"/>
        <v>0</v>
      </c>
    </row>
    <row r="72" spans="1:24" ht="15.6" x14ac:dyDescent="0.3">
      <c r="A72" s="4" t="s">
        <v>20</v>
      </c>
      <c r="B72" s="4" t="s">
        <v>621</v>
      </c>
      <c r="C72" s="18" t="s">
        <v>32</v>
      </c>
      <c r="D72" s="7">
        <v>2258215</v>
      </c>
      <c r="E72" s="8">
        <v>45100</v>
      </c>
      <c r="F72" s="9">
        <f t="shared" si="14"/>
        <v>2023</v>
      </c>
      <c r="G72" s="10" t="s">
        <v>23</v>
      </c>
      <c r="H72" s="10" t="s">
        <v>24</v>
      </c>
      <c r="I72" s="10" t="s">
        <v>25</v>
      </c>
      <c r="J72" s="10" t="s">
        <v>67</v>
      </c>
      <c r="K72" s="18" t="s">
        <v>27</v>
      </c>
      <c r="L72" s="18" t="s">
        <v>28</v>
      </c>
      <c r="M72" s="18" t="s">
        <v>29</v>
      </c>
      <c r="N72" s="11">
        <f t="shared" ca="1" si="15"/>
        <v>1</v>
      </c>
      <c r="O72" s="11">
        <f t="shared" ca="1" si="16"/>
        <v>10</v>
      </c>
      <c r="P72" s="11" t="str">
        <f t="shared" si="17"/>
        <v/>
      </c>
      <c r="Q72" s="11">
        <f t="shared" ca="1" si="18"/>
        <v>2034</v>
      </c>
      <c r="R72" s="12"/>
      <c r="S72" s="5"/>
      <c r="T72" s="5" t="s">
        <v>31</v>
      </c>
      <c r="U72" s="22" t="s">
        <v>614</v>
      </c>
      <c r="V72" s="22">
        <v>0</v>
      </c>
      <c r="W72" s="62"/>
      <c r="X72" s="62"/>
    </row>
    <row r="73" spans="1:24" ht="15.6" x14ac:dyDescent="0.3">
      <c r="A73" s="4" t="s">
        <v>20</v>
      </c>
      <c r="B73" s="5" t="s">
        <v>619</v>
      </c>
      <c r="C73" s="10" t="s">
        <v>33</v>
      </c>
      <c r="D73" s="14">
        <v>2260863</v>
      </c>
      <c r="E73" s="15">
        <v>45100</v>
      </c>
      <c r="F73" s="9">
        <f t="shared" si="14"/>
        <v>2023</v>
      </c>
      <c r="G73" s="10" t="s">
        <v>23</v>
      </c>
      <c r="H73" s="10" t="s">
        <v>24</v>
      </c>
      <c r="I73" s="10" t="s">
        <v>25</v>
      </c>
      <c r="J73" s="10" t="s">
        <v>67</v>
      </c>
      <c r="K73" s="10" t="s">
        <v>27</v>
      </c>
      <c r="L73" s="10" t="s">
        <v>28</v>
      </c>
      <c r="M73" s="10" t="s">
        <v>29</v>
      </c>
      <c r="N73" s="11">
        <f t="shared" ca="1" si="15"/>
        <v>1</v>
      </c>
      <c r="O73" s="11">
        <f t="shared" ca="1" si="16"/>
        <v>10</v>
      </c>
      <c r="P73" s="11" t="str">
        <f t="shared" si="17"/>
        <v/>
      </c>
      <c r="Q73" s="11">
        <f t="shared" ca="1" si="18"/>
        <v>2034</v>
      </c>
      <c r="R73" s="12"/>
      <c r="S73" s="5"/>
      <c r="T73" s="5" t="s">
        <v>31</v>
      </c>
      <c r="U73" s="22" t="s">
        <v>614</v>
      </c>
      <c r="V73" s="22">
        <v>0</v>
      </c>
      <c r="W73" s="62"/>
      <c r="X73" s="62"/>
    </row>
    <row r="74" spans="1:24" ht="15.6" x14ac:dyDescent="0.3">
      <c r="A74" s="4" t="s">
        <v>20</v>
      </c>
      <c r="B74" s="4" t="s">
        <v>196</v>
      </c>
      <c r="C74" s="10" t="s">
        <v>41</v>
      </c>
      <c r="D74" s="14">
        <v>231580014040</v>
      </c>
      <c r="E74" s="15">
        <v>45100</v>
      </c>
      <c r="F74" s="9">
        <f t="shared" si="14"/>
        <v>2023</v>
      </c>
      <c r="G74" s="10" t="s">
        <v>23</v>
      </c>
      <c r="H74" s="10" t="s">
        <v>24</v>
      </c>
      <c r="I74" s="10" t="s">
        <v>25</v>
      </c>
      <c r="J74" s="10" t="s">
        <v>67</v>
      </c>
      <c r="K74" s="10" t="s">
        <v>27</v>
      </c>
      <c r="L74" s="10" t="s">
        <v>28</v>
      </c>
      <c r="M74" s="10" t="s">
        <v>29</v>
      </c>
      <c r="N74" s="11">
        <f t="shared" ca="1" si="15"/>
        <v>1</v>
      </c>
      <c r="O74" s="11" t="str">
        <f t="shared" si="16"/>
        <v/>
      </c>
      <c r="P74" s="11">
        <f t="shared" ca="1" si="17"/>
        <v>8</v>
      </c>
      <c r="Q74" s="11">
        <f t="shared" ca="1" si="18"/>
        <v>2032</v>
      </c>
      <c r="R74" s="22" t="s">
        <v>68</v>
      </c>
      <c r="S74" s="5"/>
      <c r="T74" s="5" t="s">
        <v>40</v>
      </c>
      <c r="U74" s="22" t="s">
        <v>614</v>
      </c>
      <c r="V74" s="22">
        <v>0</v>
      </c>
      <c r="W74" s="62"/>
      <c r="X74" s="62"/>
    </row>
    <row r="75" spans="1:24" ht="15.6" x14ac:dyDescent="0.3">
      <c r="A75" s="4" t="s">
        <v>20</v>
      </c>
      <c r="B75" s="4" t="s">
        <v>47</v>
      </c>
      <c r="C75" s="10" t="s">
        <v>48</v>
      </c>
      <c r="D75" s="14">
        <v>2255018</v>
      </c>
      <c r="E75" s="15">
        <v>45100</v>
      </c>
      <c r="F75" s="9">
        <f t="shared" si="14"/>
        <v>2023</v>
      </c>
      <c r="G75" s="10" t="s">
        <v>23</v>
      </c>
      <c r="H75" s="10" t="s">
        <v>24</v>
      </c>
      <c r="I75" s="10" t="s">
        <v>25</v>
      </c>
      <c r="J75" s="10" t="s">
        <v>67</v>
      </c>
      <c r="K75" s="10" t="s">
        <v>27</v>
      </c>
      <c r="L75" s="10" t="s">
        <v>28</v>
      </c>
      <c r="M75" s="10" t="s">
        <v>29</v>
      </c>
      <c r="N75" s="11">
        <f t="shared" ca="1" si="15"/>
        <v>1</v>
      </c>
      <c r="O75" s="11" t="str">
        <f t="shared" si="16"/>
        <v/>
      </c>
      <c r="P75" s="11">
        <f t="shared" ca="1" si="17"/>
        <v>8</v>
      </c>
      <c r="Q75" s="11">
        <f t="shared" ca="1" si="18"/>
        <v>2032</v>
      </c>
      <c r="R75" s="22" t="s">
        <v>69</v>
      </c>
      <c r="S75" s="5"/>
      <c r="T75" s="5" t="s">
        <v>40</v>
      </c>
      <c r="U75" s="22" t="s">
        <v>615</v>
      </c>
      <c r="V75" s="22">
        <v>2</v>
      </c>
      <c r="W75" s="63">
        <v>0</v>
      </c>
      <c r="X75" s="63">
        <f>W75*V75</f>
        <v>0</v>
      </c>
    </row>
    <row r="76" spans="1:24" ht="15.6" x14ac:dyDescent="0.3">
      <c r="A76" s="4" t="s">
        <v>20</v>
      </c>
      <c r="B76" s="4" t="s">
        <v>626</v>
      </c>
      <c r="C76" s="10" t="s">
        <v>70</v>
      </c>
      <c r="D76" s="7">
        <v>2358120</v>
      </c>
      <c r="E76" s="8">
        <v>45100</v>
      </c>
      <c r="F76" s="9">
        <f t="shared" si="14"/>
        <v>2023</v>
      </c>
      <c r="G76" s="10" t="s">
        <v>23</v>
      </c>
      <c r="H76" s="10" t="s">
        <v>24</v>
      </c>
      <c r="I76" s="10" t="s">
        <v>25</v>
      </c>
      <c r="J76" s="10" t="s">
        <v>71</v>
      </c>
      <c r="K76" s="10" t="s">
        <v>27</v>
      </c>
      <c r="L76" s="10" t="s">
        <v>28</v>
      </c>
      <c r="M76" s="10" t="s">
        <v>29</v>
      </c>
      <c r="N76" s="11">
        <f t="shared" ca="1" si="15"/>
        <v>1</v>
      </c>
      <c r="O76" s="11">
        <f t="shared" ca="1" si="16"/>
        <v>10</v>
      </c>
      <c r="P76" s="11" t="str">
        <f t="shared" si="17"/>
        <v/>
      </c>
      <c r="Q76" s="11">
        <f t="shared" ca="1" si="18"/>
        <v>2034</v>
      </c>
      <c r="R76" s="12"/>
      <c r="S76" s="5"/>
      <c r="T76" s="5" t="s">
        <v>31</v>
      </c>
      <c r="U76" s="22" t="s">
        <v>614</v>
      </c>
      <c r="V76" s="22">
        <v>0</v>
      </c>
      <c r="W76" s="62"/>
      <c r="X76" s="62"/>
    </row>
    <row r="77" spans="1:24" ht="15.6" x14ac:dyDescent="0.3">
      <c r="A77" s="4" t="s">
        <v>20</v>
      </c>
      <c r="B77" s="4" t="s">
        <v>72</v>
      </c>
      <c r="C77" s="6" t="s">
        <v>73</v>
      </c>
      <c r="D77" s="7">
        <v>2244144</v>
      </c>
      <c r="E77" s="8">
        <v>45100</v>
      </c>
      <c r="F77" s="9">
        <f t="shared" si="14"/>
        <v>2023</v>
      </c>
      <c r="G77" s="10" t="s">
        <v>23</v>
      </c>
      <c r="H77" s="10" t="s">
        <v>24</v>
      </c>
      <c r="I77" s="10" t="s">
        <v>25</v>
      </c>
      <c r="J77" s="10" t="s">
        <v>71</v>
      </c>
      <c r="K77" s="18" t="s">
        <v>27</v>
      </c>
      <c r="L77" s="18" t="s">
        <v>28</v>
      </c>
      <c r="M77" s="18" t="s">
        <v>29</v>
      </c>
      <c r="N77" s="11">
        <f t="shared" ca="1" si="15"/>
        <v>1</v>
      </c>
      <c r="O77" s="11" t="str">
        <f t="shared" si="16"/>
        <v/>
      </c>
      <c r="P77" s="11">
        <f t="shared" ca="1" si="17"/>
        <v>8</v>
      </c>
      <c r="Q77" s="11">
        <f t="shared" ca="1" si="18"/>
        <v>2032</v>
      </c>
      <c r="R77" s="22" t="s">
        <v>74</v>
      </c>
      <c r="S77" s="5"/>
      <c r="T77" s="5" t="s">
        <v>40</v>
      </c>
      <c r="U77" s="22" t="s">
        <v>616</v>
      </c>
      <c r="V77" s="22">
        <v>1</v>
      </c>
      <c r="W77" s="63">
        <v>0</v>
      </c>
      <c r="X77" s="63">
        <f>W77*V77</f>
        <v>0</v>
      </c>
    </row>
    <row r="78" spans="1:24" ht="15.6" x14ac:dyDescent="0.3">
      <c r="A78" s="4" t="s">
        <v>20</v>
      </c>
      <c r="B78" s="4" t="s">
        <v>626</v>
      </c>
      <c r="C78" s="6" t="s">
        <v>70</v>
      </c>
      <c r="D78" s="7">
        <v>2256653</v>
      </c>
      <c r="E78" s="8">
        <v>45100</v>
      </c>
      <c r="F78" s="9">
        <f t="shared" si="14"/>
        <v>2023</v>
      </c>
      <c r="G78" s="10" t="s">
        <v>23</v>
      </c>
      <c r="H78" s="10" t="s">
        <v>24</v>
      </c>
      <c r="I78" s="10" t="s">
        <v>25</v>
      </c>
      <c r="J78" s="10" t="s">
        <v>75</v>
      </c>
      <c r="K78" s="10" t="s">
        <v>27</v>
      </c>
      <c r="L78" s="10" t="s">
        <v>28</v>
      </c>
      <c r="M78" s="10" t="s">
        <v>29</v>
      </c>
      <c r="N78" s="11">
        <f t="shared" ca="1" si="15"/>
        <v>1</v>
      </c>
      <c r="O78" s="11">
        <f t="shared" ca="1" si="16"/>
        <v>10</v>
      </c>
      <c r="P78" s="11" t="str">
        <f t="shared" si="17"/>
        <v/>
      </c>
      <c r="Q78" s="11">
        <f t="shared" ca="1" si="18"/>
        <v>2034</v>
      </c>
      <c r="R78" s="12"/>
      <c r="S78" s="5"/>
      <c r="T78" s="5" t="s">
        <v>31</v>
      </c>
      <c r="U78" s="22" t="s">
        <v>614</v>
      </c>
      <c r="V78" s="22">
        <v>0</v>
      </c>
      <c r="W78" s="62"/>
      <c r="X78" s="62"/>
    </row>
    <row r="79" spans="1:24" ht="15.6" x14ac:dyDescent="0.3">
      <c r="A79" s="4" t="s">
        <v>20</v>
      </c>
      <c r="B79" s="4" t="s">
        <v>72</v>
      </c>
      <c r="C79" s="10" t="s">
        <v>73</v>
      </c>
      <c r="D79" s="14">
        <v>1232114</v>
      </c>
      <c r="E79" s="15">
        <v>39517</v>
      </c>
      <c r="F79" s="9">
        <f t="shared" si="14"/>
        <v>2008</v>
      </c>
      <c r="G79" s="10" t="s">
        <v>23</v>
      </c>
      <c r="H79" s="10" t="s">
        <v>24</v>
      </c>
      <c r="I79" s="10" t="s">
        <v>25</v>
      </c>
      <c r="J79" s="10" t="s">
        <v>75</v>
      </c>
      <c r="K79" s="10" t="s">
        <v>27</v>
      </c>
      <c r="L79" s="10" t="s">
        <v>28</v>
      </c>
      <c r="M79" s="10" t="s">
        <v>29</v>
      </c>
      <c r="N79" s="11">
        <f t="shared" ca="1" si="15"/>
        <v>16</v>
      </c>
      <c r="O79" s="11" t="str">
        <f t="shared" si="16"/>
        <v/>
      </c>
      <c r="P79" s="11">
        <f t="shared" ca="1" si="17"/>
        <v>-7</v>
      </c>
      <c r="Q79" s="11">
        <f t="shared" ca="1" si="18"/>
        <v>2017</v>
      </c>
      <c r="R79" s="22" t="s">
        <v>76</v>
      </c>
      <c r="S79" s="5"/>
      <c r="T79" s="5" t="s">
        <v>40</v>
      </c>
      <c r="U79" s="22" t="s">
        <v>616</v>
      </c>
      <c r="V79" s="22">
        <v>1</v>
      </c>
      <c r="W79" s="63">
        <v>0</v>
      </c>
      <c r="X79" s="63">
        <f>W79*V79</f>
        <v>0</v>
      </c>
    </row>
    <row r="80" spans="1:24" ht="15.6" x14ac:dyDescent="0.3">
      <c r="A80" s="4" t="s">
        <v>20</v>
      </c>
      <c r="B80" s="4" t="s">
        <v>626</v>
      </c>
      <c r="C80" s="18" t="s">
        <v>70</v>
      </c>
      <c r="D80" s="7">
        <v>2256654</v>
      </c>
      <c r="E80" s="8">
        <v>45100</v>
      </c>
      <c r="F80" s="9">
        <f t="shared" si="14"/>
        <v>2023</v>
      </c>
      <c r="G80" s="10" t="s">
        <v>23</v>
      </c>
      <c r="H80" s="10" t="s">
        <v>24</v>
      </c>
      <c r="I80" s="10" t="s">
        <v>25</v>
      </c>
      <c r="J80" s="10" t="s">
        <v>77</v>
      </c>
      <c r="K80" s="18" t="s">
        <v>27</v>
      </c>
      <c r="L80" s="18" t="s">
        <v>28</v>
      </c>
      <c r="M80" s="18" t="s">
        <v>29</v>
      </c>
      <c r="N80" s="11">
        <f t="shared" ca="1" si="15"/>
        <v>1</v>
      </c>
      <c r="O80" s="11">
        <f t="shared" ca="1" si="16"/>
        <v>10</v>
      </c>
      <c r="P80" s="11" t="str">
        <f t="shared" si="17"/>
        <v/>
      </c>
      <c r="Q80" s="11">
        <f t="shared" ca="1" si="18"/>
        <v>2034</v>
      </c>
      <c r="R80" s="12"/>
      <c r="S80" s="5"/>
      <c r="T80" s="5" t="s">
        <v>31</v>
      </c>
      <c r="U80" s="22" t="s">
        <v>614</v>
      </c>
      <c r="V80" s="22">
        <v>0</v>
      </c>
      <c r="W80" s="62"/>
      <c r="X80" s="62"/>
    </row>
    <row r="81" spans="1:24" ht="15.6" x14ac:dyDescent="0.3">
      <c r="A81" s="4" t="s">
        <v>20</v>
      </c>
      <c r="B81" s="4" t="s">
        <v>72</v>
      </c>
      <c r="C81" s="6" t="s">
        <v>73</v>
      </c>
      <c r="D81" s="7">
        <v>2244143</v>
      </c>
      <c r="E81" s="8">
        <v>45100</v>
      </c>
      <c r="F81" s="9">
        <f t="shared" si="14"/>
        <v>2023</v>
      </c>
      <c r="G81" s="10" t="s">
        <v>23</v>
      </c>
      <c r="H81" s="10" t="s">
        <v>24</v>
      </c>
      <c r="I81" s="10" t="s">
        <v>25</v>
      </c>
      <c r="J81" s="10" t="s">
        <v>77</v>
      </c>
      <c r="K81" s="10" t="s">
        <v>27</v>
      </c>
      <c r="L81" s="10" t="s">
        <v>28</v>
      </c>
      <c r="M81" s="10" t="s">
        <v>29</v>
      </c>
      <c r="N81" s="11">
        <f t="shared" ca="1" si="15"/>
        <v>1</v>
      </c>
      <c r="O81" s="11" t="str">
        <f t="shared" si="16"/>
        <v/>
      </c>
      <c r="P81" s="11">
        <f t="shared" ca="1" si="17"/>
        <v>8</v>
      </c>
      <c r="Q81" s="11">
        <f t="shared" ca="1" si="18"/>
        <v>2032</v>
      </c>
      <c r="R81" s="22" t="s">
        <v>78</v>
      </c>
      <c r="S81" s="5"/>
      <c r="T81" s="5" t="s">
        <v>40</v>
      </c>
      <c r="U81" s="22" t="s">
        <v>616</v>
      </c>
      <c r="V81" s="22">
        <v>1</v>
      </c>
      <c r="W81" s="63">
        <v>0</v>
      </c>
      <c r="X81" s="63">
        <f>W81*V81</f>
        <v>0</v>
      </c>
    </row>
    <row r="82" spans="1:24" ht="15.6" x14ac:dyDescent="0.3">
      <c r="A82" s="4" t="s">
        <v>20</v>
      </c>
      <c r="B82" s="4" t="s">
        <v>626</v>
      </c>
      <c r="C82" s="10" t="s">
        <v>70</v>
      </c>
      <c r="D82" s="14">
        <v>2256631</v>
      </c>
      <c r="E82" s="15">
        <v>45100</v>
      </c>
      <c r="F82" s="9">
        <f t="shared" si="14"/>
        <v>2023</v>
      </c>
      <c r="G82" s="10" t="s">
        <v>23</v>
      </c>
      <c r="H82" s="10" t="s">
        <v>24</v>
      </c>
      <c r="I82" s="10" t="s">
        <v>25</v>
      </c>
      <c r="J82" s="10" t="s">
        <v>79</v>
      </c>
      <c r="K82" s="10" t="s">
        <v>27</v>
      </c>
      <c r="L82" s="10" t="s">
        <v>28</v>
      </c>
      <c r="M82" s="10" t="s">
        <v>29</v>
      </c>
      <c r="N82" s="11">
        <f t="shared" ca="1" si="15"/>
        <v>1</v>
      </c>
      <c r="O82" s="11">
        <f t="shared" ca="1" si="16"/>
        <v>10</v>
      </c>
      <c r="P82" s="11" t="str">
        <f t="shared" si="17"/>
        <v/>
      </c>
      <c r="Q82" s="11">
        <f t="shared" ca="1" si="18"/>
        <v>2034</v>
      </c>
      <c r="R82" s="12"/>
      <c r="S82" s="5"/>
      <c r="T82" s="5" t="s">
        <v>31</v>
      </c>
      <c r="U82" s="22" t="s">
        <v>614</v>
      </c>
      <c r="V82" s="22">
        <v>0</v>
      </c>
      <c r="W82" s="62"/>
      <c r="X82" s="62"/>
    </row>
    <row r="83" spans="1:24" ht="15.6" x14ac:dyDescent="0.3">
      <c r="A83" s="4" t="s">
        <v>20</v>
      </c>
      <c r="B83" s="4" t="s">
        <v>72</v>
      </c>
      <c r="C83" s="6" t="s">
        <v>73</v>
      </c>
      <c r="D83" s="7">
        <v>1232112</v>
      </c>
      <c r="E83" s="8">
        <v>39517</v>
      </c>
      <c r="F83" s="9">
        <f t="shared" si="14"/>
        <v>2008</v>
      </c>
      <c r="G83" s="10" t="s">
        <v>23</v>
      </c>
      <c r="H83" s="10" t="s">
        <v>24</v>
      </c>
      <c r="I83" s="10" t="s">
        <v>25</v>
      </c>
      <c r="J83" s="10" t="s">
        <v>79</v>
      </c>
      <c r="K83" s="10" t="s">
        <v>27</v>
      </c>
      <c r="L83" s="10" t="s">
        <v>28</v>
      </c>
      <c r="M83" s="10" t="s">
        <v>29</v>
      </c>
      <c r="N83" s="11">
        <f t="shared" ca="1" si="15"/>
        <v>16</v>
      </c>
      <c r="O83" s="11" t="str">
        <f t="shared" si="16"/>
        <v/>
      </c>
      <c r="P83" s="11">
        <f t="shared" ca="1" si="17"/>
        <v>-7</v>
      </c>
      <c r="Q83" s="11">
        <f t="shared" ca="1" si="18"/>
        <v>2017</v>
      </c>
      <c r="R83" s="22" t="s">
        <v>80</v>
      </c>
      <c r="S83" s="5"/>
      <c r="T83" s="5" t="s">
        <v>40</v>
      </c>
      <c r="U83" s="22" t="s">
        <v>616</v>
      </c>
      <c r="V83" s="22">
        <v>1</v>
      </c>
      <c r="W83" s="63">
        <v>0</v>
      </c>
      <c r="X83" s="63">
        <f>W83*V83</f>
        <v>0</v>
      </c>
    </row>
    <row r="84" spans="1:24" ht="15.6" x14ac:dyDescent="0.3">
      <c r="A84" s="4" t="s">
        <v>20</v>
      </c>
      <c r="B84" s="4" t="s">
        <v>626</v>
      </c>
      <c r="C84" s="6" t="s">
        <v>70</v>
      </c>
      <c r="D84" s="13">
        <v>2256651</v>
      </c>
      <c r="E84" s="8">
        <v>45100</v>
      </c>
      <c r="F84" s="9">
        <f t="shared" si="14"/>
        <v>2023</v>
      </c>
      <c r="G84" s="10" t="s">
        <v>23</v>
      </c>
      <c r="H84" s="10" t="s">
        <v>24</v>
      </c>
      <c r="I84" s="10" t="s">
        <v>25</v>
      </c>
      <c r="J84" s="10" t="s">
        <v>81</v>
      </c>
      <c r="K84" s="10" t="s">
        <v>27</v>
      </c>
      <c r="L84" s="10" t="s">
        <v>28</v>
      </c>
      <c r="M84" s="10" t="s">
        <v>29</v>
      </c>
      <c r="N84" s="11">
        <f t="shared" ca="1" si="15"/>
        <v>1</v>
      </c>
      <c r="O84" s="11">
        <f t="shared" ca="1" si="16"/>
        <v>10</v>
      </c>
      <c r="P84" s="11" t="str">
        <f t="shared" si="17"/>
        <v/>
      </c>
      <c r="Q84" s="11">
        <f t="shared" ca="1" si="18"/>
        <v>2034</v>
      </c>
      <c r="R84" s="12"/>
      <c r="S84" s="5"/>
      <c r="T84" s="5" t="s">
        <v>31</v>
      </c>
      <c r="U84" s="22" t="s">
        <v>614</v>
      </c>
      <c r="V84" s="22">
        <v>0</v>
      </c>
      <c r="W84" s="62"/>
      <c r="X84" s="62"/>
    </row>
    <row r="85" spans="1:24" ht="15.6" x14ac:dyDescent="0.3">
      <c r="A85" s="4" t="s">
        <v>20</v>
      </c>
      <c r="B85" s="4" t="s">
        <v>72</v>
      </c>
      <c r="C85" s="6" t="s">
        <v>73</v>
      </c>
      <c r="D85" s="14">
        <v>1320601</v>
      </c>
      <c r="E85" s="15">
        <v>38632</v>
      </c>
      <c r="F85" s="9">
        <f t="shared" si="14"/>
        <v>2005</v>
      </c>
      <c r="G85" s="10" t="s">
        <v>23</v>
      </c>
      <c r="H85" s="10" t="s">
        <v>24</v>
      </c>
      <c r="I85" s="10" t="s">
        <v>25</v>
      </c>
      <c r="J85" s="10" t="s">
        <v>81</v>
      </c>
      <c r="K85" s="10" t="s">
        <v>27</v>
      </c>
      <c r="L85" s="10" t="s">
        <v>28</v>
      </c>
      <c r="M85" s="10" t="s">
        <v>29</v>
      </c>
      <c r="N85" s="11">
        <f t="shared" ca="1" si="15"/>
        <v>19</v>
      </c>
      <c r="O85" s="11" t="str">
        <f t="shared" si="16"/>
        <v/>
      </c>
      <c r="P85" s="11">
        <f t="shared" ca="1" si="17"/>
        <v>-10</v>
      </c>
      <c r="Q85" s="11">
        <f t="shared" ca="1" si="18"/>
        <v>2014</v>
      </c>
      <c r="R85" s="22" t="s">
        <v>82</v>
      </c>
      <c r="S85" s="5"/>
      <c r="T85" s="5" t="s">
        <v>40</v>
      </c>
      <c r="U85" s="22" t="s">
        <v>616</v>
      </c>
      <c r="V85" s="22">
        <v>1</v>
      </c>
      <c r="W85" s="63">
        <v>0</v>
      </c>
      <c r="X85" s="63">
        <f>W85*V85</f>
        <v>0</v>
      </c>
    </row>
    <row r="86" spans="1:24" ht="15.6" x14ac:dyDescent="0.3">
      <c r="A86" s="4" t="s">
        <v>20</v>
      </c>
      <c r="B86" s="4" t="s">
        <v>621</v>
      </c>
      <c r="C86" s="10" t="s">
        <v>32</v>
      </c>
      <c r="D86" s="14">
        <v>2258907</v>
      </c>
      <c r="E86" s="15">
        <v>45100</v>
      </c>
      <c r="F86" s="9">
        <f t="shared" si="14"/>
        <v>2023</v>
      </c>
      <c r="G86" s="10" t="s">
        <v>23</v>
      </c>
      <c r="H86" s="10" t="s">
        <v>24</v>
      </c>
      <c r="I86" s="10" t="s">
        <v>25</v>
      </c>
      <c r="J86" s="10" t="s">
        <v>97</v>
      </c>
      <c r="K86" s="10" t="s">
        <v>27</v>
      </c>
      <c r="L86" s="10" t="s">
        <v>28</v>
      </c>
      <c r="M86" s="10" t="s">
        <v>29</v>
      </c>
      <c r="N86" s="11">
        <f t="shared" ca="1" si="15"/>
        <v>1</v>
      </c>
      <c r="O86" s="11">
        <f t="shared" ca="1" si="16"/>
        <v>10</v>
      </c>
      <c r="P86" s="11" t="str">
        <f t="shared" si="17"/>
        <v/>
      </c>
      <c r="Q86" s="11">
        <f t="shared" ca="1" si="18"/>
        <v>2034</v>
      </c>
      <c r="R86" s="12"/>
      <c r="S86" s="5"/>
      <c r="T86" s="5" t="s">
        <v>31</v>
      </c>
      <c r="U86" s="22" t="s">
        <v>614</v>
      </c>
      <c r="V86" s="22">
        <v>0</v>
      </c>
      <c r="W86" s="62"/>
      <c r="X86" s="62"/>
    </row>
    <row r="87" spans="1:24" ht="15.6" x14ac:dyDescent="0.3">
      <c r="A87" s="4" t="s">
        <v>20</v>
      </c>
      <c r="B87" s="5" t="s">
        <v>619</v>
      </c>
      <c r="C87" s="10" t="s">
        <v>33</v>
      </c>
      <c r="D87" s="7">
        <v>2260861</v>
      </c>
      <c r="E87" s="8">
        <v>45100</v>
      </c>
      <c r="F87" s="9">
        <f t="shared" si="14"/>
        <v>2023</v>
      </c>
      <c r="G87" s="10" t="s">
        <v>23</v>
      </c>
      <c r="H87" s="10" t="s">
        <v>24</v>
      </c>
      <c r="I87" s="10" t="s">
        <v>25</v>
      </c>
      <c r="J87" s="10" t="s">
        <v>97</v>
      </c>
      <c r="K87" s="10" t="s">
        <v>27</v>
      </c>
      <c r="L87" s="10" t="s">
        <v>28</v>
      </c>
      <c r="M87" s="10" t="s">
        <v>29</v>
      </c>
      <c r="N87" s="11">
        <f t="shared" ca="1" si="15"/>
        <v>1</v>
      </c>
      <c r="O87" s="11">
        <f t="shared" ca="1" si="16"/>
        <v>10</v>
      </c>
      <c r="P87" s="11" t="str">
        <f t="shared" si="17"/>
        <v/>
      </c>
      <c r="Q87" s="11">
        <f t="shared" ca="1" si="18"/>
        <v>2034</v>
      </c>
      <c r="R87" s="12"/>
      <c r="S87" s="5"/>
      <c r="T87" s="5" t="s">
        <v>31</v>
      </c>
      <c r="U87" s="22" t="s">
        <v>614</v>
      </c>
      <c r="V87" s="22">
        <v>0</v>
      </c>
      <c r="W87" s="62"/>
      <c r="X87" s="62"/>
    </row>
    <row r="88" spans="1:24" ht="15.6" x14ac:dyDescent="0.3">
      <c r="A88" s="4" t="s">
        <v>20</v>
      </c>
      <c r="B88" s="5" t="s">
        <v>34</v>
      </c>
      <c r="C88" s="6" t="s">
        <v>35</v>
      </c>
      <c r="D88" s="7">
        <v>1298031</v>
      </c>
      <c r="E88" s="8">
        <v>40043</v>
      </c>
      <c r="F88" s="9">
        <f t="shared" si="14"/>
        <v>2009</v>
      </c>
      <c r="G88" s="10" t="s">
        <v>23</v>
      </c>
      <c r="H88" s="10" t="s">
        <v>24</v>
      </c>
      <c r="I88" s="10" t="s">
        <v>25</v>
      </c>
      <c r="J88" s="10" t="s">
        <v>97</v>
      </c>
      <c r="K88" s="10" t="s">
        <v>27</v>
      </c>
      <c r="L88" s="10" t="s">
        <v>28</v>
      </c>
      <c r="M88" s="10" t="s">
        <v>29</v>
      </c>
      <c r="N88" s="11">
        <f t="shared" ca="1" si="15"/>
        <v>15</v>
      </c>
      <c r="O88" s="11">
        <f t="shared" ca="1" si="16"/>
        <v>-4</v>
      </c>
      <c r="P88" s="11" t="str">
        <f t="shared" si="17"/>
        <v/>
      </c>
      <c r="Q88" s="11">
        <f t="shared" ca="1" si="18"/>
        <v>2020</v>
      </c>
      <c r="R88" s="12"/>
      <c r="S88" s="5"/>
      <c r="T88" s="5" t="s">
        <v>31</v>
      </c>
      <c r="U88" s="22" t="s">
        <v>615</v>
      </c>
      <c r="V88" s="22">
        <v>4</v>
      </c>
      <c r="W88" s="63">
        <v>0</v>
      </c>
      <c r="X88" s="63">
        <f t="shared" ref="X88:X89" si="20">W88*V88</f>
        <v>0</v>
      </c>
    </row>
    <row r="89" spans="1:24" ht="15.6" x14ac:dyDescent="0.3">
      <c r="A89" s="4" t="s">
        <v>20</v>
      </c>
      <c r="B89" s="4" t="s">
        <v>98</v>
      </c>
      <c r="C89" s="6" t="s">
        <v>99</v>
      </c>
      <c r="D89" s="7">
        <v>2256580</v>
      </c>
      <c r="E89" s="8">
        <v>40043</v>
      </c>
      <c r="F89" s="9">
        <f t="shared" si="14"/>
        <v>2009</v>
      </c>
      <c r="G89" s="10" t="s">
        <v>23</v>
      </c>
      <c r="H89" s="10" t="s">
        <v>24</v>
      </c>
      <c r="I89" s="10" t="s">
        <v>25</v>
      </c>
      <c r="J89" s="10" t="s">
        <v>97</v>
      </c>
      <c r="K89" s="10" t="s">
        <v>27</v>
      </c>
      <c r="L89" s="10" t="s">
        <v>28</v>
      </c>
      <c r="M89" s="10" t="s">
        <v>29</v>
      </c>
      <c r="N89" s="11">
        <f t="shared" ca="1" si="15"/>
        <v>15</v>
      </c>
      <c r="O89" s="11">
        <f t="shared" ca="1" si="16"/>
        <v>-4</v>
      </c>
      <c r="P89" s="11" t="str">
        <f t="shared" si="17"/>
        <v/>
      </c>
      <c r="Q89" s="11">
        <f t="shared" ca="1" si="18"/>
        <v>2020</v>
      </c>
      <c r="R89" s="22" t="s">
        <v>100</v>
      </c>
      <c r="S89" s="5"/>
      <c r="T89" s="5" t="s">
        <v>31</v>
      </c>
      <c r="U89" s="22" t="s">
        <v>615</v>
      </c>
      <c r="V89" s="22">
        <v>2</v>
      </c>
      <c r="W89" s="63">
        <v>0</v>
      </c>
      <c r="X89" s="63">
        <f t="shared" si="20"/>
        <v>0</v>
      </c>
    </row>
    <row r="90" spans="1:24" ht="15.6" x14ac:dyDescent="0.3">
      <c r="A90" s="4" t="s">
        <v>20</v>
      </c>
      <c r="B90" s="4" t="s">
        <v>621</v>
      </c>
      <c r="C90" s="10" t="s">
        <v>32</v>
      </c>
      <c r="D90" s="7">
        <v>2259044</v>
      </c>
      <c r="E90" s="8">
        <v>45100</v>
      </c>
      <c r="F90" s="9">
        <f t="shared" si="14"/>
        <v>2023</v>
      </c>
      <c r="G90" s="10" t="s">
        <v>23</v>
      </c>
      <c r="H90" s="10" t="s">
        <v>24</v>
      </c>
      <c r="I90" s="18" t="s">
        <v>85</v>
      </c>
      <c r="J90" s="10" t="s">
        <v>86</v>
      </c>
      <c r="K90" s="10" t="s">
        <v>27</v>
      </c>
      <c r="L90" s="10" t="s">
        <v>28</v>
      </c>
      <c r="M90" s="10" t="s">
        <v>29</v>
      </c>
      <c r="N90" s="11">
        <f t="shared" ca="1" si="15"/>
        <v>1</v>
      </c>
      <c r="O90" s="11">
        <f t="shared" ca="1" si="16"/>
        <v>10</v>
      </c>
      <c r="P90" s="11" t="str">
        <f t="shared" si="17"/>
        <v/>
      </c>
      <c r="Q90" s="11">
        <f t="shared" ca="1" si="18"/>
        <v>2034</v>
      </c>
      <c r="R90" s="12"/>
      <c r="S90" s="5"/>
      <c r="T90" s="5" t="s">
        <v>31</v>
      </c>
      <c r="U90" s="22" t="s">
        <v>614</v>
      </c>
      <c r="V90" s="22">
        <v>0</v>
      </c>
      <c r="W90" s="62"/>
      <c r="X90" s="62"/>
    </row>
    <row r="91" spans="1:24" ht="15.6" x14ac:dyDescent="0.3">
      <c r="A91" s="4" t="s">
        <v>20</v>
      </c>
      <c r="B91" s="5" t="s">
        <v>619</v>
      </c>
      <c r="C91" s="6" t="s">
        <v>33</v>
      </c>
      <c r="D91" s="13">
        <v>2260859</v>
      </c>
      <c r="E91" s="8">
        <v>45100</v>
      </c>
      <c r="F91" s="9">
        <f t="shared" si="14"/>
        <v>2023</v>
      </c>
      <c r="G91" s="10" t="s">
        <v>23</v>
      </c>
      <c r="H91" s="10" t="s">
        <v>24</v>
      </c>
      <c r="I91" s="18" t="s">
        <v>85</v>
      </c>
      <c r="J91" s="10" t="s">
        <v>86</v>
      </c>
      <c r="K91" s="18" t="s">
        <v>27</v>
      </c>
      <c r="L91" s="18" t="s">
        <v>28</v>
      </c>
      <c r="M91" s="18" t="s">
        <v>29</v>
      </c>
      <c r="N91" s="11">
        <f t="shared" ca="1" si="15"/>
        <v>1</v>
      </c>
      <c r="O91" s="11">
        <f t="shared" ca="1" si="16"/>
        <v>10</v>
      </c>
      <c r="P91" s="11" t="str">
        <f t="shared" si="17"/>
        <v/>
      </c>
      <c r="Q91" s="11">
        <f t="shared" ca="1" si="18"/>
        <v>2034</v>
      </c>
      <c r="R91" s="12"/>
      <c r="S91" s="5"/>
      <c r="T91" s="5" t="s">
        <v>31</v>
      </c>
      <c r="U91" s="22" t="s">
        <v>614</v>
      </c>
      <c r="V91" s="22">
        <v>0</v>
      </c>
      <c r="W91" s="62"/>
      <c r="X91" s="62"/>
    </row>
    <row r="92" spans="1:24" ht="15.6" x14ac:dyDescent="0.3">
      <c r="A92" s="4" t="s">
        <v>20</v>
      </c>
      <c r="B92" s="5" t="s">
        <v>214</v>
      </c>
      <c r="C92" s="6" t="s">
        <v>223</v>
      </c>
      <c r="D92" s="14">
        <v>74925</v>
      </c>
      <c r="E92" s="15">
        <v>45100</v>
      </c>
      <c r="F92" s="9">
        <f t="shared" si="14"/>
        <v>2023</v>
      </c>
      <c r="G92" s="10" t="s">
        <v>23</v>
      </c>
      <c r="H92" s="10" t="s">
        <v>24</v>
      </c>
      <c r="I92" s="18" t="s">
        <v>85</v>
      </c>
      <c r="J92" s="10" t="s">
        <v>86</v>
      </c>
      <c r="K92" s="10" t="s">
        <v>27</v>
      </c>
      <c r="L92" s="10" t="s">
        <v>28</v>
      </c>
      <c r="M92" s="10" t="s">
        <v>29</v>
      </c>
      <c r="N92" s="11">
        <f t="shared" ca="1" si="15"/>
        <v>1</v>
      </c>
      <c r="O92" s="11" t="str">
        <f t="shared" si="16"/>
        <v/>
      </c>
      <c r="P92" s="11">
        <f t="shared" ca="1" si="17"/>
        <v>8</v>
      </c>
      <c r="Q92" s="11">
        <f t="shared" ca="1" si="18"/>
        <v>2032</v>
      </c>
      <c r="R92" s="22" t="s">
        <v>90</v>
      </c>
      <c r="S92" s="5"/>
      <c r="T92" s="5" t="s">
        <v>40</v>
      </c>
      <c r="U92" s="22" t="s">
        <v>614</v>
      </c>
      <c r="V92" s="22">
        <v>0</v>
      </c>
      <c r="W92" s="62"/>
      <c r="X92" s="62"/>
    </row>
    <row r="93" spans="1:24" ht="15.6" x14ac:dyDescent="0.3">
      <c r="A93" s="4" t="s">
        <v>20</v>
      </c>
      <c r="B93" s="4" t="s">
        <v>83</v>
      </c>
      <c r="C93" s="10" t="s">
        <v>84</v>
      </c>
      <c r="D93" s="16">
        <v>240304235383</v>
      </c>
      <c r="E93" s="15">
        <v>45338</v>
      </c>
      <c r="F93" s="9">
        <f t="shared" si="14"/>
        <v>2024</v>
      </c>
      <c r="G93" s="10" t="s">
        <v>23</v>
      </c>
      <c r="H93" s="10" t="s">
        <v>24</v>
      </c>
      <c r="I93" s="18" t="s">
        <v>85</v>
      </c>
      <c r="J93" s="10" t="s">
        <v>86</v>
      </c>
      <c r="K93" s="10" t="s">
        <v>27</v>
      </c>
      <c r="L93" s="10" t="s">
        <v>28</v>
      </c>
      <c r="M93" s="10" t="s">
        <v>29</v>
      </c>
      <c r="N93" s="11">
        <f t="shared" ca="1" si="15"/>
        <v>0</v>
      </c>
      <c r="O93" s="11" t="str">
        <f t="shared" si="16"/>
        <v/>
      </c>
      <c r="P93" s="11">
        <f t="shared" ca="1" si="17"/>
        <v>9</v>
      </c>
      <c r="Q93" s="11">
        <f t="shared" ca="1" si="18"/>
        <v>2033</v>
      </c>
      <c r="R93" s="22" t="s">
        <v>87</v>
      </c>
      <c r="S93" s="5"/>
      <c r="T93" s="5" t="s">
        <v>40</v>
      </c>
      <c r="U93" s="22" t="s">
        <v>614</v>
      </c>
      <c r="V93" s="22">
        <v>0</v>
      </c>
      <c r="W93" s="62"/>
      <c r="X93" s="62"/>
    </row>
    <row r="94" spans="1:24" ht="15.6" x14ac:dyDescent="0.3">
      <c r="A94" s="4" t="s">
        <v>20</v>
      </c>
      <c r="B94" s="4" t="s">
        <v>34</v>
      </c>
      <c r="C94" s="10" t="s">
        <v>35</v>
      </c>
      <c r="D94" s="16">
        <v>1482218</v>
      </c>
      <c r="E94" s="15">
        <v>41351</v>
      </c>
      <c r="F94" s="9">
        <f t="shared" si="14"/>
        <v>2013</v>
      </c>
      <c r="G94" s="10" t="s">
        <v>23</v>
      </c>
      <c r="H94" s="10" t="s">
        <v>24</v>
      </c>
      <c r="I94" s="18" t="s">
        <v>85</v>
      </c>
      <c r="J94" s="10" t="s">
        <v>86</v>
      </c>
      <c r="K94" s="10" t="s">
        <v>27</v>
      </c>
      <c r="L94" s="10" t="s">
        <v>28</v>
      </c>
      <c r="M94" s="10" t="s">
        <v>29</v>
      </c>
      <c r="N94" s="11">
        <f t="shared" ca="1" si="15"/>
        <v>11</v>
      </c>
      <c r="O94" s="11">
        <f t="shared" ca="1" si="16"/>
        <v>0</v>
      </c>
      <c r="P94" s="11" t="str">
        <f t="shared" si="17"/>
        <v/>
      </c>
      <c r="Q94" s="11">
        <f t="shared" ca="1" si="18"/>
        <v>2024</v>
      </c>
      <c r="R94" s="12"/>
      <c r="S94" s="5"/>
      <c r="T94" s="5" t="s">
        <v>31</v>
      </c>
      <c r="U94" s="22" t="s">
        <v>615</v>
      </c>
      <c r="V94" s="22">
        <v>4</v>
      </c>
      <c r="W94" s="63">
        <v>0</v>
      </c>
      <c r="X94" s="63">
        <f t="shared" ref="X94:X95" si="21">W94*V94</f>
        <v>0</v>
      </c>
    </row>
    <row r="95" spans="1:24" ht="15.6" x14ac:dyDescent="0.3">
      <c r="A95" s="4" t="s">
        <v>20</v>
      </c>
      <c r="B95" s="17" t="s">
        <v>21</v>
      </c>
      <c r="C95" s="6" t="s">
        <v>88</v>
      </c>
      <c r="D95" s="7">
        <v>2256579</v>
      </c>
      <c r="E95" s="8">
        <v>45517</v>
      </c>
      <c r="F95" s="9">
        <f t="shared" si="14"/>
        <v>2024</v>
      </c>
      <c r="G95" s="10" t="s">
        <v>23</v>
      </c>
      <c r="H95" s="10" t="s">
        <v>24</v>
      </c>
      <c r="I95" s="18" t="s">
        <v>85</v>
      </c>
      <c r="J95" s="10" t="s">
        <v>86</v>
      </c>
      <c r="K95" s="18" t="s">
        <v>27</v>
      </c>
      <c r="L95" s="18" t="s">
        <v>28</v>
      </c>
      <c r="M95" s="18" t="s">
        <v>29</v>
      </c>
      <c r="N95" s="11">
        <f t="shared" ca="1" si="15"/>
        <v>0</v>
      </c>
      <c r="O95" s="11">
        <f t="shared" ca="1" si="16"/>
        <v>11</v>
      </c>
      <c r="P95" s="11" t="str">
        <f t="shared" si="17"/>
        <v/>
      </c>
      <c r="Q95" s="11">
        <f t="shared" ca="1" si="18"/>
        <v>2035</v>
      </c>
      <c r="R95" s="22" t="s">
        <v>89</v>
      </c>
      <c r="S95" s="5"/>
      <c r="T95" s="5" t="s">
        <v>31</v>
      </c>
      <c r="U95" s="22" t="s">
        <v>615</v>
      </c>
      <c r="V95" s="22">
        <v>2</v>
      </c>
      <c r="W95" s="63">
        <v>0</v>
      </c>
      <c r="X95" s="63">
        <f t="shared" si="21"/>
        <v>0</v>
      </c>
    </row>
    <row r="96" spans="1:24" ht="15.6" x14ac:dyDescent="0.3">
      <c r="A96" s="4" t="s">
        <v>101</v>
      </c>
      <c r="B96" s="5" t="s">
        <v>625</v>
      </c>
      <c r="C96" s="6" t="s">
        <v>108</v>
      </c>
      <c r="D96" s="7" t="s">
        <v>255</v>
      </c>
      <c r="E96" s="52">
        <v>43040</v>
      </c>
      <c r="F96" s="9">
        <f t="shared" si="14"/>
        <v>2017</v>
      </c>
      <c r="G96" s="10" t="s">
        <v>23</v>
      </c>
      <c r="H96" s="10" t="s">
        <v>91</v>
      </c>
      <c r="I96" s="10" t="s">
        <v>256</v>
      </c>
      <c r="J96" s="10" t="s">
        <v>257</v>
      </c>
      <c r="K96" s="10" t="s">
        <v>104</v>
      </c>
      <c r="L96" s="10" t="s">
        <v>105</v>
      </c>
      <c r="M96" s="10" t="s">
        <v>106</v>
      </c>
      <c r="N96" s="11">
        <f t="shared" ca="1" si="15"/>
        <v>7</v>
      </c>
      <c r="O96" s="11">
        <f t="shared" ca="1" si="16"/>
        <v>4</v>
      </c>
      <c r="P96" s="11" t="str">
        <f t="shared" si="17"/>
        <v/>
      </c>
      <c r="Q96" s="11">
        <f t="shared" ca="1" si="18"/>
        <v>2028</v>
      </c>
      <c r="R96" s="12"/>
      <c r="S96" s="5"/>
      <c r="T96" s="5" t="s">
        <v>31</v>
      </c>
      <c r="U96" s="22" t="s">
        <v>614</v>
      </c>
      <c r="V96" s="22">
        <v>0</v>
      </c>
      <c r="W96" s="62"/>
      <c r="X96" s="62"/>
    </row>
    <row r="97" spans="1:24" ht="15.6" x14ac:dyDescent="0.3">
      <c r="A97" s="4" t="s">
        <v>101</v>
      </c>
      <c r="B97" s="4" t="s">
        <v>120</v>
      </c>
      <c r="C97" s="10" t="s">
        <v>258</v>
      </c>
      <c r="D97" s="10">
        <v>1790655</v>
      </c>
      <c r="E97" s="15">
        <v>43153</v>
      </c>
      <c r="F97" s="9">
        <f t="shared" si="14"/>
        <v>2018</v>
      </c>
      <c r="G97" s="10" t="s">
        <v>23</v>
      </c>
      <c r="H97" s="10" t="s">
        <v>91</v>
      </c>
      <c r="I97" s="10" t="s">
        <v>256</v>
      </c>
      <c r="J97" s="10" t="s">
        <v>259</v>
      </c>
      <c r="K97" s="10" t="s">
        <v>104</v>
      </c>
      <c r="L97" s="10" t="s">
        <v>105</v>
      </c>
      <c r="M97" s="10" t="s">
        <v>106</v>
      </c>
      <c r="N97" s="11">
        <f t="shared" ca="1" si="15"/>
        <v>6</v>
      </c>
      <c r="O97" s="11" t="str">
        <f t="shared" si="16"/>
        <v/>
      </c>
      <c r="P97" s="11">
        <f t="shared" ca="1" si="17"/>
        <v>3</v>
      </c>
      <c r="Q97" s="11">
        <f t="shared" ca="1" si="18"/>
        <v>2027</v>
      </c>
      <c r="R97" s="22" t="s">
        <v>260</v>
      </c>
      <c r="S97" s="5"/>
      <c r="T97" s="5" t="s">
        <v>40</v>
      </c>
      <c r="U97" s="22" t="s">
        <v>616</v>
      </c>
      <c r="V97" s="22">
        <v>1</v>
      </c>
      <c r="W97" s="63">
        <v>0</v>
      </c>
      <c r="X97" s="63">
        <f t="shared" ref="X97:X98" si="22">W97*V97</f>
        <v>0</v>
      </c>
    </row>
    <row r="98" spans="1:24" ht="15.6" x14ac:dyDescent="0.3">
      <c r="A98" s="4" t="s">
        <v>101</v>
      </c>
      <c r="B98" s="4" t="s">
        <v>120</v>
      </c>
      <c r="C98" s="10" t="s">
        <v>258</v>
      </c>
      <c r="D98" s="10">
        <v>1790645</v>
      </c>
      <c r="E98" s="15">
        <v>43153</v>
      </c>
      <c r="F98" s="9">
        <f t="shared" si="14"/>
        <v>2018</v>
      </c>
      <c r="G98" s="10" t="s">
        <v>23</v>
      </c>
      <c r="H98" s="10" t="s">
        <v>91</v>
      </c>
      <c r="I98" s="10" t="s">
        <v>256</v>
      </c>
      <c r="J98" s="10" t="s">
        <v>261</v>
      </c>
      <c r="K98" s="10" t="s">
        <v>104</v>
      </c>
      <c r="L98" s="10" t="s">
        <v>105</v>
      </c>
      <c r="M98" s="10" t="s">
        <v>106</v>
      </c>
      <c r="N98" s="11">
        <f t="shared" ca="1" si="15"/>
        <v>6</v>
      </c>
      <c r="O98" s="11" t="str">
        <f t="shared" si="16"/>
        <v/>
      </c>
      <c r="P98" s="11">
        <f t="shared" ca="1" si="17"/>
        <v>3</v>
      </c>
      <c r="Q98" s="11">
        <f t="shared" ca="1" si="18"/>
        <v>2027</v>
      </c>
      <c r="R98" s="22" t="s">
        <v>262</v>
      </c>
      <c r="S98" s="5"/>
      <c r="T98" s="5" t="s">
        <v>40</v>
      </c>
      <c r="U98" s="22" t="s">
        <v>616</v>
      </c>
      <c r="V98" s="22">
        <v>1</v>
      </c>
      <c r="W98" s="63">
        <v>0</v>
      </c>
      <c r="X98" s="63">
        <f t="shared" si="22"/>
        <v>0</v>
      </c>
    </row>
    <row r="99" spans="1:24" ht="15.6" x14ac:dyDescent="0.3">
      <c r="A99" s="4" t="s">
        <v>101</v>
      </c>
      <c r="B99" s="5" t="s">
        <v>625</v>
      </c>
      <c r="C99" s="6" t="s">
        <v>108</v>
      </c>
      <c r="D99" s="6" t="s">
        <v>109</v>
      </c>
      <c r="E99" s="52">
        <v>40603</v>
      </c>
      <c r="F99" s="9">
        <f t="shared" si="14"/>
        <v>2011</v>
      </c>
      <c r="G99" s="10" t="s">
        <v>23</v>
      </c>
      <c r="H99" s="10" t="s">
        <v>24</v>
      </c>
      <c r="I99" s="10" t="s">
        <v>25</v>
      </c>
      <c r="J99" s="10" t="s">
        <v>103</v>
      </c>
      <c r="K99" s="18" t="s">
        <v>104</v>
      </c>
      <c r="L99" s="18" t="s">
        <v>105</v>
      </c>
      <c r="M99" s="18" t="s">
        <v>106</v>
      </c>
      <c r="N99" s="11">
        <f t="shared" ca="1" si="15"/>
        <v>13</v>
      </c>
      <c r="O99" s="11">
        <f t="shared" ca="1" si="16"/>
        <v>-2</v>
      </c>
      <c r="P99" s="11" t="str">
        <f t="shared" si="17"/>
        <v/>
      </c>
      <c r="Q99" s="11">
        <f t="shared" ca="1" si="18"/>
        <v>2022</v>
      </c>
      <c r="R99" s="12"/>
      <c r="S99" s="5"/>
      <c r="T99" s="5" t="s">
        <v>31</v>
      </c>
      <c r="U99" s="22" t="s">
        <v>614</v>
      </c>
      <c r="V99" s="22">
        <v>0</v>
      </c>
      <c r="W99" s="62"/>
      <c r="X99" s="62"/>
    </row>
    <row r="100" spans="1:24" ht="15.6" x14ac:dyDescent="0.3">
      <c r="A100" s="4" t="s">
        <v>101</v>
      </c>
      <c r="B100" s="4" t="s">
        <v>43</v>
      </c>
      <c r="C100" s="6" t="s">
        <v>102</v>
      </c>
      <c r="D100" s="6">
        <v>1207203</v>
      </c>
      <c r="E100" s="8">
        <v>39227</v>
      </c>
      <c r="F100" s="9">
        <f t="shared" si="14"/>
        <v>2007</v>
      </c>
      <c r="G100" s="10" t="s">
        <v>23</v>
      </c>
      <c r="H100" s="10" t="s">
        <v>24</v>
      </c>
      <c r="I100" s="10" t="s">
        <v>25</v>
      </c>
      <c r="J100" s="10" t="s">
        <v>103</v>
      </c>
      <c r="K100" s="10" t="s">
        <v>104</v>
      </c>
      <c r="L100" s="10" t="s">
        <v>105</v>
      </c>
      <c r="M100" s="10" t="s">
        <v>106</v>
      </c>
      <c r="N100" s="11">
        <f t="shared" ca="1" si="15"/>
        <v>17</v>
      </c>
      <c r="O100" s="11" t="str">
        <f t="shared" si="16"/>
        <v/>
      </c>
      <c r="P100" s="11">
        <f t="shared" ca="1" si="17"/>
        <v>-8</v>
      </c>
      <c r="Q100" s="11">
        <f t="shared" ca="1" si="18"/>
        <v>2016</v>
      </c>
      <c r="R100" s="22" t="s">
        <v>107</v>
      </c>
      <c r="S100" s="5"/>
      <c r="T100" s="5" t="s">
        <v>40</v>
      </c>
      <c r="U100" s="22" t="s">
        <v>615</v>
      </c>
      <c r="V100" s="22">
        <v>2</v>
      </c>
      <c r="W100" s="63">
        <v>0</v>
      </c>
      <c r="X100" s="63">
        <f>W100*V100</f>
        <v>0</v>
      </c>
    </row>
    <row r="101" spans="1:24" ht="15.6" x14ac:dyDescent="0.3">
      <c r="A101" s="4" t="s">
        <v>101</v>
      </c>
      <c r="B101" s="5" t="s">
        <v>623</v>
      </c>
      <c r="C101" s="10" t="s">
        <v>119</v>
      </c>
      <c r="D101" s="10">
        <v>1359962</v>
      </c>
      <c r="E101" s="15">
        <v>40564</v>
      </c>
      <c r="F101" s="9">
        <f t="shared" si="14"/>
        <v>2011</v>
      </c>
      <c r="G101" s="10" t="s">
        <v>23</v>
      </c>
      <c r="H101" s="10" t="s">
        <v>24</v>
      </c>
      <c r="I101" s="10" t="s">
        <v>25</v>
      </c>
      <c r="J101" s="10" t="s">
        <v>112</v>
      </c>
      <c r="K101" s="10" t="s">
        <v>104</v>
      </c>
      <c r="L101" s="10" t="s">
        <v>105</v>
      </c>
      <c r="M101" s="10" t="s">
        <v>106</v>
      </c>
      <c r="N101" s="11">
        <f t="shared" ca="1" si="15"/>
        <v>13</v>
      </c>
      <c r="O101" s="11">
        <f t="shared" ca="1" si="16"/>
        <v>-2</v>
      </c>
      <c r="P101" s="11" t="str">
        <f t="shared" si="17"/>
        <v/>
      </c>
      <c r="Q101" s="11">
        <f t="shared" ca="1" si="18"/>
        <v>2022</v>
      </c>
      <c r="R101" s="12"/>
      <c r="S101" s="5"/>
      <c r="T101" s="5" t="s">
        <v>31</v>
      </c>
      <c r="U101" s="22" t="s">
        <v>614</v>
      </c>
      <c r="V101" s="22">
        <v>0</v>
      </c>
      <c r="W101" s="62"/>
      <c r="X101" s="62"/>
    </row>
    <row r="102" spans="1:24" ht="15.6" x14ac:dyDescent="0.3">
      <c r="A102" s="4" t="s">
        <v>101</v>
      </c>
      <c r="B102" s="4" t="s">
        <v>621</v>
      </c>
      <c r="C102" s="10" t="s">
        <v>118</v>
      </c>
      <c r="D102" s="10">
        <v>1607918</v>
      </c>
      <c r="E102" s="15">
        <v>42158</v>
      </c>
      <c r="F102" s="9">
        <f t="shared" si="14"/>
        <v>2015</v>
      </c>
      <c r="G102" s="10" t="s">
        <v>23</v>
      </c>
      <c r="H102" s="10" t="s">
        <v>24</v>
      </c>
      <c r="I102" s="10" t="s">
        <v>25</v>
      </c>
      <c r="J102" s="10" t="s">
        <v>112</v>
      </c>
      <c r="K102" s="10" t="s">
        <v>104</v>
      </c>
      <c r="L102" s="10" t="s">
        <v>105</v>
      </c>
      <c r="M102" s="10" t="s">
        <v>106</v>
      </c>
      <c r="N102" s="11">
        <f t="shared" ca="1" si="15"/>
        <v>9</v>
      </c>
      <c r="O102" s="11">
        <f t="shared" ca="1" si="16"/>
        <v>2</v>
      </c>
      <c r="P102" s="11" t="str">
        <f t="shared" si="17"/>
        <v/>
      </c>
      <c r="Q102" s="11">
        <f t="shared" ca="1" si="18"/>
        <v>2026</v>
      </c>
      <c r="R102" s="12"/>
      <c r="S102" s="5"/>
      <c r="T102" s="5" t="s">
        <v>31</v>
      </c>
      <c r="U102" s="22" t="s">
        <v>614</v>
      </c>
      <c r="V102" s="22">
        <v>0</v>
      </c>
      <c r="W102" s="62"/>
      <c r="X102" s="62"/>
    </row>
    <row r="103" spans="1:24" ht="15.6" x14ac:dyDescent="0.3">
      <c r="A103" s="4" t="s">
        <v>101</v>
      </c>
      <c r="B103" s="5" t="s">
        <v>34</v>
      </c>
      <c r="C103" s="6" t="s">
        <v>114</v>
      </c>
      <c r="D103" s="14">
        <v>1359908</v>
      </c>
      <c r="E103" s="15">
        <v>40528</v>
      </c>
      <c r="F103" s="9">
        <f t="shared" si="14"/>
        <v>2010</v>
      </c>
      <c r="G103" s="10" t="s">
        <v>23</v>
      </c>
      <c r="H103" s="10" t="s">
        <v>24</v>
      </c>
      <c r="I103" s="6" t="s">
        <v>25</v>
      </c>
      <c r="J103" s="10" t="s">
        <v>112</v>
      </c>
      <c r="K103" s="10" t="s">
        <v>104</v>
      </c>
      <c r="L103" s="10" t="s">
        <v>105</v>
      </c>
      <c r="M103" s="10" t="s">
        <v>106</v>
      </c>
      <c r="N103" s="11">
        <f t="shared" ca="1" si="15"/>
        <v>14</v>
      </c>
      <c r="O103" s="11">
        <f t="shared" ca="1" si="16"/>
        <v>-3</v>
      </c>
      <c r="P103" s="11" t="str">
        <f t="shared" si="17"/>
        <v/>
      </c>
      <c r="Q103" s="11">
        <f t="shared" ca="1" si="18"/>
        <v>2021</v>
      </c>
      <c r="R103" s="12"/>
      <c r="S103" s="5"/>
      <c r="T103" s="5" t="s">
        <v>31</v>
      </c>
      <c r="U103" s="22" t="s">
        <v>615</v>
      </c>
      <c r="V103" s="22">
        <v>4</v>
      </c>
      <c r="W103" s="63">
        <v>0</v>
      </c>
      <c r="X103" s="63">
        <f t="shared" ref="X103:X106" si="23">W103*V103</f>
        <v>0</v>
      </c>
    </row>
    <row r="104" spans="1:24" ht="15.6" x14ac:dyDescent="0.3">
      <c r="A104" s="4" t="s">
        <v>101</v>
      </c>
      <c r="B104" s="5" t="s">
        <v>110</v>
      </c>
      <c r="C104" s="10" t="s">
        <v>111</v>
      </c>
      <c r="D104" s="6">
        <v>1360062</v>
      </c>
      <c r="E104" s="8">
        <v>40564</v>
      </c>
      <c r="F104" s="9">
        <f t="shared" si="14"/>
        <v>2011</v>
      </c>
      <c r="G104" s="10" t="s">
        <v>23</v>
      </c>
      <c r="H104" s="10" t="s">
        <v>24</v>
      </c>
      <c r="I104" s="10" t="s">
        <v>25</v>
      </c>
      <c r="J104" s="10" t="s">
        <v>112</v>
      </c>
      <c r="K104" s="10" t="s">
        <v>104</v>
      </c>
      <c r="L104" s="10" t="s">
        <v>105</v>
      </c>
      <c r="M104" s="10" t="s">
        <v>106</v>
      </c>
      <c r="N104" s="11">
        <f t="shared" ca="1" si="15"/>
        <v>13</v>
      </c>
      <c r="O104" s="11">
        <f t="shared" ca="1" si="16"/>
        <v>-2</v>
      </c>
      <c r="P104" s="11" t="str">
        <f t="shared" si="17"/>
        <v/>
      </c>
      <c r="Q104" s="11">
        <f t="shared" ca="1" si="18"/>
        <v>2022</v>
      </c>
      <c r="R104" s="22" t="s">
        <v>113</v>
      </c>
      <c r="S104" s="5"/>
      <c r="T104" s="5" t="s">
        <v>31</v>
      </c>
      <c r="U104" s="22" t="s">
        <v>615</v>
      </c>
      <c r="V104" s="22">
        <v>2</v>
      </c>
      <c r="W104" s="63">
        <v>0</v>
      </c>
      <c r="X104" s="63">
        <f t="shared" si="23"/>
        <v>0</v>
      </c>
    </row>
    <row r="105" spans="1:24" ht="15.6" x14ac:dyDescent="0.3">
      <c r="A105" s="4" t="s">
        <v>101</v>
      </c>
      <c r="B105" s="5" t="s">
        <v>115</v>
      </c>
      <c r="C105" s="6" t="s">
        <v>116</v>
      </c>
      <c r="D105" s="6">
        <v>1998536</v>
      </c>
      <c r="E105" s="8">
        <v>43994</v>
      </c>
      <c r="F105" s="9">
        <f t="shared" si="14"/>
        <v>2020</v>
      </c>
      <c r="G105" s="10" t="s">
        <v>23</v>
      </c>
      <c r="H105" s="10" t="s">
        <v>24</v>
      </c>
      <c r="I105" s="10" t="s">
        <v>25</v>
      </c>
      <c r="J105" s="10" t="s">
        <v>112</v>
      </c>
      <c r="K105" s="10" t="s">
        <v>104</v>
      </c>
      <c r="L105" s="10" t="s">
        <v>105</v>
      </c>
      <c r="M105" s="10" t="s">
        <v>106</v>
      </c>
      <c r="N105" s="11">
        <f t="shared" ca="1" si="15"/>
        <v>4</v>
      </c>
      <c r="O105" s="11">
        <f t="shared" ca="1" si="16"/>
        <v>7</v>
      </c>
      <c r="P105" s="11" t="str">
        <f t="shared" si="17"/>
        <v/>
      </c>
      <c r="Q105" s="11">
        <f t="shared" ca="1" si="18"/>
        <v>2031</v>
      </c>
      <c r="R105" s="22" t="s">
        <v>117</v>
      </c>
      <c r="S105" s="5"/>
      <c r="T105" s="5" t="s">
        <v>31</v>
      </c>
      <c r="U105" s="22" t="s">
        <v>615</v>
      </c>
      <c r="V105" s="22">
        <v>2</v>
      </c>
      <c r="W105" s="63">
        <v>0</v>
      </c>
      <c r="X105" s="63">
        <f t="shared" si="23"/>
        <v>0</v>
      </c>
    </row>
    <row r="106" spans="1:24" ht="15.6" x14ac:dyDescent="0.3">
      <c r="A106" s="4" t="s">
        <v>101</v>
      </c>
      <c r="B106" s="17" t="s">
        <v>120</v>
      </c>
      <c r="C106" s="18" t="s">
        <v>121</v>
      </c>
      <c r="D106" s="18">
        <v>2330717</v>
      </c>
      <c r="E106" s="52">
        <v>44986</v>
      </c>
      <c r="F106" s="9">
        <f t="shared" si="14"/>
        <v>2023</v>
      </c>
      <c r="G106" s="10" t="s">
        <v>23</v>
      </c>
      <c r="H106" s="18" t="s">
        <v>24</v>
      </c>
      <c r="I106" s="18" t="s">
        <v>25</v>
      </c>
      <c r="J106" s="10" t="s">
        <v>112</v>
      </c>
      <c r="K106" s="18" t="s">
        <v>104</v>
      </c>
      <c r="L106" s="18" t="s">
        <v>105</v>
      </c>
      <c r="M106" s="18" t="s">
        <v>106</v>
      </c>
      <c r="N106" s="11">
        <f t="shared" ca="1" si="15"/>
        <v>1</v>
      </c>
      <c r="O106" s="11" t="str">
        <f t="shared" si="16"/>
        <v/>
      </c>
      <c r="P106" s="11">
        <f t="shared" ca="1" si="17"/>
        <v>8</v>
      </c>
      <c r="Q106" s="11">
        <f t="shared" ca="1" si="18"/>
        <v>2032</v>
      </c>
      <c r="R106" s="22" t="s">
        <v>122</v>
      </c>
      <c r="S106" s="5"/>
      <c r="T106" s="5" t="s">
        <v>40</v>
      </c>
      <c r="U106" s="22" t="s">
        <v>616</v>
      </c>
      <c r="V106" s="22">
        <v>1</v>
      </c>
      <c r="W106" s="63">
        <v>0</v>
      </c>
      <c r="X106" s="63">
        <f t="shared" si="23"/>
        <v>0</v>
      </c>
    </row>
    <row r="107" spans="1:24" ht="15.6" x14ac:dyDescent="0.3">
      <c r="A107" s="4" t="s">
        <v>101</v>
      </c>
      <c r="B107" s="5" t="s">
        <v>625</v>
      </c>
      <c r="C107" s="6" t="s">
        <v>126</v>
      </c>
      <c r="D107" s="6" t="s">
        <v>127</v>
      </c>
      <c r="E107" s="8">
        <v>40612</v>
      </c>
      <c r="F107" s="9">
        <f t="shared" si="14"/>
        <v>2011</v>
      </c>
      <c r="G107" s="10" t="s">
        <v>23</v>
      </c>
      <c r="H107" s="10" t="s">
        <v>24</v>
      </c>
      <c r="I107" s="10" t="s">
        <v>25</v>
      </c>
      <c r="J107" s="10" t="s">
        <v>124</v>
      </c>
      <c r="K107" s="10" t="s">
        <v>104</v>
      </c>
      <c r="L107" s="10" t="s">
        <v>105</v>
      </c>
      <c r="M107" s="10" t="s">
        <v>106</v>
      </c>
      <c r="N107" s="11">
        <f t="shared" ca="1" si="15"/>
        <v>13</v>
      </c>
      <c r="O107" s="11">
        <f t="shared" ca="1" si="16"/>
        <v>-2</v>
      </c>
      <c r="P107" s="11" t="str">
        <f t="shared" si="17"/>
        <v/>
      </c>
      <c r="Q107" s="11">
        <f t="shared" ca="1" si="18"/>
        <v>2022</v>
      </c>
      <c r="R107" s="12"/>
      <c r="S107" s="5"/>
      <c r="T107" s="5" t="s">
        <v>31</v>
      </c>
      <c r="U107" s="22" t="s">
        <v>614</v>
      </c>
      <c r="V107" s="22">
        <v>0</v>
      </c>
      <c r="W107" s="62"/>
      <c r="X107" s="62"/>
    </row>
    <row r="108" spans="1:24" ht="15.6" x14ac:dyDescent="0.3">
      <c r="A108" s="4" t="s">
        <v>101</v>
      </c>
      <c r="B108" s="4" t="s">
        <v>196</v>
      </c>
      <c r="C108" s="6" t="s">
        <v>123</v>
      </c>
      <c r="D108" s="7">
        <v>173450000015</v>
      </c>
      <c r="E108" s="52">
        <v>42736</v>
      </c>
      <c r="F108" s="9">
        <f t="shared" si="14"/>
        <v>2017</v>
      </c>
      <c r="G108" s="10" t="s">
        <v>23</v>
      </c>
      <c r="H108" s="10" t="s">
        <v>24</v>
      </c>
      <c r="I108" s="6" t="s">
        <v>25</v>
      </c>
      <c r="J108" s="10" t="s">
        <v>124</v>
      </c>
      <c r="K108" s="10" t="s">
        <v>104</v>
      </c>
      <c r="L108" s="10" t="s">
        <v>105</v>
      </c>
      <c r="M108" s="10" t="s">
        <v>106</v>
      </c>
      <c r="N108" s="11">
        <f t="shared" ca="1" si="15"/>
        <v>7</v>
      </c>
      <c r="O108" s="11" t="str">
        <f t="shared" si="16"/>
        <v/>
      </c>
      <c r="P108" s="11">
        <f t="shared" ca="1" si="17"/>
        <v>2</v>
      </c>
      <c r="Q108" s="11">
        <f t="shared" ca="1" si="18"/>
        <v>2026</v>
      </c>
      <c r="R108" s="22" t="s">
        <v>125</v>
      </c>
      <c r="S108" s="5"/>
      <c r="T108" s="5" t="s">
        <v>40</v>
      </c>
      <c r="U108" s="22" t="s">
        <v>614</v>
      </c>
      <c r="V108" s="22">
        <v>0</v>
      </c>
      <c r="W108" s="62"/>
      <c r="X108" s="62"/>
    </row>
    <row r="109" spans="1:24" ht="15.6" x14ac:dyDescent="0.3">
      <c r="A109" s="4" t="s">
        <v>101</v>
      </c>
      <c r="B109" s="4" t="s">
        <v>618</v>
      </c>
      <c r="C109" s="10" t="s">
        <v>131</v>
      </c>
      <c r="D109" s="19" t="s">
        <v>132</v>
      </c>
      <c r="E109" s="15">
        <v>40386</v>
      </c>
      <c r="F109" s="9">
        <f t="shared" si="14"/>
        <v>2010</v>
      </c>
      <c r="G109" s="10" t="s">
        <v>23</v>
      </c>
      <c r="H109" s="10" t="s">
        <v>24</v>
      </c>
      <c r="I109" s="10" t="s">
        <v>25</v>
      </c>
      <c r="J109" s="10" t="s">
        <v>129</v>
      </c>
      <c r="K109" s="10" t="s">
        <v>104</v>
      </c>
      <c r="L109" s="10" t="s">
        <v>105</v>
      </c>
      <c r="M109" s="10" t="s">
        <v>106</v>
      </c>
      <c r="N109" s="11">
        <f t="shared" ca="1" si="15"/>
        <v>14</v>
      </c>
      <c r="O109" s="11">
        <f t="shared" ca="1" si="16"/>
        <v>-3</v>
      </c>
      <c r="P109" s="11" t="str">
        <f t="shared" si="17"/>
        <v/>
      </c>
      <c r="Q109" s="11">
        <f t="shared" ca="1" si="18"/>
        <v>2021</v>
      </c>
      <c r="R109" s="22"/>
      <c r="S109" s="5"/>
      <c r="T109" s="5" t="s">
        <v>31</v>
      </c>
      <c r="U109" s="22" t="s">
        <v>617</v>
      </c>
      <c r="V109" s="22">
        <v>0</v>
      </c>
      <c r="W109" s="62"/>
      <c r="X109" s="62"/>
    </row>
    <row r="110" spans="1:24" ht="15.6" x14ac:dyDescent="0.3">
      <c r="A110" s="4" t="s">
        <v>101</v>
      </c>
      <c r="B110" s="4" t="s">
        <v>196</v>
      </c>
      <c r="C110" s="6" t="s">
        <v>128</v>
      </c>
      <c r="D110" s="14">
        <v>143010000059</v>
      </c>
      <c r="E110" s="15">
        <v>41948</v>
      </c>
      <c r="F110" s="9">
        <f t="shared" si="14"/>
        <v>2014</v>
      </c>
      <c r="G110" s="10" t="s">
        <v>23</v>
      </c>
      <c r="H110" s="10" t="s">
        <v>24</v>
      </c>
      <c r="I110" s="6" t="s">
        <v>25</v>
      </c>
      <c r="J110" s="10" t="s">
        <v>129</v>
      </c>
      <c r="K110" s="10" t="s">
        <v>104</v>
      </c>
      <c r="L110" s="10" t="s">
        <v>105</v>
      </c>
      <c r="M110" s="10" t="s">
        <v>106</v>
      </c>
      <c r="N110" s="11">
        <f t="shared" ca="1" si="15"/>
        <v>10</v>
      </c>
      <c r="O110" s="11" t="str">
        <f t="shared" si="16"/>
        <v/>
      </c>
      <c r="P110" s="11">
        <f t="shared" ca="1" si="17"/>
        <v>-1</v>
      </c>
      <c r="Q110" s="11">
        <f t="shared" ca="1" si="18"/>
        <v>2023</v>
      </c>
      <c r="R110" s="22" t="s">
        <v>130</v>
      </c>
      <c r="S110" s="5"/>
      <c r="T110" s="5" t="s">
        <v>40</v>
      </c>
      <c r="U110" s="22" t="s">
        <v>614</v>
      </c>
      <c r="V110" s="22">
        <v>0</v>
      </c>
      <c r="W110" s="62"/>
      <c r="X110" s="62"/>
    </row>
    <row r="111" spans="1:24" ht="15.6" x14ac:dyDescent="0.3">
      <c r="A111" s="4" t="s">
        <v>101</v>
      </c>
      <c r="B111" s="4" t="s">
        <v>627</v>
      </c>
      <c r="C111" s="10" t="s">
        <v>135</v>
      </c>
      <c r="D111" s="10">
        <v>2197302</v>
      </c>
      <c r="E111" s="15">
        <v>44862</v>
      </c>
      <c r="F111" s="9">
        <f t="shared" si="14"/>
        <v>2022</v>
      </c>
      <c r="G111" s="10" t="s">
        <v>23</v>
      </c>
      <c r="H111" s="10" t="s">
        <v>24</v>
      </c>
      <c r="I111" s="10" t="s">
        <v>25</v>
      </c>
      <c r="J111" s="6" t="s">
        <v>49</v>
      </c>
      <c r="K111" s="10" t="s">
        <v>104</v>
      </c>
      <c r="L111" s="10" t="s">
        <v>105</v>
      </c>
      <c r="M111" s="10" t="s">
        <v>106</v>
      </c>
      <c r="N111" s="11">
        <f t="shared" ca="1" si="15"/>
        <v>2</v>
      </c>
      <c r="O111" s="11">
        <f t="shared" ca="1" si="16"/>
        <v>9</v>
      </c>
      <c r="P111" s="11" t="str">
        <f t="shared" si="17"/>
        <v/>
      </c>
      <c r="Q111" s="11">
        <f t="shared" ca="1" si="18"/>
        <v>2033</v>
      </c>
      <c r="R111" s="12"/>
      <c r="S111" s="5"/>
      <c r="T111" s="5" t="s">
        <v>31</v>
      </c>
      <c r="U111" s="22" t="s">
        <v>614</v>
      </c>
      <c r="V111" s="22">
        <v>0</v>
      </c>
      <c r="W111" s="62"/>
      <c r="X111" s="62"/>
    </row>
    <row r="112" spans="1:24" ht="15.6" x14ac:dyDescent="0.3">
      <c r="A112" s="4" t="s">
        <v>101</v>
      </c>
      <c r="B112" s="4" t="s">
        <v>43</v>
      </c>
      <c r="C112" s="10" t="s">
        <v>102</v>
      </c>
      <c r="D112" s="14">
        <v>1205384</v>
      </c>
      <c r="E112" s="15">
        <v>39416</v>
      </c>
      <c r="F112" s="9">
        <f t="shared" si="14"/>
        <v>2007</v>
      </c>
      <c r="G112" s="10" t="s">
        <v>23</v>
      </c>
      <c r="H112" s="10" t="s">
        <v>24</v>
      </c>
      <c r="I112" s="6" t="s">
        <v>25</v>
      </c>
      <c r="J112" s="6" t="s">
        <v>49</v>
      </c>
      <c r="K112" s="10" t="s">
        <v>104</v>
      </c>
      <c r="L112" s="10" t="s">
        <v>105</v>
      </c>
      <c r="M112" s="10" t="s">
        <v>106</v>
      </c>
      <c r="N112" s="11">
        <f t="shared" ca="1" si="15"/>
        <v>17</v>
      </c>
      <c r="O112" s="11" t="str">
        <f t="shared" si="16"/>
        <v/>
      </c>
      <c r="P112" s="11">
        <f t="shared" ca="1" si="17"/>
        <v>-8</v>
      </c>
      <c r="Q112" s="11">
        <f t="shared" ca="1" si="18"/>
        <v>2016</v>
      </c>
      <c r="R112" s="22" t="s">
        <v>134</v>
      </c>
      <c r="S112" s="5"/>
      <c r="T112" s="5" t="s">
        <v>40</v>
      </c>
      <c r="U112" s="22" t="s">
        <v>615</v>
      </c>
      <c r="V112" s="22">
        <v>2</v>
      </c>
      <c r="W112" s="63">
        <v>0</v>
      </c>
      <c r="X112" s="63">
        <f>W112*V112</f>
        <v>0</v>
      </c>
    </row>
    <row r="113" spans="1:24" ht="15.6" x14ac:dyDescent="0.3">
      <c r="A113" s="4" t="s">
        <v>101</v>
      </c>
      <c r="B113" s="4" t="s">
        <v>196</v>
      </c>
      <c r="C113" s="6" t="s">
        <v>128</v>
      </c>
      <c r="D113" s="7">
        <v>222770005308</v>
      </c>
      <c r="E113" s="8">
        <v>44862</v>
      </c>
      <c r="F113" s="9">
        <f t="shared" si="14"/>
        <v>2022</v>
      </c>
      <c r="G113" s="10" t="s">
        <v>23</v>
      </c>
      <c r="H113" s="10" t="s">
        <v>24</v>
      </c>
      <c r="I113" s="6" t="s">
        <v>25</v>
      </c>
      <c r="J113" s="6" t="s">
        <v>49</v>
      </c>
      <c r="K113" s="10" t="s">
        <v>104</v>
      </c>
      <c r="L113" s="10" t="s">
        <v>105</v>
      </c>
      <c r="M113" s="10" t="s">
        <v>106</v>
      </c>
      <c r="N113" s="11">
        <f t="shared" ca="1" si="15"/>
        <v>2</v>
      </c>
      <c r="O113" s="11" t="str">
        <f t="shared" si="16"/>
        <v/>
      </c>
      <c r="P113" s="11">
        <f t="shared" ca="1" si="17"/>
        <v>7</v>
      </c>
      <c r="Q113" s="11">
        <f t="shared" ca="1" si="18"/>
        <v>2031</v>
      </c>
      <c r="R113" s="22" t="s">
        <v>133</v>
      </c>
      <c r="S113" s="5"/>
      <c r="T113" s="5" t="s">
        <v>40</v>
      </c>
      <c r="U113" s="22" t="s">
        <v>614</v>
      </c>
      <c r="V113" s="22">
        <v>0</v>
      </c>
      <c r="W113" s="62"/>
      <c r="X113" s="62"/>
    </row>
    <row r="114" spans="1:24" ht="15.6" x14ac:dyDescent="0.3">
      <c r="A114" s="4" t="s">
        <v>101</v>
      </c>
      <c r="B114" s="5" t="s">
        <v>625</v>
      </c>
      <c r="C114" s="6" t="s">
        <v>108</v>
      </c>
      <c r="D114" s="6" t="s">
        <v>136</v>
      </c>
      <c r="E114" s="52">
        <v>42522</v>
      </c>
      <c r="F114" s="9">
        <f t="shared" si="14"/>
        <v>2016</v>
      </c>
      <c r="G114" s="10" t="s">
        <v>23</v>
      </c>
      <c r="H114" s="10" t="s">
        <v>24</v>
      </c>
      <c r="I114" s="10" t="s">
        <v>25</v>
      </c>
      <c r="J114" s="10" t="s">
        <v>137</v>
      </c>
      <c r="K114" s="10" t="s">
        <v>104</v>
      </c>
      <c r="L114" s="10" t="s">
        <v>105</v>
      </c>
      <c r="M114" s="10" t="s">
        <v>106</v>
      </c>
      <c r="N114" s="11">
        <f t="shared" ca="1" si="15"/>
        <v>8</v>
      </c>
      <c r="O114" s="11">
        <f t="shared" ca="1" si="16"/>
        <v>3</v>
      </c>
      <c r="P114" s="11" t="str">
        <f t="shared" si="17"/>
        <v/>
      </c>
      <c r="Q114" s="11">
        <f t="shared" ca="1" si="18"/>
        <v>2027</v>
      </c>
      <c r="R114" s="12"/>
      <c r="S114" s="5"/>
      <c r="T114" s="5" t="s">
        <v>31</v>
      </c>
      <c r="U114" s="22" t="s">
        <v>614</v>
      </c>
      <c r="V114" s="22">
        <v>0</v>
      </c>
      <c r="W114" s="62"/>
      <c r="X114" s="62"/>
    </row>
    <row r="115" spans="1:24" ht="15.6" x14ac:dyDescent="0.3">
      <c r="A115" s="4" t="s">
        <v>101</v>
      </c>
      <c r="B115" s="4" t="s">
        <v>72</v>
      </c>
      <c r="C115" s="6" t="s">
        <v>138</v>
      </c>
      <c r="D115" s="6">
        <v>1451510</v>
      </c>
      <c r="E115" s="8">
        <v>36891</v>
      </c>
      <c r="F115" s="9">
        <f t="shared" si="14"/>
        <v>2000</v>
      </c>
      <c r="G115" s="10" t="s">
        <v>23</v>
      </c>
      <c r="H115" s="10" t="s">
        <v>24</v>
      </c>
      <c r="I115" s="10" t="s">
        <v>25</v>
      </c>
      <c r="J115" s="6" t="s">
        <v>137</v>
      </c>
      <c r="K115" s="10" t="s">
        <v>104</v>
      </c>
      <c r="L115" s="10" t="s">
        <v>105</v>
      </c>
      <c r="M115" s="10" t="s">
        <v>106</v>
      </c>
      <c r="N115" s="11">
        <f t="shared" ca="1" si="15"/>
        <v>23</v>
      </c>
      <c r="O115" s="11" t="str">
        <f t="shared" si="16"/>
        <v/>
      </c>
      <c r="P115" s="11">
        <f t="shared" ca="1" si="17"/>
        <v>-14</v>
      </c>
      <c r="Q115" s="11">
        <f t="shared" ca="1" si="18"/>
        <v>2009</v>
      </c>
      <c r="R115" s="22" t="s">
        <v>139</v>
      </c>
      <c r="S115" s="5"/>
      <c r="T115" s="5" t="s">
        <v>40</v>
      </c>
      <c r="U115" s="22" t="s">
        <v>616</v>
      </c>
      <c r="V115" s="22">
        <v>1</v>
      </c>
      <c r="W115" s="63">
        <v>0</v>
      </c>
      <c r="X115" s="63">
        <f>W115*V115</f>
        <v>0</v>
      </c>
    </row>
    <row r="116" spans="1:24" ht="15.6" x14ac:dyDescent="0.3">
      <c r="A116" s="4" t="s">
        <v>101</v>
      </c>
      <c r="B116" s="5" t="s">
        <v>625</v>
      </c>
      <c r="C116" s="6" t="s">
        <v>108</v>
      </c>
      <c r="D116" s="6" t="s">
        <v>140</v>
      </c>
      <c r="E116" s="52">
        <v>40575</v>
      </c>
      <c r="F116" s="9">
        <f t="shared" si="14"/>
        <v>2011</v>
      </c>
      <c r="G116" s="10" t="s">
        <v>23</v>
      </c>
      <c r="H116" s="10" t="s">
        <v>24</v>
      </c>
      <c r="I116" s="10" t="s">
        <v>25</v>
      </c>
      <c r="J116" s="10" t="s">
        <v>141</v>
      </c>
      <c r="K116" s="10" t="s">
        <v>104</v>
      </c>
      <c r="L116" s="10" t="s">
        <v>105</v>
      </c>
      <c r="M116" s="10" t="s">
        <v>106</v>
      </c>
      <c r="N116" s="11">
        <f t="shared" ca="1" si="15"/>
        <v>13</v>
      </c>
      <c r="O116" s="11">
        <f t="shared" ca="1" si="16"/>
        <v>-2</v>
      </c>
      <c r="P116" s="11" t="str">
        <f t="shared" si="17"/>
        <v/>
      </c>
      <c r="Q116" s="11">
        <f t="shared" ca="1" si="18"/>
        <v>2022</v>
      </c>
      <c r="R116" s="12"/>
      <c r="S116" s="5"/>
      <c r="T116" s="5" t="s">
        <v>31</v>
      </c>
      <c r="U116" s="22" t="s">
        <v>614</v>
      </c>
      <c r="V116" s="22">
        <v>0</v>
      </c>
      <c r="W116" s="62"/>
      <c r="X116" s="62"/>
    </row>
    <row r="117" spans="1:24" ht="15.6" x14ac:dyDescent="0.3">
      <c r="A117" s="4" t="s">
        <v>101</v>
      </c>
      <c r="B117" s="17" t="s">
        <v>120</v>
      </c>
      <c r="C117" s="18" t="s">
        <v>121</v>
      </c>
      <c r="D117" s="18">
        <v>2031191</v>
      </c>
      <c r="E117" s="52">
        <v>43831</v>
      </c>
      <c r="F117" s="9">
        <f t="shared" si="14"/>
        <v>2020</v>
      </c>
      <c r="G117" s="10" t="s">
        <v>23</v>
      </c>
      <c r="H117" s="18" t="s">
        <v>24</v>
      </c>
      <c r="I117" s="18" t="s">
        <v>25</v>
      </c>
      <c r="J117" s="18" t="s">
        <v>141</v>
      </c>
      <c r="K117" s="18" t="s">
        <v>104</v>
      </c>
      <c r="L117" s="18" t="s">
        <v>105</v>
      </c>
      <c r="M117" s="18" t="s">
        <v>106</v>
      </c>
      <c r="N117" s="11">
        <f t="shared" ca="1" si="15"/>
        <v>4</v>
      </c>
      <c r="O117" s="11" t="str">
        <f t="shared" si="16"/>
        <v/>
      </c>
      <c r="P117" s="11">
        <f t="shared" ca="1" si="17"/>
        <v>5</v>
      </c>
      <c r="Q117" s="11">
        <f t="shared" ca="1" si="18"/>
        <v>2029</v>
      </c>
      <c r="R117" s="22" t="s">
        <v>142</v>
      </c>
      <c r="S117" s="5"/>
      <c r="T117" s="5" t="s">
        <v>40</v>
      </c>
      <c r="U117" s="22" t="s">
        <v>616</v>
      </c>
      <c r="V117" s="22">
        <v>1</v>
      </c>
      <c r="W117" s="63">
        <v>0</v>
      </c>
      <c r="X117" s="63">
        <f>W117*V117</f>
        <v>0</v>
      </c>
    </row>
    <row r="118" spans="1:24" ht="15.6" x14ac:dyDescent="0.3">
      <c r="A118" s="4" t="s">
        <v>101</v>
      </c>
      <c r="B118" s="5" t="s">
        <v>625</v>
      </c>
      <c r="C118" s="6" t="s">
        <v>126</v>
      </c>
      <c r="D118" s="6" t="s">
        <v>143</v>
      </c>
      <c r="E118" s="8">
        <v>43686</v>
      </c>
      <c r="F118" s="9">
        <f t="shared" si="14"/>
        <v>2019</v>
      </c>
      <c r="G118" s="10" t="s">
        <v>23</v>
      </c>
      <c r="H118" s="10" t="s">
        <v>24</v>
      </c>
      <c r="I118" s="10" t="s">
        <v>25</v>
      </c>
      <c r="J118" s="10" t="s">
        <v>144</v>
      </c>
      <c r="K118" s="10" t="s">
        <v>104</v>
      </c>
      <c r="L118" s="10" t="s">
        <v>105</v>
      </c>
      <c r="M118" s="10" t="s">
        <v>106</v>
      </c>
      <c r="N118" s="11">
        <f t="shared" ca="1" si="15"/>
        <v>5</v>
      </c>
      <c r="O118" s="11">
        <f t="shared" ca="1" si="16"/>
        <v>6</v>
      </c>
      <c r="P118" s="11" t="str">
        <f t="shared" si="17"/>
        <v/>
      </c>
      <c r="Q118" s="11">
        <f t="shared" ca="1" si="18"/>
        <v>2030</v>
      </c>
      <c r="R118" s="12"/>
      <c r="S118" s="5"/>
      <c r="T118" s="5" t="s">
        <v>31</v>
      </c>
      <c r="U118" s="22" t="s">
        <v>614</v>
      </c>
      <c r="V118" s="22">
        <v>0</v>
      </c>
      <c r="W118" s="62"/>
      <c r="X118" s="62"/>
    </row>
    <row r="119" spans="1:24" ht="15.6" x14ac:dyDescent="0.3">
      <c r="A119" s="4" t="s">
        <v>101</v>
      </c>
      <c r="B119" s="4" t="s">
        <v>120</v>
      </c>
      <c r="C119" s="10" t="s">
        <v>121</v>
      </c>
      <c r="D119" s="10">
        <v>1923066</v>
      </c>
      <c r="E119" s="53">
        <v>43466</v>
      </c>
      <c r="F119" s="9">
        <f t="shared" si="14"/>
        <v>2019</v>
      </c>
      <c r="G119" s="10" t="s">
        <v>23</v>
      </c>
      <c r="H119" s="10" t="s">
        <v>24</v>
      </c>
      <c r="I119" s="10" t="s">
        <v>25</v>
      </c>
      <c r="J119" s="10" t="s">
        <v>144</v>
      </c>
      <c r="K119" s="10" t="s">
        <v>104</v>
      </c>
      <c r="L119" s="10" t="s">
        <v>105</v>
      </c>
      <c r="M119" s="10" t="s">
        <v>106</v>
      </c>
      <c r="N119" s="11">
        <f t="shared" ca="1" si="15"/>
        <v>5</v>
      </c>
      <c r="O119" s="11" t="str">
        <f t="shared" si="16"/>
        <v/>
      </c>
      <c r="P119" s="11">
        <f t="shared" ca="1" si="17"/>
        <v>4</v>
      </c>
      <c r="Q119" s="11">
        <f t="shared" ca="1" si="18"/>
        <v>2028</v>
      </c>
      <c r="R119" s="22" t="s">
        <v>145</v>
      </c>
      <c r="S119" s="5"/>
      <c r="T119" s="5" t="s">
        <v>40</v>
      </c>
      <c r="U119" s="22" t="s">
        <v>616</v>
      </c>
      <c r="V119" s="22">
        <v>1</v>
      </c>
      <c r="W119" s="63">
        <v>0</v>
      </c>
      <c r="X119" s="63">
        <f>W119*V119</f>
        <v>0</v>
      </c>
    </row>
    <row r="120" spans="1:24" ht="15.6" x14ac:dyDescent="0.3">
      <c r="A120" s="4" t="s">
        <v>101</v>
      </c>
      <c r="B120" s="4" t="s">
        <v>618</v>
      </c>
      <c r="C120" s="10" t="s">
        <v>149</v>
      </c>
      <c r="D120" s="19">
        <v>1564291</v>
      </c>
      <c r="E120" s="53">
        <v>42005</v>
      </c>
      <c r="F120" s="9">
        <f t="shared" si="14"/>
        <v>2015</v>
      </c>
      <c r="G120" s="10" t="s">
        <v>23</v>
      </c>
      <c r="H120" s="10" t="s">
        <v>24</v>
      </c>
      <c r="I120" s="10" t="s">
        <v>25</v>
      </c>
      <c r="J120" s="10" t="s">
        <v>147</v>
      </c>
      <c r="K120" s="10" t="s">
        <v>104</v>
      </c>
      <c r="L120" s="10" t="s">
        <v>105</v>
      </c>
      <c r="M120" s="10" t="s">
        <v>106</v>
      </c>
      <c r="N120" s="11">
        <f t="shared" ca="1" si="15"/>
        <v>9</v>
      </c>
      <c r="O120" s="11">
        <f t="shared" ca="1" si="16"/>
        <v>2</v>
      </c>
      <c r="P120" s="11" t="str">
        <f t="shared" si="17"/>
        <v/>
      </c>
      <c r="Q120" s="11">
        <f t="shared" ca="1" si="18"/>
        <v>2026</v>
      </c>
      <c r="R120" s="22"/>
      <c r="S120" s="5"/>
      <c r="T120" s="5" t="s">
        <v>31</v>
      </c>
      <c r="U120" s="22" t="s">
        <v>617</v>
      </c>
      <c r="V120" s="22">
        <v>0</v>
      </c>
      <c r="W120" s="62"/>
      <c r="X120" s="62"/>
    </row>
    <row r="121" spans="1:24" ht="15.6" x14ac:dyDescent="0.3">
      <c r="A121" s="4" t="s">
        <v>101</v>
      </c>
      <c r="B121" s="4" t="s">
        <v>43</v>
      </c>
      <c r="C121" s="10" t="s">
        <v>102</v>
      </c>
      <c r="D121" s="10" t="s">
        <v>146</v>
      </c>
      <c r="E121" s="53">
        <v>39356</v>
      </c>
      <c r="F121" s="9">
        <f t="shared" si="14"/>
        <v>2007</v>
      </c>
      <c r="G121" s="10" t="s">
        <v>23</v>
      </c>
      <c r="H121" s="10" t="s">
        <v>24</v>
      </c>
      <c r="I121" s="10" t="s">
        <v>25</v>
      </c>
      <c r="J121" s="10" t="s">
        <v>147</v>
      </c>
      <c r="K121" s="10" t="s">
        <v>104</v>
      </c>
      <c r="L121" s="10" t="s">
        <v>105</v>
      </c>
      <c r="M121" s="10" t="s">
        <v>106</v>
      </c>
      <c r="N121" s="11">
        <f t="shared" ca="1" si="15"/>
        <v>17</v>
      </c>
      <c r="O121" s="11" t="str">
        <f t="shared" si="16"/>
        <v/>
      </c>
      <c r="P121" s="11">
        <f t="shared" ca="1" si="17"/>
        <v>-8</v>
      </c>
      <c r="Q121" s="11">
        <f t="shared" ca="1" si="18"/>
        <v>2016</v>
      </c>
      <c r="R121" s="22" t="s">
        <v>148</v>
      </c>
      <c r="S121" s="5"/>
      <c r="T121" s="5" t="s">
        <v>40</v>
      </c>
      <c r="U121" s="22" t="s">
        <v>615</v>
      </c>
      <c r="V121" s="22">
        <v>2</v>
      </c>
      <c r="W121" s="63">
        <v>0</v>
      </c>
      <c r="X121" s="63">
        <f>W121*V121</f>
        <v>0</v>
      </c>
    </row>
    <row r="122" spans="1:24" ht="15.6" x14ac:dyDescent="0.3">
      <c r="A122" s="4" t="s">
        <v>101</v>
      </c>
      <c r="B122" s="5" t="s">
        <v>623</v>
      </c>
      <c r="C122" s="10" t="s">
        <v>119</v>
      </c>
      <c r="D122" s="10">
        <v>1359960</v>
      </c>
      <c r="E122" s="15">
        <v>40564</v>
      </c>
      <c r="F122" s="9">
        <f t="shared" si="14"/>
        <v>2011</v>
      </c>
      <c r="G122" s="10" t="s">
        <v>23</v>
      </c>
      <c r="H122" s="10" t="s">
        <v>24</v>
      </c>
      <c r="I122" s="10" t="s">
        <v>25</v>
      </c>
      <c r="J122" s="10" t="s">
        <v>151</v>
      </c>
      <c r="K122" s="10" t="s">
        <v>104</v>
      </c>
      <c r="L122" s="10" t="s">
        <v>105</v>
      </c>
      <c r="M122" s="10" t="s">
        <v>106</v>
      </c>
      <c r="N122" s="11">
        <f t="shared" ca="1" si="15"/>
        <v>13</v>
      </c>
      <c r="O122" s="11">
        <f t="shared" ca="1" si="16"/>
        <v>-2</v>
      </c>
      <c r="P122" s="11" t="str">
        <f t="shared" si="17"/>
        <v/>
      </c>
      <c r="Q122" s="11">
        <f t="shared" ca="1" si="18"/>
        <v>2022</v>
      </c>
      <c r="R122" s="12"/>
      <c r="S122" s="5"/>
      <c r="T122" s="5" t="s">
        <v>31</v>
      </c>
      <c r="U122" s="22" t="s">
        <v>614</v>
      </c>
      <c r="V122" s="22">
        <v>0</v>
      </c>
      <c r="W122" s="62"/>
      <c r="X122" s="62"/>
    </row>
    <row r="123" spans="1:24" ht="15.6" x14ac:dyDescent="0.3">
      <c r="A123" s="4" t="s">
        <v>101</v>
      </c>
      <c r="B123" s="4" t="s">
        <v>621</v>
      </c>
      <c r="C123" s="10" t="s">
        <v>154</v>
      </c>
      <c r="D123" s="6">
        <v>1360321</v>
      </c>
      <c r="E123" s="15">
        <v>40564</v>
      </c>
      <c r="F123" s="9">
        <f t="shared" si="14"/>
        <v>2011</v>
      </c>
      <c r="G123" s="10" t="s">
        <v>23</v>
      </c>
      <c r="H123" s="10" t="s">
        <v>24</v>
      </c>
      <c r="I123" s="6" t="s">
        <v>25</v>
      </c>
      <c r="J123" s="10" t="s">
        <v>151</v>
      </c>
      <c r="K123" s="10" t="s">
        <v>104</v>
      </c>
      <c r="L123" s="10" t="s">
        <v>105</v>
      </c>
      <c r="M123" s="10" t="s">
        <v>106</v>
      </c>
      <c r="N123" s="11">
        <f t="shared" ca="1" si="15"/>
        <v>13</v>
      </c>
      <c r="O123" s="11">
        <f t="shared" ca="1" si="16"/>
        <v>-2</v>
      </c>
      <c r="P123" s="11" t="str">
        <f t="shared" si="17"/>
        <v/>
      </c>
      <c r="Q123" s="11">
        <f t="shared" ca="1" si="18"/>
        <v>2022</v>
      </c>
      <c r="R123" s="12"/>
      <c r="S123" s="5"/>
      <c r="T123" s="5" t="s">
        <v>31</v>
      </c>
      <c r="U123" s="22" t="s">
        <v>614</v>
      </c>
      <c r="V123" s="22">
        <v>0</v>
      </c>
      <c r="W123" s="62"/>
      <c r="X123" s="62"/>
    </row>
    <row r="124" spans="1:24" ht="15.6" x14ac:dyDescent="0.3">
      <c r="A124" s="4" t="s">
        <v>101</v>
      </c>
      <c r="B124" s="5" t="s">
        <v>34</v>
      </c>
      <c r="C124" s="6" t="s">
        <v>153</v>
      </c>
      <c r="D124" s="7">
        <v>2237598</v>
      </c>
      <c r="E124" s="52">
        <v>44562</v>
      </c>
      <c r="F124" s="9">
        <f t="shared" si="14"/>
        <v>2022</v>
      </c>
      <c r="G124" s="10" t="s">
        <v>23</v>
      </c>
      <c r="H124" s="10" t="s">
        <v>24</v>
      </c>
      <c r="I124" s="6" t="s">
        <v>25</v>
      </c>
      <c r="J124" s="10" t="s">
        <v>151</v>
      </c>
      <c r="K124" s="18" t="s">
        <v>104</v>
      </c>
      <c r="L124" s="18" t="s">
        <v>105</v>
      </c>
      <c r="M124" s="18" t="s">
        <v>106</v>
      </c>
      <c r="N124" s="11">
        <f t="shared" ca="1" si="15"/>
        <v>2</v>
      </c>
      <c r="O124" s="11">
        <f t="shared" ca="1" si="16"/>
        <v>9</v>
      </c>
      <c r="P124" s="11" t="str">
        <f t="shared" si="17"/>
        <v/>
      </c>
      <c r="Q124" s="11">
        <f t="shared" ca="1" si="18"/>
        <v>2033</v>
      </c>
      <c r="R124" s="12"/>
      <c r="S124" s="5"/>
      <c r="T124" s="5" t="s">
        <v>31</v>
      </c>
      <c r="U124" s="22" t="s">
        <v>615</v>
      </c>
      <c r="V124" s="22">
        <v>4</v>
      </c>
      <c r="W124" s="63">
        <v>0</v>
      </c>
      <c r="X124" s="63">
        <f t="shared" ref="X124:X126" si="24">W124*V124</f>
        <v>0</v>
      </c>
    </row>
    <row r="125" spans="1:24" ht="15.6" x14ac:dyDescent="0.3">
      <c r="A125" s="4" t="s">
        <v>101</v>
      </c>
      <c r="B125" s="4" t="s">
        <v>110</v>
      </c>
      <c r="C125" s="10" t="s">
        <v>150</v>
      </c>
      <c r="D125" s="10">
        <v>1360001</v>
      </c>
      <c r="E125" s="15">
        <v>40564</v>
      </c>
      <c r="F125" s="9">
        <f t="shared" si="14"/>
        <v>2011</v>
      </c>
      <c r="G125" s="10" t="s">
        <v>23</v>
      </c>
      <c r="H125" s="10" t="s">
        <v>24</v>
      </c>
      <c r="I125" s="10" t="s">
        <v>25</v>
      </c>
      <c r="J125" s="10" t="s">
        <v>151</v>
      </c>
      <c r="K125" s="10" t="s">
        <v>104</v>
      </c>
      <c r="L125" s="10" t="s">
        <v>105</v>
      </c>
      <c r="M125" s="10" t="s">
        <v>106</v>
      </c>
      <c r="N125" s="11">
        <f t="shared" ca="1" si="15"/>
        <v>13</v>
      </c>
      <c r="O125" s="11">
        <f t="shared" ca="1" si="16"/>
        <v>-2</v>
      </c>
      <c r="P125" s="11" t="str">
        <f t="shared" si="17"/>
        <v/>
      </c>
      <c r="Q125" s="11">
        <f t="shared" ca="1" si="18"/>
        <v>2022</v>
      </c>
      <c r="R125" s="22" t="s">
        <v>152</v>
      </c>
      <c r="S125" s="5"/>
      <c r="T125" s="5" t="s">
        <v>31</v>
      </c>
      <c r="U125" s="22" t="s">
        <v>615</v>
      </c>
      <c r="V125" s="22">
        <v>2</v>
      </c>
      <c r="W125" s="63">
        <v>0</v>
      </c>
      <c r="X125" s="63">
        <f t="shared" si="24"/>
        <v>0</v>
      </c>
    </row>
    <row r="126" spans="1:24" ht="15.6" x14ac:dyDescent="0.3">
      <c r="A126" s="4" t="s">
        <v>101</v>
      </c>
      <c r="B126" s="17" t="s">
        <v>120</v>
      </c>
      <c r="C126" s="18" t="s">
        <v>121</v>
      </c>
      <c r="D126" s="18">
        <v>2330716</v>
      </c>
      <c r="E126" s="52">
        <v>44986</v>
      </c>
      <c r="F126" s="9">
        <f t="shared" si="14"/>
        <v>2023</v>
      </c>
      <c r="G126" s="10" t="s">
        <v>23</v>
      </c>
      <c r="H126" s="18" t="s">
        <v>24</v>
      </c>
      <c r="I126" s="18" t="s">
        <v>25</v>
      </c>
      <c r="J126" s="10" t="s">
        <v>151</v>
      </c>
      <c r="K126" s="18" t="s">
        <v>104</v>
      </c>
      <c r="L126" s="18" t="s">
        <v>105</v>
      </c>
      <c r="M126" s="18" t="s">
        <v>106</v>
      </c>
      <c r="N126" s="11">
        <f t="shared" ca="1" si="15"/>
        <v>1</v>
      </c>
      <c r="O126" s="11" t="str">
        <f t="shared" si="16"/>
        <v/>
      </c>
      <c r="P126" s="11">
        <f t="shared" ca="1" si="17"/>
        <v>8</v>
      </c>
      <c r="Q126" s="11">
        <f t="shared" ca="1" si="18"/>
        <v>2032</v>
      </c>
      <c r="R126" s="22" t="s">
        <v>155</v>
      </c>
      <c r="S126" s="5"/>
      <c r="T126" s="5" t="s">
        <v>40</v>
      </c>
      <c r="U126" s="22" t="s">
        <v>616</v>
      </c>
      <c r="V126" s="22">
        <v>1</v>
      </c>
      <c r="W126" s="63">
        <v>0</v>
      </c>
      <c r="X126" s="63">
        <f t="shared" si="24"/>
        <v>0</v>
      </c>
    </row>
    <row r="127" spans="1:24" ht="15.6" x14ac:dyDescent="0.3">
      <c r="A127" s="4" t="s">
        <v>101</v>
      </c>
      <c r="B127" s="4" t="s">
        <v>618</v>
      </c>
      <c r="C127" s="10" t="s">
        <v>131</v>
      </c>
      <c r="D127" s="10" t="s">
        <v>158</v>
      </c>
      <c r="E127" s="15">
        <v>39416</v>
      </c>
      <c r="F127" s="9">
        <f t="shared" si="14"/>
        <v>2007</v>
      </c>
      <c r="G127" s="10" t="s">
        <v>23</v>
      </c>
      <c r="H127" s="10" t="s">
        <v>24</v>
      </c>
      <c r="I127" s="6" t="s">
        <v>25</v>
      </c>
      <c r="J127" s="10" t="s">
        <v>156</v>
      </c>
      <c r="K127" s="10" t="s">
        <v>104</v>
      </c>
      <c r="L127" s="10" t="s">
        <v>105</v>
      </c>
      <c r="M127" s="10" t="s">
        <v>106</v>
      </c>
      <c r="N127" s="11">
        <f t="shared" ca="1" si="15"/>
        <v>17</v>
      </c>
      <c r="O127" s="11">
        <f t="shared" ca="1" si="16"/>
        <v>-6</v>
      </c>
      <c r="P127" s="11" t="str">
        <f t="shared" si="17"/>
        <v/>
      </c>
      <c r="Q127" s="11">
        <f t="shared" ca="1" si="18"/>
        <v>2018</v>
      </c>
      <c r="R127" s="22"/>
      <c r="S127" s="5"/>
      <c r="T127" s="5" t="s">
        <v>31</v>
      </c>
      <c r="U127" s="22" t="s">
        <v>617</v>
      </c>
      <c r="V127" s="22">
        <v>0</v>
      </c>
      <c r="W127" s="62"/>
      <c r="X127" s="62"/>
    </row>
    <row r="128" spans="1:24" ht="15.6" x14ac:dyDescent="0.3">
      <c r="A128" s="4" t="s">
        <v>101</v>
      </c>
      <c r="B128" s="4" t="s">
        <v>196</v>
      </c>
      <c r="C128" s="6" t="s">
        <v>123</v>
      </c>
      <c r="D128" s="7">
        <v>22006002</v>
      </c>
      <c r="E128" s="52">
        <v>44562</v>
      </c>
      <c r="F128" s="9">
        <f t="shared" si="14"/>
        <v>2022</v>
      </c>
      <c r="G128" s="18" t="s">
        <v>23</v>
      </c>
      <c r="H128" s="18" t="s">
        <v>24</v>
      </c>
      <c r="I128" s="6" t="s">
        <v>25</v>
      </c>
      <c r="J128" s="10" t="s">
        <v>156</v>
      </c>
      <c r="K128" s="10" t="s">
        <v>104</v>
      </c>
      <c r="L128" s="10" t="s">
        <v>105</v>
      </c>
      <c r="M128" s="10" t="s">
        <v>106</v>
      </c>
      <c r="N128" s="11">
        <f t="shared" ca="1" si="15"/>
        <v>2</v>
      </c>
      <c r="O128" s="11" t="str">
        <f t="shared" si="16"/>
        <v/>
      </c>
      <c r="P128" s="11">
        <f t="shared" ca="1" si="17"/>
        <v>7</v>
      </c>
      <c r="Q128" s="11">
        <f t="shared" ca="1" si="18"/>
        <v>2031</v>
      </c>
      <c r="R128" s="22" t="s">
        <v>157</v>
      </c>
      <c r="S128" s="5"/>
      <c r="T128" s="5" t="s">
        <v>40</v>
      </c>
      <c r="U128" s="22" t="s">
        <v>614</v>
      </c>
      <c r="V128" s="22">
        <v>0</v>
      </c>
      <c r="W128" s="62"/>
      <c r="X128" s="62"/>
    </row>
    <row r="129" spans="1:24" ht="15.6" x14ac:dyDescent="0.3">
      <c r="A129" s="4" t="s">
        <v>101</v>
      </c>
      <c r="B129" s="5" t="s">
        <v>625</v>
      </c>
      <c r="C129" s="6" t="s">
        <v>108</v>
      </c>
      <c r="D129" s="20" t="s">
        <v>161</v>
      </c>
      <c r="E129" s="52">
        <v>36770</v>
      </c>
      <c r="F129" s="9">
        <f t="shared" si="14"/>
        <v>2000</v>
      </c>
      <c r="G129" s="10" t="s">
        <v>23</v>
      </c>
      <c r="H129" s="10" t="s">
        <v>24</v>
      </c>
      <c r="I129" s="10" t="s">
        <v>25</v>
      </c>
      <c r="J129" s="10" t="s">
        <v>159</v>
      </c>
      <c r="K129" s="10" t="s">
        <v>104</v>
      </c>
      <c r="L129" s="10" t="s">
        <v>105</v>
      </c>
      <c r="M129" s="10" t="s">
        <v>106</v>
      </c>
      <c r="N129" s="11">
        <f t="shared" ca="1" si="15"/>
        <v>24</v>
      </c>
      <c r="O129" s="11">
        <f t="shared" ca="1" si="16"/>
        <v>-13</v>
      </c>
      <c r="P129" s="11" t="str">
        <f t="shared" si="17"/>
        <v/>
      </c>
      <c r="Q129" s="11">
        <f t="shared" ca="1" si="18"/>
        <v>2011</v>
      </c>
      <c r="R129" s="12"/>
      <c r="S129" s="5"/>
      <c r="T129" s="5" t="s">
        <v>31</v>
      </c>
      <c r="U129" s="22" t="s">
        <v>614</v>
      </c>
      <c r="V129" s="22">
        <v>0</v>
      </c>
      <c r="W129" s="62"/>
      <c r="X129" s="62"/>
    </row>
    <row r="130" spans="1:24" ht="15.6" x14ac:dyDescent="0.3">
      <c r="A130" s="4" t="s">
        <v>101</v>
      </c>
      <c r="B130" s="4" t="s">
        <v>196</v>
      </c>
      <c r="C130" s="6" t="s">
        <v>128</v>
      </c>
      <c r="D130" s="7">
        <v>181490000030</v>
      </c>
      <c r="E130" s="8">
        <v>43259</v>
      </c>
      <c r="F130" s="9">
        <f t="shared" si="14"/>
        <v>2018</v>
      </c>
      <c r="G130" s="10" t="s">
        <v>23</v>
      </c>
      <c r="H130" s="10" t="s">
        <v>24</v>
      </c>
      <c r="I130" s="10" t="s">
        <v>25</v>
      </c>
      <c r="J130" s="10" t="s">
        <v>159</v>
      </c>
      <c r="K130" s="10" t="s">
        <v>104</v>
      </c>
      <c r="L130" s="10" t="s">
        <v>105</v>
      </c>
      <c r="M130" s="10" t="s">
        <v>106</v>
      </c>
      <c r="N130" s="11">
        <f t="shared" ca="1" si="15"/>
        <v>6</v>
      </c>
      <c r="O130" s="11" t="str">
        <f t="shared" si="16"/>
        <v/>
      </c>
      <c r="P130" s="11">
        <f t="shared" ca="1" si="17"/>
        <v>3</v>
      </c>
      <c r="Q130" s="11">
        <f t="shared" ca="1" si="18"/>
        <v>2027</v>
      </c>
      <c r="R130" s="22" t="s">
        <v>160</v>
      </c>
      <c r="S130" s="5"/>
      <c r="T130" s="5" t="s">
        <v>40</v>
      </c>
      <c r="U130" s="22" t="s">
        <v>614</v>
      </c>
      <c r="V130" s="22">
        <v>0</v>
      </c>
      <c r="W130" s="62"/>
      <c r="X130" s="62"/>
    </row>
    <row r="131" spans="1:24" ht="15.6" x14ac:dyDescent="0.3">
      <c r="A131" s="4" t="s">
        <v>101</v>
      </c>
      <c r="B131" s="4" t="s">
        <v>627</v>
      </c>
      <c r="C131" s="10" t="s">
        <v>135</v>
      </c>
      <c r="D131" s="10">
        <v>2195655</v>
      </c>
      <c r="E131" s="15">
        <v>44862</v>
      </c>
      <c r="F131" s="9">
        <f t="shared" ref="F131:F194" si="25">YEAR(E131)</f>
        <v>2022</v>
      </c>
      <c r="G131" s="10" t="s">
        <v>23</v>
      </c>
      <c r="H131" s="10" t="s">
        <v>24</v>
      </c>
      <c r="I131" s="10" t="s">
        <v>25</v>
      </c>
      <c r="J131" s="10" t="s">
        <v>58</v>
      </c>
      <c r="K131" s="10" t="s">
        <v>104</v>
      </c>
      <c r="L131" s="10" t="s">
        <v>105</v>
      </c>
      <c r="M131" s="10" t="s">
        <v>106</v>
      </c>
      <c r="N131" s="11">
        <f t="shared" ref="N131:N194" ca="1" si="26">ROUNDUP(DATEDIF(E131,(NOW()),"y"),0)</f>
        <v>2</v>
      </c>
      <c r="O131" s="11">
        <f t="shared" ref="O131:O194" ca="1" si="27">IF(T131="analyzer",11-N131,"")</f>
        <v>9</v>
      </c>
      <c r="P131" s="11" t="str">
        <f t="shared" ref="P131:P194" si="28">IF(T131="sonde",9-N131,"")</f>
        <v/>
      </c>
      <c r="Q131" s="11">
        <f t="shared" ref="Q131:Q194" ca="1" si="29">IF(T131="sonde",F131+N131+P131,F131+N131+O131)</f>
        <v>2033</v>
      </c>
      <c r="R131" s="12"/>
      <c r="S131" s="5"/>
      <c r="T131" s="5" t="s">
        <v>31</v>
      </c>
      <c r="U131" s="22" t="s">
        <v>614</v>
      </c>
      <c r="V131" s="22">
        <v>0</v>
      </c>
      <c r="W131" s="62"/>
      <c r="X131" s="62"/>
    </row>
    <row r="132" spans="1:24" ht="15.6" x14ac:dyDescent="0.3">
      <c r="A132" s="4" t="s">
        <v>101</v>
      </c>
      <c r="B132" s="4" t="s">
        <v>43</v>
      </c>
      <c r="C132" s="6" t="s">
        <v>163</v>
      </c>
      <c r="D132" s="6">
        <v>1222034</v>
      </c>
      <c r="E132" s="8">
        <v>39416</v>
      </c>
      <c r="F132" s="9">
        <f t="shared" si="25"/>
        <v>2007</v>
      </c>
      <c r="G132" s="10" t="s">
        <v>23</v>
      </c>
      <c r="H132" s="10" t="s">
        <v>24</v>
      </c>
      <c r="I132" s="6" t="s">
        <v>25</v>
      </c>
      <c r="J132" s="10" t="s">
        <v>58</v>
      </c>
      <c r="K132" s="10" t="s">
        <v>104</v>
      </c>
      <c r="L132" s="10" t="s">
        <v>105</v>
      </c>
      <c r="M132" s="10" t="s">
        <v>106</v>
      </c>
      <c r="N132" s="11">
        <f t="shared" ca="1" si="26"/>
        <v>17</v>
      </c>
      <c r="O132" s="11" t="str">
        <f t="shared" si="27"/>
        <v/>
      </c>
      <c r="P132" s="11">
        <f t="shared" ca="1" si="28"/>
        <v>-8</v>
      </c>
      <c r="Q132" s="11">
        <f t="shared" ca="1" si="29"/>
        <v>2016</v>
      </c>
      <c r="R132" s="22" t="s">
        <v>164</v>
      </c>
      <c r="S132" s="5"/>
      <c r="T132" s="5" t="s">
        <v>40</v>
      </c>
      <c r="U132" s="22" t="s">
        <v>615</v>
      </c>
      <c r="V132" s="22">
        <v>2</v>
      </c>
      <c r="W132" s="63">
        <v>0</v>
      </c>
      <c r="X132" s="63">
        <f>W132*V132</f>
        <v>0</v>
      </c>
    </row>
    <row r="133" spans="1:24" ht="15.6" x14ac:dyDescent="0.3">
      <c r="A133" s="4" t="s">
        <v>101</v>
      </c>
      <c r="B133" s="4" t="s">
        <v>196</v>
      </c>
      <c r="C133" s="6" t="s">
        <v>128</v>
      </c>
      <c r="D133" s="14">
        <v>222770005253</v>
      </c>
      <c r="E133" s="15">
        <v>44862</v>
      </c>
      <c r="F133" s="9">
        <f t="shared" si="25"/>
        <v>2022</v>
      </c>
      <c r="G133" s="10" t="s">
        <v>23</v>
      </c>
      <c r="H133" s="10" t="s">
        <v>24</v>
      </c>
      <c r="I133" s="6" t="s">
        <v>25</v>
      </c>
      <c r="J133" s="10" t="s">
        <v>58</v>
      </c>
      <c r="K133" s="10" t="s">
        <v>104</v>
      </c>
      <c r="L133" s="10" t="s">
        <v>105</v>
      </c>
      <c r="M133" s="10" t="s">
        <v>106</v>
      </c>
      <c r="N133" s="11">
        <f t="shared" ca="1" si="26"/>
        <v>2</v>
      </c>
      <c r="O133" s="11" t="str">
        <f t="shared" si="27"/>
        <v/>
      </c>
      <c r="P133" s="11">
        <f t="shared" ca="1" si="28"/>
        <v>7</v>
      </c>
      <c r="Q133" s="11">
        <f t="shared" ca="1" si="29"/>
        <v>2031</v>
      </c>
      <c r="R133" s="22" t="s">
        <v>162</v>
      </c>
      <c r="S133" s="5"/>
      <c r="T133" s="5" t="s">
        <v>40</v>
      </c>
      <c r="U133" s="22" t="s">
        <v>614</v>
      </c>
      <c r="V133" s="22">
        <v>0</v>
      </c>
      <c r="W133" s="62"/>
      <c r="X133" s="62"/>
    </row>
    <row r="134" spans="1:24" ht="15.6" x14ac:dyDescent="0.3">
      <c r="A134" s="4" t="s">
        <v>101</v>
      </c>
      <c r="B134" s="5" t="s">
        <v>625</v>
      </c>
      <c r="C134" s="6" t="s">
        <v>108</v>
      </c>
      <c r="D134" s="7">
        <v>240655913296</v>
      </c>
      <c r="E134" s="52">
        <v>45444</v>
      </c>
      <c r="F134" s="9">
        <f t="shared" si="25"/>
        <v>2024</v>
      </c>
      <c r="G134" s="10" t="s">
        <v>23</v>
      </c>
      <c r="H134" s="10" t="s">
        <v>24</v>
      </c>
      <c r="I134" s="10" t="s">
        <v>25</v>
      </c>
      <c r="J134" s="10" t="s">
        <v>165</v>
      </c>
      <c r="K134" s="10" t="s">
        <v>104</v>
      </c>
      <c r="L134" s="10" t="s">
        <v>105</v>
      </c>
      <c r="M134" s="10" t="s">
        <v>106</v>
      </c>
      <c r="N134" s="11">
        <f t="shared" ca="1" si="26"/>
        <v>0</v>
      </c>
      <c r="O134" s="11">
        <f t="shared" ca="1" si="27"/>
        <v>11</v>
      </c>
      <c r="P134" s="11" t="str">
        <f t="shared" si="28"/>
        <v/>
      </c>
      <c r="Q134" s="11">
        <f t="shared" ca="1" si="29"/>
        <v>2035</v>
      </c>
      <c r="R134" s="12"/>
      <c r="S134" s="5"/>
      <c r="T134" s="5" t="s">
        <v>31</v>
      </c>
      <c r="U134" s="22" t="s">
        <v>614</v>
      </c>
      <c r="V134" s="22">
        <v>0</v>
      </c>
      <c r="W134" s="62"/>
      <c r="X134" s="62"/>
    </row>
    <row r="135" spans="1:24" ht="15.6" x14ac:dyDescent="0.3">
      <c r="A135" s="4" t="s">
        <v>101</v>
      </c>
      <c r="B135" s="4" t="s">
        <v>72</v>
      </c>
      <c r="C135" s="6" t="s">
        <v>166</v>
      </c>
      <c r="D135" s="6">
        <v>1682107</v>
      </c>
      <c r="E135" s="52">
        <v>42370</v>
      </c>
      <c r="F135" s="9">
        <f t="shared" si="25"/>
        <v>2016</v>
      </c>
      <c r="G135" s="10" t="s">
        <v>23</v>
      </c>
      <c r="H135" s="10" t="s">
        <v>24</v>
      </c>
      <c r="I135" s="10" t="s">
        <v>25</v>
      </c>
      <c r="J135" s="6" t="s">
        <v>165</v>
      </c>
      <c r="K135" s="10" t="s">
        <v>104</v>
      </c>
      <c r="L135" s="10" t="s">
        <v>105</v>
      </c>
      <c r="M135" s="10" t="s">
        <v>106</v>
      </c>
      <c r="N135" s="11">
        <f t="shared" ca="1" si="26"/>
        <v>8</v>
      </c>
      <c r="O135" s="11" t="str">
        <f t="shared" si="27"/>
        <v/>
      </c>
      <c r="P135" s="11">
        <f t="shared" ca="1" si="28"/>
        <v>1</v>
      </c>
      <c r="Q135" s="11">
        <f t="shared" ca="1" si="29"/>
        <v>2025</v>
      </c>
      <c r="R135" s="22" t="s">
        <v>167</v>
      </c>
      <c r="S135" s="5"/>
      <c r="T135" s="5" t="s">
        <v>40</v>
      </c>
      <c r="U135" s="22" t="s">
        <v>616</v>
      </c>
      <c r="V135" s="22">
        <v>1</v>
      </c>
      <c r="W135" s="63">
        <v>0</v>
      </c>
      <c r="X135" s="63">
        <f>W135*V135</f>
        <v>0</v>
      </c>
    </row>
    <row r="136" spans="1:24" ht="15.6" x14ac:dyDescent="0.3">
      <c r="A136" s="4" t="s">
        <v>101</v>
      </c>
      <c r="B136" s="5" t="s">
        <v>625</v>
      </c>
      <c r="C136" s="6" t="s">
        <v>108</v>
      </c>
      <c r="D136" s="7" t="s">
        <v>168</v>
      </c>
      <c r="E136" s="52">
        <v>40575</v>
      </c>
      <c r="F136" s="9">
        <f t="shared" si="25"/>
        <v>2011</v>
      </c>
      <c r="G136" s="10" t="s">
        <v>23</v>
      </c>
      <c r="H136" s="10" t="s">
        <v>24</v>
      </c>
      <c r="I136" s="10" t="s">
        <v>25</v>
      </c>
      <c r="J136" s="10" t="s">
        <v>169</v>
      </c>
      <c r="K136" s="10" t="s">
        <v>104</v>
      </c>
      <c r="L136" s="10" t="s">
        <v>105</v>
      </c>
      <c r="M136" s="10" t="s">
        <v>106</v>
      </c>
      <c r="N136" s="11">
        <f t="shared" ca="1" si="26"/>
        <v>13</v>
      </c>
      <c r="O136" s="11">
        <f t="shared" ca="1" si="27"/>
        <v>-2</v>
      </c>
      <c r="P136" s="11" t="str">
        <f t="shared" si="28"/>
        <v/>
      </c>
      <c r="Q136" s="11">
        <f t="shared" ca="1" si="29"/>
        <v>2022</v>
      </c>
      <c r="R136" s="12"/>
      <c r="S136" s="5"/>
      <c r="T136" s="5" t="s">
        <v>31</v>
      </c>
      <c r="U136" s="22" t="s">
        <v>614</v>
      </c>
      <c r="V136" s="22">
        <v>0</v>
      </c>
      <c r="W136" s="62"/>
      <c r="X136" s="62"/>
    </row>
    <row r="137" spans="1:24" ht="15.6" x14ac:dyDescent="0.3">
      <c r="A137" s="4" t="s">
        <v>101</v>
      </c>
      <c r="B137" s="17" t="s">
        <v>120</v>
      </c>
      <c r="C137" s="18" t="s">
        <v>121</v>
      </c>
      <c r="D137" s="18">
        <v>2243164</v>
      </c>
      <c r="E137" s="52">
        <v>44562</v>
      </c>
      <c r="F137" s="9">
        <f t="shared" si="25"/>
        <v>2022</v>
      </c>
      <c r="G137" s="10" t="s">
        <v>23</v>
      </c>
      <c r="H137" s="18" t="s">
        <v>24</v>
      </c>
      <c r="I137" s="18" t="s">
        <v>25</v>
      </c>
      <c r="J137" s="18" t="s">
        <v>169</v>
      </c>
      <c r="K137" s="18" t="s">
        <v>104</v>
      </c>
      <c r="L137" s="18" t="s">
        <v>105</v>
      </c>
      <c r="M137" s="18" t="s">
        <v>106</v>
      </c>
      <c r="N137" s="11">
        <f t="shared" ca="1" si="26"/>
        <v>2</v>
      </c>
      <c r="O137" s="11" t="str">
        <f t="shared" si="27"/>
        <v/>
      </c>
      <c r="P137" s="11">
        <f t="shared" ca="1" si="28"/>
        <v>7</v>
      </c>
      <c r="Q137" s="11">
        <f t="shared" ca="1" si="29"/>
        <v>2031</v>
      </c>
      <c r="R137" s="22" t="s">
        <v>170</v>
      </c>
      <c r="S137" s="5"/>
      <c r="T137" s="5" t="s">
        <v>40</v>
      </c>
      <c r="U137" s="22" t="s">
        <v>616</v>
      </c>
      <c r="V137" s="22">
        <v>1</v>
      </c>
      <c r="W137" s="63">
        <v>0</v>
      </c>
      <c r="X137" s="63">
        <f>W137*V137</f>
        <v>0</v>
      </c>
    </row>
    <row r="138" spans="1:24" ht="15.6" x14ac:dyDescent="0.3">
      <c r="A138" s="4" t="s">
        <v>101</v>
      </c>
      <c r="B138" s="5" t="s">
        <v>625</v>
      </c>
      <c r="C138" s="6" t="s">
        <v>126</v>
      </c>
      <c r="D138" s="6" t="s">
        <v>171</v>
      </c>
      <c r="E138" s="8">
        <v>43153</v>
      </c>
      <c r="F138" s="9">
        <f t="shared" si="25"/>
        <v>2018</v>
      </c>
      <c r="G138" s="10" t="s">
        <v>23</v>
      </c>
      <c r="H138" s="10" t="s">
        <v>24</v>
      </c>
      <c r="I138" s="6" t="s">
        <v>25</v>
      </c>
      <c r="J138" s="6" t="s">
        <v>172</v>
      </c>
      <c r="K138" s="10" t="s">
        <v>104</v>
      </c>
      <c r="L138" s="10" t="s">
        <v>105</v>
      </c>
      <c r="M138" s="10" t="s">
        <v>106</v>
      </c>
      <c r="N138" s="11">
        <f t="shared" ca="1" si="26"/>
        <v>6</v>
      </c>
      <c r="O138" s="11">
        <f t="shared" ca="1" si="27"/>
        <v>5</v>
      </c>
      <c r="P138" s="11" t="str">
        <f t="shared" si="28"/>
        <v/>
      </c>
      <c r="Q138" s="11">
        <f t="shared" ca="1" si="29"/>
        <v>2029</v>
      </c>
      <c r="R138" s="12"/>
      <c r="S138" s="5"/>
      <c r="T138" s="5" t="s">
        <v>31</v>
      </c>
      <c r="U138" s="22" t="s">
        <v>614</v>
      </c>
      <c r="V138" s="22">
        <v>0</v>
      </c>
      <c r="W138" s="62"/>
      <c r="X138" s="62"/>
    </row>
    <row r="139" spans="1:24" ht="15.6" x14ac:dyDescent="0.3">
      <c r="A139" s="4" t="s">
        <v>101</v>
      </c>
      <c r="B139" s="4" t="s">
        <v>120</v>
      </c>
      <c r="C139" s="10" t="s">
        <v>121</v>
      </c>
      <c r="D139" s="10">
        <v>1790634</v>
      </c>
      <c r="E139" s="53">
        <v>43101</v>
      </c>
      <c r="F139" s="9">
        <f t="shared" si="25"/>
        <v>2018</v>
      </c>
      <c r="G139" s="10" t="s">
        <v>23</v>
      </c>
      <c r="H139" s="10" t="s">
        <v>24</v>
      </c>
      <c r="I139" s="10" t="s">
        <v>25</v>
      </c>
      <c r="J139" s="6" t="s">
        <v>172</v>
      </c>
      <c r="K139" s="10" t="s">
        <v>104</v>
      </c>
      <c r="L139" s="10" t="s">
        <v>105</v>
      </c>
      <c r="M139" s="10" t="s">
        <v>106</v>
      </c>
      <c r="N139" s="11">
        <f t="shared" ca="1" si="26"/>
        <v>6</v>
      </c>
      <c r="O139" s="11" t="str">
        <f t="shared" si="27"/>
        <v/>
      </c>
      <c r="P139" s="11">
        <f t="shared" ca="1" si="28"/>
        <v>3</v>
      </c>
      <c r="Q139" s="11">
        <f t="shared" ca="1" si="29"/>
        <v>2027</v>
      </c>
      <c r="R139" s="22" t="s">
        <v>173</v>
      </c>
      <c r="S139" s="5"/>
      <c r="T139" s="5" t="s">
        <v>40</v>
      </c>
      <c r="U139" s="22" t="s">
        <v>616</v>
      </c>
      <c r="V139" s="22">
        <v>1</v>
      </c>
      <c r="W139" s="63">
        <v>0</v>
      </c>
      <c r="X139" s="63">
        <f>W139*V139</f>
        <v>0</v>
      </c>
    </row>
    <row r="140" spans="1:24" ht="15.6" x14ac:dyDescent="0.3">
      <c r="A140" s="4" t="s">
        <v>101</v>
      </c>
      <c r="B140" s="5" t="s">
        <v>625</v>
      </c>
      <c r="C140" s="6" t="s">
        <v>108</v>
      </c>
      <c r="D140" s="6" t="s">
        <v>175</v>
      </c>
      <c r="E140" s="52">
        <v>40575</v>
      </c>
      <c r="F140" s="9">
        <f t="shared" si="25"/>
        <v>2011</v>
      </c>
      <c r="G140" s="10" t="s">
        <v>23</v>
      </c>
      <c r="H140" s="10" t="s">
        <v>24</v>
      </c>
      <c r="I140" s="10" t="s">
        <v>25</v>
      </c>
      <c r="J140" s="10" t="s">
        <v>60</v>
      </c>
      <c r="K140" s="10" t="s">
        <v>104</v>
      </c>
      <c r="L140" s="10" t="s">
        <v>105</v>
      </c>
      <c r="M140" s="10" t="s">
        <v>106</v>
      </c>
      <c r="N140" s="11">
        <f t="shared" ca="1" si="26"/>
        <v>13</v>
      </c>
      <c r="O140" s="11">
        <f t="shared" ca="1" si="27"/>
        <v>-2</v>
      </c>
      <c r="P140" s="11" t="str">
        <f t="shared" si="28"/>
        <v/>
      </c>
      <c r="Q140" s="11">
        <f t="shared" ca="1" si="29"/>
        <v>2022</v>
      </c>
      <c r="R140" s="12"/>
      <c r="S140" s="5"/>
      <c r="T140" s="5" t="s">
        <v>31</v>
      </c>
      <c r="U140" s="22" t="s">
        <v>614</v>
      </c>
      <c r="V140" s="22">
        <v>0</v>
      </c>
      <c r="W140" s="62"/>
      <c r="X140" s="62"/>
    </row>
    <row r="141" spans="1:24" ht="15.6" x14ac:dyDescent="0.3">
      <c r="A141" s="4" t="s">
        <v>101</v>
      </c>
      <c r="B141" s="4" t="s">
        <v>43</v>
      </c>
      <c r="C141" s="6" t="s">
        <v>102</v>
      </c>
      <c r="D141" s="6">
        <v>1233824</v>
      </c>
      <c r="E141" s="8">
        <v>39416</v>
      </c>
      <c r="F141" s="9">
        <f t="shared" si="25"/>
        <v>2007</v>
      </c>
      <c r="G141" s="10" t="s">
        <v>23</v>
      </c>
      <c r="H141" s="10" t="s">
        <v>24</v>
      </c>
      <c r="I141" s="6" t="s">
        <v>25</v>
      </c>
      <c r="J141" s="10" t="s">
        <v>60</v>
      </c>
      <c r="K141" s="10" t="s">
        <v>104</v>
      </c>
      <c r="L141" s="10" t="s">
        <v>105</v>
      </c>
      <c r="M141" s="10" t="s">
        <v>106</v>
      </c>
      <c r="N141" s="11">
        <f t="shared" ca="1" si="26"/>
        <v>17</v>
      </c>
      <c r="O141" s="11" t="str">
        <f t="shared" si="27"/>
        <v/>
      </c>
      <c r="P141" s="11">
        <f t="shared" ca="1" si="28"/>
        <v>-8</v>
      </c>
      <c r="Q141" s="11">
        <f t="shared" ca="1" si="29"/>
        <v>2016</v>
      </c>
      <c r="R141" s="22" t="s">
        <v>174</v>
      </c>
      <c r="S141" s="5"/>
      <c r="T141" s="5" t="s">
        <v>40</v>
      </c>
      <c r="U141" s="22" t="s">
        <v>615</v>
      </c>
      <c r="V141" s="22">
        <v>2</v>
      </c>
      <c r="W141" s="63">
        <v>0</v>
      </c>
      <c r="X141" s="63">
        <f>W141*V141</f>
        <v>0</v>
      </c>
    </row>
    <row r="142" spans="1:24" ht="15.6" x14ac:dyDescent="0.3">
      <c r="A142" s="4" t="s">
        <v>101</v>
      </c>
      <c r="B142" s="5" t="s">
        <v>623</v>
      </c>
      <c r="C142" s="10" t="s">
        <v>119</v>
      </c>
      <c r="D142" s="10">
        <v>1359961</v>
      </c>
      <c r="E142" s="15">
        <v>40564</v>
      </c>
      <c r="F142" s="9">
        <f t="shared" si="25"/>
        <v>2011</v>
      </c>
      <c r="G142" s="10" t="s">
        <v>23</v>
      </c>
      <c r="H142" s="10" t="s">
        <v>24</v>
      </c>
      <c r="I142" s="10" t="s">
        <v>25</v>
      </c>
      <c r="J142" s="10" t="s">
        <v>176</v>
      </c>
      <c r="K142" s="10" t="s">
        <v>104</v>
      </c>
      <c r="L142" s="10" t="s">
        <v>105</v>
      </c>
      <c r="M142" s="10" t="s">
        <v>106</v>
      </c>
      <c r="N142" s="11">
        <f t="shared" ca="1" si="26"/>
        <v>13</v>
      </c>
      <c r="O142" s="11">
        <f t="shared" ca="1" si="27"/>
        <v>-2</v>
      </c>
      <c r="P142" s="11" t="str">
        <f t="shared" si="28"/>
        <v/>
      </c>
      <c r="Q142" s="11">
        <f t="shared" ca="1" si="29"/>
        <v>2022</v>
      </c>
      <c r="R142" s="12"/>
      <c r="S142" s="5"/>
      <c r="T142" s="5" t="s">
        <v>31</v>
      </c>
      <c r="U142" s="22" t="s">
        <v>614</v>
      </c>
      <c r="V142" s="22">
        <v>0</v>
      </c>
      <c r="W142" s="62"/>
      <c r="X142" s="62"/>
    </row>
    <row r="143" spans="1:24" ht="15.6" x14ac:dyDescent="0.3">
      <c r="A143" s="4" t="s">
        <v>101</v>
      </c>
      <c r="B143" s="4" t="s">
        <v>621</v>
      </c>
      <c r="C143" s="6" t="s">
        <v>154</v>
      </c>
      <c r="D143" s="6">
        <v>1366271</v>
      </c>
      <c r="E143" s="8">
        <v>40528</v>
      </c>
      <c r="F143" s="9">
        <f t="shared" si="25"/>
        <v>2010</v>
      </c>
      <c r="G143" s="10" t="s">
        <v>23</v>
      </c>
      <c r="H143" s="10" t="s">
        <v>24</v>
      </c>
      <c r="I143" s="6" t="s">
        <v>25</v>
      </c>
      <c r="J143" s="10" t="s">
        <v>176</v>
      </c>
      <c r="K143" s="10" t="s">
        <v>104</v>
      </c>
      <c r="L143" s="10" t="s">
        <v>105</v>
      </c>
      <c r="M143" s="10" t="s">
        <v>106</v>
      </c>
      <c r="N143" s="11">
        <f t="shared" ca="1" si="26"/>
        <v>14</v>
      </c>
      <c r="O143" s="11">
        <f t="shared" ca="1" si="27"/>
        <v>-3</v>
      </c>
      <c r="P143" s="11" t="str">
        <f t="shared" si="28"/>
        <v/>
      </c>
      <c r="Q143" s="11">
        <f t="shared" ca="1" si="29"/>
        <v>2021</v>
      </c>
      <c r="R143" s="12"/>
      <c r="S143" s="5"/>
      <c r="T143" s="5" t="s">
        <v>31</v>
      </c>
      <c r="U143" s="22" t="s">
        <v>614</v>
      </c>
      <c r="V143" s="22">
        <v>0</v>
      </c>
      <c r="W143" s="62"/>
      <c r="X143" s="62"/>
    </row>
    <row r="144" spans="1:24" ht="15.6" x14ac:dyDescent="0.3">
      <c r="A144" s="4" t="s">
        <v>101</v>
      </c>
      <c r="B144" s="5" t="s">
        <v>34</v>
      </c>
      <c r="C144" s="6" t="s">
        <v>153</v>
      </c>
      <c r="D144" s="7">
        <v>2237599</v>
      </c>
      <c r="E144" s="52">
        <v>44562</v>
      </c>
      <c r="F144" s="9">
        <f t="shared" si="25"/>
        <v>2022</v>
      </c>
      <c r="G144" s="10" t="s">
        <v>23</v>
      </c>
      <c r="H144" s="10" t="s">
        <v>24</v>
      </c>
      <c r="I144" s="6" t="s">
        <v>25</v>
      </c>
      <c r="J144" s="10" t="s">
        <v>176</v>
      </c>
      <c r="K144" s="18" t="s">
        <v>104</v>
      </c>
      <c r="L144" s="18" t="s">
        <v>105</v>
      </c>
      <c r="M144" s="18" t="s">
        <v>106</v>
      </c>
      <c r="N144" s="11">
        <f t="shared" ca="1" si="26"/>
        <v>2</v>
      </c>
      <c r="O144" s="11">
        <f t="shared" ca="1" si="27"/>
        <v>9</v>
      </c>
      <c r="P144" s="11" t="str">
        <f t="shared" si="28"/>
        <v/>
      </c>
      <c r="Q144" s="11">
        <f t="shared" ca="1" si="29"/>
        <v>2033</v>
      </c>
      <c r="R144" s="12"/>
      <c r="S144" s="5"/>
      <c r="T144" s="5" t="s">
        <v>31</v>
      </c>
      <c r="U144" s="22" t="s">
        <v>615</v>
      </c>
      <c r="V144" s="22">
        <v>4</v>
      </c>
      <c r="W144" s="63">
        <v>0</v>
      </c>
      <c r="X144" s="63">
        <f t="shared" ref="X144:X146" si="30">W144*V144</f>
        <v>0</v>
      </c>
    </row>
    <row r="145" spans="1:24" ht="15.6" x14ac:dyDescent="0.3">
      <c r="A145" s="4" t="s">
        <v>101</v>
      </c>
      <c r="B145" s="5" t="s">
        <v>110</v>
      </c>
      <c r="C145" s="10" t="s">
        <v>150</v>
      </c>
      <c r="D145" s="6">
        <v>1360060</v>
      </c>
      <c r="E145" s="8">
        <v>40564</v>
      </c>
      <c r="F145" s="9">
        <f t="shared" si="25"/>
        <v>2011</v>
      </c>
      <c r="G145" s="10" t="s">
        <v>23</v>
      </c>
      <c r="H145" s="10" t="s">
        <v>24</v>
      </c>
      <c r="I145" s="10" t="s">
        <v>25</v>
      </c>
      <c r="J145" s="10" t="s">
        <v>176</v>
      </c>
      <c r="K145" s="10" t="s">
        <v>104</v>
      </c>
      <c r="L145" s="10" t="s">
        <v>105</v>
      </c>
      <c r="M145" s="10" t="s">
        <v>106</v>
      </c>
      <c r="N145" s="11">
        <f t="shared" ca="1" si="26"/>
        <v>13</v>
      </c>
      <c r="O145" s="11">
        <f t="shared" ca="1" si="27"/>
        <v>-2</v>
      </c>
      <c r="P145" s="11" t="str">
        <f t="shared" si="28"/>
        <v/>
      </c>
      <c r="Q145" s="11">
        <f t="shared" ca="1" si="29"/>
        <v>2022</v>
      </c>
      <c r="R145" s="22" t="s">
        <v>177</v>
      </c>
      <c r="S145" s="5"/>
      <c r="T145" s="5" t="s">
        <v>31</v>
      </c>
      <c r="U145" s="22" t="s">
        <v>615</v>
      </c>
      <c r="V145" s="22">
        <v>2</v>
      </c>
      <c r="W145" s="63">
        <v>0</v>
      </c>
      <c r="X145" s="63">
        <f t="shared" si="30"/>
        <v>0</v>
      </c>
    </row>
    <row r="146" spans="1:24" ht="15.6" x14ac:dyDescent="0.3">
      <c r="A146" s="4" t="s">
        <v>101</v>
      </c>
      <c r="B146" s="17" t="s">
        <v>120</v>
      </c>
      <c r="C146" s="18" t="s">
        <v>121</v>
      </c>
      <c r="D146" s="18">
        <v>2330715</v>
      </c>
      <c r="E146" s="52">
        <v>44986</v>
      </c>
      <c r="F146" s="9">
        <f t="shared" si="25"/>
        <v>2023</v>
      </c>
      <c r="G146" s="10" t="s">
        <v>23</v>
      </c>
      <c r="H146" s="18" t="s">
        <v>24</v>
      </c>
      <c r="I146" s="18" t="s">
        <v>25</v>
      </c>
      <c r="J146" s="10" t="s">
        <v>176</v>
      </c>
      <c r="K146" s="18" t="s">
        <v>104</v>
      </c>
      <c r="L146" s="18" t="s">
        <v>105</v>
      </c>
      <c r="M146" s="18" t="s">
        <v>106</v>
      </c>
      <c r="N146" s="11">
        <f t="shared" ca="1" si="26"/>
        <v>1</v>
      </c>
      <c r="O146" s="11" t="str">
        <f t="shared" si="27"/>
        <v/>
      </c>
      <c r="P146" s="11">
        <f t="shared" ca="1" si="28"/>
        <v>8</v>
      </c>
      <c r="Q146" s="11">
        <f t="shared" ca="1" si="29"/>
        <v>2032</v>
      </c>
      <c r="R146" s="22" t="s">
        <v>178</v>
      </c>
      <c r="S146" s="5"/>
      <c r="T146" s="5" t="s">
        <v>40</v>
      </c>
      <c r="U146" s="22" t="s">
        <v>616</v>
      </c>
      <c r="V146" s="22">
        <v>1</v>
      </c>
      <c r="W146" s="63">
        <v>0</v>
      </c>
      <c r="X146" s="63">
        <f t="shared" si="30"/>
        <v>0</v>
      </c>
    </row>
    <row r="147" spans="1:24" ht="15.6" x14ac:dyDescent="0.3">
      <c r="A147" s="4" t="s">
        <v>101</v>
      </c>
      <c r="B147" s="5" t="s">
        <v>625</v>
      </c>
      <c r="C147" s="10" t="s">
        <v>181</v>
      </c>
      <c r="D147" s="10" t="s">
        <v>182</v>
      </c>
      <c r="E147" s="15">
        <v>41948</v>
      </c>
      <c r="F147" s="9">
        <f t="shared" si="25"/>
        <v>2014</v>
      </c>
      <c r="G147" s="10" t="s">
        <v>23</v>
      </c>
      <c r="H147" s="10" t="s">
        <v>24</v>
      </c>
      <c r="I147" s="6" t="s">
        <v>25</v>
      </c>
      <c r="J147" s="10" t="s">
        <v>179</v>
      </c>
      <c r="K147" s="10" t="s">
        <v>104</v>
      </c>
      <c r="L147" s="10" t="s">
        <v>105</v>
      </c>
      <c r="M147" s="10" t="s">
        <v>106</v>
      </c>
      <c r="N147" s="11">
        <f t="shared" ca="1" si="26"/>
        <v>10</v>
      </c>
      <c r="O147" s="11">
        <f t="shared" ca="1" si="27"/>
        <v>1</v>
      </c>
      <c r="P147" s="11" t="str">
        <f t="shared" si="28"/>
        <v/>
      </c>
      <c r="Q147" s="11">
        <f t="shared" ca="1" si="29"/>
        <v>2025</v>
      </c>
      <c r="R147" s="12"/>
      <c r="S147" s="5"/>
      <c r="T147" s="5" t="s">
        <v>31</v>
      </c>
      <c r="U147" s="22" t="s">
        <v>614</v>
      </c>
      <c r="V147" s="22">
        <v>0</v>
      </c>
      <c r="W147" s="62"/>
      <c r="X147" s="62"/>
    </row>
    <row r="148" spans="1:24" ht="15.6" x14ac:dyDescent="0.3">
      <c r="A148" s="4" t="s">
        <v>101</v>
      </c>
      <c r="B148" s="4" t="s">
        <v>196</v>
      </c>
      <c r="C148" s="6" t="s">
        <v>123</v>
      </c>
      <c r="D148" s="7">
        <v>163480000018</v>
      </c>
      <c r="E148" s="52">
        <v>42370</v>
      </c>
      <c r="F148" s="9">
        <f t="shared" si="25"/>
        <v>2016</v>
      </c>
      <c r="G148" s="10" t="s">
        <v>23</v>
      </c>
      <c r="H148" s="10" t="s">
        <v>24</v>
      </c>
      <c r="I148" s="6" t="s">
        <v>25</v>
      </c>
      <c r="J148" s="10" t="s">
        <v>179</v>
      </c>
      <c r="K148" s="10" t="s">
        <v>104</v>
      </c>
      <c r="L148" s="10" t="s">
        <v>105</v>
      </c>
      <c r="M148" s="10" t="s">
        <v>106</v>
      </c>
      <c r="N148" s="11">
        <f t="shared" ca="1" si="26"/>
        <v>8</v>
      </c>
      <c r="O148" s="11" t="str">
        <f t="shared" si="27"/>
        <v/>
      </c>
      <c r="P148" s="11">
        <f t="shared" ca="1" si="28"/>
        <v>1</v>
      </c>
      <c r="Q148" s="11">
        <f t="shared" ca="1" si="29"/>
        <v>2025</v>
      </c>
      <c r="R148" s="22" t="s">
        <v>180</v>
      </c>
      <c r="S148" s="5"/>
      <c r="T148" s="5" t="s">
        <v>40</v>
      </c>
      <c r="U148" s="22" t="s">
        <v>614</v>
      </c>
      <c r="V148" s="22">
        <v>0</v>
      </c>
      <c r="W148" s="62"/>
      <c r="X148" s="62"/>
    </row>
    <row r="149" spans="1:24" ht="15.6" x14ac:dyDescent="0.3">
      <c r="A149" s="4" t="s">
        <v>101</v>
      </c>
      <c r="B149" s="5" t="s">
        <v>625</v>
      </c>
      <c r="C149" s="6" t="s">
        <v>185</v>
      </c>
      <c r="D149" s="20" t="s">
        <v>186</v>
      </c>
      <c r="E149" s="52">
        <v>40695</v>
      </c>
      <c r="F149" s="9">
        <f t="shared" si="25"/>
        <v>2011</v>
      </c>
      <c r="G149" s="10" t="s">
        <v>23</v>
      </c>
      <c r="H149" s="10" t="s">
        <v>24</v>
      </c>
      <c r="I149" s="10" t="s">
        <v>25</v>
      </c>
      <c r="J149" s="10" t="s">
        <v>183</v>
      </c>
      <c r="K149" s="10" t="s">
        <v>104</v>
      </c>
      <c r="L149" s="10" t="s">
        <v>105</v>
      </c>
      <c r="M149" s="10" t="s">
        <v>106</v>
      </c>
      <c r="N149" s="11">
        <f t="shared" ca="1" si="26"/>
        <v>13</v>
      </c>
      <c r="O149" s="11">
        <f t="shared" ca="1" si="27"/>
        <v>-2</v>
      </c>
      <c r="P149" s="11" t="str">
        <f t="shared" si="28"/>
        <v/>
      </c>
      <c r="Q149" s="11">
        <f t="shared" ca="1" si="29"/>
        <v>2022</v>
      </c>
      <c r="R149" s="12"/>
      <c r="S149" s="5"/>
      <c r="T149" s="5" t="s">
        <v>31</v>
      </c>
      <c r="U149" s="22" t="s">
        <v>614</v>
      </c>
      <c r="V149" s="22">
        <v>0</v>
      </c>
      <c r="W149" s="62"/>
      <c r="X149" s="62"/>
    </row>
    <row r="150" spans="1:24" ht="15.6" x14ac:dyDescent="0.3">
      <c r="A150" s="4" t="s">
        <v>101</v>
      </c>
      <c r="B150" s="4" t="s">
        <v>196</v>
      </c>
      <c r="C150" s="6" t="s">
        <v>128</v>
      </c>
      <c r="D150" s="7">
        <v>142930000039</v>
      </c>
      <c r="E150" s="8">
        <v>41948</v>
      </c>
      <c r="F150" s="9">
        <f t="shared" si="25"/>
        <v>2014</v>
      </c>
      <c r="G150" s="10" t="s">
        <v>23</v>
      </c>
      <c r="H150" s="10" t="s">
        <v>24</v>
      </c>
      <c r="I150" s="10" t="s">
        <v>25</v>
      </c>
      <c r="J150" s="10" t="s">
        <v>183</v>
      </c>
      <c r="K150" s="10" t="s">
        <v>104</v>
      </c>
      <c r="L150" s="10" t="s">
        <v>105</v>
      </c>
      <c r="M150" s="10" t="s">
        <v>106</v>
      </c>
      <c r="N150" s="11">
        <f t="shared" ca="1" si="26"/>
        <v>10</v>
      </c>
      <c r="O150" s="11" t="str">
        <f t="shared" si="27"/>
        <v/>
      </c>
      <c r="P150" s="11">
        <f t="shared" ca="1" si="28"/>
        <v>-1</v>
      </c>
      <c r="Q150" s="11">
        <f t="shared" ca="1" si="29"/>
        <v>2023</v>
      </c>
      <c r="R150" s="22" t="s">
        <v>184</v>
      </c>
      <c r="S150" s="5"/>
      <c r="T150" s="5" t="s">
        <v>40</v>
      </c>
      <c r="U150" s="22" t="s">
        <v>614</v>
      </c>
      <c r="V150" s="22">
        <v>0</v>
      </c>
      <c r="W150" s="62"/>
      <c r="X150" s="62"/>
    </row>
    <row r="151" spans="1:24" ht="15.6" x14ac:dyDescent="0.3">
      <c r="A151" s="4" t="s">
        <v>101</v>
      </c>
      <c r="B151" s="4" t="s">
        <v>627</v>
      </c>
      <c r="C151" s="10" t="s">
        <v>135</v>
      </c>
      <c r="D151" s="10">
        <v>2196579</v>
      </c>
      <c r="E151" s="15">
        <v>44862</v>
      </c>
      <c r="F151" s="9">
        <f t="shared" si="25"/>
        <v>2022</v>
      </c>
      <c r="G151" s="10" t="s">
        <v>23</v>
      </c>
      <c r="H151" s="10" t="s">
        <v>24</v>
      </c>
      <c r="I151" s="10" t="s">
        <v>25</v>
      </c>
      <c r="J151" s="10" t="s">
        <v>187</v>
      </c>
      <c r="K151" s="10" t="s">
        <v>104</v>
      </c>
      <c r="L151" s="10" t="s">
        <v>105</v>
      </c>
      <c r="M151" s="10" t="s">
        <v>106</v>
      </c>
      <c r="N151" s="11">
        <f t="shared" ca="1" si="26"/>
        <v>2</v>
      </c>
      <c r="O151" s="11">
        <f t="shared" ca="1" si="27"/>
        <v>9</v>
      </c>
      <c r="P151" s="11" t="str">
        <f t="shared" si="28"/>
        <v/>
      </c>
      <c r="Q151" s="11">
        <f t="shared" ca="1" si="29"/>
        <v>2033</v>
      </c>
      <c r="R151" s="12"/>
      <c r="S151" s="5"/>
      <c r="T151" s="5" t="s">
        <v>31</v>
      </c>
      <c r="U151" s="22" t="s">
        <v>614</v>
      </c>
      <c r="V151" s="22">
        <v>0</v>
      </c>
      <c r="W151" s="62"/>
      <c r="X151" s="62"/>
    </row>
    <row r="152" spans="1:24" ht="15.6" x14ac:dyDescent="0.3">
      <c r="A152" s="4" t="s">
        <v>101</v>
      </c>
      <c r="B152" s="4" t="s">
        <v>43</v>
      </c>
      <c r="C152" s="6" t="s">
        <v>102</v>
      </c>
      <c r="D152" s="6">
        <v>1233826</v>
      </c>
      <c r="E152" s="8">
        <v>39416</v>
      </c>
      <c r="F152" s="9">
        <f t="shared" si="25"/>
        <v>2007</v>
      </c>
      <c r="G152" s="10" t="s">
        <v>23</v>
      </c>
      <c r="H152" s="10" t="s">
        <v>24</v>
      </c>
      <c r="I152" s="6" t="s">
        <v>25</v>
      </c>
      <c r="J152" s="10" t="s">
        <v>187</v>
      </c>
      <c r="K152" s="10" t="s">
        <v>104</v>
      </c>
      <c r="L152" s="10" t="s">
        <v>105</v>
      </c>
      <c r="M152" s="10" t="s">
        <v>106</v>
      </c>
      <c r="N152" s="11">
        <f t="shared" ca="1" si="26"/>
        <v>17</v>
      </c>
      <c r="O152" s="11" t="str">
        <f t="shared" si="27"/>
        <v/>
      </c>
      <c r="P152" s="11">
        <f t="shared" ca="1" si="28"/>
        <v>-8</v>
      </c>
      <c r="Q152" s="11">
        <f t="shared" ca="1" si="29"/>
        <v>2016</v>
      </c>
      <c r="R152" s="22" t="s">
        <v>189</v>
      </c>
      <c r="S152" s="5"/>
      <c r="T152" s="5" t="s">
        <v>40</v>
      </c>
      <c r="U152" s="22" t="s">
        <v>615</v>
      </c>
      <c r="V152" s="22">
        <v>2</v>
      </c>
      <c r="W152" s="63">
        <v>0</v>
      </c>
      <c r="X152" s="63">
        <f>W152*V152</f>
        <v>0</v>
      </c>
    </row>
    <row r="153" spans="1:24" ht="15.6" x14ac:dyDescent="0.3">
      <c r="A153" s="4" t="s">
        <v>101</v>
      </c>
      <c r="B153" s="4" t="s">
        <v>196</v>
      </c>
      <c r="C153" s="6" t="s">
        <v>128</v>
      </c>
      <c r="D153" s="14">
        <v>222770005300</v>
      </c>
      <c r="E153" s="15">
        <v>44862</v>
      </c>
      <c r="F153" s="9">
        <f t="shared" si="25"/>
        <v>2022</v>
      </c>
      <c r="G153" s="10" t="s">
        <v>23</v>
      </c>
      <c r="H153" s="10" t="s">
        <v>24</v>
      </c>
      <c r="I153" s="6" t="s">
        <v>25</v>
      </c>
      <c r="J153" s="10" t="s">
        <v>187</v>
      </c>
      <c r="K153" s="10" t="s">
        <v>104</v>
      </c>
      <c r="L153" s="10" t="s">
        <v>105</v>
      </c>
      <c r="M153" s="10" t="s">
        <v>106</v>
      </c>
      <c r="N153" s="11">
        <f t="shared" ca="1" si="26"/>
        <v>2</v>
      </c>
      <c r="O153" s="11" t="str">
        <f t="shared" si="27"/>
        <v/>
      </c>
      <c r="P153" s="11">
        <f t="shared" ca="1" si="28"/>
        <v>7</v>
      </c>
      <c r="Q153" s="11">
        <f t="shared" ca="1" si="29"/>
        <v>2031</v>
      </c>
      <c r="R153" s="22" t="s">
        <v>188</v>
      </c>
      <c r="S153" s="5"/>
      <c r="T153" s="5" t="s">
        <v>40</v>
      </c>
      <c r="U153" s="22" t="s">
        <v>614</v>
      </c>
      <c r="V153" s="22">
        <v>0</v>
      </c>
      <c r="W153" s="62"/>
      <c r="X153" s="62"/>
    </row>
    <row r="154" spans="1:24" ht="15.6" x14ac:dyDescent="0.3">
      <c r="A154" s="4" t="s">
        <v>101</v>
      </c>
      <c r="B154" s="5" t="s">
        <v>625</v>
      </c>
      <c r="C154" s="6" t="s">
        <v>108</v>
      </c>
      <c r="D154" s="7" t="s">
        <v>190</v>
      </c>
      <c r="E154" s="52">
        <v>42522</v>
      </c>
      <c r="F154" s="9">
        <f t="shared" si="25"/>
        <v>2016</v>
      </c>
      <c r="G154" s="10" t="s">
        <v>23</v>
      </c>
      <c r="H154" s="10" t="s">
        <v>24</v>
      </c>
      <c r="I154" s="10" t="s">
        <v>25</v>
      </c>
      <c r="J154" s="10" t="s">
        <v>191</v>
      </c>
      <c r="K154" s="10" t="s">
        <v>104</v>
      </c>
      <c r="L154" s="10" t="s">
        <v>105</v>
      </c>
      <c r="M154" s="10" t="s">
        <v>106</v>
      </c>
      <c r="N154" s="11">
        <f t="shared" ca="1" si="26"/>
        <v>8</v>
      </c>
      <c r="O154" s="11">
        <f t="shared" ca="1" si="27"/>
        <v>3</v>
      </c>
      <c r="P154" s="11" t="str">
        <f t="shared" si="28"/>
        <v/>
      </c>
      <c r="Q154" s="11">
        <f t="shared" ca="1" si="29"/>
        <v>2027</v>
      </c>
      <c r="R154" s="12"/>
      <c r="S154" s="5"/>
      <c r="T154" s="5" t="s">
        <v>31</v>
      </c>
      <c r="U154" s="22" t="s">
        <v>614</v>
      </c>
      <c r="V154" s="22">
        <v>0</v>
      </c>
      <c r="W154" s="62"/>
      <c r="X154" s="62"/>
    </row>
    <row r="155" spans="1:24" ht="15.6" x14ac:dyDescent="0.3">
      <c r="A155" s="4" t="s">
        <v>101</v>
      </c>
      <c r="B155" s="4" t="s">
        <v>72</v>
      </c>
      <c r="C155" s="6" t="s">
        <v>166</v>
      </c>
      <c r="D155" s="6">
        <v>1682109</v>
      </c>
      <c r="E155" s="52">
        <v>42522</v>
      </c>
      <c r="F155" s="9">
        <f t="shared" si="25"/>
        <v>2016</v>
      </c>
      <c r="G155" s="10" t="s">
        <v>23</v>
      </c>
      <c r="H155" s="10" t="s">
        <v>24</v>
      </c>
      <c r="I155" s="6" t="s">
        <v>25</v>
      </c>
      <c r="J155" s="6" t="s">
        <v>191</v>
      </c>
      <c r="K155" s="10" t="s">
        <v>104</v>
      </c>
      <c r="L155" s="10" t="s">
        <v>105</v>
      </c>
      <c r="M155" s="10" t="s">
        <v>106</v>
      </c>
      <c r="N155" s="11">
        <f t="shared" ca="1" si="26"/>
        <v>8</v>
      </c>
      <c r="O155" s="11" t="str">
        <f t="shared" si="27"/>
        <v/>
      </c>
      <c r="P155" s="11">
        <f t="shared" ca="1" si="28"/>
        <v>1</v>
      </c>
      <c r="Q155" s="11">
        <f t="shared" ca="1" si="29"/>
        <v>2025</v>
      </c>
      <c r="R155" s="22" t="s">
        <v>192</v>
      </c>
      <c r="S155" s="5"/>
      <c r="T155" s="5" t="s">
        <v>40</v>
      </c>
      <c r="U155" s="22" t="s">
        <v>616</v>
      </c>
      <c r="V155" s="22">
        <v>1</v>
      </c>
      <c r="W155" s="63">
        <v>0</v>
      </c>
      <c r="X155" s="63">
        <f>W155*V155</f>
        <v>0</v>
      </c>
    </row>
    <row r="156" spans="1:24" ht="15.6" x14ac:dyDescent="0.3">
      <c r="A156" s="4" t="s">
        <v>101</v>
      </c>
      <c r="B156" s="5" t="s">
        <v>625</v>
      </c>
      <c r="C156" s="6" t="s">
        <v>126</v>
      </c>
      <c r="D156" s="6" t="s">
        <v>193</v>
      </c>
      <c r="E156" s="8">
        <v>43686</v>
      </c>
      <c r="F156" s="9">
        <f t="shared" si="25"/>
        <v>2019</v>
      </c>
      <c r="G156" s="10" t="s">
        <v>23</v>
      </c>
      <c r="H156" s="10" t="s">
        <v>24</v>
      </c>
      <c r="I156" s="10" t="s">
        <v>25</v>
      </c>
      <c r="J156" s="6" t="s">
        <v>194</v>
      </c>
      <c r="K156" s="10" t="s">
        <v>104</v>
      </c>
      <c r="L156" s="10" t="s">
        <v>105</v>
      </c>
      <c r="M156" s="10" t="s">
        <v>106</v>
      </c>
      <c r="N156" s="11">
        <f t="shared" ca="1" si="26"/>
        <v>5</v>
      </c>
      <c r="O156" s="11">
        <f t="shared" ca="1" si="27"/>
        <v>6</v>
      </c>
      <c r="P156" s="11" t="str">
        <f t="shared" si="28"/>
        <v/>
      </c>
      <c r="Q156" s="11">
        <f t="shared" ca="1" si="29"/>
        <v>2030</v>
      </c>
      <c r="R156" s="12"/>
      <c r="S156" s="5"/>
      <c r="T156" s="5" t="s">
        <v>31</v>
      </c>
      <c r="U156" s="22" t="s">
        <v>614</v>
      </c>
      <c r="V156" s="22">
        <v>0</v>
      </c>
      <c r="W156" s="62"/>
      <c r="X156" s="62"/>
    </row>
    <row r="157" spans="1:24" ht="15.6" x14ac:dyDescent="0.3">
      <c r="A157" s="4" t="s">
        <v>101</v>
      </c>
      <c r="B157" s="4" t="s">
        <v>120</v>
      </c>
      <c r="C157" s="24" t="s">
        <v>121</v>
      </c>
      <c r="D157" s="10">
        <v>1923065</v>
      </c>
      <c r="E157" s="53">
        <v>43466</v>
      </c>
      <c r="F157" s="9">
        <f t="shared" si="25"/>
        <v>2019</v>
      </c>
      <c r="G157" s="10" t="s">
        <v>23</v>
      </c>
      <c r="H157" s="10" t="s">
        <v>24</v>
      </c>
      <c r="I157" s="10" t="s">
        <v>25</v>
      </c>
      <c r="J157" s="6" t="s">
        <v>194</v>
      </c>
      <c r="K157" s="10" t="s">
        <v>104</v>
      </c>
      <c r="L157" s="10" t="s">
        <v>105</v>
      </c>
      <c r="M157" s="10" t="s">
        <v>106</v>
      </c>
      <c r="N157" s="11">
        <f t="shared" ca="1" si="26"/>
        <v>5</v>
      </c>
      <c r="O157" s="11" t="str">
        <f t="shared" si="27"/>
        <v/>
      </c>
      <c r="P157" s="11">
        <f t="shared" ca="1" si="28"/>
        <v>4</v>
      </c>
      <c r="Q157" s="11">
        <f t="shared" ca="1" si="29"/>
        <v>2028</v>
      </c>
      <c r="R157" s="22" t="s">
        <v>195</v>
      </c>
      <c r="S157" s="5"/>
      <c r="T157" s="5" t="s">
        <v>40</v>
      </c>
      <c r="U157" s="22" t="s">
        <v>616</v>
      </c>
      <c r="V157" s="22">
        <v>1</v>
      </c>
      <c r="W157" s="63">
        <v>0</v>
      </c>
      <c r="X157" s="63">
        <f>W157*V157</f>
        <v>0</v>
      </c>
    </row>
    <row r="158" spans="1:24" ht="15.6" x14ac:dyDescent="0.3">
      <c r="A158" s="4" t="s">
        <v>101</v>
      </c>
      <c r="B158" s="4" t="s">
        <v>196</v>
      </c>
      <c r="C158" s="25" t="s">
        <v>123</v>
      </c>
      <c r="D158" s="16">
        <v>212870017938</v>
      </c>
      <c r="E158" s="52">
        <v>44409</v>
      </c>
      <c r="F158" s="9">
        <f t="shared" si="25"/>
        <v>2021</v>
      </c>
      <c r="G158" s="10" t="s">
        <v>23</v>
      </c>
      <c r="H158" s="10" t="s">
        <v>24</v>
      </c>
      <c r="I158" s="6" t="s">
        <v>197</v>
      </c>
      <c r="J158" s="10" t="s">
        <v>198</v>
      </c>
      <c r="K158" s="10" t="s">
        <v>104</v>
      </c>
      <c r="L158" s="10" t="s">
        <v>105</v>
      </c>
      <c r="M158" s="10" t="s">
        <v>106</v>
      </c>
      <c r="N158" s="11">
        <f t="shared" ca="1" si="26"/>
        <v>3</v>
      </c>
      <c r="O158" s="11" t="str">
        <f t="shared" si="27"/>
        <v/>
      </c>
      <c r="P158" s="11">
        <f t="shared" ca="1" si="28"/>
        <v>6</v>
      </c>
      <c r="Q158" s="11">
        <f t="shared" ca="1" si="29"/>
        <v>2030</v>
      </c>
      <c r="R158" s="22" t="s">
        <v>199</v>
      </c>
      <c r="S158" s="5"/>
      <c r="T158" s="5" t="s">
        <v>40</v>
      </c>
      <c r="U158" s="22" t="s">
        <v>614</v>
      </c>
      <c r="V158" s="22">
        <v>0</v>
      </c>
      <c r="W158" s="62"/>
      <c r="X158" s="62"/>
    </row>
    <row r="159" spans="1:24" ht="15.6" x14ac:dyDescent="0.3">
      <c r="A159" s="4" t="s">
        <v>101</v>
      </c>
      <c r="B159" s="5" t="s">
        <v>625</v>
      </c>
      <c r="C159" s="25" t="s">
        <v>108</v>
      </c>
      <c r="D159" s="6" t="s">
        <v>200</v>
      </c>
      <c r="E159" s="52">
        <v>42614</v>
      </c>
      <c r="F159" s="9">
        <f t="shared" si="25"/>
        <v>2016</v>
      </c>
      <c r="G159" s="10" t="s">
        <v>23</v>
      </c>
      <c r="H159" s="10" t="s">
        <v>24</v>
      </c>
      <c r="I159" s="10" t="s">
        <v>197</v>
      </c>
      <c r="J159" s="6" t="s">
        <v>201</v>
      </c>
      <c r="K159" s="10" t="s">
        <v>104</v>
      </c>
      <c r="L159" s="10" t="s">
        <v>105</v>
      </c>
      <c r="M159" s="10" t="s">
        <v>106</v>
      </c>
      <c r="N159" s="11">
        <f t="shared" ca="1" si="26"/>
        <v>8</v>
      </c>
      <c r="O159" s="11">
        <f t="shared" ca="1" si="27"/>
        <v>3</v>
      </c>
      <c r="P159" s="11" t="str">
        <f t="shared" si="28"/>
        <v/>
      </c>
      <c r="Q159" s="11">
        <f t="shared" ca="1" si="29"/>
        <v>2027</v>
      </c>
      <c r="R159" s="12"/>
      <c r="S159" s="5"/>
      <c r="T159" s="5" t="s">
        <v>31</v>
      </c>
      <c r="U159" s="22" t="s">
        <v>614</v>
      </c>
      <c r="V159" s="22">
        <v>0</v>
      </c>
      <c r="W159" s="62"/>
      <c r="X159" s="62"/>
    </row>
    <row r="160" spans="1:24" ht="15.6" x14ac:dyDescent="0.3">
      <c r="A160" s="4" t="s">
        <v>101</v>
      </c>
      <c r="B160" s="4" t="s">
        <v>196</v>
      </c>
      <c r="C160" s="25" t="s">
        <v>123</v>
      </c>
      <c r="D160" s="14">
        <v>163480000022</v>
      </c>
      <c r="E160" s="52">
        <v>42370</v>
      </c>
      <c r="F160" s="9">
        <f t="shared" si="25"/>
        <v>2016</v>
      </c>
      <c r="G160" s="10" t="s">
        <v>23</v>
      </c>
      <c r="H160" s="10" t="s">
        <v>24</v>
      </c>
      <c r="I160" s="6" t="s">
        <v>197</v>
      </c>
      <c r="J160" s="10" t="s">
        <v>202</v>
      </c>
      <c r="K160" s="10" t="s">
        <v>104</v>
      </c>
      <c r="L160" s="10" t="s">
        <v>105</v>
      </c>
      <c r="M160" s="10" t="s">
        <v>106</v>
      </c>
      <c r="N160" s="11">
        <f t="shared" ca="1" si="26"/>
        <v>8</v>
      </c>
      <c r="O160" s="11" t="str">
        <f t="shared" si="27"/>
        <v/>
      </c>
      <c r="P160" s="11">
        <f t="shared" ca="1" si="28"/>
        <v>1</v>
      </c>
      <c r="Q160" s="11">
        <f t="shared" ca="1" si="29"/>
        <v>2025</v>
      </c>
      <c r="R160" s="22" t="s">
        <v>203</v>
      </c>
      <c r="S160" s="5"/>
      <c r="T160" s="5" t="s">
        <v>40</v>
      </c>
      <c r="U160" s="22" t="s">
        <v>614</v>
      </c>
      <c r="V160" s="22">
        <v>0</v>
      </c>
      <c r="W160" s="62"/>
      <c r="X160" s="62"/>
    </row>
    <row r="161" spans="1:24" ht="15.6" x14ac:dyDescent="0.3">
      <c r="A161" s="4" t="s">
        <v>101</v>
      </c>
      <c r="B161" s="5" t="s">
        <v>623</v>
      </c>
      <c r="C161" s="24" t="s">
        <v>119</v>
      </c>
      <c r="D161" s="10">
        <v>1359950</v>
      </c>
      <c r="E161" s="15">
        <v>40564</v>
      </c>
      <c r="F161" s="9">
        <f t="shared" si="25"/>
        <v>2011</v>
      </c>
      <c r="G161" s="10" t="s">
        <v>23</v>
      </c>
      <c r="H161" s="10" t="s">
        <v>24</v>
      </c>
      <c r="I161" s="6" t="s">
        <v>197</v>
      </c>
      <c r="J161" s="10" t="s">
        <v>206</v>
      </c>
      <c r="K161" s="10" t="s">
        <v>104</v>
      </c>
      <c r="L161" s="10" t="s">
        <v>105</v>
      </c>
      <c r="M161" s="10" t="s">
        <v>106</v>
      </c>
      <c r="N161" s="11">
        <f t="shared" ca="1" si="26"/>
        <v>13</v>
      </c>
      <c r="O161" s="11">
        <f t="shared" ca="1" si="27"/>
        <v>-2</v>
      </c>
      <c r="P161" s="11" t="str">
        <f t="shared" si="28"/>
        <v/>
      </c>
      <c r="Q161" s="11">
        <f t="shared" ca="1" si="29"/>
        <v>2022</v>
      </c>
      <c r="R161" s="12"/>
      <c r="S161" s="5"/>
      <c r="T161" s="5" t="s">
        <v>31</v>
      </c>
      <c r="U161" s="22" t="s">
        <v>614</v>
      </c>
      <c r="V161" s="22">
        <v>0</v>
      </c>
      <c r="W161" s="62"/>
      <c r="X161" s="62"/>
    </row>
    <row r="162" spans="1:24" ht="15.6" x14ac:dyDescent="0.3">
      <c r="A162" s="4" t="s">
        <v>101</v>
      </c>
      <c r="B162" s="4" t="s">
        <v>621</v>
      </c>
      <c r="C162" s="25" t="s">
        <v>118</v>
      </c>
      <c r="D162" s="6">
        <v>1607919</v>
      </c>
      <c r="E162" s="8">
        <v>42158</v>
      </c>
      <c r="F162" s="9">
        <f t="shared" si="25"/>
        <v>2015</v>
      </c>
      <c r="G162" s="10" t="s">
        <v>23</v>
      </c>
      <c r="H162" s="10" t="s">
        <v>24</v>
      </c>
      <c r="I162" s="10" t="s">
        <v>197</v>
      </c>
      <c r="J162" s="10" t="s">
        <v>206</v>
      </c>
      <c r="K162" s="10" t="s">
        <v>104</v>
      </c>
      <c r="L162" s="10" t="s">
        <v>105</v>
      </c>
      <c r="M162" s="10" t="s">
        <v>106</v>
      </c>
      <c r="N162" s="11">
        <f t="shared" ca="1" si="26"/>
        <v>9</v>
      </c>
      <c r="O162" s="11">
        <f t="shared" ca="1" si="27"/>
        <v>2</v>
      </c>
      <c r="P162" s="11" t="str">
        <f t="shared" si="28"/>
        <v/>
      </c>
      <c r="Q162" s="11">
        <f t="shared" ca="1" si="29"/>
        <v>2026</v>
      </c>
      <c r="R162" s="12"/>
      <c r="S162" s="5"/>
      <c r="T162" s="5" t="s">
        <v>31</v>
      </c>
      <c r="U162" s="22" t="s">
        <v>614</v>
      </c>
      <c r="V162" s="22">
        <v>0</v>
      </c>
      <c r="W162" s="62"/>
      <c r="X162" s="62"/>
    </row>
    <row r="163" spans="1:24" ht="15.6" x14ac:dyDescent="0.3">
      <c r="A163" s="4" t="s">
        <v>101</v>
      </c>
      <c r="B163" s="4" t="s">
        <v>210</v>
      </c>
      <c r="C163" s="24" t="s">
        <v>211</v>
      </c>
      <c r="D163" s="10">
        <v>1360063</v>
      </c>
      <c r="E163" s="15">
        <v>40564</v>
      </c>
      <c r="F163" s="9">
        <f t="shared" si="25"/>
        <v>2011</v>
      </c>
      <c r="G163" s="10" t="s">
        <v>23</v>
      </c>
      <c r="H163" s="10" t="s">
        <v>24</v>
      </c>
      <c r="I163" s="10" t="s">
        <v>197</v>
      </c>
      <c r="J163" s="10" t="s">
        <v>206</v>
      </c>
      <c r="K163" s="10" t="s">
        <v>104</v>
      </c>
      <c r="L163" s="10" t="s">
        <v>105</v>
      </c>
      <c r="M163" s="10" t="s">
        <v>106</v>
      </c>
      <c r="N163" s="11">
        <f t="shared" ca="1" si="26"/>
        <v>13</v>
      </c>
      <c r="O163" s="11">
        <f t="shared" ca="1" si="27"/>
        <v>-2</v>
      </c>
      <c r="P163" s="11" t="str">
        <f t="shared" si="28"/>
        <v/>
      </c>
      <c r="Q163" s="11">
        <f t="shared" ca="1" si="29"/>
        <v>2022</v>
      </c>
      <c r="R163" s="22" t="s">
        <v>212</v>
      </c>
      <c r="S163" s="5"/>
      <c r="T163" s="5" t="s">
        <v>31</v>
      </c>
      <c r="U163" s="22" t="s">
        <v>615</v>
      </c>
      <c r="V163" s="22">
        <v>2</v>
      </c>
      <c r="W163" s="63">
        <v>0</v>
      </c>
      <c r="X163" s="63">
        <f t="shared" ref="X163:X165" si="31">W163*V163</f>
        <v>0</v>
      </c>
    </row>
    <row r="164" spans="1:24" ht="15.6" x14ac:dyDescent="0.3">
      <c r="A164" s="4" t="s">
        <v>101</v>
      </c>
      <c r="B164" s="4" t="s">
        <v>204</v>
      </c>
      <c r="C164" s="24" t="s">
        <v>205</v>
      </c>
      <c r="D164" s="10">
        <v>1366331</v>
      </c>
      <c r="E164" s="15">
        <v>40528</v>
      </c>
      <c r="F164" s="9">
        <f t="shared" si="25"/>
        <v>2010</v>
      </c>
      <c r="G164" s="10" t="s">
        <v>23</v>
      </c>
      <c r="H164" s="10" t="s">
        <v>24</v>
      </c>
      <c r="I164" s="10" t="s">
        <v>197</v>
      </c>
      <c r="J164" s="10" t="s">
        <v>206</v>
      </c>
      <c r="K164" s="10" t="s">
        <v>104</v>
      </c>
      <c r="L164" s="10" t="s">
        <v>105</v>
      </c>
      <c r="M164" s="10" t="s">
        <v>106</v>
      </c>
      <c r="N164" s="11">
        <f t="shared" ca="1" si="26"/>
        <v>14</v>
      </c>
      <c r="O164" s="11">
        <f t="shared" ca="1" si="27"/>
        <v>-3</v>
      </c>
      <c r="P164" s="11" t="str">
        <f t="shared" si="28"/>
        <v/>
      </c>
      <c r="Q164" s="11">
        <f t="shared" ca="1" si="29"/>
        <v>2021</v>
      </c>
      <c r="R164" s="22" t="s">
        <v>207</v>
      </c>
      <c r="S164" s="5"/>
      <c r="T164" s="5" t="s">
        <v>31</v>
      </c>
      <c r="U164" s="22" t="s">
        <v>615</v>
      </c>
      <c r="V164" s="22">
        <v>2</v>
      </c>
      <c r="W164" s="63">
        <v>0</v>
      </c>
      <c r="X164" s="63">
        <f t="shared" si="31"/>
        <v>0</v>
      </c>
    </row>
    <row r="165" spans="1:24" ht="15.6" x14ac:dyDescent="0.3">
      <c r="A165" s="4" t="s">
        <v>101</v>
      </c>
      <c r="B165" s="17" t="s">
        <v>120</v>
      </c>
      <c r="C165" s="44" t="s">
        <v>121</v>
      </c>
      <c r="D165" s="18">
        <v>2288680</v>
      </c>
      <c r="E165" s="52">
        <v>44593</v>
      </c>
      <c r="F165" s="9">
        <f t="shared" si="25"/>
        <v>2022</v>
      </c>
      <c r="G165" s="10" t="s">
        <v>23</v>
      </c>
      <c r="H165" s="18" t="s">
        <v>24</v>
      </c>
      <c r="I165" s="18" t="s">
        <v>197</v>
      </c>
      <c r="J165" s="18" t="s">
        <v>206</v>
      </c>
      <c r="K165" s="18" t="s">
        <v>104</v>
      </c>
      <c r="L165" s="18" t="s">
        <v>105</v>
      </c>
      <c r="M165" s="18" t="s">
        <v>106</v>
      </c>
      <c r="N165" s="11">
        <f t="shared" ca="1" si="26"/>
        <v>2</v>
      </c>
      <c r="O165" s="11" t="str">
        <f t="shared" si="27"/>
        <v/>
      </c>
      <c r="P165" s="11">
        <f t="shared" ca="1" si="28"/>
        <v>7</v>
      </c>
      <c r="Q165" s="11">
        <f t="shared" ca="1" si="29"/>
        <v>2031</v>
      </c>
      <c r="R165" s="22" t="s">
        <v>213</v>
      </c>
      <c r="S165" s="5"/>
      <c r="T165" s="5" t="s">
        <v>40</v>
      </c>
      <c r="U165" s="22" t="s">
        <v>616</v>
      </c>
      <c r="V165" s="22">
        <v>1</v>
      </c>
      <c r="W165" s="63">
        <v>0</v>
      </c>
      <c r="X165" s="63">
        <f t="shared" si="31"/>
        <v>0</v>
      </c>
    </row>
    <row r="166" spans="1:24" ht="15.6" x14ac:dyDescent="0.3">
      <c r="A166" s="4" t="s">
        <v>101</v>
      </c>
      <c r="B166" s="4" t="s">
        <v>83</v>
      </c>
      <c r="C166" s="25" t="s">
        <v>208</v>
      </c>
      <c r="D166" s="7">
        <v>240304235348</v>
      </c>
      <c r="E166" s="8">
        <v>45364</v>
      </c>
      <c r="F166" s="9">
        <f t="shared" si="25"/>
        <v>2024</v>
      </c>
      <c r="G166" s="18" t="s">
        <v>23</v>
      </c>
      <c r="H166" s="18" t="s">
        <v>24</v>
      </c>
      <c r="I166" s="18" t="s">
        <v>197</v>
      </c>
      <c r="J166" s="6" t="s">
        <v>206</v>
      </c>
      <c r="K166" s="18" t="s">
        <v>104</v>
      </c>
      <c r="L166" s="18" t="s">
        <v>105</v>
      </c>
      <c r="M166" s="18" t="s">
        <v>106</v>
      </c>
      <c r="N166" s="11">
        <f t="shared" ca="1" si="26"/>
        <v>0</v>
      </c>
      <c r="O166" s="11" t="str">
        <f t="shared" si="27"/>
        <v/>
      </c>
      <c r="P166" s="11">
        <f t="shared" ca="1" si="28"/>
        <v>9</v>
      </c>
      <c r="Q166" s="11">
        <f t="shared" ca="1" si="29"/>
        <v>2033</v>
      </c>
      <c r="R166" s="22" t="s">
        <v>209</v>
      </c>
      <c r="S166" s="5"/>
      <c r="T166" s="5" t="s">
        <v>40</v>
      </c>
      <c r="U166" s="22" t="s">
        <v>614</v>
      </c>
      <c r="V166" s="22">
        <v>0</v>
      </c>
      <c r="W166" s="62"/>
      <c r="X166" s="62"/>
    </row>
    <row r="167" spans="1:24" ht="15.6" x14ac:dyDescent="0.3">
      <c r="A167" s="4" t="s">
        <v>101</v>
      </c>
      <c r="B167" s="5" t="s">
        <v>623</v>
      </c>
      <c r="C167" s="44" t="s">
        <v>219</v>
      </c>
      <c r="D167" s="18">
        <v>158226</v>
      </c>
      <c r="E167" s="52">
        <v>42005</v>
      </c>
      <c r="F167" s="9">
        <f t="shared" si="25"/>
        <v>2015</v>
      </c>
      <c r="G167" s="10" t="s">
        <v>23</v>
      </c>
      <c r="H167" s="10" t="s">
        <v>24</v>
      </c>
      <c r="I167" s="10" t="s">
        <v>216</v>
      </c>
      <c r="J167" s="18" t="s">
        <v>217</v>
      </c>
      <c r="K167" s="18" t="s">
        <v>104</v>
      </c>
      <c r="L167" s="18" t="s">
        <v>105</v>
      </c>
      <c r="M167" s="18" t="s">
        <v>106</v>
      </c>
      <c r="N167" s="11">
        <f t="shared" ca="1" si="26"/>
        <v>9</v>
      </c>
      <c r="O167" s="11">
        <f t="shared" ca="1" si="27"/>
        <v>2</v>
      </c>
      <c r="P167" s="11" t="str">
        <f t="shared" si="28"/>
        <v/>
      </c>
      <c r="Q167" s="11">
        <f t="shared" ca="1" si="29"/>
        <v>2026</v>
      </c>
      <c r="R167" s="12"/>
      <c r="S167" s="5"/>
      <c r="T167" s="5" t="s">
        <v>31</v>
      </c>
      <c r="U167" s="22" t="s">
        <v>614</v>
      </c>
      <c r="V167" s="22">
        <v>0</v>
      </c>
      <c r="W167" s="62"/>
      <c r="X167" s="62"/>
    </row>
    <row r="168" spans="1:24" ht="15.6" x14ac:dyDescent="0.3">
      <c r="A168" s="4" t="s">
        <v>101</v>
      </c>
      <c r="B168" s="4" t="s">
        <v>220</v>
      </c>
      <c r="C168" s="24" t="s">
        <v>221</v>
      </c>
      <c r="D168" s="10">
        <v>1378604</v>
      </c>
      <c r="E168" s="15">
        <v>40612</v>
      </c>
      <c r="F168" s="9">
        <f t="shared" si="25"/>
        <v>2011</v>
      </c>
      <c r="G168" s="10" t="s">
        <v>23</v>
      </c>
      <c r="H168" s="10" t="s">
        <v>24</v>
      </c>
      <c r="I168" s="10" t="s">
        <v>216</v>
      </c>
      <c r="J168" s="10" t="s">
        <v>217</v>
      </c>
      <c r="K168" s="10" t="s">
        <v>104</v>
      </c>
      <c r="L168" s="10" t="s">
        <v>105</v>
      </c>
      <c r="M168" s="10" t="s">
        <v>106</v>
      </c>
      <c r="N168" s="11">
        <f t="shared" ca="1" si="26"/>
        <v>13</v>
      </c>
      <c r="O168" s="11" t="str">
        <f t="shared" si="27"/>
        <v/>
      </c>
      <c r="P168" s="11">
        <f t="shared" ca="1" si="28"/>
        <v>-4</v>
      </c>
      <c r="Q168" s="11">
        <f t="shared" ca="1" si="29"/>
        <v>2020</v>
      </c>
      <c r="R168" s="22" t="s">
        <v>222</v>
      </c>
      <c r="S168" s="5"/>
      <c r="T168" s="5" t="s">
        <v>40</v>
      </c>
      <c r="U168" s="22" t="s">
        <v>616</v>
      </c>
      <c r="V168" s="22">
        <v>1</v>
      </c>
      <c r="W168" s="63">
        <v>0</v>
      </c>
      <c r="X168" s="63">
        <f>W168*V168</f>
        <v>0</v>
      </c>
    </row>
    <row r="169" spans="1:24" ht="15.6" x14ac:dyDescent="0.3">
      <c r="A169" s="4" t="s">
        <v>101</v>
      </c>
      <c r="B169" s="5" t="s">
        <v>214</v>
      </c>
      <c r="C169" s="24" t="s">
        <v>215</v>
      </c>
      <c r="D169" s="6">
        <v>110970144</v>
      </c>
      <c r="E169" s="8">
        <v>41262</v>
      </c>
      <c r="F169" s="9">
        <f t="shared" si="25"/>
        <v>2012</v>
      </c>
      <c r="G169" s="10" t="s">
        <v>23</v>
      </c>
      <c r="H169" s="10" t="s">
        <v>24</v>
      </c>
      <c r="I169" s="6" t="s">
        <v>216</v>
      </c>
      <c r="J169" s="6" t="s">
        <v>217</v>
      </c>
      <c r="K169" s="10" t="s">
        <v>104</v>
      </c>
      <c r="L169" s="10" t="s">
        <v>105</v>
      </c>
      <c r="M169" s="10" t="s">
        <v>106</v>
      </c>
      <c r="N169" s="11">
        <f t="shared" ca="1" si="26"/>
        <v>11</v>
      </c>
      <c r="O169" s="11" t="str">
        <f t="shared" si="27"/>
        <v/>
      </c>
      <c r="P169" s="11">
        <f t="shared" ca="1" si="28"/>
        <v>-2</v>
      </c>
      <c r="Q169" s="11">
        <f t="shared" ca="1" si="29"/>
        <v>2021</v>
      </c>
      <c r="R169" s="22" t="s">
        <v>218</v>
      </c>
      <c r="S169" s="5"/>
      <c r="T169" s="5" t="s">
        <v>40</v>
      </c>
      <c r="U169" s="22" t="s">
        <v>614</v>
      </c>
      <c r="V169" s="22">
        <v>0</v>
      </c>
      <c r="W169" s="62"/>
      <c r="X169" s="62"/>
    </row>
    <row r="170" spans="1:24" ht="15.6" x14ac:dyDescent="0.3">
      <c r="A170" s="4" t="s">
        <v>101</v>
      </c>
      <c r="B170" s="5" t="s">
        <v>623</v>
      </c>
      <c r="C170" s="44" t="s">
        <v>219</v>
      </c>
      <c r="D170" s="18">
        <v>155319</v>
      </c>
      <c r="E170" s="53">
        <v>42005</v>
      </c>
      <c r="F170" s="9">
        <f t="shared" si="25"/>
        <v>2015</v>
      </c>
      <c r="G170" s="10" t="s">
        <v>23</v>
      </c>
      <c r="H170" s="10" t="s">
        <v>24</v>
      </c>
      <c r="I170" s="10" t="s">
        <v>216</v>
      </c>
      <c r="J170" s="18" t="s">
        <v>224</v>
      </c>
      <c r="K170" s="18" t="s">
        <v>104</v>
      </c>
      <c r="L170" s="18" t="s">
        <v>105</v>
      </c>
      <c r="M170" s="18" t="s">
        <v>106</v>
      </c>
      <c r="N170" s="11">
        <f t="shared" ca="1" si="26"/>
        <v>9</v>
      </c>
      <c r="O170" s="11">
        <f t="shared" ca="1" si="27"/>
        <v>2</v>
      </c>
      <c r="P170" s="11" t="str">
        <f t="shared" si="28"/>
        <v/>
      </c>
      <c r="Q170" s="11">
        <f t="shared" ca="1" si="29"/>
        <v>2026</v>
      </c>
      <c r="R170" s="12"/>
      <c r="S170" s="5"/>
      <c r="T170" s="5" t="s">
        <v>31</v>
      </c>
      <c r="U170" s="22" t="s">
        <v>614</v>
      </c>
      <c r="V170" s="22">
        <v>0</v>
      </c>
      <c r="W170" s="62"/>
      <c r="X170" s="62"/>
    </row>
    <row r="171" spans="1:24" ht="15.6" x14ac:dyDescent="0.3">
      <c r="A171" s="4" t="s">
        <v>101</v>
      </c>
      <c r="B171" s="5" t="s">
        <v>214</v>
      </c>
      <c r="C171" s="24" t="s">
        <v>223</v>
      </c>
      <c r="D171" s="6">
        <v>63241</v>
      </c>
      <c r="E171" s="52">
        <v>41244</v>
      </c>
      <c r="F171" s="9">
        <f t="shared" si="25"/>
        <v>2012</v>
      </c>
      <c r="G171" s="10" t="s">
        <v>23</v>
      </c>
      <c r="H171" s="10" t="s">
        <v>24</v>
      </c>
      <c r="I171" s="10" t="s">
        <v>216</v>
      </c>
      <c r="J171" s="6" t="s">
        <v>224</v>
      </c>
      <c r="K171" s="10" t="s">
        <v>104</v>
      </c>
      <c r="L171" s="10" t="s">
        <v>105</v>
      </c>
      <c r="M171" s="10" t="s">
        <v>106</v>
      </c>
      <c r="N171" s="11">
        <f t="shared" ca="1" si="26"/>
        <v>12</v>
      </c>
      <c r="O171" s="11" t="str">
        <f t="shared" si="27"/>
        <v/>
      </c>
      <c r="P171" s="11">
        <f t="shared" ca="1" si="28"/>
        <v>-3</v>
      </c>
      <c r="Q171" s="11">
        <f t="shared" ca="1" si="29"/>
        <v>2021</v>
      </c>
      <c r="R171" s="22" t="s">
        <v>225</v>
      </c>
      <c r="S171" s="5"/>
      <c r="T171" s="5" t="s">
        <v>40</v>
      </c>
      <c r="U171" s="22" t="s">
        <v>614</v>
      </c>
      <c r="V171" s="22">
        <v>0</v>
      </c>
      <c r="W171" s="62"/>
      <c r="X171" s="62"/>
    </row>
    <row r="172" spans="1:24" ht="15.6" x14ac:dyDescent="0.3">
      <c r="A172" s="4" t="s">
        <v>101</v>
      </c>
      <c r="B172" s="4" t="s">
        <v>220</v>
      </c>
      <c r="C172" s="24" t="s">
        <v>37</v>
      </c>
      <c r="D172" s="10">
        <v>1378529</v>
      </c>
      <c r="E172" s="53">
        <v>40544</v>
      </c>
      <c r="F172" s="9">
        <f t="shared" si="25"/>
        <v>2011</v>
      </c>
      <c r="G172" s="10" t="s">
        <v>23</v>
      </c>
      <c r="H172" s="10" t="s">
        <v>24</v>
      </c>
      <c r="I172" s="10" t="s">
        <v>216</v>
      </c>
      <c r="J172" s="10" t="s">
        <v>224</v>
      </c>
      <c r="K172" s="10" t="s">
        <v>104</v>
      </c>
      <c r="L172" s="10" t="s">
        <v>105</v>
      </c>
      <c r="M172" s="10" t="s">
        <v>106</v>
      </c>
      <c r="N172" s="11">
        <f t="shared" ca="1" si="26"/>
        <v>13</v>
      </c>
      <c r="O172" s="11" t="str">
        <f t="shared" si="27"/>
        <v/>
      </c>
      <c r="P172" s="11">
        <f t="shared" ca="1" si="28"/>
        <v>-4</v>
      </c>
      <c r="Q172" s="11">
        <f t="shared" ca="1" si="29"/>
        <v>2020</v>
      </c>
      <c r="R172" s="22" t="s">
        <v>226</v>
      </c>
      <c r="S172" s="5"/>
      <c r="T172" s="5" t="s">
        <v>40</v>
      </c>
      <c r="U172" s="22" t="s">
        <v>616</v>
      </c>
      <c r="V172" s="22">
        <v>1</v>
      </c>
      <c r="W172" s="63">
        <v>0</v>
      </c>
      <c r="X172" s="63">
        <f>W172*V172</f>
        <v>0</v>
      </c>
    </row>
    <row r="173" spans="1:24" ht="15.6" x14ac:dyDescent="0.3">
      <c r="A173" s="4" t="s">
        <v>101</v>
      </c>
      <c r="B173" s="5" t="s">
        <v>623</v>
      </c>
      <c r="C173" s="25" t="s">
        <v>219</v>
      </c>
      <c r="D173" s="6">
        <v>1558318</v>
      </c>
      <c r="E173" s="52">
        <v>42005</v>
      </c>
      <c r="F173" s="9">
        <f t="shared" si="25"/>
        <v>2015</v>
      </c>
      <c r="G173" s="10" t="s">
        <v>23</v>
      </c>
      <c r="H173" s="10" t="s">
        <v>24</v>
      </c>
      <c r="I173" s="10" t="s">
        <v>216</v>
      </c>
      <c r="J173" s="6" t="s">
        <v>228</v>
      </c>
      <c r="K173" s="18" t="s">
        <v>104</v>
      </c>
      <c r="L173" s="18" t="s">
        <v>105</v>
      </c>
      <c r="M173" s="18" t="s">
        <v>106</v>
      </c>
      <c r="N173" s="11">
        <f t="shared" ca="1" si="26"/>
        <v>9</v>
      </c>
      <c r="O173" s="11">
        <f t="shared" ca="1" si="27"/>
        <v>2</v>
      </c>
      <c r="P173" s="11" t="str">
        <f t="shared" si="28"/>
        <v/>
      </c>
      <c r="Q173" s="11">
        <f t="shared" ca="1" si="29"/>
        <v>2026</v>
      </c>
      <c r="R173" s="12"/>
      <c r="S173" s="5"/>
      <c r="T173" s="5" t="s">
        <v>31</v>
      </c>
      <c r="U173" s="22" t="s">
        <v>614</v>
      </c>
      <c r="V173" s="22">
        <v>0</v>
      </c>
      <c r="W173" s="62"/>
      <c r="X173" s="62"/>
    </row>
    <row r="174" spans="1:24" ht="15.6" x14ac:dyDescent="0.3">
      <c r="A174" s="4" t="s">
        <v>101</v>
      </c>
      <c r="B174" s="4" t="s">
        <v>220</v>
      </c>
      <c r="C174" s="25" t="s">
        <v>221</v>
      </c>
      <c r="D174" s="6">
        <v>1349729</v>
      </c>
      <c r="E174" s="8">
        <v>40417</v>
      </c>
      <c r="F174" s="9">
        <f t="shared" si="25"/>
        <v>2010</v>
      </c>
      <c r="G174" s="10" t="s">
        <v>23</v>
      </c>
      <c r="H174" s="10" t="s">
        <v>24</v>
      </c>
      <c r="I174" s="10" t="s">
        <v>216</v>
      </c>
      <c r="J174" s="6" t="s">
        <v>228</v>
      </c>
      <c r="K174" s="10" t="s">
        <v>104</v>
      </c>
      <c r="L174" s="10" t="s">
        <v>105</v>
      </c>
      <c r="M174" s="10" t="s">
        <v>106</v>
      </c>
      <c r="N174" s="11">
        <f t="shared" ca="1" si="26"/>
        <v>14</v>
      </c>
      <c r="O174" s="11" t="str">
        <f t="shared" si="27"/>
        <v/>
      </c>
      <c r="P174" s="11">
        <f t="shared" ca="1" si="28"/>
        <v>-5</v>
      </c>
      <c r="Q174" s="11">
        <f t="shared" ca="1" si="29"/>
        <v>2019</v>
      </c>
      <c r="R174" s="22" t="s">
        <v>230</v>
      </c>
      <c r="S174" s="5"/>
      <c r="T174" s="5" t="s">
        <v>40</v>
      </c>
      <c r="U174" s="22" t="s">
        <v>616</v>
      </c>
      <c r="V174" s="22">
        <v>1</v>
      </c>
      <c r="W174" s="63">
        <v>0</v>
      </c>
      <c r="X174" s="63">
        <f>W174*V174</f>
        <v>0</v>
      </c>
    </row>
    <row r="175" spans="1:24" ht="15.6" x14ac:dyDescent="0.3">
      <c r="A175" s="4" t="s">
        <v>101</v>
      </c>
      <c r="B175" s="5" t="s">
        <v>214</v>
      </c>
      <c r="C175" s="24" t="s">
        <v>223</v>
      </c>
      <c r="D175" s="49" t="s">
        <v>227</v>
      </c>
      <c r="E175" s="52">
        <v>41244</v>
      </c>
      <c r="F175" s="9">
        <f t="shared" si="25"/>
        <v>2012</v>
      </c>
      <c r="G175" s="10" t="s">
        <v>23</v>
      </c>
      <c r="H175" s="10" t="s">
        <v>24</v>
      </c>
      <c r="I175" s="10" t="s">
        <v>216</v>
      </c>
      <c r="J175" s="6" t="s">
        <v>228</v>
      </c>
      <c r="K175" s="10" t="s">
        <v>104</v>
      </c>
      <c r="L175" s="10" t="s">
        <v>105</v>
      </c>
      <c r="M175" s="10" t="s">
        <v>106</v>
      </c>
      <c r="N175" s="11">
        <f t="shared" ca="1" si="26"/>
        <v>12</v>
      </c>
      <c r="O175" s="11" t="str">
        <f t="shared" si="27"/>
        <v/>
      </c>
      <c r="P175" s="11">
        <f t="shared" ca="1" si="28"/>
        <v>-3</v>
      </c>
      <c r="Q175" s="11">
        <f t="shared" ca="1" si="29"/>
        <v>2021</v>
      </c>
      <c r="R175" s="22" t="s">
        <v>229</v>
      </c>
      <c r="S175" s="5"/>
      <c r="T175" s="5" t="s">
        <v>40</v>
      </c>
      <c r="U175" s="22" t="s">
        <v>614</v>
      </c>
      <c r="V175" s="22">
        <v>0</v>
      </c>
      <c r="W175" s="62"/>
      <c r="X175" s="62"/>
    </row>
    <row r="176" spans="1:24" ht="15.6" x14ac:dyDescent="0.3">
      <c r="A176" s="4" t="s">
        <v>101</v>
      </c>
      <c r="B176" s="4" t="s">
        <v>621</v>
      </c>
      <c r="C176" s="10" t="s">
        <v>237</v>
      </c>
      <c r="D176" s="10">
        <v>1207374</v>
      </c>
      <c r="E176" s="53">
        <v>41061</v>
      </c>
      <c r="F176" s="9">
        <f t="shared" si="25"/>
        <v>2012</v>
      </c>
      <c r="G176" s="10" t="s">
        <v>23</v>
      </c>
      <c r="H176" s="10" t="s">
        <v>24</v>
      </c>
      <c r="I176" s="6" t="s">
        <v>85</v>
      </c>
      <c r="J176" s="10" t="s">
        <v>232</v>
      </c>
      <c r="K176" s="10" t="s">
        <v>104</v>
      </c>
      <c r="L176" s="10" t="s">
        <v>105</v>
      </c>
      <c r="M176" s="10" t="s">
        <v>106</v>
      </c>
      <c r="N176" s="11">
        <f t="shared" ca="1" si="26"/>
        <v>12</v>
      </c>
      <c r="O176" s="11">
        <f t="shared" ca="1" si="27"/>
        <v>-1</v>
      </c>
      <c r="P176" s="11" t="str">
        <f t="shared" si="28"/>
        <v/>
      </c>
      <c r="Q176" s="11">
        <f t="shared" ca="1" si="29"/>
        <v>2023</v>
      </c>
      <c r="R176" s="12"/>
      <c r="S176" s="5"/>
      <c r="T176" s="5" t="s">
        <v>31</v>
      </c>
      <c r="U176" s="22" t="s">
        <v>614</v>
      </c>
      <c r="V176" s="22">
        <v>0</v>
      </c>
      <c r="W176" s="62"/>
      <c r="X176" s="62"/>
    </row>
    <row r="177" spans="1:24" ht="15.6" x14ac:dyDescent="0.3">
      <c r="A177" s="4" t="s">
        <v>101</v>
      </c>
      <c r="B177" s="27" t="s">
        <v>623</v>
      </c>
      <c r="C177" s="25" t="s">
        <v>238</v>
      </c>
      <c r="D177" s="10">
        <v>1366694</v>
      </c>
      <c r="E177" s="15">
        <v>40417</v>
      </c>
      <c r="F177" s="9">
        <f t="shared" si="25"/>
        <v>2010</v>
      </c>
      <c r="G177" s="10" t="s">
        <v>23</v>
      </c>
      <c r="H177" s="10" t="s">
        <v>24</v>
      </c>
      <c r="I177" s="10" t="s">
        <v>85</v>
      </c>
      <c r="J177" s="10" t="s">
        <v>232</v>
      </c>
      <c r="K177" s="10" t="s">
        <v>104</v>
      </c>
      <c r="L177" s="10" t="s">
        <v>105</v>
      </c>
      <c r="M177" s="10" t="s">
        <v>106</v>
      </c>
      <c r="N177" s="11">
        <f t="shared" ca="1" si="26"/>
        <v>14</v>
      </c>
      <c r="O177" s="11">
        <f t="shared" ca="1" si="27"/>
        <v>-3</v>
      </c>
      <c r="P177" s="11" t="str">
        <f t="shared" si="28"/>
        <v/>
      </c>
      <c r="Q177" s="11">
        <f t="shared" ca="1" si="29"/>
        <v>2021</v>
      </c>
      <c r="R177" s="12"/>
      <c r="S177" s="5"/>
      <c r="T177" s="5" t="s">
        <v>31</v>
      </c>
      <c r="U177" s="22" t="s">
        <v>614</v>
      </c>
      <c r="V177" s="22">
        <v>0</v>
      </c>
      <c r="W177" s="62"/>
      <c r="X177" s="62"/>
    </row>
    <row r="178" spans="1:24" ht="15.6" x14ac:dyDescent="0.3">
      <c r="A178" s="4" t="s">
        <v>101</v>
      </c>
      <c r="B178" s="4" t="s">
        <v>234</v>
      </c>
      <c r="C178" s="24" t="s">
        <v>235</v>
      </c>
      <c r="D178" s="10">
        <v>1349450</v>
      </c>
      <c r="E178" s="15">
        <v>40417</v>
      </c>
      <c r="F178" s="9">
        <f t="shared" si="25"/>
        <v>2010</v>
      </c>
      <c r="G178" s="10" t="s">
        <v>23</v>
      </c>
      <c r="H178" s="10" t="s">
        <v>24</v>
      </c>
      <c r="I178" s="6" t="s">
        <v>85</v>
      </c>
      <c r="J178" s="10" t="s">
        <v>232</v>
      </c>
      <c r="K178" s="10" t="s">
        <v>104</v>
      </c>
      <c r="L178" s="10" t="s">
        <v>105</v>
      </c>
      <c r="M178" s="10" t="s">
        <v>106</v>
      </c>
      <c r="N178" s="11">
        <f t="shared" ca="1" si="26"/>
        <v>14</v>
      </c>
      <c r="O178" s="11">
        <f t="shared" ca="1" si="27"/>
        <v>-3</v>
      </c>
      <c r="P178" s="11" t="str">
        <f t="shared" si="28"/>
        <v/>
      </c>
      <c r="Q178" s="11">
        <f t="shared" ca="1" si="29"/>
        <v>2021</v>
      </c>
      <c r="R178" s="59" t="s">
        <v>236</v>
      </c>
      <c r="S178" s="5"/>
      <c r="T178" s="5" t="s">
        <v>31</v>
      </c>
      <c r="U178" s="22" t="s">
        <v>615</v>
      </c>
      <c r="V178" s="22">
        <v>2</v>
      </c>
      <c r="W178" s="63">
        <v>0</v>
      </c>
      <c r="X178" s="63">
        <f>W178*V178</f>
        <v>0</v>
      </c>
    </row>
    <row r="179" spans="1:24" ht="15.6" x14ac:dyDescent="0.3">
      <c r="A179" s="4" t="s">
        <v>101</v>
      </c>
      <c r="B179" s="4" t="s">
        <v>83</v>
      </c>
      <c r="C179" s="25" t="s">
        <v>231</v>
      </c>
      <c r="D179" s="7">
        <v>240294235255</v>
      </c>
      <c r="E179" s="52">
        <v>45323</v>
      </c>
      <c r="F179" s="9">
        <f t="shared" si="25"/>
        <v>2024</v>
      </c>
      <c r="G179" s="10" t="s">
        <v>23</v>
      </c>
      <c r="H179" s="10" t="s">
        <v>24</v>
      </c>
      <c r="I179" s="10" t="s">
        <v>85</v>
      </c>
      <c r="J179" s="6" t="s">
        <v>232</v>
      </c>
      <c r="K179" s="10" t="s">
        <v>104</v>
      </c>
      <c r="L179" s="10" t="s">
        <v>105</v>
      </c>
      <c r="M179" s="10" t="s">
        <v>106</v>
      </c>
      <c r="N179" s="11">
        <f t="shared" ca="1" si="26"/>
        <v>0</v>
      </c>
      <c r="O179" s="11" t="str">
        <f t="shared" si="27"/>
        <v/>
      </c>
      <c r="P179" s="11">
        <f t="shared" ca="1" si="28"/>
        <v>9</v>
      </c>
      <c r="Q179" s="11">
        <f t="shared" ca="1" si="29"/>
        <v>2033</v>
      </c>
      <c r="R179" s="22" t="s">
        <v>233</v>
      </c>
      <c r="S179" s="5"/>
      <c r="T179" s="5" t="s">
        <v>40</v>
      </c>
      <c r="U179" s="22" t="s">
        <v>614</v>
      </c>
      <c r="V179" s="22">
        <v>0</v>
      </c>
      <c r="W179" s="62"/>
      <c r="X179" s="62"/>
    </row>
    <row r="180" spans="1:24" ht="15.6" x14ac:dyDescent="0.3">
      <c r="A180" s="4" t="s">
        <v>101</v>
      </c>
      <c r="B180" s="27" t="s">
        <v>623</v>
      </c>
      <c r="C180" s="24" t="s">
        <v>119</v>
      </c>
      <c r="D180" s="10">
        <v>1366695</v>
      </c>
      <c r="E180" s="15">
        <v>40528</v>
      </c>
      <c r="F180" s="9">
        <f t="shared" si="25"/>
        <v>2010</v>
      </c>
      <c r="G180" s="10" t="s">
        <v>23</v>
      </c>
      <c r="H180" s="10" t="s">
        <v>24</v>
      </c>
      <c r="I180" s="10" t="s">
        <v>85</v>
      </c>
      <c r="J180" s="10" t="s">
        <v>239</v>
      </c>
      <c r="K180" s="10" t="s">
        <v>104</v>
      </c>
      <c r="L180" s="10" t="s">
        <v>105</v>
      </c>
      <c r="M180" s="10" t="s">
        <v>106</v>
      </c>
      <c r="N180" s="11">
        <f t="shared" ca="1" si="26"/>
        <v>14</v>
      </c>
      <c r="O180" s="11">
        <f t="shared" ca="1" si="27"/>
        <v>-3</v>
      </c>
      <c r="P180" s="11" t="str">
        <f t="shared" si="28"/>
        <v/>
      </c>
      <c r="Q180" s="11">
        <f t="shared" ca="1" si="29"/>
        <v>2021</v>
      </c>
      <c r="R180" s="12"/>
      <c r="S180" s="5"/>
      <c r="T180" s="5" t="s">
        <v>31</v>
      </c>
      <c r="U180" s="22" t="s">
        <v>614</v>
      </c>
      <c r="V180" s="22">
        <v>0</v>
      </c>
      <c r="W180" s="62"/>
      <c r="X180" s="62"/>
    </row>
    <row r="181" spans="1:24" ht="15.6" x14ac:dyDescent="0.3">
      <c r="A181" s="4" t="s">
        <v>101</v>
      </c>
      <c r="B181" s="43" t="s">
        <v>120</v>
      </c>
      <c r="C181" s="44" t="s">
        <v>121</v>
      </c>
      <c r="D181" s="18">
        <v>155836</v>
      </c>
      <c r="E181" s="52">
        <v>42005</v>
      </c>
      <c r="F181" s="9">
        <f t="shared" si="25"/>
        <v>2015</v>
      </c>
      <c r="G181" s="10" t="s">
        <v>23</v>
      </c>
      <c r="H181" s="18" t="s">
        <v>24</v>
      </c>
      <c r="I181" s="18" t="s">
        <v>85</v>
      </c>
      <c r="J181" s="18" t="s">
        <v>239</v>
      </c>
      <c r="K181" s="18" t="s">
        <v>104</v>
      </c>
      <c r="L181" s="18" t="s">
        <v>105</v>
      </c>
      <c r="M181" s="18" t="s">
        <v>106</v>
      </c>
      <c r="N181" s="11">
        <f t="shared" ca="1" si="26"/>
        <v>9</v>
      </c>
      <c r="O181" s="11" t="str">
        <f t="shared" si="27"/>
        <v/>
      </c>
      <c r="P181" s="11">
        <f t="shared" ca="1" si="28"/>
        <v>0</v>
      </c>
      <c r="Q181" s="11">
        <f t="shared" ca="1" si="29"/>
        <v>2024</v>
      </c>
      <c r="R181" s="22" t="s">
        <v>241</v>
      </c>
      <c r="S181" s="5"/>
      <c r="T181" s="5" t="s">
        <v>40</v>
      </c>
      <c r="U181" s="22" t="s">
        <v>616</v>
      </c>
      <c r="V181" s="22">
        <v>1</v>
      </c>
      <c r="W181" s="63">
        <v>0</v>
      </c>
      <c r="X181" s="63">
        <f>W181*V181</f>
        <v>0</v>
      </c>
    </row>
    <row r="182" spans="1:24" ht="15.6" x14ac:dyDescent="0.3">
      <c r="A182" s="4" t="s">
        <v>101</v>
      </c>
      <c r="B182" s="5" t="s">
        <v>214</v>
      </c>
      <c r="C182" s="24" t="s">
        <v>223</v>
      </c>
      <c r="D182" s="6">
        <v>338800</v>
      </c>
      <c r="E182" s="54" t="s">
        <v>456</v>
      </c>
      <c r="F182" s="9" t="e">
        <f t="shared" si="25"/>
        <v>#VALUE!</v>
      </c>
      <c r="G182" s="10" t="s">
        <v>23</v>
      </c>
      <c r="H182" s="10" t="s">
        <v>24</v>
      </c>
      <c r="I182" s="6" t="s">
        <v>85</v>
      </c>
      <c r="J182" s="6" t="s">
        <v>239</v>
      </c>
      <c r="K182" s="10" t="s">
        <v>104</v>
      </c>
      <c r="L182" s="10" t="s">
        <v>105</v>
      </c>
      <c r="M182" s="10" t="s">
        <v>106</v>
      </c>
      <c r="N182" s="11" t="e">
        <f t="shared" ca="1" si="26"/>
        <v>#VALUE!</v>
      </c>
      <c r="O182" s="11" t="str">
        <f t="shared" si="27"/>
        <v/>
      </c>
      <c r="P182" s="11" t="e">
        <f t="shared" ca="1" si="28"/>
        <v>#VALUE!</v>
      </c>
      <c r="Q182" s="11" t="e">
        <f t="shared" ca="1" si="29"/>
        <v>#VALUE!</v>
      </c>
      <c r="R182" s="22" t="s">
        <v>240</v>
      </c>
      <c r="S182" s="5"/>
      <c r="T182" s="5" t="s">
        <v>40</v>
      </c>
      <c r="U182" s="22" t="s">
        <v>614</v>
      </c>
      <c r="V182" s="22">
        <v>0</v>
      </c>
      <c r="W182" s="62"/>
      <c r="X182" s="62"/>
    </row>
    <row r="183" spans="1:24" ht="15.6" x14ac:dyDescent="0.3">
      <c r="A183" s="4" t="s">
        <v>101</v>
      </c>
      <c r="B183" s="4" t="s">
        <v>624</v>
      </c>
      <c r="C183" s="24" t="s">
        <v>247</v>
      </c>
      <c r="D183" s="10">
        <v>1347360</v>
      </c>
      <c r="E183" s="15">
        <v>40417</v>
      </c>
      <c r="F183" s="9">
        <f t="shared" si="25"/>
        <v>2010</v>
      </c>
      <c r="G183" s="10" t="s">
        <v>23</v>
      </c>
      <c r="H183" s="10" t="s">
        <v>24</v>
      </c>
      <c r="I183" s="10" t="s">
        <v>85</v>
      </c>
      <c r="J183" s="10" t="s">
        <v>244</v>
      </c>
      <c r="K183" s="10" t="s">
        <v>104</v>
      </c>
      <c r="L183" s="10" t="s">
        <v>105</v>
      </c>
      <c r="M183" s="10" t="s">
        <v>106</v>
      </c>
      <c r="N183" s="11">
        <f t="shared" ca="1" si="26"/>
        <v>14</v>
      </c>
      <c r="O183" s="11">
        <f t="shared" ca="1" si="27"/>
        <v>-3</v>
      </c>
      <c r="P183" s="11" t="str">
        <f t="shared" si="28"/>
        <v/>
      </c>
      <c r="Q183" s="11">
        <f t="shared" ca="1" si="29"/>
        <v>2021</v>
      </c>
      <c r="R183" s="12"/>
      <c r="S183" s="5"/>
      <c r="T183" s="5" t="s">
        <v>31</v>
      </c>
      <c r="U183" s="22" t="s">
        <v>614</v>
      </c>
      <c r="V183" s="22">
        <v>0</v>
      </c>
      <c r="W183" s="62"/>
      <c r="X183" s="62"/>
    </row>
    <row r="184" spans="1:24" ht="15.6" x14ac:dyDescent="0.3">
      <c r="A184" s="4" t="s">
        <v>101</v>
      </c>
      <c r="B184" s="23" t="s">
        <v>621</v>
      </c>
      <c r="C184" s="25" t="s">
        <v>154</v>
      </c>
      <c r="D184" s="6">
        <v>1997726</v>
      </c>
      <c r="E184" s="52">
        <v>43466</v>
      </c>
      <c r="F184" s="9">
        <f t="shared" si="25"/>
        <v>2019</v>
      </c>
      <c r="G184" s="10" t="s">
        <v>23</v>
      </c>
      <c r="H184" s="10" t="s">
        <v>24</v>
      </c>
      <c r="I184" s="6" t="s">
        <v>85</v>
      </c>
      <c r="J184" s="6" t="s">
        <v>244</v>
      </c>
      <c r="K184" s="10" t="s">
        <v>104</v>
      </c>
      <c r="L184" s="10" t="s">
        <v>105</v>
      </c>
      <c r="M184" s="10" t="s">
        <v>106</v>
      </c>
      <c r="N184" s="11">
        <f t="shared" ca="1" si="26"/>
        <v>5</v>
      </c>
      <c r="O184" s="11">
        <f t="shared" ca="1" si="27"/>
        <v>6</v>
      </c>
      <c r="P184" s="11" t="str">
        <f t="shared" si="28"/>
        <v/>
      </c>
      <c r="Q184" s="11">
        <f t="shared" ca="1" si="29"/>
        <v>2030</v>
      </c>
      <c r="R184" s="12"/>
      <c r="S184" s="5"/>
      <c r="T184" s="5" t="s">
        <v>31</v>
      </c>
      <c r="U184" s="22" t="s">
        <v>614</v>
      </c>
      <c r="V184" s="22">
        <v>0</v>
      </c>
      <c r="W184" s="62"/>
      <c r="X184" s="62"/>
    </row>
    <row r="185" spans="1:24" ht="15.6" x14ac:dyDescent="0.3">
      <c r="A185" s="4" t="s">
        <v>101</v>
      </c>
      <c r="B185" s="27" t="s">
        <v>242</v>
      </c>
      <c r="C185" s="25" t="s">
        <v>243</v>
      </c>
      <c r="D185" s="6">
        <v>1366334</v>
      </c>
      <c r="E185" s="15">
        <v>40528</v>
      </c>
      <c r="F185" s="9">
        <f t="shared" si="25"/>
        <v>2010</v>
      </c>
      <c r="G185" s="10" t="s">
        <v>23</v>
      </c>
      <c r="H185" s="10" t="s">
        <v>24</v>
      </c>
      <c r="I185" s="6" t="s">
        <v>85</v>
      </c>
      <c r="J185" s="6" t="s">
        <v>244</v>
      </c>
      <c r="K185" s="10" t="s">
        <v>104</v>
      </c>
      <c r="L185" s="10" t="s">
        <v>105</v>
      </c>
      <c r="M185" s="10" t="s">
        <v>106</v>
      </c>
      <c r="N185" s="11">
        <f t="shared" ca="1" si="26"/>
        <v>14</v>
      </c>
      <c r="O185" s="11">
        <f t="shared" ca="1" si="27"/>
        <v>-3</v>
      </c>
      <c r="P185" s="11" t="str">
        <f t="shared" si="28"/>
        <v/>
      </c>
      <c r="Q185" s="11">
        <f t="shared" ca="1" si="29"/>
        <v>2021</v>
      </c>
      <c r="R185" s="22" t="s">
        <v>245</v>
      </c>
      <c r="S185" s="5"/>
      <c r="T185" s="5" t="s">
        <v>31</v>
      </c>
      <c r="U185" s="22" t="s">
        <v>615</v>
      </c>
      <c r="V185" s="22">
        <v>2</v>
      </c>
      <c r="W185" s="63">
        <v>0</v>
      </c>
      <c r="X185" s="63">
        <f t="shared" ref="X185:X186" si="32">W185*V185</f>
        <v>0</v>
      </c>
    </row>
    <row r="186" spans="1:24" ht="15.6" x14ac:dyDescent="0.3">
      <c r="A186" s="4" t="s">
        <v>101</v>
      </c>
      <c r="B186" s="5" t="s">
        <v>210</v>
      </c>
      <c r="C186" s="25" t="s">
        <v>211</v>
      </c>
      <c r="D186" s="6">
        <v>1366336</v>
      </c>
      <c r="E186" s="8">
        <v>40528</v>
      </c>
      <c r="F186" s="9">
        <f t="shared" si="25"/>
        <v>2010</v>
      </c>
      <c r="G186" s="10" t="s">
        <v>23</v>
      </c>
      <c r="H186" s="10" t="s">
        <v>24</v>
      </c>
      <c r="I186" s="10" t="s">
        <v>85</v>
      </c>
      <c r="J186" s="10" t="s">
        <v>244</v>
      </c>
      <c r="K186" s="10" t="s">
        <v>104</v>
      </c>
      <c r="L186" s="10" t="s">
        <v>105</v>
      </c>
      <c r="M186" s="10" t="s">
        <v>106</v>
      </c>
      <c r="N186" s="11">
        <f t="shared" ca="1" si="26"/>
        <v>14</v>
      </c>
      <c r="O186" s="11">
        <f t="shared" ca="1" si="27"/>
        <v>-3</v>
      </c>
      <c r="P186" s="11" t="str">
        <f t="shared" si="28"/>
        <v/>
      </c>
      <c r="Q186" s="11">
        <f t="shared" ca="1" si="29"/>
        <v>2021</v>
      </c>
      <c r="R186" s="22" t="s">
        <v>246</v>
      </c>
      <c r="S186" s="5"/>
      <c r="T186" s="5" t="s">
        <v>31</v>
      </c>
      <c r="U186" s="22" t="s">
        <v>615</v>
      </c>
      <c r="V186" s="22">
        <v>2</v>
      </c>
      <c r="W186" s="63">
        <v>0</v>
      </c>
      <c r="X186" s="63">
        <f t="shared" si="32"/>
        <v>0</v>
      </c>
    </row>
    <row r="187" spans="1:24" ht="15.6" x14ac:dyDescent="0.3">
      <c r="A187" s="4" t="s">
        <v>101</v>
      </c>
      <c r="B187" s="27" t="s">
        <v>623</v>
      </c>
      <c r="C187" s="24" t="s">
        <v>119</v>
      </c>
      <c r="D187" s="10">
        <v>1347358</v>
      </c>
      <c r="E187" s="15">
        <v>40528</v>
      </c>
      <c r="F187" s="9">
        <f t="shared" si="25"/>
        <v>2010</v>
      </c>
      <c r="G187" s="10" t="s">
        <v>23</v>
      </c>
      <c r="H187" s="10" t="s">
        <v>24</v>
      </c>
      <c r="I187" s="10" t="s">
        <v>85</v>
      </c>
      <c r="J187" s="10" t="s">
        <v>248</v>
      </c>
      <c r="K187" s="10" t="s">
        <v>104</v>
      </c>
      <c r="L187" s="10" t="s">
        <v>105</v>
      </c>
      <c r="M187" s="10" t="s">
        <v>106</v>
      </c>
      <c r="N187" s="11">
        <f t="shared" ca="1" si="26"/>
        <v>14</v>
      </c>
      <c r="O187" s="11">
        <f t="shared" ca="1" si="27"/>
        <v>-3</v>
      </c>
      <c r="P187" s="11" t="str">
        <f t="shared" si="28"/>
        <v/>
      </c>
      <c r="Q187" s="11">
        <f t="shared" ca="1" si="29"/>
        <v>2021</v>
      </c>
      <c r="R187" s="45"/>
      <c r="S187" s="5"/>
      <c r="T187" s="5" t="s">
        <v>31</v>
      </c>
      <c r="U187" s="22" t="s">
        <v>614</v>
      </c>
      <c r="V187" s="22">
        <v>0</v>
      </c>
      <c r="W187" s="62"/>
      <c r="X187" s="62"/>
    </row>
    <row r="188" spans="1:24" ht="15.6" x14ac:dyDescent="0.3">
      <c r="A188" s="4" t="s">
        <v>101</v>
      </c>
      <c r="B188" s="4" t="s">
        <v>621</v>
      </c>
      <c r="C188" s="25" t="s">
        <v>252</v>
      </c>
      <c r="D188" s="6">
        <v>1375814</v>
      </c>
      <c r="E188" s="52">
        <v>41275</v>
      </c>
      <c r="F188" s="9">
        <f t="shared" si="25"/>
        <v>2013</v>
      </c>
      <c r="G188" s="10" t="s">
        <v>23</v>
      </c>
      <c r="H188" s="10" t="s">
        <v>24</v>
      </c>
      <c r="I188" s="10" t="s">
        <v>85</v>
      </c>
      <c r="J188" s="10" t="s">
        <v>248</v>
      </c>
      <c r="K188" s="10" t="s">
        <v>104</v>
      </c>
      <c r="L188" s="10" t="s">
        <v>105</v>
      </c>
      <c r="M188" s="10" t="s">
        <v>106</v>
      </c>
      <c r="N188" s="11">
        <f t="shared" ca="1" si="26"/>
        <v>11</v>
      </c>
      <c r="O188" s="11">
        <f t="shared" ca="1" si="27"/>
        <v>0</v>
      </c>
      <c r="P188" s="11" t="str">
        <f t="shared" si="28"/>
        <v/>
      </c>
      <c r="Q188" s="11">
        <f t="shared" ca="1" si="29"/>
        <v>2024</v>
      </c>
      <c r="R188" s="12"/>
      <c r="S188" s="5"/>
      <c r="T188" s="5" t="s">
        <v>31</v>
      </c>
      <c r="U188" s="22" t="s">
        <v>614</v>
      </c>
      <c r="V188" s="22">
        <v>0</v>
      </c>
      <c r="W188" s="62"/>
      <c r="X188" s="62"/>
    </row>
    <row r="189" spans="1:24" ht="15.6" x14ac:dyDescent="0.3">
      <c r="A189" s="4" t="s">
        <v>101</v>
      </c>
      <c r="B189" s="27" t="s">
        <v>214</v>
      </c>
      <c r="C189" s="24" t="s">
        <v>223</v>
      </c>
      <c r="D189" s="6">
        <v>338796</v>
      </c>
      <c r="E189" s="54" t="s">
        <v>456</v>
      </c>
      <c r="F189" s="9" t="e">
        <f t="shared" si="25"/>
        <v>#VALUE!</v>
      </c>
      <c r="G189" s="10" t="s">
        <v>23</v>
      </c>
      <c r="H189" s="10" t="s">
        <v>24</v>
      </c>
      <c r="I189" s="6" t="s">
        <v>85</v>
      </c>
      <c r="J189" s="6" t="s">
        <v>248</v>
      </c>
      <c r="K189" s="10" t="s">
        <v>104</v>
      </c>
      <c r="L189" s="10" t="s">
        <v>105</v>
      </c>
      <c r="M189" s="10" t="s">
        <v>106</v>
      </c>
      <c r="N189" s="11" t="e">
        <f t="shared" ca="1" si="26"/>
        <v>#VALUE!</v>
      </c>
      <c r="O189" s="11" t="str">
        <f t="shared" si="27"/>
        <v/>
      </c>
      <c r="P189" s="11" t="e">
        <f t="shared" ca="1" si="28"/>
        <v>#VALUE!</v>
      </c>
      <c r="Q189" s="11" t="e">
        <f t="shared" ca="1" si="29"/>
        <v>#VALUE!</v>
      </c>
      <c r="R189" s="59" t="s">
        <v>249</v>
      </c>
      <c r="S189" s="5"/>
      <c r="T189" s="5" t="s">
        <v>40</v>
      </c>
      <c r="U189" s="22" t="s">
        <v>614</v>
      </c>
      <c r="V189" s="22">
        <v>0</v>
      </c>
      <c r="W189" s="62"/>
      <c r="X189" s="62"/>
    </row>
    <row r="190" spans="1:24" ht="15.6" x14ac:dyDescent="0.3">
      <c r="A190" s="4" t="s">
        <v>101</v>
      </c>
      <c r="B190" s="5" t="s">
        <v>210</v>
      </c>
      <c r="C190" s="25" t="s">
        <v>250</v>
      </c>
      <c r="D190" s="6">
        <v>1349449</v>
      </c>
      <c r="E190" s="8">
        <v>40417</v>
      </c>
      <c r="F190" s="9">
        <f t="shared" si="25"/>
        <v>2010</v>
      </c>
      <c r="G190" s="10" t="s">
        <v>23</v>
      </c>
      <c r="H190" s="10" t="s">
        <v>24</v>
      </c>
      <c r="I190" s="10" t="s">
        <v>85</v>
      </c>
      <c r="J190" s="10" t="s">
        <v>248</v>
      </c>
      <c r="K190" s="10" t="s">
        <v>104</v>
      </c>
      <c r="L190" s="10" t="s">
        <v>105</v>
      </c>
      <c r="M190" s="10" t="s">
        <v>106</v>
      </c>
      <c r="N190" s="11">
        <f t="shared" ca="1" si="26"/>
        <v>14</v>
      </c>
      <c r="O190" s="11">
        <f t="shared" ca="1" si="27"/>
        <v>-3</v>
      </c>
      <c r="P190" s="11" t="str">
        <f t="shared" si="28"/>
        <v/>
      </c>
      <c r="Q190" s="11">
        <f t="shared" ca="1" si="29"/>
        <v>2021</v>
      </c>
      <c r="R190" s="59" t="s">
        <v>251</v>
      </c>
      <c r="S190" s="5"/>
      <c r="T190" s="5" t="s">
        <v>31</v>
      </c>
      <c r="U190" s="22" t="s">
        <v>615</v>
      </c>
      <c r="V190" s="22">
        <v>2</v>
      </c>
      <c r="W190" s="63">
        <v>0</v>
      </c>
      <c r="X190" s="63">
        <f t="shared" ref="X190:X191" si="33">W190*V190</f>
        <v>0</v>
      </c>
    </row>
    <row r="191" spans="1:24" ht="15.6" x14ac:dyDescent="0.3">
      <c r="A191" s="4" t="s">
        <v>101</v>
      </c>
      <c r="B191" s="23" t="s">
        <v>220</v>
      </c>
      <c r="C191" s="24" t="s">
        <v>253</v>
      </c>
      <c r="D191" s="10">
        <v>1647850</v>
      </c>
      <c r="E191" s="15">
        <v>42389</v>
      </c>
      <c r="F191" s="9">
        <f t="shared" si="25"/>
        <v>2016</v>
      </c>
      <c r="G191" s="10" t="s">
        <v>23</v>
      </c>
      <c r="H191" s="10" t="s">
        <v>24</v>
      </c>
      <c r="I191" s="10" t="s">
        <v>85</v>
      </c>
      <c r="J191" s="10" t="s">
        <v>248</v>
      </c>
      <c r="K191" s="10" t="s">
        <v>104</v>
      </c>
      <c r="L191" s="10" t="s">
        <v>105</v>
      </c>
      <c r="M191" s="10" t="s">
        <v>106</v>
      </c>
      <c r="N191" s="11">
        <f t="shared" ca="1" si="26"/>
        <v>8</v>
      </c>
      <c r="O191" s="11" t="str">
        <f t="shared" si="27"/>
        <v/>
      </c>
      <c r="P191" s="11">
        <f t="shared" ca="1" si="28"/>
        <v>1</v>
      </c>
      <c r="Q191" s="11">
        <f t="shared" ca="1" si="29"/>
        <v>2025</v>
      </c>
      <c r="R191" s="59" t="s">
        <v>254</v>
      </c>
      <c r="S191" s="5"/>
      <c r="T191" s="5" t="s">
        <v>40</v>
      </c>
      <c r="U191" s="22" t="s">
        <v>616</v>
      </c>
      <c r="V191" s="22">
        <v>1</v>
      </c>
      <c r="W191" s="63">
        <v>0</v>
      </c>
      <c r="X191" s="63">
        <f t="shared" si="33"/>
        <v>0</v>
      </c>
    </row>
    <row r="192" spans="1:24" ht="15.6" x14ac:dyDescent="0.3">
      <c r="A192" s="4" t="s">
        <v>489</v>
      </c>
      <c r="B192" s="4" t="s">
        <v>621</v>
      </c>
      <c r="C192" s="27" t="s">
        <v>154</v>
      </c>
      <c r="D192" s="7">
        <v>1346677</v>
      </c>
      <c r="E192" s="8">
        <v>40469</v>
      </c>
      <c r="F192" s="9">
        <f t="shared" si="25"/>
        <v>2010</v>
      </c>
      <c r="G192" s="10" t="s">
        <v>23</v>
      </c>
      <c r="H192" s="10" t="s">
        <v>452</v>
      </c>
      <c r="I192" s="10" t="s">
        <v>452</v>
      </c>
      <c r="J192" s="10"/>
      <c r="K192" s="18" t="s">
        <v>453</v>
      </c>
      <c r="L192" s="18" t="s">
        <v>454</v>
      </c>
      <c r="M192" s="18" t="s">
        <v>455</v>
      </c>
      <c r="N192" s="11">
        <f t="shared" ca="1" si="26"/>
        <v>14</v>
      </c>
      <c r="O192" s="11">
        <f t="shared" ca="1" si="27"/>
        <v>-3</v>
      </c>
      <c r="P192" s="11" t="str">
        <f t="shared" si="28"/>
        <v/>
      </c>
      <c r="Q192" s="11">
        <f t="shared" ca="1" si="29"/>
        <v>2021</v>
      </c>
      <c r="R192" s="45"/>
      <c r="S192" s="5"/>
      <c r="T192" s="5" t="s">
        <v>31</v>
      </c>
      <c r="U192" s="22" t="s">
        <v>614</v>
      </c>
      <c r="V192" s="22">
        <v>0</v>
      </c>
      <c r="W192" s="62"/>
      <c r="X192" s="62"/>
    </row>
    <row r="193" spans="1:24" ht="15.6" x14ac:dyDescent="0.3">
      <c r="A193" s="4" t="s">
        <v>489</v>
      </c>
      <c r="B193" s="5" t="s">
        <v>625</v>
      </c>
      <c r="C193" s="4" t="s">
        <v>275</v>
      </c>
      <c r="D193" s="7" t="s">
        <v>477</v>
      </c>
      <c r="E193" s="8">
        <v>41821</v>
      </c>
      <c r="F193" s="9">
        <f t="shared" si="25"/>
        <v>2014</v>
      </c>
      <c r="G193" s="10" t="s">
        <v>23</v>
      </c>
      <c r="H193" s="10" t="s">
        <v>24</v>
      </c>
      <c r="I193" s="10" t="s">
        <v>25</v>
      </c>
      <c r="J193" s="18" t="s">
        <v>478</v>
      </c>
      <c r="K193" s="18" t="s">
        <v>453</v>
      </c>
      <c r="L193" s="18" t="s">
        <v>454</v>
      </c>
      <c r="M193" s="18" t="s">
        <v>455</v>
      </c>
      <c r="N193" s="11">
        <f t="shared" ca="1" si="26"/>
        <v>10</v>
      </c>
      <c r="O193" s="11">
        <f t="shared" ca="1" si="27"/>
        <v>1</v>
      </c>
      <c r="P193" s="11" t="str">
        <f t="shared" si="28"/>
        <v/>
      </c>
      <c r="Q193" s="11">
        <f t="shared" ca="1" si="29"/>
        <v>2025</v>
      </c>
      <c r="R193" s="12"/>
      <c r="S193" s="5"/>
      <c r="T193" s="5" t="s">
        <v>31</v>
      </c>
      <c r="U193" s="22" t="s">
        <v>614</v>
      </c>
      <c r="V193" s="22">
        <v>0</v>
      </c>
      <c r="W193" s="62"/>
      <c r="X193" s="62"/>
    </row>
    <row r="194" spans="1:24" ht="15.6" x14ac:dyDescent="0.3">
      <c r="A194" s="4" t="s">
        <v>489</v>
      </c>
      <c r="B194" s="23" t="s">
        <v>72</v>
      </c>
      <c r="C194" s="4" t="s">
        <v>138</v>
      </c>
      <c r="D194" s="14">
        <v>1538632</v>
      </c>
      <c r="E194" s="15">
        <v>41821</v>
      </c>
      <c r="F194" s="9">
        <f t="shared" si="25"/>
        <v>2014</v>
      </c>
      <c r="G194" s="10" t="s">
        <v>23</v>
      </c>
      <c r="H194" s="10" t="s">
        <v>24</v>
      </c>
      <c r="I194" s="10" t="s">
        <v>25</v>
      </c>
      <c r="J194" s="10" t="s">
        <v>478</v>
      </c>
      <c r="K194" s="18" t="s">
        <v>453</v>
      </c>
      <c r="L194" s="18" t="s">
        <v>454</v>
      </c>
      <c r="M194" s="18" t="s">
        <v>455</v>
      </c>
      <c r="N194" s="11">
        <f t="shared" ca="1" si="26"/>
        <v>10</v>
      </c>
      <c r="O194" s="11" t="str">
        <f t="shared" si="27"/>
        <v/>
      </c>
      <c r="P194" s="11">
        <f t="shared" ca="1" si="28"/>
        <v>-1</v>
      </c>
      <c r="Q194" s="11">
        <f t="shared" ca="1" si="29"/>
        <v>2023</v>
      </c>
      <c r="R194" s="22" t="s">
        <v>479</v>
      </c>
      <c r="S194" s="5"/>
      <c r="T194" s="5" t="s">
        <v>40</v>
      </c>
      <c r="U194" s="22" t="s">
        <v>616</v>
      </c>
      <c r="V194" s="22">
        <v>1</v>
      </c>
      <c r="W194" s="63">
        <v>0</v>
      </c>
      <c r="X194" s="63">
        <f>W194*V194</f>
        <v>0</v>
      </c>
    </row>
    <row r="195" spans="1:24" ht="15.6" x14ac:dyDescent="0.3">
      <c r="A195" s="4" t="s">
        <v>489</v>
      </c>
      <c r="B195" s="5" t="s">
        <v>625</v>
      </c>
      <c r="C195" s="4" t="s">
        <v>275</v>
      </c>
      <c r="D195" s="7" t="s">
        <v>480</v>
      </c>
      <c r="E195" s="8">
        <v>41821</v>
      </c>
      <c r="F195" s="9">
        <f t="shared" ref="F195:F246" si="34">YEAR(E195)</f>
        <v>2014</v>
      </c>
      <c r="G195" s="10" t="s">
        <v>23</v>
      </c>
      <c r="H195" s="10" t="s">
        <v>24</v>
      </c>
      <c r="I195" s="10" t="s">
        <v>25</v>
      </c>
      <c r="J195" s="10" t="s">
        <v>481</v>
      </c>
      <c r="K195" s="18" t="s">
        <v>453</v>
      </c>
      <c r="L195" s="18" t="s">
        <v>454</v>
      </c>
      <c r="M195" s="18" t="s">
        <v>455</v>
      </c>
      <c r="N195" s="11">
        <f t="shared" ref="N195:N262" ca="1" si="35">ROUNDUP(DATEDIF(E195,(NOW()),"y"),0)</f>
        <v>10</v>
      </c>
      <c r="O195" s="11">
        <f t="shared" ref="O195:O262" ca="1" si="36">IF(T195="analyzer",11-N195,"")</f>
        <v>1</v>
      </c>
      <c r="P195" s="11" t="str">
        <f t="shared" ref="P195:P262" si="37">IF(T195="sonde",9-N195,"")</f>
        <v/>
      </c>
      <c r="Q195" s="11">
        <f t="shared" ref="Q195:Q262" ca="1" si="38">IF(T195="sonde",F195+N195+P195,F195+N195+O195)</f>
        <v>2025</v>
      </c>
      <c r="R195" s="12"/>
      <c r="S195" s="5"/>
      <c r="T195" s="5" t="s">
        <v>31</v>
      </c>
      <c r="U195" s="22" t="s">
        <v>614</v>
      </c>
      <c r="V195" s="22">
        <v>0</v>
      </c>
      <c r="W195" s="62"/>
      <c r="X195" s="62"/>
    </row>
    <row r="196" spans="1:24" ht="15.6" x14ac:dyDescent="0.3">
      <c r="A196" s="4" t="s">
        <v>489</v>
      </c>
      <c r="B196" s="23" t="s">
        <v>72</v>
      </c>
      <c r="C196" s="4" t="s">
        <v>138</v>
      </c>
      <c r="D196" s="7">
        <v>1538634</v>
      </c>
      <c r="E196" s="8">
        <v>41821</v>
      </c>
      <c r="F196" s="9">
        <f t="shared" si="34"/>
        <v>2014</v>
      </c>
      <c r="G196" s="10" t="s">
        <v>23</v>
      </c>
      <c r="H196" s="10" t="s">
        <v>24</v>
      </c>
      <c r="I196" s="10" t="s">
        <v>25</v>
      </c>
      <c r="J196" s="10" t="s">
        <v>481</v>
      </c>
      <c r="K196" s="18" t="s">
        <v>453</v>
      </c>
      <c r="L196" s="18" t="s">
        <v>454</v>
      </c>
      <c r="M196" s="18" t="s">
        <v>455</v>
      </c>
      <c r="N196" s="11">
        <f t="shared" ca="1" si="35"/>
        <v>10</v>
      </c>
      <c r="O196" s="11" t="str">
        <f t="shared" si="36"/>
        <v/>
      </c>
      <c r="P196" s="11">
        <f t="shared" ca="1" si="37"/>
        <v>-1</v>
      </c>
      <c r="Q196" s="11">
        <f t="shared" ca="1" si="38"/>
        <v>2023</v>
      </c>
      <c r="R196" s="22" t="s">
        <v>482</v>
      </c>
      <c r="S196" s="5"/>
      <c r="T196" s="5" t="s">
        <v>40</v>
      </c>
      <c r="U196" s="22" t="s">
        <v>616</v>
      </c>
      <c r="V196" s="22">
        <v>1</v>
      </c>
      <c r="W196" s="63">
        <v>0</v>
      </c>
      <c r="X196" s="63">
        <f>W196*V196</f>
        <v>0</v>
      </c>
    </row>
    <row r="197" spans="1:24" ht="15.6" x14ac:dyDescent="0.3">
      <c r="A197" s="4" t="s">
        <v>489</v>
      </c>
      <c r="B197" s="5" t="s">
        <v>625</v>
      </c>
      <c r="C197" s="4" t="s">
        <v>275</v>
      </c>
      <c r="D197" s="14" t="s">
        <v>483</v>
      </c>
      <c r="E197" s="15">
        <v>43056</v>
      </c>
      <c r="F197" s="9">
        <f t="shared" si="34"/>
        <v>2017</v>
      </c>
      <c r="G197" s="10" t="s">
        <v>23</v>
      </c>
      <c r="H197" s="10" t="s">
        <v>24</v>
      </c>
      <c r="I197" s="10" t="s">
        <v>25</v>
      </c>
      <c r="J197" s="10" t="s">
        <v>484</v>
      </c>
      <c r="K197" s="18" t="s">
        <v>453</v>
      </c>
      <c r="L197" s="18" t="s">
        <v>454</v>
      </c>
      <c r="M197" s="18" t="s">
        <v>455</v>
      </c>
      <c r="N197" s="11">
        <f t="shared" ca="1" si="35"/>
        <v>7</v>
      </c>
      <c r="O197" s="11">
        <f t="shared" ca="1" si="36"/>
        <v>4</v>
      </c>
      <c r="P197" s="11" t="str">
        <f t="shared" si="37"/>
        <v/>
      </c>
      <c r="Q197" s="11">
        <f t="shared" ca="1" si="38"/>
        <v>2028</v>
      </c>
      <c r="R197" s="12"/>
      <c r="S197" s="5"/>
      <c r="T197" s="5" t="s">
        <v>31</v>
      </c>
      <c r="U197" s="22" t="s">
        <v>614</v>
      </c>
      <c r="V197" s="22">
        <v>0</v>
      </c>
      <c r="W197" s="62"/>
      <c r="X197" s="62"/>
    </row>
    <row r="198" spans="1:24" ht="15.6" x14ac:dyDescent="0.3">
      <c r="A198" s="4" t="s">
        <v>489</v>
      </c>
      <c r="B198" s="23" t="s">
        <v>72</v>
      </c>
      <c r="C198" s="4" t="s">
        <v>138</v>
      </c>
      <c r="D198" s="7">
        <v>1726328</v>
      </c>
      <c r="E198" s="8">
        <v>43056</v>
      </c>
      <c r="F198" s="9">
        <f t="shared" si="34"/>
        <v>2017</v>
      </c>
      <c r="G198" s="10" t="s">
        <v>23</v>
      </c>
      <c r="H198" s="10" t="s">
        <v>24</v>
      </c>
      <c r="I198" s="10" t="s">
        <v>25</v>
      </c>
      <c r="J198" s="10" t="s">
        <v>484</v>
      </c>
      <c r="K198" s="18" t="s">
        <v>453</v>
      </c>
      <c r="L198" s="18" t="s">
        <v>454</v>
      </c>
      <c r="M198" s="18" t="s">
        <v>455</v>
      </c>
      <c r="N198" s="11">
        <f t="shared" ca="1" si="35"/>
        <v>7</v>
      </c>
      <c r="O198" s="11" t="str">
        <f t="shared" si="36"/>
        <v/>
      </c>
      <c r="P198" s="11">
        <f t="shared" ca="1" si="37"/>
        <v>2</v>
      </c>
      <c r="Q198" s="11">
        <f t="shared" ca="1" si="38"/>
        <v>2026</v>
      </c>
      <c r="R198" s="22" t="s">
        <v>485</v>
      </c>
      <c r="S198" s="5"/>
      <c r="T198" s="5" t="s">
        <v>40</v>
      </c>
      <c r="U198" s="22" t="s">
        <v>616</v>
      </c>
      <c r="V198" s="22">
        <v>1</v>
      </c>
      <c r="W198" s="63">
        <v>0</v>
      </c>
      <c r="X198" s="63">
        <f>W198*V198</f>
        <v>0</v>
      </c>
    </row>
    <row r="199" spans="1:24" ht="15.6" x14ac:dyDescent="0.3">
      <c r="A199" s="4" t="s">
        <v>489</v>
      </c>
      <c r="B199" s="5" t="s">
        <v>625</v>
      </c>
      <c r="C199" s="4" t="s">
        <v>275</v>
      </c>
      <c r="D199" s="14" t="s">
        <v>486</v>
      </c>
      <c r="E199" s="15">
        <v>42221</v>
      </c>
      <c r="F199" s="9">
        <f t="shared" si="34"/>
        <v>2015</v>
      </c>
      <c r="G199" s="10" t="s">
        <v>23</v>
      </c>
      <c r="H199" s="10" t="s">
        <v>24</v>
      </c>
      <c r="I199" s="10" t="s">
        <v>25</v>
      </c>
      <c r="J199" s="10" t="s">
        <v>487</v>
      </c>
      <c r="K199" s="18" t="s">
        <v>453</v>
      </c>
      <c r="L199" s="18" t="s">
        <v>454</v>
      </c>
      <c r="M199" s="18" t="s">
        <v>455</v>
      </c>
      <c r="N199" s="11">
        <f t="shared" ca="1" si="35"/>
        <v>9</v>
      </c>
      <c r="O199" s="11">
        <f t="shared" ca="1" si="36"/>
        <v>2</v>
      </c>
      <c r="P199" s="11" t="str">
        <f t="shared" si="37"/>
        <v/>
      </c>
      <c r="Q199" s="11">
        <f t="shared" ca="1" si="38"/>
        <v>2026</v>
      </c>
      <c r="R199" s="12"/>
      <c r="S199" s="5"/>
      <c r="T199" s="5" t="s">
        <v>31</v>
      </c>
      <c r="U199" s="22" t="s">
        <v>614</v>
      </c>
      <c r="V199" s="22">
        <v>0</v>
      </c>
      <c r="W199" s="62"/>
      <c r="X199" s="62"/>
    </row>
    <row r="200" spans="1:24" ht="15.6" x14ac:dyDescent="0.3">
      <c r="A200" s="4" t="s">
        <v>489</v>
      </c>
      <c r="B200" s="23" t="s">
        <v>72</v>
      </c>
      <c r="C200" s="6" t="s">
        <v>138</v>
      </c>
      <c r="D200" s="7">
        <v>1596117</v>
      </c>
      <c r="E200" s="8">
        <v>42221</v>
      </c>
      <c r="F200" s="9">
        <f t="shared" si="34"/>
        <v>2015</v>
      </c>
      <c r="G200" s="10" t="s">
        <v>23</v>
      </c>
      <c r="H200" s="10" t="s">
        <v>24</v>
      </c>
      <c r="I200" s="10" t="s">
        <v>25</v>
      </c>
      <c r="J200" s="10" t="s">
        <v>487</v>
      </c>
      <c r="K200" s="18" t="s">
        <v>453</v>
      </c>
      <c r="L200" s="18" t="s">
        <v>454</v>
      </c>
      <c r="M200" s="18" t="s">
        <v>455</v>
      </c>
      <c r="N200" s="11">
        <f t="shared" ca="1" si="35"/>
        <v>9</v>
      </c>
      <c r="O200" s="11" t="str">
        <f t="shared" si="36"/>
        <v/>
      </c>
      <c r="P200" s="11">
        <f t="shared" ca="1" si="37"/>
        <v>0</v>
      </c>
      <c r="Q200" s="11">
        <f t="shared" ca="1" si="38"/>
        <v>2024</v>
      </c>
      <c r="R200" s="22" t="s">
        <v>488</v>
      </c>
      <c r="S200" s="5"/>
      <c r="T200" s="5" t="s">
        <v>40</v>
      </c>
      <c r="U200" s="22" t="s">
        <v>616</v>
      </c>
      <c r="V200" s="22">
        <v>1</v>
      </c>
      <c r="W200" s="63">
        <v>0</v>
      </c>
      <c r="X200" s="63">
        <f>W200*V200</f>
        <v>0</v>
      </c>
    </row>
    <row r="201" spans="1:24" ht="15.6" x14ac:dyDescent="0.3">
      <c r="A201" s="4" t="s">
        <v>489</v>
      </c>
      <c r="B201" s="23" t="s">
        <v>196</v>
      </c>
      <c r="C201" s="4" t="s">
        <v>128</v>
      </c>
      <c r="D201" s="16">
        <v>143210000010</v>
      </c>
      <c r="E201" s="15">
        <v>42013</v>
      </c>
      <c r="F201" s="9">
        <f t="shared" si="34"/>
        <v>2015</v>
      </c>
      <c r="G201" s="10" t="s">
        <v>23</v>
      </c>
      <c r="H201" s="10" t="s">
        <v>24</v>
      </c>
      <c r="I201" s="10" t="s">
        <v>25</v>
      </c>
      <c r="J201" s="10" t="s">
        <v>460</v>
      </c>
      <c r="K201" s="18" t="s">
        <v>453</v>
      </c>
      <c r="L201" s="18" t="s">
        <v>454</v>
      </c>
      <c r="M201" s="18" t="s">
        <v>455</v>
      </c>
      <c r="N201" s="11">
        <f t="shared" ca="1" si="35"/>
        <v>9</v>
      </c>
      <c r="O201" s="11" t="str">
        <f t="shared" si="36"/>
        <v/>
      </c>
      <c r="P201" s="11">
        <f t="shared" ca="1" si="37"/>
        <v>0</v>
      </c>
      <c r="Q201" s="11">
        <f t="shared" ca="1" si="38"/>
        <v>2024</v>
      </c>
      <c r="R201" s="22" t="s">
        <v>461</v>
      </c>
      <c r="S201" s="5"/>
      <c r="T201" s="5" t="s">
        <v>40</v>
      </c>
      <c r="U201" s="22" t="s">
        <v>614</v>
      </c>
      <c r="V201" s="22">
        <v>0</v>
      </c>
      <c r="W201" s="62"/>
      <c r="X201" s="62"/>
    </row>
    <row r="202" spans="1:24" ht="15.6" x14ac:dyDescent="0.3">
      <c r="A202" s="4" t="s">
        <v>489</v>
      </c>
      <c r="B202" s="5" t="s">
        <v>625</v>
      </c>
      <c r="C202" s="4" t="s">
        <v>181</v>
      </c>
      <c r="D202" s="14" t="s">
        <v>459</v>
      </c>
      <c r="E202" s="15">
        <v>42013</v>
      </c>
      <c r="F202" s="9">
        <f t="shared" si="34"/>
        <v>2015</v>
      </c>
      <c r="G202" s="10" t="s">
        <v>23</v>
      </c>
      <c r="H202" s="10" t="s">
        <v>24</v>
      </c>
      <c r="I202" s="10" t="s">
        <v>25</v>
      </c>
      <c r="J202" s="10" t="s">
        <v>460</v>
      </c>
      <c r="K202" s="18" t="s">
        <v>453</v>
      </c>
      <c r="L202" s="18" t="s">
        <v>454</v>
      </c>
      <c r="M202" s="18" t="s">
        <v>455</v>
      </c>
      <c r="N202" s="11">
        <f t="shared" ca="1" si="35"/>
        <v>9</v>
      </c>
      <c r="O202" s="11">
        <f t="shared" ca="1" si="36"/>
        <v>2</v>
      </c>
      <c r="P202" s="11" t="str">
        <f t="shared" si="37"/>
        <v/>
      </c>
      <c r="Q202" s="11">
        <f t="shared" ca="1" si="38"/>
        <v>2026</v>
      </c>
      <c r="R202" s="12"/>
      <c r="S202" s="5"/>
      <c r="T202" s="5" t="s">
        <v>31</v>
      </c>
      <c r="U202" s="22" t="s">
        <v>614</v>
      </c>
      <c r="V202" s="22">
        <v>0</v>
      </c>
      <c r="W202" s="62"/>
      <c r="X202" s="62"/>
    </row>
    <row r="203" spans="1:24" ht="15.6" x14ac:dyDescent="0.3">
      <c r="A203" s="4" t="s">
        <v>489</v>
      </c>
      <c r="B203" s="23" t="s">
        <v>468</v>
      </c>
      <c r="C203" s="4" t="s">
        <v>469</v>
      </c>
      <c r="D203" s="7">
        <v>1056971</v>
      </c>
      <c r="E203" s="52">
        <v>40179</v>
      </c>
      <c r="F203" s="9">
        <f t="shared" si="34"/>
        <v>2010</v>
      </c>
      <c r="G203" s="10" t="s">
        <v>23</v>
      </c>
      <c r="H203" s="10" t="s">
        <v>24</v>
      </c>
      <c r="I203" s="10" t="s">
        <v>25</v>
      </c>
      <c r="J203" s="10" t="s">
        <v>467</v>
      </c>
      <c r="K203" s="18" t="s">
        <v>453</v>
      </c>
      <c r="L203" s="18" t="s">
        <v>454</v>
      </c>
      <c r="M203" s="18" t="s">
        <v>455</v>
      </c>
      <c r="N203" s="11">
        <f t="shared" ca="1" si="35"/>
        <v>14</v>
      </c>
      <c r="O203" s="11" t="str">
        <f t="shared" si="36"/>
        <v/>
      </c>
      <c r="P203" s="11">
        <f t="shared" ca="1" si="37"/>
        <v>-5</v>
      </c>
      <c r="Q203" s="11">
        <f t="shared" ca="1" si="38"/>
        <v>2019</v>
      </c>
      <c r="R203" s="22" t="s">
        <v>470</v>
      </c>
      <c r="S203" s="5"/>
      <c r="T203" s="5" t="s">
        <v>40</v>
      </c>
      <c r="U203" s="22" t="s">
        <v>616</v>
      </c>
      <c r="V203" s="22">
        <v>1</v>
      </c>
      <c r="W203" s="63">
        <v>0</v>
      </c>
      <c r="X203" s="63">
        <f>W203*V203</f>
        <v>0</v>
      </c>
    </row>
    <row r="204" spans="1:24" ht="15.6" x14ac:dyDescent="0.3">
      <c r="A204" s="4" t="s">
        <v>489</v>
      </c>
      <c r="B204" s="23" t="s">
        <v>465</v>
      </c>
      <c r="C204" s="23" t="s">
        <v>466</v>
      </c>
      <c r="D204" s="14">
        <v>1028535</v>
      </c>
      <c r="E204" s="53">
        <v>40179</v>
      </c>
      <c r="F204" s="9">
        <f t="shared" si="34"/>
        <v>2010</v>
      </c>
      <c r="G204" s="10" t="s">
        <v>23</v>
      </c>
      <c r="H204" s="10" t="s">
        <v>24</v>
      </c>
      <c r="I204" s="10" t="s">
        <v>25</v>
      </c>
      <c r="J204" s="10" t="s">
        <v>467</v>
      </c>
      <c r="K204" s="18" t="s">
        <v>453</v>
      </c>
      <c r="L204" s="18" t="s">
        <v>454</v>
      </c>
      <c r="M204" s="18" t="s">
        <v>455</v>
      </c>
      <c r="N204" s="11">
        <f t="shared" ca="1" si="35"/>
        <v>14</v>
      </c>
      <c r="O204" s="11">
        <f t="shared" ca="1" si="36"/>
        <v>-3</v>
      </c>
      <c r="P204" s="11" t="str">
        <f t="shared" si="37"/>
        <v/>
      </c>
      <c r="Q204" s="11">
        <f t="shared" ca="1" si="38"/>
        <v>2021</v>
      </c>
      <c r="R204" s="12"/>
      <c r="S204" s="5"/>
      <c r="T204" s="5" t="s">
        <v>31</v>
      </c>
      <c r="U204" s="22" t="s">
        <v>617</v>
      </c>
      <c r="V204" s="22">
        <v>0</v>
      </c>
      <c r="W204" s="62"/>
      <c r="X204" s="62"/>
    </row>
    <row r="205" spans="1:24" ht="15.6" x14ac:dyDescent="0.3">
      <c r="A205" s="4" t="s">
        <v>489</v>
      </c>
      <c r="B205" s="23" t="s">
        <v>196</v>
      </c>
      <c r="C205" s="23" t="s">
        <v>128</v>
      </c>
      <c r="D205" s="7">
        <v>143220000011</v>
      </c>
      <c r="E205" s="8">
        <v>42016</v>
      </c>
      <c r="F205" s="9">
        <f t="shared" si="34"/>
        <v>2015</v>
      </c>
      <c r="G205" s="10" t="s">
        <v>23</v>
      </c>
      <c r="H205" s="10" t="s">
        <v>24</v>
      </c>
      <c r="I205" s="10" t="s">
        <v>25</v>
      </c>
      <c r="J205" s="18" t="s">
        <v>463</v>
      </c>
      <c r="K205" s="18" t="s">
        <v>453</v>
      </c>
      <c r="L205" s="18" t="s">
        <v>454</v>
      </c>
      <c r="M205" s="18" t="s">
        <v>455</v>
      </c>
      <c r="N205" s="11">
        <f t="shared" ca="1" si="35"/>
        <v>9</v>
      </c>
      <c r="O205" s="11" t="str">
        <f t="shared" si="36"/>
        <v/>
      </c>
      <c r="P205" s="11">
        <f t="shared" ca="1" si="37"/>
        <v>0</v>
      </c>
      <c r="Q205" s="11">
        <f t="shared" ca="1" si="38"/>
        <v>2024</v>
      </c>
      <c r="R205" s="22" t="s">
        <v>464</v>
      </c>
      <c r="S205" s="5"/>
      <c r="T205" s="5" t="s">
        <v>40</v>
      </c>
      <c r="U205" s="22" t="s">
        <v>614</v>
      </c>
      <c r="V205" s="22">
        <v>0</v>
      </c>
      <c r="W205" s="62"/>
      <c r="X205" s="62"/>
    </row>
    <row r="206" spans="1:24" ht="15.6" x14ac:dyDescent="0.3">
      <c r="A206" s="4" t="s">
        <v>489</v>
      </c>
      <c r="B206" s="5" t="s">
        <v>625</v>
      </c>
      <c r="C206" s="23" t="s">
        <v>181</v>
      </c>
      <c r="D206" s="14" t="s">
        <v>462</v>
      </c>
      <c r="E206" s="15">
        <v>42016</v>
      </c>
      <c r="F206" s="9">
        <f t="shared" si="34"/>
        <v>2015</v>
      </c>
      <c r="G206" s="10" t="s">
        <v>23</v>
      </c>
      <c r="H206" s="10" t="s">
        <v>24</v>
      </c>
      <c r="I206" s="10" t="s">
        <v>25</v>
      </c>
      <c r="J206" s="10" t="s">
        <v>463</v>
      </c>
      <c r="K206" s="18" t="s">
        <v>453</v>
      </c>
      <c r="L206" s="18" t="s">
        <v>454</v>
      </c>
      <c r="M206" s="18" t="s">
        <v>455</v>
      </c>
      <c r="N206" s="11">
        <f t="shared" ca="1" si="35"/>
        <v>9</v>
      </c>
      <c r="O206" s="11">
        <f t="shared" ca="1" si="36"/>
        <v>2</v>
      </c>
      <c r="P206" s="11" t="str">
        <f t="shared" si="37"/>
        <v/>
      </c>
      <c r="Q206" s="11">
        <f t="shared" ca="1" si="38"/>
        <v>2026</v>
      </c>
      <c r="R206" s="12"/>
      <c r="S206" s="5"/>
      <c r="T206" s="5" t="s">
        <v>31</v>
      </c>
      <c r="U206" s="22" t="s">
        <v>614</v>
      </c>
      <c r="V206" s="22">
        <v>0</v>
      </c>
      <c r="W206" s="62"/>
      <c r="X206" s="62"/>
    </row>
    <row r="207" spans="1:24" ht="15.6" x14ac:dyDescent="0.3">
      <c r="A207" s="4" t="s">
        <v>489</v>
      </c>
      <c r="B207" s="4" t="s">
        <v>621</v>
      </c>
      <c r="C207" s="23" t="s">
        <v>154</v>
      </c>
      <c r="D207" s="7">
        <v>1366547</v>
      </c>
      <c r="E207" s="15">
        <v>40528</v>
      </c>
      <c r="F207" s="9">
        <f t="shared" si="34"/>
        <v>2010</v>
      </c>
      <c r="G207" s="10" t="s">
        <v>23</v>
      </c>
      <c r="H207" s="10" t="s">
        <v>24</v>
      </c>
      <c r="I207" s="10" t="s">
        <v>25</v>
      </c>
      <c r="J207" s="10" t="s">
        <v>413</v>
      </c>
      <c r="K207" s="18" t="s">
        <v>453</v>
      </c>
      <c r="L207" s="18" t="s">
        <v>454</v>
      </c>
      <c r="M207" s="18" t="s">
        <v>455</v>
      </c>
      <c r="N207" s="11">
        <f t="shared" ca="1" si="35"/>
        <v>14</v>
      </c>
      <c r="O207" s="11">
        <f t="shared" ca="1" si="36"/>
        <v>-3</v>
      </c>
      <c r="P207" s="11" t="str">
        <f t="shared" si="37"/>
        <v/>
      </c>
      <c r="Q207" s="11">
        <f t="shared" ca="1" si="38"/>
        <v>2021</v>
      </c>
      <c r="R207" s="12"/>
      <c r="S207" s="5"/>
      <c r="T207" s="5" t="s">
        <v>31</v>
      </c>
      <c r="U207" s="22" t="s">
        <v>614</v>
      </c>
      <c r="V207" s="22">
        <v>0</v>
      </c>
      <c r="W207" s="62"/>
      <c r="X207" s="62"/>
    </row>
    <row r="208" spans="1:24" ht="15.6" x14ac:dyDescent="0.3">
      <c r="A208" s="4" t="s">
        <v>489</v>
      </c>
      <c r="B208" s="5" t="s">
        <v>623</v>
      </c>
      <c r="C208" s="23" t="s">
        <v>119</v>
      </c>
      <c r="D208" s="16">
        <v>1420605</v>
      </c>
      <c r="E208" s="15">
        <v>40921</v>
      </c>
      <c r="F208" s="9">
        <f t="shared" si="34"/>
        <v>2012</v>
      </c>
      <c r="G208" s="10" t="s">
        <v>23</v>
      </c>
      <c r="H208" s="10" t="s">
        <v>24</v>
      </c>
      <c r="I208" s="10" t="s">
        <v>25</v>
      </c>
      <c r="J208" s="10" t="s">
        <v>413</v>
      </c>
      <c r="K208" s="18" t="s">
        <v>453</v>
      </c>
      <c r="L208" s="18" t="s">
        <v>454</v>
      </c>
      <c r="M208" s="18" t="s">
        <v>455</v>
      </c>
      <c r="N208" s="11">
        <f t="shared" ca="1" si="35"/>
        <v>12</v>
      </c>
      <c r="O208" s="11">
        <f t="shared" ca="1" si="36"/>
        <v>-1</v>
      </c>
      <c r="P208" s="11" t="str">
        <f t="shared" si="37"/>
        <v/>
      </c>
      <c r="Q208" s="11">
        <f t="shared" ca="1" si="38"/>
        <v>2023</v>
      </c>
      <c r="R208" s="12"/>
      <c r="S208" s="5"/>
      <c r="T208" s="5" t="s">
        <v>31</v>
      </c>
      <c r="U208" s="22" t="s">
        <v>614</v>
      </c>
      <c r="V208" s="22">
        <v>0</v>
      </c>
      <c r="W208" s="62"/>
      <c r="X208" s="62"/>
    </row>
    <row r="209" spans="1:24" ht="15.6" x14ac:dyDescent="0.3">
      <c r="A209" s="4" t="s">
        <v>489</v>
      </c>
      <c r="B209" s="23" t="s">
        <v>43</v>
      </c>
      <c r="C209" s="24" t="s">
        <v>163</v>
      </c>
      <c r="D209" s="7">
        <v>1228618</v>
      </c>
      <c r="E209" s="8">
        <v>39406</v>
      </c>
      <c r="F209" s="9">
        <f t="shared" si="34"/>
        <v>2007</v>
      </c>
      <c r="G209" s="10" t="s">
        <v>23</v>
      </c>
      <c r="H209" s="10" t="s">
        <v>24</v>
      </c>
      <c r="I209" s="10" t="s">
        <v>25</v>
      </c>
      <c r="J209" s="10" t="s">
        <v>413</v>
      </c>
      <c r="K209" s="18" t="s">
        <v>453</v>
      </c>
      <c r="L209" s="18" t="s">
        <v>454</v>
      </c>
      <c r="M209" s="18" t="s">
        <v>455</v>
      </c>
      <c r="N209" s="11">
        <f t="shared" ca="1" si="35"/>
        <v>17</v>
      </c>
      <c r="O209" s="11" t="str">
        <f t="shared" si="36"/>
        <v/>
      </c>
      <c r="P209" s="11">
        <f t="shared" ca="1" si="37"/>
        <v>-8</v>
      </c>
      <c r="Q209" s="11">
        <f t="shared" ca="1" si="38"/>
        <v>2016</v>
      </c>
      <c r="R209" s="22" t="s">
        <v>472</v>
      </c>
      <c r="S209" s="5"/>
      <c r="T209" s="5" t="s">
        <v>40</v>
      </c>
      <c r="U209" s="22" t="s">
        <v>615</v>
      </c>
      <c r="V209" s="22">
        <v>2</v>
      </c>
      <c r="W209" s="63">
        <v>0</v>
      </c>
      <c r="X209" s="63">
        <f t="shared" ref="X209:X212" si="39">W209*V209</f>
        <v>0</v>
      </c>
    </row>
    <row r="210" spans="1:24" ht="15.6" x14ac:dyDescent="0.3">
      <c r="A210" s="4" t="s">
        <v>489</v>
      </c>
      <c r="B210" s="23" t="s">
        <v>110</v>
      </c>
      <c r="C210" s="25" t="s">
        <v>111</v>
      </c>
      <c r="D210" s="14">
        <v>1421593</v>
      </c>
      <c r="E210" s="15">
        <v>40940</v>
      </c>
      <c r="F210" s="9">
        <f t="shared" si="34"/>
        <v>2012</v>
      </c>
      <c r="G210" s="10" t="s">
        <v>23</v>
      </c>
      <c r="H210" s="10" t="s">
        <v>24</v>
      </c>
      <c r="I210" s="10" t="s">
        <v>25</v>
      </c>
      <c r="J210" s="10" t="s">
        <v>413</v>
      </c>
      <c r="K210" s="18" t="s">
        <v>453</v>
      </c>
      <c r="L210" s="18" t="s">
        <v>454</v>
      </c>
      <c r="M210" s="18" t="s">
        <v>455</v>
      </c>
      <c r="N210" s="11">
        <f t="shared" ca="1" si="35"/>
        <v>12</v>
      </c>
      <c r="O210" s="11">
        <f t="shared" ca="1" si="36"/>
        <v>-1</v>
      </c>
      <c r="P210" s="11" t="str">
        <f t="shared" si="37"/>
        <v/>
      </c>
      <c r="Q210" s="11">
        <f t="shared" ca="1" si="38"/>
        <v>2023</v>
      </c>
      <c r="R210" s="22" t="s">
        <v>473</v>
      </c>
      <c r="S210" s="5"/>
      <c r="T210" s="5" t="s">
        <v>31</v>
      </c>
      <c r="U210" s="22" t="s">
        <v>615</v>
      </c>
      <c r="V210" s="22">
        <v>2</v>
      </c>
      <c r="W210" s="63">
        <v>0</v>
      </c>
      <c r="X210" s="63">
        <f t="shared" si="39"/>
        <v>0</v>
      </c>
    </row>
    <row r="211" spans="1:24" ht="15.6" x14ac:dyDescent="0.3">
      <c r="A211" s="4" t="s">
        <v>489</v>
      </c>
      <c r="B211" s="27" t="s">
        <v>210</v>
      </c>
      <c r="C211" s="23" t="s">
        <v>211</v>
      </c>
      <c r="D211" s="7">
        <v>1421594</v>
      </c>
      <c r="E211" s="8">
        <v>40940</v>
      </c>
      <c r="F211" s="9">
        <f t="shared" si="34"/>
        <v>2012</v>
      </c>
      <c r="G211" s="10" t="s">
        <v>23</v>
      </c>
      <c r="H211" s="10" t="s">
        <v>24</v>
      </c>
      <c r="I211" s="10" t="s">
        <v>25</v>
      </c>
      <c r="J211" s="10" t="s">
        <v>413</v>
      </c>
      <c r="K211" s="18" t="s">
        <v>453</v>
      </c>
      <c r="L211" s="18" t="s">
        <v>454</v>
      </c>
      <c r="M211" s="18" t="s">
        <v>455</v>
      </c>
      <c r="N211" s="11">
        <f t="shared" ca="1" si="35"/>
        <v>12</v>
      </c>
      <c r="O211" s="11">
        <f t="shared" ca="1" si="36"/>
        <v>-1</v>
      </c>
      <c r="P211" s="11" t="str">
        <f t="shared" si="37"/>
        <v/>
      </c>
      <c r="Q211" s="11">
        <f t="shared" ca="1" si="38"/>
        <v>2023</v>
      </c>
      <c r="R211" s="22" t="s">
        <v>471</v>
      </c>
      <c r="S211" s="5"/>
      <c r="T211" s="5" t="s">
        <v>31</v>
      </c>
      <c r="U211" s="22" t="s">
        <v>615</v>
      </c>
      <c r="V211" s="22">
        <v>2</v>
      </c>
      <c r="W211" s="63">
        <v>0</v>
      </c>
      <c r="X211" s="63">
        <f t="shared" si="39"/>
        <v>0</v>
      </c>
    </row>
    <row r="212" spans="1:24" ht="15.6" x14ac:dyDescent="0.3">
      <c r="A212" s="4" t="s">
        <v>489</v>
      </c>
      <c r="B212" s="23" t="s">
        <v>474</v>
      </c>
      <c r="C212" s="23" t="s">
        <v>475</v>
      </c>
      <c r="D212" s="14" t="s">
        <v>476</v>
      </c>
      <c r="E212" s="15">
        <v>42664</v>
      </c>
      <c r="F212" s="9">
        <f t="shared" si="34"/>
        <v>2016</v>
      </c>
      <c r="G212" s="10" t="s">
        <v>23</v>
      </c>
      <c r="H212" s="10" t="s">
        <v>24</v>
      </c>
      <c r="I212" s="10" t="s">
        <v>25</v>
      </c>
      <c r="J212" s="10" t="s">
        <v>413</v>
      </c>
      <c r="K212" s="18" t="s">
        <v>453</v>
      </c>
      <c r="L212" s="18" t="s">
        <v>454</v>
      </c>
      <c r="M212" s="18" t="s">
        <v>455</v>
      </c>
      <c r="N212" s="11">
        <f t="shared" ca="1" si="35"/>
        <v>8</v>
      </c>
      <c r="O212" s="11">
        <f t="shared" ca="1" si="36"/>
        <v>3</v>
      </c>
      <c r="P212" s="11" t="str">
        <f t="shared" si="37"/>
        <v/>
      </c>
      <c r="Q212" s="11">
        <f t="shared" ca="1" si="38"/>
        <v>2027</v>
      </c>
      <c r="R212" s="12"/>
      <c r="S212" s="5"/>
      <c r="T212" s="5" t="s">
        <v>31</v>
      </c>
      <c r="U212" s="22" t="s">
        <v>615</v>
      </c>
      <c r="V212" s="22">
        <v>4</v>
      </c>
      <c r="W212" s="63">
        <v>0</v>
      </c>
      <c r="X212" s="63">
        <f t="shared" si="39"/>
        <v>0</v>
      </c>
    </row>
    <row r="213" spans="1:24" ht="15.6" x14ac:dyDescent="0.3">
      <c r="A213" s="4" t="s">
        <v>489</v>
      </c>
      <c r="B213" s="27" t="s">
        <v>214</v>
      </c>
      <c r="C213" s="24" t="s">
        <v>215</v>
      </c>
      <c r="D213" s="7">
        <v>51725002</v>
      </c>
      <c r="E213" s="8">
        <v>38456</v>
      </c>
      <c r="F213" s="9">
        <f t="shared" si="34"/>
        <v>2005</v>
      </c>
      <c r="G213" s="10" t="s">
        <v>23</v>
      </c>
      <c r="H213" s="10" t="s">
        <v>24</v>
      </c>
      <c r="I213" s="10" t="s">
        <v>85</v>
      </c>
      <c r="J213" s="10" t="s">
        <v>86</v>
      </c>
      <c r="K213" s="18" t="s">
        <v>453</v>
      </c>
      <c r="L213" s="18" t="s">
        <v>454</v>
      </c>
      <c r="M213" s="18" t="s">
        <v>455</v>
      </c>
      <c r="N213" s="11">
        <f t="shared" ca="1" si="35"/>
        <v>19</v>
      </c>
      <c r="O213" s="11" t="str">
        <f t="shared" si="36"/>
        <v/>
      </c>
      <c r="P213" s="11">
        <f t="shared" ca="1" si="37"/>
        <v>-10</v>
      </c>
      <c r="Q213" s="11">
        <f t="shared" ca="1" si="38"/>
        <v>2014</v>
      </c>
      <c r="R213" s="22" t="s">
        <v>457</v>
      </c>
      <c r="S213" s="5"/>
      <c r="T213" s="5" t="s">
        <v>40</v>
      </c>
      <c r="U213" s="22" t="s">
        <v>614</v>
      </c>
      <c r="V213" s="22">
        <v>0</v>
      </c>
      <c r="W213" s="62"/>
      <c r="X213" s="62"/>
    </row>
    <row r="214" spans="1:24" ht="15.6" x14ac:dyDescent="0.3">
      <c r="A214" s="4" t="s">
        <v>489</v>
      </c>
      <c r="B214" s="4" t="s">
        <v>83</v>
      </c>
      <c r="C214" s="25" t="s">
        <v>84</v>
      </c>
      <c r="D214" s="7">
        <v>2006447136</v>
      </c>
      <c r="E214" s="8">
        <v>44078</v>
      </c>
      <c r="F214" s="9">
        <f t="shared" si="34"/>
        <v>2020</v>
      </c>
      <c r="G214" s="10" t="s">
        <v>23</v>
      </c>
      <c r="H214" s="10" t="s">
        <v>24</v>
      </c>
      <c r="I214" s="10" t="s">
        <v>85</v>
      </c>
      <c r="J214" s="10" t="s">
        <v>86</v>
      </c>
      <c r="K214" s="18" t="s">
        <v>453</v>
      </c>
      <c r="L214" s="18" t="s">
        <v>454</v>
      </c>
      <c r="M214" s="18" t="s">
        <v>455</v>
      </c>
      <c r="N214" s="11">
        <f t="shared" ca="1" si="35"/>
        <v>4</v>
      </c>
      <c r="O214" s="11" t="str">
        <f t="shared" si="36"/>
        <v/>
      </c>
      <c r="P214" s="11">
        <f t="shared" ca="1" si="37"/>
        <v>5</v>
      </c>
      <c r="Q214" s="11">
        <f t="shared" ca="1" si="38"/>
        <v>2029</v>
      </c>
      <c r="R214" s="22" t="s">
        <v>458</v>
      </c>
      <c r="S214" s="5"/>
      <c r="T214" s="5" t="s">
        <v>40</v>
      </c>
      <c r="U214" s="22" t="s">
        <v>614</v>
      </c>
      <c r="V214" s="22">
        <v>0</v>
      </c>
      <c r="W214" s="62"/>
      <c r="X214" s="62"/>
    </row>
    <row r="215" spans="1:24" ht="15.6" x14ac:dyDescent="0.3">
      <c r="A215" s="4" t="s">
        <v>489</v>
      </c>
      <c r="B215" s="5" t="s">
        <v>625</v>
      </c>
      <c r="C215" s="27" t="s">
        <v>108</v>
      </c>
      <c r="D215" s="51" t="s">
        <v>456</v>
      </c>
      <c r="E215" s="15">
        <v>44078</v>
      </c>
      <c r="F215" s="9">
        <f t="shared" si="34"/>
        <v>2020</v>
      </c>
      <c r="G215" s="10" t="s">
        <v>23</v>
      </c>
      <c r="H215" s="10" t="s">
        <v>24</v>
      </c>
      <c r="I215" s="10" t="s">
        <v>85</v>
      </c>
      <c r="J215" s="10" t="s">
        <v>86</v>
      </c>
      <c r="K215" s="18" t="s">
        <v>453</v>
      </c>
      <c r="L215" s="18" t="s">
        <v>454</v>
      </c>
      <c r="M215" s="18" t="s">
        <v>455</v>
      </c>
      <c r="N215" s="11">
        <f t="shared" ca="1" si="35"/>
        <v>4</v>
      </c>
      <c r="O215" s="11">
        <f t="shared" ca="1" si="36"/>
        <v>7</v>
      </c>
      <c r="P215" s="11" t="str">
        <f t="shared" si="37"/>
        <v/>
      </c>
      <c r="Q215" s="11">
        <f t="shared" ca="1" si="38"/>
        <v>2031</v>
      </c>
      <c r="R215" s="22"/>
      <c r="S215" s="5"/>
      <c r="T215" s="5" t="s">
        <v>31</v>
      </c>
      <c r="U215" s="22" t="s">
        <v>614</v>
      </c>
      <c r="V215" s="22">
        <v>0</v>
      </c>
      <c r="W215" s="62"/>
      <c r="X215" s="62"/>
    </row>
    <row r="216" spans="1:24" ht="15.6" x14ac:dyDescent="0.3">
      <c r="A216" s="4" t="s">
        <v>489</v>
      </c>
      <c r="B216" s="5" t="s">
        <v>621</v>
      </c>
      <c r="C216" s="27" t="s">
        <v>632</v>
      </c>
      <c r="D216" s="38">
        <v>2123242</v>
      </c>
      <c r="E216" s="53">
        <v>44348</v>
      </c>
      <c r="F216" s="9">
        <f t="shared" si="34"/>
        <v>2021</v>
      </c>
      <c r="G216" s="10" t="s">
        <v>23</v>
      </c>
      <c r="H216" s="10" t="s">
        <v>24</v>
      </c>
      <c r="I216" s="10" t="s">
        <v>197</v>
      </c>
      <c r="J216" s="10" t="s">
        <v>206</v>
      </c>
      <c r="K216" s="18"/>
      <c r="L216" s="18"/>
      <c r="M216" s="18"/>
      <c r="N216" s="11">
        <f t="shared" ca="1" si="35"/>
        <v>3</v>
      </c>
      <c r="O216" s="11">
        <f t="shared" ca="1" si="36"/>
        <v>8</v>
      </c>
      <c r="P216" s="11" t="str">
        <f t="shared" si="37"/>
        <v/>
      </c>
      <c r="Q216" s="11">
        <f t="shared" ca="1" si="38"/>
        <v>2032</v>
      </c>
      <c r="R216" s="22"/>
      <c r="S216" s="5"/>
      <c r="T216" s="5" t="s">
        <v>31</v>
      </c>
      <c r="U216" s="22" t="s">
        <v>614</v>
      </c>
      <c r="V216" s="22">
        <v>0</v>
      </c>
      <c r="W216" s="62"/>
      <c r="X216" s="62"/>
    </row>
    <row r="217" spans="1:24" ht="15.6" x14ac:dyDescent="0.3">
      <c r="A217" s="4" t="s">
        <v>489</v>
      </c>
      <c r="B217" s="5" t="s">
        <v>633</v>
      </c>
      <c r="C217" s="27" t="s">
        <v>634</v>
      </c>
      <c r="D217" s="38">
        <v>2123395</v>
      </c>
      <c r="E217" s="53">
        <v>44348</v>
      </c>
      <c r="F217" s="9">
        <f t="shared" si="34"/>
        <v>2021</v>
      </c>
      <c r="G217" s="10" t="s">
        <v>23</v>
      </c>
      <c r="H217" s="10" t="s">
        <v>24</v>
      </c>
      <c r="I217" s="10" t="s">
        <v>197</v>
      </c>
      <c r="J217" s="10" t="s">
        <v>206</v>
      </c>
      <c r="K217" s="18"/>
      <c r="L217" s="18"/>
      <c r="M217" s="18"/>
      <c r="N217" s="11">
        <f t="shared" ca="1" si="35"/>
        <v>3</v>
      </c>
      <c r="O217" s="11">
        <f t="shared" ca="1" si="36"/>
        <v>8</v>
      </c>
      <c r="P217" s="11" t="str">
        <f t="shared" si="37"/>
        <v/>
      </c>
      <c r="Q217" s="11">
        <f t="shared" ca="1" si="38"/>
        <v>2032</v>
      </c>
      <c r="R217" s="22"/>
      <c r="S217" s="5"/>
      <c r="T217" s="5" t="s">
        <v>31</v>
      </c>
      <c r="U217" s="22" t="s">
        <v>614</v>
      </c>
      <c r="V217" s="22">
        <v>0</v>
      </c>
      <c r="W217" s="62"/>
      <c r="X217" s="62"/>
    </row>
    <row r="218" spans="1:24" ht="15.6" x14ac:dyDescent="0.3">
      <c r="A218" s="4" t="s">
        <v>489</v>
      </c>
      <c r="B218" s="5" t="s">
        <v>637</v>
      </c>
      <c r="C218" s="27" t="s">
        <v>635</v>
      </c>
      <c r="D218" s="38">
        <v>2120679</v>
      </c>
      <c r="E218" s="53">
        <v>44348</v>
      </c>
      <c r="F218" s="9">
        <f t="shared" si="34"/>
        <v>2021</v>
      </c>
      <c r="G218" s="10" t="s">
        <v>23</v>
      </c>
      <c r="H218" s="10" t="s">
        <v>24</v>
      </c>
      <c r="I218" s="10" t="s">
        <v>197</v>
      </c>
      <c r="J218" s="10" t="s">
        <v>206</v>
      </c>
      <c r="K218" s="18"/>
      <c r="L218" s="18"/>
      <c r="M218" s="18"/>
      <c r="N218" s="11">
        <f t="shared" ca="1" si="35"/>
        <v>3</v>
      </c>
      <c r="O218" s="11"/>
      <c r="P218" s="11"/>
      <c r="Q218" s="11"/>
      <c r="R218" s="22" t="s">
        <v>636</v>
      </c>
      <c r="S218" s="5"/>
      <c r="T218" s="5" t="s">
        <v>31</v>
      </c>
      <c r="U218" s="22" t="s">
        <v>615</v>
      </c>
      <c r="V218" s="22">
        <v>2</v>
      </c>
      <c r="W218" s="63">
        <v>0</v>
      </c>
      <c r="X218" s="63">
        <f t="shared" ref="X218:X219" si="40">W218*V218</f>
        <v>0</v>
      </c>
    </row>
    <row r="219" spans="1:24" ht="15.6" x14ac:dyDescent="0.3">
      <c r="A219" s="4" t="s">
        <v>489</v>
      </c>
      <c r="B219" s="5" t="s">
        <v>34</v>
      </c>
      <c r="C219" s="27" t="s">
        <v>436</v>
      </c>
      <c r="D219" s="38">
        <v>2124623</v>
      </c>
      <c r="E219" s="53">
        <v>44348</v>
      </c>
      <c r="F219" s="9">
        <f t="shared" si="34"/>
        <v>2021</v>
      </c>
      <c r="G219" s="10" t="s">
        <v>23</v>
      </c>
      <c r="H219" s="10" t="s">
        <v>24</v>
      </c>
      <c r="I219" s="10" t="s">
        <v>197</v>
      </c>
      <c r="J219" s="10" t="s">
        <v>206</v>
      </c>
      <c r="K219" s="18"/>
      <c r="L219" s="18"/>
      <c r="M219" s="18"/>
      <c r="N219" s="11">
        <f t="shared" ca="1" si="35"/>
        <v>3</v>
      </c>
      <c r="O219" s="11"/>
      <c r="P219" s="11"/>
      <c r="Q219" s="11"/>
      <c r="R219" s="22"/>
      <c r="S219" s="5"/>
      <c r="T219" s="5" t="s">
        <v>31</v>
      </c>
      <c r="U219" s="22" t="s">
        <v>615</v>
      </c>
      <c r="V219" s="22">
        <v>4</v>
      </c>
      <c r="W219" s="63">
        <v>0</v>
      </c>
      <c r="X219" s="63">
        <f t="shared" si="40"/>
        <v>0</v>
      </c>
    </row>
    <row r="220" spans="1:24" ht="15.6" x14ac:dyDescent="0.3">
      <c r="A220" s="4" t="s">
        <v>263</v>
      </c>
      <c r="B220" s="23" t="s">
        <v>618</v>
      </c>
      <c r="C220" s="23" t="s">
        <v>271</v>
      </c>
      <c r="D220" s="7" t="s">
        <v>272</v>
      </c>
      <c r="E220" s="15">
        <v>40583</v>
      </c>
      <c r="F220" s="9">
        <f t="shared" si="34"/>
        <v>2011</v>
      </c>
      <c r="G220" s="10" t="s">
        <v>23</v>
      </c>
      <c r="H220" s="10" t="s">
        <v>91</v>
      </c>
      <c r="I220" s="10" t="s">
        <v>92</v>
      </c>
      <c r="J220" s="10" t="s">
        <v>266</v>
      </c>
      <c r="K220" s="18" t="s">
        <v>267</v>
      </c>
      <c r="L220" s="18" t="s">
        <v>268</v>
      </c>
      <c r="M220" s="18" t="s">
        <v>269</v>
      </c>
      <c r="N220" s="11">
        <f t="shared" ca="1" si="35"/>
        <v>13</v>
      </c>
      <c r="O220" s="11">
        <f t="shared" ca="1" si="36"/>
        <v>-2</v>
      </c>
      <c r="P220" s="11" t="str">
        <f t="shared" si="37"/>
        <v/>
      </c>
      <c r="Q220" s="11">
        <f t="shared" ca="1" si="38"/>
        <v>2022</v>
      </c>
      <c r="R220" s="22"/>
      <c r="S220" s="5"/>
      <c r="T220" s="5" t="s">
        <v>31</v>
      </c>
      <c r="U220" s="22" t="s">
        <v>617</v>
      </c>
      <c r="V220" s="22">
        <v>0</v>
      </c>
      <c r="W220" s="62"/>
      <c r="X220" s="62"/>
    </row>
    <row r="221" spans="1:24" ht="15.6" x14ac:dyDescent="0.3">
      <c r="A221" s="4" t="s">
        <v>263</v>
      </c>
      <c r="B221" s="5" t="s">
        <v>264</v>
      </c>
      <c r="C221" s="23" t="s">
        <v>265</v>
      </c>
      <c r="D221" s="7">
        <v>1458324</v>
      </c>
      <c r="E221" s="15">
        <v>41179</v>
      </c>
      <c r="F221" s="9">
        <f t="shared" si="34"/>
        <v>2012</v>
      </c>
      <c r="G221" s="10" t="s">
        <v>23</v>
      </c>
      <c r="H221" s="10" t="s">
        <v>91</v>
      </c>
      <c r="I221" s="10" t="s">
        <v>92</v>
      </c>
      <c r="J221" s="10" t="s">
        <v>266</v>
      </c>
      <c r="K221" s="18" t="s">
        <v>267</v>
      </c>
      <c r="L221" s="18" t="s">
        <v>268</v>
      </c>
      <c r="M221" s="18" t="s">
        <v>269</v>
      </c>
      <c r="N221" s="11">
        <f t="shared" ca="1" si="35"/>
        <v>12</v>
      </c>
      <c r="O221" s="11" t="str">
        <f t="shared" si="36"/>
        <v/>
      </c>
      <c r="P221" s="11">
        <f t="shared" ca="1" si="37"/>
        <v>-3</v>
      </c>
      <c r="Q221" s="11">
        <f t="shared" ca="1" si="38"/>
        <v>2021</v>
      </c>
      <c r="R221" s="21" t="s">
        <v>270</v>
      </c>
      <c r="S221" s="5"/>
      <c r="T221" s="5" t="s">
        <v>40</v>
      </c>
      <c r="U221" s="22" t="s">
        <v>616</v>
      </c>
      <c r="V221" s="22">
        <v>1</v>
      </c>
      <c r="W221" s="63">
        <v>0</v>
      </c>
      <c r="X221" s="63">
        <f>W221*V221</f>
        <v>0</v>
      </c>
    </row>
    <row r="222" spans="1:24" ht="15.6" x14ac:dyDescent="0.3">
      <c r="A222" s="4" t="s">
        <v>263</v>
      </c>
      <c r="B222" s="27" t="s">
        <v>625</v>
      </c>
      <c r="C222" s="23" t="s">
        <v>181</v>
      </c>
      <c r="D222" s="7">
        <v>200859001609</v>
      </c>
      <c r="E222" s="52">
        <v>43983</v>
      </c>
      <c r="F222" s="9">
        <f t="shared" si="34"/>
        <v>2020</v>
      </c>
      <c r="G222" s="10" t="s">
        <v>23</v>
      </c>
      <c r="H222" s="10" t="s">
        <v>24</v>
      </c>
      <c r="I222" s="10" t="s">
        <v>25</v>
      </c>
      <c r="J222" s="10" t="s">
        <v>71</v>
      </c>
      <c r="K222" s="18" t="s">
        <v>267</v>
      </c>
      <c r="L222" s="18" t="s">
        <v>268</v>
      </c>
      <c r="M222" s="18" t="s">
        <v>269</v>
      </c>
      <c r="N222" s="11">
        <f t="shared" ca="1" si="35"/>
        <v>4</v>
      </c>
      <c r="O222" s="11">
        <f t="shared" ca="1" si="36"/>
        <v>7</v>
      </c>
      <c r="P222" s="11" t="str">
        <f t="shared" si="37"/>
        <v/>
      </c>
      <c r="Q222" s="11">
        <f t="shared" ca="1" si="38"/>
        <v>2031</v>
      </c>
      <c r="R222" s="22"/>
      <c r="S222" s="5"/>
      <c r="T222" s="5" t="s">
        <v>31</v>
      </c>
      <c r="U222" s="22" t="s">
        <v>614</v>
      </c>
      <c r="V222" s="22">
        <v>0</v>
      </c>
      <c r="W222" s="62"/>
      <c r="X222" s="62"/>
    </row>
    <row r="223" spans="1:24" ht="15.6" x14ac:dyDescent="0.3">
      <c r="A223" s="4" t="s">
        <v>263</v>
      </c>
      <c r="B223" s="4" t="s">
        <v>72</v>
      </c>
      <c r="C223" s="23" t="s">
        <v>138</v>
      </c>
      <c r="D223" s="7">
        <v>1539380</v>
      </c>
      <c r="E223" s="52">
        <v>42156</v>
      </c>
      <c r="F223" s="9">
        <f t="shared" si="34"/>
        <v>2015</v>
      </c>
      <c r="G223" s="10" t="s">
        <v>23</v>
      </c>
      <c r="H223" s="10" t="s">
        <v>24</v>
      </c>
      <c r="I223" s="10" t="s">
        <v>25</v>
      </c>
      <c r="J223" s="5" t="s">
        <v>71</v>
      </c>
      <c r="K223" s="18" t="s">
        <v>267</v>
      </c>
      <c r="L223" s="18" t="s">
        <v>268</v>
      </c>
      <c r="M223" s="18" t="s">
        <v>269</v>
      </c>
      <c r="N223" s="11">
        <f t="shared" ca="1" si="35"/>
        <v>9</v>
      </c>
      <c r="O223" s="11" t="str">
        <f t="shared" si="36"/>
        <v/>
      </c>
      <c r="P223" s="11">
        <f t="shared" ca="1" si="37"/>
        <v>0</v>
      </c>
      <c r="Q223" s="11">
        <f t="shared" ca="1" si="38"/>
        <v>2024</v>
      </c>
      <c r="R223" s="22" t="s">
        <v>273</v>
      </c>
      <c r="S223" s="5"/>
      <c r="T223" s="5" t="s">
        <v>40</v>
      </c>
      <c r="U223" s="22" t="s">
        <v>616</v>
      </c>
      <c r="V223" s="22">
        <v>1</v>
      </c>
      <c r="W223" s="63">
        <v>0</v>
      </c>
      <c r="X223" s="63">
        <f>W223*V223</f>
        <v>0</v>
      </c>
    </row>
    <row r="224" spans="1:24" ht="15.6" x14ac:dyDescent="0.3">
      <c r="A224" s="4" t="s">
        <v>263</v>
      </c>
      <c r="B224" s="5" t="s">
        <v>625</v>
      </c>
      <c r="C224" s="23" t="s">
        <v>181</v>
      </c>
      <c r="D224" s="7">
        <v>200859001607</v>
      </c>
      <c r="E224" s="52">
        <v>43983</v>
      </c>
      <c r="F224" s="9">
        <f t="shared" si="34"/>
        <v>2020</v>
      </c>
      <c r="G224" s="10" t="s">
        <v>23</v>
      </c>
      <c r="H224" s="10" t="s">
        <v>24</v>
      </c>
      <c r="I224" s="10" t="s">
        <v>25</v>
      </c>
      <c r="J224" s="10" t="s">
        <v>75</v>
      </c>
      <c r="K224" s="18" t="s">
        <v>267</v>
      </c>
      <c r="L224" s="18" t="s">
        <v>268</v>
      </c>
      <c r="M224" s="18" t="s">
        <v>269</v>
      </c>
      <c r="N224" s="11">
        <f t="shared" ca="1" si="35"/>
        <v>4</v>
      </c>
      <c r="O224" s="11">
        <f t="shared" ca="1" si="36"/>
        <v>7</v>
      </c>
      <c r="P224" s="11" t="str">
        <f t="shared" si="37"/>
        <v/>
      </c>
      <c r="Q224" s="11">
        <f t="shared" ca="1" si="38"/>
        <v>2031</v>
      </c>
      <c r="R224" s="22"/>
      <c r="S224" s="5"/>
      <c r="T224" s="5" t="s">
        <v>31</v>
      </c>
      <c r="U224" s="22" t="s">
        <v>614</v>
      </c>
      <c r="V224" s="22">
        <v>0</v>
      </c>
      <c r="W224" s="62"/>
      <c r="X224" s="62"/>
    </row>
    <row r="225" spans="1:24" ht="15.6" x14ac:dyDescent="0.3">
      <c r="A225" s="4" t="s">
        <v>263</v>
      </c>
      <c r="B225" s="4" t="s">
        <v>72</v>
      </c>
      <c r="C225" s="23" t="s">
        <v>138</v>
      </c>
      <c r="D225" s="7">
        <v>1539384</v>
      </c>
      <c r="E225" s="52">
        <v>42156</v>
      </c>
      <c r="F225" s="9">
        <f t="shared" si="34"/>
        <v>2015</v>
      </c>
      <c r="G225" s="10" t="s">
        <v>23</v>
      </c>
      <c r="H225" s="10" t="s">
        <v>24</v>
      </c>
      <c r="I225" s="10" t="s">
        <v>25</v>
      </c>
      <c r="J225" s="10" t="s">
        <v>75</v>
      </c>
      <c r="K225" s="18" t="s">
        <v>267</v>
      </c>
      <c r="L225" s="18" t="s">
        <v>268</v>
      </c>
      <c r="M225" s="18" t="s">
        <v>269</v>
      </c>
      <c r="N225" s="11">
        <f t="shared" ca="1" si="35"/>
        <v>9</v>
      </c>
      <c r="O225" s="11" t="str">
        <f t="shared" si="36"/>
        <v/>
      </c>
      <c r="P225" s="11">
        <f t="shared" ca="1" si="37"/>
        <v>0</v>
      </c>
      <c r="Q225" s="11">
        <f t="shared" ca="1" si="38"/>
        <v>2024</v>
      </c>
      <c r="R225" s="22" t="s">
        <v>274</v>
      </c>
      <c r="S225" s="5"/>
      <c r="T225" s="5" t="s">
        <v>40</v>
      </c>
      <c r="U225" s="22" t="s">
        <v>616</v>
      </c>
      <c r="V225" s="22">
        <v>1</v>
      </c>
      <c r="W225" s="63">
        <v>0</v>
      </c>
      <c r="X225" s="63">
        <f>W225*V225</f>
        <v>0</v>
      </c>
    </row>
    <row r="226" spans="1:24" ht="15.6" x14ac:dyDescent="0.3">
      <c r="A226" s="4" t="s">
        <v>263</v>
      </c>
      <c r="B226" s="5" t="s">
        <v>625</v>
      </c>
      <c r="C226" s="23" t="s">
        <v>275</v>
      </c>
      <c r="D226" s="7">
        <v>20085900180</v>
      </c>
      <c r="E226" s="52">
        <v>43983</v>
      </c>
      <c r="F226" s="9">
        <f t="shared" si="34"/>
        <v>2020</v>
      </c>
      <c r="G226" s="10" t="s">
        <v>23</v>
      </c>
      <c r="H226" s="10" t="s">
        <v>24</v>
      </c>
      <c r="I226" s="10" t="s">
        <v>25</v>
      </c>
      <c r="J226" s="10" t="s">
        <v>77</v>
      </c>
      <c r="K226" s="18" t="s">
        <v>267</v>
      </c>
      <c r="L226" s="18" t="s">
        <v>268</v>
      </c>
      <c r="M226" s="18" t="s">
        <v>269</v>
      </c>
      <c r="N226" s="11">
        <f t="shared" ca="1" si="35"/>
        <v>4</v>
      </c>
      <c r="O226" s="11">
        <f t="shared" ca="1" si="36"/>
        <v>7</v>
      </c>
      <c r="P226" s="11" t="str">
        <f t="shared" si="37"/>
        <v/>
      </c>
      <c r="Q226" s="11">
        <f t="shared" ca="1" si="38"/>
        <v>2031</v>
      </c>
      <c r="R226" s="22"/>
      <c r="S226" s="5"/>
      <c r="T226" s="5" t="s">
        <v>31</v>
      </c>
      <c r="U226" s="22" t="s">
        <v>614</v>
      </c>
      <c r="V226" s="22">
        <v>0</v>
      </c>
      <c r="W226" s="62"/>
      <c r="X226" s="62"/>
    </row>
    <row r="227" spans="1:24" ht="15.6" x14ac:dyDescent="0.3">
      <c r="A227" s="4" t="s">
        <v>263</v>
      </c>
      <c r="B227" s="4" t="s">
        <v>72</v>
      </c>
      <c r="C227" s="4" t="s">
        <v>138</v>
      </c>
      <c r="D227" s="7">
        <v>1469110</v>
      </c>
      <c r="E227" s="53">
        <v>41791</v>
      </c>
      <c r="F227" s="9">
        <f t="shared" si="34"/>
        <v>2014</v>
      </c>
      <c r="G227" s="10" t="s">
        <v>23</v>
      </c>
      <c r="H227" s="10" t="s">
        <v>24</v>
      </c>
      <c r="I227" s="10" t="s">
        <v>25</v>
      </c>
      <c r="J227" s="10" t="s">
        <v>77</v>
      </c>
      <c r="K227" s="18" t="s">
        <v>267</v>
      </c>
      <c r="L227" s="18" t="s">
        <v>268</v>
      </c>
      <c r="M227" s="18" t="s">
        <v>269</v>
      </c>
      <c r="N227" s="11">
        <f t="shared" ca="1" si="35"/>
        <v>10</v>
      </c>
      <c r="O227" s="11" t="str">
        <f t="shared" si="36"/>
        <v/>
      </c>
      <c r="P227" s="11">
        <f t="shared" ca="1" si="37"/>
        <v>-1</v>
      </c>
      <c r="Q227" s="11">
        <f t="shared" ca="1" si="38"/>
        <v>2023</v>
      </c>
      <c r="R227" s="22" t="s">
        <v>276</v>
      </c>
      <c r="S227" s="5"/>
      <c r="T227" s="5" t="s">
        <v>40</v>
      </c>
      <c r="U227" s="22" t="s">
        <v>616</v>
      </c>
      <c r="V227" s="22">
        <v>1</v>
      </c>
      <c r="W227" s="63">
        <v>0</v>
      </c>
      <c r="X227" s="63">
        <f>W227*V227</f>
        <v>0</v>
      </c>
    </row>
    <row r="228" spans="1:24" ht="15.6" x14ac:dyDescent="0.3">
      <c r="A228" s="4" t="s">
        <v>263</v>
      </c>
      <c r="B228" s="27" t="s">
        <v>625</v>
      </c>
      <c r="C228" s="23" t="s">
        <v>275</v>
      </c>
      <c r="D228" s="7">
        <v>200859001594</v>
      </c>
      <c r="E228" s="52">
        <v>43983</v>
      </c>
      <c r="F228" s="9">
        <f t="shared" si="34"/>
        <v>2020</v>
      </c>
      <c r="G228" s="10" t="s">
        <v>23</v>
      </c>
      <c r="H228" s="10" t="s">
        <v>24</v>
      </c>
      <c r="I228" s="10" t="s">
        <v>25</v>
      </c>
      <c r="J228" s="10" t="s">
        <v>79</v>
      </c>
      <c r="K228" s="18" t="s">
        <v>267</v>
      </c>
      <c r="L228" s="18" t="s">
        <v>268</v>
      </c>
      <c r="M228" s="18" t="s">
        <v>269</v>
      </c>
      <c r="N228" s="11">
        <f t="shared" ca="1" si="35"/>
        <v>4</v>
      </c>
      <c r="O228" s="11">
        <f t="shared" ca="1" si="36"/>
        <v>7</v>
      </c>
      <c r="P228" s="11" t="str">
        <f t="shared" si="37"/>
        <v/>
      </c>
      <c r="Q228" s="11">
        <f t="shared" ca="1" si="38"/>
        <v>2031</v>
      </c>
      <c r="R228" s="22"/>
      <c r="S228" s="5"/>
      <c r="T228" s="5" t="s">
        <v>31</v>
      </c>
      <c r="U228" s="22" t="s">
        <v>614</v>
      </c>
      <c r="V228" s="22">
        <v>0</v>
      </c>
      <c r="W228" s="62"/>
      <c r="X228" s="62"/>
    </row>
    <row r="229" spans="1:24" ht="15.6" x14ac:dyDescent="0.3">
      <c r="A229" s="4" t="s">
        <v>263</v>
      </c>
      <c r="B229" s="4" t="s">
        <v>72</v>
      </c>
      <c r="C229" s="23" t="s">
        <v>138</v>
      </c>
      <c r="D229" s="7">
        <v>2345176</v>
      </c>
      <c r="E229" s="52">
        <v>45078</v>
      </c>
      <c r="F229" s="9">
        <f t="shared" si="34"/>
        <v>2023</v>
      </c>
      <c r="G229" s="10" t="s">
        <v>23</v>
      </c>
      <c r="H229" s="10" t="s">
        <v>24</v>
      </c>
      <c r="I229" s="10" t="s">
        <v>25</v>
      </c>
      <c r="J229" s="10" t="s">
        <v>79</v>
      </c>
      <c r="K229" s="18" t="s">
        <v>267</v>
      </c>
      <c r="L229" s="18" t="s">
        <v>268</v>
      </c>
      <c r="M229" s="18" t="s">
        <v>269</v>
      </c>
      <c r="N229" s="11">
        <f t="shared" ca="1" si="35"/>
        <v>1</v>
      </c>
      <c r="O229" s="11" t="str">
        <f t="shared" si="36"/>
        <v/>
      </c>
      <c r="P229" s="11">
        <f t="shared" ca="1" si="37"/>
        <v>8</v>
      </c>
      <c r="Q229" s="11">
        <f t="shared" ca="1" si="38"/>
        <v>2032</v>
      </c>
      <c r="R229" s="22" t="s">
        <v>277</v>
      </c>
      <c r="S229" s="5"/>
      <c r="T229" s="5" t="s">
        <v>40</v>
      </c>
      <c r="U229" s="22" t="s">
        <v>616</v>
      </c>
      <c r="V229" s="22">
        <v>1</v>
      </c>
      <c r="W229" s="63">
        <v>0</v>
      </c>
      <c r="X229" s="63">
        <f>W229*V229</f>
        <v>0</v>
      </c>
    </row>
    <row r="230" spans="1:24" ht="15.6" x14ac:dyDescent="0.3">
      <c r="A230" s="4" t="s">
        <v>263</v>
      </c>
      <c r="B230" s="27" t="s">
        <v>625</v>
      </c>
      <c r="C230" s="23" t="s">
        <v>181</v>
      </c>
      <c r="D230" s="7" t="s">
        <v>278</v>
      </c>
      <c r="E230" s="15">
        <v>41233</v>
      </c>
      <c r="F230" s="9">
        <f t="shared" si="34"/>
        <v>2012</v>
      </c>
      <c r="G230" s="10" t="s">
        <v>23</v>
      </c>
      <c r="H230" s="10" t="s">
        <v>24</v>
      </c>
      <c r="I230" s="10" t="s">
        <v>25</v>
      </c>
      <c r="J230" s="10" t="s">
        <v>279</v>
      </c>
      <c r="K230" s="18" t="s">
        <v>267</v>
      </c>
      <c r="L230" s="18" t="s">
        <v>268</v>
      </c>
      <c r="M230" s="18" t="s">
        <v>269</v>
      </c>
      <c r="N230" s="11">
        <f t="shared" ca="1" si="35"/>
        <v>12</v>
      </c>
      <c r="O230" s="11">
        <f t="shared" ca="1" si="36"/>
        <v>-1</v>
      </c>
      <c r="P230" s="11" t="str">
        <f t="shared" si="37"/>
        <v/>
      </c>
      <c r="Q230" s="11">
        <f t="shared" ca="1" si="38"/>
        <v>2023</v>
      </c>
      <c r="R230" s="22"/>
      <c r="S230" s="5"/>
      <c r="T230" s="5" t="s">
        <v>31</v>
      </c>
      <c r="U230" s="22" t="s">
        <v>614</v>
      </c>
      <c r="V230" s="22">
        <v>0</v>
      </c>
      <c r="W230" s="62"/>
      <c r="X230" s="62"/>
    </row>
    <row r="231" spans="1:24" ht="15.6" x14ac:dyDescent="0.3">
      <c r="A231" s="4" t="s">
        <v>263</v>
      </c>
      <c r="B231" s="4" t="s">
        <v>196</v>
      </c>
      <c r="C231" s="25" t="s">
        <v>128</v>
      </c>
      <c r="D231" s="7">
        <v>123110000053</v>
      </c>
      <c r="E231" s="15">
        <v>41233</v>
      </c>
      <c r="F231" s="9">
        <f t="shared" si="34"/>
        <v>2012</v>
      </c>
      <c r="G231" s="10" t="s">
        <v>23</v>
      </c>
      <c r="H231" s="10" t="s">
        <v>24</v>
      </c>
      <c r="I231" s="10" t="s">
        <v>25</v>
      </c>
      <c r="J231" s="5" t="s">
        <v>279</v>
      </c>
      <c r="K231" s="18" t="s">
        <v>267</v>
      </c>
      <c r="L231" s="18" t="s">
        <v>268</v>
      </c>
      <c r="M231" s="18" t="s">
        <v>269</v>
      </c>
      <c r="N231" s="11">
        <f t="shared" ca="1" si="35"/>
        <v>12</v>
      </c>
      <c r="O231" s="11" t="str">
        <f t="shared" si="36"/>
        <v/>
      </c>
      <c r="P231" s="11">
        <f t="shared" ca="1" si="37"/>
        <v>-3</v>
      </c>
      <c r="Q231" s="11">
        <f t="shared" ca="1" si="38"/>
        <v>2021</v>
      </c>
      <c r="R231" s="22" t="s">
        <v>283</v>
      </c>
      <c r="S231" s="5"/>
      <c r="T231" s="5" t="s">
        <v>40</v>
      </c>
      <c r="U231" s="22" t="s">
        <v>614</v>
      </c>
      <c r="V231" s="22">
        <v>0</v>
      </c>
      <c r="W231" s="62"/>
      <c r="X231" s="62"/>
    </row>
    <row r="232" spans="1:24" ht="15.6" x14ac:dyDescent="0.3">
      <c r="A232" s="4" t="s">
        <v>263</v>
      </c>
      <c r="B232" s="5" t="s">
        <v>625</v>
      </c>
      <c r="C232" s="23" t="s">
        <v>181</v>
      </c>
      <c r="D232" s="7" t="s">
        <v>282</v>
      </c>
      <c r="E232" s="8">
        <v>41233</v>
      </c>
      <c r="F232" s="9">
        <f t="shared" si="34"/>
        <v>2012</v>
      </c>
      <c r="G232" s="10" t="s">
        <v>23</v>
      </c>
      <c r="H232" s="10" t="s">
        <v>24</v>
      </c>
      <c r="I232" s="10" t="s">
        <v>25</v>
      </c>
      <c r="J232" s="10" t="s">
        <v>280</v>
      </c>
      <c r="K232" s="18" t="s">
        <v>267</v>
      </c>
      <c r="L232" s="18" t="s">
        <v>268</v>
      </c>
      <c r="M232" s="18" t="s">
        <v>269</v>
      </c>
      <c r="N232" s="11">
        <f t="shared" ca="1" si="35"/>
        <v>12</v>
      </c>
      <c r="O232" s="11">
        <f t="shared" ca="1" si="36"/>
        <v>-1</v>
      </c>
      <c r="P232" s="11" t="str">
        <f t="shared" si="37"/>
        <v/>
      </c>
      <c r="Q232" s="11">
        <f t="shared" ca="1" si="38"/>
        <v>2023</v>
      </c>
      <c r="R232" s="22"/>
      <c r="S232" s="5"/>
      <c r="T232" s="5" t="s">
        <v>31</v>
      </c>
      <c r="U232" s="22" t="s">
        <v>614</v>
      </c>
      <c r="V232" s="22">
        <v>0</v>
      </c>
      <c r="W232" s="62"/>
      <c r="X232" s="62"/>
    </row>
    <row r="233" spans="1:24" ht="15.6" x14ac:dyDescent="0.3">
      <c r="A233" s="4" t="s">
        <v>263</v>
      </c>
      <c r="B233" s="4" t="s">
        <v>196</v>
      </c>
      <c r="C233" s="10" t="s">
        <v>128</v>
      </c>
      <c r="D233" s="7">
        <v>123110000055</v>
      </c>
      <c r="E233" s="8">
        <v>41233</v>
      </c>
      <c r="F233" s="9">
        <f t="shared" si="34"/>
        <v>2012</v>
      </c>
      <c r="G233" s="10" t="s">
        <v>23</v>
      </c>
      <c r="H233" s="10" t="s">
        <v>24</v>
      </c>
      <c r="I233" s="10" t="s">
        <v>25</v>
      </c>
      <c r="J233" s="5" t="s">
        <v>280</v>
      </c>
      <c r="K233" s="18" t="s">
        <v>267</v>
      </c>
      <c r="L233" s="18" t="s">
        <v>268</v>
      </c>
      <c r="M233" s="18" t="s">
        <v>269</v>
      </c>
      <c r="N233" s="11">
        <f t="shared" ca="1" si="35"/>
        <v>12</v>
      </c>
      <c r="O233" s="11" t="str">
        <f t="shared" si="36"/>
        <v/>
      </c>
      <c r="P233" s="11">
        <f t="shared" ca="1" si="37"/>
        <v>-3</v>
      </c>
      <c r="Q233" s="11">
        <f t="shared" ca="1" si="38"/>
        <v>2021</v>
      </c>
      <c r="R233" s="22" t="s">
        <v>281</v>
      </c>
      <c r="S233" s="5"/>
      <c r="T233" s="5" t="s">
        <v>40</v>
      </c>
      <c r="U233" s="22" t="s">
        <v>614</v>
      </c>
      <c r="V233" s="22">
        <v>0</v>
      </c>
      <c r="W233" s="62"/>
      <c r="X233" s="62"/>
    </row>
    <row r="234" spans="1:24" ht="15.6" x14ac:dyDescent="0.3">
      <c r="A234" s="4" t="s">
        <v>263</v>
      </c>
      <c r="B234" s="5" t="s">
        <v>625</v>
      </c>
      <c r="C234" s="4" t="s">
        <v>181</v>
      </c>
      <c r="D234" s="7" t="s">
        <v>284</v>
      </c>
      <c r="E234" s="8">
        <v>41233</v>
      </c>
      <c r="F234" s="9">
        <f t="shared" si="34"/>
        <v>2012</v>
      </c>
      <c r="G234" s="10" t="s">
        <v>23</v>
      </c>
      <c r="H234" s="10" t="s">
        <v>24</v>
      </c>
      <c r="I234" s="10" t="s">
        <v>25</v>
      </c>
      <c r="J234" s="10" t="s">
        <v>285</v>
      </c>
      <c r="K234" s="18" t="s">
        <v>267</v>
      </c>
      <c r="L234" s="18" t="s">
        <v>268</v>
      </c>
      <c r="M234" s="18" t="s">
        <v>269</v>
      </c>
      <c r="N234" s="11">
        <f t="shared" ca="1" si="35"/>
        <v>12</v>
      </c>
      <c r="O234" s="11">
        <f t="shared" ca="1" si="36"/>
        <v>-1</v>
      </c>
      <c r="P234" s="11" t="str">
        <f t="shared" si="37"/>
        <v/>
      </c>
      <c r="Q234" s="11">
        <f t="shared" ca="1" si="38"/>
        <v>2023</v>
      </c>
      <c r="R234" s="22"/>
      <c r="S234" s="5"/>
      <c r="T234" s="5" t="s">
        <v>31</v>
      </c>
      <c r="U234" s="22" t="s">
        <v>614</v>
      </c>
      <c r="V234" s="22">
        <v>0</v>
      </c>
      <c r="W234" s="62"/>
      <c r="X234" s="62"/>
    </row>
    <row r="235" spans="1:24" ht="15.6" x14ac:dyDescent="0.3">
      <c r="A235" s="4" t="s">
        <v>263</v>
      </c>
      <c r="B235" s="4" t="s">
        <v>196</v>
      </c>
      <c r="C235" s="4" t="s">
        <v>128</v>
      </c>
      <c r="D235" s="7">
        <v>123110000030</v>
      </c>
      <c r="E235" s="15">
        <v>41233</v>
      </c>
      <c r="F235" s="9">
        <f t="shared" si="34"/>
        <v>2012</v>
      </c>
      <c r="G235" s="10" t="s">
        <v>23</v>
      </c>
      <c r="H235" s="10" t="s">
        <v>24</v>
      </c>
      <c r="I235" s="10" t="s">
        <v>25</v>
      </c>
      <c r="J235" s="5" t="s">
        <v>285</v>
      </c>
      <c r="K235" s="18" t="s">
        <v>267</v>
      </c>
      <c r="L235" s="18" t="s">
        <v>268</v>
      </c>
      <c r="M235" s="18" t="s">
        <v>269</v>
      </c>
      <c r="N235" s="11">
        <f t="shared" ca="1" si="35"/>
        <v>12</v>
      </c>
      <c r="O235" s="11" t="str">
        <f t="shared" si="36"/>
        <v/>
      </c>
      <c r="P235" s="11">
        <f t="shared" ca="1" si="37"/>
        <v>-3</v>
      </c>
      <c r="Q235" s="11">
        <f t="shared" ca="1" si="38"/>
        <v>2021</v>
      </c>
      <c r="R235" s="22" t="s">
        <v>286</v>
      </c>
      <c r="S235" s="5"/>
      <c r="T235" s="5" t="s">
        <v>40</v>
      </c>
      <c r="U235" s="22" t="s">
        <v>614</v>
      </c>
      <c r="V235" s="22">
        <v>0</v>
      </c>
      <c r="W235" s="62"/>
      <c r="X235" s="62"/>
    </row>
    <row r="236" spans="1:24" ht="15.6" x14ac:dyDescent="0.3">
      <c r="A236" s="4" t="s">
        <v>263</v>
      </c>
      <c r="B236" s="4" t="s">
        <v>626</v>
      </c>
      <c r="C236" s="4" t="s">
        <v>287</v>
      </c>
      <c r="D236" s="7">
        <v>2229184</v>
      </c>
      <c r="E236" s="8">
        <v>44979</v>
      </c>
      <c r="F236" s="9">
        <f t="shared" si="34"/>
        <v>2023</v>
      </c>
      <c r="G236" s="10" t="s">
        <v>23</v>
      </c>
      <c r="H236" s="10" t="s">
        <v>24</v>
      </c>
      <c r="I236" s="10" t="s">
        <v>25</v>
      </c>
      <c r="J236" s="10" t="s">
        <v>288</v>
      </c>
      <c r="K236" s="18" t="s">
        <v>267</v>
      </c>
      <c r="L236" s="18" t="s">
        <v>268</v>
      </c>
      <c r="M236" s="18" t="s">
        <v>269</v>
      </c>
      <c r="N236" s="11">
        <f t="shared" ca="1" si="35"/>
        <v>1</v>
      </c>
      <c r="O236" s="11">
        <f t="shared" ca="1" si="36"/>
        <v>10</v>
      </c>
      <c r="P236" s="11" t="str">
        <f t="shared" si="37"/>
        <v/>
      </c>
      <c r="Q236" s="11">
        <f t="shared" ca="1" si="38"/>
        <v>2034</v>
      </c>
      <c r="R236" s="22"/>
      <c r="S236" s="5"/>
      <c r="T236" s="5" t="s">
        <v>31</v>
      </c>
      <c r="U236" s="22" t="s">
        <v>614</v>
      </c>
      <c r="V236" s="22">
        <v>0</v>
      </c>
      <c r="W236" s="62"/>
      <c r="X236" s="62"/>
    </row>
    <row r="237" spans="1:24" ht="15.6" x14ac:dyDescent="0.3">
      <c r="A237" s="4" t="s">
        <v>263</v>
      </c>
      <c r="B237" s="5" t="s">
        <v>36</v>
      </c>
      <c r="C237" s="4" t="s">
        <v>290</v>
      </c>
      <c r="D237" s="7">
        <v>2200043</v>
      </c>
      <c r="E237" s="8">
        <v>44979</v>
      </c>
      <c r="F237" s="9">
        <f t="shared" si="34"/>
        <v>2023</v>
      </c>
      <c r="G237" s="10" t="s">
        <v>23</v>
      </c>
      <c r="H237" s="10" t="s">
        <v>24</v>
      </c>
      <c r="I237" s="10" t="s">
        <v>25</v>
      </c>
      <c r="J237" s="10" t="s">
        <v>288</v>
      </c>
      <c r="K237" s="18" t="s">
        <v>267</v>
      </c>
      <c r="L237" s="18" t="s">
        <v>268</v>
      </c>
      <c r="M237" s="18" t="s">
        <v>269</v>
      </c>
      <c r="N237" s="11">
        <f t="shared" ca="1" si="35"/>
        <v>1</v>
      </c>
      <c r="O237" s="11" t="str">
        <f t="shared" si="36"/>
        <v/>
      </c>
      <c r="P237" s="11">
        <f t="shared" ca="1" si="37"/>
        <v>8</v>
      </c>
      <c r="Q237" s="11">
        <f t="shared" ca="1" si="38"/>
        <v>2032</v>
      </c>
      <c r="R237" s="26" t="s">
        <v>289</v>
      </c>
      <c r="S237" s="5"/>
      <c r="T237" s="5" t="s">
        <v>40</v>
      </c>
      <c r="U237" s="22" t="s">
        <v>616</v>
      </c>
      <c r="V237" s="22">
        <v>1</v>
      </c>
      <c r="W237" s="63">
        <v>0</v>
      </c>
      <c r="X237" s="63">
        <f>W237*V237</f>
        <v>0</v>
      </c>
    </row>
    <row r="238" spans="1:24" ht="15.6" x14ac:dyDescent="0.3">
      <c r="A238" s="4" t="s">
        <v>263</v>
      </c>
      <c r="B238" s="27" t="s">
        <v>623</v>
      </c>
      <c r="C238" s="27" t="s">
        <v>291</v>
      </c>
      <c r="D238" s="7">
        <v>1607539</v>
      </c>
      <c r="E238" s="8">
        <v>39812</v>
      </c>
      <c r="F238" s="9">
        <f t="shared" si="34"/>
        <v>2008</v>
      </c>
      <c r="G238" s="10" t="s">
        <v>23</v>
      </c>
      <c r="H238" s="10" t="s">
        <v>24</v>
      </c>
      <c r="I238" s="10" t="s">
        <v>25</v>
      </c>
      <c r="J238" s="10" t="s">
        <v>292</v>
      </c>
      <c r="K238" s="18" t="s">
        <v>267</v>
      </c>
      <c r="L238" s="18" t="s">
        <v>268</v>
      </c>
      <c r="M238" s="18" t="s">
        <v>269</v>
      </c>
      <c r="N238" s="11">
        <f t="shared" ca="1" si="35"/>
        <v>15</v>
      </c>
      <c r="O238" s="11">
        <f t="shared" ca="1" si="36"/>
        <v>-4</v>
      </c>
      <c r="P238" s="11" t="str">
        <f t="shared" si="37"/>
        <v/>
      </c>
      <c r="Q238" s="11">
        <f t="shared" ca="1" si="38"/>
        <v>2019</v>
      </c>
      <c r="R238" s="22"/>
      <c r="S238" s="5"/>
      <c r="T238" s="5" t="s">
        <v>31</v>
      </c>
      <c r="U238" s="22" t="s">
        <v>614</v>
      </c>
      <c r="V238" s="22">
        <v>0</v>
      </c>
      <c r="W238" s="62"/>
      <c r="X238" s="62"/>
    </row>
    <row r="239" spans="1:24" ht="15.6" x14ac:dyDescent="0.3">
      <c r="A239" s="4" t="s">
        <v>263</v>
      </c>
      <c r="B239" s="4" t="s">
        <v>621</v>
      </c>
      <c r="C239" s="27" t="s">
        <v>154</v>
      </c>
      <c r="D239" s="7">
        <v>1796531</v>
      </c>
      <c r="E239" s="15">
        <v>36891</v>
      </c>
      <c r="F239" s="9">
        <f t="shared" si="34"/>
        <v>2000</v>
      </c>
      <c r="G239" s="10" t="s">
        <v>23</v>
      </c>
      <c r="H239" s="10" t="s">
        <v>24</v>
      </c>
      <c r="I239" s="10" t="s">
        <v>25</v>
      </c>
      <c r="J239" s="10" t="s">
        <v>292</v>
      </c>
      <c r="K239" s="18" t="s">
        <v>267</v>
      </c>
      <c r="L239" s="18" t="s">
        <v>268</v>
      </c>
      <c r="M239" s="18" t="s">
        <v>269</v>
      </c>
      <c r="N239" s="11">
        <f t="shared" ca="1" si="35"/>
        <v>23</v>
      </c>
      <c r="O239" s="11">
        <f t="shared" ca="1" si="36"/>
        <v>-12</v>
      </c>
      <c r="P239" s="11" t="str">
        <f t="shared" si="37"/>
        <v/>
      </c>
      <c r="Q239" s="11">
        <f t="shared" ca="1" si="38"/>
        <v>2011</v>
      </c>
      <c r="R239" s="22"/>
      <c r="S239" s="5"/>
      <c r="T239" s="5" t="s">
        <v>31</v>
      </c>
      <c r="U239" s="22" t="s">
        <v>614</v>
      </c>
      <c r="V239" s="22">
        <v>0</v>
      </c>
      <c r="W239" s="62"/>
      <c r="X239" s="62"/>
    </row>
    <row r="240" spans="1:24" ht="15.6" x14ac:dyDescent="0.3">
      <c r="A240" s="4" t="s">
        <v>263</v>
      </c>
      <c r="B240" s="27" t="s">
        <v>34</v>
      </c>
      <c r="C240" s="23" t="s">
        <v>114</v>
      </c>
      <c r="D240" s="7">
        <v>1278734</v>
      </c>
      <c r="E240" s="15">
        <v>39812</v>
      </c>
      <c r="F240" s="9">
        <f t="shared" si="34"/>
        <v>2008</v>
      </c>
      <c r="G240" s="10" t="s">
        <v>23</v>
      </c>
      <c r="H240" s="10" t="s">
        <v>24</v>
      </c>
      <c r="I240" s="10" t="s">
        <v>25</v>
      </c>
      <c r="J240" s="10" t="s">
        <v>292</v>
      </c>
      <c r="K240" s="18" t="s">
        <v>267</v>
      </c>
      <c r="L240" s="18" t="s">
        <v>268</v>
      </c>
      <c r="M240" s="18" t="s">
        <v>269</v>
      </c>
      <c r="N240" s="11">
        <f t="shared" ca="1" si="35"/>
        <v>15</v>
      </c>
      <c r="O240" s="11">
        <f t="shared" ca="1" si="36"/>
        <v>-4</v>
      </c>
      <c r="P240" s="11" t="str">
        <f t="shared" si="37"/>
        <v/>
      </c>
      <c r="Q240" s="11">
        <f t="shared" ca="1" si="38"/>
        <v>2019</v>
      </c>
      <c r="R240" s="22"/>
      <c r="S240" s="5"/>
      <c r="T240" s="5" t="s">
        <v>31</v>
      </c>
      <c r="U240" s="22" t="s">
        <v>615</v>
      </c>
      <c r="V240" s="22">
        <v>4</v>
      </c>
      <c r="W240" s="63">
        <v>0</v>
      </c>
      <c r="X240" s="63">
        <f t="shared" ref="X240:X249" si="41">W240*V240</f>
        <v>0</v>
      </c>
    </row>
    <row r="241" spans="1:24" ht="15.6" x14ac:dyDescent="0.3">
      <c r="A241" s="4" t="s">
        <v>263</v>
      </c>
      <c r="B241" s="27" t="s">
        <v>210</v>
      </c>
      <c r="C241" s="24" t="s">
        <v>211</v>
      </c>
      <c r="D241" s="7">
        <v>1278735</v>
      </c>
      <c r="E241" s="8">
        <v>39812</v>
      </c>
      <c r="F241" s="9">
        <f t="shared" si="34"/>
        <v>2008</v>
      </c>
      <c r="G241" s="10" t="s">
        <v>23</v>
      </c>
      <c r="H241" s="10" t="s">
        <v>24</v>
      </c>
      <c r="I241" s="10" t="s">
        <v>25</v>
      </c>
      <c r="J241" s="10" t="s">
        <v>292</v>
      </c>
      <c r="K241" s="18" t="s">
        <v>267</v>
      </c>
      <c r="L241" s="18" t="s">
        <v>268</v>
      </c>
      <c r="M241" s="18" t="s">
        <v>269</v>
      </c>
      <c r="N241" s="11">
        <f t="shared" ca="1" si="35"/>
        <v>15</v>
      </c>
      <c r="O241" s="11">
        <f t="shared" ca="1" si="36"/>
        <v>-4</v>
      </c>
      <c r="P241" s="11" t="str">
        <f t="shared" si="37"/>
        <v/>
      </c>
      <c r="Q241" s="11">
        <f t="shared" ca="1" si="38"/>
        <v>2019</v>
      </c>
      <c r="R241" s="22" t="s">
        <v>294</v>
      </c>
      <c r="S241" s="5"/>
      <c r="T241" s="5" t="s">
        <v>31</v>
      </c>
      <c r="U241" s="22" t="s">
        <v>615</v>
      </c>
      <c r="V241" s="22">
        <v>2</v>
      </c>
      <c r="W241" s="63">
        <v>0</v>
      </c>
      <c r="X241" s="63">
        <f t="shared" si="41"/>
        <v>0</v>
      </c>
    </row>
    <row r="242" spans="1:24" ht="15.6" x14ac:dyDescent="0.3">
      <c r="A242" s="4" t="s">
        <v>263</v>
      </c>
      <c r="B242" s="5" t="s">
        <v>110</v>
      </c>
      <c r="C242" s="23" t="s">
        <v>150</v>
      </c>
      <c r="D242" s="7">
        <v>1328421</v>
      </c>
      <c r="E242" s="15">
        <v>40268</v>
      </c>
      <c r="F242" s="9">
        <f t="shared" si="34"/>
        <v>2010</v>
      </c>
      <c r="G242" s="10" t="s">
        <v>23</v>
      </c>
      <c r="H242" s="10" t="s">
        <v>24</v>
      </c>
      <c r="I242" s="10" t="s">
        <v>25</v>
      </c>
      <c r="J242" s="10" t="s">
        <v>292</v>
      </c>
      <c r="K242" s="18" t="s">
        <v>267</v>
      </c>
      <c r="L242" s="18" t="s">
        <v>268</v>
      </c>
      <c r="M242" s="18" t="s">
        <v>269</v>
      </c>
      <c r="N242" s="11">
        <f t="shared" ca="1" si="35"/>
        <v>14</v>
      </c>
      <c r="O242" s="11">
        <f t="shared" ca="1" si="36"/>
        <v>-3</v>
      </c>
      <c r="P242" s="11" t="str">
        <f t="shared" si="37"/>
        <v/>
      </c>
      <c r="Q242" s="11">
        <f t="shared" ca="1" si="38"/>
        <v>2021</v>
      </c>
      <c r="R242" s="26" t="s">
        <v>293</v>
      </c>
      <c r="S242" s="5"/>
      <c r="T242" s="5" t="s">
        <v>31</v>
      </c>
      <c r="U242" s="22" t="s">
        <v>615</v>
      </c>
      <c r="V242" s="22">
        <v>2</v>
      </c>
      <c r="W242" s="63">
        <v>0</v>
      </c>
      <c r="X242" s="63">
        <f t="shared" si="41"/>
        <v>0</v>
      </c>
    </row>
    <row r="243" spans="1:24" ht="15.6" x14ac:dyDescent="0.3">
      <c r="A243" s="4" t="s">
        <v>263</v>
      </c>
      <c r="B243" s="4" t="s">
        <v>43</v>
      </c>
      <c r="C243" s="25" t="s">
        <v>102</v>
      </c>
      <c r="D243" s="7">
        <v>1607539</v>
      </c>
      <c r="E243" s="8">
        <v>42159</v>
      </c>
      <c r="F243" s="9">
        <f t="shared" si="34"/>
        <v>2015</v>
      </c>
      <c r="G243" s="10" t="s">
        <v>23</v>
      </c>
      <c r="H243" s="10" t="s">
        <v>24</v>
      </c>
      <c r="I243" s="10" t="s">
        <v>25</v>
      </c>
      <c r="J243" s="10" t="s">
        <v>292</v>
      </c>
      <c r="K243" s="18" t="s">
        <v>267</v>
      </c>
      <c r="L243" s="18" t="s">
        <v>268</v>
      </c>
      <c r="M243" s="18" t="s">
        <v>269</v>
      </c>
      <c r="N243" s="11">
        <f t="shared" ca="1" si="35"/>
        <v>9</v>
      </c>
      <c r="O243" s="11" t="str">
        <f t="shared" si="36"/>
        <v/>
      </c>
      <c r="P243" s="11">
        <f t="shared" ca="1" si="37"/>
        <v>0</v>
      </c>
      <c r="Q243" s="11">
        <f t="shared" ca="1" si="38"/>
        <v>2024</v>
      </c>
      <c r="R243" s="26" t="s">
        <v>295</v>
      </c>
      <c r="S243" s="5"/>
      <c r="T243" s="5" t="s">
        <v>40</v>
      </c>
      <c r="U243" s="22" t="s">
        <v>615</v>
      </c>
      <c r="V243" s="22">
        <v>2</v>
      </c>
      <c r="W243" s="63">
        <v>0</v>
      </c>
      <c r="X243" s="63">
        <f t="shared" si="41"/>
        <v>0</v>
      </c>
    </row>
    <row r="244" spans="1:24" ht="15.6" x14ac:dyDescent="0.3">
      <c r="A244" s="4" t="s">
        <v>263</v>
      </c>
      <c r="B244" s="4" t="s">
        <v>626</v>
      </c>
      <c r="C244" s="23" t="s">
        <v>287</v>
      </c>
      <c r="D244" s="7">
        <v>2295020</v>
      </c>
      <c r="E244" s="52">
        <v>45078</v>
      </c>
      <c r="F244" s="9">
        <f t="shared" si="34"/>
        <v>2023</v>
      </c>
      <c r="G244" s="10" t="s">
        <v>23</v>
      </c>
      <c r="H244" s="10" t="s">
        <v>24</v>
      </c>
      <c r="I244" s="10" t="s">
        <v>296</v>
      </c>
      <c r="J244" s="10" t="s">
        <v>607</v>
      </c>
      <c r="K244" s="18" t="s">
        <v>267</v>
      </c>
      <c r="L244" s="18" t="s">
        <v>268</v>
      </c>
      <c r="M244" s="18" t="s">
        <v>269</v>
      </c>
      <c r="N244" s="11">
        <f t="shared" ca="1" si="35"/>
        <v>1</v>
      </c>
      <c r="O244" s="11">
        <f t="shared" ca="1" si="36"/>
        <v>10</v>
      </c>
      <c r="P244" s="11" t="str">
        <f t="shared" si="37"/>
        <v/>
      </c>
      <c r="Q244" s="11">
        <f t="shared" ca="1" si="38"/>
        <v>2034</v>
      </c>
      <c r="R244" s="22"/>
      <c r="S244" s="5" t="s">
        <v>631</v>
      </c>
      <c r="T244" s="5" t="s">
        <v>31</v>
      </c>
      <c r="U244" s="22"/>
      <c r="V244" s="22"/>
      <c r="W244" s="63">
        <v>0</v>
      </c>
      <c r="X244" s="63">
        <f t="shared" si="41"/>
        <v>0</v>
      </c>
    </row>
    <row r="245" spans="1:24" ht="15.6" x14ac:dyDescent="0.3">
      <c r="A245" s="4" t="s">
        <v>263</v>
      </c>
      <c r="B245" s="4" t="s">
        <v>83</v>
      </c>
      <c r="C245" s="23" t="s">
        <v>299</v>
      </c>
      <c r="D245" s="7">
        <v>232714227477</v>
      </c>
      <c r="E245" s="52">
        <v>45078</v>
      </c>
      <c r="F245" s="9">
        <f t="shared" si="34"/>
        <v>2023</v>
      </c>
      <c r="G245" s="10" t="s">
        <v>23</v>
      </c>
      <c r="H245" s="10" t="s">
        <v>24</v>
      </c>
      <c r="I245" s="10" t="s">
        <v>296</v>
      </c>
      <c r="J245" s="10" t="s">
        <v>607</v>
      </c>
      <c r="K245" s="18" t="s">
        <v>267</v>
      </c>
      <c r="L245" s="18" t="s">
        <v>268</v>
      </c>
      <c r="M245" s="18" t="s">
        <v>269</v>
      </c>
      <c r="N245" s="11">
        <f t="shared" ca="1" si="35"/>
        <v>1</v>
      </c>
      <c r="O245" s="11" t="str">
        <f t="shared" si="36"/>
        <v/>
      </c>
      <c r="P245" s="11">
        <f t="shared" ca="1" si="37"/>
        <v>8</v>
      </c>
      <c r="Q245" s="11">
        <f t="shared" ca="1" si="38"/>
        <v>2032</v>
      </c>
      <c r="R245" s="22" t="s">
        <v>611</v>
      </c>
      <c r="S245" s="5" t="s">
        <v>631</v>
      </c>
      <c r="T245" s="5" t="s">
        <v>40</v>
      </c>
      <c r="U245" s="22"/>
      <c r="V245" s="22"/>
      <c r="W245" s="63">
        <v>0</v>
      </c>
      <c r="X245" s="63">
        <f t="shared" si="41"/>
        <v>0</v>
      </c>
    </row>
    <row r="246" spans="1:24" ht="15.6" x14ac:dyDescent="0.3">
      <c r="A246" s="4" t="s">
        <v>263</v>
      </c>
      <c r="B246" s="23" t="s">
        <v>297</v>
      </c>
      <c r="C246" s="23" t="s">
        <v>298</v>
      </c>
      <c r="D246" s="7">
        <v>232824228355</v>
      </c>
      <c r="E246" s="52">
        <v>45078</v>
      </c>
      <c r="F246" s="9">
        <f t="shared" si="34"/>
        <v>2023</v>
      </c>
      <c r="G246" s="10" t="s">
        <v>23</v>
      </c>
      <c r="H246" s="10" t="s">
        <v>24</v>
      </c>
      <c r="I246" s="10" t="s">
        <v>296</v>
      </c>
      <c r="J246" s="10" t="s">
        <v>607</v>
      </c>
      <c r="K246" s="18" t="s">
        <v>267</v>
      </c>
      <c r="L246" s="18" t="s">
        <v>268</v>
      </c>
      <c r="M246" s="18" t="s">
        <v>269</v>
      </c>
      <c r="N246" s="11">
        <f t="shared" ca="1" si="35"/>
        <v>1</v>
      </c>
      <c r="O246" s="11" t="str">
        <f t="shared" si="36"/>
        <v/>
      </c>
      <c r="P246" s="11">
        <f t="shared" ca="1" si="37"/>
        <v>8</v>
      </c>
      <c r="Q246" s="11">
        <f t="shared" ca="1" si="38"/>
        <v>2032</v>
      </c>
      <c r="R246" s="22" t="s">
        <v>609</v>
      </c>
      <c r="S246" s="5" t="s">
        <v>631</v>
      </c>
      <c r="T246" s="5" t="s">
        <v>40</v>
      </c>
      <c r="U246" s="22"/>
      <c r="V246" s="22"/>
      <c r="W246" s="63">
        <v>0</v>
      </c>
      <c r="X246" s="63">
        <f t="shared" si="41"/>
        <v>0</v>
      </c>
    </row>
    <row r="247" spans="1:24" ht="15.6" x14ac:dyDescent="0.3">
      <c r="A247" s="4" t="s">
        <v>263</v>
      </c>
      <c r="B247" s="4" t="s">
        <v>626</v>
      </c>
      <c r="C247" s="25" t="s">
        <v>307</v>
      </c>
      <c r="D247" s="7">
        <v>2295018</v>
      </c>
      <c r="E247" s="8">
        <v>45078</v>
      </c>
      <c r="F247" s="9">
        <v>2023</v>
      </c>
      <c r="G247" s="10" t="s">
        <v>23</v>
      </c>
      <c r="H247" s="10" t="s">
        <v>24</v>
      </c>
      <c r="I247" s="10" t="s">
        <v>296</v>
      </c>
      <c r="J247" s="10" t="s">
        <v>608</v>
      </c>
      <c r="K247" s="10" t="s">
        <v>267</v>
      </c>
      <c r="L247" s="10" t="s">
        <v>309</v>
      </c>
      <c r="M247" s="10" t="s">
        <v>269</v>
      </c>
      <c r="N247" s="11">
        <f t="shared" ca="1" si="35"/>
        <v>1</v>
      </c>
      <c r="O247" s="11">
        <f t="shared" ca="1" si="36"/>
        <v>10</v>
      </c>
      <c r="P247" s="11" t="str">
        <f t="shared" si="37"/>
        <v/>
      </c>
      <c r="Q247" s="11">
        <f t="shared" ca="1" si="38"/>
        <v>2034</v>
      </c>
      <c r="R247" s="26"/>
      <c r="S247" s="5" t="s">
        <v>631</v>
      </c>
      <c r="T247" s="5" t="s">
        <v>31</v>
      </c>
      <c r="U247" s="22"/>
      <c r="V247" s="22"/>
      <c r="W247" s="63">
        <v>0</v>
      </c>
      <c r="X247" s="63">
        <f t="shared" si="41"/>
        <v>0</v>
      </c>
    </row>
    <row r="248" spans="1:24" ht="15.6" x14ac:dyDescent="0.3">
      <c r="A248" s="4" t="s">
        <v>263</v>
      </c>
      <c r="B248" s="4" t="s">
        <v>83</v>
      </c>
      <c r="C248" s="23" t="s">
        <v>299</v>
      </c>
      <c r="D248" s="7">
        <v>232714227476</v>
      </c>
      <c r="E248" s="8">
        <v>45078</v>
      </c>
      <c r="F248" s="9">
        <v>2023</v>
      </c>
      <c r="G248" s="10" t="s">
        <v>23</v>
      </c>
      <c r="H248" s="10" t="s">
        <v>24</v>
      </c>
      <c r="I248" s="10" t="s">
        <v>296</v>
      </c>
      <c r="J248" s="10" t="s">
        <v>608</v>
      </c>
      <c r="K248" s="10" t="s">
        <v>267</v>
      </c>
      <c r="L248" s="10" t="s">
        <v>268</v>
      </c>
      <c r="M248" s="10" t="s">
        <v>269</v>
      </c>
      <c r="N248" s="11">
        <f t="shared" ca="1" si="35"/>
        <v>1</v>
      </c>
      <c r="O248" s="11" t="str">
        <f t="shared" si="36"/>
        <v/>
      </c>
      <c r="P248" s="11">
        <f t="shared" ca="1" si="37"/>
        <v>8</v>
      </c>
      <c r="Q248" s="11">
        <f t="shared" ca="1" si="38"/>
        <v>2032</v>
      </c>
      <c r="R248" s="26" t="s">
        <v>610</v>
      </c>
      <c r="S248" s="5" t="s">
        <v>631</v>
      </c>
      <c r="T248" s="5" t="s">
        <v>40</v>
      </c>
      <c r="U248" s="22"/>
      <c r="V248" s="22"/>
      <c r="W248" s="63">
        <v>0</v>
      </c>
      <c r="X248" s="63">
        <f t="shared" si="41"/>
        <v>0</v>
      </c>
    </row>
    <row r="249" spans="1:24" ht="15.6" x14ac:dyDescent="0.3">
      <c r="A249" s="4" t="s">
        <v>263</v>
      </c>
      <c r="B249" s="23" t="s">
        <v>297</v>
      </c>
      <c r="C249" s="23" t="s">
        <v>298</v>
      </c>
      <c r="D249" s="7">
        <v>232764227856</v>
      </c>
      <c r="E249" s="8">
        <v>45078</v>
      </c>
      <c r="F249" s="9">
        <v>2023</v>
      </c>
      <c r="G249" s="10" t="s">
        <v>23</v>
      </c>
      <c r="H249" s="10" t="s">
        <v>24</v>
      </c>
      <c r="I249" s="10" t="s">
        <v>296</v>
      </c>
      <c r="J249" s="10" t="s">
        <v>608</v>
      </c>
      <c r="K249" s="10" t="s">
        <v>267</v>
      </c>
      <c r="L249" s="10" t="s">
        <v>268</v>
      </c>
      <c r="M249" s="10" t="s">
        <v>269</v>
      </c>
      <c r="N249" s="11">
        <f t="shared" ca="1" si="35"/>
        <v>1</v>
      </c>
      <c r="O249" s="11" t="str">
        <f t="shared" si="36"/>
        <v/>
      </c>
      <c r="P249" s="11">
        <f t="shared" ca="1" si="37"/>
        <v>8</v>
      </c>
      <c r="Q249" s="11">
        <f t="shared" ca="1" si="38"/>
        <v>2032</v>
      </c>
      <c r="R249" s="26" t="s">
        <v>612</v>
      </c>
      <c r="S249" s="5" t="s">
        <v>631</v>
      </c>
      <c r="T249" s="5" t="s">
        <v>40</v>
      </c>
      <c r="U249" s="22"/>
      <c r="V249" s="22"/>
      <c r="W249" s="63">
        <v>0</v>
      </c>
      <c r="X249" s="63">
        <f t="shared" si="41"/>
        <v>0</v>
      </c>
    </row>
    <row r="250" spans="1:24" ht="15.6" x14ac:dyDescent="0.3">
      <c r="A250" s="4" t="s">
        <v>263</v>
      </c>
      <c r="B250" s="5" t="s">
        <v>623</v>
      </c>
      <c r="C250" s="23" t="s">
        <v>291</v>
      </c>
      <c r="D250" s="7">
        <v>1796113</v>
      </c>
      <c r="E250" s="52">
        <v>42887</v>
      </c>
      <c r="F250" s="9">
        <f t="shared" ref="F250:F258" si="42">YEAR(E250)</f>
        <v>2017</v>
      </c>
      <c r="G250" s="10" t="s">
        <v>23</v>
      </c>
      <c r="H250" s="10" t="s">
        <v>24</v>
      </c>
      <c r="I250" s="10" t="s">
        <v>197</v>
      </c>
      <c r="J250" s="10" t="s">
        <v>302</v>
      </c>
      <c r="K250" s="18" t="s">
        <v>267</v>
      </c>
      <c r="L250" s="18" t="s">
        <v>268</v>
      </c>
      <c r="M250" s="18" t="s">
        <v>269</v>
      </c>
      <c r="N250" s="11">
        <f t="shared" ca="1" si="35"/>
        <v>7</v>
      </c>
      <c r="O250" s="11">
        <f t="shared" ca="1" si="36"/>
        <v>4</v>
      </c>
      <c r="P250" s="11" t="str">
        <f t="shared" si="37"/>
        <v/>
      </c>
      <c r="Q250" s="11">
        <f t="shared" ca="1" si="38"/>
        <v>2028</v>
      </c>
      <c r="R250" s="22"/>
      <c r="S250" s="5"/>
      <c r="T250" s="5" t="s">
        <v>31</v>
      </c>
      <c r="U250" s="22" t="s">
        <v>614</v>
      </c>
      <c r="V250" s="22">
        <v>0</v>
      </c>
      <c r="W250" s="62"/>
      <c r="X250" s="62"/>
    </row>
    <row r="251" spans="1:24" ht="15.6" x14ac:dyDescent="0.3">
      <c r="A251" s="4" t="s">
        <v>263</v>
      </c>
      <c r="B251" s="5" t="s">
        <v>623</v>
      </c>
      <c r="C251" s="23" t="s">
        <v>291</v>
      </c>
      <c r="D251" s="7">
        <v>1796114</v>
      </c>
      <c r="E251" s="52">
        <v>42887</v>
      </c>
      <c r="F251" s="9">
        <f t="shared" si="42"/>
        <v>2017</v>
      </c>
      <c r="G251" s="10" t="s">
        <v>23</v>
      </c>
      <c r="H251" s="10" t="s">
        <v>24</v>
      </c>
      <c r="I251" s="10" t="s">
        <v>197</v>
      </c>
      <c r="J251" s="10" t="s">
        <v>302</v>
      </c>
      <c r="K251" s="18" t="s">
        <v>267</v>
      </c>
      <c r="L251" s="18" t="s">
        <v>268</v>
      </c>
      <c r="M251" s="18" t="s">
        <v>269</v>
      </c>
      <c r="N251" s="11">
        <f t="shared" ca="1" si="35"/>
        <v>7</v>
      </c>
      <c r="O251" s="11">
        <f t="shared" ca="1" si="36"/>
        <v>4</v>
      </c>
      <c r="P251" s="11" t="str">
        <f t="shared" si="37"/>
        <v/>
      </c>
      <c r="Q251" s="11">
        <f t="shared" ca="1" si="38"/>
        <v>2028</v>
      </c>
      <c r="R251" s="22"/>
      <c r="S251" s="5"/>
      <c r="T251" s="5" t="s">
        <v>31</v>
      </c>
      <c r="U251" s="22" t="s">
        <v>614</v>
      </c>
      <c r="V251" s="22">
        <v>0</v>
      </c>
      <c r="W251" s="62"/>
      <c r="X251" s="62"/>
    </row>
    <row r="252" spans="1:24" ht="15.6" x14ac:dyDescent="0.3">
      <c r="A252" s="4" t="s">
        <v>263</v>
      </c>
      <c r="B252" s="23" t="s">
        <v>300</v>
      </c>
      <c r="C252" s="23" t="s">
        <v>301</v>
      </c>
      <c r="D252" s="7">
        <v>1796457</v>
      </c>
      <c r="E252" s="52">
        <v>42887</v>
      </c>
      <c r="F252" s="9">
        <f t="shared" si="42"/>
        <v>2017</v>
      </c>
      <c r="G252" s="10" t="s">
        <v>23</v>
      </c>
      <c r="H252" s="10" t="s">
        <v>24</v>
      </c>
      <c r="I252" s="10" t="s">
        <v>197</v>
      </c>
      <c r="J252" s="10" t="s">
        <v>302</v>
      </c>
      <c r="K252" s="18" t="s">
        <v>267</v>
      </c>
      <c r="L252" s="18" t="s">
        <v>268</v>
      </c>
      <c r="M252" s="18" t="s">
        <v>269</v>
      </c>
      <c r="N252" s="11">
        <f t="shared" ca="1" si="35"/>
        <v>7</v>
      </c>
      <c r="O252" s="11" t="str">
        <f t="shared" si="36"/>
        <v/>
      </c>
      <c r="P252" s="11">
        <f t="shared" ca="1" si="37"/>
        <v>2</v>
      </c>
      <c r="Q252" s="11">
        <f t="shared" ca="1" si="38"/>
        <v>2026</v>
      </c>
      <c r="R252" s="22" t="s">
        <v>303</v>
      </c>
      <c r="S252" s="5"/>
      <c r="T252" s="5" t="s">
        <v>40</v>
      </c>
      <c r="U252" s="22" t="s">
        <v>616</v>
      </c>
      <c r="V252" s="22">
        <v>1</v>
      </c>
      <c r="W252" s="63">
        <v>0</v>
      </c>
      <c r="X252" s="63">
        <f>W252*V252</f>
        <v>0</v>
      </c>
    </row>
    <row r="253" spans="1:24" ht="15.6" x14ac:dyDescent="0.3">
      <c r="A253" s="4" t="s">
        <v>263</v>
      </c>
      <c r="B253" s="5" t="s">
        <v>623</v>
      </c>
      <c r="C253" s="23" t="s">
        <v>291</v>
      </c>
      <c r="D253" s="7">
        <v>1796116</v>
      </c>
      <c r="E253" s="52">
        <v>42887</v>
      </c>
      <c r="F253" s="9">
        <f t="shared" si="42"/>
        <v>2017</v>
      </c>
      <c r="G253" s="10" t="s">
        <v>23</v>
      </c>
      <c r="H253" s="10" t="s">
        <v>24</v>
      </c>
      <c r="I253" s="10" t="s">
        <v>197</v>
      </c>
      <c r="J253" s="18" t="s">
        <v>304</v>
      </c>
      <c r="K253" s="18" t="s">
        <v>267</v>
      </c>
      <c r="L253" s="18" t="s">
        <v>268</v>
      </c>
      <c r="M253" s="18" t="s">
        <v>269</v>
      </c>
      <c r="N253" s="11">
        <f t="shared" ca="1" si="35"/>
        <v>7</v>
      </c>
      <c r="O253" s="11">
        <f t="shared" ca="1" si="36"/>
        <v>4</v>
      </c>
      <c r="P253" s="11" t="str">
        <f t="shared" si="37"/>
        <v/>
      </c>
      <c r="Q253" s="11">
        <f t="shared" ca="1" si="38"/>
        <v>2028</v>
      </c>
      <c r="R253" s="22"/>
      <c r="S253" s="5"/>
      <c r="T253" s="5" t="s">
        <v>31</v>
      </c>
      <c r="U253" s="22" t="s">
        <v>614</v>
      </c>
      <c r="V253" s="22">
        <v>0</v>
      </c>
      <c r="W253" s="62"/>
      <c r="X253" s="62"/>
    </row>
    <row r="254" spans="1:24" ht="15.6" x14ac:dyDescent="0.3">
      <c r="A254" s="4" t="s">
        <v>263</v>
      </c>
      <c r="B254" s="5" t="s">
        <v>623</v>
      </c>
      <c r="C254" s="23" t="s">
        <v>291</v>
      </c>
      <c r="D254" s="7">
        <v>1796117</v>
      </c>
      <c r="E254" s="52">
        <v>42887</v>
      </c>
      <c r="F254" s="9">
        <f t="shared" si="42"/>
        <v>2017</v>
      </c>
      <c r="G254" s="10" t="s">
        <v>23</v>
      </c>
      <c r="H254" s="10" t="s">
        <v>24</v>
      </c>
      <c r="I254" s="10" t="s">
        <v>197</v>
      </c>
      <c r="J254" s="18" t="s">
        <v>304</v>
      </c>
      <c r="K254" s="18" t="s">
        <v>267</v>
      </c>
      <c r="L254" s="18" t="s">
        <v>268</v>
      </c>
      <c r="M254" s="18" t="s">
        <v>269</v>
      </c>
      <c r="N254" s="11">
        <f t="shared" ca="1" si="35"/>
        <v>7</v>
      </c>
      <c r="O254" s="11">
        <f t="shared" ca="1" si="36"/>
        <v>4</v>
      </c>
      <c r="P254" s="11" t="str">
        <f t="shared" si="37"/>
        <v/>
      </c>
      <c r="Q254" s="11">
        <f t="shared" ca="1" si="38"/>
        <v>2028</v>
      </c>
      <c r="R254" s="22"/>
      <c r="S254" s="5"/>
      <c r="T254" s="5" t="s">
        <v>31</v>
      </c>
      <c r="U254" s="22" t="s">
        <v>614</v>
      </c>
      <c r="V254" s="22">
        <v>0</v>
      </c>
      <c r="W254" s="62"/>
      <c r="X254" s="62"/>
    </row>
    <row r="255" spans="1:24" ht="15.6" x14ac:dyDescent="0.3">
      <c r="A255" s="4" t="s">
        <v>263</v>
      </c>
      <c r="B255" s="27" t="s">
        <v>300</v>
      </c>
      <c r="C255" s="23" t="s">
        <v>301</v>
      </c>
      <c r="D255" s="7">
        <v>2294942</v>
      </c>
      <c r="E255" s="8">
        <v>45238</v>
      </c>
      <c r="F255" s="9">
        <f t="shared" si="42"/>
        <v>2023</v>
      </c>
      <c r="G255" s="10" t="s">
        <v>23</v>
      </c>
      <c r="H255" s="10" t="s">
        <v>24</v>
      </c>
      <c r="I255" s="10" t="s">
        <v>197</v>
      </c>
      <c r="J255" s="18" t="s">
        <v>304</v>
      </c>
      <c r="K255" s="18" t="s">
        <v>267</v>
      </c>
      <c r="L255" s="18" t="s">
        <v>268</v>
      </c>
      <c r="M255" s="18" t="s">
        <v>269</v>
      </c>
      <c r="N255" s="11">
        <f t="shared" ca="1" si="35"/>
        <v>1</v>
      </c>
      <c r="O255" s="11" t="str">
        <f t="shared" si="36"/>
        <v/>
      </c>
      <c r="P255" s="11">
        <f t="shared" ca="1" si="37"/>
        <v>8</v>
      </c>
      <c r="Q255" s="11">
        <f t="shared" ca="1" si="38"/>
        <v>2032</v>
      </c>
      <c r="R255" s="22" t="s">
        <v>305</v>
      </c>
      <c r="S255" s="5"/>
      <c r="T255" s="5" t="s">
        <v>40</v>
      </c>
      <c r="U255" s="22" t="s">
        <v>616</v>
      </c>
      <c r="V255" s="22">
        <v>1</v>
      </c>
      <c r="W255" s="63">
        <v>0</v>
      </c>
      <c r="X255" s="63">
        <f>W255*V255</f>
        <v>0</v>
      </c>
    </row>
    <row r="256" spans="1:24" ht="15.6" x14ac:dyDescent="0.3">
      <c r="A256" s="4" t="s">
        <v>263</v>
      </c>
      <c r="B256" s="23" t="s">
        <v>196</v>
      </c>
      <c r="C256" s="23" t="s">
        <v>128</v>
      </c>
      <c r="D256" s="7">
        <v>1806500000041</v>
      </c>
      <c r="E256" s="52">
        <v>43252</v>
      </c>
      <c r="F256" s="9">
        <f t="shared" si="42"/>
        <v>2018</v>
      </c>
      <c r="G256" s="10" t="s">
        <v>23</v>
      </c>
      <c r="H256" s="10" t="s">
        <v>24</v>
      </c>
      <c r="I256" s="10" t="s">
        <v>197</v>
      </c>
      <c r="J256" s="18" t="s">
        <v>304</v>
      </c>
      <c r="K256" s="18" t="s">
        <v>267</v>
      </c>
      <c r="L256" s="18" t="s">
        <v>268</v>
      </c>
      <c r="M256" s="18" t="s">
        <v>269</v>
      </c>
      <c r="N256" s="11">
        <f t="shared" ca="1" si="35"/>
        <v>6</v>
      </c>
      <c r="O256" s="11">
        <f t="shared" ca="1" si="36"/>
        <v>5</v>
      </c>
      <c r="P256" s="11" t="str">
        <f t="shared" si="37"/>
        <v/>
      </c>
      <c r="Q256" s="11">
        <f t="shared" ca="1" si="38"/>
        <v>2029</v>
      </c>
      <c r="R256" s="22" t="s">
        <v>306</v>
      </c>
      <c r="S256" s="5"/>
      <c r="T256" s="5" t="s">
        <v>31</v>
      </c>
      <c r="U256" s="22" t="s">
        <v>614</v>
      </c>
      <c r="V256" s="22">
        <v>0</v>
      </c>
      <c r="W256" s="62"/>
      <c r="X256" s="62"/>
    </row>
    <row r="257" spans="1:24" ht="15.6" x14ac:dyDescent="0.3">
      <c r="A257" s="4" t="s">
        <v>263</v>
      </c>
      <c r="B257" s="4" t="s">
        <v>626</v>
      </c>
      <c r="C257" s="6" t="s">
        <v>307</v>
      </c>
      <c r="D257" s="7">
        <v>2125699</v>
      </c>
      <c r="E257" s="52">
        <v>44531</v>
      </c>
      <c r="F257" s="9">
        <f t="shared" si="42"/>
        <v>2021</v>
      </c>
      <c r="G257" s="10" t="s">
        <v>23</v>
      </c>
      <c r="H257" s="10" t="s">
        <v>24</v>
      </c>
      <c r="I257" s="10" t="s">
        <v>85</v>
      </c>
      <c r="J257" s="10" t="s">
        <v>248</v>
      </c>
      <c r="K257" s="18" t="s">
        <v>267</v>
      </c>
      <c r="L257" s="18" t="s">
        <v>268</v>
      </c>
      <c r="M257" s="18" t="s">
        <v>269</v>
      </c>
      <c r="N257" s="11">
        <f t="shared" ca="1" si="35"/>
        <v>3</v>
      </c>
      <c r="O257" s="11">
        <f t="shared" ca="1" si="36"/>
        <v>8</v>
      </c>
      <c r="P257" s="11" t="str">
        <f t="shared" si="37"/>
        <v/>
      </c>
      <c r="Q257" s="11">
        <f t="shared" ca="1" si="38"/>
        <v>2032</v>
      </c>
      <c r="R257" s="22"/>
      <c r="S257" s="5"/>
      <c r="T257" s="5" t="s">
        <v>31</v>
      </c>
      <c r="U257" s="22" t="s">
        <v>614</v>
      </c>
      <c r="V257" s="22">
        <v>0</v>
      </c>
      <c r="W257" s="62"/>
      <c r="X257" s="62"/>
    </row>
    <row r="258" spans="1:24" ht="15.6" x14ac:dyDescent="0.3">
      <c r="A258" s="4" t="s">
        <v>263</v>
      </c>
      <c r="B258" s="4" t="s">
        <v>83</v>
      </c>
      <c r="C258" s="23" t="s">
        <v>299</v>
      </c>
      <c r="D258" s="7">
        <v>1709443014</v>
      </c>
      <c r="E258" s="52">
        <v>43070</v>
      </c>
      <c r="F258" s="9">
        <f t="shared" si="42"/>
        <v>2017</v>
      </c>
      <c r="G258" s="10" t="s">
        <v>23</v>
      </c>
      <c r="H258" s="10" t="s">
        <v>24</v>
      </c>
      <c r="I258" s="10" t="s">
        <v>85</v>
      </c>
      <c r="J258" s="10" t="s">
        <v>248</v>
      </c>
      <c r="K258" s="18" t="s">
        <v>267</v>
      </c>
      <c r="L258" s="18" t="s">
        <v>268</v>
      </c>
      <c r="M258" s="18" t="s">
        <v>269</v>
      </c>
      <c r="N258" s="11">
        <f t="shared" ca="1" si="35"/>
        <v>7</v>
      </c>
      <c r="O258" s="11" t="str">
        <f t="shared" si="36"/>
        <v/>
      </c>
      <c r="P258" s="11">
        <f t="shared" ca="1" si="37"/>
        <v>2</v>
      </c>
      <c r="Q258" s="11">
        <f t="shared" ca="1" si="38"/>
        <v>2026</v>
      </c>
      <c r="R258" s="26" t="s">
        <v>308</v>
      </c>
      <c r="S258" s="5"/>
      <c r="T258" s="5" t="s">
        <v>40</v>
      </c>
      <c r="U258" s="22" t="s">
        <v>614</v>
      </c>
      <c r="V258" s="22">
        <v>0</v>
      </c>
      <c r="W258" s="62"/>
      <c r="X258" s="62"/>
    </row>
    <row r="259" spans="1:24" ht="15.6" x14ac:dyDescent="0.3">
      <c r="A259" s="5" t="s">
        <v>330</v>
      </c>
      <c r="B259" s="27" t="s">
        <v>625</v>
      </c>
      <c r="C259" s="25" t="s">
        <v>108</v>
      </c>
      <c r="D259" s="6">
        <v>2118837</v>
      </c>
      <c r="E259" s="8">
        <v>43016</v>
      </c>
      <c r="F259" s="42">
        <v>2017</v>
      </c>
      <c r="G259" s="6" t="s">
        <v>23</v>
      </c>
      <c r="H259" s="6" t="s">
        <v>365</v>
      </c>
      <c r="I259" s="6" t="s">
        <v>92</v>
      </c>
      <c r="J259" s="6" t="s">
        <v>366</v>
      </c>
      <c r="K259" s="6" t="s">
        <v>331</v>
      </c>
      <c r="L259" s="6" t="s">
        <v>332</v>
      </c>
      <c r="M259" s="6" t="s">
        <v>333</v>
      </c>
      <c r="N259" s="11">
        <f t="shared" ca="1" si="35"/>
        <v>7</v>
      </c>
      <c r="O259" s="11">
        <f t="shared" ca="1" si="36"/>
        <v>4</v>
      </c>
      <c r="P259" s="11" t="str">
        <f t="shared" si="37"/>
        <v/>
      </c>
      <c r="Q259" s="11">
        <f t="shared" ca="1" si="38"/>
        <v>2028</v>
      </c>
      <c r="R259" s="22"/>
      <c r="S259" s="5"/>
      <c r="T259" s="5" t="s">
        <v>31</v>
      </c>
      <c r="U259" s="22" t="s">
        <v>614</v>
      </c>
      <c r="V259" s="22">
        <v>0</v>
      </c>
      <c r="W259" s="62"/>
      <c r="X259" s="62"/>
    </row>
    <row r="260" spans="1:24" ht="15.6" x14ac:dyDescent="0.3">
      <c r="A260" s="5" t="s">
        <v>330</v>
      </c>
      <c r="B260" s="4" t="s">
        <v>94</v>
      </c>
      <c r="C260" s="25" t="s">
        <v>325</v>
      </c>
      <c r="D260" s="6">
        <v>1757095</v>
      </c>
      <c r="E260" s="8">
        <v>43016</v>
      </c>
      <c r="F260" s="42">
        <v>2017</v>
      </c>
      <c r="G260" s="6" t="s">
        <v>23</v>
      </c>
      <c r="H260" s="6" t="s">
        <v>365</v>
      </c>
      <c r="I260" s="6" t="s">
        <v>92</v>
      </c>
      <c r="J260" s="6" t="s">
        <v>366</v>
      </c>
      <c r="K260" s="6" t="s">
        <v>331</v>
      </c>
      <c r="L260" s="6" t="s">
        <v>332</v>
      </c>
      <c r="M260" s="6" t="s">
        <v>333</v>
      </c>
      <c r="N260" s="11">
        <f t="shared" ca="1" si="35"/>
        <v>7</v>
      </c>
      <c r="O260" s="11" t="str">
        <f t="shared" si="36"/>
        <v/>
      </c>
      <c r="P260" s="11">
        <f t="shared" ca="1" si="37"/>
        <v>2</v>
      </c>
      <c r="Q260" s="11">
        <f t="shared" ca="1" si="38"/>
        <v>2026</v>
      </c>
      <c r="R260" s="22" t="s">
        <v>367</v>
      </c>
      <c r="S260" s="5"/>
      <c r="T260" s="5" t="s">
        <v>40</v>
      </c>
      <c r="U260" s="22" t="s">
        <v>616</v>
      </c>
      <c r="V260" s="22">
        <v>1</v>
      </c>
      <c r="W260" s="63">
        <v>0</v>
      </c>
      <c r="X260" s="63">
        <f>W260*V260</f>
        <v>0</v>
      </c>
    </row>
    <row r="261" spans="1:24" ht="15.6" x14ac:dyDescent="0.3">
      <c r="A261" s="29" t="s">
        <v>330</v>
      </c>
      <c r="B261" s="23" t="s">
        <v>627</v>
      </c>
      <c r="C261" s="30" t="s">
        <v>135</v>
      </c>
      <c r="D261" s="39">
        <v>2118837</v>
      </c>
      <c r="E261" s="40">
        <v>44720</v>
      </c>
      <c r="F261" s="33">
        <f t="shared" ref="F261:F292" si="43">YEAR(E261)</f>
        <v>2022</v>
      </c>
      <c r="G261" s="34" t="s">
        <v>23</v>
      </c>
      <c r="H261" s="34" t="s">
        <v>24</v>
      </c>
      <c r="I261" s="34" t="s">
        <v>25</v>
      </c>
      <c r="J261" s="34" t="s">
        <v>71</v>
      </c>
      <c r="K261" s="34" t="s">
        <v>331</v>
      </c>
      <c r="L261" s="34" t="s">
        <v>332</v>
      </c>
      <c r="M261" s="34" t="s">
        <v>333</v>
      </c>
      <c r="N261" s="35">
        <f t="shared" ca="1" si="35"/>
        <v>2</v>
      </c>
      <c r="O261" s="35">
        <f t="shared" ca="1" si="36"/>
        <v>9</v>
      </c>
      <c r="P261" s="35" t="str">
        <f t="shared" si="37"/>
        <v/>
      </c>
      <c r="Q261" s="35">
        <f t="shared" ca="1" si="38"/>
        <v>2033</v>
      </c>
      <c r="R261" s="36"/>
      <c r="S261" s="37"/>
      <c r="T261" s="37" t="s">
        <v>31</v>
      </c>
      <c r="U261" s="22" t="s">
        <v>614</v>
      </c>
      <c r="V261" s="22">
        <v>0</v>
      </c>
      <c r="W261" s="62"/>
      <c r="X261" s="62"/>
    </row>
    <row r="262" spans="1:24" ht="15.6" x14ac:dyDescent="0.3">
      <c r="A262" s="29" t="s">
        <v>330</v>
      </c>
      <c r="B262" s="4" t="s">
        <v>72</v>
      </c>
      <c r="C262" s="30" t="s">
        <v>352</v>
      </c>
      <c r="D262" s="39">
        <v>2116561</v>
      </c>
      <c r="E262" s="40">
        <v>44526</v>
      </c>
      <c r="F262" s="33">
        <f t="shared" si="43"/>
        <v>2021</v>
      </c>
      <c r="G262" s="34" t="s">
        <v>23</v>
      </c>
      <c r="H262" s="34" t="s">
        <v>24</v>
      </c>
      <c r="I262" s="34" t="s">
        <v>25</v>
      </c>
      <c r="J262" s="34" t="s">
        <v>71</v>
      </c>
      <c r="K262" s="41" t="s">
        <v>331</v>
      </c>
      <c r="L262" s="41" t="s">
        <v>332</v>
      </c>
      <c r="M262" s="41" t="s">
        <v>333</v>
      </c>
      <c r="N262" s="35">
        <f t="shared" ca="1" si="35"/>
        <v>3</v>
      </c>
      <c r="O262" s="35" t="str">
        <f t="shared" si="36"/>
        <v/>
      </c>
      <c r="P262" s="35">
        <f t="shared" ca="1" si="37"/>
        <v>6</v>
      </c>
      <c r="Q262" s="35">
        <f t="shared" ca="1" si="38"/>
        <v>2030</v>
      </c>
      <c r="R262" s="36" t="s">
        <v>353</v>
      </c>
      <c r="S262" s="37"/>
      <c r="T262" s="37" t="s">
        <v>40</v>
      </c>
      <c r="U262" s="22" t="s">
        <v>616</v>
      </c>
      <c r="V262" s="22">
        <v>1</v>
      </c>
      <c r="W262" s="63">
        <v>0</v>
      </c>
      <c r="X262" s="63">
        <f>W262*V262</f>
        <v>0</v>
      </c>
    </row>
    <row r="263" spans="1:24" ht="15.6" x14ac:dyDescent="0.3">
      <c r="A263" s="29" t="s">
        <v>330</v>
      </c>
      <c r="B263" s="4" t="s">
        <v>627</v>
      </c>
      <c r="C263" s="30" t="s">
        <v>135</v>
      </c>
      <c r="D263" s="38">
        <v>2115883</v>
      </c>
      <c r="E263" s="32">
        <v>44720</v>
      </c>
      <c r="F263" s="33">
        <f t="shared" si="43"/>
        <v>2022</v>
      </c>
      <c r="G263" s="34" t="s">
        <v>23</v>
      </c>
      <c r="H263" s="34" t="s">
        <v>24</v>
      </c>
      <c r="I263" s="34" t="s">
        <v>25</v>
      </c>
      <c r="J263" s="34" t="s">
        <v>75</v>
      </c>
      <c r="K263" s="34" t="s">
        <v>331</v>
      </c>
      <c r="L263" s="34" t="s">
        <v>332</v>
      </c>
      <c r="M263" s="34" t="s">
        <v>333</v>
      </c>
      <c r="N263" s="35">
        <f t="shared" ref="N263:N326" ca="1" si="44">ROUNDUP(DATEDIF(E263,(NOW()),"y"),0)</f>
        <v>2</v>
      </c>
      <c r="O263" s="35">
        <f t="shared" ref="O263:O326" ca="1" si="45">IF(T263="analyzer",11-N263,"")</f>
        <v>9</v>
      </c>
      <c r="P263" s="35" t="str">
        <f t="shared" ref="P263:P326" si="46">IF(T263="sonde",9-N263,"")</f>
        <v/>
      </c>
      <c r="Q263" s="35">
        <f t="shared" ref="Q263:Q326" ca="1" si="47">IF(T263="sonde",F263+N263+P263,F263+N263+O263)</f>
        <v>2033</v>
      </c>
      <c r="R263" s="36"/>
      <c r="S263" s="37"/>
      <c r="T263" s="37" t="s">
        <v>31</v>
      </c>
      <c r="U263" s="22" t="s">
        <v>614</v>
      </c>
      <c r="V263" s="22">
        <v>0</v>
      </c>
      <c r="W263" s="62"/>
      <c r="X263" s="62"/>
    </row>
    <row r="264" spans="1:24" ht="15.6" x14ac:dyDescent="0.3">
      <c r="A264" s="29" t="s">
        <v>330</v>
      </c>
      <c r="B264" s="23" t="s">
        <v>72</v>
      </c>
      <c r="C264" s="30" t="s">
        <v>352</v>
      </c>
      <c r="D264" s="39">
        <v>2118617</v>
      </c>
      <c r="E264" s="40">
        <v>44532</v>
      </c>
      <c r="F264" s="33">
        <f t="shared" si="43"/>
        <v>2021</v>
      </c>
      <c r="G264" s="34" t="s">
        <v>23</v>
      </c>
      <c r="H264" s="34" t="s">
        <v>24</v>
      </c>
      <c r="I264" s="34" t="s">
        <v>25</v>
      </c>
      <c r="J264" s="34" t="s">
        <v>75</v>
      </c>
      <c r="K264" s="34" t="s">
        <v>331</v>
      </c>
      <c r="L264" s="34" t="s">
        <v>332</v>
      </c>
      <c r="M264" s="34" t="s">
        <v>333</v>
      </c>
      <c r="N264" s="35">
        <f t="shared" ca="1" si="44"/>
        <v>3</v>
      </c>
      <c r="O264" s="35" t="str">
        <f t="shared" si="45"/>
        <v/>
      </c>
      <c r="P264" s="35">
        <f t="shared" ca="1" si="46"/>
        <v>6</v>
      </c>
      <c r="Q264" s="35">
        <f t="shared" ca="1" si="47"/>
        <v>2030</v>
      </c>
      <c r="R264" s="36" t="s">
        <v>354</v>
      </c>
      <c r="S264" s="37"/>
      <c r="T264" s="37" t="s">
        <v>40</v>
      </c>
      <c r="U264" s="22" t="s">
        <v>616</v>
      </c>
      <c r="V264" s="22">
        <v>1</v>
      </c>
      <c r="W264" s="63">
        <v>0</v>
      </c>
      <c r="X264" s="63">
        <f>W264*V264</f>
        <v>0</v>
      </c>
    </row>
    <row r="265" spans="1:24" ht="15.6" x14ac:dyDescent="0.3">
      <c r="A265" s="4" t="s">
        <v>330</v>
      </c>
      <c r="B265" s="23" t="s">
        <v>627</v>
      </c>
      <c r="C265" s="6" t="s">
        <v>135</v>
      </c>
      <c r="D265" s="7">
        <v>2120344</v>
      </c>
      <c r="E265" s="8">
        <v>44720</v>
      </c>
      <c r="F265" s="9">
        <f t="shared" si="43"/>
        <v>2022</v>
      </c>
      <c r="G265" s="10" t="s">
        <v>23</v>
      </c>
      <c r="H265" s="10" t="s">
        <v>24</v>
      </c>
      <c r="I265" s="10" t="s">
        <v>25</v>
      </c>
      <c r="J265" s="10" t="s">
        <v>77</v>
      </c>
      <c r="K265" s="10" t="s">
        <v>331</v>
      </c>
      <c r="L265" s="10" t="s">
        <v>332</v>
      </c>
      <c r="M265" s="10" t="s">
        <v>333</v>
      </c>
      <c r="N265" s="11">
        <f t="shared" ca="1" si="44"/>
        <v>2</v>
      </c>
      <c r="O265" s="11">
        <f t="shared" ca="1" si="45"/>
        <v>9</v>
      </c>
      <c r="P265" s="11" t="str">
        <f t="shared" si="46"/>
        <v/>
      </c>
      <c r="Q265" s="11">
        <f t="shared" ca="1" si="47"/>
        <v>2033</v>
      </c>
      <c r="R265" s="22"/>
      <c r="S265" s="5"/>
      <c r="T265" s="5" t="s">
        <v>31</v>
      </c>
      <c r="U265" s="22" t="s">
        <v>614</v>
      </c>
      <c r="V265" s="22">
        <v>0</v>
      </c>
      <c r="W265" s="62"/>
      <c r="X265" s="62"/>
    </row>
    <row r="266" spans="1:24" ht="15.6" x14ac:dyDescent="0.3">
      <c r="A266" s="29" t="s">
        <v>330</v>
      </c>
      <c r="B266" s="4" t="s">
        <v>72</v>
      </c>
      <c r="C266" s="29" t="s">
        <v>352</v>
      </c>
      <c r="D266" s="38">
        <v>2118656</v>
      </c>
      <c r="E266" s="32">
        <v>44533</v>
      </c>
      <c r="F266" s="33">
        <f t="shared" si="43"/>
        <v>2021</v>
      </c>
      <c r="G266" s="34" t="s">
        <v>23</v>
      </c>
      <c r="H266" s="34" t="s">
        <v>24</v>
      </c>
      <c r="I266" s="34" t="s">
        <v>25</v>
      </c>
      <c r="J266" s="34" t="s">
        <v>77</v>
      </c>
      <c r="K266" s="34" t="s">
        <v>331</v>
      </c>
      <c r="L266" s="34" t="s">
        <v>332</v>
      </c>
      <c r="M266" s="34" t="s">
        <v>333</v>
      </c>
      <c r="N266" s="35">
        <f t="shared" ca="1" si="44"/>
        <v>3</v>
      </c>
      <c r="O266" s="35" t="str">
        <f t="shared" si="45"/>
        <v/>
      </c>
      <c r="P266" s="35">
        <f t="shared" ca="1" si="46"/>
        <v>6</v>
      </c>
      <c r="Q266" s="35">
        <f t="shared" ca="1" si="47"/>
        <v>2030</v>
      </c>
      <c r="R266" s="36" t="s">
        <v>355</v>
      </c>
      <c r="S266" s="37"/>
      <c r="T266" s="37" t="s">
        <v>40</v>
      </c>
      <c r="U266" s="22" t="s">
        <v>616</v>
      </c>
      <c r="V266" s="22">
        <v>1</v>
      </c>
      <c r="W266" s="63">
        <v>0</v>
      </c>
      <c r="X266" s="63">
        <f>W266*V266</f>
        <v>0</v>
      </c>
    </row>
    <row r="267" spans="1:24" ht="15.6" x14ac:dyDescent="0.3">
      <c r="A267" s="29" t="s">
        <v>330</v>
      </c>
      <c r="B267" s="4" t="s">
        <v>621</v>
      </c>
      <c r="C267" s="29" t="s">
        <v>154</v>
      </c>
      <c r="D267" s="38">
        <v>1287922</v>
      </c>
      <c r="E267" s="32">
        <v>36891</v>
      </c>
      <c r="F267" s="33">
        <f t="shared" si="43"/>
        <v>2000</v>
      </c>
      <c r="G267" s="34" t="s">
        <v>23</v>
      </c>
      <c r="H267" s="34" t="s">
        <v>24</v>
      </c>
      <c r="I267" s="34" t="s">
        <v>25</v>
      </c>
      <c r="J267" s="41" t="s">
        <v>288</v>
      </c>
      <c r="K267" s="34" t="s">
        <v>331</v>
      </c>
      <c r="L267" s="34" t="s">
        <v>332</v>
      </c>
      <c r="M267" s="34" t="s">
        <v>333</v>
      </c>
      <c r="N267" s="35">
        <f t="shared" ca="1" si="44"/>
        <v>23</v>
      </c>
      <c r="O267" s="35">
        <f t="shared" ca="1" si="45"/>
        <v>-12</v>
      </c>
      <c r="P267" s="35" t="str">
        <f t="shared" si="46"/>
        <v/>
      </c>
      <c r="Q267" s="35">
        <f t="shared" ca="1" si="47"/>
        <v>2011</v>
      </c>
      <c r="R267" s="36"/>
      <c r="S267" s="37"/>
      <c r="T267" s="37" t="s">
        <v>31</v>
      </c>
      <c r="U267" s="22" t="s">
        <v>614</v>
      </c>
      <c r="V267" s="22">
        <v>0</v>
      </c>
      <c r="W267" s="62"/>
      <c r="X267" s="62"/>
    </row>
    <row r="268" spans="1:24" ht="15.6" x14ac:dyDescent="0.3">
      <c r="A268" s="29" t="s">
        <v>330</v>
      </c>
      <c r="B268" s="5" t="s">
        <v>623</v>
      </c>
      <c r="C268" s="29" t="s">
        <v>119</v>
      </c>
      <c r="D268" s="39">
        <v>1328729</v>
      </c>
      <c r="E268" s="40">
        <v>40268</v>
      </c>
      <c r="F268" s="33">
        <f t="shared" si="43"/>
        <v>2010</v>
      </c>
      <c r="G268" s="34" t="s">
        <v>23</v>
      </c>
      <c r="H268" s="34" t="s">
        <v>24</v>
      </c>
      <c r="I268" s="34" t="s">
        <v>25</v>
      </c>
      <c r="J268" s="41" t="s">
        <v>288</v>
      </c>
      <c r="K268" s="41" t="s">
        <v>331</v>
      </c>
      <c r="L268" s="41" t="s">
        <v>332</v>
      </c>
      <c r="M268" s="41" t="s">
        <v>333</v>
      </c>
      <c r="N268" s="35">
        <f t="shared" ca="1" si="44"/>
        <v>14</v>
      </c>
      <c r="O268" s="35">
        <f t="shared" ca="1" si="45"/>
        <v>-3</v>
      </c>
      <c r="P268" s="35" t="str">
        <f t="shared" si="46"/>
        <v/>
      </c>
      <c r="Q268" s="35">
        <f t="shared" ca="1" si="47"/>
        <v>2021</v>
      </c>
      <c r="R268" s="36"/>
      <c r="S268" s="37"/>
      <c r="T268" s="37" t="s">
        <v>31</v>
      </c>
      <c r="U268" s="22" t="s">
        <v>614</v>
      </c>
      <c r="V268" s="22">
        <v>0</v>
      </c>
      <c r="W268" s="62"/>
      <c r="X268" s="62"/>
    </row>
    <row r="269" spans="1:24" ht="15.6" x14ac:dyDescent="0.3">
      <c r="A269" s="29" t="s">
        <v>330</v>
      </c>
      <c r="B269" s="29" t="s">
        <v>110</v>
      </c>
      <c r="C269" s="30" t="s">
        <v>150</v>
      </c>
      <c r="D269" s="31">
        <v>1328600</v>
      </c>
      <c r="E269" s="32">
        <v>40268</v>
      </c>
      <c r="F269" s="33">
        <f t="shared" si="43"/>
        <v>2010</v>
      </c>
      <c r="G269" s="34" t="s">
        <v>23</v>
      </c>
      <c r="H269" s="34" t="s">
        <v>24</v>
      </c>
      <c r="I269" s="34" t="s">
        <v>25</v>
      </c>
      <c r="J269" s="34" t="s">
        <v>288</v>
      </c>
      <c r="K269" s="34" t="s">
        <v>331</v>
      </c>
      <c r="L269" s="34" t="s">
        <v>332</v>
      </c>
      <c r="M269" s="34" t="s">
        <v>333</v>
      </c>
      <c r="N269" s="35">
        <f t="shared" ca="1" si="44"/>
        <v>14</v>
      </c>
      <c r="O269" s="35">
        <f t="shared" ca="1" si="45"/>
        <v>-3</v>
      </c>
      <c r="P269" s="35" t="str">
        <f t="shared" si="46"/>
        <v/>
      </c>
      <c r="Q269" s="35">
        <f t="shared" ca="1" si="47"/>
        <v>2021</v>
      </c>
      <c r="R269" s="36" t="s">
        <v>344</v>
      </c>
      <c r="S269" s="37"/>
      <c r="T269" s="37" t="s">
        <v>31</v>
      </c>
      <c r="U269" s="22" t="s">
        <v>615</v>
      </c>
      <c r="V269" s="22">
        <v>2</v>
      </c>
      <c r="W269" s="63">
        <v>0</v>
      </c>
      <c r="X269" s="63">
        <f>W269*V269</f>
        <v>0</v>
      </c>
    </row>
    <row r="270" spans="1:24" ht="15.6" x14ac:dyDescent="0.3">
      <c r="A270" s="29" t="s">
        <v>330</v>
      </c>
      <c r="B270" s="4" t="s">
        <v>618</v>
      </c>
      <c r="C270" s="60" t="s">
        <v>131</v>
      </c>
      <c r="D270" s="38" t="s">
        <v>348</v>
      </c>
      <c r="E270" s="32">
        <v>39898</v>
      </c>
      <c r="F270" s="33">
        <f t="shared" si="43"/>
        <v>2009</v>
      </c>
      <c r="G270" s="34" t="s">
        <v>23</v>
      </c>
      <c r="H270" s="34" t="s">
        <v>24</v>
      </c>
      <c r="I270" s="34" t="s">
        <v>25</v>
      </c>
      <c r="J270" s="34" t="s">
        <v>292</v>
      </c>
      <c r="K270" s="34" t="s">
        <v>331</v>
      </c>
      <c r="L270" s="34" t="s">
        <v>332</v>
      </c>
      <c r="M270" s="34" t="s">
        <v>333</v>
      </c>
      <c r="N270" s="35">
        <f t="shared" ca="1" si="44"/>
        <v>15</v>
      </c>
      <c r="O270" s="35">
        <f t="shared" ca="1" si="45"/>
        <v>-4</v>
      </c>
      <c r="P270" s="35" t="str">
        <f t="shared" si="46"/>
        <v/>
      </c>
      <c r="Q270" s="35">
        <f t="shared" ca="1" si="47"/>
        <v>2020</v>
      </c>
      <c r="R270" s="36"/>
      <c r="S270" s="37"/>
      <c r="T270" s="37" t="s">
        <v>31</v>
      </c>
      <c r="U270" s="22" t="s">
        <v>617</v>
      </c>
      <c r="V270" s="22">
        <v>0</v>
      </c>
      <c r="W270" s="62"/>
      <c r="X270" s="62"/>
    </row>
    <row r="271" spans="1:24" ht="15.6" x14ac:dyDescent="0.3">
      <c r="A271" s="29" t="s">
        <v>330</v>
      </c>
      <c r="B271" s="4" t="s">
        <v>43</v>
      </c>
      <c r="C271" s="34" t="s">
        <v>163</v>
      </c>
      <c r="D271" s="39">
        <v>1510789</v>
      </c>
      <c r="E271" s="40">
        <v>39898</v>
      </c>
      <c r="F271" s="33">
        <f t="shared" si="43"/>
        <v>2009</v>
      </c>
      <c r="G271" s="34" t="s">
        <v>23</v>
      </c>
      <c r="H271" s="34" t="s">
        <v>24</v>
      </c>
      <c r="I271" s="34" t="s">
        <v>25</v>
      </c>
      <c r="J271" s="34" t="s">
        <v>292</v>
      </c>
      <c r="K271" s="34" t="s">
        <v>331</v>
      </c>
      <c r="L271" s="34" t="s">
        <v>332</v>
      </c>
      <c r="M271" s="34" t="s">
        <v>333</v>
      </c>
      <c r="N271" s="35">
        <f t="shared" ca="1" si="44"/>
        <v>15</v>
      </c>
      <c r="O271" s="35" t="str">
        <f t="shared" si="45"/>
        <v/>
      </c>
      <c r="P271" s="35">
        <f t="shared" ca="1" si="46"/>
        <v>-6</v>
      </c>
      <c r="Q271" s="35">
        <f t="shared" ca="1" si="47"/>
        <v>2018</v>
      </c>
      <c r="R271" s="36" t="s">
        <v>347</v>
      </c>
      <c r="S271" s="37"/>
      <c r="T271" s="37" t="s">
        <v>40</v>
      </c>
      <c r="U271" s="22" t="s">
        <v>615</v>
      </c>
      <c r="V271" s="22">
        <v>2</v>
      </c>
      <c r="W271" s="63">
        <v>0</v>
      </c>
      <c r="X271" s="63">
        <f>W271*V271</f>
        <v>0</v>
      </c>
    </row>
    <row r="272" spans="1:24" ht="15.6" x14ac:dyDescent="0.3">
      <c r="A272" s="4" t="s">
        <v>330</v>
      </c>
      <c r="B272" s="4" t="s">
        <v>627</v>
      </c>
      <c r="C272" s="4" t="s">
        <v>135</v>
      </c>
      <c r="D272" s="14">
        <v>2270736</v>
      </c>
      <c r="E272" s="15">
        <v>45138</v>
      </c>
      <c r="F272" s="9">
        <f t="shared" si="43"/>
        <v>2023</v>
      </c>
      <c r="G272" s="10" t="s">
        <v>23</v>
      </c>
      <c r="H272" s="10" t="s">
        <v>24</v>
      </c>
      <c r="I272" s="10" t="s">
        <v>25</v>
      </c>
      <c r="J272" s="10" t="s">
        <v>339</v>
      </c>
      <c r="K272" s="10" t="s">
        <v>331</v>
      </c>
      <c r="L272" s="10" t="s">
        <v>332</v>
      </c>
      <c r="M272" s="10" t="s">
        <v>333</v>
      </c>
      <c r="N272" s="11">
        <f t="shared" ca="1" si="44"/>
        <v>1</v>
      </c>
      <c r="O272" s="11">
        <f t="shared" ca="1" si="45"/>
        <v>10</v>
      </c>
      <c r="P272" s="11" t="str">
        <f t="shared" si="46"/>
        <v/>
      </c>
      <c r="Q272" s="11">
        <f t="shared" ca="1" si="47"/>
        <v>2034</v>
      </c>
      <c r="R272" s="22"/>
      <c r="S272" s="5"/>
      <c r="T272" s="5" t="s">
        <v>31</v>
      </c>
      <c r="U272" s="22" t="s">
        <v>614</v>
      </c>
      <c r="V272" s="22">
        <v>0</v>
      </c>
      <c r="W272" s="62"/>
      <c r="X272" s="62"/>
    </row>
    <row r="273" spans="1:24" ht="15.6" x14ac:dyDescent="0.3">
      <c r="A273" s="29" t="s">
        <v>330</v>
      </c>
      <c r="B273" s="4" t="s">
        <v>196</v>
      </c>
      <c r="C273" s="29" t="s">
        <v>128</v>
      </c>
      <c r="D273" s="38">
        <v>230810012100</v>
      </c>
      <c r="E273" s="32">
        <v>45042</v>
      </c>
      <c r="F273" s="33">
        <f t="shared" si="43"/>
        <v>2023</v>
      </c>
      <c r="G273" s="34" t="s">
        <v>23</v>
      </c>
      <c r="H273" s="34" t="s">
        <v>24</v>
      </c>
      <c r="I273" s="34" t="s">
        <v>25</v>
      </c>
      <c r="J273" s="34" t="s">
        <v>339</v>
      </c>
      <c r="K273" s="56" t="s">
        <v>331</v>
      </c>
      <c r="L273" s="56" t="s">
        <v>332</v>
      </c>
      <c r="M273" s="56" t="s">
        <v>333</v>
      </c>
      <c r="N273" s="35">
        <f t="shared" ca="1" si="44"/>
        <v>1</v>
      </c>
      <c r="O273" s="35">
        <f t="shared" ca="1" si="45"/>
        <v>10</v>
      </c>
      <c r="P273" s="35" t="str">
        <f t="shared" si="46"/>
        <v/>
      </c>
      <c r="Q273" s="35">
        <f t="shared" ca="1" si="47"/>
        <v>2034</v>
      </c>
      <c r="R273" s="36" t="s">
        <v>349</v>
      </c>
      <c r="S273" s="37"/>
      <c r="T273" s="37" t="s">
        <v>31</v>
      </c>
      <c r="U273" s="22" t="s">
        <v>614</v>
      </c>
      <c r="V273" s="22">
        <v>0</v>
      </c>
      <c r="W273" s="62"/>
      <c r="X273" s="62"/>
    </row>
    <row r="274" spans="1:24" ht="15.6" x14ac:dyDescent="0.3">
      <c r="A274" s="29" t="s">
        <v>330</v>
      </c>
      <c r="B274" s="4" t="s">
        <v>627</v>
      </c>
      <c r="C274" s="29" t="s">
        <v>135</v>
      </c>
      <c r="D274" s="31">
        <v>2270737</v>
      </c>
      <c r="E274" s="32">
        <v>45138</v>
      </c>
      <c r="F274" s="33">
        <f t="shared" si="43"/>
        <v>2023</v>
      </c>
      <c r="G274" s="34" t="s">
        <v>23</v>
      </c>
      <c r="H274" s="34" t="s">
        <v>24</v>
      </c>
      <c r="I274" s="34" t="s">
        <v>25</v>
      </c>
      <c r="J274" s="34" t="s">
        <v>340</v>
      </c>
      <c r="K274" s="56" t="s">
        <v>331</v>
      </c>
      <c r="L274" s="56" t="s">
        <v>332</v>
      </c>
      <c r="M274" s="56" t="s">
        <v>333</v>
      </c>
      <c r="N274" s="35">
        <f t="shared" ca="1" si="44"/>
        <v>1</v>
      </c>
      <c r="O274" s="35">
        <f t="shared" ca="1" si="45"/>
        <v>10</v>
      </c>
      <c r="P274" s="35" t="str">
        <f t="shared" si="46"/>
        <v/>
      </c>
      <c r="Q274" s="35">
        <f t="shared" ca="1" si="47"/>
        <v>2034</v>
      </c>
      <c r="R274" s="36"/>
      <c r="S274" s="37"/>
      <c r="T274" s="37" t="s">
        <v>31</v>
      </c>
      <c r="U274" s="22" t="s">
        <v>614</v>
      </c>
      <c r="V274" s="22">
        <v>0</v>
      </c>
      <c r="W274" s="62"/>
      <c r="X274" s="62"/>
    </row>
    <row r="275" spans="1:24" ht="15.6" x14ac:dyDescent="0.3">
      <c r="A275" s="29" t="s">
        <v>330</v>
      </c>
      <c r="B275" s="4" t="s">
        <v>196</v>
      </c>
      <c r="C275" s="29" t="s">
        <v>128</v>
      </c>
      <c r="D275" s="39">
        <v>232640016668</v>
      </c>
      <c r="E275" s="40">
        <v>45215</v>
      </c>
      <c r="F275" s="33">
        <f t="shared" si="43"/>
        <v>2023</v>
      </c>
      <c r="G275" s="34" t="s">
        <v>23</v>
      </c>
      <c r="H275" s="34" t="s">
        <v>24</v>
      </c>
      <c r="I275" s="34" t="s">
        <v>25</v>
      </c>
      <c r="J275" s="34" t="s">
        <v>340</v>
      </c>
      <c r="K275" s="56" t="s">
        <v>331</v>
      </c>
      <c r="L275" s="56" t="s">
        <v>332</v>
      </c>
      <c r="M275" s="56" t="s">
        <v>333</v>
      </c>
      <c r="N275" s="35">
        <f t="shared" ca="1" si="44"/>
        <v>1</v>
      </c>
      <c r="O275" s="35">
        <f t="shared" ca="1" si="45"/>
        <v>10</v>
      </c>
      <c r="P275" s="35" t="str">
        <f t="shared" si="46"/>
        <v/>
      </c>
      <c r="Q275" s="35">
        <f t="shared" ca="1" si="47"/>
        <v>2034</v>
      </c>
      <c r="R275" s="36" t="s">
        <v>350</v>
      </c>
      <c r="S275" s="37"/>
      <c r="T275" s="37" t="s">
        <v>31</v>
      </c>
      <c r="U275" s="22" t="s">
        <v>614</v>
      </c>
      <c r="V275" s="22">
        <v>0</v>
      </c>
      <c r="W275" s="62"/>
      <c r="X275" s="62"/>
    </row>
    <row r="276" spans="1:24" ht="15.6" x14ac:dyDescent="0.3">
      <c r="A276" s="4" t="s">
        <v>330</v>
      </c>
      <c r="B276" s="4" t="s">
        <v>627</v>
      </c>
      <c r="C276" s="25" t="s">
        <v>135</v>
      </c>
      <c r="D276" s="7">
        <v>2270738</v>
      </c>
      <c r="E276" s="8">
        <v>45138</v>
      </c>
      <c r="F276" s="9">
        <f t="shared" si="43"/>
        <v>2023</v>
      </c>
      <c r="G276" s="10" t="s">
        <v>23</v>
      </c>
      <c r="H276" s="10" t="s">
        <v>24</v>
      </c>
      <c r="I276" s="10" t="s">
        <v>25</v>
      </c>
      <c r="J276" s="10" t="s">
        <v>338</v>
      </c>
      <c r="K276" s="44" t="s">
        <v>331</v>
      </c>
      <c r="L276" s="44" t="s">
        <v>332</v>
      </c>
      <c r="M276" s="44" t="s">
        <v>333</v>
      </c>
      <c r="N276" s="11">
        <f t="shared" ca="1" si="44"/>
        <v>1</v>
      </c>
      <c r="O276" s="11">
        <f t="shared" ca="1" si="45"/>
        <v>10</v>
      </c>
      <c r="P276" s="11" t="str">
        <f t="shared" si="46"/>
        <v/>
      </c>
      <c r="Q276" s="11">
        <f t="shared" ca="1" si="47"/>
        <v>2034</v>
      </c>
      <c r="R276" s="22"/>
      <c r="S276" s="5"/>
      <c r="T276" s="5" t="s">
        <v>31</v>
      </c>
      <c r="U276" s="22" t="s">
        <v>614</v>
      </c>
      <c r="V276" s="22">
        <v>0</v>
      </c>
      <c r="W276" s="62"/>
      <c r="X276" s="62"/>
    </row>
    <row r="277" spans="1:24" ht="15.6" x14ac:dyDescent="0.3">
      <c r="A277" s="29" t="s">
        <v>330</v>
      </c>
      <c r="B277" s="4" t="s">
        <v>196</v>
      </c>
      <c r="C277" s="30" t="s">
        <v>128</v>
      </c>
      <c r="D277" s="38">
        <v>232610016484</v>
      </c>
      <c r="E277" s="32">
        <v>45215</v>
      </c>
      <c r="F277" s="33">
        <f t="shared" si="43"/>
        <v>2023</v>
      </c>
      <c r="G277" s="34" t="s">
        <v>23</v>
      </c>
      <c r="H277" s="34" t="s">
        <v>24</v>
      </c>
      <c r="I277" s="34" t="s">
        <v>25</v>
      </c>
      <c r="J277" s="34" t="s">
        <v>338</v>
      </c>
      <c r="K277" s="56" t="s">
        <v>331</v>
      </c>
      <c r="L277" s="56" t="s">
        <v>332</v>
      </c>
      <c r="M277" s="56" t="s">
        <v>333</v>
      </c>
      <c r="N277" s="35">
        <f t="shared" ca="1" si="44"/>
        <v>1</v>
      </c>
      <c r="O277" s="35">
        <f t="shared" ca="1" si="45"/>
        <v>10</v>
      </c>
      <c r="P277" s="35" t="str">
        <f t="shared" si="46"/>
        <v/>
      </c>
      <c r="Q277" s="35">
        <f t="shared" ca="1" si="47"/>
        <v>2034</v>
      </c>
      <c r="R277" s="36" t="s">
        <v>351</v>
      </c>
      <c r="S277" s="37"/>
      <c r="T277" s="37" t="s">
        <v>31</v>
      </c>
      <c r="U277" s="22" t="s">
        <v>614</v>
      </c>
      <c r="V277" s="22">
        <v>0</v>
      </c>
      <c r="W277" s="62"/>
      <c r="X277" s="62"/>
    </row>
    <row r="278" spans="1:24" ht="15.6" x14ac:dyDescent="0.3">
      <c r="A278" s="29" t="s">
        <v>330</v>
      </c>
      <c r="B278" s="5" t="s">
        <v>623</v>
      </c>
      <c r="C278" s="30" t="s">
        <v>119</v>
      </c>
      <c r="D278" s="39">
        <v>1288188</v>
      </c>
      <c r="E278" s="40">
        <v>39898</v>
      </c>
      <c r="F278" s="33">
        <f t="shared" si="43"/>
        <v>2009</v>
      </c>
      <c r="G278" s="34" t="s">
        <v>23</v>
      </c>
      <c r="H278" s="34" t="s">
        <v>24</v>
      </c>
      <c r="I278" s="34" t="s">
        <v>197</v>
      </c>
      <c r="J278" s="41" t="s">
        <v>343</v>
      </c>
      <c r="K278" s="56" t="s">
        <v>331</v>
      </c>
      <c r="L278" s="56" t="s">
        <v>332</v>
      </c>
      <c r="M278" s="56" t="s">
        <v>333</v>
      </c>
      <c r="N278" s="35">
        <f t="shared" ca="1" si="44"/>
        <v>15</v>
      </c>
      <c r="O278" s="35">
        <f t="shared" ca="1" si="45"/>
        <v>-4</v>
      </c>
      <c r="P278" s="35" t="str">
        <f t="shared" si="46"/>
        <v/>
      </c>
      <c r="Q278" s="35">
        <f t="shared" ca="1" si="47"/>
        <v>2020</v>
      </c>
      <c r="R278" s="36"/>
      <c r="S278" s="37"/>
      <c r="T278" s="37" t="s">
        <v>31</v>
      </c>
      <c r="U278" s="22" t="s">
        <v>614</v>
      </c>
      <c r="V278" s="22">
        <v>0</v>
      </c>
      <c r="W278" s="62"/>
      <c r="X278" s="62"/>
    </row>
    <row r="279" spans="1:24" ht="15.6" x14ac:dyDescent="0.3">
      <c r="A279" s="29" t="s">
        <v>330</v>
      </c>
      <c r="B279" s="5" t="s">
        <v>34</v>
      </c>
      <c r="C279" s="30" t="s">
        <v>346</v>
      </c>
      <c r="D279" s="39">
        <v>1287859</v>
      </c>
      <c r="E279" s="40">
        <v>39898</v>
      </c>
      <c r="F279" s="33">
        <f t="shared" si="43"/>
        <v>2009</v>
      </c>
      <c r="G279" s="34" t="s">
        <v>23</v>
      </c>
      <c r="H279" s="34" t="s">
        <v>24</v>
      </c>
      <c r="I279" s="34" t="s">
        <v>197</v>
      </c>
      <c r="J279" s="34" t="s">
        <v>288</v>
      </c>
      <c r="K279" s="56" t="s">
        <v>331</v>
      </c>
      <c r="L279" s="56" t="s">
        <v>332</v>
      </c>
      <c r="M279" s="56" t="s">
        <v>333</v>
      </c>
      <c r="N279" s="35">
        <f t="shared" ca="1" si="44"/>
        <v>15</v>
      </c>
      <c r="O279" s="35">
        <f t="shared" ca="1" si="45"/>
        <v>-4</v>
      </c>
      <c r="P279" s="35" t="str">
        <f t="shared" si="46"/>
        <v/>
      </c>
      <c r="Q279" s="35">
        <f t="shared" ca="1" si="47"/>
        <v>2020</v>
      </c>
      <c r="R279" s="36"/>
      <c r="S279" s="37"/>
      <c r="T279" s="37" t="s">
        <v>31</v>
      </c>
      <c r="U279" s="22" t="s">
        <v>615</v>
      </c>
      <c r="V279" s="22">
        <v>4</v>
      </c>
      <c r="W279" s="63">
        <v>0</v>
      </c>
      <c r="X279" s="63">
        <f t="shared" ref="X279:X280" si="48">W279*V279</f>
        <v>0</v>
      </c>
    </row>
    <row r="280" spans="1:24" ht="15.6" x14ac:dyDescent="0.3">
      <c r="A280" s="29" t="s">
        <v>330</v>
      </c>
      <c r="B280" s="29" t="s">
        <v>210</v>
      </c>
      <c r="C280" s="30" t="s">
        <v>211</v>
      </c>
      <c r="D280" s="39">
        <v>1288055</v>
      </c>
      <c r="E280" s="40">
        <v>39898</v>
      </c>
      <c r="F280" s="33">
        <f t="shared" si="43"/>
        <v>2009</v>
      </c>
      <c r="G280" s="34" t="s">
        <v>23</v>
      </c>
      <c r="H280" s="34" t="s">
        <v>24</v>
      </c>
      <c r="I280" s="34" t="s">
        <v>197</v>
      </c>
      <c r="J280" s="34" t="s">
        <v>288</v>
      </c>
      <c r="K280" s="56" t="s">
        <v>331</v>
      </c>
      <c r="L280" s="56" t="s">
        <v>332</v>
      </c>
      <c r="M280" s="56" t="s">
        <v>333</v>
      </c>
      <c r="N280" s="35">
        <f t="shared" ca="1" si="44"/>
        <v>15</v>
      </c>
      <c r="O280" s="35">
        <f t="shared" ca="1" si="45"/>
        <v>-4</v>
      </c>
      <c r="P280" s="35" t="str">
        <f t="shared" si="46"/>
        <v/>
      </c>
      <c r="Q280" s="35">
        <f t="shared" ca="1" si="47"/>
        <v>2020</v>
      </c>
      <c r="R280" s="36" t="s">
        <v>345</v>
      </c>
      <c r="S280" s="37"/>
      <c r="T280" s="37" t="s">
        <v>31</v>
      </c>
      <c r="U280" s="22" t="s">
        <v>615</v>
      </c>
      <c r="V280" s="22">
        <v>2</v>
      </c>
      <c r="W280" s="63">
        <v>0</v>
      </c>
      <c r="X280" s="63">
        <f t="shared" si="48"/>
        <v>0</v>
      </c>
    </row>
    <row r="281" spans="1:24" ht="15.6" x14ac:dyDescent="0.3">
      <c r="A281" s="4" t="s">
        <v>330</v>
      </c>
      <c r="B281" s="4" t="s">
        <v>628</v>
      </c>
      <c r="C281" s="24" t="s">
        <v>337</v>
      </c>
      <c r="D281" s="7">
        <v>2298552</v>
      </c>
      <c r="E281" s="8">
        <v>45253</v>
      </c>
      <c r="F281" s="9">
        <f t="shared" si="43"/>
        <v>2023</v>
      </c>
      <c r="G281" s="10" t="s">
        <v>23</v>
      </c>
      <c r="H281" s="10" t="s">
        <v>24</v>
      </c>
      <c r="I281" s="10" t="s">
        <v>85</v>
      </c>
      <c r="J281" s="10" t="s">
        <v>335</v>
      </c>
      <c r="K281" s="24" t="s">
        <v>331</v>
      </c>
      <c r="L281" s="24" t="s">
        <v>332</v>
      </c>
      <c r="M281" s="24" t="s">
        <v>333</v>
      </c>
      <c r="N281" s="11">
        <f t="shared" ca="1" si="44"/>
        <v>1</v>
      </c>
      <c r="O281" s="11">
        <f t="shared" ca="1" si="45"/>
        <v>10</v>
      </c>
      <c r="P281" s="11" t="str">
        <f t="shared" si="46"/>
        <v/>
      </c>
      <c r="Q281" s="11">
        <f t="shared" ca="1" si="47"/>
        <v>2034</v>
      </c>
      <c r="R281" s="22"/>
      <c r="S281" s="5"/>
      <c r="T281" s="5" t="s">
        <v>31</v>
      </c>
      <c r="U281" s="22" t="s">
        <v>614</v>
      </c>
      <c r="V281" s="22">
        <v>0</v>
      </c>
      <c r="W281" s="62"/>
      <c r="X281" s="62"/>
    </row>
    <row r="282" spans="1:24" ht="15.6" x14ac:dyDescent="0.3">
      <c r="A282" s="4" t="s">
        <v>330</v>
      </c>
      <c r="B282" s="4" t="s">
        <v>83</v>
      </c>
      <c r="C282" s="27" t="s">
        <v>84</v>
      </c>
      <c r="D282" s="14">
        <v>230544210680</v>
      </c>
      <c r="E282" s="15">
        <v>45253</v>
      </c>
      <c r="F282" s="9">
        <f t="shared" si="43"/>
        <v>2023</v>
      </c>
      <c r="G282" s="10" t="s">
        <v>23</v>
      </c>
      <c r="H282" s="10" t="s">
        <v>24</v>
      </c>
      <c r="I282" s="10" t="s">
        <v>85</v>
      </c>
      <c r="J282" s="10" t="s">
        <v>335</v>
      </c>
      <c r="K282" s="24" t="s">
        <v>331</v>
      </c>
      <c r="L282" s="24" t="s">
        <v>332</v>
      </c>
      <c r="M282" s="24" t="s">
        <v>333</v>
      </c>
      <c r="N282" s="11">
        <f t="shared" ca="1" si="44"/>
        <v>1</v>
      </c>
      <c r="O282" s="11" t="str">
        <f t="shared" si="45"/>
        <v/>
      </c>
      <c r="P282" s="11">
        <f t="shared" ca="1" si="46"/>
        <v>8</v>
      </c>
      <c r="Q282" s="11">
        <f t="shared" ca="1" si="47"/>
        <v>2032</v>
      </c>
      <c r="R282" s="22" t="s">
        <v>336</v>
      </c>
      <c r="S282" s="5"/>
      <c r="T282" s="5" t="s">
        <v>40</v>
      </c>
      <c r="U282" s="22" t="s">
        <v>614</v>
      </c>
      <c r="V282" s="22">
        <v>0</v>
      </c>
      <c r="W282" s="62"/>
      <c r="X282" s="62"/>
    </row>
    <row r="283" spans="1:24" ht="15.6" x14ac:dyDescent="0.3">
      <c r="A283" s="29" t="s">
        <v>330</v>
      </c>
      <c r="B283" s="29" t="s">
        <v>214</v>
      </c>
      <c r="C283" s="30" t="s">
        <v>215</v>
      </c>
      <c r="D283" s="38" t="s">
        <v>341</v>
      </c>
      <c r="E283" s="32">
        <v>45253</v>
      </c>
      <c r="F283" s="33">
        <f t="shared" si="43"/>
        <v>2023</v>
      </c>
      <c r="G283" s="34" t="s">
        <v>23</v>
      </c>
      <c r="H283" s="34" t="s">
        <v>24</v>
      </c>
      <c r="I283" s="34" t="s">
        <v>85</v>
      </c>
      <c r="J283" s="34" t="s">
        <v>335</v>
      </c>
      <c r="K283" s="56" t="s">
        <v>331</v>
      </c>
      <c r="L283" s="56" t="s">
        <v>332</v>
      </c>
      <c r="M283" s="56" t="s">
        <v>333</v>
      </c>
      <c r="N283" s="35">
        <f t="shared" ca="1" si="44"/>
        <v>1</v>
      </c>
      <c r="O283" s="35">
        <f t="shared" ca="1" si="45"/>
        <v>10</v>
      </c>
      <c r="P283" s="35" t="str">
        <f t="shared" si="46"/>
        <v/>
      </c>
      <c r="Q283" s="35">
        <f t="shared" ca="1" si="47"/>
        <v>2034</v>
      </c>
      <c r="R283" s="36" t="s">
        <v>342</v>
      </c>
      <c r="S283" s="37"/>
      <c r="T283" s="37" t="s">
        <v>31</v>
      </c>
      <c r="U283" s="22" t="s">
        <v>614</v>
      </c>
      <c r="V283" s="22">
        <v>0</v>
      </c>
      <c r="W283" s="62"/>
      <c r="X283" s="62"/>
    </row>
    <row r="284" spans="1:24" ht="15.6" x14ac:dyDescent="0.3">
      <c r="A284" s="4" t="s">
        <v>330</v>
      </c>
      <c r="B284" s="5" t="s">
        <v>625</v>
      </c>
      <c r="C284" s="23" t="s">
        <v>126</v>
      </c>
      <c r="D284" s="7" t="s">
        <v>356</v>
      </c>
      <c r="E284" s="8">
        <v>42900</v>
      </c>
      <c r="F284" s="9">
        <f t="shared" si="43"/>
        <v>2017</v>
      </c>
      <c r="G284" s="10" t="s">
        <v>23</v>
      </c>
      <c r="H284" s="10" t="s">
        <v>24</v>
      </c>
      <c r="I284" s="10" t="s">
        <v>85</v>
      </c>
      <c r="J284" s="10" t="s">
        <v>248</v>
      </c>
      <c r="K284" s="24" t="s">
        <v>331</v>
      </c>
      <c r="L284" s="24" t="s">
        <v>332</v>
      </c>
      <c r="M284" s="24" t="s">
        <v>333</v>
      </c>
      <c r="N284" s="11">
        <f t="shared" ca="1" si="44"/>
        <v>7</v>
      </c>
      <c r="O284" s="11">
        <f t="shared" ca="1" si="45"/>
        <v>4</v>
      </c>
      <c r="P284" s="11" t="str">
        <f t="shared" si="46"/>
        <v/>
      </c>
      <c r="Q284" s="11">
        <f t="shared" ca="1" si="47"/>
        <v>2028</v>
      </c>
      <c r="R284" s="22"/>
      <c r="S284" s="5"/>
      <c r="T284" s="5" t="s">
        <v>31</v>
      </c>
      <c r="U284" s="22" t="s">
        <v>614</v>
      </c>
      <c r="V284" s="22">
        <v>0</v>
      </c>
      <c r="W284" s="62"/>
      <c r="X284" s="62"/>
    </row>
    <row r="285" spans="1:24" ht="15.6" x14ac:dyDescent="0.3">
      <c r="A285" s="4" t="s">
        <v>330</v>
      </c>
      <c r="B285" s="4" t="s">
        <v>214</v>
      </c>
      <c r="C285" s="23" t="s">
        <v>215</v>
      </c>
      <c r="D285" s="7">
        <v>73968</v>
      </c>
      <c r="E285" s="52">
        <v>42887</v>
      </c>
      <c r="F285" s="9">
        <f t="shared" si="43"/>
        <v>2017</v>
      </c>
      <c r="G285" s="10" t="s">
        <v>23</v>
      </c>
      <c r="H285" s="10" t="s">
        <v>24</v>
      </c>
      <c r="I285" s="10" t="s">
        <v>85</v>
      </c>
      <c r="J285" s="10" t="s">
        <v>248</v>
      </c>
      <c r="K285" s="24" t="s">
        <v>331</v>
      </c>
      <c r="L285" s="24" t="s">
        <v>332</v>
      </c>
      <c r="M285" s="24" t="s">
        <v>333</v>
      </c>
      <c r="N285" s="11">
        <f t="shared" ca="1" si="44"/>
        <v>7</v>
      </c>
      <c r="O285" s="11" t="str">
        <f t="shared" si="45"/>
        <v/>
      </c>
      <c r="P285" s="11">
        <f t="shared" ca="1" si="46"/>
        <v>2</v>
      </c>
      <c r="Q285" s="11">
        <f t="shared" ca="1" si="47"/>
        <v>2026</v>
      </c>
      <c r="R285" s="22" t="s">
        <v>357</v>
      </c>
      <c r="S285" s="5"/>
      <c r="T285" s="5" t="s">
        <v>40</v>
      </c>
      <c r="U285" s="22" t="s">
        <v>614</v>
      </c>
      <c r="V285" s="22">
        <v>0</v>
      </c>
      <c r="W285" s="62"/>
      <c r="X285" s="62"/>
    </row>
    <row r="286" spans="1:24" ht="15.6" x14ac:dyDescent="0.3">
      <c r="A286" s="4" t="s">
        <v>330</v>
      </c>
      <c r="B286" s="4" t="s">
        <v>83</v>
      </c>
      <c r="C286" s="27" t="s">
        <v>84</v>
      </c>
      <c r="D286" s="7">
        <v>232304223730</v>
      </c>
      <c r="E286" s="8">
        <v>45211</v>
      </c>
      <c r="F286" s="9">
        <f t="shared" si="43"/>
        <v>2023</v>
      </c>
      <c r="G286" s="10" t="s">
        <v>23</v>
      </c>
      <c r="H286" s="10" t="s">
        <v>24</v>
      </c>
      <c r="I286" s="10" t="s">
        <v>85</v>
      </c>
      <c r="J286" s="10" t="s">
        <v>248</v>
      </c>
      <c r="K286" s="44" t="s">
        <v>331</v>
      </c>
      <c r="L286" s="44" t="s">
        <v>332</v>
      </c>
      <c r="M286" s="44" t="s">
        <v>333</v>
      </c>
      <c r="N286" s="11">
        <f t="shared" ca="1" si="44"/>
        <v>1</v>
      </c>
      <c r="O286" s="11">
        <f t="shared" ca="1" si="45"/>
        <v>10</v>
      </c>
      <c r="P286" s="11" t="str">
        <f t="shared" si="46"/>
        <v/>
      </c>
      <c r="Q286" s="11">
        <f t="shared" ca="1" si="47"/>
        <v>2034</v>
      </c>
      <c r="R286" s="22" t="s">
        <v>334</v>
      </c>
      <c r="S286" s="5"/>
      <c r="T286" s="5" t="s">
        <v>31</v>
      </c>
      <c r="U286" s="22" t="s">
        <v>614</v>
      </c>
      <c r="V286" s="22">
        <v>0</v>
      </c>
      <c r="W286" s="62"/>
      <c r="X286" s="62"/>
    </row>
    <row r="287" spans="1:24" ht="15.6" x14ac:dyDescent="0.3">
      <c r="A287" s="4" t="s">
        <v>330</v>
      </c>
      <c r="B287" s="4" t="s">
        <v>627</v>
      </c>
      <c r="C287" s="23" t="s">
        <v>358</v>
      </c>
      <c r="D287" s="13">
        <v>2296237</v>
      </c>
      <c r="E287" s="8">
        <v>45413</v>
      </c>
      <c r="F287" s="9">
        <f t="shared" si="43"/>
        <v>2024</v>
      </c>
      <c r="G287" s="10" t="s">
        <v>23</v>
      </c>
      <c r="H287" s="10" t="s">
        <v>24</v>
      </c>
      <c r="I287" s="10" t="s">
        <v>359</v>
      </c>
      <c r="J287" s="10" t="s">
        <v>360</v>
      </c>
      <c r="K287" s="24" t="s">
        <v>361</v>
      </c>
      <c r="L287" s="24" t="s">
        <v>362</v>
      </c>
      <c r="M287" s="24" t="s">
        <v>363</v>
      </c>
      <c r="N287" s="11">
        <f t="shared" ca="1" si="44"/>
        <v>0</v>
      </c>
      <c r="O287" s="11">
        <f t="shared" ca="1" si="45"/>
        <v>11</v>
      </c>
      <c r="P287" s="11" t="str">
        <f t="shared" si="46"/>
        <v/>
      </c>
      <c r="Q287" s="11">
        <f t="shared" ca="1" si="47"/>
        <v>2035</v>
      </c>
      <c r="R287" s="22"/>
      <c r="S287" s="5"/>
      <c r="T287" s="5" t="s">
        <v>31</v>
      </c>
      <c r="U287" s="22" t="s">
        <v>614</v>
      </c>
      <c r="V287" s="22">
        <v>0</v>
      </c>
      <c r="W287" s="62"/>
      <c r="X287" s="62"/>
    </row>
    <row r="288" spans="1:24" ht="15.6" x14ac:dyDescent="0.3">
      <c r="A288" s="4" t="s">
        <v>330</v>
      </c>
      <c r="B288" s="4" t="s">
        <v>83</v>
      </c>
      <c r="C288" s="23" t="s">
        <v>84</v>
      </c>
      <c r="D288" s="14">
        <v>232504225501</v>
      </c>
      <c r="E288" s="15">
        <v>45413</v>
      </c>
      <c r="F288" s="9">
        <f t="shared" si="43"/>
        <v>2024</v>
      </c>
      <c r="G288" s="10" t="s">
        <v>23</v>
      </c>
      <c r="H288" s="10" t="s">
        <v>24</v>
      </c>
      <c r="I288" s="10" t="s">
        <v>359</v>
      </c>
      <c r="J288" s="10" t="s">
        <v>360</v>
      </c>
      <c r="K288" s="24" t="s">
        <v>361</v>
      </c>
      <c r="L288" s="24" t="s">
        <v>362</v>
      </c>
      <c r="M288" s="24" t="s">
        <v>363</v>
      </c>
      <c r="N288" s="11">
        <f t="shared" ca="1" si="44"/>
        <v>0</v>
      </c>
      <c r="O288" s="11" t="str">
        <f t="shared" si="45"/>
        <v/>
      </c>
      <c r="P288" s="11">
        <f t="shared" ca="1" si="46"/>
        <v>9</v>
      </c>
      <c r="Q288" s="11">
        <f t="shared" ca="1" si="47"/>
        <v>2033</v>
      </c>
      <c r="R288" s="22" t="s">
        <v>364</v>
      </c>
      <c r="S288" s="5"/>
      <c r="T288" s="5" t="s">
        <v>40</v>
      </c>
      <c r="U288" s="22" t="s">
        <v>614</v>
      </c>
      <c r="V288" s="22">
        <v>0</v>
      </c>
      <c r="W288" s="62"/>
      <c r="X288" s="62"/>
    </row>
    <row r="289" spans="1:24" ht="15.6" x14ac:dyDescent="0.3">
      <c r="A289" s="4" t="s">
        <v>425</v>
      </c>
      <c r="B289" s="4" t="s">
        <v>300</v>
      </c>
      <c r="C289" s="24" t="s">
        <v>301</v>
      </c>
      <c r="D289" s="7">
        <v>1814503</v>
      </c>
      <c r="E289" s="8">
        <v>43278</v>
      </c>
      <c r="F289" s="9">
        <f t="shared" si="43"/>
        <v>2018</v>
      </c>
      <c r="G289" s="10" t="s">
        <v>23</v>
      </c>
      <c r="H289" s="10" t="s">
        <v>24</v>
      </c>
      <c r="I289" s="10" t="s">
        <v>25</v>
      </c>
      <c r="J289" s="10" t="s">
        <v>71</v>
      </c>
      <c r="K289" s="23" t="s">
        <v>426</v>
      </c>
      <c r="L289" s="23" t="s">
        <v>427</v>
      </c>
      <c r="M289" s="23" t="s">
        <v>428</v>
      </c>
      <c r="N289" s="11">
        <f t="shared" ca="1" si="44"/>
        <v>6</v>
      </c>
      <c r="O289" s="11" t="str">
        <f t="shared" si="45"/>
        <v/>
      </c>
      <c r="P289" s="11">
        <f t="shared" ca="1" si="46"/>
        <v>3</v>
      </c>
      <c r="Q289" s="11">
        <f t="shared" ca="1" si="47"/>
        <v>2027</v>
      </c>
      <c r="R289" s="22" t="s">
        <v>429</v>
      </c>
      <c r="S289" s="5"/>
      <c r="T289" s="5" t="s">
        <v>40</v>
      </c>
      <c r="U289" s="22" t="s">
        <v>616</v>
      </c>
      <c r="V289" s="22">
        <v>1</v>
      </c>
      <c r="W289" s="63">
        <v>0</v>
      </c>
      <c r="X289" s="63">
        <f t="shared" ref="X289:X290" si="49">W289*V289</f>
        <v>0</v>
      </c>
    </row>
    <row r="290" spans="1:24" ht="15.6" x14ac:dyDescent="0.3">
      <c r="A290" s="4" t="s">
        <v>425</v>
      </c>
      <c r="B290" s="4" t="s">
        <v>300</v>
      </c>
      <c r="C290" s="23" t="s">
        <v>301</v>
      </c>
      <c r="D290" s="7">
        <v>1923485</v>
      </c>
      <c r="E290" s="8">
        <v>43689</v>
      </c>
      <c r="F290" s="9">
        <f t="shared" si="43"/>
        <v>2019</v>
      </c>
      <c r="G290" s="10" t="s">
        <v>23</v>
      </c>
      <c r="H290" s="10" t="s">
        <v>24</v>
      </c>
      <c r="I290" s="10" t="s">
        <v>25</v>
      </c>
      <c r="J290" s="10" t="s">
        <v>75</v>
      </c>
      <c r="K290" s="23" t="s">
        <v>426</v>
      </c>
      <c r="L290" s="23" t="s">
        <v>427</v>
      </c>
      <c r="M290" s="23" t="s">
        <v>428</v>
      </c>
      <c r="N290" s="11">
        <f t="shared" ca="1" si="44"/>
        <v>5</v>
      </c>
      <c r="O290" s="11" t="str">
        <f t="shared" si="45"/>
        <v/>
      </c>
      <c r="P290" s="11">
        <f t="shared" ca="1" si="46"/>
        <v>4</v>
      </c>
      <c r="Q290" s="11">
        <f t="shared" ca="1" si="47"/>
        <v>2028</v>
      </c>
      <c r="R290" s="22" t="s">
        <v>613</v>
      </c>
      <c r="S290" s="5"/>
      <c r="T290" s="5" t="s">
        <v>40</v>
      </c>
      <c r="U290" s="22" t="s">
        <v>616</v>
      </c>
      <c r="V290" s="22">
        <v>1</v>
      </c>
      <c r="W290" s="63">
        <v>0</v>
      </c>
      <c r="X290" s="63">
        <f t="shared" si="49"/>
        <v>0</v>
      </c>
    </row>
    <row r="291" spans="1:24" ht="15.6" x14ac:dyDescent="0.3">
      <c r="A291" s="4" t="s">
        <v>425</v>
      </c>
      <c r="B291" s="4" t="s">
        <v>626</v>
      </c>
      <c r="C291" s="25" t="s">
        <v>307</v>
      </c>
      <c r="D291" s="7">
        <v>2312851</v>
      </c>
      <c r="E291" s="8">
        <v>45335</v>
      </c>
      <c r="F291" s="9">
        <f t="shared" si="43"/>
        <v>2024</v>
      </c>
      <c r="G291" s="10" t="s">
        <v>23</v>
      </c>
      <c r="H291" s="10" t="s">
        <v>24</v>
      </c>
      <c r="I291" s="10" t="s">
        <v>25</v>
      </c>
      <c r="J291" s="10" t="s">
        <v>430</v>
      </c>
      <c r="K291" s="23" t="s">
        <v>426</v>
      </c>
      <c r="L291" s="23" t="s">
        <v>427</v>
      </c>
      <c r="M291" s="23" t="s">
        <v>428</v>
      </c>
      <c r="N291" s="11">
        <f t="shared" ca="1" si="44"/>
        <v>0</v>
      </c>
      <c r="O291" s="11">
        <f t="shared" ca="1" si="45"/>
        <v>11</v>
      </c>
      <c r="P291" s="11" t="str">
        <f t="shared" si="46"/>
        <v/>
      </c>
      <c r="Q291" s="11">
        <f t="shared" ca="1" si="47"/>
        <v>2035</v>
      </c>
      <c r="R291" s="22"/>
      <c r="S291" s="5"/>
      <c r="T291" s="5" t="s">
        <v>31</v>
      </c>
      <c r="U291" s="22" t="s">
        <v>614</v>
      </c>
      <c r="V291" s="22">
        <v>0</v>
      </c>
      <c r="W291" s="62"/>
      <c r="X291" s="62"/>
    </row>
    <row r="292" spans="1:24" ht="15.6" x14ac:dyDescent="0.3">
      <c r="A292" s="4" t="s">
        <v>425</v>
      </c>
      <c r="B292" s="4" t="s">
        <v>210</v>
      </c>
      <c r="C292" s="23" t="s">
        <v>250</v>
      </c>
      <c r="D292" s="7">
        <v>1367692</v>
      </c>
      <c r="E292" s="8">
        <v>40583</v>
      </c>
      <c r="F292" s="9">
        <f t="shared" si="43"/>
        <v>2011</v>
      </c>
      <c r="G292" s="10" t="s">
        <v>23</v>
      </c>
      <c r="H292" s="10" t="s">
        <v>24</v>
      </c>
      <c r="I292" s="10" t="s">
        <v>25</v>
      </c>
      <c r="J292" s="10" t="s">
        <v>430</v>
      </c>
      <c r="K292" s="23" t="s">
        <v>426</v>
      </c>
      <c r="L292" s="23" t="s">
        <v>427</v>
      </c>
      <c r="M292" s="23" t="s">
        <v>428</v>
      </c>
      <c r="N292" s="11">
        <f t="shared" ca="1" si="44"/>
        <v>13</v>
      </c>
      <c r="O292" s="11">
        <f t="shared" ca="1" si="45"/>
        <v>-2</v>
      </c>
      <c r="P292" s="11" t="str">
        <f t="shared" si="46"/>
        <v/>
      </c>
      <c r="Q292" s="11">
        <f t="shared" ca="1" si="47"/>
        <v>2022</v>
      </c>
      <c r="R292" s="22" t="s">
        <v>431</v>
      </c>
      <c r="S292" s="5"/>
      <c r="T292" s="5" t="s">
        <v>31</v>
      </c>
      <c r="U292" s="22" t="s">
        <v>615</v>
      </c>
      <c r="V292" s="22">
        <v>2</v>
      </c>
      <c r="W292" s="63">
        <v>0</v>
      </c>
      <c r="X292" s="63">
        <f>W292*V292</f>
        <v>0</v>
      </c>
    </row>
    <row r="293" spans="1:24" ht="15.6" x14ac:dyDescent="0.3">
      <c r="A293" s="4" t="s">
        <v>425</v>
      </c>
      <c r="B293" s="4" t="s">
        <v>196</v>
      </c>
      <c r="C293" s="23" t="s">
        <v>128</v>
      </c>
      <c r="D293" s="14">
        <v>233450019015</v>
      </c>
      <c r="E293" s="15">
        <v>45335</v>
      </c>
      <c r="F293" s="9">
        <f t="shared" ref="F293:F324" si="50">YEAR(E293)</f>
        <v>2024</v>
      </c>
      <c r="G293" s="10" t="s">
        <v>23</v>
      </c>
      <c r="H293" s="10" t="s">
        <v>24</v>
      </c>
      <c r="I293" s="10" t="s">
        <v>25</v>
      </c>
      <c r="J293" s="10" t="s">
        <v>430</v>
      </c>
      <c r="K293" s="23" t="s">
        <v>426</v>
      </c>
      <c r="L293" s="23" t="s">
        <v>427</v>
      </c>
      <c r="M293" s="23" t="s">
        <v>428</v>
      </c>
      <c r="N293" s="11">
        <f t="shared" ca="1" si="44"/>
        <v>0</v>
      </c>
      <c r="O293" s="11" t="str">
        <f t="shared" si="45"/>
        <v/>
      </c>
      <c r="P293" s="11">
        <f t="shared" ca="1" si="46"/>
        <v>9</v>
      </c>
      <c r="Q293" s="11">
        <f t="shared" ca="1" si="47"/>
        <v>2033</v>
      </c>
      <c r="R293" s="22" t="s">
        <v>432</v>
      </c>
      <c r="S293" s="5"/>
      <c r="T293" s="5" t="s">
        <v>40</v>
      </c>
      <c r="U293" s="22" t="s">
        <v>614</v>
      </c>
      <c r="V293" s="22">
        <v>0</v>
      </c>
      <c r="W293" s="62"/>
      <c r="X293" s="62"/>
    </row>
    <row r="294" spans="1:24" ht="15.6" x14ac:dyDescent="0.3">
      <c r="A294" s="4" t="s">
        <v>425</v>
      </c>
      <c r="B294" s="4" t="s">
        <v>621</v>
      </c>
      <c r="C294" s="4" t="s">
        <v>154</v>
      </c>
      <c r="D294" s="14">
        <v>1363857</v>
      </c>
      <c r="E294" s="15">
        <v>40583</v>
      </c>
      <c r="F294" s="9">
        <f t="shared" si="50"/>
        <v>2011</v>
      </c>
      <c r="G294" s="10" t="s">
        <v>23</v>
      </c>
      <c r="H294" s="10" t="s">
        <v>24</v>
      </c>
      <c r="I294" s="10" t="s">
        <v>25</v>
      </c>
      <c r="J294" s="10" t="s">
        <v>288</v>
      </c>
      <c r="K294" s="23" t="s">
        <v>426</v>
      </c>
      <c r="L294" s="23" t="s">
        <v>427</v>
      </c>
      <c r="M294" s="23" t="s">
        <v>428</v>
      </c>
      <c r="N294" s="11">
        <f t="shared" ca="1" si="44"/>
        <v>13</v>
      </c>
      <c r="O294" s="11">
        <f t="shared" ca="1" si="45"/>
        <v>-2</v>
      </c>
      <c r="P294" s="11" t="str">
        <f t="shared" si="46"/>
        <v/>
      </c>
      <c r="Q294" s="11">
        <f t="shared" ca="1" si="47"/>
        <v>2022</v>
      </c>
      <c r="R294" s="22"/>
      <c r="S294" s="5"/>
      <c r="T294" s="5" t="s">
        <v>31</v>
      </c>
      <c r="U294" s="22" t="s">
        <v>614</v>
      </c>
      <c r="V294" s="22">
        <v>0</v>
      </c>
      <c r="W294" s="62"/>
      <c r="X294" s="62"/>
    </row>
    <row r="295" spans="1:24" ht="15.6" x14ac:dyDescent="0.3">
      <c r="A295" s="4" t="s">
        <v>425</v>
      </c>
      <c r="B295" s="5" t="s">
        <v>623</v>
      </c>
      <c r="C295" s="25" t="s">
        <v>119</v>
      </c>
      <c r="D295" s="7">
        <v>1364062</v>
      </c>
      <c r="E295" s="8">
        <v>40583</v>
      </c>
      <c r="F295" s="9">
        <f t="shared" si="50"/>
        <v>2011</v>
      </c>
      <c r="G295" s="10" t="s">
        <v>23</v>
      </c>
      <c r="H295" s="10" t="s">
        <v>24</v>
      </c>
      <c r="I295" s="10" t="s">
        <v>25</v>
      </c>
      <c r="J295" s="10" t="s">
        <v>288</v>
      </c>
      <c r="K295" s="23" t="s">
        <v>426</v>
      </c>
      <c r="L295" s="23" t="s">
        <v>427</v>
      </c>
      <c r="M295" s="23" t="s">
        <v>428</v>
      </c>
      <c r="N295" s="11">
        <f t="shared" ca="1" si="44"/>
        <v>13</v>
      </c>
      <c r="O295" s="11">
        <f t="shared" ca="1" si="45"/>
        <v>-2</v>
      </c>
      <c r="P295" s="11" t="str">
        <f t="shared" si="46"/>
        <v/>
      </c>
      <c r="Q295" s="11">
        <f t="shared" ca="1" si="47"/>
        <v>2022</v>
      </c>
      <c r="R295" s="22"/>
      <c r="S295" s="5"/>
      <c r="T295" s="5" t="s">
        <v>31</v>
      </c>
      <c r="U295" s="22" t="s">
        <v>614</v>
      </c>
      <c r="V295" s="22">
        <v>0</v>
      </c>
      <c r="W295" s="62"/>
      <c r="X295" s="62"/>
    </row>
    <row r="296" spans="1:24" ht="15.6" x14ac:dyDescent="0.3">
      <c r="A296" s="4" t="s">
        <v>425</v>
      </c>
      <c r="B296" s="5" t="s">
        <v>34</v>
      </c>
      <c r="C296" s="23" t="s">
        <v>436</v>
      </c>
      <c r="D296" s="7">
        <v>2164544</v>
      </c>
      <c r="E296" s="15">
        <v>44730</v>
      </c>
      <c r="F296" s="9">
        <f t="shared" si="50"/>
        <v>2022</v>
      </c>
      <c r="G296" s="10" t="s">
        <v>23</v>
      </c>
      <c r="H296" s="10" t="s">
        <v>24</v>
      </c>
      <c r="I296" s="10" t="s">
        <v>25</v>
      </c>
      <c r="J296" s="10" t="s">
        <v>288</v>
      </c>
      <c r="K296" s="23" t="s">
        <v>426</v>
      </c>
      <c r="L296" s="23" t="s">
        <v>427</v>
      </c>
      <c r="M296" s="23" t="s">
        <v>428</v>
      </c>
      <c r="N296" s="11">
        <f t="shared" ca="1" si="44"/>
        <v>2</v>
      </c>
      <c r="O296" s="11">
        <f t="shared" ca="1" si="45"/>
        <v>9</v>
      </c>
      <c r="P296" s="11" t="str">
        <f t="shared" si="46"/>
        <v/>
      </c>
      <c r="Q296" s="11">
        <f t="shared" ca="1" si="47"/>
        <v>2033</v>
      </c>
      <c r="R296" s="22"/>
      <c r="S296" s="5"/>
      <c r="T296" s="5" t="s">
        <v>31</v>
      </c>
      <c r="U296" s="22" t="s">
        <v>615</v>
      </c>
      <c r="V296" s="22">
        <v>4</v>
      </c>
      <c r="W296" s="63">
        <v>0</v>
      </c>
      <c r="X296" s="63">
        <f t="shared" ref="X296:X299" si="51">W296*V296</f>
        <v>0</v>
      </c>
    </row>
    <row r="297" spans="1:24" ht="15.6" x14ac:dyDescent="0.3">
      <c r="A297" s="4" t="s">
        <v>425</v>
      </c>
      <c r="B297" s="4" t="s">
        <v>43</v>
      </c>
      <c r="C297" s="27" t="s">
        <v>102</v>
      </c>
      <c r="D297" s="7">
        <v>1362542</v>
      </c>
      <c r="E297" s="8">
        <v>44119</v>
      </c>
      <c r="F297" s="9">
        <f t="shared" si="50"/>
        <v>2020</v>
      </c>
      <c r="G297" s="10" t="s">
        <v>23</v>
      </c>
      <c r="H297" s="10" t="s">
        <v>24</v>
      </c>
      <c r="I297" s="10" t="s">
        <v>25</v>
      </c>
      <c r="J297" s="10" t="s">
        <v>288</v>
      </c>
      <c r="K297" s="23" t="s">
        <v>426</v>
      </c>
      <c r="L297" s="23" t="s">
        <v>427</v>
      </c>
      <c r="M297" s="23" t="s">
        <v>428</v>
      </c>
      <c r="N297" s="11">
        <f t="shared" ca="1" si="44"/>
        <v>4</v>
      </c>
      <c r="O297" s="11" t="str">
        <f t="shared" si="45"/>
        <v/>
      </c>
      <c r="P297" s="11">
        <f t="shared" ca="1" si="46"/>
        <v>5</v>
      </c>
      <c r="Q297" s="11">
        <f t="shared" ca="1" si="47"/>
        <v>2029</v>
      </c>
      <c r="R297" s="22" t="s">
        <v>433</v>
      </c>
      <c r="S297" s="5"/>
      <c r="T297" s="5" t="s">
        <v>40</v>
      </c>
      <c r="U297" s="22" t="s">
        <v>615</v>
      </c>
      <c r="V297" s="22">
        <v>2</v>
      </c>
      <c r="W297" s="63">
        <v>0</v>
      </c>
      <c r="X297" s="63">
        <f t="shared" si="51"/>
        <v>0</v>
      </c>
    </row>
    <row r="298" spans="1:24" ht="15.6" x14ac:dyDescent="0.3">
      <c r="A298" s="4" t="s">
        <v>425</v>
      </c>
      <c r="B298" s="4" t="s">
        <v>110</v>
      </c>
      <c r="C298" s="24" t="s">
        <v>150</v>
      </c>
      <c r="D298" s="7">
        <v>1366980</v>
      </c>
      <c r="E298" s="8">
        <v>40561</v>
      </c>
      <c r="F298" s="9">
        <f t="shared" si="50"/>
        <v>2011</v>
      </c>
      <c r="G298" s="10" t="s">
        <v>23</v>
      </c>
      <c r="H298" s="10" t="s">
        <v>24</v>
      </c>
      <c r="I298" s="10" t="s">
        <v>25</v>
      </c>
      <c r="J298" s="10" t="s">
        <v>288</v>
      </c>
      <c r="K298" s="23" t="s">
        <v>426</v>
      </c>
      <c r="L298" s="23" t="s">
        <v>427</v>
      </c>
      <c r="M298" s="23" t="s">
        <v>428</v>
      </c>
      <c r="N298" s="11">
        <f t="shared" ca="1" si="44"/>
        <v>13</v>
      </c>
      <c r="O298" s="11">
        <f t="shared" ca="1" si="45"/>
        <v>-2</v>
      </c>
      <c r="P298" s="11" t="str">
        <f t="shared" si="46"/>
        <v/>
      </c>
      <c r="Q298" s="11">
        <f t="shared" ca="1" si="47"/>
        <v>2022</v>
      </c>
      <c r="R298" s="22" t="s">
        <v>434</v>
      </c>
      <c r="S298" s="5"/>
      <c r="T298" s="5" t="s">
        <v>31</v>
      </c>
      <c r="U298" s="22" t="s">
        <v>615</v>
      </c>
      <c r="V298" s="22">
        <v>2</v>
      </c>
      <c r="W298" s="63">
        <v>0</v>
      </c>
      <c r="X298" s="63">
        <f t="shared" si="51"/>
        <v>0</v>
      </c>
    </row>
    <row r="299" spans="1:24" ht="15.6" x14ac:dyDescent="0.3">
      <c r="A299" s="4" t="s">
        <v>425</v>
      </c>
      <c r="B299" s="5" t="s">
        <v>390</v>
      </c>
      <c r="C299" s="23" t="s">
        <v>391</v>
      </c>
      <c r="D299" s="7">
        <v>1370543</v>
      </c>
      <c r="E299" s="8">
        <v>40561</v>
      </c>
      <c r="F299" s="9">
        <f t="shared" si="50"/>
        <v>2011</v>
      </c>
      <c r="G299" s="10" t="s">
        <v>23</v>
      </c>
      <c r="H299" s="10" t="s">
        <v>24</v>
      </c>
      <c r="I299" s="10" t="s">
        <v>25</v>
      </c>
      <c r="J299" s="10" t="s">
        <v>288</v>
      </c>
      <c r="K299" s="23" t="s">
        <v>426</v>
      </c>
      <c r="L299" s="23" t="s">
        <v>427</v>
      </c>
      <c r="M299" s="23" t="s">
        <v>428</v>
      </c>
      <c r="N299" s="11">
        <f t="shared" ca="1" si="44"/>
        <v>13</v>
      </c>
      <c r="O299" s="11" t="str">
        <f t="shared" si="45"/>
        <v/>
      </c>
      <c r="P299" s="11">
        <f t="shared" ca="1" si="46"/>
        <v>-4</v>
      </c>
      <c r="Q299" s="11">
        <f t="shared" ca="1" si="47"/>
        <v>2020</v>
      </c>
      <c r="R299" s="22" t="s">
        <v>435</v>
      </c>
      <c r="S299" s="5"/>
      <c r="T299" s="5" t="s">
        <v>40</v>
      </c>
      <c r="U299" s="22" t="s">
        <v>616</v>
      </c>
      <c r="V299" s="22">
        <v>1</v>
      </c>
      <c r="W299" s="63">
        <v>0</v>
      </c>
      <c r="X299" s="63">
        <f t="shared" si="51"/>
        <v>0</v>
      </c>
    </row>
    <row r="300" spans="1:24" ht="15.6" x14ac:dyDescent="0.3">
      <c r="A300" s="4" t="s">
        <v>425</v>
      </c>
      <c r="B300" s="4" t="s">
        <v>618</v>
      </c>
      <c r="C300" s="23" t="s">
        <v>131</v>
      </c>
      <c r="D300" s="14">
        <v>512571064</v>
      </c>
      <c r="E300" s="15">
        <v>38765</v>
      </c>
      <c r="F300" s="9">
        <f t="shared" si="50"/>
        <v>2006</v>
      </c>
      <c r="G300" s="10" t="s">
        <v>23</v>
      </c>
      <c r="H300" s="10" t="s">
        <v>24</v>
      </c>
      <c r="I300" s="10" t="s">
        <v>25</v>
      </c>
      <c r="J300" s="10" t="s">
        <v>437</v>
      </c>
      <c r="K300" s="23" t="s">
        <v>426</v>
      </c>
      <c r="L300" s="23" t="s">
        <v>427</v>
      </c>
      <c r="M300" s="23" t="s">
        <v>428</v>
      </c>
      <c r="N300" s="11">
        <f t="shared" ca="1" si="44"/>
        <v>18</v>
      </c>
      <c r="O300" s="11">
        <f t="shared" ca="1" si="45"/>
        <v>-7</v>
      </c>
      <c r="P300" s="11" t="str">
        <f t="shared" si="46"/>
        <v/>
      </c>
      <c r="Q300" s="11">
        <f t="shared" ca="1" si="47"/>
        <v>2017</v>
      </c>
      <c r="R300" s="22"/>
      <c r="S300" s="5"/>
      <c r="T300" s="5" t="s">
        <v>31</v>
      </c>
      <c r="U300" s="22" t="s">
        <v>617</v>
      </c>
      <c r="V300" s="22">
        <v>0</v>
      </c>
      <c r="W300" s="62"/>
      <c r="X300" s="62"/>
    </row>
    <row r="301" spans="1:24" ht="15.6" x14ac:dyDescent="0.3">
      <c r="A301" s="4" t="s">
        <v>425</v>
      </c>
      <c r="B301" s="4" t="s">
        <v>618</v>
      </c>
      <c r="C301" s="4" t="s">
        <v>271</v>
      </c>
      <c r="D301" s="7" t="s">
        <v>439</v>
      </c>
      <c r="E301" s="8">
        <v>40561</v>
      </c>
      <c r="F301" s="9">
        <f t="shared" si="50"/>
        <v>2011</v>
      </c>
      <c r="G301" s="10" t="s">
        <v>23</v>
      </c>
      <c r="H301" s="10" t="s">
        <v>24</v>
      </c>
      <c r="I301" s="10" t="s">
        <v>25</v>
      </c>
      <c r="J301" s="10" t="s">
        <v>438</v>
      </c>
      <c r="K301" s="4" t="s">
        <v>426</v>
      </c>
      <c r="L301" s="4" t="s">
        <v>427</v>
      </c>
      <c r="M301" s="4" t="s">
        <v>428</v>
      </c>
      <c r="N301" s="11">
        <f t="shared" ca="1" si="44"/>
        <v>13</v>
      </c>
      <c r="O301" s="11">
        <f t="shared" ca="1" si="45"/>
        <v>-2</v>
      </c>
      <c r="P301" s="11" t="str">
        <f t="shared" si="46"/>
        <v/>
      </c>
      <c r="Q301" s="11">
        <f t="shared" ca="1" si="47"/>
        <v>2022</v>
      </c>
      <c r="R301" s="22"/>
      <c r="S301" s="5"/>
      <c r="T301" s="5" t="s">
        <v>31</v>
      </c>
      <c r="U301" s="22" t="s">
        <v>617</v>
      </c>
      <c r="V301" s="22">
        <v>0</v>
      </c>
      <c r="W301" s="62"/>
      <c r="X301" s="62"/>
    </row>
    <row r="302" spans="1:24" ht="15.6" x14ac:dyDescent="0.3">
      <c r="A302" s="4" t="s">
        <v>425</v>
      </c>
      <c r="B302" s="4" t="s">
        <v>43</v>
      </c>
      <c r="C302" s="5" t="s">
        <v>163</v>
      </c>
      <c r="D302" s="14">
        <v>1362541</v>
      </c>
      <c r="E302" s="15">
        <v>40561</v>
      </c>
      <c r="F302" s="9">
        <f t="shared" si="50"/>
        <v>2011</v>
      </c>
      <c r="G302" s="10" t="s">
        <v>23</v>
      </c>
      <c r="H302" s="10" t="s">
        <v>24</v>
      </c>
      <c r="I302" s="10" t="s">
        <v>25</v>
      </c>
      <c r="J302" s="10" t="s">
        <v>438</v>
      </c>
      <c r="K302" s="4" t="s">
        <v>426</v>
      </c>
      <c r="L302" s="4" t="s">
        <v>427</v>
      </c>
      <c r="M302" s="4" t="s">
        <v>428</v>
      </c>
      <c r="N302" s="11">
        <f t="shared" ca="1" si="44"/>
        <v>13</v>
      </c>
      <c r="O302" s="11" t="str">
        <f t="shared" si="45"/>
        <v/>
      </c>
      <c r="P302" s="11">
        <f t="shared" ca="1" si="46"/>
        <v>-4</v>
      </c>
      <c r="Q302" s="11">
        <f t="shared" ca="1" si="47"/>
        <v>2020</v>
      </c>
      <c r="R302" s="22" t="s">
        <v>240</v>
      </c>
      <c r="S302" s="5"/>
      <c r="T302" s="5" t="s">
        <v>40</v>
      </c>
      <c r="U302" s="22" t="s">
        <v>615</v>
      </c>
      <c r="V302" s="22">
        <v>2</v>
      </c>
      <c r="W302" s="63">
        <v>0</v>
      </c>
      <c r="X302" s="63">
        <f>W302*V302</f>
        <v>0</v>
      </c>
    </row>
    <row r="303" spans="1:24" ht="15.6" x14ac:dyDescent="0.3">
      <c r="A303" s="4" t="s">
        <v>425</v>
      </c>
      <c r="B303" s="5" t="s">
        <v>623</v>
      </c>
      <c r="C303" s="4" t="s">
        <v>119</v>
      </c>
      <c r="D303" s="7">
        <v>1364063</v>
      </c>
      <c r="E303" s="8">
        <v>40583</v>
      </c>
      <c r="F303" s="9">
        <f t="shared" si="50"/>
        <v>2011</v>
      </c>
      <c r="G303" s="10" t="s">
        <v>23</v>
      </c>
      <c r="H303" s="10" t="s">
        <v>24</v>
      </c>
      <c r="I303" s="10" t="s">
        <v>296</v>
      </c>
      <c r="J303" s="18" t="s">
        <v>440</v>
      </c>
      <c r="K303" s="4" t="s">
        <v>426</v>
      </c>
      <c r="L303" s="4" t="s">
        <v>427</v>
      </c>
      <c r="M303" s="4" t="s">
        <v>428</v>
      </c>
      <c r="N303" s="11">
        <f t="shared" ca="1" si="44"/>
        <v>13</v>
      </c>
      <c r="O303" s="11">
        <f t="shared" ca="1" si="45"/>
        <v>-2</v>
      </c>
      <c r="P303" s="11" t="str">
        <f t="shared" si="46"/>
        <v/>
      </c>
      <c r="Q303" s="11">
        <f t="shared" ca="1" si="47"/>
        <v>2022</v>
      </c>
      <c r="R303" s="22"/>
      <c r="S303" s="5"/>
      <c r="T303" s="5" t="s">
        <v>31</v>
      </c>
      <c r="U303" s="22" t="s">
        <v>614</v>
      </c>
      <c r="V303" s="22">
        <v>0</v>
      </c>
      <c r="W303" s="62"/>
      <c r="X303" s="62"/>
    </row>
    <row r="304" spans="1:24" ht="15.6" x14ac:dyDescent="0.3">
      <c r="A304" s="4" t="s">
        <v>425</v>
      </c>
      <c r="B304" s="5" t="s">
        <v>34</v>
      </c>
      <c r="C304" s="23" t="s">
        <v>436</v>
      </c>
      <c r="D304" s="14">
        <v>2347380</v>
      </c>
      <c r="E304" s="15">
        <v>45495</v>
      </c>
      <c r="F304" s="9">
        <f t="shared" si="50"/>
        <v>2024</v>
      </c>
      <c r="G304" s="10" t="s">
        <v>23</v>
      </c>
      <c r="H304" s="10" t="s">
        <v>24</v>
      </c>
      <c r="I304" s="10" t="s">
        <v>296</v>
      </c>
      <c r="J304" s="10" t="s">
        <v>440</v>
      </c>
      <c r="K304" s="4" t="s">
        <v>426</v>
      </c>
      <c r="L304" s="4" t="s">
        <v>427</v>
      </c>
      <c r="M304" s="4" t="s">
        <v>428</v>
      </c>
      <c r="N304" s="11">
        <f t="shared" ca="1" si="44"/>
        <v>0</v>
      </c>
      <c r="O304" s="11">
        <f t="shared" ca="1" si="45"/>
        <v>11</v>
      </c>
      <c r="P304" s="11" t="str">
        <f t="shared" si="46"/>
        <v/>
      </c>
      <c r="Q304" s="11">
        <f t="shared" ca="1" si="47"/>
        <v>2035</v>
      </c>
      <c r="R304" s="22"/>
      <c r="S304" s="5"/>
      <c r="T304" s="5" t="s">
        <v>31</v>
      </c>
      <c r="U304" s="22" t="s">
        <v>615</v>
      </c>
      <c r="V304" s="22">
        <v>4</v>
      </c>
      <c r="W304" s="63">
        <v>0</v>
      </c>
      <c r="X304" s="63">
        <f t="shared" ref="X304:X306" si="52">W304*V304</f>
        <v>0</v>
      </c>
    </row>
    <row r="305" spans="1:24" ht="15.6" x14ac:dyDescent="0.3">
      <c r="A305" s="4" t="s">
        <v>425</v>
      </c>
      <c r="B305" s="4" t="s">
        <v>210</v>
      </c>
      <c r="C305" s="23" t="s">
        <v>415</v>
      </c>
      <c r="D305" s="13">
        <v>1370302</v>
      </c>
      <c r="E305" s="8">
        <v>40583</v>
      </c>
      <c r="F305" s="9">
        <f t="shared" si="50"/>
        <v>2011</v>
      </c>
      <c r="G305" s="10" t="s">
        <v>23</v>
      </c>
      <c r="H305" s="10" t="s">
        <v>24</v>
      </c>
      <c r="I305" s="10" t="s">
        <v>296</v>
      </c>
      <c r="J305" s="10" t="s">
        <v>440</v>
      </c>
      <c r="K305" s="4" t="s">
        <v>426</v>
      </c>
      <c r="L305" s="4" t="s">
        <v>427</v>
      </c>
      <c r="M305" s="4" t="s">
        <v>428</v>
      </c>
      <c r="N305" s="11">
        <f t="shared" ca="1" si="44"/>
        <v>13</v>
      </c>
      <c r="O305" s="11">
        <f t="shared" ca="1" si="45"/>
        <v>-2</v>
      </c>
      <c r="P305" s="11" t="str">
        <f t="shared" si="46"/>
        <v/>
      </c>
      <c r="Q305" s="11">
        <f t="shared" ca="1" si="47"/>
        <v>2022</v>
      </c>
      <c r="R305" s="22" t="s">
        <v>441</v>
      </c>
      <c r="S305" s="5"/>
      <c r="T305" s="5" t="s">
        <v>31</v>
      </c>
      <c r="U305" s="22" t="s">
        <v>615</v>
      </c>
      <c r="V305" s="22">
        <v>2</v>
      </c>
      <c r="W305" s="63">
        <v>0</v>
      </c>
      <c r="X305" s="63">
        <f t="shared" si="52"/>
        <v>0</v>
      </c>
    </row>
    <row r="306" spans="1:24" ht="15.6" x14ac:dyDescent="0.3">
      <c r="A306" s="4" t="s">
        <v>425</v>
      </c>
      <c r="B306" s="4" t="s">
        <v>220</v>
      </c>
      <c r="C306" s="25" t="s">
        <v>221</v>
      </c>
      <c r="D306" s="14">
        <v>1374081</v>
      </c>
      <c r="E306" s="15">
        <v>40583</v>
      </c>
      <c r="F306" s="9">
        <f t="shared" si="50"/>
        <v>2011</v>
      </c>
      <c r="G306" s="10" t="s">
        <v>23</v>
      </c>
      <c r="H306" s="10" t="s">
        <v>24</v>
      </c>
      <c r="I306" s="10" t="s">
        <v>296</v>
      </c>
      <c r="J306" s="10" t="s">
        <v>440</v>
      </c>
      <c r="K306" s="4" t="s">
        <v>426</v>
      </c>
      <c r="L306" s="4" t="s">
        <v>427</v>
      </c>
      <c r="M306" s="4" t="s">
        <v>428</v>
      </c>
      <c r="N306" s="11">
        <f t="shared" ca="1" si="44"/>
        <v>13</v>
      </c>
      <c r="O306" s="11" t="str">
        <f t="shared" si="45"/>
        <v/>
      </c>
      <c r="P306" s="11">
        <f t="shared" ca="1" si="46"/>
        <v>-4</v>
      </c>
      <c r="Q306" s="11">
        <f t="shared" ca="1" si="47"/>
        <v>2020</v>
      </c>
      <c r="R306" s="22" t="s">
        <v>442</v>
      </c>
      <c r="S306" s="5"/>
      <c r="T306" s="5" t="s">
        <v>40</v>
      </c>
      <c r="U306" s="22" t="s">
        <v>616</v>
      </c>
      <c r="V306" s="22">
        <v>1</v>
      </c>
      <c r="W306" s="63">
        <v>0</v>
      </c>
      <c r="X306" s="63">
        <f t="shared" si="52"/>
        <v>0</v>
      </c>
    </row>
    <row r="307" spans="1:24" ht="15.6" x14ac:dyDescent="0.3">
      <c r="A307" s="4" t="s">
        <v>425</v>
      </c>
      <c r="B307" s="4" t="s">
        <v>621</v>
      </c>
      <c r="C307" s="23" t="s">
        <v>154</v>
      </c>
      <c r="D307" s="14">
        <v>1363858</v>
      </c>
      <c r="E307" s="15">
        <v>40561</v>
      </c>
      <c r="F307" s="9">
        <f t="shared" si="50"/>
        <v>2011</v>
      </c>
      <c r="G307" s="10" t="s">
        <v>23</v>
      </c>
      <c r="H307" s="10" t="s">
        <v>24</v>
      </c>
      <c r="I307" s="10" t="s">
        <v>296</v>
      </c>
      <c r="J307" s="10" t="s">
        <v>443</v>
      </c>
      <c r="K307" s="4" t="s">
        <v>426</v>
      </c>
      <c r="L307" s="4" t="s">
        <v>427</v>
      </c>
      <c r="M307" s="4" t="s">
        <v>428</v>
      </c>
      <c r="N307" s="11">
        <f t="shared" ca="1" si="44"/>
        <v>13</v>
      </c>
      <c r="O307" s="11">
        <f t="shared" ca="1" si="45"/>
        <v>-2</v>
      </c>
      <c r="P307" s="11" t="str">
        <f t="shared" si="46"/>
        <v/>
      </c>
      <c r="Q307" s="11">
        <f t="shared" ca="1" si="47"/>
        <v>2022</v>
      </c>
      <c r="R307" s="22"/>
      <c r="S307" s="5"/>
      <c r="T307" s="5" t="s">
        <v>31</v>
      </c>
      <c r="U307" s="22" t="s">
        <v>614</v>
      </c>
      <c r="V307" s="22">
        <v>0</v>
      </c>
      <c r="W307" s="62"/>
      <c r="X307" s="62"/>
    </row>
    <row r="308" spans="1:24" ht="15.6" x14ac:dyDescent="0.3">
      <c r="A308" s="4" t="s">
        <v>425</v>
      </c>
      <c r="B308" s="4" t="s">
        <v>621</v>
      </c>
      <c r="C308" s="23" t="s">
        <v>154</v>
      </c>
      <c r="D308" s="14">
        <v>1363856</v>
      </c>
      <c r="E308" s="15">
        <v>40583</v>
      </c>
      <c r="F308" s="9">
        <f t="shared" si="50"/>
        <v>2011</v>
      </c>
      <c r="G308" s="10" t="s">
        <v>23</v>
      </c>
      <c r="H308" s="10" t="s">
        <v>24</v>
      </c>
      <c r="I308" s="10" t="s">
        <v>296</v>
      </c>
      <c r="J308" s="10" t="s">
        <v>413</v>
      </c>
      <c r="K308" s="4" t="s">
        <v>426</v>
      </c>
      <c r="L308" s="4" t="s">
        <v>427</v>
      </c>
      <c r="M308" s="4" t="s">
        <v>428</v>
      </c>
      <c r="N308" s="11">
        <f t="shared" ca="1" si="44"/>
        <v>13</v>
      </c>
      <c r="O308" s="11">
        <f t="shared" ca="1" si="45"/>
        <v>-2</v>
      </c>
      <c r="P308" s="11" t="str">
        <f t="shared" si="46"/>
        <v/>
      </c>
      <c r="Q308" s="11">
        <f t="shared" ca="1" si="47"/>
        <v>2022</v>
      </c>
      <c r="R308" s="22"/>
      <c r="S308" s="5"/>
      <c r="T308" s="5" t="s">
        <v>31</v>
      </c>
      <c r="U308" s="22" t="s">
        <v>614</v>
      </c>
      <c r="V308" s="22">
        <v>0</v>
      </c>
      <c r="W308" s="62"/>
      <c r="X308" s="62"/>
    </row>
    <row r="309" spans="1:24" ht="15.6" x14ac:dyDescent="0.3">
      <c r="A309" s="4" t="s">
        <v>425</v>
      </c>
      <c r="B309" s="5" t="s">
        <v>623</v>
      </c>
      <c r="C309" s="23" t="s">
        <v>119</v>
      </c>
      <c r="D309" s="16">
        <v>1364061</v>
      </c>
      <c r="E309" s="15">
        <v>40561</v>
      </c>
      <c r="F309" s="9">
        <f t="shared" si="50"/>
        <v>2011</v>
      </c>
      <c r="G309" s="10" t="s">
        <v>23</v>
      </c>
      <c r="H309" s="10" t="s">
        <v>24</v>
      </c>
      <c r="I309" s="10" t="s">
        <v>296</v>
      </c>
      <c r="J309" s="10" t="s">
        <v>413</v>
      </c>
      <c r="K309" s="4" t="s">
        <v>426</v>
      </c>
      <c r="L309" s="4" t="s">
        <v>427</v>
      </c>
      <c r="M309" s="4" t="s">
        <v>428</v>
      </c>
      <c r="N309" s="11">
        <f t="shared" ca="1" si="44"/>
        <v>13</v>
      </c>
      <c r="O309" s="11">
        <f t="shared" ca="1" si="45"/>
        <v>-2</v>
      </c>
      <c r="P309" s="11" t="str">
        <f t="shared" si="46"/>
        <v/>
      </c>
      <c r="Q309" s="11">
        <f t="shared" ca="1" si="47"/>
        <v>2022</v>
      </c>
      <c r="R309" s="22"/>
      <c r="S309" s="5"/>
      <c r="T309" s="5" t="s">
        <v>31</v>
      </c>
      <c r="U309" s="22" t="s">
        <v>614</v>
      </c>
      <c r="V309" s="22">
        <v>0</v>
      </c>
      <c r="W309" s="62"/>
      <c r="X309" s="62"/>
    </row>
    <row r="310" spans="1:24" ht="15.6" x14ac:dyDescent="0.3">
      <c r="A310" s="4" t="s">
        <v>425</v>
      </c>
      <c r="B310" s="23" t="s">
        <v>622</v>
      </c>
      <c r="C310" s="23" t="s">
        <v>444</v>
      </c>
      <c r="D310" s="7">
        <v>1433629</v>
      </c>
      <c r="E310" s="8">
        <v>41048</v>
      </c>
      <c r="F310" s="9">
        <f t="shared" si="50"/>
        <v>2012</v>
      </c>
      <c r="G310" s="10" t="s">
        <v>23</v>
      </c>
      <c r="H310" s="10" t="s">
        <v>24</v>
      </c>
      <c r="I310" s="10" t="s">
        <v>197</v>
      </c>
      <c r="J310" s="10" t="s">
        <v>445</v>
      </c>
      <c r="K310" s="4" t="s">
        <v>426</v>
      </c>
      <c r="L310" s="4" t="s">
        <v>427</v>
      </c>
      <c r="M310" s="4" t="s">
        <v>428</v>
      </c>
      <c r="N310" s="11">
        <f t="shared" ca="1" si="44"/>
        <v>12</v>
      </c>
      <c r="O310" s="11">
        <f t="shared" ca="1" si="45"/>
        <v>-1</v>
      </c>
      <c r="P310" s="11" t="str">
        <f t="shared" si="46"/>
        <v/>
      </c>
      <c r="Q310" s="11">
        <f t="shared" ca="1" si="47"/>
        <v>2023</v>
      </c>
      <c r="R310" s="22"/>
      <c r="S310" s="5"/>
      <c r="T310" s="5" t="s">
        <v>31</v>
      </c>
      <c r="U310" s="22" t="s">
        <v>614</v>
      </c>
      <c r="V310" s="22">
        <v>0</v>
      </c>
      <c r="W310" s="62"/>
      <c r="X310" s="62"/>
    </row>
    <row r="311" spans="1:24" ht="15.6" x14ac:dyDescent="0.3">
      <c r="A311" s="4" t="s">
        <v>425</v>
      </c>
      <c r="B311" s="23" t="s">
        <v>621</v>
      </c>
      <c r="C311" s="23" t="s">
        <v>154</v>
      </c>
      <c r="D311" s="16">
        <v>1439932</v>
      </c>
      <c r="E311" s="15">
        <v>41048</v>
      </c>
      <c r="F311" s="9">
        <f t="shared" si="50"/>
        <v>2012</v>
      </c>
      <c r="G311" s="10" t="s">
        <v>23</v>
      </c>
      <c r="H311" s="10" t="s">
        <v>24</v>
      </c>
      <c r="I311" s="10" t="s">
        <v>197</v>
      </c>
      <c r="J311" s="10" t="s">
        <v>445</v>
      </c>
      <c r="K311" s="4" t="s">
        <v>426</v>
      </c>
      <c r="L311" s="4" t="s">
        <v>427</v>
      </c>
      <c r="M311" s="4" t="s">
        <v>428</v>
      </c>
      <c r="N311" s="11">
        <f t="shared" ca="1" si="44"/>
        <v>12</v>
      </c>
      <c r="O311" s="11">
        <f t="shared" ca="1" si="45"/>
        <v>-1</v>
      </c>
      <c r="P311" s="11" t="str">
        <f t="shared" si="46"/>
        <v/>
      </c>
      <c r="Q311" s="11">
        <f t="shared" ca="1" si="47"/>
        <v>2023</v>
      </c>
      <c r="R311" s="22"/>
      <c r="S311" s="5"/>
      <c r="T311" s="5" t="s">
        <v>31</v>
      </c>
      <c r="U311" s="22" t="s">
        <v>614</v>
      </c>
      <c r="V311" s="22">
        <v>0</v>
      </c>
      <c r="W311" s="62"/>
      <c r="X311" s="62"/>
    </row>
    <row r="312" spans="1:24" ht="15.6" x14ac:dyDescent="0.3">
      <c r="A312" s="4" t="s">
        <v>425</v>
      </c>
      <c r="B312" s="4" t="s">
        <v>390</v>
      </c>
      <c r="C312" s="23" t="s">
        <v>391</v>
      </c>
      <c r="D312" s="14">
        <v>1374079</v>
      </c>
      <c r="E312" s="15">
        <v>42255</v>
      </c>
      <c r="F312" s="9">
        <f t="shared" si="50"/>
        <v>2015</v>
      </c>
      <c r="G312" s="10" t="s">
        <v>23</v>
      </c>
      <c r="H312" s="10" t="s">
        <v>24</v>
      </c>
      <c r="I312" s="10" t="s">
        <v>197</v>
      </c>
      <c r="J312" s="10" t="s">
        <v>445</v>
      </c>
      <c r="K312" s="4" t="s">
        <v>426</v>
      </c>
      <c r="L312" s="4" t="s">
        <v>427</v>
      </c>
      <c r="M312" s="4" t="s">
        <v>428</v>
      </c>
      <c r="N312" s="11">
        <f t="shared" ca="1" si="44"/>
        <v>9</v>
      </c>
      <c r="O312" s="11" t="str">
        <f t="shared" si="45"/>
        <v/>
      </c>
      <c r="P312" s="11">
        <f t="shared" ca="1" si="46"/>
        <v>0</v>
      </c>
      <c r="Q312" s="11">
        <f t="shared" ca="1" si="47"/>
        <v>2024</v>
      </c>
      <c r="R312" s="22" t="s">
        <v>446</v>
      </c>
      <c r="S312" s="5"/>
      <c r="T312" s="5" t="s">
        <v>40</v>
      </c>
      <c r="U312" s="22" t="s">
        <v>616</v>
      </c>
      <c r="V312" s="22">
        <v>1</v>
      </c>
      <c r="W312" s="63">
        <v>0</v>
      </c>
      <c r="X312" s="63">
        <f>W312*V312</f>
        <v>0</v>
      </c>
    </row>
    <row r="313" spans="1:24" ht="15.6" x14ac:dyDescent="0.3">
      <c r="A313" s="4" t="s">
        <v>425</v>
      </c>
      <c r="B313" s="23" t="s">
        <v>196</v>
      </c>
      <c r="C313" s="23" t="s">
        <v>394</v>
      </c>
      <c r="D313" s="7">
        <v>152620000012</v>
      </c>
      <c r="E313" s="52">
        <v>42156</v>
      </c>
      <c r="F313" s="9">
        <f t="shared" si="50"/>
        <v>2015</v>
      </c>
      <c r="G313" s="10" t="s">
        <v>23</v>
      </c>
      <c r="H313" s="10" t="s">
        <v>24</v>
      </c>
      <c r="I313" s="10" t="s">
        <v>197</v>
      </c>
      <c r="J313" s="10" t="s">
        <v>445</v>
      </c>
      <c r="K313" s="4" t="s">
        <v>426</v>
      </c>
      <c r="L313" s="4" t="s">
        <v>427</v>
      </c>
      <c r="M313" s="4" t="s">
        <v>428</v>
      </c>
      <c r="N313" s="11">
        <f t="shared" ca="1" si="44"/>
        <v>9</v>
      </c>
      <c r="O313" s="11" t="str">
        <f t="shared" si="45"/>
        <v/>
      </c>
      <c r="P313" s="11">
        <f t="shared" ca="1" si="46"/>
        <v>0</v>
      </c>
      <c r="Q313" s="11">
        <f t="shared" ca="1" si="47"/>
        <v>2024</v>
      </c>
      <c r="R313" s="22" t="s">
        <v>447</v>
      </c>
      <c r="S313" s="5"/>
      <c r="T313" s="5" t="s">
        <v>40</v>
      </c>
      <c r="U313" s="22" t="s">
        <v>614</v>
      </c>
      <c r="V313" s="22">
        <v>0</v>
      </c>
      <c r="W313" s="62"/>
      <c r="X313" s="62"/>
    </row>
    <row r="314" spans="1:24" ht="15.6" x14ac:dyDescent="0.3">
      <c r="A314" s="4" t="s">
        <v>425</v>
      </c>
      <c r="B314" s="4" t="s">
        <v>618</v>
      </c>
      <c r="C314" s="23" t="s">
        <v>271</v>
      </c>
      <c r="D314" s="7" t="s">
        <v>448</v>
      </c>
      <c r="E314" s="8">
        <v>40753</v>
      </c>
      <c r="F314" s="9">
        <f t="shared" si="50"/>
        <v>2011</v>
      </c>
      <c r="G314" s="10" t="s">
        <v>23</v>
      </c>
      <c r="H314" s="10" t="s">
        <v>24</v>
      </c>
      <c r="I314" s="10" t="s">
        <v>92</v>
      </c>
      <c r="J314" s="18" t="s">
        <v>369</v>
      </c>
      <c r="K314" s="4" t="s">
        <v>426</v>
      </c>
      <c r="L314" s="4" t="s">
        <v>427</v>
      </c>
      <c r="M314" s="4" t="s">
        <v>428</v>
      </c>
      <c r="N314" s="11">
        <f t="shared" ca="1" si="44"/>
        <v>13</v>
      </c>
      <c r="O314" s="11">
        <f t="shared" ca="1" si="45"/>
        <v>-2</v>
      </c>
      <c r="P314" s="11" t="str">
        <f t="shared" si="46"/>
        <v/>
      </c>
      <c r="Q314" s="11">
        <f t="shared" ca="1" si="47"/>
        <v>2022</v>
      </c>
      <c r="R314" s="22"/>
      <c r="S314" s="5"/>
      <c r="T314" s="5" t="s">
        <v>31</v>
      </c>
      <c r="U314" s="22" t="s">
        <v>617</v>
      </c>
      <c r="V314" s="22">
        <v>0</v>
      </c>
      <c r="W314" s="62"/>
      <c r="X314" s="62"/>
    </row>
    <row r="315" spans="1:24" ht="15.6" x14ac:dyDescent="0.3">
      <c r="A315" s="4" t="s">
        <v>425</v>
      </c>
      <c r="B315" s="23" t="s">
        <v>377</v>
      </c>
      <c r="C315" s="23" t="s">
        <v>378</v>
      </c>
      <c r="D315" s="14">
        <v>1395108</v>
      </c>
      <c r="E315" s="15">
        <v>40725</v>
      </c>
      <c r="F315" s="9">
        <f t="shared" si="50"/>
        <v>2011</v>
      </c>
      <c r="G315" s="10" t="s">
        <v>23</v>
      </c>
      <c r="H315" s="10" t="s">
        <v>24</v>
      </c>
      <c r="I315" s="10" t="s">
        <v>92</v>
      </c>
      <c r="J315" s="18" t="s">
        <v>450</v>
      </c>
      <c r="K315" s="4" t="s">
        <v>426</v>
      </c>
      <c r="L315" s="4" t="s">
        <v>427</v>
      </c>
      <c r="M315" s="4" t="s">
        <v>428</v>
      </c>
      <c r="N315" s="11">
        <f t="shared" ca="1" si="44"/>
        <v>13</v>
      </c>
      <c r="O315" s="11" t="str">
        <f t="shared" si="45"/>
        <v/>
      </c>
      <c r="P315" s="11">
        <f t="shared" ca="1" si="46"/>
        <v>-4</v>
      </c>
      <c r="Q315" s="11">
        <f t="shared" ca="1" si="47"/>
        <v>2020</v>
      </c>
      <c r="R315" s="22" t="s">
        <v>449</v>
      </c>
      <c r="S315" s="5"/>
      <c r="T315" s="5" t="s">
        <v>40</v>
      </c>
      <c r="U315" s="22" t="s">
        <v>616</v>
      </c>
      <c r="V315" s="22">
        <v>1</v>
      </c>
      <c r="W315" s="63">
        <v>0</v>
      </c>
      <c r="X315" s="63">
        <f t="shared" ref="X315:X316" si="53">W315*V315</f>
        <v>0</v>
      </c>
    </row>
    <row r="316" spans="1:24" ht="15.6" x14ac:dyDescent="0.3">
      <c r="A316" s="4" t="s">
        <v>425</v>
      </c>
      <c r="B316" s="27" t="s">
        <v>264</v>
      </c>
      <c r="C316" s="23" t="s">
        <v>265</v>
      </c>
      <c r="D316" s="7">
        <v>1395109</v>
      </c>
      <c r="E316" s="8">
        <v>40725</v>
      </c>
      <c r="F316" s="9">
        <f t="shared" si="50"/>
        <v>2011</v>
      </c>
      <c r="G316" s="10" t="s">
        <v>23</v>
      </c>
      <c r="H316" s="10" t="s">
        <v>24</v>
      </c>
      <c r="I316" s="10" t="s">
        <v>92</v>
      </c>
      <c r="J316" s="18" t="s">
        <v>373</v>
      </c>
      <c r="K316" s="4" t="s">
        <v>426</v>
      </c>
      <c r="L316" s="4" t="s">
        <v>427</v>
      </c>
      <c r="M316" s="4" t="s">
        <v>428</v>
      </c>
      <c r="N316" s="11">
        <f t="shared" ca="1" si="44"/>
        <v>13</v>
      </c>
      <c r="O316" s="11" t="str">
        <f t="shared" si="45"/>
        <v/>
      </c>
      <c r="P316" s="11">
        <f t="shared" ca="1" si="46"/>
        <v>-4</v>
      </c>
      <c r="Q316" s="11">
        <f t="shared" ca="1" si="47"/>
        <v>2020</v>
      </c>
      <c r="R316" s="22" t="s">
        <v>451</v>
      </c>
      <c r="S316" s="5"/>
      <c r="T316" s="5" t="s">
        <v>40</v>
      </c>
      <c r="U316" s="22" t="s">
        <v>616</v>
      </c>
      <c r="V316" s="22">
        <v>1</v>
      </c>
      <c r="W316" s="63">
        <v>0</v>
      </c>
      <c r="X316" s="63">
        <f t="shared" si="53"/>
        <v>0</v>
      </c>
    </row>
    <row r="317" spans="1:24" ht="15.6" x14ac:dyDescent="0.3">
      <c r="A317" s="4" t="s">
        <v>490</v>
      </c>
      <c r="B317" s="4" t="s">
        <v>621</v>
      </c>
      <c r="C317" s="24" t="s">
        <v>508</v>
      </c>
      <c r="D317" s="6">
        <v>1756832</v>
      </c>
      <c r="E317" s="52">
        <v>42887</v>
      </c>
      <c r="F317" s="9">
        <f t="shared" si="50"/>
        <v>2017</v>
      </c>
      <c r="G317" s="10" t="s">
        <v>23</v>
      </c>
      <c r="H317" s="10" t="s">
        <v>452</v>
      </c>
      <c r="K317" s="10" t="s">
        <v>491</v>
      </c>
      <c r="L317" s="10" t="s">
        <v>492</v>
      </c>
      <c r="M317" s="10" t="s">
        <v>493</v>
      </c>
      <c r="N317" s="11">
        <f t="shared" ca="1" si="44"/>
        <v>7</v>
      </c>
      <c r="O317" s="11">
        <f t="shared" ca="1" si="45"/>
        <v>4</v>
      </c>
      <c r="P317" s="11" t="str">
        <f t="shared" si="46"/>
        <v/>
      </c>
      <c r="Q317" s="11">
        <f t="shared" ca="1" si="47"/>
        <v>2028</v>
      </c>
      <c r="R317" s="46"/>
      <c r="T317" s="5" t="s">
        <v>31</v>
      </c>
      <c r="U317" s="22" t="s">
        <v>614</v>
      </c>
      <c r="V317" s="22">
        <v>0</v>
      </c>
      <c r="W317" s="62"/>
      <c r="X317" s="62"/>
    </row>
    <row r="318" spans="1:24" ht="15.6" x14ac:dyDescent="0.3">
      <c r="A318" s="4" t="s">
        <v>490</v>
      </c>
      <c r="B318" s="23" t="s">
        <v>377</v>
      </c>
      <c r="C318" s="24" t="s">
        <v>378</v>
      </c>
      <c r="D318" s="10">
        <v>1602238</v>
      </c>
      <c r="E318" s="15">
        <v>42132</v>
      </c>
      <c r="F318" s="9">
        <f t="shared" si="50"/>
        <v>2015</v>
      </c>
      <c r="G318" s="10" t="s">
        <v>23</v>
      </c>
      <c r="H318" s="10" t="s">
        <v>312</v>
      </c>
      <c r="I318" s="10" t="s">
        <v>602</v>
      </c>
      <c r="J318" s="10" t="s">
        <v>603</v>
      </c>
      <c r="K318" s="10" t="s">
        <v>491</v>
      </c>
      <c r="L318" s="10" t="s">
        <v>492</v>
      </c>
      <c r="M318" s="10" t="s">
        <v>493</v>
      </c>
      <c r="N318" s="11">
        <f t="shared" ca="1" si="44"/>
        <v>9</v>
      </c>
      <c r="O318" s="11" t="str">
        <f t="shared" si="45"/>
        <v/>
      </c>
      <c r="P318" s="11">
        <f t="shared" ca="1" si="46"/>
        <v>0</v>
      </c>
      <c r="Q318" s="11">
        <f t="shared" ca="1" si="47"/>
        <v>2024</v>
      </c>
      <c r="R318" s="22" t="s">
        <v>604</v>
      </c>
      <c r="T318" s="5" t="s">
        <v>40</v>
      </c>
      <c r="U318" s="22" t="s">
        <v>615</v>
      </c>
      <c r="V318" s="22">
        <v>2</v>
      </c>
      <c r="W318" s="63">
        <v>0</v>
      </c>
      <c r="X318" s="63">
        <f t="shared" ref="X318:X319" si="54">W318*V318</f>
        <v>0</v>
      </c>
    </row>
    <row r="319" spans="1:24" ht="15.6" x14ac:dyDescent="0.3">
      <c r="A319" s="4" t="s">
        <v>490</v>
      </c>
      <c r="B319" s="23" t="s">
        <v>377</v>
      </c>
      <c r="C319" s="24" t="s">
        <v>378</v>
      </c>
      <c r="D319" s="10">
        <v>1602416</v>
      </c>
      <c r="E319" s="15">
        <v>42132</v>
      </c>
      <c r="F319" s="9">
        <f t="shared" si="50"/>
        <v>2015</v>
      </c>
      <c r="G319" s="10" t="s">
        <v>23</v>
      </c>
      <c r="H319" s="10" t="s">
        <v>312</v>
      </c>
      <c r="I319" s="10" t="s">
        <v>602</v>
      </c>
      <c r="J319" s="10" t="s">
        <v>605</v>
      </c>
      <c r="K319" s="10" t="s">
        <v>491</v>
      </c>
      <c r="L319" s="10" t="s">
        <v>492</v>
      </c>
      <c r="M319" s="10" t="s">
        <v>493</v>
      </c>
      <c r="N319" s="11">
        <f t="shared" ca="1" si="44"/>
        <v>9</v>
      </c>
      <c r="O319" s="11" t="str">
        <f t="shared" si="45"/>
        <v/>
      </c>
      <c r="P319" s="11">
        <f t="shared" ca="1" si="46"/>
        <v>0</v>
      </c>
      <c r="Q319" s="11">
        <f t="shared" ca="1" si="47"/>
        <v>2024</v>
      </c>
      <c r="R319" s="22" t="s">
        <v>606</v>
      </c>
      <c r="T319" s="5" t="s">
        <v>40</v>
      </c>
      <c r="U319" s="22" t="s">
        <v>615</v>
      </c>
      <c r="V319" s="22">
        <v>2</v>
      </c>
      <c r="W319" s="63">
        <v>0</v>
      </c>
      <c r="X319" s="63">
        <f t="shared" si="54"/>
        <v>0</v>
      </c>
    </row>
    <row r="320" spans="1:24" ht="15.6" x14ac:dyDescent="0.3">
      <c r="A320" s="4" t="s">
        <v>490</v>
      </c>
      <c r="B320" s="5" t="s">
        <v>623</v>
      </c>
      <c r="C320" s="24" t="s">
        <v>119</v>
      </c>
      <c r="D320" s="10">
        <v>1602146</v>
      </c>
      <c r="E320" s="15">
        <v>42132</v>
      </c>
      <c r="F320" s="9">
        <f t="shared" si="50"/>
        <v>2015</v>
      </c>
      <c r="G320" s="10" t="s">
        <v>23</v>
      </c>
      <c r="H320" s="10" t="s">
        <v>91</v>
      </c>
      <c r="I320" s="10" t="s">
        <v>550</v>
      </c>
      <c r="J320" s="10" t="s">
        <v>551</v>
      </c>
      <c r="K320" s="10" t="s">
        <v>491</v>
      </c>
      <c r="L320" s="10" t="s">
        <v>492</v>
      </c>
      <c r="M320" s="10" t="s">
        <v>493</v>
      </c>
      <c r="N320" s="11">
        <f t="shared" ca="1" si="44"/>
        <v>9</v>
      </c>
      <c r="O320" s="11">
        <f t="shared" ca="1" si="45"/>
        <v>2</v>
      </c>
      <c r="P320" s="11" t="str">
        <f t="shared" si="46"/>
        <v/>
      </c>
      <c r="Q320" s="11">
        <f t="shared" ca="1" si="47"/>
        <v>2026</v>
      </c>
      <c r="R320"/>
      <c r="T320" s="5" t="s">
        <v>31</v>
      </c>
      <c r="U320" s="22" t="s">
        <v>614</v>
      </c>
      <c r="V320" s="22">
        <v>0</v>
      </c>
      <c r="W320" s="62"/>
      <c r="X320" s="62"/>
    </row>
    <row r="321" spans="1:24" ht="15.6" x14ac:dyDescent="0.3">
      <c r="A321" s="4" t="s">
        <v>490</v>
      </c>
      <c r="B321" s="23" t="s">
        <v>264</v>
      </c>
      <c r="C321" s="24" t="s">
        <v>265</v>
      </c>
      <c r="D321" s="10">
        <v>1602414</v>
      </c>
      <c r="E321" s="15">
        <v>42132</v>
      </c>
      <c r="F321" s="9">
        <f t="shared" si="50"/>
        <v>2015</v>
      </c>
      <c r="G321" s="10" t="s">
        <v>23</v>
      </c>
      <c r="H321" s="10" t="s">
        <v>91</v>
      </c>
      <c r="I321" s="10" t="s">
        <v>550</v>
      </c>
      <c r="J321" s="10" t="s">
        <v>551</v>
      </c>
      <c r="K321" s="10" t="s">
        <v>491</v>
      </c>
      <c r="L321" s="10" t="s">
        <v>492</v>
      </c>
      <c r="M321" s="10" t="s">
        <v>493</v>
      </c>
      <c r="N321" s="11">
        <f t="shared" ca="1" si="44"/>
        <v>9</v>
      </c>
      <c r="O321" s="11" t="str">
        <f t="shared" si="45"/>
        <v/>
      </c>
      <c r="P321" s="11">
        <f t="shared" ca="1" si="46"/>
        <v>0</v>
      </c>
      <c r="Q321" s="11">
        <f t="shared" ca="1" si="47"/>
        <v>2024</v>
      </c>
      <c r="R321" s="22" t="s">
        <v>552</v>
      </c>
      <c r="T321" s="5" t="s">
        <v>40</v>
      </c>
      <c r="U321" s="22" t="s">
        <v>615</v>
      </c>
      <c r="V321" s="22">
        <v>2</v>
      </c>
      <c r="W321" s="63">
        <v>0</v>
      </c>
      <c r="X321" s="63">
        <f>W321*V321</f>
        <v>0</v>
      </c>
    </row>
    <row r="322" spans="1:24" ht="15.6" x14ac:dyDescent="0.3">
      <c r="A322" s="4" t="s">
        <v>490</v>
      </c>
      <c r="B322" s="5" t="s">
        <v>623</v>
      </c>
      <c r="C322" s="24" t="s">
        <v>119</v>
      </c>
      <c r="D322" s="10">
        <v>1602145</v>
      </c>
      <c r="E322" s="15">
        <v>42132</v>
      </c>
      <c r="F322" s="9">
        <f t="shared" si="50"/>
        <v>2015</v>
      </c>
      <c r="G322" s="10" t="s">
        <v>23</v>
      </c>
      <c r="H322" s="10" t="s">
        <v>91</v>
      </c>
      <c r="I322" s="10" t="s">
        <v>550</v>
      </c>
      <c r="J322" s="10" t="s">
        <v>553</v>
      </c>
      <c r="K322" s="10" t="s">
        <v>491</v>
      </c>
      <c r="L322" s="10" t="s">
        <v>492</v>
      </c>
      <c r="M322" s="10" t="s">
        <v>493</v>
      </c>
      <c r="N322" s="11">
        <f t="shared" ca="1" si="44"/>
        <v>9</v>
      </c>
      <c r="O322" s="11">
        <f t="shared" ca="1" si="45"/>
        <v>2</v>
      </c>
      <c r="P322" s="11" t="str">
        <f t="shared" si="46"/>
        <v/>
      </c>
      <c r="Q322" s="11">
        <f t="shared" ca="1" si="47"/>
        <v>2026</v>
      </c>
      <c r="R322"/>
      <c r="T322" s="5" t="s">
        <v>31</v>
      </c>
      <c r="U322" s="22" t="s">
        <v>614</v>
      </c>
      <c r="V322" s="22">
        <v>0</v>
      </c>
      <c r="W322" s="62"/>
      <c r="X322" s="62"/>
    </row>
    <row r="323" spans="1:24" ht="15.6" x14ac:dyDescent="0.3">
      <c r="A323" s="4" t="s">
        <v>490</v>
      </c>
      <c r="B323" s="23" t="s">
        <v>264</v>
      </c>
      <c r="C323" s="10" t="s">
        <v>265</v>
      </c>
      <c r="D323" s="10">
        <v>1703309</v>
      </c>
      <c r="E323" s="15">
        <v>42716</v>
      </c>
      <c r="F323" s="9">
        <f t="shared" si="50"/>
        <v>2016</v>
      </c>
      <c r="G323" s="10" t="s">
        <v>23</v>
      </c>
      <c r="H323" s="10" t="s">
        <v>91</v>
      </c>
      <c r="I323" s="10" t="s">
        <v>550</v>
      </c>
      <c r="J323" s="10" t="s">
        <v>553</v>
      </c>
      <c r="K323" s="10" t="s">
        <v>491</v>
      </c>
      <c r="L323" s="10" t="s">
        <v>492</v>
      </c>
      <c r="M323" s="10" t="s">
        <v>493</v>
      </c>
      <c r="N323" s="11">
        <f t="shared" ca="1" si="44"/>
        <v>8</v>
      </c>
      <c r="O323" s="11" t="str">
        <f t="shared" si="45"/>
        <v/>
      </c>
      <c r="P323" s="11">
        <f t="shared" ca="1" si="46"/>
        <v>1</v>
      </c>
      <c r="Q323" s="11">
        <f t="shared" ca="1" si="47"/>
        <v>2025</v>
      </c>
      <c r="R323" s="22" t="s">
        <v>554</v>
      </c>
      <c r="T323" s="5" t="s">
        <v>40</v>
      </c>
      <c r="U323" s="22" t="s">
        <v>615</v>
      </c>
      <c r="V323" s="22">
        <v>2</v>
      </c>
      <c r="W323" s="63">
        <v>0</v>
      </c>
      <c r="X323" s="63">
        <f>W323*V323</f>
        <v>0</v>
      </c>
    </row>
    <row r="324" spans="1:24" ht="15.6" x14ac:dyDescent="0.3">
      <c r="A324" s="4" t="s">
        <v>490</v>
      </c>
      <c r="B324" s="5" t="s">
        <v>623</v>
      </c>
      <c r="C324" s="24" t="s">
        <v>119</v>
      </c>
      <c r="D324" s="10">
        <v>1602231</v>
      </c>
      <c r="E324" s="15">
        <v>42132</v>
      </c>
      <c r="F324" s="9">
        <f t="shared" si="50"/>
        <v>2015</v>
      </c>
      <c r="G324" s="10" t="s">
        <v>23</v>
      </c>
      <c r="H324" s="10" t="s">
        <v>91</v>
      </c>
      <c r="I324" s="10" t="s">
        <v>550</v>
      </c>
      <c r="J324" s="10" t="s">
        <v>555</v>
      </c>
      <c r="K324" s="10" t="s">
        <v>491</v>
      </c>
      <c r="L324" s="10" t="s">
        <v>492</v>
      </c>
      <c r="M324" s="10" t="s">
        <v>493</v>
      </c>
      <c r="N324" s="11">
        <f t="shared" ca="1" si="44"/>
        <v>9</v>
      </c>
      <c r="O324" s="11">
        <f t="shared" ca="1" si="45"/>
        <v>2</v>
      </c>
      <c r="P324" s="11" t="str">
        <f t="shared" si="46"/>
        <v/>
      </c>
      <c r="Q324" s="11">
        <f t="shared" ca="1" si="47"/>
        <v>2026</v>
      </c>
      <c r="R324"/>
      <c r="T324" s="5" t="s">
        <v>31</v>
      </c>
      <c r="U324" s="22" t="s">
        <v>614</v>
      </c>
      <c r="V324" s="22">
        <v>0</v>
      </c>
      <c r="W324" s="62"/>
      <c r="X324" s="62"/>
    </row>
    <row r="325" spans="1:24" ht="15.6" x14ac:dyDescent="0.3">
      <c r="A325" s="4" t="s">
        <v>490</v>
      </c>
      <c r="B325" s="23" t="s">
        <v>264</v>
      </c>
      <c r="C325" s="10" t="s">
        <v>265</v>
      </c>
      <c r="D325" s="10">
        <v>1602446</v>
      </c>
      <c r="E325" s="15">
        <v>42132</v>
      </c>
      <c r="F325" s="9">
        <f t="shared" ref="F325:F356" si="55">YEAR(E325)</f>
        <v>2015</v>
      </c>
      <c r="G325" s="10" t="s">
        <v>23</v>
      </c>
      <c r="H325" s="10" t="s">
        <v>91</v>
      </c>
      <c r="I325" s="10" t="s">
        <v>550</v>
      </c>
      <c r="J325" s="10" t="s">
        <v>555</v>
      </c>
      <c r="K325" s="10" t="s">
        <v>491</v>
      </c>
      <c r="L325" s="10" t="s">
        <v>492</v>
      </c>
      <c r="M325" s="10" t="s">
        <v>493</v>
      </c>
      <c r="N325" s="11">
        <f t="shared" ca="1" si="44"/>
        <v>9</v>
      </c>
      <c r="O325" s="11" t="str">
        <f t="shared" si="45"/>
        <v/>
      </c>
      <c r="P325" s="11">
        <f t="shared" ca="1" si="46"/>
        <v>0</v>
      </c>
      <c r="Q325" s="11">
        <f t="shared" ca="1" si="47"/>
        <v>2024</v>
      </c>
      <c r="R325" s="22" t="s">
        <v>556</v>
      </c>
      <c r="T325" s="5" t="s">
        <v>40</v>
      </c>
      <c r="U325" s="22" t="s">
        <v>615</v>
      </c>
      <c r="V325" s="22">
        <v>2</v>
      </c>
      <c r="W325" s="63">
        <v>0</v>
      </c>
      <c r="X325" s="63">
        <f>W325*V325</f>
        <v>0</v>
      </c>
    </row>
    <row r="326" spans="1:24" ht="15.6" x14ac:dyDescent="0.3">
      <c r="A326" s="4" t="s">
        <v>490</v>
      </c>
      <c r="B326" s="4" t="s">
        <v>621</v>
      </c>
      <c r="C326" s="10" t="s">
        <v>154</v>
      </c>
      <c r="D326" s="10">
        <v>1523305</v>
      </c>
      <c r="E326" s="15">
        <v>41670</v>
      </c>
      <c r="F326" s="9">
        <f t="shared" si="55"/>
        <v>2014</v>
      </c>
      <c r="G326" s="10" t="s">
        <v>23</v>
      </c>
      <c r="H326" s="10" t="s">
        <v>91</v>
      </c>
      <c r="I326" s="10" t="s">
        <v>550</v>
      </c>
      <c r="J326" s="10" t="s">
        <v>557</v>
      </c>
      <c r="K326" s="10" t="s">
        <v>491</v>
      </c>
      <c r="L326" s="10" t="s">
        <v>492</v>
      </c>
      <c r="M326" s="10" t="s">
        <v>493</v>
      </c>
      <c r="N326" s="11">
        <f t="shared" ca="1" si="44"/>
        <v>10</v>
      </c>
      <c r="O326" s="11">
        <f t="shared" ca="1" si="45"/>
        <v>1</v>
      </c>
      <c r="P326" s="11" t="str">
        <f t="shared" si="46"/>
        <v/>
      </c>
      <c r="Q326" s="11">
        <f t="shared" ca="1" si="47"/>
        <v>2025</v>
      </c>
      <c r="R326" s="46"/>
      <c r="T326" s="5" t="s">
        <v>31</v>
      </c>
      <c r="U326" s="22" t="s">
        <v>614</v>
      </c>
      <c r="V326" s="22">
        <v>0</v>
      </c>
      <c r="W326" s="62"/>
      <c r="X326" s="62"/>
    </row>
    <row r="327" spans="1:24" ht="15.6" x14ac:dyDescent="0.3">
      <c r="A327" s="4" t="s">
        <v>490</v>
      </c>
      <c r="B327" s="5" t="s">
        <v>623</v>
      </c>
      <c r="C327" s="10" t="s">
        <v>119</v>
      </c>
      <c r="D327" s="10">
        <v>1602267</v>
      </c>
      <c r="E327" s="15">
        <v>42132</v>
      </c>
      <c r="F327" s="9">
        <f t="shared" si="55"/>
        <v>2015</v>
      </c>
      <c r="G327" s="10" t="s">
        <v>23</v>
      </c>
      <c r="H327" s="10" t="s">
        <v>91</v>
      </c>
      <c r="I327" s="10" t="s">
        <v>550</v>
      </c>
      <c r="J327" s="10" t="s">
        <v>557</v>
      </c>
      <c r="K327" s="10" t="s">
        <v>491</v>
      </c>
      <c r="L327" s="10" t="s">
        <v>492</v>
      </c>
      <c r="M327" s="10" t="s">
        <v>493</v>
      </c>
      <c r="N327" s="11">
        <f t="shared" ref="N327:N359" ca="1" si="56">ROUNDUP(DATEDIF(E327,(NOW()),"y"),0)</f>
        <v>9</v>
      </c>
      <c r="O327" s="11">
        <f t="shared" ref="O327:O359" ca="1" si="57">IF(T327="analyzer",11-N327,"")</f>
        <v>2</v>
      </c>
      <c r="P327" s="11" t="str">
        <f t="shared" ref="P327:P359" si="58">IF(T327="sonde",9-N327,"")</f>
        <v/>
      </c>
      <c r="Q327" s="11">
        <f t="shared" ref="Q327:Q359" ca="1" si="59">IF(T327="sonde",F327+N327+P327,F327+N327+O327)</f>
        <v>2026</v>
      </c>
      <c r="R327"/>
      <c r="T327" s="5" t="s">
        <v>31</v>
      </c>
      <c r="U327" s="22" t="s">
        <v>614</v>
      </c>
      <c r="V327" s="22">
        <v>0</v>
      </c>
      <c r="W327" s="62"/>
      <c r="X327" s="62"/>
    </row>
    <row r="328" spans="1:24" ht="15.6" x14ac:dyDescent="0.3">
      <c r="A328" s="4" t="s">
        <v>490</v>
      </c>
      <c r="B328" s="23" t="s">
        <v>264</v>
      </c>
      <c r="C328" s="10" t="s">
        <v>265</v>
      </c>
      <c r="D328" s="10">
        <v>1602413</v>
      </c>
      <c r="E328" s="15">
        <v>42132</v>
      </c>
      <c r="F328" s="9">
        <f t="shared" si="55"/>
        <v>2015</v>
      </c>
      <c r="G328" s="10" t="s">
        <v>23</v>
      </c>
      <c r="H328" s="10" t="s">
        <v>91</v>
      </c>
      <c r="I328" s="10" t="s">
        <v>550</v>
      </c>
      <c r="J328" s="10" t="s">
        <v>557</v>
      </c>
      <c r="K328" s="10" t="s">
        <v>491</v>
      </c>
      <c r="L328" s="10" t="s">
        <v>492</v>
      </c>
      <c r="M328" s="10" t="s">
        <v>493</v>
      </c>
      <c r="N328" s="11">
        <f t="shared" ca="1" si="56"/>
        <v>9</v>
      </c>
      <c r="O328" s="11" t="str">
        <f t="shared" si="57"/>
        <v/>
      </c>
      <c r="P328" s="11">
        <f t="shared" ca="1" si="58"/>
        <v>0</v>
      </c>
      <c r="Q328" s="11">
        <f t="shared" ca="1" si="59"/>
        <v>2024</v>
      </c>
      <c r="R328" s="22" t="s">
        <v>558</v>
      </c>
      <c r="T328" s="5" t="s">
        <v>40</v>
      </c>
      <c r="U328" s="22" t="s">
        <v>615</v>
      </c>
      <c r="V328" s="22">
        <v>2</v>
      </c>
      <c r="W328" s="63">
        <v>0</v>
      </c>
      <c r="X328" s="63">
        <f>W328*V328</f>
        <v>0</v>
      </c>
    </row>
    <row r="329" spans="1:24" ht="15.6" x14ac:dyDescent="0.3">
      <c r="A329" s="4" t="s">
        <v>490</v>
      </c>
      <c r="B329" s="4" t="s">
        <v>621</v>
      </c>
      <c r="C329" s="10" t="s">
        <v>508</v>
      </c>
      <c r="D329" s="10">
        <v>1601897</v>
      </c>
      <c r="E329" s="15">
        <v>42132</v>
      </c>
      <c r="F329" s="9">
        <f t="shared" si="55"/>
        <v>2015</v>
      </c>
      <c r="G329" s="10" t="s">
        <v>23</v>
      </c>
      <c r="H329" s="10" t="s">
        <v>91</v>
      </c>
      <c r="I329" s="10" t="s">
        <v>92</v>
      </c>
      <c r="J329" s="10" t="s">
        <v>369</v>
      </c>
      <c r="K329" s="10" t="s">
        <v>491</v>
      </c>
      <c r="L329" s="10" t="s">
        <v>492</v>
      </c>
      <c r="M329" s="10" t="s">
        <v>493</v>
      </c>
      <c r="N329" s="11">
        <f t="shared" ca="1" si="56"/>
        <v>9</v>
      </c>
      <c r="O329" s="11">
        <f t="shared" ca="1" si="57"/>
        <v>2</v>
      </c>
      <c r="P329" s="11" t="str">
        <f t="shared" si="58"/>
        <v/>
      </c>
      <c r="Q329" s="11">
        <f t="shared" ca="1" si="59"/>
        <v>2026</v>
      </c>
      <c r="R329" s="46"/>
      <c r="T329" s="5" t="s">
        <v>31</v>
      </c>
      <c r="U329" s="22" t="s">
        <v>614</v>
      </c>
      <c r="V329" s="22">
        <v>0</v>
      </c>
      <c r="W329" s="62"/>
      <c r="X329" s="62"/>
    </row>
    <row r="330" spans="1:24" ht="15.6" x14ac:dyDescent="0.3">
      <c r="A330" s="4" t="s">
        <v>490</v>
      </c>
      <c r="B330" s="5" t="s">
        <v>623</v>
      </c>
      <c r="C330" s="10" t="s">
        <v>119</v>
      </c>
      <c r="D330" s="10">
        <v>1602041</v>
      </c>
      <c r="E330" s="15">
        <v>42132</v>
      </c>
      <c r="F330" s="9">
        <f t="shared" si="55"/>
        <v>2015</v>
      </c>
      <c r="G330" s="10" t="s">
        <v>23</v>
      </c>
      <c r="H330" s="10" t="s">
        <v>91</v>
      </c>
      <c r="I330" s="10" t="s">
        <v>92</v>
      </c>
      <c r="J330" s="10" t="s">
        <v>559</v>
      </c>
      <c r="K330" s="10" t="s">
        <v>491</v>
      </c>
      <c r="L330" s="10" t="s">
        <v>492</v>
      </c>
      <c r="M330" s="10" t="s">
        <v>493</v>
      </c>
      <c r="N330" s="11">
        <f t="shared" ca="1" si="56"/>
        <v>9</v>
      </c>
      <c r="O330" s="11">
        <f t="shared" ca="1" si="57"/>
        <v>2</v>
      </c>
      <c r="P330" s="11" t="str">
        <f t="shared" si="58"/>
        <v/>
      </c>
      <c r="Q330" s="11">
        <f t="shared" ca="1" si="59"/>
        <v>2026</v>
      </c>
      <c r="R330"/>
      <c r="T330" s="5" t="s">
        <v>31</v>
      </c>
      <c r="U330" s="22" t="s">
        <v>614</v>
      </c>
      <c r="V330" s="22">
        <v>0</v>
      </c>
      <c r="W330" s="62"/>
      <c r="X330" s="62"/>
    </row>
    <row r="331" spans="1:24" ht="15.6" x14ac:dyDescent="0.3">
      <c r="A331" s="4" t="s">
        <v>490</v>
      </c>
      <c r="B331" s="4" t="s">
        <v>264</v>
      </c>
      <c r="C331" s="10" t="s">
        <v>265</v>
      </c>
      <c r="D331" s="10">
        <v>1602443</v>
      </c>
      <c r="E331" s="15">
        <v>42132</v>
      </c>
      <c r="F331" s="9">
        <f t="shared" si="55"/>
        <v>2015</v>
      </c>
      <c r="G331" s="10" t="s">
        <v>23</v>
      </c>
      <c r="H331" s="10" t="s">
        <v>91</v>
      </c>
      <c r="I331" s="10" t="s">
        <v>92</v>
      </c>
      <c r="J331" s="10" t="s">
        <v>560</v>
      </c>
      <c r="K331" s="10" t="s">
        <v>491</v>
      </c>
      <c r="L331" s="10" t="s">
        <v>492</v>
      </c>
      <c r="M331" s="10" t="s">
        <v>493</v>
      </c>
      <c r="N331" s="11">
        <f t="shared" ca="1" si="56"/>
        <v>9</v>
      </c>
      <c r="O331" s="11" t="str">
        <f t="shared" si="57"/>
        <v/>
      </c>
      <c r="P331" s="11">
        <f t="shared" ca="1" si="58"/>
        <v>0</v>
      </c>
      <c r="Q331" s="11">
        <f t="shared" ca="1" si="59"/>
        <v>2024</v>
      </c>
      <c r="R331" s="22" t="s">
        <v>561</v>
      </c>
      <c r="T331" s="5" t="s">
        <v>40</v>
      </c>
      <c r="U331" s="22" t="s">
        <v>615</v>
      </c>
      <c r="V331" s="22">
        <v>2</v>
      </c>
      <c r="W331" s="63">
        <v>0</v>
      </c>
      <c r="X331" s="63">
        <f t="shared" ref="X331:X333" si="60">W331*V331</f>
        <v>0</v>
      </c>
    </row>
    <row r="332" spans="1:24" ht="15.6" x14ac:dyDescent="0.3">
      <c r="A332" s="4" t="s">
        <v>490</v>
      </c>
      <c r="B332" s="4" t="s">
        <v>377</v>
      </c>
      <c r="C332" s="10" t="s">
        <v>378</v>
      </c>
      <c r="D332" s="10">
        <v>1602442</v>
      </c>
      <c r="E332" s="15">
        <v>42132</v>
      </c>
      <c r="F332" s="9">
        <f t="shared" si="55"/>
        <v>2015</v>
      </c>
      <c r="G332" s="10" t="s">
        <v>23</v>
      </c>
      <c r="H332" s="10" t="s">
        <v>91</v>
      </c>
      <c r="I332" s="10" t="s">
        <v>92</v>
      </c>
      <c r="J332" s="10" t="s">
        <v>562</v>
      </c>
      <c r="K332" s="10" t="s">
        <v>491</v>
      </c>
      <c r="L332" s="10" t="s">
        <v>492</v>
      </c>
      <c r="M332" s="10" t="s">
        <v>493</v>
      </c>
      <c r="N332" s="11">
        <f t="shared" ca="1" si="56"/>
        <v>9</v>
      </c>
      <c r="O332" s="11" t="str">
        <f t="shared" si="57"/>
        <v/>
      </c>
      <c r="P332" s="11">
        <f t="shared" ca="1" si="58"/>
        <v>0</v>
      </c>
      <c r="Q332" s="11">
        <f t="shared" ca="1" si="59"/>
        <v>2024</v>
      </c>
      <c r="R332" s="22" t="s">
        <v>563</v>
      </c>
      <c r="T332" s="5" t="s">
        <v>40</v>
      </c>
      <c r="U332" s="22" t="s">
        <v>615</v>
      </c>
      <c r="V332" s="22">
        <v>2</v>
      </c>
      <c r="W332" s="63">
        <v>0</v>
      </c>
      <c r="X332" s="63">
        <f t="shared" si="60"/>
        <v>0</v>
      </c>
    </row>
    <row r="333" spans="1:24" ht="15.6" x14ac:dyDescent="0.3">
      <c r="A333" s="4" t="s">
        <v>490</v>
      </c>
      <c r="B333" s="4" t="s">
        <v>264</v>
      </c>
      <c r="C333" s="10" t="s">
        <v>265</v>
      </c>
      <c r="D333" s="10">
        <v>1602415</v>
      </c>
      <c r="E333" s="15">
        <v>42132</v>
      </c>
      <c r="F333" s="9">
        <f t="shared" si="55"/>
        <v>2015</v>
      </c>
      <c r="G333" s="10" t="s">
        <v>23</v>
      </c>
      <c r="H333" s="10" t="s">
        <v>91</v>
      </c>
      <c r="I333" s="10" t="s">
        <v>92</v>
      </c>
      <c r="J333" s="10" t="s">
        <v>564</v>
      </c>
      <c r="K333" s="10" t="s">
        <v>491</v>
      </c>
      <c r="L333" s="10" t="s">
        <v>492</v>
      </c>
      <c r="M333" s="10" t="s">
        <v>493</v>
      </c>
      <c r="N333" s="11">
        <f t="shared" ca="1" si="56"/>
        <v>9</v>
      </c>
      <c r="O333" s="11" t="str">
        <f t="shared" si="57"/>
        <v/>
      </c>
      <c r="P333" s="11">
        <f t="shared" ca="1" si="58"/>
        <v>0</v>
      </c>
      <c r="Q333" s="11">
        <f t="shared" ca="1" si="59"/>
        <v>2024</v>
      </c>
      <c r="R333" s="22" t="s">
        <v>565</v>
      </c>
      <c r="T333" s="5" t="s">
        <v>40</v>
      </c>
      <c r="U333" s="22" t="s">
        <v>615</v>
      </c>
      <c r="V333" s="22">
        <v>2</v>
      </c>
      <c r="W333" s="63">
        <v>0</v>
      </c>
      <c r="X333" s="63">
        <f t="shared" si="60"/>
        <v>0</v>
      </c>
    </row>
    <row r="334" spans="1:24" ht="15.6" x14ac:dyDescent="0.3">
      <c r="A334" s="4" t="s">
        <v>490</v>
      </c>
      <c r="B334" s="5" t="s">
        <v>623</v>
      </c>
      <c r="C334" s="10" t="s">
        <v>119</v>
      </c>
      <c r="D334" s="10">
        <v>1602042</v>
      </c>
      <c r="E334" s="15">
        <v>42132</v>
      </c>
      <c r="F334" s="9">
        <f t="shared" si="55"/>
        <v>2015</v>
      </c>
      <c r="G334" s="10" t="s">
        <v>23</v>
      </c>
      <c r="H334" s="10" t="s">
        <v>91</v>
      </c>
      <c r="I334" s="10" t="s">
        <v>92</v>
      </c>
      <c r="J334" s="10" t="s">
        <v>566</v>
      </c>
      <c r="K334" s="10" t="s">
        <v>491</v>
      </c>
      <c r="L334" s="10" t="s">
        <v>492</v>
      </c>
      <c r="M334" s="10" t="s">
        <v>493</v>
      </c>
      <c r="N334" s="11">
        <f t="shared" ca="1" si="56"/>
        <v>9</v>
      </c>
      <c r="O334" s="11">
        <f t="shared" ca="1" si="57"/>
        <v>2</v>
      </c>
      <c r="P334" s="11" t="str">
        <f t="shared" si="58"/>
        <v/>
      </c>
      <c r="Q334" s="11">
        <f t="shared" ca="1" si="59"/>
        <v>2026</v>
      </c>
      <c r="R334"/>
      <c r="T334" s="5" t="s">
        <v>31</v>
      </c>
      <c r="U334" s="22" t="s">
        <v>614</v>
      </c>
      <c r="V334" s="22">
        <v>0</v>
      </c>
      <c r="W334" s="62"/>
      <c r="X334" s="62"/>
    </row>
    <row r="335" spans="1:24" ht="15.6" x14ac:dyDescent="0.3">
      <c r="A335" s="4" t="s">
        <v>490</v>
      </c>
      <c r="B335" s="4" t="s">
        <v>264</v>
      </c>
      <c r="C335" s="10" t="s">
        <v>265</v>
      </c>
      <c r="D335" s="10">
        <v>1602417</v>
      </c>
      <c r="E335" s="15">
        <v>42132</v>
      </c>
      <c r="F335" s="9">
        <f t="shared" si="55"/>
        <v>2015</v>
      </c>
      <c r="G335" s="10" t="s">
        <v>23</v>
      </c>
      <c r="H335" s="10" t="s">
        <v>91</v>
      </c>
      <c r="I335" s="10" t="s">
        <v>92</v>
      </c>
      <c r="J335" s="10" t="s">
        <v>567</v>
      </c>
      <c r="K335" s="10" t="s">
        <v>491</v>
      </c>
      <c r="L335" s="10" t="s">
        <v>492</v>
      </c>
      <c r="M335" s="10" t="s">
        <v>493</v>
      </c>
      <c r="N335" s="11">
        <f t="shared" ca="1" si="56"/>
        <v>9</v>
      </c>
      <c r="O335" s="11" t="str">
        <f t="shared" si="57"/>
        <v/>
      </c>
      <c r="P335" s="11">
        <f t="shared" ca="1" si="58"/>
        <v>0</v>
      </c>
      <c r="Q335" s="11">
        <f t="shared" ca="1" si="59"/>
        <v>2024</v>
      </c>
      <c r="R335" s="22" t="s">
        <v>568</v>
      </c>
      <c r="T335" s="5" t="s">
        <v>40</v>
      </c>
      <c r="U335" s="22" t="s">
        <v>615</v>
      </c>
      <c r="V335" s="22">
        <v>2</v>
      </c>
      <c r="W335" s="63">
        <v>0</v>
      </c>
      <c r="X335" s="63">
        <f t="shared" ref="X335:X337" si="61">W335*V335</f>
        <v>0</v>
      </c>
    </row>
    <row r="336" spans="1:24" ht="15.6" x14ac:dyDescent="0.3">
      <c r="A336" s="4" t="s">
        <v>490</v>
      </c>
      <c r="B336" s="4" t="s">
        <v>377</v>
      </c>
      <c r="C336" s="10" t="s">
        <v>378</v>
      </c>
      <c r="D336" s="10">
        <v>1602445</v>
      </c>
      <c r="E336" s="15">
        <v>42132</v>
      </c>
      <c r="F336" s="9">
        <f t="shared" si="55"/>
        <v>2015</v>
      </c>
      <c r="G336" s="10" t="s">
        <v>23</v>
      </c>
      <c r="H336" s="10" t="s">
        <v>91</v>
      </c>
      <c r="I336" s="10" t="s">
        <v>92</v>
      </c>
      <c r="J336" s="10" t="s">
        <v>569</v>
      </c>
      <c r="K336" s="10" t="s">
        <v>491</v>
      </c>
      <c r="L336" s="10" t="s">
        <v>492</v>
      </c>
      <c r="M336" s="10" t="s">
        <v>493</v>
      </c>
      <c r="N336" s="11">
        <f t="shared" ca="1" si="56"/>
        <v>9</v>
      </c>
      <c r="O336" s="11" t="str">
        <f t="shared" si="57"/>
        <v/>
      </c>
      <c r="P336" s="11">
        <f t="shared" ca="1" si="58"/>
        <v>0</v>
      </c>
      <c r="Q336" s="11">
        <f t="shared" ca="1" si="59"/>
        <v>2024</v>
      </c>
      <c r="R336" s="22" t="s">
        <v>570</v>
      </c>
      <c r="T336" s="5" t="s">
        <v>40</v>
      </c>
      <c r="U336" s="22" t="s">
        <v>615</v>
      </c>
      <c r="V336" s="22">
        <v>2</v>
      </c>
      <c r="W336" s="63">
        <v>0</v>
      </c>
      <c r="X336" s="63">
        <f t="shared" si="61"/>
        <v>0</v>
      </c>
    </row>
    <row r="337" spans="1:24" ht="15.6" x14ac:dyDescent="0.3">
      <c r="A337" s="4" t="s">
        <v>490</v>
      </c>
      <c r="B337" s="4" t="s">
        <v>264</v>
      </c>
      <c r="C337" s="10" t="s">
        <v>265</v>
      </c>
      <c r="D337" s="10">
        <v>1602412</v>
      </c>
      <c r="E337" s="15">
        <v>42132</v>
      </c>
      <c r="F337" s="9">
        <f t="shared" si="55"/>
        <v>2015</v>
      </c>
      <c r="G337" s="10" t="s">
        <v>23</v>
      </c>
      <c r="H337" s="10" t="s">
        <v>91</v>
      </c>
      <c r="I337" s="10" t="s">
        <v>92</v>
      </c>
      <c r="J337" s="10" t="s">
        <v>571</v>
      </c>
      <c r="K337" s="10" t="s">
        <v>491</v>
      </c>
      <c r="L337" s="10" t="s">
        <v>492</v>
      </c>
      <c r="M337" s="10" t="s">
        <v>493</v>
      </c>
      <c r="N337" s="11">
        <f t="shared" ca="1" si="56"/>
        <v>9</v>
      </c>
      <c r="O337" s="11" t="str">
        <f t="shared" si="57"/>
        <v/>
      </c>
      <c r="P337" s="11">
        <f t="shared" ca="1" si="58"/>
        <v>0</v>
      </c>
      <c r="Q337" s="11">
        <f t="shared" ca="1" si="59"/>
        <v>2024</v>
      </c>
      <c r="R337" s="22" t="s">
        <v>572</v>
      </c>
      <c r="S337" s="5"/>
      <c r="T337" s="5" t="s">
        <v>40</v>
      </c>
      <c r="U337" s="22" t="s">
        <v>615</v>
      </c>
      <c r="V337" s="22">
        <v>2</v>
      </c>
      <c r="W337" s="63">
        <v>0</v>
      </c>
      <c r="X337" s="63">
        <f t="shared" si="61"/>
        <v>0</v>
      </c>
    </row>
    <row r="338" spans="1:24" ht="15.6" x14ac:dyDescent="0.3">
      <c r="A338" s="4" t="s">
        <v>490</v>
      </c>
      <c r="B338" s="5" t="s">
        <v>623</v>
      </c>
      <c r="C338" s="10" t="s">
        <v>119</v>
      </c>
      <c r="D338" s="10">
        <v>1602266</v>
      </c>
      <c r="E338" s="15">
        <v>42132</v>
      </c>
      <c r="F338" s="9">
        <f t="shared" si="55"/>
        <v>2015</v>
      </c>
      <c r="G338" s="10" t="s">
        <v>23</v>
      </c>
      <c r="H338" s="10" t="s">
        <v>91</v>
      </c>
      <c r="I338" s="10" t="s">
        <v>92</v>
      </c>
      <c r="J338" s="10" t="s">
        <v>573</v>
      </c>
      <c r="K338" s="10" t="s">
        <v>491</v>
      </c>
      <c r="L338" s="10" t="s">
        <v>492</v>
      </c>
      <c r="M338" s="10" t="s">
        <v>493</v>
      </c>
      <c r="N338" s="11">
        <f t="shared" ca="1" si="56"/>
        <v>9</v>
      </c>
      <c r="O338" s="11">
        <f t="shared" ca="1" si="57"/>
        <v>2</v>
      </c>
      <c r="P338" s="11" t="str">
        <f t="shared" si="58"/>
        <v/>
      </c>
      <c r="Q338" s="11">
        <f t="shared" ca="1" si="59"/>
        <v>2026</v>
      </c>
      <c r="R338"/>
      <c r="T338" s="5" t="s">
        <v>31</v>
      </c>
      <c r="U338" s="22" t="s">
        <v>614</v>
      </c>
      <c r="V338" s="22">
        <v>0</v>
      </c>
      <c r="W338" s="62"/>
      <c r="X338" s="62"/>
    </row>
    <row r="339" spans="1:24" ht="15.6" x14ac:dyDescent="0.3">
      <c r="A339" s="4" t="s">
        <v>490</v>
      </c>
      <c r="B339" s="4" t="s">
        <v>377</v>
      </c>
      <c r="C339" s="10" t="s">
        <v>378</v>
      </c>
      <c r="D339" s="10">
        <v>1602444</v>
      </c>
      <c r="E339" s="15">
        <v>42132</v>
      </c>
      <c r="F339" s="9">
        <f t="shared" si="55"/>
        <v>2015</v>
      </c>
      <c r="G339" s="10" t="s">
        <v>23</v>
      </c>
      <c r="H339" s="10" t="s">
        <v>91</v>
      </c>
      <c r="I339" s="10" t="s">
        <v>92</v>
      </c>
      <c r="J339" s="10" t="s">
        <v>574</v>
      </c>
      <c r="K339" s="10" t="s">
        <v>491</v>
      </c>
      <c r="L339" s="10" t="s">
        <v>492</v>
      </c>
      <c r="M339" s="10" t="s">
        <v>493</v>
      </c>
      <c r="N339" s="11">
        <f t="shared" ca="1" si="56"/>
        <v>9</v>
      </c>
      <c r="O339" s="11" t="str">
        <f t="shared" si="57"/>
        <v/>
      </c>
      <c r="P339" s="11">
        <f t="shared" ca="1" si="58"/>
        <v>0</v>
      </c>
      <c r="Q339" s="11">
        <f t="shared" ca="1" si="59"/>
        <v>2024</v>
      </c>
      <c r="R339" s="22" t="s">
        <v>575</v>
      </c>
      <c r="T339" s="5" t="s">
        <v>40</v>
      </c>
      <c r="U339" s="22" t="s">
        <v>615</v>
      </c>
      <c r="V339" s="22">
        <v>2</v>
      </c>
      <c r="W339" s="63">
        <v>0</v>
      </c>
      <c r="X339" s="63">
        <f t="shared" ref="X339:X340" si="62">W339*V339</f>
        <v>0</v>
      </c>
    </row>
    <row r="340" spans="1:24" ht="15.6" x14ac:dyDescent="0.3">
      <c r="A340" s="4" t="s">
        <v>490</v>
      </c>
      <c r="B340" s="4" t="s">
        <v>576</v>
      </c>
      <c r="C340" s="10" t="s">
        <v>258</v>
      </c>
      <c r="D340" s="10">
        <v>1758603</v>
      </c>
      <c r="E340" s="15">
        <v>43004</v>
      </c>
      <c r="F340" s="9">
        <f t="shared" si="55"/>
        <v>2017</v>
      </c>
      <c r="G340" s="10" t="s">
        <v>23</v>
      </c>
      <c r="H340" s="10" t="s">
        <v>91</v>
      </c>
      <c r="I340" s="10" t="s">
        <v>92</v>
      </c>
      <c r="J340" s="10" t="s">
        <v>577</v>
      </c>
      <c r="K340" s="10" t="s">
        <v>491</v>
      </c>
      <c r="L340" s="10" t="s">
        <v>492</v>
      </c>
      <c r="M340" s="10" t="s">
        <v>493</v>
      </c>
      <c r="N340" s="11">
        <f t="shared" ca="1" si="56"/>
        <v>7</v>
      </c>
      <c r="O340" s="11" t="str">
        <f t="shared" si="57"/>
        <v/>
      </c>
      <c r="P340" s="11">
        <f t="shared" ca="1" si="58"/>
        <v>2</v>
      </c>
      <c r="Q340" s="11">
        <f t="shared" ca="1" si="59"/>
        <v>2026</v>
      </c>
      <c r="R340" s="22" t="s">
        <v>578</v>
      </c>
      <c r="T340" s="5" t="s">
        <v>40</v>
      </c>
      <c r="U340" s="22" t="s">
        <v>615</v>
      </c>
      <c r="V340" s="22">
        <v>2</v>
      </c>
      <c r="W340" s="63">
        <v>0</v>
      </c>
      <c r="X340" s="63">
        <f t="shared" si="62"/>
        <v>0</v>
      </c>
    </row>
    <row r="341" spans="1:24" ht="15.6" x14ac:dyDescent="0.3">
      <c r="A341" s="4" t="s">
        <v>490</v>
      </c>
      <c r="B341" s="5" t="s">
        <v>623</v>
      </c>
      <c r="C341" s="10" t="s">
        <v>119</v>
      </c>
      <c r="D341" s="10">
        <v>1602147</v>
      </c>
      <c r="E341" s="15">
        <v>42132</v>
      </c>
      <c r="F341" s="9">
        <f t="shared" si="55"/>
        <v>2015</v>
      </c>
      <c r="G341" s="10" t="s">
        <v>23</v>
      </c>
      <c r="H341" s="10" t="s">
        <v>91</v>
      </c>
      <c r="I341" s="10" t="s">
        <v>92</v>
      </c>
      <c r="J341" s="10" t="s">
        <v>579</v>
      </c>
      <c r="K341" s="10" t="s">
        <v>491</v>
      </c>
      <c r="L341" s="10" t="s">
        <v>492</v>
      </c>
      <c r="M341" s="10" t="s">
        <v>493</v>
      </c>
      <c r="N341" s="11">
        <f t="shared" ca="1" si="56"/>
        <v>9</v>
      </c>
      <c r="O341" s="11">
        <f t="shared" ca="1" si="57"/>
        <v>2</v>
      </c>
      <c r="P341" s="11" t="str">
        <f t="shared" si="58"/>
        <v/>
      </c>
      <c r="Q341" s="11">
        <f t="shared" ca="1" si="59"/>
        <v>2026</v>
      </c>
      <c r="R341"/>
      <c r="T341" s="5" t="s">
        <v>31</v>
      </c>
      <c r="U341" s="22" t="s">
        <v>614</v>
      </c>
      <c r="V341" s="22">
        <v>0</v>
      </c>
      <c r="W341" s="62"/>
      <c r="X341" s="62"/>
    </row>
    <row r="342" spans="1:24" ht="15.6" x14ac:dyDescent="0.3">
      <c r="A342" s="4" t="s">
        <v>490</v>
      </c>
      <c r="B342" s="4" t="s">
        <v>94</v>
      </c>
      <c r="C342" s="6" t="s">
        <v>121</v>
      </c>
      <c r="D342" s="6">
        <v>1805164</v>
      </c>
      <c r="E342" s="8">
        <v>43227</v>
      </c>
      <c r="F342" s="9">
        <f t="shared" si="55"/>
        <v>2018</v>
      </c>
      <c r="G342" s="10" t="s">
        <v>23</v>
      </c>
      <c r="H342" s="10" t="s">
        <v>91</v>
      </c>
      <c r="I342" s="10" t="s">
        <v>92</v>
      </c>
      <c r="J342" s="10" t="s">
        <v>579</v>
      </c>
      <c r="K342" s="10" t="s">
        <v>491</v>
      </c>
      <c r="L342" s="10" t="s">
        <v>492</v>
      </c>
      <c r="M342" s="10" t="s">
        <v>493</v>
      </c>
      <c r="N342" s="11">
        <f t="shared" ca="1" si="56"/>
        <v>6</v>
      </c>
      <c r="O342" s="11" t="str">
        <f t="shared" si="57"/>
        <v/>
      </c>
      <c r="P342" s="11">
        <f t="shared" ca="1" si="58"/>
        <v>3</v>
      </c>
      <c r="Q342" s="11">
        <f t="shared" ca="1" si="59"/>
        <v>2027</v>
      </c>
      <c r="R342" s="22" t="s">
        <v>580</v>
      </c>
      <c r="T342" s="5" t="s">
        <v>40</v>
      </c>
      <c r="U342" s="22" t="s">
        <v>615</v>
      </c>
      <c r="V342" s="22">
        <v>2</v>
      </c>
      <c r="W342" s="63">
        <v>0</v>
      </c>
      <c r="X342" s="63">
        <f>W342*V342</f>
        <v>0</v>
      </c>
    </row>
    <row r="343" spans="1:24" ht="15.6" x14ac:dyDescent="0.3">
      <c r="A343" s="4" t="s">
        <v>490</v>
      </c>
      <c r="B343" s="4" t="s">
        <v>620</v>
      </c>
      <c r="C343" s="10" t="s">
        <v>581</v>
      </c>
      <c r="D343" s="10">
        <v>1754543</v>
      </c>
      <c r="E343" s="15">
        <v>42989</v>
      </c>
      <c r="F343" s="9">
        <f t="shared" si="55"/>
        <v>2017</v>
      </c>
      <c r="G343" s="10" t="s">
        <v>23</v>
      </c>
      <c r="H343" s="10" t="s">
        <v>91</v>
      </c>
      <c r="I343" s="10" t="s">
        <v>92</v>
      </c>
      <c r="J343" s="10" t="s">
        <v>582</v>
      </c>
      <c r="K343" s="10" t="s">
        <v>491</v>
      </c>
      <c r="L343" s="10" t="s">
        <v>492</v>
      </c>
      <c r="M343" s="10" t="s">
        <v>493</v>
      </c>
      <c r="N343" s="11">
        <f t="shared" ca="1" si="56"/>
        <v>7</v>
      </c>
      <c r="O343" s="11">
        <f t="shared" ca="1" si="57"/>
        <v>4</v>
      </c>
      <c r="P343" s="11" t="str">
        <f t="shared" si="58"/>
        <v/>
      </c>
      <c r="Q343" s="11">
        <f t="shared" ca="1" si="59"/>
        <v>2028</v>
      </c>
      <c r="R343"/>
      <c r="T343" s="5" t="s">
        <v>31</v>
      </c>
      <c r="U343" s="22" t="s">
        <v>614</v>
      </c>
      <c r="V343" s="22">
        <v>0</v>
      </c>
      <c r="W343" s="62"/>
      <c r="X343" s="62"/>
    </row>
    <row r="344" spans="1:24" ht="15.6" x14ac:dyDescent="0.3">
      <c r="A344" s="4" t="s">
        <v>490</v>
      </c>
      <c r="B344" s="4" t="s">
        <v>583</v>
      </c>
      <c r="C344" s="10" t="s">
        <v>584</v>
      </c>
      <c r="D344" s="10">
        <v>1758600</v>
      </c>
      <c r="E344" s="15">
        <v>43004</v>
      </c>
      <c r="F344" s="9">
        <f t="shared" si="55"/>
        <v>2017</v>
      </c>
      <c r="G344" s="10" t="s">
        <v>23</v>
      </c>
      <c r="H344" s="10" t="s">
        <v>91</v>
      </c>
      <c r="I344" s="10" t="s">
        <v>92</v>
      </c>
      <c r="J344" s="10" t="s">
        <v>582</v>
      </c>
      <c r="K344" s="10" t="s">
        <v>491</v>
      </c>
      <c r="L344" s="10" t="s">
        <v>492</v>
      </c>
      <c r="M344" s="10" t="s">
        <v>493</v>
      </c>
      <c r="N344" s="11">
        <f t="shared" ca="1" si="56"/>
        <v>7</v>
      </c>
      <c r="O344" s="11" t="str">
        <f t="shared" si="57"/>
        <v/>
      </c>
      <c r="P344" s="11">
        <f t="shared" ca="1" si="58"/>
        <v>2</v>
      </c>
      <c r="Q344" s="11">
        <f t="shared" ca="1" si="59"/>
        <v>2026</v>
      </c>
      <c r="R344" s="22" t="s">
        <v>585</v>
      </c>
      <c r="T344" s="5" t="s">
        <v>40</v>
      </c>
      <c r="U344" s="22" t="s">
        <v>615</v>
      </c>
      <c r="V344" s="22">
        <v>2</v>
      </c>
      <c r="W344" s="63">
        <v>0</v>
      </c>
      <c r="X344" s="63">
        <f>W344*V344</f>
        <v>0</v>
      </c>
    </row>
    <row r="345" spans="1:24" ht="15.6" x14ac:dyDescent="0.3">
      <c r="A345" s="4" t="s">
        <v>490</v>
      </c>
      <c r="B345" s="5" t="s">
        <v>623</v>
      </c>
      <c r="C345" s="10" t="s">
        <v>119</v>
      </c>
      <c r="D345" s="10">
        <v>1659158</v>
      </c>
      <c r="E345" s="15">
        <v>42466</v>
      </c>
      <c r="F345" s="9">
        <f t="shared" si="55"/>
        <v>2016</v>
      </c>
      <c r="G345" s="10" t="s">
        <v>23</v>
      </c>
      <c r="H345" s="10" t="s">
        <v>91</v>
      </c>
      <c r="I345" s="10" t="s">
        <v>92</v>
      </c>
      <c r="J345" s="10" t="s">
        <v>586</v>
      </c>
      <c r="K345" s="10" t="s">
        <v>491</v>
      </c>
      <c r="L345" s="10" t="s">
        <v>492</v>
      </c>
      <c r="M345" s="10" t="s">
        <v>493</v>
      </c>
      <c r="N345" s="11">
        <f t="shared" ca="1" si="56"/>
        <v>8</v>
      </c>
      <c r="O345" s="11">
        <f t="shared" ca="1" si="57"/>
        <v>3</v>
      </c>
      <c r="P345" s="11" t="str">
        <f t="shared" si="58"/>
        <v/>
      </c>
      <c r="Q345" s="11">
        <f t="shared" ca="1" si="59"/>
        <v>2027</v>
      </c>
      <c r="R345"/>
      <c r="T345" s="5" t="s">
        <v>31</v>
      </c>
      <c r="U345" s="22" t="s">
        <v>614</v>
      </c>
      <c r="V345" s="22">
        <v>0</v>
      </c>
      <c r="W345" s="62"/>
      <c r="X345" s="62"/>
    </row>
    <row r="346" spans="1:24" ht="15.6" x14ac:dyDescent="0.3">
      <c r="A346" s="4" t="s">
        <v>490</v>
      </c>
      <c r="B346" s="4" t="s">
        <v>264</v>
      </c>
      <c r="C346" s="10" t="s">
        <v>265</v>
      </c>
      <c r="D346" s="10">
        <v>1659477</v>
      </c>
      <c r="E346" s="15">
        <v>42466</v>
      </c>
      <c r="F346" s="9">
        <f t="shared" si="55"/>
        <v>2016</v>
      </c>
      <c r="G346" s="10" t="s">
        <v>23</v>
      </c>
      <c r="H346" s="10" t="s">
        <v>91</v>
      </c>
      <c r="I346" s="10" t="s">
        <v>92</v>
      </c>
      <c r="J346" s="10" t="s">
        <v>586</v>
      </c>
      <c r="K346" s="10" t="s">
        <v>491</v>
      </c>
      <c r="L346" s="10" t="s">
        <v>492</v>
      </c>
      <c r="M346" s="10" t="s">
        <v>493</v>
      </c>
      <c r="N346" s="11">
        <f t="shared" ca="1" si="56"/>
        <v>8</v>
      </c>
      <c r="O346" s="11" t="str">
        <f t="shared" si="57"/>
        <v/>
      </c>
      <c r="P346" s="11">
        <f t="shared" ca="1" si="58"/>
        <v>1</v>
      </c>
      <c r="Q346" s="11">
        <f t="shared" ca="1" si="59"/>
        <v>2025</v>
      </c>
      <c r="R346" s="22" t="s">
        <v>587</v>
      </c>
      <c r="T346" s="5" t="s">
        <v>40</v>
      </c>
      <c r="U346" s="22" t="s">
        <v>615</v>
      </c>
      <c r="V346" s="22">
        <v>2</v>
      </c>
      <c r="W346" s="63">
        <v>0</v>
      </c>
      <c r="X346" s="63">
        <f>W346*V346</f>
        <v>0</v>
      </c>
    </row>
    <row r="347" spans="1:24" ht="15.6" x14ac:dyDescent="0.3">
      <c r="A347" s="4" t="s">
        <v>490</v>
      </c>
      <c r="B347" s="23" t="s">
        <v>622</v>
      </c>
      <c r="C347" s="10" t="s">
        <v>444</v>
      </c>
      <c r="D347" s="10">
        <v>1602143</v>
      </c>
      <c r="E347" s="15">
        <v>42132</v>
      </c>
      <c r="F347" s="9">
        <f t="shared" si="55"/>
        <v>2015</v>
      </c>
      <c r="G347" s="10" t="s">
        <v>23</v>
      </c>
      <c r="H347" s="10" t="s">
        <v>91</v>
      </c>
      <c r="I347" s="10" t="s">
        <v>92</v>
      </c>
      <c r="J347" s="10" t="s">
        <v>588</v>
      </c>
      <c r="K347" s="10" t="s">
        <v>491</v>
      </c>
      <c r="L347" s="10" t="s">
        <v>492</v>
      </c>
      <c r="M347" s="10" t="s">
        <v>493</v>
      </c>
      <c r="N347" s="11">
        <f t="shared" ca="1" si="56"/>
        <v>9</v>
      </c>
      <c r="O347" s="11">
        <f t="shared" ca="1" si="57"/>
        <v>2</v>
      </c>
      <c r="P347" s="11" t="str">
        <f t="shared" si="58"/>
        <v/>
      </c>
      <c r="Q347" s="11">
        <f t="shared" ca="1" si="59"/>
        <v>2026</v>
      </c>
      <c r="R347"/>
      <c r="T347" s="5" t="s">
        <v>31</v>
      </c>
      <c r="U347" s="22" t="s">
        <v>614</v>
      </c>
      <c r="V347" s="22">
        <v>0</v>
      </c>
      <c r="W347" s="62"/>
      <c r="X347" s="62"/>
    </row>
    <row r="348" spans="1:24" ht="15.6" x14ac:dyDescent="0.3">
      <c r="A348" s="4" t="s">
        <v>490</v>
      </c>
      <c r="B348" s="4" t="s">
        <v>94</v>
      </c>
      <c r="C348" s="6" t="s">
        <v>121</v>
      </c>
      <c r="D348" s="6">
        <v>1805169</v>
      </c>
      <c r="E348" s="8">
        <v>43227</v>
      </c>
      <c r="F348" s="9">
        <f t="shared" si="55"/>
        <v>2018</v>
      </c>
      <c r="G348" s="10" t="s">
        <v>23</v>
      </c>
      <c r="H348" s="10" t="s">
        <v>91</v>
      </c>
      <c r="I348" s="10" t="s">
        <v>92</v>
      </c>
      <c r="J348" s="10" t="s">
        <v>588</v>
      </c>
      <c r="K348" s="10" t="s">
        <v>491</v>
      </c>
      <c r="L348" s="10" t="s">
        <v>492</v>
      </c>
      <c r="M348" s="10" t="s">
        <v>493</v>
      </c>
      <c r="N348" s="11">
        <f t="shared" ca="1" si="56"/>
        <v>6</v>
      </c>
      <c r="O348" s="11" t="str">
        <f t="shared" si="57"/>
        <v/>
      </c>
      <c r="P348" s="11">
        <f t="shared" ca="1" si="58"/>
        <v>3</v>
      </c>
      <c r="Q348" s="11">
        <f t="shared" ca="1" si="59"/>
        <v>2027</v>
      </c>
      <c r="R348" s="22" t="s">
        <v>589</v>
      </c>
      <c r="T348" s="5" t="s">
        <v>40</v>
      </c>
      <c r="U348" s="22" t="s">
        <v>615</v>
      </c>
      <c r="V348" s="22">
        <v>2</v>
      </c>
      <c r="W348" s="63">
        <v>0</v>
      </c>
      <c r="X348" s="63">
        <f>W348*V348</f>
        <v>0</v>
      </c>
    </row>
    <row r="349" spans="1:24" ht="15.6" x14ac:dyDescent="0.3">
      <c r="A349" s="4" t="s">
        <v>490</v>
      </c>
      <c r="B349" s="5" t="s">
        <v>623</v>
      </c>
      <c r="C349" s="10" t="s">
        <v>119</v>
      </c>
      <c r="D349" s="10">
        <v>1602230</v>
      </c>
      <c r="E349" s="15">
        <v>42132</v>
      </c>
      <c r="F349" s="9">
        <f t="shared" si="55"/>
        <v>2015</v>
      </c>
      <c r="G349" s="10" t="s">
        <v>23</v>
      </c>
      <c r="H349" s="10" t="s">
        <v>91</v>
      </c>
      <c r="I349" s="10" t="s">
        <v>92</v>
      </c>
      <c r="J349" s="10" t="s">
        <v>590</v>
      </c>
      <c r="K349" s="10" t="s">
        <v>491</v>
      </c>
      <c r="L349" s="10" t="s">
        <v>492</v>
      </c>
      <c r="M349" s="10" t="s">
        <v>493</v>
      </c>
      <c r="N349" s="11">
        <f t="shared" ca="1" si="56"/>
        <v>9</v>
      </c>
      <c r="O349" s="11">
        <f t="shared" ca="1" si="57"/>
        <v>2</v>
      </c>
      <c r="P349" s="11" t="str">
        <f t="shared" si="58"/>
        <v/>
      </c>
      <c r="Q349" s="11">
        <f t="shared" ca="1" si="59"/>
        <v>2026</v>
      </c>
      <c r="R349"/>
      <c r="T349" s="5" t="s">
        <v>31</v>
      </c>
      <c r="U349" s="22" t="s">
        <v>614</v>
      </c>
      <c r="V349" s="22">
        <v>0</v>
      </c>
      <c r="W349" s="62"/>
      <c r="X349" s="62"/>
    </row>
    <row r="350" spans="1:24" ht="15.6" x14ac:dyDescent="0.3">
      <c r="A350" s="4" t="s">
        <v>490</v>
      </c>
      <c r="B350" s="4" t="s">
        <v>72</v>
      </c>
      <c r="C350" s="10" t="s">
        <v>138</v>
      </c>
      <c r="D350" s="10">
        <v>1601978</v>
      </c>
      <c r="E350" s="15">
        <v>42132</v>
      </c>
      <c r="F350" s="9">
        <f t="shared" si="55"/>
        <v>2015</v>
      </c>
      <c r="G350" s="10" t="s">
        <v>23</v>
      </c>
      <c r="H350" s="10" t="s">
        <v>91</v>
      </c>
      <c r="I350" s="10" t="s">
        <v>92</v>
      </c>
      <c r="J350" s="10" t="s">
        <v>590</v>
      </c>
      <c r="K350" s="10" t="s">
        <v>491</v>
      </c>
      <c r="L350" s="10" t="s">
        <v>492</v>
      </c>
      <c r="M350" s="10" t="s">
        <v>493</v>
      </c>
      <c r="N350" s="11">
        <f t="shared" ca="1" si="56"/>
        <v>9</v>
      </c>
      <c r="O350" s="11" t="str">
        <f t="shared" si="57"/>
        <v/>
      </c>
      <c r="P350" s="11">
        <f t="shared" ca="1" si="58"/>
        <v>0</v>
      </c>
      <c r="Q350" s="11">
        <f t="shared" ca="1" si="59"/>
        <v>2024</v>
      </c>
      <c r="R350" s="22" t="s">
        <v>592</v>
      </c>
      <c r="T350" s="5" t="s">
        <v>40</v>
      </c>
      <c r="U350" s="22" t="s">
        <v>615</v>
      </c>
      <c r="V350" s="22">
        <v>2</v>
      </c>
      <c r="W350" s="63">
        <v>0</v>
      </c>
      <c r="X350" s="63">
        <f t="shared" ref="X350:X351" si="63">W350*V350</f>
        <v>0</v>
      </c>
    </row>
    <row r="351" spans="1:24" ht="15.6" x14ac:dyDescent="0.3">
      <c r="A351" s="4" t="s">
        <v>490</v>
      </c>
      <c r="B351" s="4" t="s">
        <v>390</v>
      </c>
      <c r="C351" s="10" t="s">
        <v>391</v>
      </c>
      <c r="D351" s="10">
        <v>1610724</v>
      </c>
      <c r="E351" s="15">
        <v>42132</v>
      </c>
      <c r="F351" s="9">
        <f t="shared" si="55"/>
        <v>2015</v>
      </c>
      <c r="G351" s="10" t="s">
        <v>23</v>
      </c>
      <c r="H351" s="10" t="s">
        <v>91</v>
      </c>
      <c r="I351" s="10" t="s">
        <v>92</v>
      </c>
      <c r="J351" s="10" t="s">
        <v>590</v>
      </c>
      <c r="K351" s="10" t="s">
        <v>491</v>
      </c>
      <c r="L351" s="10" t="s">
        <v>492</v>
      </c>
      <c r="M351" s="10" t="s">
        <v>493</v>
      </c>
      <c r="N351" s="11">
        <f t="shared" ca="1" si="56"/>
        <v>9</v>
      </c>
      <c r="O351" s="11" t="str">
        <f t="shared" si="57"/>
        <v/>
      </c>
      <c r="P351" s="11">
        <f t="shared" ca="1" si="58"/>
        <v>0</v>
      </c>
      <c r="Q351" s="11">
        <f t="shared" ca="1" si="59"/>
        <v>2024</v>
      </c>
      <c r="R351" s="22" t="s">
        <v>591</v>
      </c>
      <c r="T351" s="5" t="s">
        <v>40</v>
      </c>
      <c r="U351" s="22" t="s">
        <v>615</v>
      </c>
      <c r="V351" s="22">
        <v>2</v>
      </c>
      <c r="W351" s="63">
        <v>0</v>
      </c>
      <c r="X351" s="63">
        <f t="shared" si="63"/>
        <v>0</v>
      </c>
    </row>
    <row r="352" spans="1:24" ht="15.6" x14ac:dyDescent="0.3">
      <c r="A352" s="4" t="s">
        <v>490</v>
      </c>
      <c r="B352" s="5" t="s">
        <v>623</v>
      </c>
      <c r="C352" s="10" t="s">
        <v>119</v>
      </c>
      <c r="D352" s="10">
        <v>1602148</v>
      </c>
      <c r="E352" s="15">
        <v>42132</v>
      </c>
      <c r="F352" s="9">
        <f t="shared" si="55"/>
        <v>2015</v>
      </c>
      <c r="G352" s="10" t="s">
        <v>23</v>
      </c>
      <c r="H352" s="10" t="s">
        <v>91</v>
      </c>
      <c r="I352" s="10" t="s">
        <v>92</v>
      </c>
      <c r="J352" s="10" t="s">
        <v>593</v>
      </c>
      <c r="K352" s="10" t="s">
        <v>491</v>
      </c>
      <c r="L352" s="10" t="s">
        <v>492</v>
      </c>
      <c r="M352" s="10" t="s">
        <v>493</v>
      </c>
      <c r="N352" s="11">
        <f t="shared" ca="1" si="56"/>
        <v>9</v>
      </c>
      <c r="O352" s="11">
        <f t="shared" ca="1" si="57"/>
        <v>2</v>
      </c>
      <c r="P352" s="11" t="str">
        <f t="shared" si="58"/>
        <v/>
      </c>
      <c r="Q352" s="11">
        <f t="shared" ca="1" si="59"/>
        <v>2026</v>
      </c>
      <c r="R352"/>
      <c r="T352" s="5" t="s">
        <v>31</v>
      </c>
      <c r="U352" s="22" t="s">
        <v>614</v>
      </c>
      <c r="V352" s="22">
        <v>0</v>
      </c>
      <c r="W352" s="62"/>
      <c r="X352" s="62"/>
    </row>
    <row r="353" spans="1:24" ht="15.6" x14ac:dyDescent="0.3">
      <c r="A353" s="4" t="s">
        <v>490</v>
      </c>
      <c r="B353" s="4" t="s">
        <v>390</v>
      </c>
      <c r="C353" s="10" t="s">
        <v>391</v>
      </c>
      <c r="D353" s="10">
        <v>160723</v>
      </c>
      <c r="E353" s="15">
        <v>42132</v>
      </c>
      <c r="F353" s="9">
        <f t="shared" si="55"/>
        <v>2015</v>
      </c>
      <c r="G353" s="10" t="s">
        <v>23</v>
      </c>
      <c r="H353" s="10" t="s">
        <v>91</v>
      </c>
      <c r="I353" s="10" t="s">
        <v>92</v>
      </c>
      <c r="J353" s="10" t="s">
        <v>593</v>
      </c>
      <c r="K353" s="10" t="s">
        <v>491</v>
      </c>
      <c r="L353" s="10" t="s">
        <v>492</v>
      </c>
      <c r="M353" s="10" t="s">
        <v>493</v>
      </c>
      <c r="N353" s="11">
        <f t="shared" ca="1" si="56"/>
        <v>9</v>
      </c>
      <c r="O353" s="11" t="str">
        <f t="shared" si="57"/>
        <v/>
      </c>
      <c r="P353" s="11">
        <f t="shared" ca="1" si="58"/>
        <v>0</v>
      </c>
      <c r="Q353" s="11">
        <f t="shared" ca="1" si="59"/>
        <v>2024</v>
      </c>
      <c r="R353" s="22" t="s">
        <v>594</v>
      </c>
      <c r="T353" s="5" t="s">
        <v>40</v>
      </c>
      <c r="U353" s="22" t="s">
        <v>615</v>
      </c>
      <c r="V353" s="22">
        <v>2</v>
      </c>
      <c r="W353" s="63">
        <v>0</v>
      </c>
      <c r="X353" s="63">
        <f t="shared" ref="X353:X354" si="64">W353*V353</f>
        <v>0</v>
      </c>
    </row>
    <row r="354" spans="1:24" ht="15.6" x14ac:dyDescent="0.3">
      <c r="A354" s="4" t="s">
        <v>490</v>
      </c>
      <c r="B354" s="4" t="s">
        <v>72</v>
      </c>
      <c r="C354" s="10" t="s">
        <v>595</v>
      </c>
      <c r="D354" s="10">
        <v>1601980</v>
      </c>
      <c r="E354" s="15">
        <v>42132</v>
      </c>
      <c r="F354" s="9">
        <f t="shared" si="55"/>
        <v>2015</v>
      </c>
      <c r="G354" s="10" t="s">
        <v>23</v>
      </c>
      <c r="H354" s="10" t="s">
        <v>91</v>
      </c>
      <c r="I354" s="10" t="s">
        <v>92</v>
      </c>
      <c r="J354" s="10" t="s">
        <v>593</v>
      </c>
      <c r="K354" s="10" t="s">
        <v>491</v>
      </c>
      <c r="L354" s="10" t="s">
        <v>492</v>
      </c>
      <c r="M354" s="10" t="s">
        <v>493</v>
      </c>
      <c r="N354" s="11">
        <f t="shared" ca="1" si="56"/>
        <v>9</v>
      </c>
      <c r="O354" s="11" t="str">
        <f t="shared" si="57"/>
        <v/>
      </c>
      <c r="P354" s="11">
        <f t="shared" ca="1" si="58"/>
        <v>0</v>
      </c>
      <c r="Q354" s="11">
        <f t="shared" ca="1" si="59"/>
        <v>2024</v>
      </c>
      <c r="R354" s="22" t="s">
        <v>596</v>
      </c>
      <c r="T354" s="5" t="s">
        <v>40</v>
      </c>
      <c r="U354" s="22" t="s">
        <v>615</v>
      </c>
      <c r="V354" s="22">
        <v>2</v>
      </c>
      <c r="W354" s="63">
        <v>0</v>
      </c>
      <c r="X354" s="63">
        <f t="shared" si="64"/>
        <v>0</v>
      </c>
    </row>
    <row r="355" spans="1:24" ht="15.6" x14ac:dyDescent="0.3">
      <c r="A355" s="4" t="s">
        <v>490</v>
      </c>
      <c r="B355" s="4" t="s">
        <v>621</v>
      </c>
      <c r="C355" s="10" t="s">
        <v>154</v>
      </c>
      <c r="D355" s="10">
        <v>1601896</v>
      </c>
      <c r="E355" s="15">
        <v>42132</v>
      </c>
      <c r="F355" s="9">
        <f t="shared" si="55"/>
        <v>2015</v>
      </c>
      <c r="G355" s="10" t="s">
        <v>23</v>
      </c>
      <c r="H355" s="10" t="s">
        <v>91</v>
      </c>
      <c r="I355" s="6" t="s">
        <v>92</v>
      </c>
      <c r="J355" s="10" t="s">
        <v>597</v>
      </c>
      <c r="K355" s="10" t="s">
        <v>491</v>
      </c>
      <c r="L355" s="10" t="s">
        <v>492</v>
      </c>
      <c r="M355" s="10" t="s">
        <v>493</v>
      </c>
      <c r="N355" s="11">
        <f t="shared" ca="1" si="56"/>
        <v>9</v>
      </c>
      <c r="O355" s="11">
        <f t="shared" ca="1" si="57"/>
        <v>2</v>
      </c>
      <c r="P355" s="11" t="str">
        <f t="shared" si="58"/>
        <v/>
      </c>
      <c r="Q355" s="11">
        <f t="shared" ca="1" si="59"/>
        <v>2026</v>
      </c>
      <c r="R355" s="46"/>
      <c r="T355" s="5" t="s">
        <v>31</v>
      </c>
      <c r="U355" s="22" t="s">
        <v>614</v>
      </c>
      <c r="V355" s="22">
        <v>0</v>
      </c>
      <c r="W355" s="62"/>
      <c r="X355" s="62"/>
    </row>
    <row r="356" spans="1:24" ht="15.6" x14ac:dyDescent="0.3">
      <c r="A356" s="4" t="s">
        <v>490</v>
      </c>
      <c r="B356" s="5" t="s">
        <v>623</v>
      </c>
      <c r="C356" s="10" t="s">
        <v>119</v>
      </c>
      <c r="D356" s="10">
        <v>1602142</v>
      </c>
      <c r="E356" s="15">
        <v>42132</v>
      </c>
      <c r="F356" s="9">
        <f t="shared" si="55"/>
        <v>2015</v>
      </c>
      <c r="G356" s="10" t="s">
        <v>23</v>
      </c>
      <c r="H356" s="10" t="s">
        <v>91</v>
      </c>
      <c r="I356" s="10" t="s">
        <v>92</v>
      </c>
      <c r="J356" s="10" t="s">
        <v>598</v>
      </c>
      <c r="K356" s="10" t="s">
        <v>491</v>
      </c>
      <c r="L356" s="10" t="s">
        <v>492</v>
      </c>
      <c r="M356" s="10" t="s">
        <v>493</v>
      </c>
      <c r="N356" s="11">
        <f t="shared" ca="1" si="56"/>
        <v>9</v>
      </c>
      <c r="O356" s="11">
        <f t="shared" ca="1" si="57"/>
        <v>2</v>
      </c>
      <c r="P356" s="11" t="str">
        <f t="shared" si="58"/>
        <v/>
      </c>
      <c r="Q356" s="11">
        <f t="shared" ca="1" si="59"/>
        <v>2026</v>
      </c>
      <c r="R356"/>
      <c r="T356" s="5" t="s">
        <v>31</v>
      </c>
      <c r="U356" s="22" t="s">
        <v>614</v>
      </c>
      <c r="V356" s="22">
        <v>0</v>
      </c>
      <c r="W356" s="62"/>
      <c r="X356" s="62"/>
    </row>
    <row r="357" spans="1:24" ht="15.6" x14ac:dyDescent="0.3">
      <c r="A357" s="4" t="s">
        <v>490</v>
      </c>
      <c r="B357" s="4" t="s">
        <v>264</v>
      </c>
      <c r="C357" s="10" t="s">
        <v>265</v>
      </c>
      <c r="D357" s="10">
        <v>1805173</v>
      </c>
      <c r="E357" s="15">
        <v>43227</v>
      </c>
      <c r="F357" s="9">
        <f t="shared" ref="F357:F359" si="65">YEAR(E357)</f>
        <v>2018</v>
      </c>
      <c r="G357" s="10" t="s">
        <v>23</v>
      </c>
      <c r="H357" s="10" t="s">
        <v>91</v>
      </c>
      <c r="I357" s="10" t="s">
        <v>92</v>
      </c>
      <c r="J357" s="10" t="s">
        <v>598</v>
      </c>
      <c r="K357" s="10" t="s">
        <v>491</v>
      </c>
      <c r="L357" s="10" t="s">
        <v>492</v>
      </c>
      <c r="M357" s="10" t="s">
        <v>493</v>
      </c>
      <c r="N357" s="11">
        <f t="shared" ca="1" si="56"/>
        <v>6</v>
      </c>
      <c r="O357" s="11" t="str">
        <f t="shared" si="57"/>
        <v/>
      </c>
      <c r="P357" s="11">
        <f t="shared" ca="1" si="58"/>
        <v>3</v>
      </c>
      <c r="Q357" s="11">
        <f t="shared" ca="1" si="59"/>
        <v>2027</v>
      </c>
      <c r="R357" s="22" t="s">
        <v>599</v>
      </c>
      <c r="T357" s="5" t="s">
        <v>40</v>
      </c>
      <c r="U357" s="22" t="s">
        <v>615</v>
      </c>
      <c r="V357" s="22">
        <v>2</v>
      </c>
      <c r="W357" s="63">
        <v>0</v>
      </c>
      <c r="X357" s="63">
        <f>W357*V357</f>
        <v>0</v>
      </c>
    </row>
    <row r="358" spans="1:24" ht="15.6" x14ac:dyDescent="0.3">
      <c r="A358" s="4" t="s">
        <v>490</v>
      </c>
      <c r="B358" s="5" t="s">
        <v>623</v>
      </c>
      <c r="C358" s="10" t="s">
        <v>119</v>
      </c>
      <c r="D358" s="10">
        <v>1602229</v>
      </c>
      <c r="E358" s="15">
        <v>42132</v>
      </c>
      <c r="F358" s="9">
        <f t="shared" si="65"/>
        <v>2015</v>
      </c>
      <c r="G358" s="10" t="s">
        <v>23</v>
      </c>
      <c r="H358" s="10" t="s">
        <v>91</v>
      </c>
      <c r="I358" s="10" t="s">
        <v>92</v>
      </c>
      <c r="J358" s="10" t="s">
        <v>600</v>
      </c>
      <c r="K358" s="10" t="s">
        <v>491</v>
      </c>
      <c r="L358" s="10" t="s">
        <v>492</v>
      </c>
      <c r="M358" s="10" t="s">
        <v>493</v>
      </c>
      <c r="N358" s="11">
        <f t="shared" ca="1" si="56"/>
        <v>9</v>
      </c>
      <c r="O358" s="11">
        <f t="shared" ca="1" si="57"/>
        <v>2</v>
      </c>
      <c r="P358" s="11" t="str">
        <f t="shared" si="58"/>
        <v/>
      </c>
      <c r="Q358" s="11">
        <f t="shared" ca="1" si="59"/>
        <v>2026</v>
      </c>
      <c r="R358"/>
      <c r="T358" s="5" t="s">
        <v>31</v>
      </c>
      <c r="U358" s="22" t="s">
        <v>614</v>
      </c>
      <c r="V358" s="22">
        <v>0</v>
      </c>
      <c r="W358" s="62"/>
      <c r="X358" s="62"/>
    </row>
    <row r="359" spans="1:24" ht="15.6" x14ac:dyDescent="0.3">
      <c r="A359" s="4" t="s">
        <v>490</v>
      </c>
      <c r="B359" s="4" t="s">
        <v>583</v>
      </c>
      <c r="C359" s="10" t="s">
        <v>584</v>
      </c>
      <c r="D359" s="10">
        <v>1805170</v>
      </c>
      <c r="E359" s="15">
        <v>43227</v>
      </c>
      <c r="F359" s="9">
        <f t="shared" si="65"/>
        <v>2018</v>
      </c>
      <c r="G359" s="10" t="s">
        <v>23</v>
      </c>
      <c r="H359" s="10" t="s">
        <v>91</v>
      </c>
      <c r="I359" s="10" t="s">
        <v>92</v>
      </c>
      <c r="J359" s="10" t="s">
        <v>600</v>
      </c>
      <c r="K359" s="10" t="s">
        <v>491</v>
      </c>
      <c r="L359" s="10" t="s">
        <v>492</v>
      </c>
      <c r="M359" s="10" t="s">
        <v>493</v>
      </c>
      <c r="N359" s="11">
        <f t="shared" ca="1" si="56"/>
        <v>6</v>
      </c>
      <c r="O359" s="11" t="str">
        <f t="shared" si="57"/>
        <v/>
      </c>
      <c r="P359" s="11">
        <f t="shared" ca="1" si="58"/>
        <v>3</v>
      </c>
      <c r="Q359" s="11">
        <f t="shared" ca="1" si="59"/>
        <v>2027</v>
      </c>
      <c r="R359" s="22" t="s">
        <v>601</v>
      </c>
      <c r="T359" s="5" t="s">
        <v>40</v>
      </c>
      <c r="U359" s="22" t="s">
        <v>615</v>
      </c>
      <c r="V359" s="22">
        <v>2</v>
      </c>
      <c r="W359" s="63">
        <v>0</v>
      </c>
      <c r="X359" s="63">
        <f>W359*V359</f>
        <v>0</v>
      </c>
    </row>
    <row r="360" spans="1:24" ht="15.6" x14ac:dyDescent="0.3">
      <c r="A360" s="4" t="s">
        <v>490</v>
      </c>
      <c r="B360" s="4" t="s">
        <v>626</v>
      </c>
      <c r="C360" s="6" t="s">
        <v>46</v>
      </c>
      <c r="D360" s="6">
        <v>2340806</v>
      </c>
      <c r="E360" s="8">
        <v>45505</v>
      </c>
      <c r="F360" s="42">
        <f t="shared" ref="F360:F391" si="66">YEAR(E360)</f>
        <v>2024</v>
      </c>
      <c r="G360" s="10" t="s">
        <v>23</v>
      </c>
      <c r="H360" s="10" t="s">
        <v>24</v>
      </c>
      <c r="I360" s="10" t="s">
        <v>25</v>
      </c>
      <c r="J360" s="6" t="s">
        <v>495</v>
      </c>
      <c r="K360" s="10" t="s">
        <v>491</v>
      </c>
      <c r="L360" s="10" t="s">
        <v>492</v>
      </c>
      <c r="M360" s="10" t="s">
        <v>493</v>
      </c>
      <c r="N360" s="11">
        <f t="shared" ref="N360:N391" ca="1" si="67">ROUNDUP(DATEDIF(E360,(NOW()),"y"),0)</f>
        <v>0</v>
      </c>
      <c r="O360" s="11">
        <f t="shared" ref="O360:O391" ca="1" si="68">IF(T360="analyzer",11-N360,"")</f>
        <v>11</v>
      </c>
      <c r="P360" s="11" t="str">
        <f t="shared" ref="P360:P391" si="69">IF(T360="sonde",9-N360,"")</f>
        <v/>
      </c>
      <c r="Q360" s="11">
        <f t="shared" ref="Q360:Q391" ca="1" si="70">IF(T360="sonde",F360+N360+P360,F360+N360+O360)</f>
        <v>2035</v>
      </c>
      <c r="R360" s="12"/>
      <c r="S360" s="5"/>
      <c r="T360" s="5" t="s">
        <v>31</v>
      </c>
      <c r="U360" s="22" t="s">
        <v>614</v>
      </c>
      <c r="V360" s="22">
        <v>0</v>
      </c>
      <c r="W360" s="62"/>
      <c r="X360" s="62"/>
    </row>
    <row r="361" spans="1:24" ht="15.6" x14ac:dyDescent="0.3">
      <c r="A361" s="4" t="s">
        <v>490</v>
      </c>
      <c r="B361" s="4" t="s">
        <v>47</v>
      </c>
      <c r="C361" s="6" t="s">
        <v>494</v>
      </c>
      <c r="D361" s="6">
        <v>2338171</v>
      </c>
      <c r="E361" s="8">
        <v>45505</v>
      </c>
      <c r="F361" s="9">
        <f t="shared" si="66"/>
        <v>2024</v>
      </c>
      <c r="G361" s="10" t="s">
        <v>23</v>
      </c>
      <c r="H361" s="10" t="s">
        <v>24</v>
      </c>
      <c r="I361" s="10" t="s">
        <v>25</v>
      </c>
      <c r="J361" s="6" t="s">
        <v>495</v>
      </c>
      <c r="K361" s="10" t="s">
        <v>491</v>
      </c>
      <c r="L361" s="10" t="s">
        <v>492</v>
      </c>
      <c r="M361" s="10" t="s">
        <v>493</v>
      </c>
      <c r="N361" s="11">
        <f t="shared" ca="1" si="67"/>
        <v>0</v>
      </c>
      <c r="O361" s="11" t="str">
        <f t="shared" si="68"/>
        <v/>
      </c>
      <c r="P361" s="11">
        <f t="shared" ca="1" si="69"/>
        <v>9</v>
      </c>
      <c r="Q361" s="11">
        <f t="shared" ca="1" si="70"/>
        <v>2033</v>
      </c>
      <c r="R361" s="22" t="s">
        <v>496</v>
      </c>
      <c r="S361" s="5"/>
      <c r="T361" s="5" t="s">
        <v>40</v>
      </c>
      <c r="U361" s="22" t="s">
        <v>615</v>
      </c>
      <c r="V361" s="22">
        <v>2</v>
      </c>
      <c r="W361" s="63">
        <v>0</v>
      </c>
      <c r="X361" s="63">
        <f>W361*V361</f>
        <v>0</v>
      </c>
    </row>
    <row r="362" spans="1:24" ht="15.6" x14ac:dyDescent="0.3">
      <c r="A362" s="4" t="s">
        <v>490</v>
      </c>
      <c r="B362" s="4" t="s">
        <v>626</v>
      </c>
      <c r="C362" s="6" t="s">
        <v>46</v>
      </c>
      <c r="D362" s="6">
        <v>2340808</v>
      </c>
      <c r="E362" s="8">
        <v>45505</v>
      </c>
      <c r="F362" s="42">
        <f t="shared" si="66"/>
        <v>2024</v>
      </c>
      <c r="G362" s="10" t="s">
        <v>23</v>
      </c>
      <c r="H362" s="10" t="s">
        <v>24</v>
      </c>
      <c r="I362" s="10" t="s">
        <v>25</v>
      </c>
      <c r="J362" s="6" t="s">
        <v>497</v>
      </c>
      <c r="K362" s="10" t="s">
        <v>491</v>
      </c>
      <c r="L362" s="10" t="s">
        <v>492</v>
      </c>
      <c r="M362" s="10" t="s">
        <v>493</v>
      </c>
      <c r="N362" s="11">
        <f t="shared" ca="1" si="67"/>
        <v>0</v>
      </c>
      <c r="O362" s="11">
        <f t="shared" ca="1" si="68"/>
        <v>11</v>
      </c>
      <c r="P362" s="11" t="str">
        <f t="shared" si="69"/>
        <v/>
      </c>
      <c r="Q362" s="11">
        <f t="shared" ca="1" si="70"/>
        <v>2035</v>
      </c>
      <c r="R362" s="12"/>
      <c r="S362" s="5"/>
      <c r="T362" s="5" t="s">
        <v>31</v>
      </c>
      <c r="U362" s="22" t="s">
        <v>614</v>
      </c>
      <c r="V362" s="22">
        <v>0</v>
      </c>
      <c r="W362" s="62"/>
      <c r="X362" s="62"/>
    </row>
    <row r="363" spans="1:24" ht="15.6" x14ac:dyDescent="0.3">
      <c r="A363" s="4" t="s">
        <v>490</v>
      </c>
      <c r="B363" s="4" t="s">
        <v>196</v>
      </c>
      <c r="C363" s="6" t="s">
        <v>41</v>
      </c>
      <c r="D363" s="14">
        <v>241070022503</v>
      </c>
      <c r="E363" s="15">
        <v>45505</v>
      </c>
      <c r="F363" s="9">
        <f t="shared" si="66"/>
        <v>2024</v>
      </c>
      <c r="G363" s="10" t="s">
        <v>23</v>
      </c>
      <c r="H363" s="10" t="s">
        <v>24</v>
      </c>
      <c r="I363" s="6" t="s">
        <v>25</v>
      </c>
      <c r="J363" s="10" t="s">
        <v>497</v>
      </c>
      <c r="K363" s="10" t="s">
        <v>491</v>
      </c>
      <c r="L363" s="10" t="s">
        <v>492</v>
      </c>
      <c r="M363" s="10" t="s">
        <v>493</v>
      </c>
      <c r="N363" s="11">
        <f t="shared" ca="1" si="67"/>
        <v>0</v>
      </c>
      <c r="O363" s="11" t="str">
        <f t="shared" si="68"/>
        <v/>
      </c>
      <c r="P363" s="11">
        <f t="shared" ca="1" si="69"/>
        <v>9</v>
      </c>
      <c r="Q363" s="11">
        <f t="shared" ca="1" si="70"/>
        <v>2033</v>
      </c>
      <c r="R363" s="22" t="s">
        <v>498</v>
      </c>
      <c r="T363" s="5" t="s">
        <v>40</v>
      </c>
      <c r="U363" s="22" t="s">
        <v>614</v>
      </c>
      <c r="V363" s="22">
        <v>0</v>
      </c>
      <c r="W363" s="62"/>
      <c r="X363" s="62"/>
    </row>
    <row r="364" spans="1:24" ht="15.6" x14ac:dyDescent="0.3">
      <c r="A364" s="4" t="s">
        <v>490</v>
      </c>
      <c r="B364" s="4" t="s">
        <v>196</v>
      </c>
      <c r="C364" s="6" t="s">
        <v>41</v>
      </c>
      <c r="D364" s="14">
        <v>241080022535</v>
      </c>
      <c r="E364" s="15">
        <v>45505</v>
      </c>
      <c r="F364" s="9">
        <f t="shared" si="66"/>
        <v>2024</v>
      </c>
      <c r="G364" s="10" t="s">
        <v>23</v>
      </c>
      <c r="H364" s="10" t="s">
        <v>24</v>
      </c>
      <c r="I364" s="6" t="s">
        <v>25</v>
      </c>
      <c r="J364" s="10" t="s">
        <v>499</v>
      </c>
      <c r="K364" s="10" t="s">
        <v>491</v>
      </c>
      <c r="L364" s="10" t="s">
        <v>492</v>
      </c>
      <c r="M364" s="10" t="s">
        <v>493</v>
      </c>
      <c r="N364" s="11">
        <f t="shared" ca="1" si="67"/>
        <v>0</v>
      </c>
      <c r="O364" s="11" t="str">
        <f t="shared" si="68"/>
        <v/>
      </c>
      <c r="P364" s="11">
        <f t="shared" ca="1" si="69"/>
        <v>9</v>
      </c>
      <c r="Q364" s="11">
        <f t="shared" ca="1" si="70"/>
        <v>2033</v>
      </c>
      <c r="R364" s="22" t="s">
        <v>500</v>
      </c>
      <c r="T364" s="5" t="s">
        <v>40</v>
      </c>
      <c r="U364" s="22" t="s">
        <v>614</v>
      </c>
      <c r="V364" s="22">
        <v>0</v>
      </c>
      <c r="W364" s="62"/>
      <c r="X364" s="62"/>
    </row>
    <row r="365" spans="1:24" ht="15.6" x14ac:dyDescent="0.3">
      <c r="A365" s="4" t="s">
        <v>490</v>
      </c>
      <c r="B365" s="5" t="s">
        <v>623</v>
      </c>
      <c r="C365" s="10" t="s">
        <v>119</v>
      </c>
      <c r="D365" s="10">
        <v>2338457</v>
      </c>
      <c r="E365" s="15">
        <v>45505</v>
      </c>
      <c r="F365" s="9">
        <f t="shared" si="66"/>
        <v>2024</v>
      </c>
      <c r="G365" s="10" t="s">
        <v>23</v>
      </c>
      <c r="H365" s="10" t="s">
        <v>24</v>
      </c>
      <c r="I365" s="10" t="s">
        <v>25</v>
      </c>
      <c r="J365" s="10" t="s">
        <v>509</v>
      </c>
      <c r="K365" s="10" t="s">
        <v>491</v>
      </c>
      <c r="L365" s="10" t="s">
        <v>503</v>
      </c>
      <c r="M365" s="10" t="s">
        <v>493</v>
      </c>
      <c r="N365" s="11">
        <f t="shared" ca="1" si="67"/>
        <v>0</v>
      </c>
      <c r="O365" s="11">
        <f t="shared" ca="1" si="68"/>
        <v>11</v>
      </c>
      <c r="P365" s="11" t="str">
        <f t="shared" si="69"/>
        <v/>
      </c>
      <c r="Q365" s="11">
        <f t="shared" ca="1" si="70"/>
        <v>2035</v>
      </c>
      <c r="R365" s="12"/>
      <c r="S365" s="5"/>
      <c r="T365" s="5" t="s">
        <v>31</v>
      </c>
      <c r="U365" s="22" t="s">
        <v>614</v>
      </c>
      <c r="V365" s="22">
        <v>0</v>
      </c>
      <c r="W365" s="62"/>
      <c r="X365" s="62"/>
    </row>
    <row r="366" spans="1:24" ht="15.6" x14ac:dyDescent="0.3">
      <c r="A366" s="4" t="s">
        <v>490</v>
      </c>
      <c r="B366" s="4" t="s">
        <v>621</v>
      </c>
      <c r="C366" s="10" t="s">
        <v>508</v>
      </c>
      <c r="D366" s="6">
        <v>2340002</v>
      </c>
      <c r="E366" s="8">
        <v>45505</v>
      </c>
      <c r="F366" s="9">
        <f t="shared" si="66"/>
        <v>2024</v>
      </c>
      <c r="G366" s="10" t="s">
        <v>23</v>
      </c>
      <c r="H366" s="10" t="s">
        <v>24</v>
      </c>
      <c r="I366" s="6" t="s">
        <v>25</v>
      </c>
      <c r="J366" s="6" t="s">
        <v>509</v>
      </c>
      <c r="K366" s="10" t="s">
        <v>491</v>
      </c>
      <c r="L366" s="10" t="s">
        <v>492</v>
      </c>
      <c r="M366" s="10" t="s">
        <v>493</v>
      </c>
      <c r="N366" s="11">
        <f t="shared" ca="1" si="67"/>
        <v>0</v>
      </c>
      <c r="O366" s="11">
        <f t="shared" ca="1" si="68"/>
        <v>11</v>
      </c>
      <c r="P366" s="11" t="str">
        <f t="shared" si="69"/>
        <v/>
      </c>
      <c r="Q366" s="11">
        <f t="shared" ca="1" si="70"/>
        <v>2035</v>
      </c>
      <c r="R366" s="12"/>
      <c r="S366" s="5"/>
      <c r="T366" s="5" t="s">
        <v>31</v>
      </c>
      <c r="U366" s="22" t="s">
        <v>614</v>
      </c>
      <c r="V366" s="22">
        <v>0</v>
      </c>
      <c r="W366" s="62"/>
      <c r="X366" s="62"/>
    </row>
    <row r="367" spans="1:24" ht="15.6" x14ac:dyDescent="0.3">
      <c r="A367" s="4" t="s">
        <v>490</v>
      </c>
      <c r="B367" s="5" t="s">
        <v>623</v>
      </c>
      <c r="C367" s="10" t="s">
        <v>119</v>
      </c>
      <c r="D367" s="10">
        <v>2339499</v>
      </c>
      <c r="E367" s="15">
        <v>45505</v>
      </c>
      <c r="F367" s="9">
        <f t="shared" si="66"/>
        <v>2024</v>
      </c>
      <c r="G367" s="10" t="s">
        <v>23</v>
      </c>
      <c r="H367" s="10" t="s">
        <v>24</v>
      </c>
      <c r="I367" s="10" t="s">
        <v>25</v>
      </c>
      <c r="J367" s="10" t="s">
        <v>502</v>
      </c>
      <c r="K367" s="10" t="s">
        <v>491</v>
      </c>
      <c r="L367" s="10" t="s">
        <v>492</v>
      </c>
      <c r="M367" s="10" t="s">
        <v>493</v>
      </c>
      <c r="N367" s="11">
        <f t="shared" ca="1" si="67"/>
        <v>0</v>
      </c>
      <c r="O367" s="11">
        <f t="shared" ca="1" si="68"/>
        <v>11</v>
      </c>
      <c r="P367" s="11" t="str">
        <f t="shared" si="69"/>
        <v/>
      </c>
      <c r="Q367" s="11">
        <f t="shared" ca="1" si="70"/>
        <v>2035</v>
      </c>
      <c r="R367" s="12"/>
      <c r="S367" s="5"/>
      <c r="T367" s="5" t="s">
        <v>31</v>
      </c>
      <c r="U367" s="22" t="s">
        <v>614</v>
      </c>
      <c r="V367" s="22">
        <v>0</v>
      </c>
      <c r="W367" s="62"/>
      <c r="X367" s="62"/>
    </row>
    <row r="368" spans="1:24" ht="15.6" x14ac:dyDescent="0.3">
      <c r="A368" s="4" t="s">
        <v>490</v>
      </c>
      <c r="B368" s="5" t="s">
        <v>34</v>
      </c>
      <c r="C368" s="6" t="s">
        <v>35</v>
      </c>
      <c r="D368" s="6">
        <v>2340321</v>
      </c>
      <c r="E368" s="8">
        <v>45505</v>
      </c>
      <c r="F368" s="9">
        <f t="shared" si="66"/>
        <v>2024</v>
      </c>
      <c r="G368" s="10" t="s">
        <v>23</v>
      </c>
      <c r="H368" s="10" t="s">
        <v>24</v>
      </c>
      <c r="I368" s="10" t="s">
        <v>25</v>
      </c>
      <c r="J368" s="10" t="s">
        <v>505</v>
      </c>
      <c r="K368" s="10" t="s">
        <v>491</v>
      </c>
      <c r="L368" s="10" t="s">
        <v>492</v>
      </c>
      <c r="M368" s="10" t="s">
        <v>493</v>
      </c>
      <c r="N368" s="11">
        <f t="shared" ca="1" si="67"/>
        <v>0</v>
      </c>
      <c r="O368" s="11">
        <f t="shared" ca="1" si="68"/>
        <v>11</v>
      </c>
      <c r="P368" s="11" t="str">
        <f t="shared" si="69"/>
        <v/>
      </c>
      <c r="Q368" s="11">
        <f t="shared" ca="1" si="70"/>
        <v>2035</v>
      </c>
      <c r="R368" s="12"/>
      <c r="S368" s="5"/>
      <c r="T368" s="5" t="s">
        <v>31</v>
      </c>
      <c r="U368" s="22" t="s">
        <v>615</v>
      </c>
      <c r="V368" s="22">
        <v>4</v>
      </c>
      <c r="W368" s="63">
        <v>0</v>
      </c>
      <c r="X368" s="63">
        <f t="shared" ref="X368:X372" si="71">W368*V368</f>
        <v>0</v>
      </c>
    </row>
    <row r="369" spans="1:24" ht="15.6" x14ac:dyDescent="0.3">
      <c r="A369" s="4" t="s">
        <v>490</v>
      </c>
      <c r="B369" s="4" t="s">
        <v>47</v>
      </c>
      <c r="C369" s="6" t="s">
        <v>494</v>
      </c>
      <c r="D369" s="6">
        <v>2338173</v>
      </c>
      <c r="E369" s="8">
        <v>45505</v>
      </c>
      <c r="F369" s="9">
        <f t="shared" si="66"/>
        <v>2024</v>
      </c>
      <c r="G369" s="10" t="s">
        <v>23</v>
      </c>
      <c r="H369" s="10" t="s">
        <v>24</v>
      </c>
      <c r="I369" s="10" t="s">
        <v>25</v>
      </c>
      <c r="J369" s="6" t="s">
        <v>502</v>
      </c>
      <c r="K369" s="10" t="s">
        <v>491</v>
      </c>
      <c r="L369" s="10" t="s">
        <v>492</v>
      </c>
      <c r="M369" s="10" t="s">
        <v>493</v>
      </c>
      <c r="N369" s="11">
        <f t="shared" ca="1" si="67"/>
        <v>0</v>
      </c>
      <c r="O369" s="11" t="str">
        <f t="shared" si="68"/>
        <v/>
      </c>
      <c r="P369" s="11">
        <f t="shared" ca="1" si="69"/>
        <v>9</v>
      </c>
      <c r="Q369" s="11">
        <f t="shared" ca="1" si="70"/>
        <v>2033</v>
      </c>
      <c r="R369" s="22" t="s">
        <v>506</v>
      </c>
      <c r="S369" s="5"/>
      <c r="T369" s="5" t="s">
        <v>40</v>
      </c>
      <c r="U369" s="22" t="s">
        <v>615</v>
      </c>
      <c r="V369" s="22">
        <v>2</v>
      </c>
      <c r="W369" s="63">
        <v>0</v>
      </c>
      <c r="X369" s="63">
        <f t="shared" si="71"/>
        <v>0</v>
      </c>
    </row>
    <row r="370" spans="1:24" ht="15.6" x14ac:dyDescent="0.3">
      <c r="A370" s="4" t="s">
        <v>490</v>
      </c>
      <c r="B370" s="5" t="s">
        <v>501</v>
      </c>
      <c r="C370" s="10" t="s">
        <v>22</v>
      </c>
      <c r="D370" s="6">
        <v>2338457</v>
      </c>
      <c r="E370" s="8">
        <v>45505</v>
      </c>
      <c r="F370" s="9">
        <f t="shared" si="66"/>
        <v>2024</v>
      </c>
      <c r="G370" s="10" t="s">
        <v>23</v>
      </c>
      <c r="H370" s="10" t="s">
        <v>24</v>
      </c>
      <c r="I370" s="10" t="s">
        <v>25</v>
      </c>
      <c r="J370" s="10" t="s">
        <v>502</v>
      </c>
      <c r="K370" s="10" t="s">
        <v>491</v>
      </c>
      <c r="L370" s="10" t="s">
        <v>503</v>
      </c>
      <c r="M370" s="10" t="s">
        <v>493</v>
      </c>
      <c r="N370" s="11">
        <f t="shared" ca="1" si="67"/>
        <v>0</v>
      </c>
      <c r="O370" s="11">
        <f t="shared" ca="1" si="68"/>
        <v>11</v>
      </c>
      <c r="P370" s="11" t="str">
        <f t="shared" si="69"/>
        <v/>
      </c>
      <c r="Q370" s="11">
        <f t="shared" ca="1" si="70"/>
        <v>2035</v>
      </c>
      <c r="R370" s="22" t="s">
        <v>504</v>
      </c>
      <c r="S370" s="5"/>
      <c r="T370" s="5" t="s">
        <v>31</v>
      </c>
      <c r="U370" s="22" t="s">
        <v>615</v>
      </c>
      <c r="V370" s="22">
        <v>2</v>
      </c>
      <c r="W370" s="63">
        <v>0</v>
      </c>
      <c r="X370" s="63">
        <f t="shared" si="71"/>
        <v>0</v>
      </c>
    </row>
    <row r="371" spans="1:24" ht="15.6" x14ac:dyDescent="0.3">
      <c r="A371" s="4" t="s">
        <v>490</v>
      </c>
      <c r="B371" s="5" t="s">
        <v>98</v>
      </c>
      <c r="C371" s="6" t="s">
        <v>507</v>
      </c>
      <c r="D371" s="6">
        <v>2338458</v>
      </c>
      <c r="E371" s="8">
        <v>45505</v>
      </c>
      <c r="F371" s="9">
        <f t="shared" si="66"/>
        <v>2024</v>
      </c>
      <c r="G371" s="10" t="s">
        <v>23</v>
      </c>
      <c r="H371" s="10" t="s">
        <v>24</v>
      </c>
      <c r="I371" s="10" t="s">
        <v>25</v>
      </c>
      <c r="J371" s="10" t="s">
        <v>502</v>
      </c>
      <c r="K371" s="10" t="s">
        <v>491</v>
      </c>
      <c r="L371" s="10" t="s">
        <v>492</v>
      </c>
      <c r="M371" s="10" t="s">
        <v>493</v>
      </c>
      <c r="N371" s="11">
        <f t="shared" ca="1" si="67"/>
        <v>0</v>
      </c>
      <c r="O371" s="11">
        <f t="shared" ca="1" si="68"/>
        <v>11</v>
      </c>
      <c r="P371" s="11" t="str">
        <f t="shared" si="69"/>
        <v/>
      </c>
      <c r="Q371" s="11">
        <f t="shared" ca="1" si="70"/>
        <v>2035</v>
      </c>
      <c r="R371" s="22" t="s">
        <v>396</v>
      </c>
      <c r="S371" s="5"/>
      <c r="T371" s="5" t="s">
        <v>31</v>
      </c>
      <c r="U371" s="22" t="s">
        <v>615</v>
      </c>
      <c r="V371" s="22">
        <v>2</v>
      </c>
      <c r="W371" s="63">
        <v>0</v>
      </c>
      <c r="X371" s="63">
        <f t="shared" si="71"/>
        <v>0</v>
      </c>
    </row>
    <row r="372" spans="1:24" ht="15.6" x14ac:dyDescent="0.3">
      <c r="A372" s="4" t="s">
        <v>490</v>
      </c>
      <c r="B372" s="4" t="s">
        <v>390</v>
      </c>
      <c r="C372" s="10" t="s">
        <v>37</v>
      </c>
      <c r="D372" s="10">
        <v>2339987</v>
      </c>
      <c r="E372" s="15">
        <v>45505</v>
      </c>
      <c r="F372" s="9">
        <f t="shared" si="66"/>
        <v>2024</v>
      </c>
      <c r="G372" s="10" t="s">
        <v>23</v>
      </c>
      <c r="H372" s="10" t="s">
        <v>24</v>
      </c>
      <c r="I372" s="10" t="s">
        <v>25</v>
      </c>
      <c r="J372" s="10" t="s">
        <v>510</v>
      </c>
      <c r="K372" s="10" t="s">
        <v>491</v>
      </c>
      <c r="L372" s="10" t="s">
        <v>492</v>
      </c>
      <c r="M372" s="10" t="s">
        <v>493</v>
      </c>
      <c r="N372" s="11">
        <f t="shared" ca="1" si="67"/>
        <v>0</v>
      </c>
      <c r="O372" s="11" t="str">
        <f t="shared" si="68"/>
        <v/>
      </c>
      <c r="P372" s="11">
        <f t="shared" ca="1" si="69"/>
        <v>9</v>
      </c>
      <c r="Q372" s="11">
        <f t="shared" ca="1" si="70"/>
        <v>2033</v>
      </c>
      <c r="R372" s="22" t="s">
        <v>388</v>
      </c>
      <c r="T372" s="5" t="s">
        <v>40</v>
      </c>
      <c r="U372" s="22" t="s">
        <v>616</v>
      </c>
      <c r="V372" s="22">
        <v>1</v>
      </c>
      <c r="W372" s="63">
        <v>0</v>
      </c>
      <c r="X372" s="63">
        <f t="shared" si="71"/>
        <v>0</v>
      </c>
    </row>
    <row r="373" spans="1:24" ht="15.6" x14ac:dyDescent="0.3">
      <c r="A373" s="4" t="s">
        <v>490</v>
      </c>
      <c r="B373" s="4" t="s">
        <v>626</v>
      </c>
      <c r="C373" s="6" t="s">
        <v>46</v>
      </c>
      <c r="D373" s="6">
        <v>2340804</v>
      </c>
      <c r="E373" s="8">
        <v>45505</v>
      </c>
      <c r="F373" s="42">
        <f t="shared" si="66"/>
        <v>2024</v>
      </c>
      <c r="G373" s="10" t="s">
        <v>23</v>
      </c>
      <c r="H373" s="10" t="s">
        <v>24</v>
      </c>
      <c r="I373" s="10" t="s">
        <v>25</v>
      </c>
      <c r="J373" s="6" t="s">
        <v>511</v>
      </c>
      <c r="K373" s="10" t="s">
        <v>491</v>
      </c>
      <c r="L373" s="10" t="s">
        <v>492</v>
      </c>
      <c r="M373" s="10" t="s">
        <v>493</v>
      </c>
      <c r="N373" s="11">
        <f t="shared" ca="1" si="67"/>
        <v>0</v>
      </c>
      <c r="O373" s="11">
        <f t="shared" ca="1" si="68"/>
        <v>11</v>
      </c>
      <c r="P373" s="11" t="str">
        <f t="shared" si="69"/>
        <v/>
      </c>
      <c r="Q373" s="11">
        <f t="shared" ca="1" si="70"/>
        <v>2035</v>
      </c>
      <c r="R373"/>
      <c r="T373" s="5" t="s">
        <v>31</v>
      </c>
      <c r="U373" s="22" t="s">
        <v>614</v>
      </c>
      <c r="V373" s="22">
        <v>0</v>
      </c>
      <c r="W373" s="62"/>
      <c r="X373" s="62"/>
    </row>
    <row r="374" spans="1:24" ht="15.6" x14ac:dyDescent="0.3">
      <c r="A374" s="4" t="s">
        <v>490</v>
      </c>
      <c r="B374" s="4" t="s">
        <v>47</v>
      </c>
      <c r="C374" s="6" t="s">
        <v>494</v>
      </c>
      <c r="D374" s="6">
        <v>2337949</v>
      </c>
      <c r="E374" s="8">
        <v>45505</v>
      </c>
      <c r="F374" s="9">
        <f t="shared" si="66"/>
        <v>2024</v>
      </c>
      <c r="G374" s="10" t="s">
        <v>23</v>
      </c>
      <c r="H374" s="10" t="s">
        <v>24</v>
      </c>
      <c r="I374" s="10" t="s">
        <v>25</v>
      </c>
      <c r="J374" s="6" t="s">
        <v>511</v>
      </c>
      <c r="K374" s="10" t="s">
        <v>491</v>
      </c>
      <c r="L374" s="10" t="s">
        <v>492</v>
      </c>
      <c r="M374" s="10" t="s">
        <v>493</v>
      </c>
      <c r="N374" s="11">
        <f t="shared" ca="1" si="67"/>
        <v>0</v>
      </c>
      <c r="O374" s="11" t="str">
        <f t="shared" si="68"/>
        <v/>
      </c>
      <c r="P374" s="11">
        <f t="shared" ca="1" si="69"/>
        <v>9</v>
      </c>
      <c r="Q374" s="11">
        <f t="shared" ca="1" si="70"/>
        <v>2033</v>
      </c>
      <c r="R374" s="22" t="s">
        <v>513</v>
      </c>
      <c r="T374" s="5" t="s">
        <v>40</v>
      </c>
      <c r="U374" s="22" t="s">
        <v>615</v>
      </c>
      <c r="V374" s="22">
        <v>2</v>
      </c>
      <c r="W374" s="63">
        <v>0</v>
      </c>
      <c r="X374" s="63">
        <f>W374*V374</f>
        <v>0</v>
      </c>
    </row>
    <row r="375" spans="1:24" ht="15.6" x14ac:dyDescent="0.3">
      <c r="A375" s="4" t="s">
        <v>490</v>
      </c>
      <c r="B375" s="4" t="s">
        <v>196</v>
      </c>
      <c r="C375" s="6" t="s">
        <v>41</v>
      </c>
      <c r="D375" s="14">
        <v>122580000013</v>
      </c>
      <c r="E375" s="15">
        <v>45505</v>
      </c>
      <c r="F375" s="9">
        <f t="shared" si="66"/>
        <v>2024</v>
      </c>
      <c r="G375" s="10" t="s">
        <v>23</v>
      </c>
      <c r="H375" s="10" t="s">
        <v>24</v>
      </c>
      <c r="I375" s="6" t="s">
        <v>25</v>
      </c>
      <c r="J375" s="10" t="s">
        <v>511</v>
      </c>
      <c r="K375" s="10" t="s">
        <v>491</v>
      </c>
      <c r="L375" s="10" t="s">
        <v>492</v>
      </c>
      <c r="M375" s="10" t="s">
        <v>493</v>
      </c>
      <c r="N375" s="11">
        <f t="shared" ca="1" si="67"/>
        <v>0</v>
      </c>
      <c r="O375" s="11" t="str">
        <f t="shared" si="68"/>
        <v/>
      </c>
      <c r="P375" s="11">
        <f t="shared" ca="1" si="69"/>
        <v>9</v>
      </c>
      <c r="Q375" s="11">
        <f t="shared" ca="1" si="70"/>
        <v>2033</v>
      </c>
      <c r="R375" s="22" t="s">
        <v>512</v>
      </c>
      <c r="T375" s="5" t="s">
        <v>40</v>
      </c>
      <c r="U375" s="22" t="s">
        <v>614</v>
      </c>
      <c r="V375" s="22">
        <v>0</v>
      </c>
      <c r="W375" s="62"/>
      <c r="X375" s="62"/>
    </row>
    <row r="376" spans="1:24" ht="15.6" x14ac:dyDescent="0.3">
      <c r="A376" s="4" t="s">
        <v>490</v>
      </c>
      <c r="B376" s="5" t="s">
        <v>619</v>
      </c>
      <c r="C376" s="6" t="s">
        <v>33</v>
      </c>
      <c r="D376" s="6">
        <v>2252931</v>
      </c>
      <c r="E376" s="8">
        <v>45078</v>
      </c>
      <c r="F376" s="9">
        <f t="shared" si="66"/>
        <v>2023</v>
      </c>
      <c r="G376" s="10" t="s">
        <v>23</v>
      </c>
      <c r="H376" s="10" t="s">
        <v>24</v>
      </c>
      <c r="I376" s="6" t="s">
        <v>25</v>
      </c>
      <c r="J376" s="6" t="s">
        <v>514</v>
      </c>
      <c r="K376" s="10" t="s">
        <v>491</v>
      </c>
      <c r="L376" s="10" t="s">
        <v>492</v>
      </c>
      <c r="M376" s="10" t="s">
        <v>493</v>
      </c>
      <c r="N376" s="11">
        <f t="shared" ca="1" si="67"/>
        <v>1</v>
      </c>
      <c r="O376" s="11">
        <f t="shared" ca="1" si="68"/>
        <v>10</v>
      </c>
      <c r="P376" s="11" t="str">
        <f t="shared" si="69"/>
        <v/>
      </c>
      <c r="Q376" s="11">
        <f t="shared" ca="1" si="70"/>
        <v>2034</v>
      </c>
      <c r="R376"/>
      <c r="T376" s="5" t="s">
        <v>31</v>
      </c>
      <c r="U376" s="22" t="s">
        <v>614</v>
      </c>
      <c r="V376" s="22">
        <v>0</v>
      </c>
      <c r="W376" s="62"/>
      <c r="X376" s="62"/>
    </row>
    <row r="377" spans="1:24" ht="15.6" x14ac:dyDescent="0.3">
      <c r="A377" s="4" t="s">
        <v>490</v>
      </c>
      <c r="B377" s="5" t="s">
        <v>34</v>
      </c>
      <c r="C377" s="6" t="s">
        <v>35</v>
      </c>
      <c r="D377" s="6">
        <v>2255363</v>
      </c>
      <c r="E377" s="8">
        <v>45078</v>
      </c>
      <c r="F377" s="9">
        <f t="shared" si="66"/>
        <v>2023</v>
      </c>
      <c r="G377" s="10" t="s">
        <v>23</v>
      </c>
      <c r="H377" s="10" t="s">
        <v>24</v>
      </c>
      <c r="I377" s="6" t="s">
        <v>25</v>
      </c>
      <c r="J377" s="6" t="s">
        <v>514</v>
      </c>
      <c r="K377" s="10" t="s">
        <v>491</v>
      </c>
      <c r="L377" s="10" t="s">
        <v>492</v>
      </c>
      <c r="M377" s="10" t="s">
        <v>493</v>
      </c>
      <c r="N377" s="11">
        <f t="shared" ca="1" si="67"/>
        <v>1</v>
      </c>
      <c r="O377" s="11">
        <f t="shared" ca="1" si="68"/>
        <v>10</v>
      </c>
      <c r="P377" s="11" t="str">
        <f t="shared" si="69"/>
        <v/>
      </c>
      <c r="Q377" s="11">
        <f t="shared" ca="1" si="70"/>
        <v>2034</v>
      </c>
      <c r="R377"/>
      <c r="T377" s="5" t="s">
        <v>31</v>
      </c>
      <c r="U377" s="22" t="s">
        <v>615</v>
      </c>
      <c r="V377" s="22">
        <v>4</v>
      </c>
      <c r="W377" s="63">
        <v>0</v>
      </c>
      <c r="X377" s="63">
        <f t="shared" ref="X377:X379" si="72">W377*V377</f>
        <v>0</v>
      </c>
    </row>
    <row r="378" spans="1:24" ht="15.6" x14ac:dyDescent="0.3">
      <c r="A378" s="4" t="s">
        <v>490</v>
      </c>
      <c r="B378" s="4" t="s">
        <v>47</v>
      </c>
      <c r="C378" s="6" t="s">
        <v>494</v>
      </c>
      <c r="D378" s="6">
        <v>2247429</v>
      </c>
      <c r="E378" s="8">
        <v>45078</v>
      </c>
      <c r="F378" s="9">
        <f t="shared" si="66"/>
        <v>2023</v>
      </c>
      <c r="G378" s="10" t="s">
        <v>23</v>
      </c>
      <c r="H378" s="10" t="s">
        <v>24</v>
      </c>
      <c r="I378" s="6" t="s">
        <v>25</v>
      </c>
      <c r="J378" s="6" t="s">
        <v>514</v>
      </c>
      <c r="K378" s="10" t="s">
        <v>491</v>
      </c>
      <c r="L378" s="10" t="s">
        <v>492</v>
      </c>
      <c r="M378" s="10" t="s">
        <v>493</v>
      </c>
      <c r="N378" s="11">
        <f t="shared" ca="1" si="67"/>
        <v>1</v>
      </c>
      <c r="O378" s="11" t="str">
        <f t="shared" si="68"/>
        <v/>
      </c>
      <c r="P378" s="11">
        <f t="shared" ca="1" si="69"/>
        <v>8</v>
      </c>
      <c r="Q378" s="11">
        <f t="shared" ca="1" si="70"/>
        <v>2032</v>
      </c>
      <c r="R378" s="22" t="s">
        <v>516</v>
      </c>
      <c r="T378" s="5" t="s">
        <v>40</v>
      </c>
      <c r="U378" s="22" t="s">
        <v>615</v>
      </c>
      <c r="V378" s="22">
        <v>2</v>
      </c>
      <c r="W378" s="63">
        <v>0</v>
      </c>
      <c r="X378" s="63">
        <f t="shared" si="72"/>
        <v>0</v>
      </c>
    </row>
    <row r="379" spans="1:24" ht="15.6" x14ac:dyDescent="0.3">
      <c r="A379" s="4" t="s">
        <v>490</v>
      </c>
      <c r="B379" s="5" t="s">
        <v>501</v>
      </c>
      <c r="C379" s="10" t="s">
        <v>22</v>
      </c>
      <c r="D379" s="6">
        <v>2251613</v>
      </c>
      <c r="E379" s="8">
        <v>45078</v>
      </c>
      <c r="F379" s="9">
        <f t="shared" si="66"/>
        <v>2023</v>
      </c>
      <c r="G379" s="10" t="s">
        <v>23</v>
      </c>
      <c r="H379" s="10" t="s">
        <v>24</v>
      </c>
      <c r="I379" s="6" t="s">
        <v>25</v>
      </c>
      <c r="J379" s="6" t="s">
        <v>514</v>
      </c>
      <c r="K379" s="10" t="s">
        <v>491</v>
      </c>
      <c r="L379" s="10" t="s">
        <v>492</v>
      </c>
      <c r="M379" s="10" t="s">
        <v>493</v>
      </c>
      <c r="N379" s="11">
        <f t="shared" ca="1" si="67"/>
        <v>1</v>
      </c>
      <c r="O379" s="11">
        <f t="shared" ca="1" si="68"/>
        <v>10</v>
      </c>
      <c r="P379" s="11" t="str">
        <f t="shared" si="69"/>
        <v/>
      </c>
      <c r="Q379" s="11">
        <f t="shared" ca="1" si="70"/>
        <v>2034</v>
      </c>
      <c r="R379" s="22" t="s">
        <v>515</v>
      </c>
      <c r="T379" s="5" t="s">
        <v>31</v>
      </c>
      <c r="U379" s="22" t="s">
        <v>615</v>
      </c>
      <c r="V379" s="22">
        <v>2</v>
      </c>
      <c r="W379" s="63">
        <v>0</v>
      </c>
      <c r="X379" s="63">
        <f t="shared" si="72"/>
        <v>0</v>
      </c>
    </row>
    <row r="380" spans="1:24" ht="15.6" x14ac:dyDescent="0.3">
      <c r="A380" s="4" t="s">
        <v>490</v>
      </c>
      <c r="B380" s="5" t="s">
        <v>196</v>
      </c>
      <c r="C380" s="6" t="s">
        <v>123</v>
      </c>
      <c r="D380" s="7">
        <v>231310013335</v>
      </c>
      <c r="E380" s="8">
        <v>45078</v>
      </c>
      <c r="F380" s="9">
        <f t="shared" si="66"/>
        <v>2023</v>
      </c>
      <c r="G380" s="10" t="s">
        <v>23</v>
      </c>
      <c r="H380" s="10" t="s">
        <v>24</v>
      </c>
      <c r="I380" s="6" t="s">
        <v>25</v>
      </c>
      <c r="J380" s="6" t="s">
        <v>517</v>
      </c>
      <c r="K380" s="10" t="s">
        <v>491</v>
      </c>
      <c r="L380" s="10" t="s">
        <v>492</v>
      </c>
      <c r="M380" s="10" t="s">
        <v>493</v>
      </c>
      <c r="N380" s="11">
        <f t="shared" ca="1" si="67"/>
        <v>1</v>
      </c>
      <c r="O380" s="11" t="str">
        <f t="shared" si="68"/>
        <v/>
      </c>
      <c r="P380" s="11">
        <f t="shared" ca="1" si="69"/>
        <v>8</v>
      </c>
      <c r="Q380" s="11">
        <f t="shared" ca="1" si="70"/>
        <v>2032</v>
      </c>
      <c r="R380" s="22" t="s">
        <v>518</v>
      </c>
      <c r="T380" s="5" t="s">
        <v>40</v>
      </c>
      <c r="U380" s="22" t="s">
        <v>614</v>
      </c>
      <c r="V380" s="22">
        <v>0</v>
      </c>
      <c r="W380" s="62"/>
      <c r="X380" s="62"/>
    </row>
    <row r="381" spans="1:24" ht="15.6" x14ac:dyDescent="0.3">
      <c r="A381" s="4" t="s">
        <v>490</v>
      </c>
      <c r="B381" s="5" t="s">
        <v>196</v>
      </c>
      <c r="C381" s="6" t="s">
        <v>123</v>
      </c>
      <c r="D381" s="7">
        <v>231310013338</v>
      </c>
      <c r="E381" s="8">
        <v>45078</v>
      </c>
      <c r="F381" s="9">
        <f t="shared" si="66"/>
        <v>2023</v>
      </c>
      <c r="G381" s="10" t="s">
        <v>23</v>
      </c>
      <c r="H381" s="10" t="s">
        <v>24</v>
      </c>
      <c r="I381" s="6" t="s">
        <v>25</v>
      </c>
      <c r="J381" s="6" t="s">
        <v>519</v>
      </c>
      <c r="K381" s="10" t="s">
        <v>491</v>
      </c>
      <c r="L381" s="10" t="s">
        <v>492</v>
      </c>
      <c r="M381" s="10" t="s">
        <v>493</v>
      </c>
      <c r="N381" s="11">
        <f t="shared" ca="1" si="67"/>
        <v>1</v>
      </c>
      <c r="O381" s="11" t="str">
        <f t="shared" si="68"/>
        <v/>
      </c>
      <c r="P381" s="11">
        <f t="shared" ca="1" si="69"/>
        <v>8</v>
      </c>
      <c r="Q381" s="11">
        <f t="shared" ca="1" si="70"/>
        <v>2032</v>
      </c>
      <c r="R381" s="22" t="s">
        <v>520</v>
      </c>
      <c r="T381" s="5" t="s">
        <v>40</v>
      </c>
      <c r="U381" s="22" t="s">
        <v>614</v>
      </c>
      <c r="V381" s="22">
        <v>0</v>
      </c>
      <c r="W381" s="62"/>
      <c r="X381" s="62"/>
    </row>
    <row r="382" spans="1:24" ht="15.6" x14ac:dyDescent="0.3">
      <c r="A382" s="4" t="s">
        <v>490</v>
      </c>
      <c r="B382" s="5" t="s">
        <v>619</v>
      </c>
      <c r="C382" s="6" t="s">
        <v>33</v>
      </c>
      <c r="D382" s="6">
        <v>2252882</v>
      </c>
      <c r="E382" s="8">
        <v>45078</v>
      </c>
      <c r="F382" s="9">
        <f t="shared" si="66"/>
        <v>2023</v>
      </c>
      <c r="G382" s="10" t="s">
        <v>23</v>
      </c>
      <c r="H382" s="10" t="s">
        <v>24</v>
      </c>
      <c r="I382" s="10" t="s">
        <v>25</v>
      </c>
      <c r="J382" s="10" t="s">
        <v>521</v>
      </c>
      <c r="K382" s="10" t="s">
        <v>491</v>
      </c>
      <c r="L382" s="10" t="s">
        <v>492</v>
      </c>
      <c r="M382" s="10" t="s">
        <v>493</v>
      </c>
      <c r="N382" s="11">
        <f t="shared" ca="1" si="67"/>
        <v>1</v>
      </c>
      <c r="O382" s="11">
        <f t="shared" ca="1" si="68"/>
        <v>10</v>
      </c>
      <c r="P382" s="11" t="str">
        <f t="shared" si="69"/>
        <v/>
      </c>
      <c r="Q382" s="11">
        <f t="shared" ca="1" si="70"/>
        <v>2034</v>
      </c>
      <c r="R382"/>
      <c r="T382" s="5" t="s">
        <v>31</v>
      </c>
      <c r="U382" s="22" t="s">
        <v>614</v>
      </c>
      <c r="V382" s="22">
        <v>0</v>
      </c>
      <c r="W382" s="62"/>
      <c r="X382" s="62"/>
    </row>
    <row r="383" spans="1:24" ht="15.6" x14ac:dyDescent="0.3">
      <c r="A383" s="4" t="s">
        <v>490</v>
      </c>
      <c r="B383" s="5" t="s">
        <v>34</v>
      </c>
      <c r="C383" s="6" t="s">
        <v>35</v>
      </c>
      <c r="D383" s="6">
        <v>2254875</v>
      </c>
      <c r="E383" s="8">
        <v>45078</v>
      </c>
      <c r="F383" s="9">
        <f t="shared" si="66"/>
        <v>2023</v>
      </c>
      <c r="G383" s="10" t="s">
        <v>23</v>
      </c>
      <c r="H383" s="10" t="s">
        <v>24</v>
      </c>
      <c r="I383" s="10" t="s">
        <v>25</v>
      </c>
      <c r="J383" s="10" t="s">
        <v>521</v>
      </c>
      <c r="K383" s="10" t="s">
        <v>491</v>
      </c>
      <c r="L383" s="10" t="s">
        <v>492</v>
      </c>
      <c r="M383" s="10" t="s">
        <v>493</v>
      </c>
      <c r="N383" s="11">
        <f t="shared" ca="1" si="67"/>
        <v>1</v>
      </c>
      <c r="O383" s="11">
        <f t="shared" ca="1" si="68"/>
        <v>10</v>
      </c>
      <c r="P383" s="11" t="str">
        <f t="shared" si="69"/>
        <v/>
      </c>
      <c r="Q383" s="11">
        <f t="shared" ca="1" si="70"/>
        <v>2034</v>
      </c>
      <c r="R383"/>
      <c r="T383" s="5" t="s">
        <v>31</v>
      </c>
      <c r="U383" s="22" t="s">
        <v>615</v>
      </c>
      <c r="V383" s="22">
        <v>4</v>
      </c>
      <c r="W383" s="63">
        <v>0</v>
      </c>
      <c r="X383" s="63">
        <f t="shared" ref="X383:X387" si="73">W383*V383</f>
        <v>0</v>
      </c>
    </row>
    <row r="384" spans="1:24" ht="15.6" x14ac:dyDescent="0.3">
      <c r="A384" s="4" t="s">
        <v>490</v>
      </c>
      <c r="B384" s="4" t="s">
        <v>47</v>
      </c>
      <c r="C384" s="6" t="s">
        <v>494</v>
      </c>
      <c r="D384" s="6">
        <v>2247430</v>
      </c>
      <c r="E384" s="8">
        <v>45078</v>
      </c>
      <c r="F384" s="9">
        <f t="shared" si="66"/>
        <v>2023</v>
      </c>
      <c r="G384" s="10" t="s">
        <v>23</v>
      </c>
      <c r="H384" s="10" t="s">
        <v>24</v>
      </c>
      <c r="I384" s="10" t="s">
        <v>25</v>
      </c>
      <c r="J384" s="10" t="s">
        <v>521</v>
      </c>
      <c r="K384" s="10" t="s">
        <v>491</v>
      </c>
      <c r="L384" s="10" t="s">
        <v>492</v>
      </c>
      <c r="M384" s="10" t="s">
        <v>493</v>
      </c>
      <c r="N384" s="11">
        <f t="shared" ca="1" si="67"/>
        <v>1</v>
      </c>
      <c r="O384" s="11" t="str">
        <f t="shared" si="68"/>
        <v/>
      </c>
      <c r="P384" s="11">
        <f t="shared" ca="1" si="69"/>
        <v>8</v>
      </c>
      <c r="Q384" s="11">
        <f t="shared" ca="1" si="70"/>
        <v>2032</v>
      </c>
      <c r="R384" s="22" t="s">
        <v>522</v>
      </c>
      <c r="T384" s="5" t="s">
        <v>40</v>
      </c>
      <c r="U384" s="22" t="s">
        <v>615</v>
      </c>
      <c r="V384" s="22">
        <v>2</v>
      </c>
      <c r="W384" s="63">
        <v>0</v>
      </c>
      <c r="X384" s="63">
        <f t="shared" si="73"/>
        <v>0</v>
      </c>
    </row>
    <row r="385" spans="1:24" ht="15.6" x14ac:dyDescent="0.3">
      <c r="A385" s="4" t="s">
        <v>490</v>
      </c>
      <c r="B385" s="5" t="s">
        <v>501</v>
      </c>
      <c r="C385" s="10" t="s">
        <v>22</v>
      </c>
      <c r="D385" s="6">
        <v>2251612</v>
      </c>
      <c r="E385" s="8">
        <v>45078</v>
      </c>
      <c r="F385" s="9">
        <f t="shared" si="66"/>
        <v>2023</v>
      </c>
      <c r="G385" s="10" t="s">
        <v>23</v>
      </c>
      <c r="H385" s="10" t="s">
        <v>24</v>
      </c>
      <c r="I385" s="10" t="s">
        <v>25</v>
      </c>
      <c r="J385" s="10" t="s">
        <v>521</v>
      </c>
      <c r="K385" s="10" t="s">
        <v>491</v>
      </c>
      <c r="L385" s="10" t="s">
        <v>492</v>
      </c>
      <c r="M385" s="10" t="s">
        <v>493</v>
      </c>
      <c r="N385" s="11">
        <f t="shared" ca="1" si="67"/>
        <v>1</v>
      </c>
      <c r="O385" s="11">
        <f t="shared" ca="1" si="68"/>
        <v>10</v>
      </c>
      <c r="P385" s="11" t="str">
        <f t="shared" si="69"/>
        <v/>
      </c>
      <c r="Q385" s="11">
        <f t="shared" ca="1" si="70"/>
        <v>2034</v>
      </c>
      <c r="R385" s="22" t="s">
        <v>435</v>
      </c>
      <c r="T385" s="5" t="s">
        <v>31</v>
      </c>
      <c r="U385" s="22" t="s">
        <v>615</v>
      </c>
      <c r="V385" s="22">
        <v>2</v>
      </c>
      <c r="W385" s="63">
        <v>0</v>
      </c>
      <c r="X385" s="63">
        <f t="shared" si="73"/>
        <v>0</v>
      </c>
    </row>
    <row r="386" spans="1:24" ht="15.6" x14ac:dyDescent="0.3">
      <c r="A386" s="4" t="s">
        <v>490</v>
      </c>
      <c r="B386" s="5" t="s">
        <v>98</v>
      </c>
      <c r="C386" s="6" t="s">
        <v>507</v>
      </c>
      <c r="D386" s="6">
        <v>2251733</v>
      </c>
      <c r="E386" s="8">
        <v>45078</v>
      </c>
      <c r="F386" s="9">
        <f t="shared" si="66"/>
        <v>2023</v>
      </c>
      <c r="G386" s="10" t="s">
        <v>23</v>
      </c>
      <c r="H386" s="10" t="s">
        <v>24</v>
      </c>
      <c r="I386" s="10" t="s">
        <v>25</v>
      </c>
      <c r="J386" s="10" t="s">
        <v>521</v>
      </c>
      <c r="K386" s="10" t="s">
        <v>491</v>
      </c>
      <c r="L386" s="10" t="s">
        <v>492</v>
      </c>
      <c r="M386" s="10" t="s">
        <v>493</v>
      </c>
      <c r="N386" s="11">
        <f t="shared" ca="1" si="67"/>
        <v>1</v>
      </c>
      <c r="O386" s="11">
        <f t="shared" ca="1" si="68"/>
        <v>10</v>
      </c>
      <c r="P386" s="11" t="str">
        <f t="shared" si="69"/>
        <v/>
      </c>
      <c r="Q386" s="11">
        <f t="shared" ca="1" si="70"/>
        <v>2034</v>
      </c>
      <c r="R386" s="22" t="s">
        <v>431</v>
      </c>
      <c r="T386" s="5" t="s">
        <v>31</v>
      </c>
      <c r="U386" s="22" t="s">
        <v>615</v>
      </c>
      <c r="V386" s="22">
        <v>2</v>
      </c>
      <c r="W386" s="63">
        <v>0</v>
      </c>
      <c r="X386" s="63">
        <f t="shared" si="73"/>
        <v>0</v>
      </c>
    </row>
    <row r="387" spans="1:24" ht="15.6" x14ac:dyDescent="0.3">
      <c r="A387" s="4" t="s">
        <v>490</v>
      </c>
      <c r="B387" s="4" t="s">
        <v>390</v>
      </c>
      <c r="C387" s="6" t="s">
        <v>37</v>
      </c>
      <c r="D387" s="6">
        <v>2254068</v>
      </c>
      <c r="E387" s="8">
        <v>45078</v>
      </c>
      <c r="F387" s="9">
        <f t="shared" si="66"/>
        <v>2023</v>
      </c>
      <c r="G387" s="10" t="s">
        <v>23</v>
      </c>
      <c r="H387" s="10" t="s">
        <v>24</v>
      </c>
      <c r="I387" s="10" t="s">
        <v>25</v>
      </c>
      <c r="J387" s="10" t="s">
        <v>521</v>
      </c>
      <c r="K387" s="10" t="s">
        <v>491</v>
      </c>
      <c r="L387" s="10" t="s">
        <v>492</v>
      </c>
      <c r="M387" s="10" t="s">
        <v>493</v>
      </c>
      <c r="N387" s="11">
        <f t="shared" ca="1" si="67"/>
        <v>1</v>
      </c>
      <c r="O387" s="11" t="str">
        <f t="shared" si="68"/>
        <v/>
      </c>
      <c r="P387" s="11">
        <f t="shared" ca="1" si="69"/>
        <v>8</v>
      </c>
      <c r="Q387" s="11">
        <f t="shared" ca="1" si="70"/>
        <v>2032</v>
      </c>
      <c r="R387" s="22" t="s">
        <v>523</v>
      </c>
      <c r="T387" s="5" t="s">
        <v>40</v>
      </c>
      <c r="U387" s="22" t="s">
        <v>616</v>
      </c>
      <c r="V387" s="22">
        <v>1</v>
      </c>
      <c r="W387" s="63">
        <v>0</v>
      </c>
      <c r="X387" s="63">
        <f t="shared" si="73"/>
        <v>0</v>
      </c>
    </row>
    <row r="388" spans="1:24" ht="15.6" x14ac:dyDescent="0.3">
      <c r="A388" s="4" t="s">
        <v>490</v>
      </c>
      <c r="B388" s="4" t="s">
        <v>626</v>
      </c>
      <c r="C388" s="6" t="s">
        <v>46</v>
      </c>
      <c r="D388" s="6">
        <v>2219291</v>
      </c>
      <c r="E388" s="8">
        <v>45078</v>
      </c>
      <c r="F388" s="42">
        <f t="shared" si="66"/>
        <v>2023</v>
      </c>
      <c r="G388" s="10" t="s">
        <v>23</v>
      </c>
      <c r="H388" s="10" t="s">
        <v>24</v>
      </c>
      <c r="I388" s="10" t="s">
        <v>25</v>
      </c>
      <c r="J388" s="6" t="s">
        <v>524</v>
      </c>
      <c r="K388" s="10" t="s">
        <v>491</v>
      </c>
      <c r="L388" s="10" t="s">
        <v>492</v>
      </c>
      <c r="M388" s="10" t="s">
        <v>493</v>
      </c>
      <c r="N388" s="11">
        <f t="shared" ca="1" si="67"/>
        <v>1</v>
      </c>
      <c r="O388" s="11">
        <f t="shared" ca="1" si="68"/>
        <v>10</v>
      </c>
      <c r="P388" s="11" t="str">
        <f t="shared" si="69"/>
        <v/>
      </c>
      <c r="Q388" s="11">
        <f t="shared" ca="1" si="70"/>
        <v>2034</v>
      </c>
      <c r="R388"/>
      <c r="T388" s="5" t="s">
        <v>31</v>
      </c>
      <c r="U388" s="22" t="s">
        <v>614</v>
      </c>
      <c r="V388" s="22">
        <v>0</v>
      </c>
      <c r="W388" s="62"/>
      <c r="X388" s="62"/>
    </row>
    <row r="389" spans="1:24" ht="15.6" x14ac:dyDescent="0.3">
      <c r="A389" s="4" t="s">
        <v>490</v>
      </c>
      <c r="B389" s="4" t="s">
        <v>47</v>
      </c>
      <c r="C389" s="6" t="s">
        <v>494</v>
      </c>
      <c r="D389" s="6">
        <v>2247431</v>
      </c>
      <c r="E389" s="8">
        <v>45078</v>
      </c>
      <c r="F389" s="9">
        <f t="shared" si="66"/>
        <v>2023</v>
      </c>
      <c r="G389" s="10" t="s">
        <v>23</v>
      </c>
      <c r="H389" s="10" t="s">
        <v>24</v>
      </c>
      <c r="I389" s="10" t="s">
        <v>25</v>
      </c>
      <c r="J389" s="6" t="s">
        <v>524</v>
      </c>
      <c r="K389" s="10" t="s">
        <v>491</v>
      </c>
      <c r="L389" s="10" t="s">
        <v>492</v>
      </c>
      <c r="M389" s="10" t="s">
        <v>493</v>
      </c>
      <c r="N389" s="11">
        <f t="shared" ca="1" si="67"/>
        <v>1</v>
      </c>
      <c r="O389" s="11" t="str">
        <f t="shared" si="68"/>
        <v/>
      </c>
      <c r="P389" s="11">
        <f t="shared" ca="1" si="69"/>
        <v>8</v>
      </c>
      <c r="Q389" s="11">
        <f t="shared" ca="1" si="70"/>
        <v>2032</v>
      </c>
      <c r="R389" s="22" t="s">
        <v>526</v>
      </c>
      <c r="T389" s="5" t="s">
        <v>40</v>
      </c>
      <c r="U389" s="22" t="s">
        <v>615</v>
      </c>
      <c r="V389" s="22">
        <v>2</v>
      </c>
      <c r="W389" s="63">
        <v>0</v>
      </c>
      <c r="X389" s="63">
        <f>W389*V389</f>
        <v>0</v>
      </c>
    </row>
    <row r="390" spans="1:24" ht="15.6" x14ac:dyDescent="0.3">
      <c r="A390" s="4" t="s">
        <v>490</v>
      </c>
      <c r="B390" s="5" t="s">
        <v>196</v>
      </c>
      <c r="C390" s="6" t="s">
        <v>123</v>
      </c>
      <c r="D390" s="7">
        <v>231310013321</v>
      </c>
      <c r="E390" s="8">
        <v>45078</v>
      </c>
      <c r="F390" s="9">
        <f t="shared" si="66"/>
        <v>2023</v>
      </c>
      <c r="G390" s="10" t="s">
        <v>23</v>
      </c>
      <c r="H390" s="10" t="s">
        <v>24</v>
      </c>
      <c r="I390" s="10" t="s">
        <v>25</v>
      </c>
      <c r="J390" s="6" t="s">
        <v>524</v>
      </c>
      <c r="K390" s="10" t="s">
        <v>491</v>
      </c>
      <c r="L390" s="10" t="s">
        <v>492</v>
      </c>
      <c r="M390" s="10" t="s">
        <v>493</v>
      </c>
      <c r="N390" s="11">
        <f t="shared" ca="1" si="67"/>
        <v>1</v>
      </c>
      <c r="O390" s="11" t="str">
        <f t="shared" si="68"/>
        <v/>
      </c>
      <c r="P390" s="11">
        <f t="shared" ca="1" si="69"/>
        <v>8</v>
      </c>
      <c r="Q390" s="11">
        <f t="shared" ca="1" si="70"/>
        <v>2032</v>
      </c>
      <c r="R390" s="22" t="s">
        <v>525</v>
      </c>
      <c r="T390" s="5" t="s">
        <v>40</v>
      </c>
      <c r="U390" s="22" t="s">
        <v>614</v>
      </c>
      <c r="V390" s="22">
        <v>0</v>
      </c>
      <c r="W390" s="62"/>
      <c r="X390" s="62"/>
    </row>
    <row r="391" spans="1:24" ht="15.6" x14ac:dyDescent="0.3">
      <c r="A391" s="4" t="s">
        <v>490</v>
      </c>
      <c r="B391" s="5" t="s">
        <v>619</v>
      </c>
      <c r="C391" s="6" t="s">
        <v>33</v>
      </c>
      <c r="D391" s="6">
        <v>2300613</v>
      </c>
      <c r="E391" s="8">
        <v>45264</v>
      </c>
      <c r="F391" s="9">
        <f t="shared" si="66"/>
        <v>2023</v>
      </c>
      <c r="G391" s="10" t="s">
        <v>23</v>
      </c>
      <c r="H391" s="10" t="s">
        <v>24</v>
      </c>
      <c r="I391" s="6" t="s">
        <v>25</v>
      </c>
      <c r="J391" s="6" t="s">
        <v>527</v>
      </c>
      <c r="K391" s="10" t="s">
        <v>491</v>
      </c>
      <c r="L391" s="10" t="s">
        <v>492</v>
      </c>
      <c r="M391" s="10" t="s">
        <v>493</v>
      </c>
      <c r="N391" s="11">
        <f t="shared" ca="1" si="67"/>
        <v>1</v>
      </c>
      <c r="O391" s="11">
        <f t="shared" ca="1" si="68"/>
        <v>10</v>
      </c>
      <c r="P391" s="11" t="str">
        <f t="shared" si="69"/>
        <v/>
      </c>
      <c r="Q391" s="11">
        <f t="shared" ca="1" si="70"/>
        <v>2034</v>
      </c>
      <c r="R391"/>
      <c r="T391" s="5" t="s">
        <v>31</v>
      </c>
      <c r="U391" s="22" t="s">
        <v>614</v>
      </c>
      <c r="V391" s="22">
        <v>0</v>
      </c>
      <c r="W391" s="62"/>
      <c r="X391" s="62"/>
    </row>
    <row r="392" spans="1:24" ht="15.6" x14ac:dyDescent="0.3">
      <c r="A392" s="4" t="s">
        <v>490</v>
      </c>
      <c r="B392" s="5" t="s">
        <v>34</v>
      </c>
      <c r="C392" s="6" t="s">
        <v>35</v>
      </c>
      <c r="D392" s="6">
        <v>2301231</v>
      </c>
      <c r="E392" s="8">
        <v>45264</v>
      </c>
      <c r="F392" s="9">
        <f t="shared" ref="F392:F423" si="74">YEAR(E392)</f>
        <v>2023</v>
      </c>
      <c r="G392" s="10" t="s">
        <v>23</v>
      </c>
      <c r="H392" s="10" t="s">
        <v>24</v>
      </c>
      <c r="I392" s="6" t="s">
        <v>25</v>
      </c>
      <c r="J392" s="6" t="s">
        <v>527</v>
      </c>
      <c r="K392" s="10" t="s">
        <v>491</v>
      </c>
      <c r="L392" s="10" t="s">
        <v>492</v>
      </c>
      <c r="M392" s="10" t="s">
        <v>493</v>
      </c>
      <c r="N392" s="11">
        <f t="shared" ref="N392:N427" ca="1" si="75">ROUNDUP(DATEDIF(E392,(NOW()),"y"),0)</f>
        <v>1</v>
      </c>
      <c r="O392" s="11">
        <f t="shared" ref="O392:O423" ca="1" si="76">IF(T392="analyzer",11-N392,"")</f>
        <v>10</v>
      </c>
      <c r="P392" s="11" t="str">
        <f t="shared" ref="P392:P427" si="77">IF(T392="sonde",9-N392,"")</f>
        <v/>
      </c>
      <c r="Q392" s="11">
        <f t="shared" ref="Q392:Q423" ca="1" si="78">IF(T392="sonde",F392+N392+P392,F392+N392+O392)</f>
        <v>2034</v>
      </c>
      <c r="R392"/>
      <c r="T392" s="5" t="s">
        <v>31</v>
      </c>
      <c r="U392" s="22" t="s">
        <v>615</v>
      </c>
      <c r="V392" s="22">
        <v>4</v>
      </c>
      <c r="W392" s="63">
        <v>0</v>
      </c>
      <c r="X392" s="63">
        <f t="shared" ref="X392:X394" si="79">W392*V392</f>
        <v>0</v>
      </c>
    </row>
    <row r="393" spans="1:24" ht="15.6" x14ac:dyDescent="0.3">
      <c r="A393" s="4" t="s">
        <v>490</v>
      </c>
      <c r="B393" s="5" t="s">
        <v>501</v>
      </c>
      <c r="C393" s="10" t="s">
        <v>22</v>
      </c>
      <c r="D393" s="6">
        <v>2297471</v>
      </c>
      <c r="E393" s="8">
        <v>45264</v>
      </c>
      <c r="F393" s="9">
        <f t="shared" si="74"/>
        <v>2023</v>
      </c>
      <c r="G393" s="10" t="s">
        <v>23</v>
      </c>
      <c r="H393" s="10" t="s">
        <v>24</v>
      </c>
      <c r="I393" s="6" t="s">
        <v>25</v>
      </c>
      <c r="J393" s="6" t="s">
        <v>527</v>
      </c>
      <c r="K393" s="10" t="s">
        <v>491</v>
      </c>
      <c r="L393" s="10" t="s">
        <v>492</v>
      </c>
      <c r="M393" s="10" t="s">
        <v>493</v>
      </c>
      <c r="N393" s="11">
        <f t="shared" ca="1" si="75"/>
        <v>1</v>
      </c>
      <c r="O393" s="11">
        <f t="shared" ca="1" si="76"/>
        <v>10</v>
      </c>
      <c r="P393" s="11" t="str">
        <f t="shared" si="77"/>
        <v/>
      </c>
      <c r="Q393" s="11">
        <f t="shared" ca="1" si="78"/>
        <v>2034</v>
      </c>
      <c r="R393" s="22" t="s">
        <v>528</v>
      </c>
      <c r="T393" s="5" t="s">
        <v>31</v>
      </c>
      <c r="U393" s="22" t="s">
        <v>615</v>
      </c>
      <c r="V393" s="22">
        <v>2</v>
      </c>
      <c r="W393" s="63">
        <v>0</v>
      </c>
      <c r="X393" s="63">
        <f t="shared" si="79"/>
        <v>0</v>
      </c>
    </row>
    <row r="394" spans="1:24" ht="15.6" x14ac:dyDescent="0.3">
      <c r="A394" s="4" t="s">
        <v>490</v>
      </c>
      <c r="B394" s="4" t="s">
        <v>47</v>
      </c>
      <c r="C394" s="6" t="s">
        <v>494</v>
      </c>
      <c r="D394" s="6">
        <v>2299496</v>
      </c>
      <c r="E394" s="52">
        <v>45264</v>
      </c>
      <c r="F394" s="9">
        <f t="shared" si="74"/>
        <v>2023</v>
      </c>
      <c r="G394" s="10" t="s">
        <v>23</v>
      </c>
      <c r="H394" s="10" t="s">
        <v>24</v>
      </c>
      <c r="I394" s="6" t="s">
        <v>25</v>
      </c>
      <c r="J394" s="6" t="s">
        <v>527</v>
      </c>
      <c r="K394" s="10" t="s">
        <v>491</v>
      </c>
      <c r="L394" s="10" t="s">
        <v>492</v>
      </c>
      <c r="M394" s="10" t="s">
        <v>493</v>
      </c>
      <c r="N394" s="11">
        <f t="shared" ca="1" si="75"/>
        <v>1</v>
      </c>
      <c r="O394" s="11" t="str">
        <f t="shared" si="76"/>
        <v/>
      </c>
      <c r="P394" s="11">
        <f t="shared" ca="1" si="77"/>
        <v>8</v>
      </c>
      <c r="Q394" s="11">
        <f t="shared" ca="1" si="78"/>
        <v>2032</v>
      </c>
      <c r="R394" s="22" t="s">
        <v>529</v>
      </c>
      <c r="T394" s="5" t="s">
        <v>40</v>
      </c>
      <c r="U394" s="22" t="s">
        <v>615</v>
      </c>
      <c r="V394" s="22">
        <v>2</v>
      </c>
      <c r="W394" s="63">
        <v>0</v>
      </c>
      <c r="X394" s="63">
        <f t="shared" si="79"/>
        <v>0</v>
      </c>
    </row>
    <row r="395" spans="1:24" ht="15.6" x14ac:dyDescent="0.3">
      <c r="A395" s="4" t="s">
        <v>490</v>
      </c>
      <c r="B395" s="4" t="s">
        <v>196</v>
      </c>
      <c r="C395" s="10" t="s">
        <v>128</v>
      </c>
      <c r="D395" s="14">
        <v>132840000027</v>
      </c>
      <c r="E395" s="15">
        <v>45228</v>
      </c>
      <c r="F395" s="9">
        <f t="shared" si="74"/>
        <v>2023</v>
      </c>
      <c r="G395" s="10" t="s">
        <v>23</v>
      </c>
      <c r="H395" s="10" t="s">
        <v>24</v>
      </c>
      <c r="I395" s="6" t="s">
        <v>25</v>
      </c>
      <c r="J395" s="10" t="s">
        <v>530</v>
      </c>
      <c r="K395" s="10" t="s">
        <v>491</v>
      </c>
      <c r="L395" s="10" t="s">
        <v>492</v>
      </c>
      <c r="M395" s="10" t="s">
        <v>493</v>
      </c>
      <c r="N395" s="11">
        <f t="shared" ca="1" si="75"/>
        <v>1</v>
      </c>
      <c r="O395" s="11" t="str">
        <f t="shared" si="76"/>
        <v/>
      </c>
      <c r="P395" s="11">
        <f t="shared" ca="1" si="77"/>
        <v>8</v>
      </c>
      <c r="Q395" s="11">
        <f t="shared" ca="1" si="78"/>
        <v>2032</v>
      </c>
      <c r="R395" s="22" t="s">
        <v>531</v>
      </c>
      <c r="T395" s="5" t="s">
        <v>40</v>
      </c>
      <c r="U395" s="22" t="s">
        <v>614</v>
      </c>
      <c r="V395" s="22">
        <v>0</v>
      </c>
      <c r="W395" s="62"/>
      <c r="X395" s="62"/>
    </row>
    <row r="396" spans="1:24" ht="15.6" x14ac:dyDescent="0.3">
      <c r="A396" s="4" t="s">
        <v>490</v>
      </c>
      <c r="B396" s="5" t="s">
        <v>196</v>
      </c>
      <c r="C396" s="6" t="s">
        <v>123</v>
      </c>
      <c r="D396" s="7">
        <v>213330019635</v>
      </c>
      <c r="E396" s="52">
        <v>45228</v>
      </c>
      <c r="F396" s="9">
        <f t="shared" si="74"/>
        <v>2023</v>
      </c>
      <c r="G396" s="10" t="s">
        <v>23</v>
      </c>
      <c r="H396" s="10" t="s">
        <v>24</v>
      </c>
      <c r="I396" s="6" t="s">
        <v>25</v>
      </c>
      <c r="J396" s="10" t="s">
        <v>532</v>
      </c>
      <c r="K396" s="10" t="s">
        <v>491</v>
      </c>
      <c r="L396" s="10" t="s">
        <v>492</v>
      </c>
      <c r="M396" s="10" t="s">
        <v>493</v>
      </c>
      <c r="N396" s="11">
        <f t="shared" ca="1" si="75"/>
        <v>1</v>
      </c>
      <c r="O396" s="11" t="str">
        <f t="shared" si="76"/>
        <v/>
      </c>
      <c r="P396" s="11">
        <f t="shared" ca="1" si="77"/>
        <v>8</v>
      </c>
      <c r="Q396" s="11">
        <f t="shared" ca="1" si="78"/>
        <v>2032</v>
      </c>
      <c r="R396" s="22" t="s">
        <v>533</v>
      </c>
      <c r="T396" s="5" t="s">
        <v>40</v>
      </c>
      <c r="U396" s="22" t="s">
        <v>614</v>
      </c>
      <c r="V396" s="22">
        <v>0</v>
      </c>
      <c r="W396" s="62"/>
      <c r="X396" s="62"/>
    </row>
    <row r="397" spans="1:24" ht="15.6" x14ac:dyDescent="0.3">
      <c r="A397" s="4" t="s">
        <v>490</v>
      </c>
      <c r="B397" s="4" t="s">
        <v>626</v>
      </c>
      <c r="C397" s="6" t="s">
        <v>46</v>
      </c>
      <c r="D397" s="6">
        <v>2292038</v>
      </c>
      <c r="E397" s="8">
        <v>45264</v>
      </c>
      <c r="F397" s="42">
        <f t="shared" si="74"/>
        <v>2023</v>
      </c>
      <c r="G397" s="10" t="s">
        <v>23</v>
      </c>
      <c r="H397" s="10" t="s">
        <v>24</v>
      </c>
      <c r="I397" s="6" t="s">
        <v>25</v>
      </c>
      <c r="J397" s="6" t="s">
        <v>534</v>
      </c>
      <c r="K397" s="10" t="s">
        <v>491</v>
      </c>
      <c r="L397" s="10" t="s">
        <v>492</v>
      </c>
      <c r="M397" s="10" t="s">
        <v>493</v>
      </c>
      <c r="N397" s="11">
        <f t="shared" ca="1" si="75"/>
        <v>1</v>
      </c>
      <c r="O397" s="11">
        <f t="shared" ca="1" si="76"/>
        <v>10</v>
      </c>
      <c r="P397" s="11" t="str">
        <f t="shared" si="77"/>
        <v/>
      </c>
      <c r="Q397" s="11">
        <f t="shared" ca="1" si="78"/>
        <v>2034</v>
      </c>
      <c r="R397"/>
      <c r="T397" s="5" t="s">
        <v>31</v>
      </c>
      <c r="U397" s="22" t="s">
        <v>614</v>
      </c>
      <c r="V397" s="22">
        <v>0</v>
      </c>
      <c r="W397" s="62"/>
      <c r="X397" s="62"/>
    </row>
    <row r="398" spans="1:24" ht="15.6" x14ac:dyDescent="0.3">
      <c r="A398" s="4" t="s">
        <v>490</v>
      </c>
      <c r="B398" s="5" t="s">
        <v>619</v>
      </c>
      <c r="C398" s="6" t="s">
        <v>33</v>
      </c>
      <c r="D398" s="6">
        <v>2300614</v>
      </c>
      <c r="E398" s="8">
        <v>45264</v>
      </c>
      <c r="F398" s="9">
        <f t="shared" si="74"/>
        <v>2023</v>
      </c>
      <c r="G398" s="10" t="s">
        <v>23</v>
      </c>
      <c r="H398" s="10" t="s">
        <v>24</v>
      </c>
      <c r="I398" s="10" t="s">
        <v>25</v>
      </c>
      <c r="J398" s="10" t="s">
        <v>534</v>
      </c>
      <c r="K398" s="10" t="s">
        <v>491</v>
      </c>
      <c r="L398" s="10" t="s">
        <v>492</v>
      </c>
      <c r="M398" s="10" t="s">
        <v>493</v>
      </c>
      <c r="N398" s="11">
        <f t="shared" ca="1" si="75"/>
        <v>1</v>
      </c>
      <c r="O398" s="11">
        <f t="shared" ca="1" si="76"/>
        <v>10</v>
      </c>
      <c r="P398" s="11" t="str">
        <f t="shared" si="77"/>
        <v/>
      </c>
      <c r="Q398" s="11">
        <f t="shared" ca="1" si="78"/>
        <v>2034</v>
      </c>
      <c r="R398"/>
      <c r="T398" s="5" t="s">
        <v>31</v>
      </c>
      <c r="U398" s="22" t="s">
        <v>614</v>
      </c>
      <c r="V398" s="22">
        <v>0</v>
      </c>
      <c r="W398" s="62"/>
      <c r="X398" s="62"/>
    </row>
    <row r="399" spans="1:24" ht="15.6" x14ac:dyDescent="0.3">
      <c r="A399" s="4" t="s">
        <v>490</v>
      </c>
      <c r="B399" s="5" t="s">
        <v>34</v>
      </c>
      <c r="C399" s="6" t="s">
        <v>35</v>
      </c>
      <c r="D399" s="6">
        <v>2301232</v>
      </c>
      <c r="E399" s="8">
        <v>45264</v>
      </c>
      <c r="F399" s="9">
        <f t="shared" si="74"/>
        <v>2023</v>
      </c>
      <c r="G399" s="10" t="s">
        <v>23</v>
      </c>
      <c r="H399" s="10" t="s">
        <v>24</v>
      </c>
      <c r="I399" s="10" t="s">
        <v>25</v>
      </c>
      <c r="J399" s="10" t="s">
        <v>534</v>
      </c>
      <c r="K399" s="10" t="s">
        <v>491</v>
      </c>
      <c r="L399" s="10" t="s">
        <v>492</v>
      </c>
      <c r="M399" s="10" t="s">
        <v>493</v>
      </c>
      <c r="N399" s="11">
        <f t="shared" ca="1" si="75"/>
        <v>1</v>
      </c>
      <c r="O399" s="11">
        <f t="shared" ca="1" si="76"/>
        <v>10</v>
      </c>
      <c r="P399" s="11" t="str">
        <f t="shared" si="77"/>
        <v/>
      </c>
      <c r="Q399" s="11">
        <f t="shared" ca="1" si="78"/>
        <v>2034</v>
      </c>
      <c r="R399"/>
      <c r="T399" s="5" t="s">
        <v>31</v>
      </c>
      <c r="U399" s="22" t="s">
        <v>615</v>
      </c>
      <c r="V399" s="22">
        <v>4</v>
      </c>
      <c r="W399" s="63">
        <v>0</v>
      </c>
      <c r="X399" s="63">
        <f t="shared" ref="X399:X403" si="80">W399*V399</f>
        <v>0</v>
      </c>
    </row>
    <row r="400" spans="1:24" ht="15.6" x14ac:dyDescent="0.3">
      <c r="A400" s="4" t="s">
        <v>490</v>
      </c>
      <c r="B400" s="4" t="s">
        <v>47</v>
      </c>
      <c r="C400" s="6" t="s">
        <v>494</v>
      </c>
      <c r="D400" s="6">
        <v>2292037</v>
      </c>
      <c r="E400" s="8">
        <v>45264</v>
      </c>
      <c r="F400" s="9">
        <f t="shared" si="74"/>
        <v>2023</v>
      </c>
      <c r="G400" s="10" t="s">
        <v>23</v>
      </c>
      <c r="H400" s="10" t="s">
        <v>24</v>
      </c>
      <c r="I400" s="6" t="s">
        <v>25</v>
      </c>
      <c r="J400" s="6" t="s">
        <v>534</v>
      </c>
      <c r="K400" s="10" t="s">
        <v>491</v>
      </c>
      <c r="L400" s="10" t="s">
        <v>492</v>
      </c>
      <c r="M400" s="10" t="s">
        <v>493</v>
      </c>
      <c r="N400" s="11">
        <f t="shared" ca="1" si="75"/>
        <v>1</v>
      </c>
      <c r="O400" s="11" t="str">
        <f t="shared" si="76"/>
        <v/>
      </c>
      <c r="P400" s="11">
        <f t="shared" ca="1" si="77"/>
        <v>8</v>
      </c>
      <c r="Q400" s="11">
        <f t="shared" ca="1" si="78"/>
        <v>2032</v>
      </c>
      <c r="R400" s="22" t="s">
        <v>536</v>
      </c>
      <c r="T400" s="5" t="s">
        <v>40</v>
      </c>
      <c r="U400" s="22" t="s">
        <v>615</v>
      </c>
      <c r="V400" s="22">
        <v>2</v>
      </c>
      <c r="W400" s="63">
        <v>0</v>
      </c>
      <c r="X400" s="63">
        <f t="shared" si="80"/>
        <v>0</v>
      </c>
    </row>
    <row r="401" spans="1:24" ht="15.6" x14ac:dyDescent="0.3">
      <c r="A401" s="4" t="s">
        <v>490</v>
      </c>
      <c r="B401" s="5" t="s">
        <v>98</v>
      </c>
      <c r="C401" s="6" t="s">
        <v>507</v>
      </c>
      <c r="D401" s="6">
        <v>2297472</v>
      </c>
      <c r="E401" s="8">
        <v>45078</v>
      </c>
      <c r="F401" s="9">
        <f t="shared" si="74"/>
        <v>2023</v>
      </c>
      <c r="G401" s="10" t="s">
        <v>23</v>
      </c>
      <c r="H401" s="10" t="s">
        <v>24</v>
      </c>
      <c r="I401" s="10" t="s">
        <v>25</v>
      </c>
      <c r="J401" s="10" t="s">
        <v>534</v>
      </c>
      <c r="K401" s="10" t="s">
        <v>491</v>
      </c>
      <c r="L401" s="10" t="s">
        <v>492</v>
      </c>
      <c r="M401" s="10" t="s">
        <v>493</v>
      </c>
      <c r="N401" s="11">
        <f t="shared" ca="1" si="75"/>
        <v>1</v>
      </c>
      <c r="O401" s="11">
        <f t="shared" ca="1" si="76"/>
        <v>10</v>
      </c>
      <c r="P401" s="11" t="str">
        <f t="shared" si="77"/>
        <v/>
      </c>
      <c r="Q401" s="11">
        <f t="shared" ca="1" si="78"/>
        <v>2034</v>
      </c>
      <c r="R401" s="22" t="s">
        <v>537</v>
      </c>
      <c r="T401" s="5" t="s">
        <v>31</v>
      </c>
      <c r="U401" s="22" t="s">
        <v>615</v>
      </c>
      <c r="V401" s="22">
        <v>2</v>
      </c>
      <c r="W401" s="63">
        <v>0</v>
      </c>
      <c r="X401" s="63">
        <f t="shared" si="80"/>
        <v>0</v>
      </c>
    </row>
    <row r="402" spans="1:24" ht="15.6" x14ac:dyDescent="0.3">
      <c r="A402" s="4" t="s">
        <v>490</v>
      </c>
      <c r="B402" s="4" t="s">
        <v>110</v>
      </c>
      <c r="C402" s="10" t="s">
        <v>111</v>
      </c>
      <c r="D402" s="10">
        <v>2297473</v>
      </c>
      <c r="E402" s="15">
        <v>45264</v>
      </c>
      <c r="F402" s="9">
        <f t="shared" si="74"/>
        <v>2023</v>
      </c>
      <c r="G402" s="10" t="s">
        <v>23</v>
      </c>
      <c r="H402" s="10" t="s">
        <v>24</v>
      </c>
      <c r="I402" s="10" t="s">
        <v>25</v>
      </c>
      <c r="J402" s="10" t="s">
        <v>534</v>
      </c>
      <c r="K402" s="10" t="s">
        <v>491</v>
      </c>
      <c r="L402" s="10" t="s">
        <v>492</v>
      </c>
      <c r="M402" s="10" t="s">
        <v>493</v>
      </c>
      <c r="N402" s="11">
        <f t="shared" ca="1" si="75"/>
        <v>1</v>
      </c>
      <c r="O402" s="11">
        <f t="shared" ca="1" si="76"/>
        <v>10</v>
      </c>
      <c r="P402" s="11" t="str">
        <f t="shared" si="77"/>
        <v/>
      </c>
      <c r="Q402" s="11">
        <f t="shared" ca="1" si="78"/>
        <v>2034</v>
      </c>
      <c r="R402" s="22" t="s">
        <v>535</v>
      </c>
      <c r="T402" s="5" t="s">
        <v>31</v>
      </c>
      <c r="U402" s="22" t="s">
        <v>615</v>
      </c>
      <c r="V402" s="22">
        <v>2</v>
      </c>
      <c r="W402" s="63">
        <v>0</v>
      </c>
      <c r="X402" s="63">
        <f t="shared" si="80"/>
        <v>0</v>
      </c>
    </row>
    <row r="403" spans="1:24" ht="15.6" x14ac:dyDescent="0.3">
      <c r="A403" s="4" t="s">
        <v>490</v>
      </c>
      <c r="B403" s="4" t="s">
        <v>390</v>
      </c>
      <c r="C403" s="6" t="s">
        <v>37</v>
      </c>
      <c r="D403" s="6">
        <v>2300487</v>
      </c>
      <c r="E403" s="8">
        <v>45264</v>
      </c>
      <c r="F403" s="9">
        <f t="shared" si="74"/>
        <v>2023</v>
      </c>
      <c r="G403" s="10" t="s">
        <v>23</v>
      </c>
      <c r="H403" s="10" t="s">
        <v>24</v>
      </c>
      <c r="I403" s="10" t="s">
        <v>25</v>
      </c>
      <c r="J403" s="10" t="s">
        <v>534</v>
      </c>
      <c r="K403" s="10" t="s">
        <v>491</v>
      </c>
      <c r="L403" s="10" t="s">
        <v>492</v>
      </c>
      <c r="M403" s="10" t="s">
        <v>493</v>
      </c>
      <c r="N403" s="11">
        <f t="shared" ca="1" si="75"/>
        <v>1</v>
      </c>
      <c r="O403" s="11" t="str">
        <f t="shared" si="76"/>
        <v/>
      </c>
      <c r="P403" s="11">
        <f t="shared" ca="1" si="77"/>
        <v>8</v>
      </c>
      <c r="Q403" s="11">
        <f t="shared" ca="1" si="78"/>
        <v>2032</v>
      </c>
      <c r="R403" s="22" t="s">
        <v>538</v>
      </c>
      <c r="T403" s="5" t="s">
        <v>40</v>
      </c>
      <c r="U403" s="22" t="s">
        <v>616</v>
      </c>
      <c r="V403" s="22">
        <v>1</v>
      </c>
      <c r="W403" s="63">
        <v>0</v>
      </c>
      <c r="X403" s="63">
        <f t="shared" si="80"/>
        <v>0</v>
      </c>
    </row>
    <row r="404" spans="1:24" ht="15.6" x14ac:dyDescent="0.3">
      <c r="A404" s="4" t="s">
        <v>490</v>
      </c>
      <c r="B404" s="4" t="s">
        <v>196</v>
      </c>
      <c r="C404" s="6" t="s">
        <v>41</v>
      </c>
      <c r="D404" s="7">
        <v>1009410427</v>
      </c>
      <c r="E404" s="52">
        <v>45264</v>
      </c>
      <c r="F404" s="9">
        <f t="shared" si="74"/>
        <v>2023</v>
      </c>
      <c r="G404" s="10" t="s">
        <v>23</v>
      </c>
      <c r="H404" s="10" t="s">
        <v>24</v>
      </c>
      <c r="I404" s="10" t="s">
        <v>25</v>
      </c>
      <c r="J404" s="6" t="s">
        <v>539</v>
      </c>
      <c r="K404" s="10" t="s">
        <v>491</v>
      </c>
      <c r="L404" s="10" t="s">
        <v>492</v>
      </c>
      <c r="M404" s="10" t="s">
        <v>493</v>
      </c>
      <c r="N404" s="11">
        <f t="shared" ca="1" si="75"/>
        <v>1</v>
      </c>
      <c r="O404" s="11" t="str">
        <f t="shared" si="76"/>
        <v/>
      </c>
      <c r="P404" s="11">
        <f t="shared" ca="1" si="77"/>
        <v>8</v>
      </c>
      <c r="Q404" s="11">
        <f t="shared" ca="1" si="78"/>
        <v>2032</v>
      </c>
      <c r="R404" s="22" t="s">
        <v>540</v>
      </c>
      <c r="T404" s="5" t="s">
        <v>40</v>
      </c>
      <c r="U404" s="22" t="s">
        <v>614</v>
      </c>
      <c r="V404" s="22">
        <v>0</v>
      </c>
      <c r="W404" s="62"/>
      <c r="X404" s="62"/>
    </row>
    <row r="405" spans="1:24" ht="15.6" x14ac:dyDescent="0.3">
      <c r="A405" s="4" t="s">
        <v>490</v>
      </c>
      <c r="B405" s="4" t="s">
        <v>621</v>
      </c>
      <c r="C405" s="10" t="s">
        <v>154</v>
      </c>
      <c r="D405" s="10">
        <v>1293014</v>
      </c>
      <c r="E405" s="15">
        <v>39980</v>
      </c>
      <c r="F405" s="9">
        <f t="shared" si="74"/>
        <v>2009</v>
      </c>
      <c r="G405" s="10" t="s">
        <v>23</v>
      </c>
      <c r="H405" s="10" t="s">
        <v>24</v>
      </c>
      <c r="I405" s="6" t="s">
        <v>197</v>
      </c>
      <c r="J405" s="10" t="s">
        <v>541</v>
      </c>
      <c r="K405" s="10" t="s">
        <v>491</v>
      </c>
      <c r="L405" s="10" t="s">
        <v>492</v>
      </c>
      <c r="M405" s="10" t="s">
        <v>493</v>
      </c>
      <c r="N405" s="11">
        <f t="shared" ca="1" si="75"/>
        <v>15</v>
      </c>
      <c r="O405" s="11">
        <f t="shared" ca="1" si="76"/>
        <v>-4</v>
      </c>
      <c r="P405" s="11" t="str">
        <f t="shared" si="77"/>
        <v/>
      </c>
      <c r="Q405" s="11">
        <f t="shared" ca="1" si="78"/>
        <v>2020</v>
      </c>
      <c r="R405"/>
      <c r="T405" s="5" t="s">
        <v>31</v>
      </c>
      <c r="U405" s="22" t="s">
        <v>614</v>
      </c>
      <c r="V405" s="22">
        <v>0</v>
      </c>
      <c r="W405" s="62"/>
      <c r="X405" s="62"/>
    </row>
    <row r="406" spans="1:24" ht="15.6" x14ac:dyDescent="0.3">
      <c r="A406" s="4" t="s">
        <v>490</v>
      </c>
      <c r="B406" s="5" t="s">
        <v>623</v>
      </c>
      <c r="C406" s="10" t="s">
        <v>119</v>
      </c>
      <c r="D406" s="10">
        <v>1293018</v>
      </c>
      <c r="E406" s="15">
        <v>39980</v>
      </c>
      <c r="F406" s="9">
        <f t="shared" si="74"/>
        <v>2009</v>
      </c>
      <c r="G406" s="10" t="s">
        <v>23</v>
      </c>
      <c r="H406" s="10" t="s">
        <v>24</v>
      </c>
      <c r="I406" s="6" t="s">
        <v>197</v>
      </c>
      <c r="J406" s="10" t="s">
        <v>541</v>
      </c>
      <c r="K406" s="10" t="s">
        <v>491</v>
      </c>
      <c r="L406" s="10" t="s">
        <v>492</v>
      </c>
      <c r="M406" s="10" t="s">
        <v>493</v>
      </c>
      <c r="N406" s="11">
        <f t="shared" ca="1" si="75"/>
        <v>15</v>
      </c>
      <c r="O406" s="11">
        <f t="shared" ca="1" si="76"/>
        <v>-4</v>
      </c>
      <c r="P406" s="11" t="str">
        <f t="shared" si="77"/>
        <v/>
      </c>
      <c r="Q406" s="11">
        <f t="shared" ca="1" si="78"/>
        <v>2020</v>
      </c>
      <c r="R406"/>
      <c r="T406" s="5" t="s">
        <v>31</v>
      </c>
      <c r="U406" s="22" t="s">
        <v>614</v>
      </c>
      <c r="V406" s="22">
        <v>0</v>
      </c>
      <c r="W406" s="62"/>
      <c r="X406" s="62"/>
    </row>
    <row r="407" spans="1:24" ht="15.6" x14ac:dyDescent="0.3">
      <c r="A407" s="4" t="s">
        <v>490</v>
      </c>
      <c r="B407" s="5" t="s">
        <v>34</v>
      </c>
      <c r="C407" s="10" t="s">
        <v>114</v>
      </c>
      <c r="D407" s="10">
        <v>1292992</v>
      </c>
      <c r="E407" s="15">
        <v>39980</v>
      </c>
      <c r="F407" s="9">
        <f t="shared" si="74"/>
        <v>2009</v>
      </c>
      <c r="G407" s="10" t="s">
        <v>23</v>
      </c>
      <c r="H407" s="10" t="s">
        <v>24</v>
      </c>
      <c r="I407" s="6" t="s">
        <v>197</v>
      </c>
      <c r="J407" s="10" t="s">
        <v>541</v>
      </c>
      <c r="K407" s="10" t="s">
        <v>491</v>
      </c>
      <c r="L407" s="10" t="s">
        <v>492</v>
      </c>
      <c r="M407" s="10" t="s">
        <v>493</v>
      </c>
      <c r="N407" s="11">
        <f t="shared" ca="1" si="75"/>
        <v>15</v>
      </c>
      <c r="O407" s="11">
        <f t="shared" ca="1" si="76"/>
        <v>-4</v>
      </c>
      <c r="P407" s="11" t="str">
        <f t="shared" si="77"/>
        <v/>
      </c>
      <c r="Q407" s="11">
        <f t="shared" ca="1" si="78"/>
        <v>2020</v>
      </c>
      <c r="R407"/>
      <c r="T407" s="5" t="s">
        <v>31</v>
      </c>
      <c r="U407" s="22" t="s">
        <v>615</v>
      </c>
      <c r="V407" s="22">
        <v>4</v>
      </c>
      <c r="W407" s="63">
        <v>0</v>
      </c>
      <c r="X407" s="63">
        <f t="shared" ref="X407:X409" si="81">W407*V407</f>
        <v>0</v>
      </c>
    </row>
    <row r="408" spans="1:24" ht="15.6" x14ac:dyDescent="0.3">
      <c r="A408" s="4" t="s">
        <v>490</v>
      </c>
      <c r="B408" s="5" t="s">
        <v>34</v>
      </c>
      <c r="C408" s="10" t="s">
        <v>114</v>
      </c>
      <c r="D408" s="10">
        <v>1292993</v>
      </c>
      <c r="E408" s="15">
        <v>39980</v>
      </c>
      <c r="F408" s="9">
        <f t="shared" si="74"/>
        <v>2009</v>
      </c>
      <c r="G408" s="10" t="s">
        <v>23</v>
      </c>
      <c r="H408" s="10" t="s">
        <v>24</v>
      </c>
      <c r="I408" s="6" t="s">
        <v>197</v>
      </c>
      <c r="J408" s="10" t="s">
        <v>541</v>
      </c>
      <c r="K408" s="10" t="s">
        <v>491</v>
      </c>
      <c r="L408" s="10" t="s">
        <v>492</v>
      </c>
      <c r="M408" s="10" t="s">
        <v>493</v>
      </c>
      <c r="N408" s="11">
        <f t="shared" ca="1" si="75"/>
        <v>15</v>
      </c>
      <c r="O408" s="11">
        <f t="shared" ca="1" si="76"/>
        <v>-4</v>
      </c>
      <c r="P408" s="11" t="str">
        <f t="shared" si="77"/>
        <v/>
      </c>
      <c r="Q408" s="11">
        <f t="shared" ca="1" si="78"/>
        <v>2020</v>
      </c>
      <c r="R408"/>
      <c r="T408" s="5" t="s">
        <v>31</v>
      </c>
      <c r="U408" s="22" t="s">
        <v>615</v>
      </c>
      <c r="V408" s="22">
        <v>4</v>
      </c>
      <c r="W408" s="63">
        <v>0</v>
      </c>
      <c r="X408" s="63">
        <f t="shared" si="81"/>
        <v>0</v>
      </c>
    </row>
    <row r="409" spans="1:24" ht="15.6" x14ac:dyDescent="0.3">
      <c r="A409" s="4" t="s">
        <v>490</v>
      </c>
      <c r="B409" s="4" t="s">
        <v>210</v>
      </c>
      <c r="C409" s="10" t="s">
        <v>386</v>
      </c>
      <c r="D409" s="10">
        <v>1292996</v>
      </c>
      <c r="E409" s="15">
        <v>39980</v>
      </c>
      <c r="F409" s="9">
        <f t="shared" si="74"/>
        <v>2009</v>
      </c>
      <c r="G409" s="10" t="s">
        <v>23</v>
      </c>
      <c r="H409" s="10" t="s">
        <v>24</v>
      </c>
      <c r="I409" s="6" t="s">
        <v>197</v>
      </c>
      <c r="J409" s="10" t="s">
        <v>541</v>
      </c>
      <c r="K409" s="10" t="s">
        <v>491</v>
      </c>
      <c r="L409" s="10" t="s">
        <v>492</v>
      </c>
      <c r="M409" s="10" t="s">
        <v>493</v>
      </c>
      <c r="N409" s="11">
        <f t="shared" ca="1" si="75"/>
        <v>15</v>
      </c>
      <c r="O409" s="11">
        <f t="shared" ca="1" si="76"/>
        <v>-4</v>
      </c>
      <c r="P409" s="11" t="str">
        <f t="shared" si="77"/>
        <v/>
      </c>
      <c r="Q409" s="11">
        <f t="shared" ca="1" si="78"/>
        <v>2020</v>
      </c>
      <c r="R409" s="22" t="s">
        <v>542</v>
      </c>
      <c r="T409" s="5" t="s">
        <v>31</v>
      </c>
      <c r="U409" s="22" t="s">
        <v>615</v>
      </c>
      <c r="V409" s="22">
        <v>2</v>
      </c>
      <c r="W409" s="63">
        <v>0</v>
      </c>
      <c r="X409" s="63">
        <f t="shared" si="81"/>
        <v>0</v>
      </c>
    </row>
    <row r="410" spans="1:24" ht="15.6" x14ac:dyDescent="0.3">
      <c r="A410" s="4" t="s">
        <v>490</v>
      </c>
      <c r="B410" s="4" t="s">
        <v>621</v>
      </c>
      <c r="C410" s="10" t="s">
        <v>508</v>
      </c>
      <c r="D410" s="10">
        <v>1601896</v>
      </c>
      <c r="E410" s="15">
        <v>42522</v>
      </c>
      <c r="F410" s="9">
        <f t="shared" si="74"/>
        <v>2016</v>
      </c>
      <c r="G410" s="10" t="s">
        <v>23</v>
      </c>
      <c r="H410" s="10" t="s">
        <v>24</v>
      </c>
      <c r="I410" s="10" t="s">
        <v>85</v>
      </c>
      <c r="J410" s="10" t="s">
        <v>543</v>
      </c>
      <c r="K410" s="10" t="s">
        <v>491</v>
      </c>
      <c r="L410" s="10" t="s">
        <v>492</v>
      </c>
      <c r="M410" s="10" t="s">
        <v>493</v>
      </c>
      <c r="N410" s="11">
        <f t="shared" ca="1" si="75"/>
        <v>8</v>
      </c>
      <c r="O410" s="11">
        <f t="shared" ca="1" si="76"/>
        <v>3</v>
      </c>
      <c r="P410" s="11" t="str">
        <f t="shared" si="77"/>
        <v/>
      </c>
      <c r="Q410" s="11">
        <f t="shared" ca="1" si="78"/>
        <v>2027</v>
      </c>
      <c r="R410" s="12"/>
      <c r="T410" s="5" t="s">
        <v>31</v>
      </c>
      <c r="U410" s="22" t="s">
        <v>614</v>
      </c>
      <c r="V410" s="22">
        <v>0</v>
      </c>
      <c r="W410" s="62"/>
      <c r="X410" s="62"/>
    </row>
    <row r="411" spans="1:24" ht="15.6" x14ac:dyDescent="0.3">
      <c r="A411" s="4" t="s">
        <v>490</v>
      </c>
      <c r="B411" s="5" t="s">
        <v>619</v>
      </c>
      <c r="C411" s="6" t="s">
        <v>33</v>
      </c>
      <c r="D411" s="10">
        <v>1717434</v>
      </c>
      <c r="E411" s="15">
        <v>42887</v>
      </c>
      <c r="F411" s="9">
        <f t="shared" si="74"/>
        <v>2017</v>
      </c>
      <c r="G411" s="10" t="s">
        <v>23</v>
      </c>
      <c r="H411" s="10" t="s">
        <v>24</v>
      </c>
      <c r="I411" s="10" t="s">
        <v>85</v>
      </c>
      <c r="J411" s="10" t="s">
        <v>543</v>
      </c>
      <c r="K411" s="10" t="s">
        <v>491</v>
      </c>
      <c r="L411" s="10" t="s">
        <v>492</v>
      </c>
      <c r="M411" s="10" t="s">
        <v>493</v>
      </c>
      <c r="N411" s="11">
        <f t="shared" ca="1" si="75"/>
        <v>7</v>
      </c>
      <c r="O411" s="11">
        <f t="shared" ca="1" si="76"/>
        <v>4</v>
      </c>
      <c r="P411" s="11" t="str">
        <f t="shared" si="77"/>
        <v/>
      </c>
      <c r="Q411" s="11">
        <f t="shared" ca="1" si="78"/>
        <v>2028</v>
      </c>
      <c r="R411" s="12"/>
      <c r="T411" s="5" t="s">
        <v>31</v>
      </c>
      <c r="U411" s="22" t="s">
        <v>614</v>
      </c>
      <c r="V411" s="22">
        <v>0</v>
      </c>
      <c r="W411" s="62"/>
      <c r="X411" s="62"/>
    </row>
    <row r="412" spans="1:24" ht="15.6" x14ac:dyDescent="0.3">
      <c r="A412" s="4" t="s">
        <v>490</v>
      </c>
      <c r="B412" s="4" t="s">
        <v>501</v>
      </c>
      <c r="C412" s="10" t="s">
        <v>88</v>
      </c>
      <c r="D412" s="10">
        <v>2032017</v>
      </c>
      <c r="E412" s="15">
        <v>44159</v>
      </c>
      <c r="F412" s="9">
        <f t="shared" si="74"/>
        <v>2020</v>
      </c>
      <c r="G412" s="10" t="s">
        <v>23</v>
      </c>
      <c r="H412" s="10" t="s">
        <v>24</v>
      </c>
      <c r="I412" s="10" t="s">
        <v>85</v>
      </c>
      <c r="J412" s="10" t="s">
        <v>543</v>
      </c>
      <c r="K412" s="10" t="s">
        <v>491</v>
      </c>
      <c r="L412" s="10" t="s">
        <v>492</v>
      </c>
      <c r="M412" s="10" t="s">
        <v>493</v>
      </c>
      <c r="N412" s="11">
        <f t="shared" ca="1" si="75"/>
        <v>4</v>
      </c>
      <c r="O412" s="11">
        <f t="shared" ca="1" si="76"/>
        <v>7</v>
      </c>
      <c r="P412" s="11" t="str">
        <f t="shared" si="77"/>
        <v/>
      </c>
      <c r="Q412" s="11">
        <f t="shared" ca="1" si="78"/>
        <v>2031</v>
      </c>
      <c r="R412" s="22" t="s">
        <v>544</v>
      </c>
      <c r="T412" s="5" t="s">
        <v>31</v>
      </c>
      <c r="U412" s="22" t="s">
        <v>615</v>
      </c>
      <c r="V412" s="22">
        <v>2</v>
      </c>
      <c r="W412" s="63">
        <v>0</v>
      </c>
      <c r="X412" s="63">
        <f t="shared" ref="X412:X413" si="82">W412*V412</f>
        <v>0</v>
      </c>
    </row>
    <row r="413" spans="1:24" ht="15.6" x14ac:dyDescent="0.3">
      <c r="A413" s="4" t="s">
        <v>490</v>
      </c>
      <c r="B413" s="4" t="s">
        <v>545</v>
      </c>
      <c r="C413" s="10" t="s">
        <v>546</v>
      </c>
      <c r="D413" s="10">
        <v>2034323</v>
      </c>
      <c r="E413" s="15">
        <v>44159</v>
      </c>
      <c r="F413" s="9">
        <f t="shared" si="74"/>
        <v>2020</v>
      </c>
      <c r="G413" s="10" t="s">
        <v>23</v>
      </c>
      <c r="H413" s="10" t="s">
        <v>24</v>
      </c>
      <c r="I413" s="10" t="s">
        <v>85</v>
      </c>
      <c r="J413" s="10" t="s">
        <v>543</v>
      </c>
      <c r="K413" s="10" t="s">
        <v>491</v>
      </c>
      <c r="L413" s="10" t="s">
        <v>492</v>
      </c>
      <c r="M413" s="10" t="s">
        <v>493</v>
      </c>
      <c r="N413" s="11">
        <f t="shared" ca="1" si="75"/>
        <v>4</v>
      </c>
      <c r="O413" s="11">
        <f t="shared" ca="1" si="76"/>
        <v>7</v>
      </c>
      <c r="P413" s="11" t="str">
        <f t="shared" si="77"/>
        <v/>
      </c>
      <c r="Q413" s="11">
        <f t="shared" ca="1" si="78"/>
        <v>2031</v>
      </c>
      <c r="R413" s="22" t="s">
        <v>547</v>
      </c>
      <c r="T413" s="5" t="s">
        <v>31</v>
      </c>
      <c r="U413" s="22" t="s">
        <v>615</v>
      </c>
      <c r="V413" s="22">
        <v>2</v>
      </c>
      <c r="W413" s="63">
        <v>0</v>
      </c>
      <c r="X413" s="63">
        <f t="shared" si="82"/>
        <v>0</v>
      </c>
    </row>
    <row r="414" spans="1:24" ht="15.6" x14ac:dyDescent="0.3">
      <c r="A414" s="4" t="s">
        <v>490</v>
      </c>
      <c r="B414" s="5" t="s">
        <v>623</v>
      </c>
      <c r="C414" s="10" t="s">
        <v>119</v>
      </c>
      <c r="D414" s="10">
        <v>1318227</v>
      </c>
      <c r="E414" s="15">
        <v>41001</v>
      </c>
      <c r="F414" s="9">
        <f t="shared" si="74"/>
        <v>2012</v>
      </c>
      <c r="G414" s="10" t="s">
        <v>23</v>
      </c>
      <c r="H414" s="10" t="s">
        <v>24</v>
      </c>
      <c r="I414" s="10" t="s">
        <v>85</v>
      </c>
      <c r="J414" s="10" t="s">
        <v>248</v>
      </c>
      <c r="K414" s="10" t="s">
        <v>491</v>
      </c>
      <c r="L414" s="10" t="s">
        <v>492</v>
      </c>
      <c r="M414" s="10" t="s">
        <v>493</v>
      </c>
      <c r="N414" s="11">
        <f t="shared" ca="1" si="75"/>
        <v>12</v>
      </c>
      <c r="O414" s="11">
        <f t="shared" ca="1" si="76"/>
        <v>-1</v>
      </c>
      <c r="P414" s="11" t="str">
        <f t="shared" si="77"/>
        <v/>
      </c>
      <c r="Q414" s="11">
        <f t="shared" ca="1" si="78"/>
        <v>2023</v>
      </c>
      <c r="R414"/>
      <c r="T414" s="5" t="s">
        <v>31</v>
      </c>
      <c r="U414" s="22" t="s">
        <v>614</v>
      </c>
      <c r="V414" s="22">
        <v>0</v>
      </c>
      <c r="W414" s="62"/>
      <c r="X414" s="62"/>
    </row>
    <row r="415" spans="1:24" ht="15.6" x14ac:dyDescent="0.3">
      <c r="A415" s="4" t="s">
        <v>490</v>
      </c>
      <c r="B415" s="4" t="s">
        <v>214</v>
      </c>
      <c r="C415" s="10" t="s">
        <v>215</v>
      </c>
      <c r="D415" s="19">
        <v>73578</v>
      </c>
      <c r="E415" s="15">
        <v>41001</v>
      </c>
      <c r="F415" s="9">
        <f t="shared" si="74"/>
        <v>2012</v>
      </c>
      <c r="G415" s="10" t="s">
        <v>23</v>
      </c>
      <c r="H415" s="10" t="s">
        <v>24</v>
      </c>
      <c r="I415" s="10" t="s">
        <v>85</v>
      </c>
      <c r="J415" s="10" t="s">
        <v>248</v>
      </c>
      <c r="K415" s="10" t="s">
        <v>491</v>
      </c>
      <c r="L415" s="10" t="s">
        <v>492</v>
      </c>
      <c r="M415" s="10" t="s">
        <v>493</v>
      </c>
      <c r="N415" s="11">
        <f t="shared" ca="1" si="75"/>
        <v>12</v>
      </c>
      <c r="O415" s="11" t="str">
        <f t="shared" si="76"/>
        <v/>
      </c>
      <c r="P415" s="11">
        <f t="shared" ca="1" si="77"/>
        <v>-3</v>
      </c>
      <c r="Q415" s="11">
        <f t="shared" ca="1" si="78"/>
        <v>2021</v>
      </c>
      <c r="R415" s="22" t="s">
        <v>548</v>
      </c>
      <c r="T415" s="5" t="s">
        <v>40</v>
      </c>
      <c r="U415" s="22" t="s">
        <v>614</v>
      </c>
      <c r="V415" s="22">
        <v>0</v>
      </c>
      <c r="W415" s="62"/>
      <c r="X415" s="62"/>
    </row>
    <row r="416" spans="1:24" ht="15.6" x14ac:dyDescent="0.3">
      <c r="A416" s="4" t="s">
        <v>490</v>
      </c>
      <c r="B416" s="4" t="s">
        <v>83</v>
      </c>
      <c r="C416" s="10" t="s">
        <v>84</v>
      </c>
      <c r="D416" s="10">
        <v>721445</v>
      </c>
      <c r="E416" s="15">
        <v>41940</v>
      </c>
      <c r="F416" s="9">
        <f t="shared" si="74"/>
        <v>2014</v>
      </c>
      <c r="G416" s="10" t="s">
        <v>23</v>
      </c>
      <c r="H416" s="10" t="s">
        <v>24</v>
      </c>
      <c r="I416" s="10" t="s">
        <v>85</v>
      </c>
      <c r="J416" s="10" t="s">
        <v>248</v>
      </c>
      <c r="K416" s="10" t="s">
        <v>491</v>
      </c>
      <c r="L416" s="10" t="s">
        <v>492</v>
      </c>
      <c r="M416" s="10" t="s">
        <v>493</v>
      </c>
      <c r="N416" s="11">
        <f t="shared" ca="1" si="75"/>
        <v>10</v>
      </c>
      <c r="O416" s="11" t="str">
        <f t="shared" si="76"/>
        <v/>
      </c>
      <c r="P416" s="11">
        <f t="shared" ca="1" si="77"/>
        <v>-1</v>
      </c>
      <c r="Q416" s="11">
        <f t="shared" ca="1" si="78"/>
        <v>2023</v>
      </c>
      <c r="R416" s="22" t="s">
        <v>549</v>
      </c>
      <c r="T416" s="5" t="s">
        <v>40</v>
      </c>
      <c r="U416" s="22" t="s">
        <v>614</v>
      </c>
      <c r="V416" s="22">
        <v>0</v>
      </c>
      <c r="W416" s="62"/>
      <c r="X416" s="62"/>
    </row>
    <row r="417" spans="1:24" ht="15.6" x14ac:dyDescent="0.3">
      <c r="A417" s="4" t="s">
        <v>490</v>
      </c>
      <c r="B417" s="5" t="s">
        <v>619</v>
      </c>
      <c r="C417" s="6" t="s">
        <v>33</v>
      </c>
      <c r="D417" s="6">
        <v>2339498</v>
      </c>
      <c r="E417" s="8">
        <v>45627</v>
      </c>
      <c r="F417" s="9">
        <f t="shared" si="74"/>
        <v>2024</v>
      </c>
      <c r="G417" s="10" t="s">
        <v>23</v>
      </c>
      <c r="H417" s="10" t="s">
        <v>24</v>
      </c>
      <c r="I417" s="10" t="s">
        <v>25</v>
      </c>
      <c r="J417" s="10" t="s">
        <v>638</v>
      </c>
      <c r="K417" s="10" t="s">
        <v>491</v>
      </c>
      <c r="L417" s="10" t="s">
        <v>492</v>
      </c>
      <c r="M417" s="10" t="s">
        <v>493</v>
      </c>
      <c r="N417" s="11">
        <f t="shared" ca="1" si="75"/>
        <v>0</v>
      </c>
      <c r="O417" s="11">
        <f t="shared" ca="1" si="76"/>
        <v>11</v>
      </c>
      <c r="P417" s="11" t="str">
        <f t="shared" si="77"/>
        <v/>
      </c>
      <c r="Q417" s="11">
        <f t="shared" ca="1" si="78"/>
        <v>2035</v>
      </c>
      <c r="R417"/>
      <c r="T417" s="5" t="s">
        <v>31</v>
      </c>
      <c r="U417" s="22" t="s">
        <v>614</v>
      </c>
      <c r="V417" s="22">
        <v>0</v>
      </c>
      <c r="W417" s="62"/>
      <c r="X417" s="62"/>
    </row>
    <row r="418" spans="1:24" ht="15.6" x14ac:dyDescent="0.3">
      <c r="A418" s="4" t="s">
        <v>490</v>
      </c>
      <c r="B418" s="4" t="s">
        <v>621</v>
      </c>
      <c r="C418" s="10" t="s">
        <v>508</v>
      </c>
      <c r="D418" s="10">
        <v>2251618</v>
      </c>
      <c r="E418" s="15">
        <v>45627</v>
      </c>
      <c r="F418" s="9">
        <f t="shared" si="74"/>
        <v>2024</v>
      </c>
      <c r="G418" s="10" t="s">
        <v>23</v>
      </c>
      <c r="H418" s="10" t="s">
        <v>24</v>
      </c>
      <c r="I418" s="10" t="s">
        <v>25</v>
      </c>
      <c r="J418" s="10" t="s">
        <v>638</v>
      </c>
      <c r="K418" s="10" t="s">
        <v>491</v>
      </c>
      <c r="L418" s="10" t="s">
        <v>492</v>
      </c>
      <c r="M418" s="10" t="s">
        <v>493</v>
      </c>
      <c r="N418" s="11">
        <f t="shared" ca="1" si="75"/>
        <v>0</v>
      </c>
      <c r="O418" s="11">
        <f t="shared" ca="1" si="76"/>
        <v>11</v>
      </c>
      <c r="P418" s="11" t="str">
        <f t="shared" si="77"/>
        <v/>
      </c>
      <c r="Q418" s="11">
        <f t="shared" ca="1" si="78"/>
        <v>2035</v>
      </c>
      <c r="R418" s="12"/>
      <c r="T418" s="5" t="s">
        <v>31</v>
      </c>
      <c r="U418" s="22" t="s">
        <v>614</v>
      </c>
      <c r="V418" s="22">
        <v>0</v>
      </c>
      <c r="W418" s="62"/>
      <c r="X418" s="62"/>
    </row>
    <row r="419" spans="1:24" ht="15.6" x14ac:dyDescent="0.3">
      <c r="A419" s="4" t="s">
        <v>490</v>
      </c>
      <c r="B419" s="5" t="s">
        <v>34</v>
      </c>
      <c r="C419" s="6" t="s">
        <v>35</v>
      </c>
      <c r="D419" s="6">
        <v>2340322</v>
      </c>
      <c r="E419" s="8">
        <v>45627</v>
      </c>
      <c r="F419" s="9">
        <f t="shared" si="74"/>
        <v>2024</v>
      </c>
      <c r="G419" s="10" t="s">
        <v>23</v>
      </c>
      <c r="H419" s="10" t="s">
        <v>24</v>
      </c>
      <c r="I419" s="6" t="s">
        <v>25</v>
      </c>
      <c r="J419" s="10" t="s">
        <v>638</v>
      </c>
      <c r="K419" s="10" t="s">
        <v>491</v>
      </c>
      <c r="L419" s="10" t="s">
        <v>492</v>
      </c>
      <c r="M419" s="10" t="s">
        <v>493</v>
      </c>
      <c r="N419" s="11">
        <f t="shared" ca="1" si="75"/>
        <v>0</v>
      </c>
      <c r="O419" s="11">
        <f t="shared" ca="1" si="76"/>
        <v>11</v>
      </c>
      <c r="P419" s="11" t="str">
        <f t="shared" si="77"/>
        <v/>
      </c>
      <c r="Q419" s="11">
        <f t="shared" ca="1" si="78"/>
        <v>2035</v>
      </c>
      <c r="R419"/>
      <c r="T419" s="5" t="s">
        <v>31</v>
      </c>
      <c r="U419" s="22" t="s">
        <v>615</v>
      </c>
      <c r="V419" s="22">
        <v>4</v>
      </c>
      <c r="W419" s="63">
        <v>0</v>
      </c>
      <c r="X419" s="63">
        <f t="shared" ref="X419:X421" si="83">W419*V419</f>
        <v>0</v>
      </c>
    </row>
    <row r="420" spans="1:24" ht="15.6" x14ac:dyDescent="0.3">
      <c r="A420" s="4" t="s">
        <v>490</v>
      </c>
      <c r="B420" s="5" t="s">
        <v>501</v>
      </c>
      <c r="C420" s="10" t="s">
        <v>22</v>
      </c>
      <c r="D420" s="6">
        <v>2338456</v>
      </c>
      <c r="E420" s="8">
        <v>45627</v>
      </c>
      <c r="F420" s="9">
        <f t="shared" si="74"/>
        <v>2024</v>
      </c>
      <c r="G420" s="10" t="s">
        <v>23</v>
      </c>
      <c r="H420" s="10" t="s">
        <v>24</v>
      </c>
      <c r="I420" s="6" t="s">
        <v>25</v>
      </c>
      <c r="J420" s="10" t="s">
        <v>638</v>
      </c>
      <c r="K420" s="10" t="s">
        <v>491</v>
      </c>
      <c r="L420" s="10" t="s">
        <v>492</v>
      </c>
      <c r="M420" s="10" t="s">
        <v>493</v>
      </c>
      <c r="N420" s="11">
        <f t="shared" ca="1" si="75"/>
        <v>0</v>
      </c>
      <c r="O420" s="11">
        <f t="shared" ca="1" si="76"/>
        <v>11</v>
      </c>
      <c r="P420" s="11" t="str">
        <f t="shared" si="77"/>
        <v/>
      </c>
      <c r="Q420" s="11">
        <f t="shared" ca="1" si="78"/>
        <v>2035</v>
      </c>
      <c r="R420" s="22" t="s">
        <v>639</v>
      </c>
      <c r="T420" s="5" t="s">
        <v>31</v>
      </c>
      <c r="U420" s="22" t="s">
        <v>615</v>
      </c>
      <c r="V420" s="22">
        <v>2</v>
      </c>
      <c r="W420" s="63">
        <v>0</v>
      </c>
      <c r="X420" s="63">
        <f t="shared" si="83"/>
        <v>0</v>
      </c>
    </row>
    <row r="421" spans="1:24" ht="15.6" x14ac:dyDescent="0.3">
      <c r="A421" s="4" t="s">
        <v>490</v>
      </c>
      <c r="B421" s="4" t="s">
        <v>47</v>
      </c>
      <c r="C421" s="6" t="s">
        <v>494</v>
      </c>
      <c r="D421" s="6">
        <v>2338096</v>
      </c>
      <c r="E421" s="8">
        <v>45627</v>
      </c>
      <c r="F421" s="9">
        <f t="shared" si="74"/>
        <v>2024</v>
      </c>
      <c r="G421" s="10" t="s">
        <v>23</v>
      </c>
      <c r="H421" s="10" t="s">
        <v>24</v>
      </c>
      <c r="I421" s="6" t="s">
        <v>25</v>
      </c>
      <c r="J421" s="10" t="s">
        <v>638</v>
      </c>
      <c r="K421" s="10" t="s">
        <v>491</v>
      </c>
      <c r="L421" s="10" t="s">
        <v>492</v>
      </c>
      <c r="M421" s="10" t="s">
        <v>493</v>
      </c>
      <c r="N421" s="11">
        <f t="shared" ca="1" si="75"/>
        <v>0</v>
      </c>
      <c r="O421" s="11" t="str">
        <f t="shared" si="76"/>
        <v/>
      </c>
      <c r="P421" s="11">
        <f t="shared" ca="1" si="77"/>
        <v>9</v>
      </c>
      <c r="Q421" s="11">
        <f t="shared" ca="1" si="78"/>
        <v>2033</v>
      </c>
      <c r="R421" s="22" t="s">
        <v>640</v>
      </c>
      <c r="T421" s="5" t="s">
        <v>40</v>
      </c>
      <c r="U421" s="22" t="s">
        <v>615</v>
      </c>
      <c r="V421" s="22">
        <v>2</v>
      </c>
      <c r="W421" s="63">
        <v>0</v>
      </c>
      <c r="X421" s="63">
        <f t="shared" si="83"/>
        <v>0</v>
      </c>
    </row>
    <row r="422" spans="1:24" ht="15.6" x14ac:dyDescent="0.3">
      <c r="A422" s="4" t="s">
        <v>490</v>
      </c>
      <c r="B422" s="4" t="s">
        <v>196</v>
      </c>
      <c r="C422" s="6" t="s">
        <v>41</v>
      </c>
      <c r="D422" s="7">
        <v>212510015995</v>
      </c>
      <c r="E422" s="8">
        <v>45627</v>
      </c>
      <c r="F422" s="9">
        <f t="shared" si="74"/>
        <v>2024</v>
      </c>
      <c r="G422" s="10" t="s">
        <v>23</v>
      </c>
      <c r="H422" s="10" t="s">
        <v>24</v>
      </c>
      <c r="I422" s="10" t="s">
        <v>25</v>
      </c>
      <c r="J422" s="6" t="s">
        <v>647</v>
      </c>
      <c r="K422" s="10" t="s">
        <v>491</v>
      </c>
      <c r="L422" s="10" t="s">
        <v>492</v>
      </c>
      <c r="M422" s="10" t="s">
        <v>493</v>
      </c>
      <c r="N422" s="11">
        <f t="shared" ca="1" si="75"/>
        <v>0</v>
      </c>
      <c r="O422" s="11" t="str">
        <f t="shared" si="76"/>
        <v/>
      </c>
      <c r="P422" s="11">
        <f t="shared" ca="1" si="77"/>
        <v>9</v>
      </c>
      <c r="Q422" s="11">
        <f t="shared" ca="1" si="78"/>
        <v>2033</v>
      </c>
      <c r="R422" s="22" t="s">
        <v>643</v>
      </c>
      <c r="T422" s="5" t="s">
        <v>40</v>
      </c>
      <c r="U422" s="22" t="s">
        <v>614</v>
      </c>
      <c r="V422" s="22">
        <v>0</v>
      </c>
      <c r="W422" s="62"/>
      <c r="X422" s="62"/>
    </row>
    <row r="423" spans="1:24" ht="15.6" x14ac:dyDescent="0.3">
      <c r="A423" s="4" t="s">
        <v>490</v>
      </c>
      <c r="B423" s="4" t="s">
        <v>626</v>
      </c>
      <c r="C423" s="6" t="s">
        <v>46</v>
      </c>
      <c r="D423" s="6">
        <v>2340807</v>
      </c>
      <c r="E423" s="8">
        <v>45627</v>
      </c>
      <c r="F423" s="42">
        <f t="shared" si="74"/>
        <v>2024</v>
      </c>
      <c r="G423" s="10" t="s">
        <v>23</v>
      </c>
      <c r="H423" s="10" t="s">
        <v>24</v>
      </c>
      <c r="I423" s="6" t="s">
        <v>25</v>
      </c>
      <c r="J423" s="6" t="s">
        <v>646</v>
      </c>
      <c r="K423" s="10" t="s">
        <v>491</v>
      </c>
      <c r="L423" s="10" t="s">
        <v>492</v>
      </c>
      <c r="M423" s="10" t="s">
        <v>493</v>
      </c>
      <c r="N423" s="11">
        <f t="shared" ca="1" si="75"/>
        <v>0</v>
      </c>
      <c r="O423" s="11">
        <f t="shared" ca="1" si="76"/>
        <v>11</v>
      </c>
      <c r="P423" s="11" t="str">
        <f t="shared" si="77"/>
        <v/>
      </c>
      <c r="Q423" s="11">
        <f t="shared" ca="1" si="78"/>
        <v>2035</v>
      </c>
      <c r="R423"/>
      <c r="T423" s="5" t="s">
        <v>31</v>
      </c>
      <c r="U423" s="22" t="s">
        <v>614</v>
      </c>
      <c r="V423" s="22">
        <v>0</v>
      </c>
      <c r="W423" s="62"/>
      <c r="X423" s="62"/>
    </row>
    <row r="424" spans="1:24" ht="15.6" x14ac:dyDescent="0.3">
      <c r="A424" s="4" t="s">
        <v>490</v>
      </c>
      <c r="B424" s="4" t="s">
        <v>196</v>
      </c>
      <c r="C424" s="6" t="s">
        <v>41</v>
      </c>
      <c r="D424" s="7">
        <v>213330019635</v>
      </c>
      <c r="E424" s="8">
        <v>45627</v>
      </c>
      <c r="F424" s="9">
        <f t="shared" ref="F424:F427" si="84">YEAR(E424)</f>
        <v>2024</v>
      </c>
      <c r="G424" s="10" t="s">
        <v>23</v>
      </c>
      <c r="H424" s="10" t="s">
        <v>24</v>
      </c>
      <c r="I424" s="10" t="s">
        <v>25</v>
      </c>
      <c r="J424" s="6" t="s">
        <v>646</v>
      </c>
      <c r="K424" s="10" t="s">
        <v>491</v>
      </c>
      <c r="L424" s="10" t="s">
        <v>492</v>
      </c>
      <c r="M424" s="10" t="s">
        <v>493</v>
      </c>
      <c r="N424" s="11">
        <f t="shared" ca="1" si="75"/>
        <v>0</v>
      </c>
      <c r="O424" s="11" t="str">
        <f t="shared" ref="O424:O427" si="85">IF(T424="analyzer",11-N424,"")</f>
        <v/>
      </c>
      <c r="P424" s="11">
        <f t="shared" ca="1" si="77"/>
        <v>9</v>
      </c>
      <c r="Q424" s="11">
        <f t="shared" ref="Q424:Q427" ca="1" si="86">IF(T424="sonde",F424+N424+P424,F424+N424+O424)</f>
        <v>2033</v>
      </c>
      <c r="R424" s="22" t="s">
        <v>644</v>
      </c>
      <c r="T424" s="5" t="s">
        <v>40</v>
      </c>
      <c r="U424" s="22" t="s">
        <v>614</v>
      </c>
      <c r="V424" s="22">
        <v>0</v>
      </c>
      <c r="W424" s="62"/>
      <c r="X424" s="62"/>
    </row>
    <row r="425" spans="1:24" ht="15.6" x14ac:dyDescent="0.3">
      <c r="A425" s="4" t="s">
        <v>490</v>
      </c>
      <c r="B425" s="4" t="s">
        <v>626</v>
      </c>
      <c r="C425" s="6" t="s">
        <v>46</v>
      </c>
      <c r="D425" s="6">
        <v>2340805</v>
      </c>
      <c r="E425" s="8">
        <v>45627</v>
      </c>
      <c r="F425" s="42">
        <f t="shared" si="84"/>
        <v>2024</v>
      </c>
      <c r="G425" s="10" t="s">
        <v>23</v>
      </c>
      <c r="H425" s="10" t="s">
        <v>24</v>
      </c>
      <c r="I425" s="6" t="s">
        <v>25</v>
      </c>
      <c r="J425" s="6" t="s">
        <v>645</v>
      </c>
      <c r="K425" s="10" t="s">
        <v>491</v>
      </c>
      <c r="L425" s="10" t="s">
        <v>492</v>
      </c>
      <c r="M425" s="10" t="s">
        <v>493</v>
      </c>
      <c r="N425" s="11">
        <f t="shared" ca="1" si="75"/>
        <v>0</v>
      </c>
      <c r="O425" s="11">
        <f t="shared" ca="1" si="85"/>
        <v>11</v>
      </c>
      <c r="P425" s="11" t="str">
        <f t="shared" si="77"/>
        <v/>
      </c>
      <c r="Q425" s="11">
        <f t="shared" ca="1" si="86"/>
        <v>2035</v>
      </c>
      <c r="R425"/>
      <c r="T425" s="5" t="s">
        <v>31</v>
      </c>
      <c r="U425" s="22" t="s">
        <v>614</v>
      </c>
      <c r="V425" s="22">
        <v>0</v>
      </c>
      <c r="W425" s="62"/>
      <c r="X425" s="62"/>
    </row>
    <row r="426" spans="1:24" ht="15.6" x14ac:dyDescent="0.3">
      <c r="A426" s="4" t="s">
        <v>490</v>
      </c>
      <c r="B426" s="4" t="s">
        <v>47</v>
      </c>
      <c r="C426" s="6" t="s">
        <v>494</v>
      </c>
      <c r="D426" s="6">
        <v>2338172</v>
      </c>
      <c r="E426" s="8">
        <v>45627</v>
      </c>
      <c r="F426" s="9">
        <f t="shared" si="84"/>
        <v>2024</v>
      </c>
      <c r="G426" s="10" t="s">
        <v>23</v>
      </c>
      <c r="H426" s="10" t="s">
        <v>24</v>
      </c>
      <c r="I426" s="6" t="s">
        <v>25</v>
      </c>
      <c r="J426" s="6" t="s">
        <v>645</v>
      </c>
      <c r="K426" s="10" t="s">
        <v>491</v>
      </c>
      <c r="L426" s="10" t="s">
        <v>492</v>
      </c>
      <c r="M426" s="10" t="s">
        <v>493</v>
      </c>
      <c r="N426" s="11">
        <f t="shared" ca="1" si="75"/>
        <v>0</v>
      </c>
      <c r="O426" s="11" t="str">
        <f t="shared" si="85"/>
        <v/>
      </c>
      <c r="P426" s="11">
        <f t="shared" ca="1" si="77"/>
        <v>9</v>
      </c>
      <c r="Q426" s="11">
        <f t="shared" ca="1" si="86"/>
        <v>2033</v>
      </c>
      <c r="R426" s="22" t="s">
        <v>641</v>
      </c>
      <c r="T426" s="5" t="s">
        <v>40</v>
      </c>
      <c r="U426" s="22" t="s">
        <v>615</v>
      </c>
      <c r="V426" s="22">
        <v>2</v>
      </c>
      <c r="W426" s="63">
        <v>0</v>
      </c>
      <c r="X426" s="63">
        <f>W426*V426</f>
        <v>0</v>
      </c>
    </row>
    <row r="427" spans="1:24" ht="15.6" x14ac:dyDescent="0.3">
      <c r="A427" s="4" t="s">
        <v>490</v>
      </c>
      <c r="B427" s="4" t="s">
        <v>196</v>
      </c>
      <c r="C427" s="6" t="s">
        <v>41</v>
      </c>
      <c r="D427" s="7">
        <v>241140022634</v>
      </c>
      <c r="E427" s="8">
        <v>45627</v>
      </c>
      <c r="F427" s="9">
        <f t="shared" si="84"/>
        <v>2024</v>
      </c>
      <c r="G427" s="10" t="s">
        <v>23</v>
      </c>
      <c r="H427" s="10" t="s">
        <v>24</v>
      </c>
      <c r="I427" s="10" t="s">
        <v>25</v>
      </c>
      <c r="J427" s="6" t="s">
        <v>645</v>
      </c>
      <c r="K427" s="10" t="s">
        <v>491</v>
      </c>
      <c r="L427" s="10" t="s">
        <v>492</v>
      </c>
      <c r="M427" s="10" t="s">
        <v>493</v>
      </c>
      <c r="N427" s="11">
        <f t="shared" ca="1" si="75"/>
        <v>0</v>
      </c>
      <c r="O427" s="11" t="str">
        <f t="shared" si="85"/>
        <v/>
      </c>
      <c r="P427" s="11">
        <f t="shared" ca="1" si="77"/>
        <v>9</v>
      </c>
      <c r="Q427" s="11">
        <f t="shared" ca="1" si="86"/>
        <v>2033</v>
      </c>
      <c r="R427" s="22" t="s">
        <v>642</v>
      </c>
      <c r="T427" s="5" t="s">
        <v>40</v>
      </c>
      <c r="U427" s="22" t="s">
        <v>614</v>
      </c>
      <c r="V427" s="22">
        <v>0</v>
      </c>
      <c r="W427" s="62"/>
      <c r="X427" s="62"/>
    </row>
    <row r="428" spans="1:24" ht="15.6" x14ac:dyDescent="0.3">
      <c r="A428" s="4" t="s">
        <v>310</v>
      </c>
      <c r="B428" s="5" t="s">
        <v>625</v>
      </c>
      <c r="C428" s="10" t="s">
        <v>149</v>
      </c>
      <c r="D428" s="16" t="s">
        <v>322</v>
      </c>
      <c r="E428" s="53">
        <v>44348</v>
      </c>
      <c r="F428" s="28">
        <f t="shared" ref="F428:F435" si="87">YEAR(E428)</f>
        <v>2021</v>
      </c>
      <c r="G428" s="10" t="s">
        <v>23</v>
      </c>
      <c r="H428" s="10" t="s">
        <v>312</v>
      </c>
      <c r="I428" s="10" t="s">
        <v>323</v>
      </c>
      <c r="J428" s="10" t="s">
        <v>324</v>
      </c>
      <c r="K428" s="10" t="s">
        <v>315</v>
      </c>
      <c r="L428" s="10" t="s">
        <v>316</v>
      </c>
      <c r="M428" s="10" t="s">
        <v>317</v>
      </c>
      <c r="N428" s="11">
        <f t="shared" ref="N428:N435" ca="1" si="88">ROUNDUP(DATEDIF(E428,(NOW()),"y"),0)</f>
        <v>3</v>
      </c>
      <c r="O428" s="11">
        <f t="shared" ref="O428:O435" ca="1" si="89">IF(T428="analyzer",11-N428,"")</f>
        <v>8</v>
      </c>
      <c r="P428" s="11" t="str">
        <f t="shared" ref="P428:P435" si="90">IF(T428="sonde",9-N428,"")</f>
        <v/>
      </c>
      <c r="Q428" s="11">
        <f t="shared" ref="Q428:Q435" ca="1" si="91">IF(T428="sonde",F428+N428+P428,F428+N428+O428)</f>
        <v>2032</v>
      </c>
      <c r="R428" s="12"/>
      <c r="S428" s="5"/>
      <c r="T428" s="5" t="s">
        <v>31</v>
      </c>
      <c r="U428" s="22" t="s">
        <v>614</v>
      </c>
      <c r="V428" s="22">
        <v>0</v>
      </c>
      <c r="W428" s="62"/>
      <c r="X428" s="62"/>
    </row>
    <row r="429" spans="1:24" ht="15.6" x14ac:dyDescent="0.3">
      <c r="A429" s="4" t="s">
        <v>310</v>
      </c>
      <c r="B429" s="5" t="s">
        <v>36</v>
      </c>
      <c r="C429" s="6" t="s">
        <v>325</v>
      </c>
      <c r="D429" s="14">
        <v>1122178</v>
      </c>
      <c r="E429" s="15">
        <v>38349</v>
      </c>
      <c r="F429" s="28">
        <f t="shared" si="87"/>
        <v>2004</v>
      </c>
      <c r="G429" s="10" t="s">
        <v>23</v>
      </c>
      <c r="H429" s="10" t="s">
        <v>312</v>
      </c>
      <c r="I429" s="6" t="s">
        <v>323</v>
      </c>
      <c r="J429" s="10" t="s">
        <v>324</v>
      </c>
      <c r="K429" s="10" t="s">
        <v>315</v>
      </c>
      <c r="L429" s="10" t="s">
        <v>316</v>
      </c>
      <c r="M429" s="10" t="s">
        <v>317</v>
      </c>
      <c r="N429" s="11">
        <f t="shared" ca="1" si="88"/>
        <v>19</v>
      </c>
      <c r="O429" s="11" t="str">
        <f t="shared" si="89"/>
        <v/>
      </c>
      <c r="P429" s="11">
        <f t="shared" ca="1" si="90"/>
        <v>-10</v>
      </c>
      <c r="Q429" s="11">
        <f t="shared" ca="1" si="91"/>
        <v>2013</v>
      </c>
      <c r="R429" s="22" t="s">
        <v>326</v>
      </c>
      <c r="S429" s="5"/>
      <c r="T429" s="5" t="s">
        <v>40</v>
      </c>
      <c r="U429" s="22" t="s">
        <v>616</v>
      </c>
      <c r="V429" s="22">
        <v>1</v>
      </c>
      <c r="W429" s="63">
        <v>0</v>
      </c>
      <c r="X429" s="63">
        <f>W429*V429</f>
        <v>0</v>
      </c>
    </row>
    <row r="430" spans="1:24" ht="15.6" x14ac:dyDescent="0.3">
      <c r="A430" s="4" t="s">
        <v>310</v>
      </c>
      <c r="B430" s="4" t="s">
        <v>618</v>
      </c>
      <c r="C430" s="6" t="s">
        <v>131</v>
      </c>
      <c r="D430" s="13" t="s">
        <v>327</v>
      </c>
      <c r="E430" s="8">
        <v>38348</v>
      </c>
      <c r="F430" s="28">
        <f t="shared" si="87"/>
        <v>2004</v>
      </c>
      <c r="G430" s="10" t="s">
        <v>23</v>
      </c>
      <c r="H430" s="10" t="s">
        <v>312</v>
      </c>
      <c r="I430" s="10" t="s">
        <v>323</v>
      </c>
      <c r="J430" s="10" t="s">
        <v>328</v>
      </c>
      <c r="K430" s="10" t="s">
        <v>315</v>
      </c>
      <c r="L430" s="10" t="s">
        <v>316</v>
      </c>
      <c r="M430" s="10" t="s">
        <v>317</v>
      </c>
      <c r="N430" s="11">
        <f t="shared" ca="1" si="88"/>
        <v>19</v>
      </c>
      <c r="O430" s="11">
        <f t="shared" ca="1" si="89"/>
        <v>-8</v>
      </c>
      <c r="P430" s="11" t="str">
        <f t="shared" si="90"/>
        <v/>
      </c>
      <c r="Q430" s="11">
        <f t="shared" ca="1" si="91"/>
        <v>2015</v>
      </c>
      <c r="R430" s="22"/>
      <c r="S430" s="5"/>
      <c r="T430" s="5" t="s">
        <v>31</v>
      </c>
      <c r="U430" s="22" t="s">
        <v>617</v>
      </c>
      <c r="V430" s="22">
        <v>0</v>
      </c>
      <c r="W430" s="62"/>
      <c r="X430" s="62"/>
    </row>
    <row r="431" spans="1:24" ht="15.6" x14ac:dyDescent="0.3">
      <c r="A431" s="4" t="s">
        <v>310</v>
      </c>
      <c r="B431" s="4" t="s">
        <v>264</v>
      </c>
      <c r="C431" s="6" t="s">
        <v>265</v>
      </c>
      <c r="D431" s="6">
        <v>1124434</v>
      </c>
      <c r="E431" s="8">
        <v>38254</v>
      </c>
      <c r="F431" s="28">
        <f t="shared" si="87"/>
        <v>2004</v>
      </c>
      <c r="G431" s="10" t="s">
        <v>23</v>
      </c>
      <c r="H431" s="10" t="s">
        <v>312</v>
      </c>
      <c r="I431" s="10" t="s">
        <v>323</v>
      </c>
      <c r="J431" s="10" t="s">
        <v>328</v>
      </c>
      <c r="K431" s="10" t="s">
        <v>315</v>
      </c>
      <c r="L431" s="10" t="s">
        <v>316</v>
      </c>
      <c r="M431" s="10" t="s">
        <v>317</v>
      </c>
      <c r="N431" s="11">
        <f t="shared" ca="1" si="88"/>
        <v>20</v>
      </c>
      <c r="O431" s="11" t="str">
        <f t="shared" si="89"/>
        <v/>
      </c>
      <c r="P431" s="11">
        <f t="shared" ca="1" si="90"/>
        <v>-11</v>
      </c>
      <c r="Q431" s="11">
        <f t="shared" ca="1" si="91"/>
        <v>2013</v>
      </c>
      <c r="R431" s="22" t="s">
        <v>329</v>
      </c>
      <c r="S431" s="5"/>
      <c r="T431" s="5" t="s">
        <v>40</v>
      </c>
      <c r="U431" s="22" t="s">
        <v>616</v>
      </c>
      <c r="V431" s="22">
        <v>1</v>
      </c>
      <c r="W431" s="63">
        <v>0</v>
      </c>
      <c r="X431" s="63">
        <f>W431*V431</f>
        <v>0</v>
      </c>
    </row>
    <row r="432" spans="1:24" ht="15.6" x14ac:dyDescent="0.3">
      <c r="A432" s="4" t="s">
        <v>310</v>
      </c>
      <c r="B432" s="4" t="s">
        <v>618</v>
      </c>
      <c r="C432" s="18" t="s">
        <v>131</v>
      </c>
      <c r="D432" s="13" t="s">
        <v>311</v>
      </c>
      <c r="E432" s="8">
        <v>39174</v>
      </c>
      <c r="F432" s="28">
        <f t="shared" si="87"/>
        <v>2007</v>
      </c>
      <c r="G432" s="10" t="s">
        <v>23</v>
      </c>
      <c r="H432" s="10" t="s">
        <v>312</v>
      </c>
      <c r="I432" s="18" t="s">
        <v>313</v>
      </c>
      <c r="J432" s="10" t="s">
        <v>314</v>
      </c>
      <c r="K432" s="18" t="s">
        <v>315</v>
      </c>
      <c r="L432" s="18" t="s">
        <v>316</v>
      </c>
      <c r="M432" s="18" t="s">
        <v>317</v>
      </c>
      <c r="N432" s="11">
        <f t="shared" ca="1" si="88"/>
        <v>17</v>
      </c>
      <c r="O432" s="11">
        <f t="shared" ca="1" si="89"/>
        <v>-6</v>
      </c>
      <c r="P432" s="11" t="str">
        <f t="shared" si="90"/>
        <v/>
      </c>
      <c r="Q432" s="11">
        <f t="shared" ca="1" si="91"/>
        <v>2018</v>
      </c>
      <c r="R432" s="22"/>
      <c r="S432" s="5"/>
      <c r="T432" s="5" t="s">
        <v>31</v>
      </c>
      <c r="U432" s="22" t="s">
        <v>617</v>
      </c>
      <c r="V432" s="22">
        <v>0</v>
      </c>
      <c r="W432" s="62"/>
      <c r="X432" s="62"/>
    </row>
    <row r="433" spans="1:24" ht="15.6" x14ac:dyDescent="0.3">
      <c r="A433" s="4" t="s">
        <v>310</v>
      </c>
      <c r="B433" s="5" t="s">
        <v>264</v>
      </c>
      <c r="C433" s="10" t="s">
        <v>265</v>
      </c>
      <c r="D433" s="6">
        <v>1202454</v>
      </c>
      <c r="E433" s="8">
        <v>39174</v>
      </c>
      <c r="F433" s="28">
        <f t="shared" si="87"/>
        <v>2007</v>
      </c>
      <c r="G433" s="10" t="s">
        <v>23</v>
      </c>
      <c r="H433" s="10" t="s">
        <v>312</v>
      </c>
      <c r="I433" s="10" t="s">
        <v>313</v>
      </c>
      <c r="J433" s="10" t="s">
        <v>314</v>
      </c>
      <c r="K433" s="10" t="s">
        <v>315</v>
      </c>
      <c r="L433" s="10" t="s">
        <v>316</v>
      </c>
      <c r="M433" s="10" t="s">
        <v>317</v>
      </c>
      <c r="N433" s="11">
        <f t="shared" ca="1" si="88"/>
        <v>17</v>
      </c>
      <c r="O433" s="11" t="str">
        <f t="shared" si="89"/>
        <v/>
      </c>
      <c r="P433" s="11">
        <f t="shared" ca="1" si="90"/>
        <v>-8</v>
      </c>
      <c r="Q433" s="11">
        <f t="shared" ca="1" si="91"/>
        <v>2016</v>
      </c>
      <c r="R433" s="22" t="s">
        <v>318</v>
      </c>
      <c r="S433" s="5"/>
      <c r="T433" s="5" t="s">
        <v>40</v>
      </c>
      <c r="U433" s="22" t="s">
        <v>616</v>
      </c>
      <c r="V433" s="22">
        <v>1</v>
      </c>
      <c r="W433" s="63">
        <v>0</v>
      </c>
      <c r="X433" s="63">
        <f>W433*V433</f>
        <v>0</v>
      </c>
    </row>
    <row r="434" spans="1:24" ht="15.6" x14ac:dyDescent="0.3">
      <c r="A434" s="4" t="s">
        <v>310</v>
      </c>
      <c r="B434" s="4" t="s">
        <v>618</v>
      </c>
      <c r="C434" s="10" t="s">
        <v>271</v>
      </c>
      <c r="D434" s="16" t="s">
        <v>319</v>
      </c>
      <c r="E434" s="15">
        <v>40085</v>
      </c>
      <c r="F434" s="28">
        <f t="shared" si="87"/>
        <v>2009</v>
      </c>
      <c r="G434" s="10" t="s">
        <v>23</v>
      </c>
      <c r="H434" s="10" t="s">
        <v>312</v>
      </c>
      <c r="I434" s="10" t="s">
        <v>313</v>
      </c>
      <c r="J434" s="10" t="s">
        <v>320</v>
      </c>
      <c r="K434" s="10" t="s">
        <v>315</v>
      </c>
      <c r="L434" s="10" t="s">
        <v>316</v>
      </c>
      <c r="M434" s="10" t="s">
        <v>317</v>
      </c>
      <c r="N434" s="11">
        <f t="shared" ca="1" si="88"/>
        <v>15</v>
      </c>
      <c r="O434" s="11">
        <f t="shared" ca="1" si="89"/>
        <v>-4</v>
      </c>
      <c r="P434" s="11" t="str">
        <f t="shared" si="90"/>
        <v/>
      </c>
      <c r="Q434" s="11">
        <f t="shared" ca="1" si="91"/>
        <v>2020</v>
      </c>
      <c r="R434" s="22"/>
      <c r="S434" s="5"/>
      <c r="T434" s="5" t="s">
        <v>31</v>
      </c>
      <c r="U434" s="22" t="s">
        <v>617</v>
      </c>
      <c r="V434" s="22">
        <v>0</v>
      </c>
      <c r="W434" s="62"/>
      <c r="X434" s="62"/>
    </row>
    <row r="435" spans="1:24" ht="15.6" x14ac:dyDescent="0.3">
      <c r="A435" s="4" t="s">
        <v>310</v>
      </c>
      <c r="B435" s="17" t="s">
        <v>264</v>
      </c>
      <c r="C435" s="6" t="s">
        <v>265</v>
      </c>
      <c r="D435" s="6">
        <v>1202455</v>
      </c>
      <c r="E435" s="8">
        <v>39174</v>
      </c>
      <c r="F435" s="28">
        <f t="shared" si="87"/>
        <v>2007</v>
      </c>
      <c r="G435" s="10" t="s">
        <v>23</v>
      </c>
      <c r="H435" s="10" t="s">
        <v>312</v>
      </c>
      <c r="I435" s="10" t="s">
        <v>313</v>
      </c>
      <c r="J435" s="10" t="s">
        <v>320</v>
      </c>
      <c r="K435" s="18" t="s">
        <v>315</v>
      </c>
      <c r="L435" s="18" t="s">
        <v>316</v>
      </c>
      <c r="M435" s="18" t="s">
        <v>317</v>
      </c>
      <c r="N435" s="11">
        <f t="shared" ca="1" si="88"/>
        <v>17</v>
      </c>
      <c r="O435" s="11" t="str">
        <f t="shared" si="89"/>
        <v/>
      </c>
      <c r="P435" s="11">
        <f t="shared" ca="1" si="90"/>
        <v>-8</v>
      </c>
      <c r="Q435" s="11">
        <f t="shared" ca="1" si="91"/>
        <v>2016</v>
      </c>
      <c r="R435" s="22" t="s">
        <v>321</v>
      </c>
      <c r="S435" s="5"/>
      <c r="T435" s="5" t="s">
        <v>40</v>
      </c>
      <c r="U435" s="22" t="s">
        <v>616</v>
      </c>
      <c r="V435" s="22">
        <v>1</v>
      </c>
      <c r="W435" s="64">
        <v>0</v>
      </c>
      <c r="X435" s="63">
        <f>W435*V435</f>
        <v>0</v>
      </c>
    </row>
    <row r="436" spans="1:24" ht="15" customHeight="1" x14ac:dyDescent="0.3">
      <c r="A436" s="68" t="s">
        <v>651</v>
      </c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70"/>
      <c r="X436" s="67">
        <f>SUM(X3:X435)</f>
        <v>0</v>
      </c>
    </row>
    <row r="437" spans="1:24" ht="15" customHeight="1" x14ac:dyDescent="0.3">
      <c r="A437" s="71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3"/>
      <c r="X437" s="67"/>
    </row>
    <row r="438" spans="1:24" ht="15.6" x14ac:dyDescent="0.3">
      <c r="D438" s="13"/>
    </row>
  </sheetData>
  <autoFilter ref="A2:X446"/>
  <sortState ref="A2:U427">
    <sortCondition ref="A2:A427"/>
    <sortCondition ref="H2:H427"/>
    <sortCondition ref="I2:I427"/>
    <sortCondition ref="J2:J427"/>
    <sortCondition ref="U2:U427"/>
  </sortState>
  <mergeCells count="3">
    <mergeCell ref="W1:X1"/>
    <mergeCell ref="X436:X437"/>
    <mergeCell ref="A436:W437"/>
  </mergeCells>
  <conditionalFormatting sqref="Q3:Q57 Q428:Q435 Q342:Q416">
    <cfRule type="expression" dxfId="20" priority="22">
      <formula>Q3&lt;YEAR(NOW())</formula>
    </cfRule>
  </conditionalFormatting>
  <conditionalFormatting sqref="Q58:Q153">
    <cfRule type="expression" dxfId="19" priority="20">
      <formula>Q58&lt;YEAR(NOW())</formula>
    </cfRule>
  </conditionalFormatting>
  <conditionalFormatting sqref="Q154:Q192">
    <cfRule type="expression" dxfId="18" priority="19">
      <formula>Q154&lt;YEAR(NOW())</formula>
    </cfRule>
  </conditionalFormatting>
  <conditionalFormatting sqref="Q194:Q200">
    <cfRule type="expression" dxfId="17" priority="18">
      <formula>Q194&lt;YEAR(NOW())</formula>
    </cfRule>
  </conditionalFormatting>
  <conditionalFormatting sqref="Q193">
    <cfRule type="expression" dxfId="16" priority="17">
      <formula>Q193&lt;YEAR(NOW())</formula>
    </cfRule>
  </conditionalFormatting>
  <conditionalFormatting sqref="Q201:Q233">
    <cfRule type="expression" dxfId="15" priority="16">
      <formula>Q201&lt;YEAR(NOW())</formula>
    </cfRule>
  </conditionalFormatting>
  <conditionalFormatting sqref="Q234">
    <cfRule type="expression" dxfId="14" priority="15">
      <formula>Q234&lt;YEAR(NOW())</formula>
    </cfRule>
  </conditionalFormatting>
  <conditionalFormatting sqref="Q235:Q272">
    <cfRule type="expression" dxfId="13" priority="14">
      <formula>Q235&lt;YEAR(NOW())</formula>
    </cfRule>
  </conditionalFormatting>
  <conditionalFormatting sqref="Q273:Q300">
    <cfRule type="expression" dxfId="12" priority="13">
      <formula>Q273&lt;YEAR(NOW())</formula>
    </cfRule>
  </conditionalFormatting>
  <conditionalFormatting sqref="Q301:Q324">
    <cfRule type="expression" dxfId="11" priority="12">
      <formula>Q301&lt;YEAR(NOW())</formula>
    </cfRule>
  </conditionalFormatting>
  <conditionalFormatting sqref="Q325:Q340">
    <cfRule type="expression" dxfId="10" priority="11">
      <formula>Q325&lt;YEAR(NOW())</formula>
    </cfRule>
  </conditionalFormatting>
  <conditionalFormatting sqref="Q341">
    <cfRule type="expression" dxfId="9" priority="10">
      <formula>Q341&lt;YEAR(NOW())</formula>
    </cfRule>
  </conditionalFormatting>
  <conditionalFormatting sqref="Q419:Q421">
    <cfRule type="expression" dxfId="8" priority="9">
      <formula>Q419&lt;YEAR(NOW())</formula>
    </cfRule>
  </conditionalFormatting>
  <conditionalFormatting sqref="Q417">
    <cfRule type="expression" dxfId="7" priority="8">
      <formula>Q417&lt;YEAR(NOW())</formula>
    </cfRule>
  </conditionalFormatting>
  <conditionalFormatting sqref="Q424">
    <cfRule type="expression" dxfId="6" priority="4">
      <formula>Q424&lt;YEAR(NOW())</formula>
    </cfRule>
  </conditionalFormatting>
  <conditionalFormatting sqref="Q427">
    <cfRule type="expression" dxfId="5" priority="1">
      <formula>Q427&lt;YEAR(NOW())</formula>
    </cfRule>
  </conditionalFormatting>
  <conditionalFormatting sqref="Q418">
    <cfRule type="expression" dxfId="4" priority="7">
      <formula>Q418&lt;YEAR(NOW())</formula>
    </cfRule>
  </conditionalFormatting>
  <conditionalFormatting sqref="Q422">
    <cfRule type="expression" dxfId="3" priority="6">
      <formula>Q422&lt;YEAR(NOW())</formula>
    </cfRule>
  </conditionalFormatting>
  <conditionalFormatting sqref="Q423">
    <cfRule type="expression" dxfId="2" priority="5">
      <formula>Q423&lt;YEAR(NOW())</formula>
    </cfRule>
  </conditionalFormatting>
  <conditionalFormatting sqref="Q425">
    <cfRule type="expression" dxfId="1" priority="3">
      <formula>Q425&lt;YEAR(NOW())</formula>
    </cfRule>
  </conditionalFormatting>
  <conditionalFormatting sqref="Q426">
    <cfRule type="expression" dxfId="0" priority="2">
      <formula>Q426&lt;YEAR(NOW())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 lijst</vt:lpstr>
    </vt:vector>
  </TitlesOfParts>
  <Company>Waterschap De Dommel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Blom, Bianca</dc:creator>
  <cp:lastModifiedBy>Wassenberg - van Cuijk, Bregtje vd</cp:lastModifiedBy>
  <dcterms:created xsi:type="dcterms:W3CDTF">2024-10-02T07:48:45Z</dcterms:created>
  <dcterms:modified xsi:type="dcterms:W3CDTF">2024-12-16T08:55:51Z</dcterms:modified>
</cp:coreProperties>
</file>