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werksamen.sharepoint.com/sites/prj-COE-openbare-verlichting/Gedeelde documenten/General/Nota van Inlichtingen/Nota van inlichtingen III/"/>
    </mc:Choice>
  </mc:AlternateContent>
  <xr:revisionPtr revIDLastSave="165" documentId="8_{AB2A2055-CB63-45F1-8A9F-60E6D826065F}" xr6:coauthVersionLast="47" xr6:coauthVersionMax="47" xr10:uidLastSave="{BBC5D522-12B3-4C1E-90DE-52A948E7047D}"/>
  <bookViews>
    <workbookView xWindow="-108" yWindow="-108" windowWidth="23256" windowHeight="12576" xr2:uid="{00000000-000D-0000-FFFF-FFFF00000000}"/>
  </bookViews>
  <sheets>
    <sheet name="Prijsopgaveformuli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 l="1"/>
  <c r="H49" i="1"/>
  <c r="H50" i="1"/>
  <c r="M22" i="1"/>
  <c r="M23" i="1"/>
  <c r="M24" i="1"/>
  <c r="M25" i="1"/>
  <c r="M26" i="1"/>
  <c r="M27" i="1"/>
  <c r="M28" i="1"/>
  <c r="M11" i="1"/>
  <c r="M12" i="1"/>
  <c r="M13" i="1"/>
  <c r="M14" i="1"/>
  <c r="M15" i="1"/>
  <c r="M16" i="1"/>
  <c r="M17" i="1"/>
  <c r="M18" i="1"/>
  <c r="M19" i="1"/>
  <c r="H34" i="1"/>
  <c r="H33" i="1"/>
  <c r="H30" i="1"/>
  <c r="H31" i="1"/>
  <c r="H32" i="1"/>
  <c r="H29" i="1"/>
  <c r="J29" i="1"/>
  <c r="H36" i="1" l="1"/>
  <c r="M47" i="1"/>
  <c r="M46" i="1"/>
  <c r="M44" i="1"/>
  <c r="M21" i="1"/>
  <c r="M10" i="1"/>
  <c r="L10" i="1" s="1"/>
  <c r="J47" i="1"/>
  <c r="L47" i="1"/>
  <c r="L46" i="1"/>
  <c r="J46" i="1"/>
  <c r="L44" i="1"/>
  <c r="J44" i="1"/>
  <c r="J22" i="1"/>
  <c r="J23" i="1"/>
  <c r="J24" i="1"/>
  <c r="J25" i="1"/>
  <c r="J26" i="1"/>
  <c r="J27" i="1"/>
  <c r="J28" i="1"/>
  <c r="J21" i="1"/>
  <c r="L28" i="1"/>
  <c r="L27" i="1"/>
  <c r="L26" i="1"/>
  <c r="L25" i="1"/>
  <c r="L24" i="1"/>
  <c r="L23" i="1"/>
  <c r="L22" i="1"/>
  <c r="L21" i="1"/>
  <c r="L12" i="1"/>
  <c r="H27" i="1"/>
  <c r="H24" i="1"/>
  <c r="H13" i="1"/>
  <c r="L13" i="1"/>
  <c r="H28" i="1"/>
  <c r="H48" i="1"/>
  <c r="H41" i="1"/>
  <c r="H40" i="1"/>
  <c r="H45" i="1"/>
  <c r="H17" i="1"/>
  <c r="H18" i="1"/>
  <c r="H19" i="1"/>
  <c r="L17" i="1"/>
  <c r="L18" i="1"/>
  <c r="L19" i="1"/>
  <c r="H20" i="1"/>
  <c r="H52" i="1"/>
  <c r="H43" i="1"/>
  <c r="H44" i="1"/>
  <c r="H46" i="1"/>
  <c r="H47" i="1"/>
  <c r="H42" i="1"/>
  <c r="H39" i="1"/>
  <c r="H54" i="1" l="1"/>
  <c r="H35" i="1"/>
  <c r="H9" i="1"/>
  <c r="H10" i="1"/>
  <c r="H11" i="1"/>
  <c r="H12" i="1"/>
  <c r="H14" i="1"/>
  <c r="H15" i="1"/>
  <c r="H16" i="1"/>
  <c r="H21" i="1"/>
  <c r="H22" i="1"/>
  <c r="H23" i="1"/>
  <c r="H25" i="1"/>
  <c r="H26" i="1"/>
  <c r="H37" i="1"/>
  <c r="H8" i="1"/>
  <c r="L11" i="1"/>
  <c r="L14" i="1"/>
  <c r="L15" i="1"/>
  <c r="L16" i="1"/>
  <c r="H58" i="1" l="1"/>
  <c r="H57" i="1"/>
  <c r="H56" i="1"/>
  <c r="H59" i="1" l="1"/>
</calcChain>
</file>

<file path=xl/sharedStrings.xml><?xml version="1.0" encoding="utf-8"?>
<sst xmlns="http://schemas.openxmlformats.org/spreadsheetml/2006/main" count="246" uniqueCount="116">
  <si>
    <t xml:space="preserve">Prijsopgaveformulier vervanging armaturen Coevorden 2025-2029 </t>
  </si>
  <si>
    <t>Grijze cellen worden bepaald o.b.v. kortingspercentage, niet handmatig invullen/aanpassen.</t>
  </si>
  <si>
    <t>Oranje cellen zijn stelposten, niet handmatig invullen/aanpassen.</t>
  </si>
  <si>
    <t>Blauwe cellen in te vullen door inschrijver</t>
  </si>
  <si>
    <t>Nr.</t>
  </si>
  <si>
    <t>Omschrijving</t>
  </si>
  <si>
    <t>Detail</t>
  </si>
  <si>
    <t>Stukprijs</t>
  </si>
  <si>
    <t>Aantal fictief</t>
  </si>
  <si>
    <t>Totaal</t>
  </si>
  <si>
    <t>Vervangen armaturen</t>
  </si>
  <si>
    <r>
      <t xml:space="preserve">Vervangen armatuur </t>
    </r>
    <r>
      <rPr>
        <u/>
        <sz val="11"/>
        <color theme="1"/>
        <rFont val="Calibri"/>
        <family val="2"/>
        <scheme val="minor"/>
      </rPr>
      <t>&lt;</t>
    </r>
    <r>
      <rPr>
        <sz val="11"/>
        <color theme="1"/>
        <rFont val="Calibri"/>
        <family val="2"/>
        <scheme val="minor"/>
      </rPr>
      <t xml:space="preserve"> 5m.</t>
    </r>
  </si>
  <si>
    <t>Betreft het vervangen van een armatuur op een bestaande/nieuwe mast met een lichtpunthoogte t/m 5 meter. Snoer monteren aan armatuur, snoer monteren aan faget kast, armatuur monteren op mast.</t>
  </si>
  <si>
    <t>st</t>
  </si>
  <si>
    <t>F</t>
  </si>
  <si>
    <t>Kortingspercentages</t>
  </si>
  <si>
    <t>Vervangen armatuur &gt; 5m.</t>
  </si>
  <si>
    <t>Betreft het vervangen van een armatuur op een bestaande/nieuwe mast met een lichtpunthoogte vanaf 5 meter. Snoer monteren aan armatuur, snoer monteren aan faget kast, armatuur monteren op mast.</t>
  </si>
  <si>
    <t>Levering armaturen</t>
  </si>
  <si>
    <t>Bruto prijs</t>
  </si>
  <si>
    <t>Kortingspercentage</t>
  </si>
  <si>
    <t>Inschrijfprijs</t>
  </si>
  <si>
    <t>Leveren armatuur gebied A1 Klassiek-modern</t>
  </si>
  <si>
    <t>Leverancier en armatuur invullen</t>
  </si>
  <si>
    <t>Index n.v.t. maar korting leverancier</t>
  </si>
  <si>
    <t>Gebied A1</t>
  </si>
  <si>
    <t>Leveren armatuur gebied A2 Modern</t>
  </si>
  <si>
    <t>Gebied A2</t>
  </si>
  <si>
    <t>Leveren armatuur gebied A3   Basic</t>
  </si>
  <si>
    <t>Gebied A3</t>
  </si>
  <si>
    <t>Leveren armatuur gebied A4 Koffer</t>
  </si>
  <si>
    <t>Gebied A4</t>
  </si>
  <si>
    <t>Leveren armatuur gebied B1</t>
  </si>
  <si>
    <t>Gebied B1</t>
  </si>
  <si>
    <t>Leveren armatuur gebied B2</t>
  </si>
  <si>
    <t>Gebied B2</t>
  </si>
  <si>
    <t>Leveren armatuur gebied C</t>
  </si>
  <si>
    <t>Gebied C</t>
  </si>
  <si>
    <t xml:space="preserve">Leveren armatuur Signify </t>
  </si>
  <si>
    <t>Townguide</t>
  </si>
  <si>
    <t>Signify Townguid</t>
  </si>
  <si>
    <t>Leveren aratuur Innolumis</t>
  </si>
  <si>
    <t>Ariane</t>
  </si>
  <si>
    <t>Innolumis Ariane</t>
  </si>
  <si>
    <t>Leveren armatuur Sustainder</t>
  </si>
  <si>
    <t>Anne</t>
  </si>
  <si>
    <t>Sustainder Anne</t>
  </si>
  <si>
    <t>Verwijderingsbijdrage</t>
  </si>
  <si>
    <t xml:space="preserve">Index n.v.t. maar landelijke afspraken </t>
  </si>
  <si>
    <t>Meerprijs armatuur A1 in kleur.</t>
  </si>
  <si>
    <t>Betreft het toepassen van een armatuur in een kleur. Coating toepassen conform eisen armatuurleverancier. Kleur wordt nader bepaald.</t>
  </si>
  <si>
    <t>Meerprijs  armatuur A2 in kleur.</t>
  </si>
  <si>
    <t>Meerprijs  armatuur A3 in kleur.</t>
  </si>
  <si>
    <t>Meerprijs  armatuur A4 in kleur.</t>
  </si>
  <si>
    <t>Meerprijs armatuur B1 in kleur.</t>
  </si>
  <si>
    <t>Meerprijs armatuur B2 in kleur.</t>
  </si>
  <si>
    <t>Meerprijs armatuur C in kleur.</t>
  </si>
  <si>
    <t>Meerprijs Zagha connector met een driver D4i</t>
  </si>
  <si>
    <r>
      <t>Betreft het toepassen van een Zagha connector waarbij de driver van het armatuur D4i is</t>
    </r>
    <r>
      <rPr>
        <b/>
        <sz val="11"/>
        <color theme="1"/>
        <rFont val="Calibri"/>
        <family val="2"/>
        <scheme val="minor"/>
      </rPr>
      <t xml:space="preserve"> (zonder connectiviteits-abonnement)</t>
    </r>
  </si>
  <si>
    <t>22 a</t>
  </si>
  <si>
    <t>Leveren en instaleren afscherming t.b.v. lichthinder,         Gebied A1</t>
  </si>
  <si>
    <t>Betreft het leveren en installeren van afscherming (behorende bij het armatuur) bedoelt om lichthinder op te lossen, dit houdt in dat het geleverde materiaal achteraf, na melding, wordt geinstalleerd. Uitgaande van afscherming van de hele achterzijde (half armatuur).</t>
  </si>
  <si>
    <t>22 b</t>
  </si>
  <si>
    <t>Leveren en instaleren afscherming t.b.v. lichthinder,         Gebied A2</t>
  </si>
  <si>
    <t>Betreft het leveren en installeren van afscherming (behorende bij het armatuur) bedoelt om lichthinder op te lossen, dit houdt in dat het geleverde materiaal achteraf, na melding, wordt geinstalleerd. Uitgaande van afscherming van de hele achterzijde.</t>
  </si>
  <si>
    <t>22 c</t>
  </si>
  <si>
    <t>Leveren en instaleren afscherming t.b.v. lichthinder,         Gebied A3</t>
  </si>
  <si>
    <t>22 d</t>
  </si>
  <si>
    <t>Leveren en instaleren afscherming t.b.v. lichthinder,         Gebied A4</t>
  </si>
  <si>
    <t>22 e</t>
  </si>
  <si>
    <t>Leveren en instaleren afscherming t.b.v. lichthinder,         Gebied B1</t>
  </si>
  <si>
    <t>23 f</t>
  </si>
  <si>
    <t>Leveren en instaleren afscherming t.b.v. lichthinder,         Gebied B2</t>
  </si>
  <si>
    <t>Vrijkomende armaturen en lampen afvoeren naar een gecertificeerde inrichting</t>
  </si>
  <si>
    <t>Vrijkomende armaturen,lampen en verpakkingsmateriaal afvoeren naar een gecertificeerde inrichting, gerekend per mast.</t>
  </si>
  <si>
    <t>Vrijkomende LED armaturen tijdelijk opslaan.</t>
  </si>
  <si>
    <r>
      <t>Betreft het tijdelijk opslaan van bestaande LED-armaturen vrijgekomen uit post 1. (</t>
    </r>
    <r>
      <rPr>
        <u/>
        <sz val="11"/>
        <color theme="1"/>
        <rFont val="Calibri"/>
        <family val="2"/>
        <scheme val="minor"/>
      </rPr>
      <t xml:space="preserve">&lt; </t>
    </r>
    <r>
      <rPr>
        <sz val="11"/>
        <color theme="1"/>
        <rFont val="Calibri"/>
        <family val="2"/>
        <scheme val="minor"/>
      </rPr>
      <t>5m). Bij verwijdering en opslag het snoer veilig bergen.Het armatuur herplaatsen op aanwijs opdrachtgever. Plaatsing verreken vlgs post 1. Incl. vervoer.</t>
    </r>
  </si>
  <si>
    <t>Vrijkomende armaturen en lampen afvoeren naar gemeentewerf.</t>
  </si>
  <si>
    <t>Deels vrijkomende armaturen en lampen separaat verpakken in verpakkingsmateriaal en afvoeren naar gemeentewerf (Morseweg te Coevorden). Armaturen tevens voorzien van label met daarop aangegeven de locatie van afkomst (straat en mastnummer). Alle lampen met datum op lamp/lampvoet van na januari 2023 afvoeren naar gemeentewerf. Welke armaturen dit betreft is in overleg met odrachtgever</t>
  </si>
  <si>
    <t>Vervangen masten</t>
  </si>
  <si>
    <t>Af- en her aansluiten lichtmast op bestaande plek.</t>
  </si>
  <si>
    <t xml:space="preserve">Aannemer doet aanvragen bij Enexis en meenemen in prijs: Klic en CROW 400 . </t>
  </si>
  <si>
    <t>Enexis kosten</t>
  </si>
  <si>
    <t>Enexis aan- en afsluitkosten bij uitwisseling van 1 - 4 masten op één rij</t>
  </si>
  <si>
    <t>Stelpost netbeheerder</t>
  </si>
  <si>
    <t>Enexis aan- en afsluitkosten 5 of meer masten op één rij</t>
  </si>
  <si>
    <r>
      <rPr>
        <sz val="11"/>
        <color rgb="FF000000"/>
        <rFont val="Calibri"/>
        <family val="2"/>
      </rPr>
      <t xml:space="preserve">Vervangen lichtmast </t>
    </r>
    <r>
      <rPr>
        <u/>
        <sz val="11"/>
        <color rgb="FF000000"/>
        <rFont val="Calibri"/>
        <family val="2"/>
      </rPr>
      <t>&lt;</t>
    </r>
    <r>
      <rPr>
        <sz val="11"/>
        <color rgb="FF000000"/>
        <rFont val="Calibri"/>
        <family val="2"/>
      </rPr>
      <t xml:space="preserve"> 5m. incl. armatuur, gelijk aan nr. 1</t>
    </r>
  </si>
  <si>
    <t>Uitgraven mast, kabel loskoppelen, straatwerk is bij prijs Enexis inbegrepen. Monteren nieuwe mast, snoer monteren aan armatuur, snoer monteren aan faget kast, armatuur monteren op mast, mast plaatsen op plek inclusief grondwerk en afvullen met zand. Incl. alle benodigdheden zoals: Vorkklemmen, zekering, passchroef, zekeringhouder, persklemmen, bouten.</t>
  </si>
  <si>
    <t>Vervangen lichtmast &gt; 5m. incl. armatuur, gelijk aan nr. 2</t>
  </si>
  <si>
    <t>Leveren lichtmast 4m paaltop.</t>
  </si>
  <si>
    <t>Nieuwe aluminium lichtmast 4 meter, conisch paaltop, top60 mm. Grondstuklengte min. 0,8m. Blanke lichtmast zonder coating. Mast voorzien van maaiveldbescherming.</t>
  </si>
  <si>
    <t>Ter beschikkinggestelde lichtmast 6m met enkele uithouder</t>
  </si>
  <si>
    <t>Halen aluminium lichtmast 6 meter, conisch enkele uithouder 750mm, top60 mm., halen vanaf de werf in Coevorden (Fort Verlaat)</t>
  </si>
  <si>
    <t>Leveren lichtmast 6m enkele uithouder.</t>
  </si>
  <si>
    <t>Nieuwe aluminium lichtmast 6 meter, conisch enkele uithouder 750mm, top60 mm. Grondstuklengte min. 1m. Blanke lichtmast zonder coating. Mast voorzien van maaiveldbescherming. Elevatie 5 graden.</t>
  </si>
  <si>
    <t>Leveren lichtmast 8m enkele uithouder.</t>
  </si>
  <si>
    <t>Nieuwe aluminium lichtmast 8 meter, verjongd enkele uithouder 1250mm, top60 mm. Grondstuklengte min. 1,2m. Blanke lichtmast zonder coating. Mast voorzien van maaiveldbescherming. Elevatie 5 graden.</t>
  </si>
  <si>
    <t>Vrijgekomen masten</t>
  </si>
  <si>
    <t>Afvoeren naar een aluminium masten leverancier. Betreft aluminium masten</t>
  </si>
  <si>
    <t>Afvoeren naar een erkende afverwerkingsinrichting,  of mastenbank. Betreft stalen masten.</t>
  </si>
  <si>
    <t>Overzetten aanwezige bebording.</t>
  </si>
  <si>
    <t xml:space="preserve">Bestaande bebording verwijderen en herplaatsen aan nieuwe lichtmast op dezelfde hoogte als de oude/bestaande situatie. </t>
  </si>
  <si>
    <t>Algemeen</t>
  </si>
  <si>
    <t>Communicatie (prijs per jaar).</t>
  </si>
  <si>
    <t>Communicatie conform omschrijving aanbesteding (prijs per jaar).</t>
  </si>
  <si>
    <t>jr</t>
  </si>
  <si>
    <t>N</t>
  </si>
  <si>
    <t>Revisie per 2 weken.</t>
  </si>
  <si>
    <t>Opstellen en aanleveren revisie zoals de bijlage 19 . Let op! De indeling van de lijst niet wijzigen en het dient een CSV-bestand te zijn. Alternatief is om rechtstreeks in LMS de revisie van de armaturen/mast door te voeren. HIerbij moet armatuur, lamp é VSA aangepast worden en daar waar nodig ook mast en mastdeur.</t>
  </si>
  <si>
    <t xml:space="preserve">  Subtotaal</t>
  </si>
  <si>
    <t>Staartkosten</t>
  </si>
  <si>
    <t>Uitvoeringskosten</t>
  </si>
  <si>
    <t>%</t>
  </si>
  <si>
    <t>Algemene kosten</t>
  </si>
  <si>
    <t>Winst en Risico</t>
  </si>
  <si>
    <t xml:space="preser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</si>
</sst>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15"/>
      <color theme="3"/>
      <name val="Calibri"/>
      <family val="2"/>
      <scheme val="minor"/>
    </font>
    <font>
      <sz val="11"/>
      <name val="Calibri"/>
      <family val="2"/>
      <scheme val="minor"/>
    </font>
    <font>
      <u/>
      <sz val="11"/>
      <color theme="1"/>
      <name val="Calibri"/>
      <family val="2"/>
      <scheme val="minor"/>
    </font>
    <font>
      <b/>
      <sz val="15"/>
      <color theme="6" tint="-0.249977111117893"/>
      <name val="Calibri"/>
      <family val="2"/>
      <scheme val="minor"/>
    </font>
    <font>
      <b/>
      <sz val="12"/>
      <color theme="6" tint="-0.249977111117893"/>
      <name val="Calibri"/>
      <family val="2"/>
      <scheme val="minor"/>
    </font>
    <font>
      <b/>
      <sz val="12"/>
      <color rgb="FFFF0000"/>
      <name val="Calibri"/>
      <family val="2"/>
      <scheme val="minor"/>
    </font>
    <font>
      <b/>
      <sz val="16"/>
      <color theme="6" tint="-0.249977111117893"/>
      <name val="Calibri"/>
      <family val="2"/>
      <scheme val="minor"/>
    </font>
    <font>
      <b/>
      <sz val="12"/>
      <color rgb="FF76933C"/>
      <name val="Calibri"/>
      <family val="2"/>
    </font>
    <font>
      <sz val="11"/>
      <color theme="1"/>
      <name val="Calibri"/>
      <family val="2"/>
    </font>
    <font>
      <sz val="8"/>
      <name val="Calibri"/>
      <family val="2"/>
      <scheme val="minor"/>
    </font>
    <font>
      <sz val="11"/>
      <color rgb="FF000000"/>
      <name val="Calibri"/>
      <family val="2"/>
    </font>
    <font>
      <u/>
      <sz val="11"/>
      <color rgb="FF000000"/>
      <name val="Calibri"/>
      <family val="2"/>
    </font>
    <font>
      <b/>
      <sz val="12"/>
      <color theme="1"/>
      <name val="Calibri"/>
      <family val="2"/>
      <scheme val="minor"/>
    </font>
    <font>
      <sz val="12"/>
      <color theme="1"/>
      <name val="Calibri"/>
      <family val="2"/>
      <scheme val="minor"/>
    </font>
    <font>
      <sz val="1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59999389629810485"/>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149967955565050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0" fontId="3" fillId="0" borderId="2" applyNumberFormat="0" applyFill="0" applyAlignment="0" applyProtection="0"/>
    <xf numFmtId="9" fontId="1" fillId="0" borderId="0" applyFont="0" applyFill="0" applyBorder="0" applyAlignment="0" applyProtection="0"/>
    <xf numFmtId="43" fontId="1" fillId="0" borderId="0" applyFont="0" applyFill="0" applyBorder="0" applyAlignment="0" applyProtection="0"/>
  </cellStyleXfs>
  <cellXfs count="84">
    <xf numFmtId="0" fontId="0" fillId="0" borderId="0" xfId="0"/>
    <xf numFmtId="0" fontId="2" fillId="0" borderId="0" xfId="0" applyFont="1"/>
    <xf numFmtId="0" fontId="0" fillId="0" borderId="1" xfId="0" applyBorder="1" applyAlignment="1">
      <alignment horizontal="left" vertical="top"/>
    </xf>
    <xf numFmtId="0" fontId="0" fillId="0" borderId="1" xfId="0" applyBorder="1" applyAlignment="1">
      <alignment horizontal="center" vertical="center"/>
    </xf>
    <xf numFmtId="0" fontId="4" fillId="0" borderId="1" xfId="0" applyFont="1" applyBorder="1" applyAlignment="1">
      <alignment horizontal="left" vertical="top" wrapText="1"/>
    </xf>
    <xf numFmtId="0" fontId="6" fillId="2" borderId="0" xfId="2" applyFont="1" applyFill="1" applyBorder="1" applyAlignment="1">
      <alignment horizontal="left" vertical="center"/>
    </xf>
    <xf numFmtId="0" fontId="4" fillId="2" borderId="0" xfId="2" applyFont="1" applyFill="1" applyBorder="1" applyAlignment="1">
      <alignment horizontal="left" vertical="center"/>
    </xf>
    <xf numFmtId="0" fontId="4" fillId="3" borderId="0" xfId="2" applyFont="1" applyFill="1" applyBorder="1" applyAlignment="1">
      <alignment horizontal="left" vertical="center"/>
    </xf>
    <xf numFmtId="0" fontId="6" fillId="3" borderId="0" xfId="2" applyFont="1" applyFill="1" applyBorder="1" applyAlignment="1">
      <alignment horizontal="left" vertical="center"/>
    </xf>
    <xf numFmtId="0" fontId="7" fillId="0" borderId="1" xfId="0" applyFont="1" applyBorder="1" applyAlignment="1">
      <alignment horizontal="center"/>
    </xf>
    <xf numFmtId="0" fontId="6" fillId="0" borderId="0" xfId="2" applyFont="1" applyBorder="1" applyAlignment="1">
      <alignment horizontal="center" vertical="center"/>
    </xf>
    <xf numFmtId="0" fontId="0" fillId="0" borderId="0" xfId="0" applyAlignment="1">
      <alignment horizontal="center"/>
    </xf>
    <xf numFmtId="0" fontId="0" fillId="0" borderId="1" xfId="0" applyBorder="1" applyAlignment="1">
      <alignment horizontal="center" vertical="top"/>
    </xf>
    <xf numFmtId="0" fontId="0" fillId="0" borderId="1" xfId="0" applyBorder="1" applyAlignment="1">
      <alignment horizontal="left" vertical="top" wrapText="1"/>
    </xf>
    <xf numFmtId="44" fontId="0" fillId="0" borderId="1" xfId="1" applyFont="1" applyBorder="1" applyAlignment="1">
      <alignment horizontal="center" vertical="center"/>
    </xf>
    <xf numFmtId="0" fontId="4" fillId="4" borderId="0" xfId="2" applyFont="1" applyFill="1" applyBorder="1" applyAlignment="1">
      <alignment horizontal="left" vertical="center"/>
    </xf>
    <xf numFmtId="0" fontId="6" fillId="4" borderId="0" xfId="2" applyFont="1" applyFill="1" applyBorder="1" applyAlignment="1">
      <alignment horizontal="left" vertical="center"/>
    </xf>
    <xf numFmtId="44" fontId="4" fillId="4" borderId="1" xfId="1" applyFont="1" applyFill="1" applyBorder="1" applyAlignment="1">
      <alignment horizontal="center" vertical="center"/>
    </xf>
    <xf numFmtId="0" fontId="0" fillId="4" borderId="1" xfId="0" applyFill="1" applyBorder="1" applyAlignment="1">
      <alignment horizontal="center" vertical="center"/>
    </xf>
    <xf numFmtId="44" fontId="0" fillId="4" borderId="1" xfId="1" applyFont="1" applyFill="1" applyBorder="1" applyAlignment="1">
      <alignment horizontal="center" vertical="center"/>
    </xf>
    <xf numFmtId="0" fontId="10" fillId="0" borderId="1" xfId="0" applyFont="1" applyBorder="1" applyAlignment="1">
      <alignment horizontal="left"/>
    </xf>
    <xf numFmtId="0" fontId="10" fillId="0" borderId="1" xfId="0" applyFont="1" applyBorder="1" applyAlignment="1">
      <alignment horizontal="center"/>
    </xf>
    <xf numFmtId="0" fontId="11" fillId="0" borderId="1" xfId="0" applyFont="1" applyBorder="1" applyAlignment="1">
      <alignment horizontal="left" vertical="top"/>
    </xf>
    <xf numFmtId="0" fontId="0" fillId="0" borderId="1" xfId="0" applyBorder="1" applyAlignment="1">
      <alignment vertical="top" wrapText="1"/>
    </xf>
    <xf numFmtId="1" fontId="0" fillId="0" borderId="1" xfId="1" applyNumberFormat="1" applyFont="1" applyFill="1" applyBorder="1" applyAlignment="1">
      <alignment horizontal="center" vertical="center"/>
    </xf>
    <xf numFmtId="44" fontId="0" fillId="0" borderId="1" xfId="1" applyFont="1" applyFill="1" applyBorder="1" applyAlignment="1">
      <alignment vertical="center"/>
    </xf>
    <xf numFmtId="44" fontId="11" fillId="0" borderId="0" xfId="1" applyFont="1" applyFill="1" applyBorder="1"/>
    <xf numFmtId="0" fontId="0" fillId="0" borderId="4" xfId="0" applyBorder="1" applyAlignment="1">
      <alignment horizontal="center" vertical="top" wrapText="1"/>
    </xf>
    <xf numFmtId="0" fontId="13" fillId="0" borderId="1" xfId="0" applyFont="1" applyBorder="1" applyAlignment="1">
      <alignment horizontal="left" vertical="top" wrapText="1"/>
    </xf>
    <xf numFmtId="44" fontId="0" fillId="0" borderId="7" xfId="1" applyFont="1" applyBorder="1" applyAlignment="1">
      <alignment horizontal="center" vertical="center"/>
    </xf>
    <xf numFmtId="44" fontId="0" fillId="0" borderId="0" xfId="1" applyFont="1" applyBorder="1" applyAlignment="1">
      <alignment horizontal="center" vertical="center"/>
    </xf>
    <xf numFmtId="0" fontId="11" fillId="0" borderId="1" xfId="0" applyFont="1" applyBorder="1" applyAlignment="1">
      <alignment horizontal="left" vertical="center"/>
    </xf>
    <xf numFmtId="0" fontId="0" fillId="0" borderId="1" xfId="0" applyBorder="1" applyAlignment="1">
      <alignment wrapText="1"/>
    </xf>
    <xf numFmtId="0" fontId="6" fillId="0" borderId="0" xfId="2" applyFont="1" applyBorder="1" applyAlignment="1">
      <alignment horizontal="left" vertical="center"/>
    </xf>
    <xf numFmtId="44" fontId="2" fillId="0" borderId="1" xfId="0" applyNumberFormat="1" applyFont="1" applyBorder="1" applyAlignment="1">
      <alignment horizontal="center" vertical="center"/>
    </xf>
    <xf numFmtId="0" fontId="0" fillId="0" borderId="0" xfId="0" applyAlignment="1">
      <alignment vertical="center"/>
    </xf>
    <xf numFmtId="0" fontId="16" fillId="0" borderId="0" xfId="0" applyFont="1" applyAlignment="1">
      <alignment vertical="center"/>
    </xf>
    <xf numFmtId="0" fontId="7" fillId="0" borderId="1" xfId="0" applyFont="1" applyBorder="1" applyAlignment="1">
      <alignment vertical="center"/>
    </xf>
    <xf numFmtId="0" fontId="7" fillId="0" borderId="1" xfId="0" applyFont="1" applyBorder="1" applyAlignment="1">
      <alignment horizontal="center" vertical="center"/>
    </xf>
    <xf numFmtId="0" fontId="17" fillId="0" borderId="0" xfId="0" applyFont="1" applyProtection="1">
      <protection hidden="1"/>
    </xf>
    <xf numFmtId="0" fontId="0" fillId="0" borderId="0" xfId="0" applyProtection="1">
      <protection hidden="1"/>
    </xf>
    <xf numFmtId="0" fontId="0" fillId="0" borderId="3" xfId="0" applyBorder="1"/>
    <xf numFmtId="0" fontId="8" fillId="0" borderId="0" xfId="0" applyFont="1" applyAlignment="1">
      <alignment horizontal="center"/>
    </xf>
    <xf numFmtId="0" fontId="2" fillId="0" borderId="0" xfId="0" applyFont="1" applyAlignment="1">
      <alignment horizontal="center" textRotation="90"/>
    </xf>
    <xf numFmtId="0" fontId="0" fillId="0" borderId="0" xfId="0" applyAlignment="1">
      <alignment horizontal="center" textRotation="90"/>
    </xf>
    <xf numFmtId="0" fontId="13" fillId="0" borderId="1" xfId="0" applyFont="1" applyBorder="1" applyAlignment="1">
      <alignment wrapText="1"/>
    </xf>
    <xf numFmtId="0" fontId="13" fillId="0" borderId="6" xfId="0" applyFont="1" applyBorder="1" applyAlignment="1">
      <alignment wrapText="1"/>
    </xf>
    <xf numFmtId="10" fontId="0" fillId="0" borderId="0" xfId="3" applyNumberFormat="1" applyFont="1" applyFill="1" applyBorder="1" applyAlignment="1" applyProtection="1">
      <alignment horizontal="center"/>
      <protection locked="0"/>
    </xf>
    <xf numFmtId="44" fontId="0" fillId="0" borderId="0" xfId="1" applyFont="1" applyFill="1" applyBorder="1" applyProtection="1">
      <protection locked="0"/>
    </xf>
    <xf numFmtId="0" fontId="0" fillId="0" borderId="0" xfId="0" applyProtection="1">
      <protection locked="0"/>
    </xf>
    <xf numFmtId="0" fontId="0" fillId="0" borderId="0" xfId="0" applyAlignment="1" applyProtection="1">
      <alignment vertical="center"/>
      <protection locked="0"/>
    </xf>
    <xf numFmtId="44" fontId="0" fillId="6" borderId="1" xfId="1" applyFont="1" applyFill="1" applyBorder="1" applyProtection="1"/>
    <xf numFmtId="44" fontId="0" fillId="0" borderId="6" xfId="1" applyFont="1" applyBorder="1" applyAlignment="1">
      <alignment horizontal="center" vertical="center"/>
    </xf>
    <xf numFmtId="0" fontId="0" fillId="0" borderId="7" xfId="0" applyBorder="1" applyAlignment="1">
      <alignment horizontal="center" vertical="top"/>
    </xf>
    <xf numFmtId="0" fontId="0" fillId="0" borderId="8" xfId="0" applyBorder="1" applyAlignment="1">
      <alignment horizontal="center" vertical="top"/>
    </xf>
    <xf numFmtId="0" fontId="0" fillId="0" borderId="9" xfId="0" applyBorder="1" applyAlignment="1">
      <alignment horizontal="center" vertical="top"/>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xf numFmtId="0" fontId="0" fillId="4" borderId="1" xfId="0" applyFill="1" applyBorder="1" applyAlignment="1">
      <alignment horizontal="left" vertical="center" wrapText="1"/>
    </xf>
    <xf numFmtId="44" fontId="0" fillId="0" borderId="0" xfId="1" applyFont="1" applyFill="1" applyBorder="1" applyAlignment="1">
      <alignment vertical="center"/>
    </xf>
    <xf numFmtId="0" fontId="11" fillId="0" borderId="0" xfId="0" applyFont="1" applyAlignment="1">
      <alignment horizontal="left" vertical="center"/>
    </xf>
    <xf numFmtId="44" fontId="0" fillId="0" borderId="1" xfId="1" applyFont="1" applyFill="1" applyBorder="1" applyAlignment="1">
      <alignment horizontal="center" vertical="center"/>
    </xf>
    <xf numFmtId="44" fontId="0" fillId="3" borderId="1" xfId="1" applyFont="1" applyFill="1" applyBorder="1" applyAlignment="1" applyProtection="1">
      <alignment horizontal="center" vertical="center"/>
      <protection locked="0"/>
    </xf>
    <xf numFmtId="0" fontId="4" fillId="3" borderId="1" xfId="0" applyFont="1" applyFill="1" applyBorder="1" applyAlignment="1" applyProtection="1">
      <alignment horizontal="left" vertical="top" wrapText="1"/>
      <protection locked="0"/>
    </xf>
    <xf numFmtId="44" fontId="11" fillId="3" borderId="1" xfId="1" applyFont="1" applyFill="1" applyBorder="1" applyProtection="1">
      <protection locked="0"/>
    </xf>
    <xf numFmtId="43" fontId="0" fillId="3" borderId="1" xfId="4" applyFont="1" applyFill="1" applyBorder="1" applyAlignment="1" applyProtection="1">
      <alignment horizontal="center" vertical="center"/>
      <protection locked="0"/>
    </xf>
    <xf numFmtId="44" fontId="11" fillId="0" borderId="0" xfId="1" applyFont="1" applyFill="1" applyBorder="1" applyProtection="1">
      <protection locked="0"/>
    </xf>
    <xf numFmtId="44" fontId="11" fillId="0" borderId="0" xfId="1" applyFont="1" applyFill="1" applyBorder="1" applyProtection="1"/>
    <xf numFmtId="44" fontId="0" fillId="0" borderId="0" xfId="1" applyFont="1" applyFill="1" applyBorder="1" applyProtection="1"/>
    <xf numFmtId="0" fontId="11" fillId="0" borderId="1" xfId="0" applyFont="1" applyBorder="1" applyAlignment="1">
      <alignment horizontal="left" vertical="center" wrapText="1"/>
    </xf>
    <xf numFmtId="10" fontId="0" fillId="5" borderId="1" xfId="3" applyNumberFormat="1" applyFont="1" applyFill="1" applyBorder="1" applyAlignment="1" applyProtection="1">
      <alignment horizontal="center"/>
    </xf>
    <xf numFmtId="0" fontId="6" fillId="0" borderId="0" xfId="2" applyFont="1" applyBorder="1" applyAlignment="1">
      <alignment horizontal="left"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6" fillId="0" borderId="0" xfId="2" applyFont="1" applyBorder="1" applyAlignment="1">
      <alignment horizontal="center" vertical="center"/>
    </xf>
  </cellXfs>
  <cellStyles count="5">
    <cellStyle name="Komma" xfId="4" builtinId="3"/>
    <cellStyle name="Kop 1" xfId="2" builtinId="16"/>
    <cellStyle name="Procent" xfId="3" builtinId="5"/>
    <cellStyle name="Standaard" xfId="0" builtinId="0"/>
    <cellStyle name="Valuta" xfId="1" builtinId="4"/>
  </cellStyles>
  <dxfs count="0"/>
  <tableStyles count="0" defaultTableStyle="TableStyleMedium2" defaultPivotStyle="PivotStyleLight16"/>
  <colors>
    <mruColors>
      <color rgb="FFDDDDDD"/>
      <color rgb="FFC0C0C0"/>
      <color rgb="FFB2B2B2"/>
      <color rgb="FFFF33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B8388.E48628B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0</xdr:row>
      <xdr:rowOff>0</xdr:rowOff>
    </xdr:from>
    <xdr:to>
      <xdr:col>10</xdr:col>
      <xdr:colOff>615051</xdr:colOff>
      <xdr:row>3</xdr:row>
      <xdr:rowOff>112058</xdr:rowOff>
    </xdr:to>
    <xdr:pic>
      <xdr:nvPicPr>
        <xdr:cNvPr id="2" name="Afbeelding 3">
          <a:extLst>
            <a:ext uri="{FF2B5EF4-FFF2-40B4-BE49-F238E27FC236}">
              <a16:creationId xmlns:a16="http://schemas.microsoft.com/office/drawing/2014/main" id="{372A731A-E8CA-ED52-C3FA-C0CD2C28ED3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3559118" y="0"/>
          <a:ext cx="2531257" cy="896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1"/>
  <sheetViews>
    <sheetView tabSelected="1" topLeftCell="A5" zoomScale="85" zoomScaleNormal="85" workbookViewId="0">
      <selection activeCell="I53" sqref="I53"/>
    </sheetView>
  </sheetViews>
  <sheetFormatPr defaultRowHeight="14.4" x14ac:dyDescent="0.3"/>
  <cols>
    <col min="1" max="1" width="5.109375" customWidth="1"/>
    <col min="2" max="2" width="29.44140625" customWidth="1"/>
    <col min="3" max="3" width="74.109375" customWidth="1"/>
    <col min="4" max="5" width="16.5546875" style="11" customWidth="1"/>
    <col min="6" max="6" width="5.109375" style="11" customWidth="1"/>
    <col min="7" max="7" width="5.88671875" style="11" customWidth="1"/>
    <col min="8" max="8" width="28.6640625" style="11" customWidth="1"/>
    <col min="9" max="9" width="38.109375" customWidth="1"/>
    <col min="10" max="10" width="39.6640625" customWidth="1"/>
    <col min="11" max="11" width="13.6640625" customWidth="1"/>
    <col min="12" max="12" width="21.109375" bestFit="1" customWidth="1"/>
    <col min="13" max="13" width="13.6640625" bestFit="1" customWidth="1"/>
  </cols>
  <sheetData>
    <row r="1" spans="1:14" ht="54.75" customHeight="1" x14ac:dyDescent="0.3">
      <c r="A1" s="73" t="s">
        <v>0</v>
      </c>
      <c r="B1" s="73"/>
      <c r="C1" s="73"/>
      <c r="D1" s="73"/>
      <c r="E1" s="73"/>
      <c r="F1" s="73"/>
      <c r="G1" s="73"/>
      <c r="H1" s="73"/>
    </row>
    <row r="2" spans="1:14" ht="15" customHeight="1" x14ac:dyDescent="0.3">
      <c r="A2" s="33"/>
      <c r="B2" s="6" t="s">
        <v>1</v>
      </c>
      <c r="C2" s="5"/>
      <c r="D2" s="83"/>
      <c r="E2" s="83"/>
      <c r="F2" s="83"/>
      <c r="G2" s="83"/>
      <c r="H2" s="10"/>
      <c r="I2" s="40"/>
    </row>
    <row r="3" spans="1:14" ht="15" customHeight="1" x14ac:dyDescent="0.3">
      <c r="A3" s="33"/>
      <c r="B3" s="15" t="s">
        <v>2</v>
      </c>
      <c r="C3" s="16"/>
      <c r="D3" s="10"/>
      <c r="E3" s="10"/>
      <c r="F3" s="10"/>
      <c r="G3" s="10"/>
      <c r="H3" s="10"/>
      <c r="I3" s="40"/>
    </row>
    <row r="4" spans="1:14" ht="15" customHeight="1" x14ac:dyDescent="0.3">
      <c r="A4" s="33"/>
      <c r="B4" s="7" t="s">
        <v>3</v>
      </c>
      <c r="C4" s="8"/>
      <c r="D4" s="10"/>
      <c r="E4" s="10"/>
      <c r="F4" s="10"/>
      <c r="G4" s="10"/>
      <c r="H4" s="10"/>
      <c r="I4" s="39"/>
    </row>
    <row r="5" spans="1:14" ht="15.6" x14ac:dyDescent="0.3">
      <c r="A5" s="41"/>
      <c r="B5" s="41"/>
      <c r="C5" s="41"/>
      <c r="D5" s="42"/>
      <c r="E5" s="43"/>
      <c r="F5" s="43"/>
      <c r="G5" s="43"/>
      <c r="H5" s="44"/>
    </row>
    <row r="6" spans="1:14" s="35" customFormat="1" ht="24" customHeight="1" x14ac:dyDescent="0.3">
      <c r="A6" s="37" t="s">
        <v>4</v>
      </c>
      <c r="B6" s="37" t="s">
        <v>5</v>
      </c>
      <c r="C6" s="37" t="s">
        <v>6</v>
      </c>
      <c r="D6" s="38" t="s">
        <v>7</v>
      </c>
      <c r="E6" s="38" t="s">
        <v>8</v>
      </c>
      <c r="F6" s="38"/>
      <c r="G6" s="38"/>
      <c r="H6" s="38" t="s">
        <v>9</v>
      </c>
      <c r="L6"/>
      <c r="M6"/>
      <c r="N6"/>
    </row>
    <row r="7" spans="1:14" s="35" customFormat="1" ht="30.75" customHeight="1" x14ac:dyDescent="0.3">
      <c r="A7" s="77" t="s">
        <v>10</v>
      </c>
      <c r="B7" s="78"/>
      <c r="C7" s="78"/>
      <c r="D7" s="78"/>
      <c r="E7" s="78"/>
      <c r="F7" s="78"/>
      <c r="G7" s="78"/>
      <c r="H7" s="79"/>
    </row>
    <row r="8" spans="1:14" ht="43.2" x14ac:dyDescent="0.3">
      <c r="A8" s="12">
        <v>1</v>
      </c>
      <c r="B8" s="13" t="s">
        <v>11</v>
      </c>
      <c r="C8" s="4" t="s">
        <v>12</v>
      </c>
      <c r="D8" s="64">
        <v>0</v>
      </c>
      <c r="E8" s="3">
        <v>1621</v>
      </c>
      <c r="F8" s="24" t="s">
        <v>13</v>
      </c>
      <c r="G8" s="24" t="s">
        <v>14</v>
      </c>
      <c r="H8" s="14">
        <f t="shared" ref="H8:H35" si="0">D8*E8</f>
        <v>0</v>
      </c>
      <c r="J8" s="74" t="s">
        <v>15</v>
      </c>
      <c r="K8" s="75"/>
      <c r="L8" s="75"/>
      <c r="M8" s="76"/>
    </row>
    <row r="9" spans="1:14" ht="43.2" x14ac:dyDescent="0.3">
      <c r="A9" s="12">
        <v>2</v>
      </c>
      <c r="B9" s="13" t="s">
        <v>16</v>
      </c>
      <c r="C9" s="4" t="s">
        <v>17</v>
      </c>
      <c r="D9" s="64">
        <v>0</v>
      </c>
      <c r="E9" s="3">
        <v>860</v>
      </c>
      <c r="F9" s="24" t="s">
        <v>13</v>
      </c>
      <c r="G9" s="24" t="s">
        <v>14</v>
      </c>
      <c r="H9" s="14">
        <f t="shared" si="0"/>
        <v>0</v>
      </c>
      <c r="J9" s="20" t="s">
        <v>18</v>
      </c>
      <c r="K9" s="21" t="s">
        <v>19</v>
      </c>
      <c r="L9" s="9" t="s">
        <v>20</v>
      </c>
      <c r="M9" s="9" t="s">
        <v>21</v>
      </c>
    </row>
    <row r="10" spans="1:14" ht="28.8" x14ac:dyDescent="0.3">
      <c r="A10" s="12">
        <v>3</v>
      </c>
      <c r="B10" s="13" t="s">
        <v>22</v>
      </c>
      <c r="C10" s="65" t="s">
        <v>23</v>
      </c>
      <c r="D10" s="64">
        <v>0</v>
      </c>
      <c r="E10" s="3">
        <v>900</v>
      </c>
      <c r="F10" s="24" t="s">
        <v>13</v>
      </c>
      <c r="G10" s="24" t="s">
        <v>14</v>
      </c>
      <c r="H10" s="14">
        <f t="shared" si="0"/>
        <v>0</v>
      </c>
      <c r="I10" s="25" t="s">
        <v>24</v>
      </c>
      <c r="J10" s="22" t="s">
        <v>25</v>
      </c>
      <c r="K10" s="66">
        <v>0</v>
      </c>
      <c r="L10" s="72" t="e">
        <f>1-(M10/K10)</f>
        <v>#DIV/0!</v>
      </c>
      <c r="M10" s="51">
        <f>D10</f>
        <v>0</v>
      </c>
    </row>
    <row r="11" spans="1:14" ht="28.8" x14ac:dyDescent="0.3">
      <c r="A11" s="12">
        <v>4</v>
      </c>
      <c r="B11" s="13" t="s">
        <v>26</v>
      </c>
      <c r="C11" s="65" t="s">
        <v>23</v>
      </c>
      <c r="D11" s="64">
        <v>0</v>
      </c>
      <c r="E11" s="3">
        <v>300</v>
      </c>
      <c r="F11" s="24" t="s">
        <v>13</v>
      </c>
      <c r="G11" s="24" t="s">
        <v>14</v>
      </c>
      <c r="H11" s="14">
        <f t="shared" si="0"/>
        <v>0</v>
      </c>
      <c r="I11" s="25" t="s">
        <v>24</v>
      </c>
      <c r="J11" s="22" t="s">
        <v>27</v>
      </c>
      <c r="K11" s="66">
        <v>0</v>
      </c>
      <c r="L11" s="72" t="e">
        <f t="shared" ref="L11:L19" si="1">1-(M11/K11)</f>
        <v>#DIV/0!</v>
      </c>
      <c r="M11" s="51">
        <f t="shared" ref="M11:M19" si="2">D11</f>
        <v>0</v>
      </c>
    </row>
    <row r="12" spans="1:14" ht="31.95" customHeight="1" x14ac:dyDescent="0.3">
      <c r="A12" s="12">
        <v>5</v>
      </c>
      <c r="B12" s="13" t="s">
        <v>28</v>
      </c>
      <c r="C12" s="65" t="s">
        <v>23</v>
      </c>
      <c r="D12" s="64">
        <v>0</v>
      </c>
      <c r="E12" s="3">
        <v>300</v>
      </c>
      <c r="F12" s="24" t="s">
        <v>13</v>
      </c>
      <c r="G12" s="24" t="s">
        <v>14</v>
      </c>
      <c r="H12" s="14">
        <f t="shared" si="0"/>
        <v>0</v>
      </c>
      <c r="I12" s="25" t="s">
        <v>24</v>
      </c>
      <c r="J12" s="22" t="s">
        <v>29</v>
      </c>
      <c r="K12" s="66">
        <v>0</v>
      </c>
      <c r="L12" s="72" t="e">
        <f>1-(M12/K12)</f>
        <v>#DIV/0!</v>
      </c>
      <c r="M12" s="51">
        <f t="shared" si="2"/>
        <v>0</v>
      </c>
    </row>
    <row r="13" spans="1:14" ht="28.95" customHeight="1" x14ac:dyDescent="0.3">
      <c r="A13" s="12">
        <v>6</v>
      </c>
      <c r="B13" s="13" t="s">
        <v>30</v>
      </c>
      <c r="C13" s="65" t="s">
        <v>23</v>
      </c>
      <c r="D13" s="64">
        <v>0</v>
      </c>
      <c r="E13" s="3">
        <v>150</v>
      </c>
      <c r="F13" s="24" t="s">
        <v>13</v>
      </c>
      <c r="G13" s="24" t="s">
        <v>14</v>
      </c>
      <c r="H13" s="14">
        <f t="shared" ref="H13" si="3">D13*E13</f>
        <v>0</v>
      </c>
      <c r="I13" s="25" t="s">
        <v>24</v>
      </c>
      <c r="J13" s="22" t="s">
        <v>31</v>
      </c>
      <c r="K13" s="66">
        <v>0</v>
      </c>
      <c r="L13" s="72" t="e">
        <f t="shared" ref="L13" si="4">1-(M13/K13)</f>
        <v>#DIV/0!</v>
      </c>
      <c r="M13" s="51">
        <f t="shared" si="2"/>
        <v>0</v>
      </c>
    </row>
    <row r="14" spans="1:14" x14ac:dyDescent="0.3">
      <c r="A14" s="12">
        <v>7</v>
      </c>
      <c r="B14" s="2" t="s">
        <v>32</v>
      </c>
      <c r="C14" s="65" t="s">
        <v>23</v>
      </c>
      <c r="D14" s="64">
        <v>0</v>
      </c>
      <c r="E14" s="3">
        <v>550</v>
      </c>
      <c r="F14" s="24" t="s">
        <v>13</v>
      </c>
      <c r="G14" s="24" t="s">
        <v>14</v>
      </c>
      <c r="H14" s="14">
        <f t="shared" si="0"/>
        <v>0</v>
      </c>
      <c r="I14" s="25" t="s">
        <v>24</v>
      </c>
      <c r="J14" s="22" t="s">
        <v>33</v>
      </c>
      <c r="K14" s="66">
        <v>0</v>
      </c>
      <c r="L14" s="72" t="e">
        <f t="shared" si="1"/>
        <v>#DIV/0!</v>
      </c>
      <c r="M14" s="51">
        <f t="shared" si="2"/>
        <v>0</v>
      </c>
    </row>
    <row r="15" spans="1:14" x14ac:dyDescent="0.3">
      <c r="A15" s="12">
        <v>8</v>
      </c>
      <c r="B15" s="2" t="s">
        <v>34</v>
      </c>
      <c r="C15" s="65" t="s">
        <v>23</v>
      </c>
      <c r="D15" s="64">
        <v>0</v>
      </c>
      <c r="E15" s="3">
        <v>550</v>
      </c>
      <c r="F15" s="24" t="s">
        <v>13</v>
      </c>
      <c r="G15" s="24" t="s">
        <v>14</v>
      </c>
      <c r="H15" s="14">
        <f t="shared" si="0"/>
        <v>0</v>
      </c>
      <c r="I15" s="25" t="s">
        <v>24</v>
      </c>
      <c r="J15" s="22" t="s">
        <v>35</v>
      </c>
      <c r="K15" s="66">
        <v>0</v>
      </c>
      <c r="L15" s="72" t="e">
        <f t="shared" si="1"/>
        <v>#DIV/0!</v>
      </c>
      <c r="M15" s="51">
        <f t="shared" si="2"/>
        <v>0</v>
      </c>
    </row>
    <row r="16" spans="1:14" x14ac:dyDescent="0.3">
      <c r="A16" s="12">
        <v>9</v>
      </c>
      <c r="B16" s="2" t="s">
        <v>36</v>
      </c>
      <c r="C16" s="65" t="s">
        <v>23</v>
      </c>
      <c r="D16" s="64">
        <v>0</v>
      </c>
      <c r="E16" s="3">
        <v>200</v>
      </c>
      <c r="F16" s="24" t="s">
        <v>13</v>
      </c>
      <c r="G16" s="24" t="s">
        <v>14</v>
      </c>
      <c r="H16" s="14">
        <f t="shared" si="0"/>
        <v>0</v>
      </c>
      <c r="I16" s="25" t="s">
        <v>24</v>
      </c>
      <c r="J16" s="22" t="s">
        <v>37</v>
      </c>
      <c r="K16" s="66">
        <v>0</v>
      </c>
      <c r="L16" s="72" t="e">
        <f t="shared" si="1"/>
        <v>#DIV/0!</v>
      </c>
      <c r="M16" s="51">
        <f t="shared" si="2"/>
        <v>0</v>
      </c>
    </row>
    <row r="17" spans="1:13" x14ac:dyDescent="0.3">
      <c r="A17" s="12">
        <v>10</v>
      </c>
      <c r="B17" s="2" t="s">
        <v>38</v>
      </c>
      <c r="C17" s="4" t="s">
        <v>39</v>
      </c>
      <c r="D17" s="64">
        <v>0</v>
      </c>
      <c r="E17" s="3">
        <v>80</v>
      </c>
      <c r="F17" s="24" t="s">
        <v>13</v>
      </c>
      <c r="G17" s="24" t="s">
        <v>14</v>
      </c>
      <c r="H17" s="14">
        <f t="shared" si="0"/>
        <v>0</v>
      </c>
      <c r="I17" s="25" t="s">
        <v>24</v>
      </c>
      <c r="J17" s="22" t="s">
        <v>40</v>
      </c>
      <c r="K17" s="66">
        <v>0</v>
      </c>
      <c r="L17" s="72" t="e">
        <f t="shared" si="1"/>
        <v>#DIV/0!</v>
      </c>
      <c r="M17" s="51">
        <f t="shared" si="2"/>
        <v>0</v>
      </c>
    </row>
    <row r="18" spans="1:13" x14ac:dyDescent="0.3">
      <c r="A18" s="12">
        <v>11</v>
      </c>
      <c r="B18" s="2" t="s">
        <v>41</v>
      </c>
      <c r="C18" s="4" t="s">
        <v>42</v>
      </c>
      <c r="D18" s="64">
        <v>0</v>
      </c>
      <c r="E18" s="3">
        <v>20</v>
      </c>
      <c r="F18" s="24" t="s">
        <v>13</v>
      </c>
      <c r="G18" s="24" t="s">
        <v>14</v>
      </c>
      <c r="H18" s="14">
        <f t="shared" si="0"/>
        <v>0</v>
      </c>
      <c r="I18" s="25" t="s">
        <v>24</v>
      </c>
      <c r="J18" s="22" t="s">
        <v>43</v>
      </c>
      <c r="K18" s="66">
        <v>0</v>
      </c>
      <c r="L18" s="72" t="e">
        <f t="shared" si="1"/>
        <v>#DIV/0!</v>
      </c>
      <c r="M18" s="51">
        <f t="shared" si="2"/>
        <v>0</v>
      </c>
    </row>
    <row r="19" spans="1:13" x14ac:dyDescent="0.3">
      <c r="A19" s="12">
        <v>12</v>
      </c>
      <c r="B19" s="2" t="s">
        <v>44</v>
      </c>
      <c r="C19" s="4" t="s">
        <v>45</v>
      </c>
      <c r="D19" s="64">
        <v>0</v>
      </c>
      <c r="E19" s="3">
        <v>20</v>
      </c>
      <c r="F19" s="24" t="s">
        <v>13</v>
      </c>
      <c r="G19" s="24" t="s">
        <v>14</v>
      </c>
      <c r="H19" s="14">
        <f t="shared" si="0"/>
        <v>0</v>
      </c>
      <c r="I19" s="25" t="s">
        <v>24</v>
      </c>
      <c r="J19" s="22" t="s">
        <v>46</v>
      </c>
      <c r="K19" s="66">
        <v>0</v>
      </c>
      <c r="L19" s="72" t="e">
        <f t="shared" si="1"/>
        <v>#DIV/0!</v>
      </c>
      <c r="M19" s="51">
        <f t="shared" si="2"/>
        <v>0</v>
      </c>
    </row>
    <row r="20" spans="1:13" x14ac:dyDescent="0.3">
      <c r="A20" s="12">
        <v>13</v>
      </c>
      <c r="B20" s="2" t="s">
        <v>47</v>
      </c>
      <c r="C20" s="4" t="s">
        <v>47</v>
      </c>
      <c r="D20" s="63">
        <v>0.19</v>
      </c>
      <c r="E20" s="3">
        <v>3000</v>
      </c>
      <c r="F20" s="24" t="s">
        <v>13</v>
      </c>
      <c r="G20" s="24" t="s">
        <v>14</v>
      </c>
      <c r="H20" s="14">
        <f t="shared" si="0"/>
        <v>570</v>
      </c>
      <c r="I20" s="25" t="s">
        <v>48</v>
      </c>
      <c r="J20" s="59"/>
      <c r="K20" s="26"/>
      <c r="L20" s="47"/>
      <c r="M20" s="48"/>
    </row>
    <row r="21" spans="1:13" ht="28.8" x14ac:dyDescent="0.3">
      <c r="A21" s="12">
        <v>14</v>
      </c>
      <c r="B21" s="13" t="s">
        <v>49</v>
      </c>
      <c r="C21" s="13" t="s">
        <v>50</v>
      </c>
      <c r="D21" s="64">
        <v>0</v>
      </c>
      <c r="E21" s="3">
        <v>40</v>
      </c>
      <c r="F21" s="24" t="s">
        <v>13</v>
      </c>
      <c r="G21" s="24" t="s">
        <v>14</v>
      </c>
      <c r="H21" s="14">
        <f t="shared" si="0"/>
        <v>0</v>
      </c>
      <c r="I21" s="25" t="s">
        <v>24</v>
      </c>
      <c r="J21" s="31" t="str">
        <f>B21</f>
        <v>Meerprijs armatuur A1 in kleur.</v>
      </c>
      <c r="K21" s="66">
        <v>0</v>
      </c>
      <c r="L21" s="72" t="e">
        <f>1-(M21/K21)</f>
        <v>#DIV/0!</v>
      </c>
      <c r="M21" s="51">
        <f>D21</f>
        <v>0</v>
      </c>
    </row>
    <row r="22" spans="1:13" ht="28.8" x14ac:dyDescent="0.3">
      <c r="A22" s="12">
        <v>15</v>
      </c>
      <c r="B22" s="13" t="s">
        <v>51</v>
      </c>
      <c r="C22" s="13" t="s">
        <v>50</v>
      </c>
      <c r="D22" s="64">
        <v>0</v>
      </c>
      <c r="E22" s="3">
        <v>40</v>
      </c>
      <c r="F22" s="24" t="s">
        <v>13</v>
      </c>
      <c r="G22" s="24" t="s">
        <v>14</v>
      </c>
      <c r="H22" s="14">
        <f t="shared" si="0"/>
        <v>0</v>
      </c>
      <c r="I22" s="25" t="s">
        <v>24</v>
      </c>
      <c r="J22" s="31" t="str">
        <f t="shared" ref="J22:J29" si="5">B22</f>
        <v>Meerprijs  armatuur A2 in kleur.</v>
      </c>
      <c r="K22" s="66">
        <v>0</v>
      </c>
      <c r="L22" s="72" t="e">
        <f t="shared" ref="L22" si="6">1-(M22/K22)</f>
        <v>#DIV/0!</v>
      </c>
      <c r="M22" s="51">
        <f t="shared" ref="M22:M28" si="7">D22</f>
        <v>0</v>
      </c>
    </row>
    <row r="23" spans="1:13" ht="28.8" x14ac:dyDescent="0.3">
      <c r="A23" s="12">
        <v>16</v>
      </c>
      <c r="B23" s="13" t="s">
        <v>52</v>
      </c>
      <c r="C23" s="13" t="s">
        <v>50</v>
      </c>
      <c r="D23" s="64">
        <v>0</v>
      </c>
      <c r="E23" s="3">
        <v>40</v>
      </c>
      <c r="F23" s="24" t="s">
        <v>13</v>
      </c>
      <c r="G23" s="24" t="s">
        <v>14</v>
      </c>
      <c r="H23" s="14">
        <f t="shared" si="0"/>
        <v>0</v>
      </c>
      <c r="I23" s="25" t="s">
        <v>24</v>
      </c>
      <c r="J23" s="31" t="str">
        <f t="shared" si="5"/>
        <v>Meerprijs  armatuur A3 in kleur.</v>
      </c>
      <c r="K23" s="66">
        <v>0</v>
      </c>
      <c r="L23" s="72" t="e">
        <f>1-(M23/K23)</f>
        <v>#DIV/0!</v>
      </c>
      <c r="M23" s="51">
        <f t="shared" si="7"/>
        <v>0</v>
      </c>
    </row>
    <row r="24" spans="1:13" ht="28.8" x14ac:dyDescent="0.3">
      <c r="A24" s="12">
        <v>17</v>
      </c>
      <c r="B24" s="13" t="s">
        <v>53</v>
      </c>
      <c r="C24" s="13" t="s">
        <v>50</v>
      </c>
      <c r="D24" s="64">
        <v>0</v>
      </c>
      <c r="E24" s="3">
        <v>30</v>
      </c>
      <c r="F24" s="24" t="s">
        <v>13</v>
      </c>
      <c r="G24" s="24" t="s">
        <v>14</v>
      </c>
      <c r="H24" s="14">
        <f t="shared" ref="H24" si="8">D24*E24</f>
        <v>0</v>
      </c>
      <c r="I24" s="25" t="s">
        <v>24</v>
      </c>
      <c r="J24" s="31" t="str">
        <f t="shared" si="5"/>
        <v>Meerprijs  armatuur A4 in kleur.</v>
      </c>
      <c r="K24" s="66">
        <v>0</v>
      </c>
      <c r="L24" s="72" t="e">
        <f t="shared" ref="L24:L28" si="9">1-(M24/K24)</f>
        <v>#DIV/0!</v>
      </c>
      <c r="M24" s="51">
        <f t="shared" si="7"/>
        <v>0</v>
      </c>
    </row>
    <row r="25" spans="1:13" ht="44.7" customHeight="1" x14ac:dyDescent="0.3">
      <c r="A25" s="12">
        <v>18</v>
      </c>
      <c r="B25" s="13" t="s">
        <v>54</v>
      </c>
      <c r="C25" s="13" t="s">
        <v>50</v>
      </c>
      <c r="D25" s="64">
        <v>0</v>
      </c>
      <c r="E25" s="3">
        <v>33</v>
      </c>
      <c r="F25" s="24" t="s">
        <v>13</v>
      </c>
      <c r="G25" s="24" t="s">
        <v>14</v>
      </c>
      <c r="H25" s="14">
        <f t="shared" si="0"/>
        <v>0</v>
      </c>
      <c r="I25" s="25" t="s">
        <v>24</v>
      </c>
      <c r="J25" s="31" t="str">
        <f t="shared" si="5"/>
        <v>Meerprijs armatuur B1 in kleur.</v>
      </c>
      <c r="K25" s="66">
        <v>0</v>
      </c>
      <c r="L25" s="72" t="e">
        <f t="shared" si="9"/>
        <v>#DIV/0!</v>
      </c>
      <c r="M25" s="51">
        <f t="shared" si="7"/>
        <v>0</v>
      </c>
    </row>
    <row r="26" spans="1:13" ht="48.45" customHeight="1" x14ac:dyDescent="0.3">
      <c r="A26" s="12">
        <v>19</v>
      </c>
      <c r="B26" s="13" t="s">
        <v>55</v>
      </c>
      <c r="C26" s="13" t="s">
        <v>50</v>
      </c>
      <c r="D26" s="64">
        <v>0</v>
      </c>
      <c r="E26" s="3">
        <v>33</v>
      </c>
      <c r="F26" s="24" t="s">
        <v>13</v>
      </c>
      <c r="G26" s="24" t="s">
        <v>14</v>
      </c>
      <c r="H26" s="14">
        <f t="shared" si="0"/>
        <v>0</v>
      </c>
      <c r="I26" s="25" t="s">
        <v>24</v>
      </c>
      <c r="J26" s="31" t="str">
        <f t="shared" si="5"/>
        <v>Meerprijs armatuur B2 in kleur.</v>
      </c>
      <c r="K26" s="66">
        <v>0</v>
      </c>
      <c r="L26" s="72" t="e">
        <f t="shared" si="9"/>
        <v>#DIV/0!</v>
      </c>
      <c r="M26" s="51">
        <f t="shared" si="7"/>
        <v>0</v>
      </c>
    </row>
    <row r="27" spans="1:13" ht="48.45" customHeight="1" x14ac:dyDescent="0.3">
      <c r="A27" s="12">
        <v>20</v>
      </c>
      <c r="B27" s="13" t="s">
        <v>56</v>
      </c>
      <c r="C27" s="13" t="s">
        <v>50</v>
      </c>
      <c r="D27" s="64">
        <v>0</v>
      </c>
      <c r="E27" s="3">
        <v>33</v>
      </c>
      <c r="F27" s="24" t="s">
        <v>13</v>
      </c>
      <c r="G27" s="24" t="s">
        <v>14</v>
      </c>
      <c r="H27" s="14">
        <f t="shared" ref="H27" si="10">D27*E27</f>
        <v>0</v>
      </c>
      <c r="I27" s="25" t="s">
        <v>24</v>
      </c>
      <c r="J27" s="31" t="str">
        <f t="shared" si="5"/>
        <v>Meerprijs armatuur C in kleur.</v>
      </c>
      <c r="K27" s="66">
        <v>0</v>
      </c>
      <c r="L27" s="72" t="e">
        <f t="shared" si="9"/>
        <v>#DIV/0!</v>
      </c>
      <c r="M27" s="51">
        <f t="shared" si="7"/>
        <v>0</v>
      </c>
    </row>
    <row r="28" spans="1:13" ht="48.45" customHeight="1" x14ac:dyDescent="0.3">
      <c r="A28" s="12">
        <v>21</v>
      </c>
      <c r="B28" s="13" t="s">
        <v>57</v>
      </c>
      <c r="C28" s="13" t="s">
        <v>58</v>
      </c>
      <c r="D28" s="64">
        <v>0</v>
      </c>
      <c r="E28" s="3">
        <v>550</v>
      </c>
      <c r="F28" s="24" t="s">
        <v>13</v>
      </c>
      <c r="G28" s="24" t="s">
        <v>14</v>
      </c>
      <c r="H28" s="14">
        <f t="shared" ref="H28" si="11">D28*E28</f>
        <v>0</v>
      </c>
      <c r="I28" s="25" t="s">
        <v>24</v>
      </c>
      <c r="J28" s="71" t="str">
        <f t="shared" si="5"/>
        <v>Meerprijs Zagha connector met een driver D4i</v>
      </c>
      <c r="K28" s="66">
        <v>0</v>
      </c>
      <c r="L28" s="72" t="e">
        <f t="shared" si="9"/>
        <v>#DIV/0!</v>
      </c>
      <c r="M28" s="51">
        <f t="shared" si="7"/>
        <v>0</v>
      </c>
    </row>
    <row r="29" spans="1:13" ht="58.95" customHeight="1" x14ac:dyDescent="0.3">
      <c r="A29" s="12" t="s">
        <v>59</v>
      </c>
      <c r="B29" s="13" t="s">
        <v>60</v>
      </c>
      <c r="C29" s="13" t="s">
        <v>61</v>
      </c>
      <c r="D29" s="64">
        <v>0</v>
      </c>
      <c r="E29" s="3">
        <v>10</v>
      </c>
      <c r="F29" s="24" t="s">
        <v>13</v>
      </c>
      <c r="G29" s="24" t="s">
        <v>14</v>
      </c>
      <c r="H29" s="14">
        <f>D29*E29</f>
        <v>0</v>
      </c>
      <c r="I29" s="61"/>
      <c r="J29" s="62" t="str">
        <f t="shared" si="5"/>
        <v>Leveren en instaleren afscherming t.b.v. lichthinder,         Gebied A1</v>
      </c>
      <c r="K29" s="68"/>
      <c r="L29" s="47"/>
      <c r="M29" s="70"/>
    </row>
    <row r="30" spans="1:13" ht="48.45" customHeight="1" x14ac:dyDescent="0.3">
      <c r="A30" s="12" t="s">
        <v>62</v>
      </c>
      <c r="B30" s="13" t="s">
        <v>63</v>
      </c>
      <c r="C30" s="13" t="s">
        <v>64</v>
      </c>
      <c r="D30" s="64">
        <v>0</v>
      </c>
      <c r="E30" s="3">
        <v>10</v>
      </c>
      <c r="F30" s="24" t="s">
        <v>13</v>
      </c>
      <c r="G30" s="24" t="s">
        <v>14</v>
      </c>
      <c r="H30" s="14">
        <f t="shared" ref="H30:H33" si="12">D30*E30</f>
        <v>0</v>
      </c>
      <c r="I30" s="61"/>
      <c r="J30" s="62"/>
      <c r="K30" s="69"/>
      <c r="L30" s="47"/>
      <c r="M30" s="70"/>
    </row>
    <row r="31" spans="1:13" ht="48.45" customHeight="1" x14ac:dyDescent="0.3">
      <c r="A31" s="12" t="s">
        <v>65</v>
      </c>
      <c r="B31" s="13" t="s">
        <v>66</v>
      </c>
      <c r="C31" s="13" t="s">
        <v>64</v>
      </c>
      <c r="D31" s="64">
        <v>0</v>
      </c>
      <c r="E31" s="3">
        <v>10</v>
      </c>
      <c r="F31" s="24" t="s">
        <v>13</v>
      </c>
      <c r="G31" s="24" t="s">
        <v>14</v>
      </c>
      <c r="H31" s="14">
        <f t="shared" si="12"/>
        <v>0</v>
      </c>
      <c r="I31" s="61"/>
      <c r="J31" s="62"/>
      <c r="K31" s="69"/>
      <c r="L31" s="47"/>
      <c r="M31" s="70"/>
    </row>
    <row r="32" spans="1:13" ht="48.45" customHeight="1" x14ac:dyDescent="0.3">
      <c r="A32" s="12" t="s">
        <v>67</v>
      </c>
      <c r="B32" s="13" t="s">
        <v>68</v>
      </c>
      <c r="C32" s="13" t="s">
        <v>64</v>
      </c>
      <c r="D32" s="64">
        <v>0</v>
      </c>
      <c r="E32" s="3">
        <v>10</v>
      </c>
      <c r="F32" s="24" t="s">
        <v>13</v>
      </c>
      <c r="G32" s="24" t="s">
        <v>14</v>
      </c>
      <c r="H32" s="14">
        <f t="shared" si="12"/>
        <v>0</v>
      </c>
      <c r="I32" s="61"/>
      <c r="J32" s="62"/>
      <c r="K32" s="69"/>
      <c r="L32" s="47"/>
      <c r="M32" s="48"/>
    </row>
    <row r="33" spans="1:13" ht="48.45" customHeight="1" x14ac:dyDescent="0.3">
      <c r="A33" s="12" t="s">
        <v>69</v>
      </c>
      <c r="B33" s="13" t="s">
        <v>70</v>
      </c>
      <c r="C33" s="13" t="s">
        <v>64</v>
      </c>
      <c r="D33" s="64">
        <v>0</v>
      </c>
      <c r="E33" s="3">
        <v>10</v>
      </c>
      <c r="F33" s="24" t="s">
        <v>13</v>
      </c>
      <c r="G33" s="24" t="s">
        <v>14</v>
      </c>
      <c r="H33" s="14">
        <f t="shared" si="12"/>
        <v>0</v>
      </c>
      <c r="I33" s="61"/>
      <c r="J33" s="62"/>
      <c r="K33" s="69"/>
      <c r="L33" s="47"/>
      <c r="M33" s="48"/>
    </row>
    <row r="34" spans="1:13" ht="48.45" customHeight="1" x14ac:dyDescent="0.3">
      <c r="A34" s="12" t="s">
        <v>71</v>
      </c>
      <c r="B34" s="13" t="s">
        <v>72</v>
      </c>
      <c r="C34" s="13" t="s">
        <v>64</v>
      </c>
      <c r="D34" s="64">
        <v>0</v>
      </c>
      <c r="E34" s="3">
        <v>10</v>
      </c>
      <c r="F34" s="24" t="s">
        <v>13</v>
      </c>
      <c r="G34" s="24" t="s">
        <v>14</v>
      </c>
      <c r="H34" s="14">
        <f t="shared" ref="H34" si="13">D34*E34</f>
        <v>0</v>
      </c>
      <c r="I34" s="61"/>
      <c r="J34" s="62"/>
      <c r="K34" s="69"/>
      <c r="L34" s="47"/>
      <c r="M34" s="48"/>
    </row>
    <row r="35" spans="1:13" ht="50.1" customHeight="1" x14ac:dyDescent="0.3">
      <c r="A35" s="12">
        <v>23</v>
      </c>
      <c r="B35" s="13" t="s">
        <v>73</v>
      </c>
      <c r="C35" s="13" t="s">
        <v>74</v>
      </c>
      <c r="D35" s="64">
        <v>0</v>
      </c>
      <c r="E35" s="3">
        <v>3000</v>
      </c>
      <c r="F35" s="24" t="s">
        <v>13</v>
      </c>
      <c r="G35" s="24" t="s">
        <v>14</v>
      </c>
      <c r="H35" s="14">
        <f t="shared" si="0"/>
        <v>0</v>
      </c>
      <c r="K35" s="69"/>
      <c r="L35" s="49"/>
      <c r="M35" s="49"/>
    </row>
    <row r="36" spans="1:13" ht="43.2" x14ac:dyDescent="0.3">
      <c r="A36" s="12">
        <v>24</v>
      </c>
      <c r="B36" s="23" t="s">
        <v>75</v>
      </c>
      <c r="C36" s="23" t="s">
        <v>76</v>
      </c>
      <c r="D36" s="64">
        <v>0</v>
      </c>
      <c r="E36" s="24">
        <v>25</v>
      </c>
      <c r="F36" s="24" t="s">
        <v>13</v>
      </c>
      <c r="G36" s="24" t="s">
        <v>14</v>
      </c>
      <c r="H36" s="14">
        <f>D36*E36</f>
        <v>0</v>
      </c>
      <c r="L36" s="49"/>
      <c r="M36" s="49"/>
    </row>
    <row r="37" spans="1:13" ht="72" x14ac:dyDescent="0.3">
      <c r="A37" s="12">
        <v>25</v>
      </c>
      <c r="B37" s="13" t="s">
        <v>77</v>
      </c>
      <c r="C37" s="13" t="s">
        <v>78</v>
      </c>
      <c r="D37" s="64">
        <v>0</v>
      </c>
      <c r="E37" s="3">
        <v>25</v>
      </c>
      <c r="F37" s="24" t="s">
        <v>13</v>
      </c>
      <c r="G37" s="24" t="s">
        <v>14</v>
      </c>
      <c r="H37" s="14">
        <f>D37*E37</f>
        <v>0</v>
      </c>
      <c r="L37" s="49"/>
      <c r="M37" s="49"/>
    </row>
    <row r="38" spans="1:13" s="35" customFormat="1" ht="30.75" customHeight="1" x14ac:dyDescent="0.3">
      <c r="A38" s="77" t="s">
        <v>79</v>
      </c>
      <c r="B38" s="78"/>
      <c r="C38" s="78"/>
      <c r="D38" s="78"/>
      <c r="E38" s="78"/>
      <c r="F38" s="78"/>
      <c r="G38" s="78"/>
      <c r="H38" s="79"/>
      <c r="L38" s="50"/>
      <c r="M38" s="50"/>
    </row>
    <row r="39" spans="1:13" ht="28.95" customHeight="1" x14ac:dyDescent="0.3">
      <c r="A39" s="27">
        <v>26</v>
      </c>
      <c r="B39" s="13" t="s">
        <v>80</v>
      </c>
      <c r="C39" s="13" t="s">
        <v>81</v>
      </c>
      <c r="D39" s="64">
        <v>0</v>
      </c>
      <c r="E39" s="3">
        <v>150</v>
      </c>
      <c r="F39" s="3" t="s">
        <v>13</v>
      </c>
      <c r="G39" s="3" t="s">
        <v>14</v>
      </c>
      <c r="H39" s="14">
        <f>D39*E39</f>
        <v>0</v>
      </c>
      <c r="L39" s="49"/>
      <c r="M39" s="49"/>
    </row>
    <row r="40" spans="1:13" x14ac:dyDescent="0.3">
      <c r="A40" s="27">
        <v>27</v>
      </c>
      <c r="B40" s="13" t="s">
        <v>82</v>
      </c>
      <c r="C40" s="13" t="s">
        <v>83</v>
      </c>
      <c r="D40" s="17">
        <v>175.9</v>
      </c>
      <c r="E40" s="18">
        <v>200</v>
      </c>
      <c r="F40" s="18" t="s">
        <v>13</v>
      </c>
      <c r="G40" s="18" t="s">
        <v>14</v>
      </c>
      <c r="H40" s="19">
        <f>D40*E40</f>
        <v>35180</v>
      </c>
      <c r="I40" s="60" t="s">
        <v>84</v>
      </c>
      <c r="L40" s="49"/>
      <c r="M40" s="49"/>
    </row>
    <row r="41" spans="1:13" x14ac:dyDescent="0.3">
      <c r="A41" s="27">
        <v>28</v>
      </c>
      <c r="B41" s="13" t="s">
        <v>82</v>
      </c>
      <c r="C41" s="13" t="s">
        <v>85</v>
      </c>
      <c r="D41" s="17">
        <v>77.42</v>
      </c>
      <c r="E41" s="18">
        <v>290</v>
      </c>
      <c r="F41" s="18" t="s">
        <v>13</v>
      </c>
      <c r="G41" s="18" t="s">
        <v>14</v>
      </c>
      <c r="H41" s="19">
        <f>D41*E41</f>
        <v>22451.8</v>
      </c>
      <c r="I41" s="60" t="s">
        <v>84</v>
      </c>
      <c r="L41" s="49"/>
      <c r="M41" s="49"/>
    </row>
    <row r="42" spans="1:13" ht="72" x14ac:dyDescent="0.3">
      <c r="A42" s="27">
        <v>29</v>
      </c>
      <c r="B42" s="28" t="s">
        <v>86</v>
      </c>
      <c r="C42" s="13" t="s">
        <v>87</v>
      </c>
      <c r="D42" s="64">
        <v>0</v>
      </c>
      <c r="E42" s="3">
        <v>50</v>
      </c>
      <c r="F42" s="3" t="s">
        <v>13</v>
      </c>
      <c r="G42" s="3" t="s">
        <v>14</v>
      </c>
      <c r="H42" s="14">
        <f>D42*E42</f>
        <v>0</v>
      </c>
      <c r="L42" s="49"/>
      <c r="M42" s="49"/>
    </row>
    <row r="43" spans="1:13" ht="72" x14ac:dyDescent="0.3">
      <c r="A43" s="27">
        <v>30</v>
      </c>
      <c r="B43" s="13" t="s">
        <v>88</v>
      </c>
      <c r="C43" s="13" t="s">
        <v>87</v>
      </c>
      <c r="D43" s="64">
        <v>0</v>
      </c>
      <c r="E43" s="3">
        <v>440</v>
      </c>
      <c r="F43" s="3" t="s">
        <v>13</v>
      </c>
      <c r="G43" s="3" t="s">
        <v>14</v>
      </c>
      <c r="H43" s="14">
        <f t="shared" ref="H43:H52" si="14">D43*E43</f>
        <v>0</v>
      </c>
      <c r="L43" s="49"/>
      <c r="M43" s="49"/>
    </row>
    <row r="44" spans="1:13" ht="28.8" x14ac:dyDescent="0.3">
      <c r="A44" s="27">
        <v>31</v>
      </c>
      <c r="B44" s="13" t="s">
        <v>89</v>
      </c>
      <c r="C44" s="13" t="s">
        <v>90</v>
      </c>
      <c r="D44" s="64">
        <v>0</v>
      </c>
      <c r="E44" s="3">
        <v>50</v>
      </c>
      <c r="F44" s="3" t="s">
        <v>13</v>
      </c>
      <c r="G44" s="3" t="s">
        <v>14</v>
      </c>
      <c r="H44" s="14">
        <f t="shared" si="14"/>
        <v>0</v>
      </c>
      <c r="I44" s="25" t="s">
        <v>24</v>
      </c>
      <c r="J44" s="31" t="str">
        <f t="shared" ref="J44:J46" si="15">B44</f>
        <v>Leveren lichtmast 4m paaltop.</v>
      </c>
      <c r="K44" s="66">
        <v>0</v>
      </c>
      <c r="L44" s="72" t="e">
        <f t="shared" ref="L44:L46" si="16">1-(M44/K44)</f>
        <v>#DIV/0!</v>
      </c>
      <c r="M44" s="51">
        <f t="shared" ref="M44" si="17">D44</f>
        <v>0</v>
      </c>
    </row>
    <row r="45" spans="1:13" ht="28.8" x14ac:dyDescent="0.3">
      <c r="A45" s="27">
        <v>32</v>
      </c>
      <c r="B45" s="13" t="s">
        <v>91</v>
      </c>
      <c r="C45" s="13" t="s">
        <v>92</v>
      </c>
      <c r="D45" s="64"/>
      <c r="E45" s="3">
        <v>27</v>
      </c>
      <c r="F45" s="3" t="s">
        <v>13</v>
      </c>
      <c r="G45" s="3" t="s">
        <v>14</v>
      </c>
      <c r="H45" s="14">
        <f t="shared" si="14"/>
        <v>0</v>
      </c>
      <c r="L45" s="49"/>
      <c r="M45" s="49"/>
    </row>
    <row r="46" spans="1:13" ht="43.2" x14ac:dyDescent="0.3">
      <c r="A46" s="27">
        <v>33</v>
      </c>
      <c r="B46" s="13" t="s">
        <v>93</v>
      </c>
      <c r="C46" s="13" t="s">
        <v>94</v>
      </c>
      <c r="D46" s="64"/>
      <c r="E46" s="3">
        <v>430</v>
      </c>
      <c r="F46" s="3" t="s">
        <v>13</v>
      </c>
      <c r="G46" s="3" t="s">
        <v>14</v>
      </c>
      <c r="H46" s="14">
        <f t="shared" si="14"/>
        <v>0</v>
      </c>
      <c r="I46" s="25" t="s">
        <v>24</v>
      </c>
      <c r="J46" s="31" t="str">
        <f t="shared" si="15"/>
        <v>Leveren lichtmast 6m enkele uithouder.</v>
      </c>
      <c r="K46" s="66">
        <v>0</v>
      </c>
      <c r="L46" s="72" t="e">
        <f t="shared" si="16"/>
        <v>#DIV/0!</v>
      </c>
      <c r="M46" s="51">
        <f t="shared" ref="M46" si="18">D46</f>
        <v>0</v>
      </c>
    </row>
    <row r="47" spans="1:13" ht="43.2" x14ac:dyDescent="0.3">
      <c r="A47" s="27">
        <v>34</v>
      </c>
      <c r="B47" s="13" t="s">
        <v>95</v>
      </c>
      <c r="C47" s="13" t="s">
        <v>96</v>
      </c>
      <c r="D47" s="64"/>
      <c r="E47" s="3">
        <v>25</v>
      </c>
      <c r="F47" s="3" t="s">
        <v>13</v>
      </c>
      <c r="G47" s="3" t="s">
        <v>14</v>
      </c>
      <c r="H47" s="14">
        <f t="shared" si="14"/>
        <v>0</v>
      </c>
      <c r="I47" s="25" t="s">
        <v>24</v>
      </c>
      <c r="J47" s="31" t="str">
        <f t="shared" ref="J47" si="19">B47</f>
        <v>Leveren lichtmast 8m enkele uithouder.</v>
      </c>
      <c r="K47" s="66">
        <v>0</v>
      </c>
      <c r="L47" s="72" t="e">
        <f t="shared" ref="L47" si="20">1-(M47/K47)</f>
        <v>#DIV/0!</v>
      </c>
      <c r="M47" s="51">
        <f>D47</f>
        <v>0</v>
      </c>
    </row>
    <row r="48" spans="1:13" x14ac:dyDescent="0.3">
      <c r="A48" s="27">
        <v>35</v>
      </c>
      <c r="B48" s="45" t="s">
        <v>97</v>
      </c>
      <c r="C48" s="46" t="s">
        <v>98</v>
      </c>
      <c r="D48" s="64"/>
      <c r="E48" s="3">
        <v>10</v>
      </c>
      <c r="F48" s="3" t="s">
        <v>13</v>
      </c>
      <c r="G48" s="3" t="s">
        <v>14</v>
      </c>
      <c r="H48" s="14">
        <f t="shared" si="14"/>
        <v>0</v>
      </c>
      <c r="I48" s="29"/>
      <c r="L48" s="49"/>
      <c r="M48" s="49"/>
    </row>
    <row r="49" spans="1:13" ht="28.8" x14ac:dyDescent="0.3">
      <c r="A49" s="27">
        <v>36</v>
      </c>
      <c r="B49" s="45" t="s">
        <v>97</v>
      </c>
      <c r="C49" s="46" t="s">
        <v>99</v>
      </c>
      <c r="D49" s="64"/>
      <c r="E49" s="3">
        <v>480</v>
      </c>
      <c r="F49" s="3" t="s">
        <v>13</v>
      </c>
      <c r="G49" s="3" t="s">
        <v>14</v>
      </c>
      <c r="H49" s="14">
        <f t="shared" si="14"/>
        <v>0</v>
      </c>
      <c r="I49" s="30"/>
    </row>
    <row r="50" spans="1:13" ht="28.8" x14ac:dyDescent="0.3">
      <c r="A50" s="27">
        <v>37</v>
      </c>
      <c r="B50" s="13" t="s">
        <v>100</v>
      </c>
      <c r="C50" s="13" t="s">
        <v>101</v>
      </c>
      <c r="D50" s="64"/>
      <c r="E50" s="3">
        <v>100</v>
      </c>
      <c r="F50" s="3" t="s">
        <v>13</v>
      </c>
      <c r="G50" s="3" t="s">
        <v>14</v>
      </c>
      <c r="H50" s="14">
        <f t="shared" si="14"/>
        <v>0</v>
      </c>
    </row>
    <row r="51" spans="1:13" s="36" customFormat="1" ht="26.25" customHeight="1" x14ac:dyDescent="0.3">
      <c r="A51" s="77" t="s">
        <v>102</v>
      </c>
      <c r="B51" s="78"/>
      <c r="C51" s="78"/>
      <c r="D51" s="78"/>
      <c r="E51" s="78"/>
      <c r="F51" s="78"/>
      <c r="G51" s="78"/>
      <c r="H51" s="79"/>
    </row>
    <row r="52" spans="1:13" x14ac:dyDescent="0.3">
      <c r="A52" s="12">
        <v>38</v>
      </c>
      <c r="B52" s="13" t="s">
        <v>103</v>
      </c>
      <c r="C52" s="13" t="s">
        <v>104</v>
      </c>
      <c r="D52" s="64">
        <v>0</v>
      </c>
      <c r="E52" s="3">
        <v>4</v>
      </c>
      <c r="F52" s="3" t="s">
        <v>105</v>
      </c>
      <c r="G52" s="3" t="s">
        <v>106</v>
      </c>
      <c r="H52" s="14">
        <f t="shared" si="14"/>
        <v>0</v>
      </c>
    </row>
    <row r="53" spans="1:13" ht="57.6" x14ac:dyDescent="0.3">
      <c r="A53" s="12">
        <v>39</v>
      </c>
      <c r="B53" s="13" t="s">
        <v>107</v>
      </c>
      <c r="C53" s="32" t="s">
        <v>108</v>
      </c>
      <c r="D53" s="64">
        <v>0</v>
      </c>
      <c r="E53" s="3">
        <v>4</v>
      </c>
      <c r="F53" s="3" t="s">
        <v>105</v>
      </c>
      <c r="G53" s="3" t="s">
        <v>106</v>
      </c>
      <c r="H53" s="14">
        <f>D53*E53</f>
        <v>0</v>
      </c>
    </row>
    <row r="54" spans="1:13" ht="31.5" customHeight="1" x14ac:dyDescent="0.3">
      <c r="A54" s="80" t="s">
        <v>109</v>
      </c>
      <c r="B54" s="81"/>
      <c r="C54" s="81"/>
      <c r="D54" s="81"/>
      <c r="E54" s="81"/>
      <c r="F54" s="81"/>
      <c r="G54" s="82"/>
      <c r="H54" s="52">
        <f>SUM(H8:H53)</f>
        <v>58201.8</v>
      </c>
    </row>
    <row r="55" spans="1:13" ht="28.2" customHeight="1" x14ac:dyDescent="0.3">
      <c r="A55" s="77" t="s">
        <v>110</v>
      </c>
      <c r="B55" s="78"/>
      <c r="C55" s="78"/>
      <c r="D55" s="78"/>
      <c r="E55" s="78"/>
      <c r="F55" s="78"/>
      <c r="G55" s="78"/>
      <c r="H55" s="79"/>
    </row>
    <row r="56" spans="1:13" ht="16.5" customHeight="1" x14ac:dyDescent="0.3">
      <c r="A56" s="53"/>
      <c r="B56" s="56" t="s">
        <v>111</v>
      </c>
      <c r="C56" s="32"/>
      <c r="D56" s="67">
        <v>0</v>
      </c>
      <c r="E56" s="3" t="s">
        <v>112</v>
      </c>
      <c r="F56" s="3"/>
      <c r="G56" s="3" t="s">
        <v>14</v>
      </c>
      <c r="H56" s="14">
        <f>H54*D56%</f>
        <v>0</v>
      </c>
    </row>
    <row r="57" spans="1:13" ht="16.5" customHeight="1" x14ac:dyDescent="0.3">
      <c r="A57" s="54"/>
      <c r="B57" s="57" t="s">
        <v>113</v>
      </c>
      <c r="C57" s="32"/>
      <c r="D57" s="67">
        <v>0</v>
      </c>
      <c r="E57" s="3" t="s">
        <v>112</v>
      </c>
      <c r="F57" s="3"/>
      <c r="G57" s="3" t="s">
        <v>14</v>
      </c>
      <c r="H57" s="14">
        <f>H54*D57%</f>
        <v>0</v>
      </c>
    </row>
    <row r="58" spans="1:13" ht="21.45" customHeight="1" x14ac:dyDescent="0.3">
      <c r="A58" s="55"/>
      <c r="B58" s="58" t="s">
        <v>114</v>
      </c>
      <c r="C58" s="32"/>
      <c r="D58" s="67">
        <v>0</v>
      </c>
      <c r="E58" s="3" t="s">
        <v>112</v>
      </c>
      <c r="F58" s="3"/>
      <c r="G58" s="3" t="s">
        <v>14</v>
      </c>
      <c r="H58" s="14">
        <f>H54*D58%</f>
        <v>0</v>
      </c>
    </row>
    <row r="59" spans="1:13" s="35" customFormat="1" ht="29.25" customHeight="1" x14ac:dyDescent="0.3">
      <c r="A59" s="80" t="s">
        <v>115</v>
      </c>
      <c r="B59" s="81"/>
      <c r="C59" s="81"/>
      <c r="D59" s="81"/>
      <c r="E59" s="81"/>
      <c r="F59" s="81"/>
      <c r="G59" s="82"/>
      <c r="H59" s="34">
        <f>SUM(H54:H58)</f>
        <v>58201.8</v>
      </c>
    </row>
    <row r="60" spans="1:13" x14ac:dyDescent="0.3">
      <c r="J60" s="1"/>
      <c r="K60" s="1"/>
      <c r="L60" s="1"/>
      <c r="M60" s="1"/>
    </row>
    <row r="61" spans="1:13" ht="19.8" x14ac:dyDescent="0.3">
      <c r="E61" s="10"/>
      <c r="F61" s="10"/>
      <c r="G61" s="10"/>
      <c r="H61" s="10"/>
    </row>
  </sheetData>
  <mergeCells count="9">
    <mergeCell ref="A1:H1"/>
    <mergeCell ref="J8:M8"/>
    <mergeCell ref="A38:H38"/>
    <mergeCell ref="A59:G59"/>
    <mergeCell ref="D2:G2"/>
    <mergeCell ref="A7:H7"/>
    <mergeCell ref="A51:H51"/>
    <mergeCell ref="A55:H55"/>
    <mergeCell ref="A54:G54"/>
  </mergeCells>
  <phoneticPr fontId="12" type="noConversion"/>
  <pageMargins left="0.70866141732283472" right="0.70866141732283472" top="0.74803149606299213" bottom="0.74803149606299213" header="0.31496062992125984" footer="0.31496062992125984"/>
  <pageSetup paperSize="8" scale="75" fitToWidth="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7EB65EF93BA8488B11D66FA8ABE5D7" ma:contentTypeVersion="6" ma:contentTypeDescription="Een nieuw document maken." ma:contentTypeScope="" ma:versionID="eb0e1629b57d50cdec34360032e22459">
  <xsd:schema xmlns:xsd="http://www.w3.org/2001/XMLSchema" xmlns:xs="http://www.w3.org/2001/XMLSchema" xmlns:p="http://schemas.microsoft.com/office/2006/metadata/properties" xmlns:ns2="e861a47f-cda4-4cbc-9c21-a3abe581659f" xmlns:ns3="1ef6c303-ede1-496c-b232-46b63a698df8" targetNamespace="http://schemas.microsoft.com/office/2006/metadata/properties" ma:root="true" ma:fieldsID="deaaa604883d0c85115121469090c628" ns2:_="" ns3:_="">
    <xsd:import namespace="e861a47f-cda4-4cbc-9c21-a3abe581659f"/>
    <xsd:import namespace="1ef6c303-ede1-496c-b232-46b63a698d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a47f-cda4-4cbc-9c21-a3abe58165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f6c303-ede1-496c-b232-46b63a698df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E8A7F1-BF6C-4296-839A-23DFE09B12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1a47f-cda4-4cbc-9c21-a3abe581659f"/>
    <ds:schemaRef ds:uri="1ef6c303-ede1-496c-b232-46b63a698d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88CCAD-3528-47DB-AD7F-F02F742B54AC}">
  <ds:schemaRefs>
    <ds:schemaRef ds:uri="http://schemas.microsoft.com/sharepoint/v3/contenttype/forms"/>
  </ds:schemaRefs>
</ds:datastoreItem>
</file>

<file path=customXml/itemProps3.xml><?xml version="1.0" encoding="utf-8"?>
<ds:datastoreItem xmlns:ds="http://schemas.openxmlformats.org/officeDocument/2006/customXml" ds:itemID="{7A0A3426-7DE5-40A0-8859-5BD2194D963A}">
  <ds:schemaRefs>
    <ds:schemaRef ds:uri="http://purl.org/dc/terms/"/>
    <ds:schemaRef ds:uri="e861a47f-cda4-4cbc-9c21-a3abe581659f"/>
    <ds:schemaRef ds:uri="http://purl.org/dc/dcmitype/"/>
    <ds:schemaRef ds:uri="http://schemas.microsoft.com/office/2006/metadata/properties"/>
    <ds:schemaRef ds:uri="http://www.w3.org/XML/1998/namespace"/>
    <ds:schemaRef ds:uri="http://schemas.openxmlformats.org/package/2006/metadata/core-properties"/>
    <ds:schemaRef ds:uri="http://schemas.microsoft.com/office/2006/documentManagement/types"/>
    <ds:schemaRef ds:uri="1ef6c303-ede1-496c-b232-46b63a698df8"/>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Saskia</dc:creator>
  <cp:keywords/>
  <dc:description/>
  <cp:lastModifiedBy>Jordy Vos</cp:lastModifiedBy>
  <cp:revision/>
  <dcterms:created xsi:type="dcterms:W3CDTF">2012-10-31T04:53:26Z</dcterms:created>
  <dcterms:modified xsi:type="dcterms:W3CDTF">2025-05-08T11:23:17Z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0x010100037EB65EF93BA8488B11D66FA8ABE5D7</vt:lpwstr>
  </property>
</Properties>
</file>